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comments9.xml" ContentType="application/vnd.openxmlformats-officedocument.spreadsheetml.comments+xml"/>
  <Override PartName="/xl/drawings/drawing9.xml" ContentType="application/vnd.openxmlformats-officedocument.drawing+xml"/>
  <Override PartName="/xl/comments10.xml" ContentType="application/vnd.openxmlformats-officedocument.spreadsheetml.comments+xml"/>
  <Override PartName="/xl/drawings/drawing10.xml" ContentType="application/vnd.openxmlformats-officedocument.drawing+xml"/>
  <Override PartName="/xl/comments11.xml" ContentType="application/vnd.openxmlformats-officedocument.spreadsheetml.comments+xml"/>
  <Override PartName="/xl/drawings/drawing11.xml" ContentType="application/vnd.openxmlformats-officedocument.drawing+xml"/>
  <Override PartName="/xl/comments12.xml" ContentType="application/vnd.openxmlformats-officedocument.spreadsheetml.comments+xml"/>
  <Override PartName="/xl/drawings/drawing1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-105" yWindow="-105" windowWidth="19425" windowHeight="10305" tabRatio="804" firstSheet="2" activeTab="15"/>
  </bookViews>
  <sheets>
    <sheet name="KH tại trường" sheetId="41" r:id="rId1"/>
    <sheet name="KH Đồng Tháp" sheetId="47" r:id="rId2"/>
    <sheet name="LOP" sheetId="45" r:id="rId3"/>
    <sheet name="DL1" sheetId="44" r:id="rId4"/>
    <sheet name="DL2" sheetId="62" r:id="rId5"/>
    <sheet name="KD1" sheetId="59" r:id="rId6"/>
    <sheet name="KD2" sheetId="61" r:id="rId7"/>
    <sheet name="CK1" sheetId="72" r:id="rId8"/>
    <sheet name="CK2" sheetId="73" r:id="rId9"/>
    <sheet name="CNTT1" sheetId="66" r:id="rId10"/>
    <sheet name="CNTT2" sheetId="67" r:id="rId11"/>
    <sheet name="KT1" sheetId="74" r:id="rId12"/>
    <sheet name="KT2" sheetId="75" r:id="rId13"/>
    <sheet name="XD1" sheetId="71" r:id="rId14"/>
    <sheet name="XD2" sheetId="76" r:id="rId15"/>
    <sheet name="4.GV" sheetId="35" r:id="rId16"/>
  </sheets>
  <externalReferences>
    <externalReference r:id="rId17"/>
  </externalReferences>
  <definedNames>
    <definedName name="_xlnm._FilterDatabase" localSheetId="15" hidden="1">'4.GV'!$A$3:$B$7</definedName>
    <definedName name="_xlnm._FilterDatabase" localSheetId="7" hidden="1">'CK1'!$A$7:$BG$46</definedName>
    <definedName name="_xlnm._FilterDatabase" localSheetId="8" hidden="1">'CK2'!$A$7:$BG$47</definedName>
    <definedName name="_xlnm._FilterDatabase" localSheetId="3" hidden="1">'DL1'!$A$6:$BL$9</definedName>
    <definedName name="_xlnm._FilterDatabase" localSheetId="4" hidden="1">'DL2'!$A$6:$BL$9</definedName>
    <definedName name="_xlnm._FilterDatabase" localSheetId="5" hidden="1">'KD1'!#REF!</definedName>
    <definedName name="_xlnm._FilterDatabase" localSheetId="11" hidden="1">'KT1'!$A$7:$CW$88</definedName>
    <definedName name="_xlnm._FilterDatabase" localSheetId="12" hidden="1">'KT2'!$A$7:$CH$216</definedName>
    <definedName name="_xlnm._FilterDatabase" localSheetId="2" hidden="1">LOP!$A$7:$BJ$1643</definedName>
    <definedName name="_xlnm._FilterDatabase" localSheetId="13" hidden="1">'XD1'!$A$7:$BJ$10</definedName>
    <definedName name="_xlnm._FilterDatabase" localSheetId="14" hidden="1">'XD2'!$A$7:$BJ$10</definedName>
    <definedName name="_xlnm.Print_Area" localSheetId="7">'CK1'!$A$1:$BG$46</definedName>
    <definedName name="_xlnm.Print_Area" localSheetId="8">'CK2'!$A$1:$BG$47</definedName>
    <definedName name="_xlnm.Print_Area" localSheetId="3">'DL1'!$A$4:$BJ$214</definedName>
    <definedName name="_xlnm.Print_Area" localSheetId="4">'DL2'!$A$1:$BJ$9</definedName>
    <definedName name="_xlnm.Print_Area" localSheetId="2">LOP!$A$1:$BH$1654</definedName>
    <definedName name="_xlnm.Print_Area" localSheetId="13">'XD1'!$A$1:$BK$291</definedName>
    <definedName name="_xlnm.Print_Area" localSheetId="14">'XD2'!$A$1:$BK$291</definedName>
    <definedName name="_xlnm.Print_Titles" localSheetId="15">'4.GV'!$7:$7</definedName>
    <definedName name="_xlnm.Print_Titles" localSheetId="7">'CK1'!$7:$10</definedName>
    <definedName name="_xlnm.Print_Titles" localSheetId="8">'CK2'!$7:$10</definedName>
    <definedName name="_xlnm.Print_Titles" localSheetId="3">'DL1'!$6:$9</definedName>
    <definedName name="_xlnm.Print_Titles" localSheetId="4">'DL2'!$6:$9</definedName>
    <definedName name="_xlnm.Print_Titles" localSheetId="2">LOP!$7:$10</definedName>
    <definedName name="_xlnm.Print_Titles" localSheetId="13">'XD1'!$7:$10</definedName>
    <definedName name="_xlnm.Print_Titles" localSheetId="14">'XD2'!$7:$10</definedName>
  </definedNames>
  <calcPr calcId="162913"/>
</workbook>
</file>

<file path=xl/calcChain.xml><?xml version="1.0" encoding="utf-8"?>
<calcChain xmlns="http://schemas.openxmlformats.org/spreadsheetml/2006/main">
  <c r="BH230" i="76" l="1"/>
  <c r="BG230" i="76"/>
  <c r="BF230" i="76"/>
  <c r="BE230" i="76"/>
  <c r="BD230" i="76"/>
  <c r="BC230" i="76"/>
  <c r="BB230" i="76"/>
  <c r="BA230" i="76"/>
  <c r="AZ230" i="76"/>
  <c r="AY230" i="76"/>
  <c r="AX230" i="76"/>
  <c r="AW230" i="76"/>
  <c r="AV230" i="76"/>
  <c r="AU230" i="76"/>
  <c r="AT230" i="76"/>
  <c r="AS230" i="76"/>
  <c r="AR230" i="76"/>
  <c r="AQ230" i="76"/>
  <c r="AP230" i="76"/>
  <c r="AO230" i="76"/>
  <c r="AN230" i="76"/>
  <c r="AM230" i="76"/>
  <c r="AL230" i="76"/>
  <c r="AK230" i="76"/>
  <c r="AJ230" i="76"/>
  <c r="AI230" i="76"/>
  <c r="AH230" i="76"/>
  <c r="AG230" i="76"/>
  <c r="AF230" i="76"/>
  <c r="AE230" i="76"/>
  <c r="AD230" i="76"/>
  <c r="AC230" i="76"/>
  <c r="AB230" i="76"/>
  <c r="AA230" i="76"/>
  <c r="Z230" i="76"/>
  <c r="Y230" i="76"/>
  <c r="X230" i="76"/>
  <c r="W230" i="76"/>
  <c r="V230" i="76"/>
  <c r="U230" i="76"/>
  <c r="T230" i="76"/>
  <c r="S230" i="76"/>
  <c r="R230" i="76"/>
  <c r="Q230" i="76"/>
  <c r="P230" i="76"/>
  <c r="O230" i="76"/>
  <c r="N230" i="76"/>
  <c r="M230" i="76"/>
  <c r="L230" i="76"/>
  <c r="K230" i="76"/>
  <c r="J230" i="76"/>
  <c r="I230" i="76"/>
  <c r="BI230" i="76" s="1"/>
  <c r="H230" i="76"/>
  <c r="G230" i="76"/>
  <c r="BI229" i="76"/>
  <c r="BI228" i="76"/>
  <c r="BI227" i="76"/>
  <c r="BI226" i="76"/>
  <c r="BI225" i="76"/>
  <c r="BI224" i="76"/>
  <c r="BI223" i="76"/>
  <c r="BI222" i="76"/>
  <c r="BI221" i="76"/>
  <c r="BI220" i="76"/>
  <c r="BI219" i="76"/>
  <c r="BI218" i="76"/>
  <c r="BI217" i="76"/>
  <c r="F216" i="76"/>
  <c r="E216" i="76"/>
  <c r="F215" i="76"/>
  <c r="F230" i="76" s="1"/>
  <c r="E215" i="76"/>
  <c r="BI214" i="76"/>
  <c r="BI213" i="76"/>
  <c r="BI212" i="76"/>
  <c r="BI211" i="76"/>
  <c r="BH210" i="76"/>
  <c r="BG210" i="76"/>
  <c r="BF210" i="76"/>
  <c r="BE210" i="76"/>
  <c r="BD210" i="76"/>
  <c r="BC210" i="76"/>
  <c r="BB210" i="76"/>
  <c r="BA210" i="76"/>
  <c r="AZ210" i="76"/>
  <c r="AY210" i="76"/>
  <c r="AX210" i="76"/>
  <c r="AW210" i="76"/>
  <c r="AV210" i="76"/>
  <c r="AU210" i="76"/>
  <c r="AT210" i="76"/>
  <c r="AS210" i="76"/>
  <c r="AR210" i="76"/>
  <c r="AQ210" i="76"/>
  <c r="AP210" i="76"/>
  <c r="AO210" i="76"/>
  <c r="AN210" i="76"/>
  <c r="AM210" i="76"/>
  <c r="AL210" i="76"/>
  <c r="AK210" i="76"/>
  <c r="AJ210" i="76"/>
  <c r="AI210" i="76"/>
  <c r="AH210" i="76"/>
  <c r="AG210" i="76"/>
  <c r="AF210" i="76"/>
  <c r="AE210" i="76"/>
  <c r="AD210" i="76"/>
  <c r="AC210" i="76"/>
  <c r="AB210" i="76"/>
  <c r="AA210" i="76"/>
  <c r="Z210" i="76"/>
  <c r="Y210" i="76"/>
  <c r="X210" i="76"/>
  <c r="W210" i="76"/>
  <c r="V210" i="76"/>
  <c r="U210" i="76"/>
  <c r="T210" i="76"/>
  <c r="S210" i="76"/>
  <c r="R210" i="76"/>
  <c r="Q210" i="76"/>
  <c r="P210" i="76"/>
  <c r="O210" i="76"/>
  <c r="N210" i="76"/>
  <c r="M210" i="76"/>
  <c r="L210" i="76"/>
  <c r="K210" i="76"/>
  <c r="J210" i="76"/>
  <c r="I210" i="76"/>
  <c r="H210" i="76"/>
  <c r="BI209" i="76"/>
  <c r="G209" i="76"/>
  <c r="F209" i="76"/>
  <c r="E209" i="76" s="1"/>
  <c r="BI208" i="76"/>
  <c r="G208" i="76"/>
  <c r="F208" i="76"/>
  <c r="E208" i="76" s="1"/>
  <c r="BI207" i="76"/>
  <c r="G207" i="76"/>
  <c r="F207" i="76"/>
  <c r="E207" i="76" s="1"/>
  <c r="BI206" i="76"/>
  <c r="G206" i="76"/>
  <c r="F206" i="76"/>
  <c r="E206" i="76" s="1"/>
  <c r="BI205" i="76"/>
  <c r="G205" i="76"/>
  <c r="F205" i="76"/>
  <c r="E205" i="76" s="1"/>
  <c r="BI204" i="76"/>
  <c r="G204" i="76"/>
  <c r="F204" i="76"/>
  <c r="E204" i="76" s="1"/>
  <c r="BI203" i="76"/>
  <c r="G203" i="76"/>
  <c r="F203" i="76"/>
  <c r="E203" i="76" s="1"/>
  <c r="BI202" i="76"/>
  <c r="G202" i="76"/>
  <c r="F202" i="76"/>
  <c r="E202" i="76" s="1"/>
  <c r="BI201" i="76"/>
  <c r="G201" i="76"/>
  <c r="F201" i="76"/>
  <c r="E201" i="76"/>
  <c r="BI200" i="76"/>
  <c r="G200" i="76"/>
  <c r="F200" i="76"/>
  <c r="E200" i="76" s="1"/>
  <c r="BI199" i="76"/>
  <c r="G199" i="76"/>
  <c r="F199" i="76"/>
  <c r="E199" i="76"/>
  <c r="BI198" i="76"/>
  <c r="G198" i="76"/>
  <c r="F198" i="76"/>
  <c r="E198" i="76" s="1"/>
  <c r="BI197" i="76"/>
  <c r="G197" i="76"/>
  <c r="F197" i="76"/>
  <c r="E197" i="76"/>
  <c r="BI196" i="76"/>
  <c r="G196" i="76"/>
  <c r="F196" i="76"/>
  <c r="E196" i="76" s="1"/>
  <c r="BI195" i="76"/>
  <c r="G195" i="76"/>
  <c r="F195" i="76"/>
  <c r="E195" i="76"/>
  <c r="BI194" i="76"/>
  <c r="G194" i="76"/>
  <c r="F194" i="76"/>
  <c r="E194" i="76" s="1"/>
  <c r="BI193" i="76"/>
  <c r="G193" i="76"/>
  <c r="F193" i="76"/>
  <c r="E193" i="76"/>
  <c r="BI192" i="76"/>
  <c r="G192" i="76"/>
  <c r="F192" i="76"/>
  <c r="E192" i="76" s="1"/>
  <c r="BI191" i="76"/>
  <c r="G191" i="76"/>
  <c r="F191" i="76"/>
  <c r="E191" i="76" s="1"/>
  <c r="BH190" i="76"/>
  <c r="BG190" i="76"/>
  <c r="BF190" i="76"/>
  <c r="BE190" i="76"/>
  <c r="BD190" i="76"/>
  <c r="BC190" i="76"/>
  <c r="BB190" i="76"/>
  <c r="BA190" i="76"/>
  <c r="AZ190" i="76"/>
  <c r="AY190" i="76"/>
  <c r="AX190" i="76"/>
  <c r="AW190" i="76"/>
  <c r="AV190" i="76"/>
  <c r="AU190" i="76"/>
  <c r="AT190" i="76"/>
  <c r="AS190" i="76"/>
  <c r="AR190" i="76"/>
  <c r="AQ190" i="76"/>
  <c r="AP190" i="76"/>
  <c r="AO190" i="76"/>
  <c r="AN190" i="76"/>
  <c r="AM190" i="76"/>
  <c r="AL190" i="76"/>
  <c r="AK190" i="76"/>
  <c r="AJ190" i="76"/>
  <c r="AI190" i="76"/>
  <c r="AH190" i="76"/>
  <c r="AG190" i="76"/>
  <c r="AF190" i="76"/>
  <c r="AE190" i="76"/>
  <c r="AD190" i="76"/>
  <c r="AC190" i="76"/>
  <c r="AB190" i="76"/>
  <c r="AA190" i="76"/>
  <c r="Z190" i="76"/>
  <c r="Y190" i="76"/>
  <c r="X190" i="76"/>
  <c r="W190" i="76"/>
  <c r="V190" i="76"/>
  <c r="U190" i="76"/>
  <c r="T190" i="76"/>
  <c r="S190" i="76"/>
  <c r="R190" i="76"/>
  <c r="Q190" i="76"/>
  <c r="P190" i="76"/>
  <c r="O190" i="76"/>
  <c r="N190" i="76"/>
  <c r="M190" i="76"/>
  <c r="L190" i="76"/>
  <c r="K190" i="76"/>
  <c r="J190" i="76"/>
  <c r="I190" i="76"/>
  <c r="H190" i="76"/>
  <c r="BI189" i="76"/>
  <c r="G189" i="76"/>
  <c r="F189" i="76"/>
  <c r="E189" i="76" s="1"/>
  <c r="BI188" i="76"/>
  <c r="G188" i="76"/>
  <c r="F188" i="76"/>
  <c r="E188" i="76" s="1"/>
  <c r="BI187" i="76"/>
  <c r="G187" i="76"/>
  <c r="F187" i="76"/>
  <c r="E187" i="76" s="1"/>
  <c r="BI186" i="76"/>
  <c r="G186" i="76"/>
  <c r="F186" i="76"/>
  <c r="E186" i="76" s="1"/>
  <c r="BI185" i="76"/>
  <c r="G185" i="76"/>
  <c r="F185" i="76"/>
  <c r="E185" i="76" s="1"/>
  <c r="BI184" i="76"/>
  <c r="G184" i="76"/>
  <c r="F184" i="76"/>
  <c r="E184" i="76" s="1"/>
  <c r="BI183" i="76"/>
  <c r="G183" i="76"/>
  <c r="F183" i="76"/>
  <c r="E183" i="76" s="1"/>
  <c r="BI182" i="76"/>
  <c r="G182" i="76"/>
  <c r="F182" i="76"/>
  <c r="E182" i="76" s="1"/>
  <c r="BI181" i="76"/>
  <c r="G181" i="76"/>
  <c r="F181" i="76"/>
  <c r="E181" i="76" s="1"/>
  <c r="BI180" i="76"/>
  <c r="G180" i="76"/>
  <c r="F180" i="76"/>
  <c r="E180" i="76" s="1"/>
  <c r="BI179" i="76"/>
  <c r="G179" i="76"/>
  <c r="F179" i="76"/>
  <c r="BH178" i="76"/>
  <c r="BG178" i="76"/>
  <c r="BF178" i="76"/>
  <c r="BE178" i="76"/>
  <c r="BD178" i="76"/>
  <c r="BC178" i="76"/>
  <c r="BB178" i="76"/>
  <c r="BA178" i="76"/>
  <c r="AZ178" i="76"/>
  <c r="AY178" i="76"/>
  <c r="AX178" i="76"/>
  <c r="AW178" i="76"/>
  <c r="AV178" i="76"/>
  <c r="AU178" i="76"/>
  <c r="AT178" i="76"/>
  <c r="AS178" i="76"/>
  <c r="AR178" i="76"/>
  <c r="AQ178" i="76"/>
  <c r="AP178" i="76"/>
  <c r="AO178" i="76"/>
  <c r="AN178" i="76"/>
  <c r="AM178" i="76"/>
  <c r="AL178" i="76"/>
  <c r="AK178" i="76"/>
  <c r="AJ178" i="76"/>
  <c r="AI178" i="76"/>
  <c r="AH178" i="76"/>
  <c r="AG178" i="76"/>
  <c r="AF178" i="76"/>
  <c r="AE178" i="76"/>
  <c r="AD178" i="76"/>
  <c r="AC178" i="76"/>
  <c r="AB178" i="76"/>
  <c r="AA178" i="76"/>
  <c r="Z178" i="76"/>
  <c r="Y178" i="76"/>
  <c r="X178" i="76"/>
  <c r="W178" i="76"/>
  <c r="V178" i="76"/>
  <c r="U178" i="76"/>
  <c r="T178" i="76"/>
  <c r="S178" i="76"/>
  <c r="R178" i="76"/>
  <c r="Q178" i="76"/>
  <c r="P178" i="76"/>
  <c r="O178" i="76"/>
  <c r="N178" i="76"/>
  <c r="M178" i="76"/>
  <c r="L178" i="76"/>
  <c r="K178" i="76"/>
  <c r="J178" i="76"/>
  <c r="I178" i="76"/>
  <c r="H178" i="76"/>
  <c r="BI177" i="76"/>
  <c r="G177" i="76"/>
  <c r="F177" i="76"/>
  <c r="E177" i="76" s="1"/>
  <c r="BI176" i="76"/>
  <c r="G176" i="76"/>
  <c r="F176" i="76"/>
  <c r="E176" i="76" s="1"/>
  <c r="BI175" i="76"/>
  <c r="G175" i="76"/>
  <c r="F175" i="76"/>
  <c r="E175" i="76" s="1"/>
  <c r="BI174" i="76"/>
  <c r="G174" i="76"/>
  <c r="F174" i="76"/>
  <c r="E174" i="76" s="1"/>
  <c r="BI173" i="76"/>
  <c r="G173" i="76"/>
  <c r="F173" i="76"/>
  <c r="E173" i="76" s="1"/>
  <c r="BI172" i="76"/>
  <c r="G172" i="76"/>
  <c r="F172" i="76"/>
  <c r="E172" i="76" s="1"/>
  <c r="BI171" i="76"/>
  <c r="G171" i="76"/>
  <c r="F171" i="76"/>
  <c r="E171" i="76" s="1"/>
  <c r="BI170" i="76"/>
  <c r="G170" i="76"/>
  <c r="F170" i="76"/>
  <c r="E170" i="76" s="1"/>
  <c r="BI169" i="76"/>
  <c r="G169" i="76"/>
  <c r="F169" i="76"/>
  <c r="E169" i="76" s="1"/>
  <c r="BI168" i="76"/>
  <c r="G168" i="76"/>
  <c r="F168" i="76"/>
  <c r="E168" i="76" s="1"/>
  <c r="BI167" i="76"/>
  <c r="G167" i="76"/>
  <c r="F167" i="76"/>
  <c r="E167" i="76" s="1"/>
  <c r="BI166" i="76"/>
  <c r="G166" i="76"/>
  <c r="F166" i="76"/>
  <c r="BI165" i="76"/>
  <c r="G165" i="76"/>
  <c r="F165" i="76"/>
  <c r="E165" i="76" s="1"/>
  <c r="BI164" i="76"/>
  <c r="G164" i="76"/>
  <c r="F164" i="76"/>
  <c r="E164" i="76" s="1"/>
  <c r="BI163" i="76"/>
  <c r="G163" i="76"/>
  <c r="F163" i="76"/>
  <c r="E163" i="76" s="1"/>
  <c r="E162" i="76"/>
  <c r="E161" i="76"/>
  <c r="BH160" i="76"/>
  <c r="BG160" i="76"/>
  <c r="BF160" i="76"/>
  <c r="BE160" i="76"/>
  <c r="BD160" i="76"/>
  <c r="BC160" i="76"/>
  <c r="BB160" i="76"/>
  <c r="BA160" i="76"/>
  <c r="AZ160" i="76"/>
  <c r="AY160" i="76"/>
  <c r="AX160" i="76"/>
  <c r="AW160" i="76"/>
  <c r="AV160" i="76"/>
  <c r="AU160" i="76"/>
  <c r="AT160" i="76"/>
  <c r="AS160" i="76"/>
  <c r="AR160" i="76"/>
  <c r="AQ160" i="76"/>
  <c r="AP160" i="76"/>
  <c r="AO160" i="76"/>
  <c r="AN160" i="76"/>
  <c r="AM160" i="76"/>
  <c r="AL160" i="76"/>
  <c r="AK160" i="76"/>
  <c r="AJ160" i="76"/>
  <c r="AI160" i="76"/>
  <c r="AH160" i="76"/>
  <c r="AG160" i="76"/>
  <c r="AF160" i="76"/>
  <c r="AE160" i="76"/>
  <c r="AD160" i="76"/>
  <c r="AC160" i="76"/>
  <c r="AB160" i="76"/>
  <c r="AA160" i="76"/>
  <c r="Z160" i="76"/>
  <c r="Y160" i="76"/>
  <c r="X160" i="76"/>
  <c r="W160" i="76"/>
  <c r="V160" i="76"/>
  <c r="U160" i="76"/>
  <c r="T160" i="76"/>
  <c r="S160" i="76"/>
  <c r="R160" i="76"/>
  <c r="Q160" i="76"/>
  <c r="P160" i="76"/>
  <c r="O160" i="76"/>
  <c r="N160" i="76"/>
  <c r="M160" i="76"/>
  <c r="L160" i="76"/>
  <c r="K160" i="76"/>
  <c r="J160" i="76"/>
  <c r="I160" i="76"/>
  <c r="BI160" i="76" s="1"/>
  <c r="H160" i="76"/>
  <c r="BI159" i="76"/>
  <c r="G159" i="76"/>
  <c r="F159" i="76"/>
  <c r="E159" i="76" s="1"/>
  <c r="BI158" i="76"/>
  <c r="G158" i="76"/>
  <c r="F158" i="76"/>
  <c r="E158" i="76" s="1"/>
  <c r="BI157" i="76"/>
  <c r="G157" i="76"/>
  <c r="F157" i="76"/>
  <c r="E157" i="76" s="1"/>
  <c r="BI156" i="76"/>
  <c r="G156" i="76"/>
  <c r="F156" i="76"/>
  <c r="E156" i="76" s="1"/>
  <c r="BI155" i="76"/>
  <c r="G155" i="76"/>
  <c r="F155" i="76"/>
  <c r="E155" i="76" s="1"/>
  <c r="BI154" i="76"/>
  <c r="G154" i="76"/>
  <c r="F154" i="76"/>
  <c r="E154" i="76" s="1"/>
  <c r="BI153" i="76"/>
  <c r="G153" i="76"/>
  <c r="F153" i="76"/>
  <c r="E153" i="76" s="1"/>
  <c r="BI152" i="76"/>
  <c r="G152" i="76"/>
  <c r="F152" i="76"/>
  <c r="E152" i="76" s="1"/>
  <c r="BI151" i="76"/>
  <c r="G151" i="76"/>
  <c r="F151" i="76"/>
  <c r="E151" i="76" s="1"/>
  <c r="BI150" i="76"/>
  <c r="G150" i="76"/>
  <c r="F150" i="76"/>
  <c r="E150" i="76" s="1"/>
  <c r="BI149" i="76"/>
  <c r="G149" i="76"/>
  <c r="F149" i="76"/>
  <c r="E149" i="76" s="1"/>
  <c r="BI148" i="76"/>
  <c r="G148" i="76"/>
  <c r="F148" i="76"/>
  <c r="E148" i="76" s="1"/>
  <c r="BI147" i="76"/>
  <c r="G147" i="76"/>
  <c r="F147" i="76"/>
  <c r="F160" i="76" s="1"/>
  <c r="BH146" i="76"/>
  <c r="BG146" i="76"/>
  <c r="BF146" i="76"/>
  <c r="BE146" i="76"/>
  <c r="BD146" i="76"/>
  <c r="BC146" i="76"/>
  <c r="BB146" i="76"/>
  <c r="BA146" i="76"/>
  <c r="AZ146" i="76"/>
  <c r="AY146" i="76"/>
  <c r="AX146" i="76"/>
  <c r="AW146" i="76"/>
  <c r="AV146" i="76"/>
  <c r="AU146" i="76"/>
  <c r="AT146" i="76"/>
  <c r="AS146" i="76"/>
  <c r="AR146" i="76"/>
  <c r="AQ146" i="76"/>
  <c r="AP146" i="76"/>
  <c r="AO146" i="76"/>
  <c r="AN146" i="76"/>
  <c r="AM146" i="76"/>
  <c r="AL146" i="76"/>
  <c r="AK146" i="76"/>
  <c r="AJ146" i="76"/>
  <c r="AI146" i="76"/>
  <c r="AH146" i="76"/>
  <c r="AG146" i="76"/>
  <c r="AF146" i="76"/>
  <c r="AE146" i="76"/>
  <c r="AD146" i="76"/>
  <c r="AC146" i="76"/>
  <c r="AB146" i="76"/>
  <c r="AA146" i="76"/>
  <c r="Z146" i="76"/>
  <c r="Y146" i="76"/>
  <c r="X146" i="76"/>
  <c r="W146" i="76"/>
  <c r="V146" i="76"/>
  <c r="U146" i="76"/>
  <c r="T146" i="76"/>
  <c r="S146" i="76"/>
  <c r="R146" i="76"/>
  <c r="Q146" i="76"/>
  <c r="P146" i="76"/>
  <c r="O146" i="76"/>
  <c r="N146" i="76"/>
  <c r="M146" i="76"/>
  <c r="L146" i="76"/>
  <c r="K146" i="76"/>
  <c r="J146" i="76"/>
  <c r="I146" i="76"/>
  <c r="H146" i="76"/>
  <c r="BI145" i="76"/>
  <c r="G145" i="76"/>
  <c r="F145" i="76"/>
  <c r="E145" i="76" s="1"/>
  <c r="BI144" i="76"/>
  <c r="G144" i="76"/>
  <c r="F144" i="76"/>
  <c r="E144" i="76" s="1"/>
  <c r="BI143" i="76"/>
  <c r="G143" i="76"/>
  <c r="F143" i="76"/>
  <c r="E143" i="76" s="1"/>
  <c r="BI142" i="76"/>
  <c r="G142" i="76"/>
  <c r="F142" i="76"/>
  <c r="E142" i="76" s="1"/>
  <c r="BI141" i="76"/>
  <c r="G141" i="76"/>
  <c r="F141" i="76"/>
  <c r="E141" i="76" s="1"/>
  <c r="BI140" i="76"/>
  <c r="G140" i="76"/>
  <c r="F140" i="76"/>
  <c r="E140" i="76" s="1"/>
  <c r="BI139" i="76"/>
  <c r="G139" i="76"/>
  <c r="F139" i="76"/>
  <c r="E139" i="76" s="1"/>
  <c r="BI138" i="76"/>
  <c r="G138" i="76"/>
  <c r="F138" i="76"/>
  <c r="E138" i="76" s="1"/>
  <c r="BI137" i="76"/>
  <c r="G137" i="76"/>
  <c r="F137" i="76"/>
  <c r="E137" i="76" s="1"/>
  <c r="BI136" i="76"/>
  <c r="G136" i="76"/>
  <c r="F136" i="76"/>
  <c r="E136" i="76" s="1"/>
  <c r="BI135" i="76"/>
  <c r="G135" i="76"/>
  <c r="F135" i="76"/>
  <c r="E135" i="76" s="1"/>
  <c r="BI134" i="76"/>
  <c r="G134" i="76"/>
  <c r="F134" i="76"/>
  <c r="E134" i="76" s="1"/>
  <c r="BI133" i="76"/>
  <c r="G133" i="76"/>
  <c r="F133" i="76"/>
  <c r="E133" i="76" s="1"/>
  <c r="BI132" i="76"/>
  <c r="G132" i="76"/>
  <c r="F132" i="76"/>
  <c r="E132" i="76" s="1"/>
  <c r="BI131" i="76"/>
  <c r="G131" i="76"/>
  <c r="F131" i="76"/>
  <c r="E131" i="76" s="1"/>
  <c r="BI130" i="76"/>
  <c r="G130" i="76"/>
  <c r="F130" i="76"/>
  <c r="E130" i="76" s="1"/>
  <c r="BI129" i="76"/>
  <c r="G129" i="76"/>
  <c r="F129" i="76"/>
  <c r="E128" i="76"/>
  <c r="E127" i="76"/>
  <c r="BH126" i="76"/>
  <c r="BG126" i="76"/>
  <c r="BF126" i="76"/>
  <c r="BE126" i="76"/>
  <c r="BD126" i="76"/>
  <c r="BC126" i="76"/>
  <c r="BB126" i="76"/>
  <c r="BA126" i="76"/>
  <c r="AZ126" i="76"/>
  <c r="AY126" i="76"/>
  <c r="AX126" i="76"/>
  <c r="AW126" i="76"/>
  <c r="AV126" i="76"/>
  <c r="AU126" i="76"/>
  <c r="AT126" i="76"/>
  <c r="AS126" i="76"/>
  <c r="AR126" i="76"/>
  <c r="AQ126" i="76"/>
  <c r="AP126" i="76"/>
  <c r="AO126" i="76"/>
  <c r="AN126" i="76"/>
  <c r="AM126" i="76"/>
  <c r="AL126" i="76"/>
  <c r="AK126" i="76"/>
  <c r="AJ126" i="76"/>
  <c r="AI126" i="76"/>
  <c r="AH126" i="76"/>
  <c r="AG126" i="76"/>
  <c r="AF126" i="76"/>
  <c r="AE126" i="76"/>
  <c r="AD126" i="76"/>
  <c r="AC126" i="76"/>
  <c r="AB126" i="76"/>
  <c r="AA126" i="76"/>
  <c r="Z126" i="76"/>
  <c r="Y126" i="76"/>
  <c r="X126" i="76"/>
  <c r="W126" i="76"/>
  <c r="V126" i="76"/>
  <c r="U126" i="76"/>
  <c r="T126" i="76"/>
  <c r="S126" i="76"/>
  <c r="R126" i="76"/>
  <c r="Q126" i="76"/>
  <c r="P126" i="76"/>
  <c r="O126" i="76"/>
  <c r="N126" i="76"/>
  <c r="M126" i="76"/>
  <c r="L126" i="76"/>
  <c r="K126" i="76"/>
  <c r="J126" i="76"/>
  <c r="I126" i="76"/>
  <c r="H126" i="76"/>
  <c r="BI125" i="76"/>
  <c r="G125" i="76"/>
  <c r="F125" i="76"/>
  <c r="E125" i="76" s="1"/>
  <c r="BI124" i="76"/>
  <c r="G124" i="76"/>
  <c r="F124" i="76"/>
  <c r="E124" i="76" s="1"/>
  <c r="BI123" i="76"/>
  <c r="G123" i="76"/>
  <c r="F123" i="76"/>
  <c r="E123" i="76" s="1"/>
  <c r="BI122" i="76"/>
  <c r="G122" i="76"/>
  <c r="F122" i="76"/>
  <c r="E122" i="76" s="1"/>
  <c r="BI121" i="76"/>
  <c r="G121" i="76"/>
  <c r="F121" i="76"/>
  <c r="E121" i="76" s="1"/>
  <c r="BI120" i="76"/>
  <c r="G120" i="76"/>
  <c r="F120" i="76"/>
  <c r="E120" i="76" s="1"/>
  <c r="BI119" i="76"/>
  <c r="G119" i="76"/>
  <c r="F119" i="76"/>
  <c r="E119" i="76" s="1"/>
  <c r="BI118" i="76"/>
  <c r="G118" i="76"/>
  <c r="F118" i="76"/>
  <c r="E118" i="76" s="1"/>
  <c r="BI117" i="76"/>
  <c r="G117" i="76"/>
  <c r="F117" i="76"/>
  <c r="E117" i="76" s="1"/>
  <c r="BI116" i="76"/>
  <c r="G116" i="76"/>
  <c r="F116" i="76"/>
  <c r="E116" i="76" s="1"/>
  <c r="BI115" i="76"/>
  <c r="G115" i="76"/>
  <c r="F115" i="76"/>
  <c r="E115" i="76" s="1"/>
  <c r="BI114" i="76"/>
  <c r="G114" i="76"/>
  <c r="F114" i="76"/>
  <c r="E114" i="76" s="1"/>
  <c r="BI113" i="76"/>
  <c r="G113" i="76"/>
  <c r="F113" i="76"/>
  <c r="E113" i="76" s="1"/>
  <c r="BI112" i="76"/>
  <c r="G112" i="76"/>
  <c r="F112" i="76"/>
  <c r="E112" i="76" s="1"/>
  <c r="BI111" i="76"/>
  <c r="G111" i="76"/>
  <c r="F111" i="76"/>
  <c r="E111" i="76" s="1"/>
  <c r="BI110" i="76"/>
  <c r="G110" i="76"/>
  <c r="F110" i="76"/>
  <c r="F126" i="76" s="1"/>
  <c r="BH107" i="76"/>
  <c r="BG107" i="76"/>
  <c r="BF107" i="76"/>
  <c r="BE107" i="76"/>
  <c r="BD107" i="76"/>
  <c r="BC107" i="76"/>
  <c r="BB107" i="76"/>
  <c r="BA107" i="76"/>
  <c r="AZ107" i="76"/>
  <c r="AY107" i="76"/>
  <c r="AX107" i="76"/>
  <c r="AW107" i="76"/>
  <c r="AV107" i="76"/>
  <c r="AU107" i="76"/>
  <c r="AT107" i="76"/>
  <c r="AS107" i="76"/>
  <c r="AR107" i="76"/>
  <c r="AQ107" i="76"/>
  <c r="AP107" i="76"/>
  <c r="AO107" i="76"/>
  <c r="AN107" i="76"/>
  <c r="AM107" i="76"/>
  <c r="AL107" i="76"/>
  <c r="AK107" i="76"/>
  <c r="AJ107" i="76"/>
  <c r="AI107" i="76"/>
  <c r="AH107" i="76"/>
  <c r="AG107" i="76"/>
  <c r="AF107" i="76"/>
  <c r="AE107" i="76"/>
  <c r="AD107" i="76"/>
  <c r="AC107" i="76"/>
  <c r="AB107" i="76"/>
  <c r="AA107" i="76"/>
  <c r="Z107" i="76"/>
  <c r="Y107" i="76"/>
  <c r="X107" i="76"/>
  <c r="W107" i="76"/>
  <c r="V107" i="76"/>
  <c r="U107" i="76"/>
  <c r="T107" i="76"/>
  <c r="S107" i="76"/>
  <c r="R107" i="76"/>
  <c r="Q107" i="76"/>
  <c r="P107" i="76"/>
  <c r="O107" i="76"/>
  <c r="N107" i="76"/>
  <c r="M107" i="76"/>
  <c r="L107" i="76"/>
  <c r="K107" i="76"/>
  <c r="J107" i="76"/>
  <c r="I107" i="76"/>
  <c r="H107" i="76"/>
  <c r="BI106" i="76"/>
  <c r="G106" i="76"/>
  <c r="F106" i="76"/>
  <c r="E106" i="76" s="1"/>
  <c r="BI105" i="76"/>
  <c r="G105" i="76"/>
  <c r="F105" i="76"/>
  <c r="E105" i="76" s="1"/>
  <c r="BI104" i="76"/>
  <c r="G104" i="76"/>
  <c r="F104" i="76"/>
  <c r="E104" i="76" s="1"/>
  <c r="BI103" i="76"/>
  <c r="G103" i="76"/>
  <c r="F103" i="76"/>
  <c r="E103" i="76" s="1"/>
  <c r="BI102" i="76"/>
  <c r="G102" i="76"/>
  <c r="F102" i="76"/>
  <c r="E102" i="76" s="1"/>
  <c r="BI101" i="76"/>
  <c r="G101" i="76"/>
  <c r="F101" i="76"/>
  <c r="E101" i="76" s="1"/>
  <c r="BI100" i="76"/>
  <c r="G100" i="76"/>
  <c r="F100" i="76"/>
  <c r="E100" i="76" s="1"/>
  <c r="BI99" i="76"/>
  <c r="G99" i="76"/>
  <c r="F99" i="76"/>
  <c r="E99" i="76" s="1"/>
  <c r="BI98" i="76"/>
  <c r="G98" i="76"/>
  <c r="F98" i="76"/>
  <c r="E98" i="76" s="1"/>
  <c r="BI97" i="76"/>
  <c r="G97" i="76"/>
  <c r="F97" i="76"/>
  <c r="E97" i="76" s="1"/>
  <c r="BI96" i="76"/>
  <c r="G96" i="76"/>
  <c r="F96" i="76"/>
  <c r="F107" i="76" s="1"/>
  <c r="E95" i="76"/>
  <c r="BH94" i="76"/>
  <c r="BG94" i="76"/>
  <c r="BF94" i="76"/>
  <c r="BE94" i="76"/>
  <c r="BD94" i="76"/>
  <c r="BC94" i="76"/>
  <c r="BB94" i="76"/>
  <c r="BA94" i="76"/>
  <c r="AZ94" i="76"/>
  <c r="AY94" i="76"/>
  <c r="AX94" i="76"/>
  <c r="AW94" i="76"/>
  <c r="AV94" i="76"/>
  <c r="AU94" i="76"/>
  <c r="AT94" i="76"/>
  <c r="AS94" i="76"/>
  <c r="AR94" i="76"/>
  <c r="AQ94" i="76"/>
  <c r="AP94" i="76"/>
  <c r="AO94" i="76"/>
  <c r="AN94" i="76"/>
  <c r="AM94" i="76"/>
  <c r="AL94" i="76"/>
  <c r="AK94" i="76"/>
  <c r="AJ94" i="76"/>
  <c r="AI94" i="76"/>
  <c r="AH94" i="76"/>
  <c r="AG94" i="76"/>
  <c r="AF94" i="76"/>
  <c r="AE94" i="76"/>
  <c r="AD94" i="76"/>
  <c r="AC94" i="76"/>
  <c r="AB94" i="76"/>
  <c r="AA94" i="76"/>
  <c r="Z94" i="76"/>
  <c r="Y94" i="76"/>
  <c r="X94" i="76"/>
  <c r="W94" i="76"/>
  <c r="V94" i="76"/>
  <c r="U94" i="76"/>
  <c r="T94" i="76"/>
  <c r="S94" i="76"/>
  <c r="R94" i="76"/>
  <c r="Q94" i="76"/>
  <c r="P94" i="76"/>
  <c r="O94" i="76"/>
  <c r="N94" i="76"/>
  <c r="M94" i="76"/>
  <c r="L94" i="76"/>
  <c r="K94" i="76"/>
  <c r="J94" i="76"/>
  <c r="I94" i="76"/>
  <c r="H94" i="76"/>
  <c r="BI93" i="76"/>
  <c r="G93" i="76"/>
  <c r="F93" i="76"/>
  <c r="E93" i="76"/>
  <c r="BI92" i="76"/>
  <c r="G92" i="76"/>
  <c r="F92" i="76"/>
  <c r="E92" i="76"/>
  <c r="BI91" i="76"/>
  <c r="G91" i="76"/>
  <c r="F91" i="76"/>
  <c r="E91" i="76"/>
  <c r="BI90" i="76"/>
  <c r="G90" i="76"/>
  <c r="F90" i="76"/>
  <c r="E90" i="76"/>
  <c r="BI89" i="76"/>
  <c r="G89" i="76"/>
  <c r="F89" i="76"/>
  <c r="E89" i="76"/>
  <c r="BI88" i="76"/>
  <c r="G88" i="76"/>
  <c r="F88" i="76"/>
  <c r="E88" i="76"/>
  <c r="BI87" i="76"/>
  <c r="G87" i="76"/>
  <c r="F87" i="76"/>
  <c r="E87" i="76"/>
  <c r="BI86" i="76"/>
  <c r="G86" i="76"/>
  <c r="F86" i="76"/>
  <c r="E86" i="76"/>
  <c r="BI85" i="76"/>
  <c r="G85" i="76"/>
  <c r="F85" i="76"/>
  <c r="E85" i="76"/>
  <c r="E84" i="76"/>
  <c r="BH83" i="76"/>
  <c r="BG83" i="76"/>
  <c r="BF83" i="76"/>
  <c r="BE83" i="76"/>
  <c r="BD83" i="76"/>
  <c r="BC83" i="76"/>
  <c r="BB83" i="76"/>
  <c r="BA83" i="76"/>
  <c r="AZ83" i="76"/>
  <c r="AY83" i="76"/>
  <c r="AX83" i="76"/>
  <c r="AW83" i="76"/>
  <c r="AV83" i="76"/>
  <c r="AU83" i="76"/>
  <c r="AT83" i="76"/>
  <c r="AS83" i="76"/>
  <c r="AR83" i="76"/>
  <c r="AQ83" i="76"/>
  <c r="AP83" i="76"/>
  <c r="AO83" i="76"/>
  <c r="AN83" i="76"/>
  <c r="AM83" i="76"/>
  <c r="AL83" i="76"/>
  <c r="AK83" i="76"/>
  <c r="AJ83" i="76"/>
  <c r="AI83" i="76"/>
  <c r="AH83" i="76"/>
  <c r="AG83" i="76"/>
  <c r="AF83" i="76"/>
  <c r="AE83" i="76"/>
  <c r="AD83" i="76"/>
  <c r="AC83" i="76"/>
  <c r="AB83" i="76"/>
  <c r="AA83" i="76"/>
  <c r="Z83" i="76"/>
  <c r="Y83" i="76"/>
  <c r="X83" i="76"/>
  <c r="W83" i="76"/>
  <c r="V83" i="76"/>
  <c r="U83" i="76"/>
  <c r="T83" i="76"/>
  <c r="S83" i="76"/>
  <c r="R83" i="76"/>
  <c r="Q83" i="76"/>
  <c r="P83" i="76"/>
  <c r="O83" i="76"/>
  <c r="N83" i="76"/>
  <c r="M83" i="76"/>
  <c r="L83" i="76"/>
  <c r="K83" i="76"/>
  <c r="J83" i="76"/>
  <c r="I83" i="76"/>
  <c r="BI83" i="76" s="1"/>
  <c r="H83" i="76"/>
  <c r="BI82" i="76"/>
  <c r="G82" i="76"/>
  <c r="F82" i="76"/>
  <c r="E82" i="76"/>
  <c r="BI81" i="76"/>
  <c r="G81" i="76"/>
  <c r="F81" i="76"/>
  <c r="E81" i="76" s="1"/>
  <c r="BI80" i="76"/>
  <c r="G80" i="76"/>
  <c r="F80" i="76"/>
  <c r="E80" i="76"/>
  <c r="BI79" i="76"/>
  <c r="G79" i="76"/>
  <c r="F79" i="76"/>
  <c r="E79" i="76" s="1"/>
  <c r="BI78" i="76"/>
  <c r="G78" i="76"/>
  <c r="F78" i="76"/>
  <c r="E78" i="76"/>
  <c r="BI77" i="76"/>
  <c r="G77" i="76"/>
  <c r="F77" i="76"/>
  <c r="E77" i="76" s="1"/>
  <c r="BI76" i="76"/>
  <c r="G76" i="76"/>
  <c r="F76" i="76"/>
  <c r="E76" i="76"/>
  <c r="BI75" i="76"/>
  <c r="G75" i="76"/>
  <c r="F75" i="76"/>
  <c r="E75" i="76" s="1"/>
  <c r="BI74" i="76"/>
  <c r="G74" i="76"/>
  <c r="F74" i="76"/>
  <c r="E74" i="76"/>
  <c r="BH73" i="76"/>
  <c r="BG73" i="76"/>
  <c r="BF73" i="76"/>
  <c r="BE73" i="76"/>
  <c r="BD73" i="76"/>
  <c r="BC73" i="76"/>
  <c r="BB73" i="76"/>
  <c r="BA73" i="76"/>
  <c r="AZ73" i="76"/>
  <c r="AY73" i="76"/>
  <c r="AX73" i="76"/>
  <c r="AW73" i="76"/>
  <c r="AV73" i="76"/>
  <c r="AU73" i="76"/>
  <c r="AT73" i="76"/>
  <c r="AS73" i="76"/>
  <c r="AR73" i="76"/>
  <c r="AQ73" i="76"/>
  <c r="AP73" i="76"/>
  <c r="AO73" i="76"/>
  <c r="AN73" i="76"/>
  <c r="AM73" i="76"/>
  <c r="AL73" i="76"/>
  <c r="AK73" i="76"/>
  <c r="AJ73" i="76"/>
  <c r="AI73" i="76"/>
  <c r="AH73" i="76"/>
  <c r="AG73" i="76"/>
  <c r="AF73" i="76"/>
  <c r="AE73" i="76"/>
  <c r="AD73" i="76"/>
  <c r="AC73" i="76"/>
  <c r="AB73" i="76"/>
  <c r="AA73" i="76"/>
  <c r="Z73" i="76"/>
  <c r="Y73" i="76"/>
  <c r="X73" i="76"/>
  <c r="W73" i="76"/>
  <c r="V73" i="76"/>
  <c r="U73" i="76"/>
  <c r="T73" i="76"/>
  <c r="S73" i="76"/>
  <c r="R73" i="76"/>
  <c r="Q73" i="76"/>
  <c r="P73" i="76"/>
  <c r="O73" i="76"/>
  <c r="N73" i="76"/>
  <c r="M73" i="76"/>
  <c r="L73" i="76"/>
  <c r="K73" i="76"/>
  <c r="J73" i="76"/>
  <c r="I73" i="76"/>
  <c r="H73" i="76"/>
  <c r="BI72" i="76"/>
  <c r="G72" i="76"/>
  <c r="F72" i="76"/>
  <c r="E72" i="76" s="1"/>
  <c r="BI71" i="76"/>
  <c r="G71" i="76"/>
  <c r="F71" i="76"/>
  <c r="E71" i="76" s="1"/>
  <c r="BI70" i="76"/>
  <c r="G70" i="76"/>
  <c r="F70" i="76"/>
  <c r="E70" i="76" s="1"/>
  <c r="BI69" i="76"/>
  <c r="G69" i="76"/>
  <c r="F69" i="76"/>
  <c r="E69" i="76" s="1"/>
  <c r="BI68" i="76"/>
  <c r="G68" i="76"/>
  <c r="F68" i="76"/>
  <c r="E68" i="76" s="1"/>
  <c r="BI67" i="76"/>
  <c r="G67" i="76"/>
  <c r="F67" i="76"/>
  <c r="E67" i="76" s="1"/>
  <c r="BI66" i="76"/>
  <c r="G66" i="76"/>
  <c r="F66" i="76"/>
  <c r="E66" i="76" s="1"/>
  <c r="BI65" i="76"/>
  <c r="G65" i="76"/>
  <c r="F65" i="76"/>
  <c r="E65" i="76" s="1"/>
  <c r="E64" i="76"/>
  <c r="E63" i="76"/>
  <c r="BH62" i="76"/>
  <c r="BG62" i="76"/>
  <c r="BF62" i="76"/>
  <c r="BE62" i="76"/>
  <c r="BD62" i="76"/>
  <c r="BC62" i="76"/>
  <c r="BB62" i="76"/>
  <c r="BA62" i="76"/>
  <c r="AZ62" i="76"/>
  <c r="AY62" i="76"/>
  <c r="AX62" i="76"/>
  <c r="AW62" i="76"/>
  <c r="AV62" i="76"/>
  <c r="AU62" i="76"/>
  <c r="AT62" i="76"/>
  <c r="AS62" i="76"/>
  <c r="AR62" i="76"/>
  <c r="AQ62" i="76"/>
  <c r="AP62" i="76"/>
  <c r="AO62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AB62" i="76"/>
  <c r="AA62" i="76"/>
  <c r="Z62" i="76"/>
  <c r="Y62" i="76"/>
  <c r="X62" i="76"/>
  <c r="W62" i="76"/>
  <c r="V62" i="76"/>
  <c r="U62" i="76"/>
  <c r="T62" i="76"/>
  <c r="S62" i="76"/>
  <c r="R62" i="76"/>
  <c r="Q62" i="76"/>
  <c r="P62" i="76"/>
  <c r="O62" i="76"/>
  <c r="N62" i="76"/>
  <c r="M62" i="76"/>
  <c r="L62" i="76"/>
  <c r="K62" i="76"/>
  <c r="J62" i="76"/>
  <c r="I62" i="76"/>
  <c r="BI62" i="76" s="1"/>
  <c r="H62" i="76"/>
  <c r="E62" i="76"/>
  <c r="BI61" i="76"/>
  <c r="G61" i="76"/>
  <c r="BI60" i="76"/>
  <c r="G60" i="76"/>
  <c r="F60" i="76"/>
  <c r="BI59" i="76"/>
  <c r="G59" i="76"/>
  <c r="F59" i="76"/>
  <c r="BI58" i="76"/>
  <c r="G58" i="76"/>
  <c r="F58" i="76"/>
  <c r="BI57" i="76"/>
  <c r="G57" i="76"/>
  <c r="F57" i="76"/>
  <c r="BI56" i="76"/>
  <c r="G56" i="76"/>
  <c r="F56" i="76"/>
  <c r="BI55" i="76"/>
  <c r="G55" i="76"/>
  <c r="F55" i="76"/>
  <c r="BI54" i="76"/>
  <c r="G54" i="76"/>
  <c r="F54" i="76"/>
  <c r="BH53" i="76"/>
  <c r="BG53" i="76"/>
  <c r="BF53" i="76"/>
  <c r="BE53" i="76"/>
  <c r="BD53" i="76"/>
  <c r="BC53" i="76"/>
  <c r="BB53" i="76"/>
  <c r="BA53" i="76"/>
  <c r="AZ53" i="76"/>
  <c r="AY53" i="76"/>
  <c r="AX53" i="76"/>
  <c r="AW53" i="76"/>
  <c r="AV53" i="76"/>
  <c r="AU53" i="76"/>
  <c r="AT53" i="76"/>
  <c r="AS53" i="76"/>
  <c r="AR53" i="76"/>
  <c r="AQ53" i="76"/>
  <c r="AP53" i="76"/>
  <c r="AO53" i="76"/>
  <c r="AN53" i="76"/>
  <c r="AM53" i="76"/>
  <c r="AL53" i="76"/>
  <c r="AK53" i="76"/>
  <c r="AJ53" i="76"/>
  <c r="AI53" i="76"/>
  <c r="AH53" i="76"/>
  <c r="AG53" i="76"/>
  <c r="AF53" i="76"/>
  <c r="AE53" i="76"/>
  <c r="AD53" i="76"/>
  <c r="AC53" i="76"/>
  <c r="AB53" i="76"/>
  <c r="AA53" i="76"/>
  <c r="Z53" i="76"/>
  <c r="Y53" i="76"/>
  <c r="X53" i="76"/>
  <c r="W53" i="76"/>
  <c r="V53" i="76"/>
  <c r="U53" i="76"/>
  <c r="T53" i="76"/>
  <c r="S53" i="76"/>
  <c r="R53" i="76"/>
  <c r="Q53" i="76"/>
  <c r="P53" i="76"/>
  <c r="O53" i="76"/>
  <c r="N53" i="76"/>
  <c r="M53" i="76"/>
  <c r="L53" i="76"/>
  <c r="K53" i="76"/>
  <c r="J53" i="76"/>
  <c r="I53" i="76"/>
  <c r="BI53" i="76" s="1"/>
  <c r="H53" i="76"/>
  <c r="G53" i="76"/>
  <c r="E53" i="76"/>
  <c r="BI52" i="76"/>
  <c r="F52" i="76"/>
  <c r="F53" i="76" s="1"/>
  <c r="E50" i="76"/>
  <c r="BH46" i="76"/>
  <c r="BG46" i="76"/>
  <c r="BF46" i="76"/>
  <c r="BE46" i="76"/>
  <c r="BD46" i="76"/>
  <c r="BC46" i="76"/>
  <c r="BB46" i="76"/>
  <c r="BA46" i="76"/>
  <c r="AZ46" i="76"/>
  <c r="AY46" i="76"/>
  <c r="AX46" i="76"/>
  <c r="AW46" i="76"/>
  <c r="AV46" i="76"/>
  <c r="AU46" i="76"/>
  <c r="AT46" i="76"/>
  <c r="AS46" i="76"/>
  <c r="AR46" i="76"/>
  <c r="AQ46" i="76"/>
  <c r="AP46" i="76"/>
  <c r="AO46" i="76"/>
  <c r="AN46" i="76"/>
  <c r="AM46" i="76"/>
  <c r="AL46" i="76"/>
  <c r="AK46" i="76"/>
  <c r="AJ46" i="76"/>
  <c r="AI46" i="76"/>
  <c r="AH46" i="76"/>
  <c r="AG46" i="76"/>
  <c r="AF46" i="76"/>
  <c r="AE46" i="76"/>
  <c r="AD46" i="76"/>
  <c r="AC46" i="76"/>
  <c r="AB46" i="76"/>
  <c r="AA46" i="76"/>
  <c r="Z46" i="76"/>
  <c r="Y46" i="76"/>
  <c r="X46" i="76"/>
  <c r="W46" i="76"/>
  <c r="V46" i="76"/>
  <c r="U46" i="76"/>
  <c r="T46" i="76"/>
  <c r="S46" i="76"/>
  <c r="R46" i="76"/>
  <c r="Q46" i="76"/>
  <c r="P46" i="76"/>
  <c r="O46" i="76"/>
  <c r="N46" i="76"/>
  <c r="M46" i="76"/>
  <c r="L46" i="76"/>
  <c r="K46" i="76"/>
  <c r="J46" i="76"/>
  <c r="I46" i="76"/>
  <c r="BI46" i="76" s="1"/>
  <c r="H46" i="76"/>
  <c r="G46" i="76"/>
  <c r="F46" i="76"/>
  <c r="E46" i="76"/>
  <c r="BI45" i="76"/>
  <c r="E44" i="76"/>
  <c r="BH39" i="76"/>
  <c r="BG39" i="76"/>
  <c r="BF39" i="76"/>
  <c r="BE39" i="76"/>
  <c r="BD39" i="76"/>
  <c r="BC39" i="76"/>
  <c r="BB39" i="76"/>
  <c r="BA39" i="76"/>
  <c r="AZ39" i="76"/>
  <c r="AY39" i="76"/>
  <c r="AX39" i="76"/>
  <c r="AW39" i="76"/>
  <c r="AV39" i="76"/>
  <c r="AU39" i="76"/>
  <c r="AT39" i="76"/>
  <c r="AS39" i="76"/>
  <c r="AR39" i="76"/>
  <c r="AQ39" i="76"/>
  <c r="AP39" i="76"/>
  <c r="AO39" i="76"/>
  <c r="AN39" i="76"/>
  <c r="AM39" i="76"/>
  <c r="AL39" i="76"/>
  <c r="AK39" i="76"/>
  <c r="AJ39" i="76"/>
  <c r="AI39" i="76"/>
  <c r="AH39" i="76"/>
  <c r="AG39" i="76"/>
  <c r="AF39" i="76"/>
  <c r="AE39" i="76"/>
  <c r="AD39" i="76"/>
  <c r="AC39" i="76"/>
  <c r="AB39" i="76"/>
  <c r="AA39" i="76"/>
  <c r="Z39" i="76"/>
  <c r="Y39" i="76"/>
  <c r="X39" i="76"/>
  <c r="W39" i="76"/>
  <c r="V39" i="76"/>
  <c r="U39" i="76"/>
  <c r="T39" i="76"/>
  <c r="S39" i="76"/>
  <c r="R39" i="76"/>
  <c r="Q39" i="76"/>
  <c r="P39" i="76"/>
  <c r="O39" i="76"/>
  <c r="N39" i="76"/>
  <c r="M39" i="76"/>
  <c r="L39" i="76"/>
  <c r="K39" i="76"/>
  <c r="J39" i="76"/>
  <c r="I39" i="76"/>
  <c r="H39" i="76"/>
  <c r="G39" i="76"/>
  <c r="E39" i="76"/>
  <c r="BI38" i="76"/>
  <c r="F38" i="76"/>
  <c r="F39" i="76" s="1"/>
  <c r="BH37" i="76"/>
  <c r="BG37" i="76"/>
  <c r="BF37" i="76"/>
  <c r="BE37" i="76"/>
  <c r="BD37" i="76"/>
  <c r="BC37" i="76"/>
  <c r="BB37" i="76"/>
  <c r="BA37" i="76"/>
  <c r="AZ37" i="76"/>
  <c r="AY37" i="76"/>
  <c r="AX37" i="76"/>
  <c r="AW37" i="76"/>
  <c r="AV37" i="76"/>
  <c r="AU37" i="76"/>
  <c r="AT37" i="76"/>
  <c r="AS37" i="76"/>
  <c r="AR37" i="76"/>
  <c r="AQ37" i="76"/>
  <c r="AP37" i="76"/>
  <c r="AO37" i="76"/>
  <c r="AN37" i="76"/>
  <c r="AM37" i="76"/>
  <c r="AL37" i="76"/>
  <c r="AK37" i="76"/>
  <c r="AJ37" i="76"/>
  <c r="AI37" i="76"/>
  <c r="AH37" i="76"/>
  <c r="AG37" i="76"/>
  <c r="AF37" i="76"/>
  <c r="AE37" i="76"/>
  <c r="AD37" i="76"/>
  <c r="AC37" i="76"/>
  <c r="AB37" i="76"/>
  <c r="AA37" i="76"/>
  <c r="Z37" i="76"/>
  <c r="Y37" i="76"/>
  <c r="X37" i="76"/>
  <c r="W37" i="76"/>
  <c r="V37" i="76"/>
  <c r="U37" i="76"/>
  <c r="T37" i="76"/>
  <c r="S37" i="76"/>
  <c r="R37" i="76"/>
  <c r="Q37" i="76"/>
  <c r="P37" i="76"/>
  <c r="O37" i="76"/>
  <c r="N37" i="76"/>
  <c r="M37" i="76"/>
  <c r="L37" i="76"/>
  <c r="K37" i="76"/>
  <c r="J37" i="76"/>
  <c r="I37" i="76"/>
  <c r="H37" i="76"/>
  <c r="BI36" i="76"/>
  <c r="BI35" i="76"/>
  <c r="BI34" i="76"/>
  <c r="G34" i="76"/>
  <c r="F34" i="76"/>
  <c r="BI33" i="76"/>
  <c r="G33" i="76"/>
  <c r="F33" i="76"/>
  <c r="BI32" i="76"/>
  <c r="G32" i="76"/>
  <c r="F32" i="76"/>
  <c r="E32" i="76"/>
  <c r="E37" i="76" s="1"/>
  <c r="BH31" i="76"/>
  <c r="BG31" i="76"/>
  <c r="BF31" i="76"/>
  <c r="BE31" i="76"/>
  <c r="BD31" i="76"/>
  <c r="BC31" i="76"/>
  <c r="BB31" i="76"/>
  <c r="BA31" i="76"/>
  <c r="AZ31" i="76"/>
  <c r="AY31" i="76"/>
  <c r="AX31" i="76"/>
  <c r="AW31" i="76"/>
  <c r="AV31" i="76"/>
  <c r="AU31" i="76"/>
  <c r="AT31" i="76"/>
  <c r="AS31" i="76"/>
  <c r="AR31" i="76"/>
  <c r="AQ31" i="76"/>
  <c r="AP31" i="76"/>
  <c r="AO31" i="76"/>
  <c r="AN31" i="76"/>
  <c r="AM31" i="76"/>
  <c r="AL31" i="76"/>
  <c r="AK31" i="76"/>
  <c r="AJ31" i="76"/>
  <c r="AI31" i="76"/>
  <c r="AH31" i="76"/>
  <c r="AG31" i="76"/>
  <c r="AF31" i="76"/>
  <c r="AE31" i="76"/>
  <c r="AD31" i="76"/>
  <c r="AC31" i="76"/>
  <c r="AB31" i="76"/>
  <c r="AA31" i="76"/>
  <c r="Z31" i="76"/>
  <c r="Y31" i="76"/>
  <c r="X31" i="76"/>
  <c r="W31" i="76"/>
  <c r="V31" i="76"/>
  <c r="U31" i="76"/>
  <c r="T31" i="76"/>
  <c r="S31" i="76"/>
  <c r="R31" i="76"/>
  <c r="Q31" i="76"/>
  <c r="P31" i="76"/>
  <c r="O31" i="76"/>
  <c r="N31" i="76"/>
  <c r="M31" i="76"/>
  <c r="L31" i="76"/>
  <c r="K31" i="76"/>
  <c r="J31" i="76"/>
  <c r="I31" i="76"/>
  <c r="H31" i="76"/>
  <c r="BI30" i="76"/>
  <c r="G30" i="76"/>
  <c r="BI29" i="76"/>
  <c r="G29" i="76"/>
  <c r="F29" i="76"/>
  <c r="E29" i="76"/>
  <c r="BI28" i="76"/>
  <c r="G28" i="76"/>
  <c r="F28" i="76"/>
  <c r="E28" i="76"/>
  <c r="BI27" i="76"/>
  <c r="G27" i="76"/>
  <c r="F27" i="76"/>
  <c r="E27" i="76"/>
  <c r="E26" i="76"/>
  <c r="E25" i="76"/>
  <c r="BH24" i="76"/>
  <c r="BG24" i="76"/>
  <c r="BF24" i="76"/>
  <c r="BE24" i="76"/>
  <c r="BD24" i="76"/>
  <c r="BC24" i="76"/>
  <c r="BB24" i="76"/>
  <c r="BA24" i="76"/>
  <c r="AZ24" i="76"/>
  <c r="AY24" i="76"/>
  <c r="AX24" i="76"/>
  <c r="AW24" i="76"/>
  <c r="AV24" i="76"/>
  <c r="AU24" i="76"/>
  <c r="AT24" i="76"/>
  <c r="AS24" i="76"/>
  <c r="AR24" i="76"/>
  <c r="AQ24" i="76"/>
  <c r="AP24" i="76"/>
  <c r="AO24" i="76"/>
  <c r="AN24" i="76"/>
  <c r="AM24" i="76"/>
  <c r="AL24" i="76"/>
  <c r="AK24" i="76"/>
  <c r="AJ24" i="76"/>
  <c r="AI24" i="76"/>
  <c r="AH24" i="76"/>
  <c r="AG24" i="76"/>
  <c r="AF24" i="76"/>
  <c r="AE24" i="76"/>
  <c r="AD24" i="76"/>
  <c r="AC24" i="76"/>
  <c r="AB24" i="76"/>
  <c r="AA24" i="76"/>
  <c r="Z24" i="76"/>
  <c r="Y24" i="76"/>
  <c r="X24" i="76"/>
  <c r="W24" i="76"/>
  <c r="V24" i="76"/>
  <c r="U24" i="76"/>
  <c r="T24" i="76"/>
  <c r="S24" i="76"/>
  <c r="R24" i="76"/>
  <c r="Q24" i="76"/>
  <c r="P24" i="76"/>
  <c r="O24" i="76"/>
  <c r="N24" i="76"/>
  <c r="M24" i="76"/>
  <c r="L24" i="76"/>
  <c r="K24" i="76"/>
  <c r="J24" i="76"/>
  <c r="I24" i="76"/>
  <c r="H24" i="76"/>
  <c r="F24" i="76"/>
  <c r="E24" i="76"/>
  <c r="BI23" i="76"/>
  <c r="G23" i="76"/>
  <c r="G24" i="76" s="1"/>
  <c r="BH22" i="76"/>
  <c r="BG22" i="76"/>
  <c r="BF22" i="76"/>
  <c r="BE22" i="76"/>
  <c r="BD22" i="76"/>
  <c r="BC22" i="76"/>
  <c r="BB22" i="76"/>
  <c r="BA22" i="76"/>
  <c r="AZ22" i="76"/>
  <c r="AY22" i="76"/>
  <c r="AX22" i="76"/>
  <c r="AW22" i="76"/>
  <c r="AV22" i="76"/>
  <c r="AU22" i="76"/>
  <c r="AT22" i="76"/>
  <c r="AS22" i="76"/>
  <c r="AR22" i="76"/>
  <c r="AQ22" i="76"/>
  <c r="AP22" i="76"/>
  <c r="AO22" i="76"/>
  <c r="AN22" i="76"/>
  <c r="AM22" i="76"/>
  <c r="AL22" i="76"/>
  <c r="AK22" i="76"/>
  <c r="AJ22" i="76"/>
  <c r="AI22" i="76"/>
  <c r="AH22" i="76"/>
  <c r="AG22" i="76"/>
  <c r="AF22" i="76"/>
  <c r="AE22" i="76"/>
  <c r="AD22" i="76"/>
  <c r="AC22" i="76"/>
  <c r="AB22" i="76"/>
  <c r="AA22" i="76"/>
  <c r="Z22" i="76"/>
  <c r="Y22" i="76"/>
  <c r="X22" i="76"/>
  <c r="W22" i="76"/>
  <c r="V22" i="76"/>
  <c r="U22" i="76"/>
  <c r="T22" i="76"/>
  <c r="S22" i="76"/>
  <c r="R22" i="76"/>
  <c r="Q22" i="76"/>
  <c r="P22" i="76"/>
  <c r="O22" i="76"/>
  <c r="N22" i="76"/>
  <c r="M22" i="76"/>
  <c r="L22" i="76"/>
  <c r="K22" i="76"/>
  <c r="J22" i="76"/>
  <c r="I22" i="76"/>
  <c r="H22" i="76"/>
  <c r="BI21" i="76"/>
  <c r="G21" i="76"/>
  <c r="BI20" i="76"/>
  <c r="G20" i="76"/>
  <c r="F20" i="76"/>
  <c r="F22" i="76" s="1"/>
  <c r="E19" i="76"/>
  <c r="E18" i="76"/>
  <c r="BH12" i="76"/>
  <c r="BG12" i="76"/>
  <c r="BF12" i="76"/>
  <c r="BE12" i="76"/>
  <c r="BD12" i="76"/>
  <c r="BC12" i="76"/>
  <c r="BB12" i="76"/>
  <c r="BA12" i="76"/>
  <c r="AZ12" i="76"/>
  <c r="AY12" i="76"/>
  <c r="AX12" i="76"/>
  <c r="AW12" i="76"/>
  <c r="AV12" i="76"/>
  <c r="AU12" i="76"/>
  <c r="AT12" i="76"/>
  <c r="AS12" i="76"/>
  <c r="AR12" i="76"/>
  <c r="AQ12" i="76"/>
  <c r="AP12" i="76"/>
  <c r="AO12" i="76"/>
  <c r="AN12" i="76"/>
  <c r="AM12" i="76"/>
  <c r="AL12" i="76"/>
  <c r="AK12" i="76"/>
  <c r="AJ12" i="76"/>
  <c r="AI12" i="76"/>
  <c r="AH12" i="76"/>
  <c r="AG12" i="76"/>
  <c r="AF12" i="76"/>
  <c r="AE12" i="76"/>
  <c r="AD12" i="76"/>
  <c r="AC12" i="76"/>
  <c r="AB12" i="76"/>
  <c r="AA12" i="76"/>
  <c r="Z12" i="76"/>
  <c r="Y12" i="76"/>
  <c r="X12" i="76"/>
  <c r="W12" i="76"/>
  <c r="V12" i="76"/>
  <c r="U12" i="76"/>
  <c r="T12" i="76"/>
  <c r="S12" i="76"/>
  <c r="R12" i="76"/>
  <c r="Q12" i="76"/>
  <c r="P12" i="76"/>
  <c r="O12" i="76"/>
  <c r="N12" i="76"/>
  <c r="M12" i="76"/>
  <c r="L12" i="76"/>
  <c r="K12" i="76"/>
  <c r="J12" i="76"/>
  <c r="I12" i="76"/>
  <c r="H12" i="76"/>
  <c r="G12" i="76"/>
  <c r="F12" i="76"/>
  <c r="E12" i="76"/>
  <c r="BI11" i="76"/>
  <c r="G31" i="76" l="1"/>
  <c r="G94" i="76"/>
  <c r="E83" i="76"/>
  <c r="F178" i="76"/>
  <c r="BI178" i="76"/>
  <c r="BI210" i="76"/>
  <c r="E230" i="76"/>
  <c r="F37" i="76"/>
  <c r="F83" i="76"/>
  <c r="BI107" i="76"/>
  <c r="BI146" i="76"/>
  <c r="E31" i="76"/>
  <c r="E94" i="76"/>
  <c r="F146" i="76"/>
  <c r="BI37" i="76"/>
  <c r="BI22" i="76"/>
  <c r="F31" i="76"/>
  <c r="E73" i="76"/>
  <c r="F94" i="76"/>
  <c r="F210" i="76"/>
  <c r="E20" i="76"/>
  <c r="E22" i="76" s="1"/>
  <c r="BI24" i="76"/>
  <c r="BI73" i="76"/>
  <c r="E96" i="76"/>
  <c r="E107" i="76" s="1"/>
  <c r="E129" i="76"/>
  <c r="E146" i="76" s="1"/>
  <c r="F190" i="76"/>
  <c r="BI12" i="76"/>
  <c r="BI126" i="76"/>
  <c r="BI190" i="76"/>
  <c r="BI94" i="76"/>
  <c r="E166" i="76"/>
  <c r="E178" i="76" s="1"/>
  <c r="G83" i="76"/>
  <c r="G37" i="76"/>
  <c r="G107" i="76"/>
  <c r="G178" i="76"/>
  <c r="G73" i="76"/>
  <c r="G210" i="76"/>
  <c r="G62" i="76"/>
  <c r="G190" i="76"/>
  <c r="G126" i="76"/>
  <c r="G160" i="76"/>
  <c r="G146" i="76"/>
  <c r="F246" i="76"/>
  <c r="I246" i="76" s="1"/>
  <c r="F245" i="76"/>
  <c r="I245" i="76" s="1"/>
  <c r="F244" i="76"/>
  <c r="I244" i="76" s="1"/>
  <c r="F243" i="76"/>
  <c r="I243" i="76" s="1"/>
  <c r="F242" i="76"/>
  <c r="I242" i="76" s="1"/>
  <c r="F241" i="76"/>
  <c r="I241" i="76" s="1"/>
  <c r="F240" i="76"/>
  <c r="I240" i="76" s="1"/>
  <c r="F239" i="76"/>
  <c r="I239" i="76" s="1"/>
  <c r="F238" i="76"/>
  <c r="I238" i="76" s="1"/>
  <c r="F237" i="76"/>
  <c r="I237" i="76" s="1"/>
  <c r="F236" i="76"/>
  <c r="I236" i="76" s="1"/>
  <c r="F235" i="76"/>
  <c r="I235" i="76" s="1"/>
  <c r="BI31" i="76"/>
  <c r="BI39" i="76"/>
  <c r="F62" i="76"/>
  <c r="E210" i="76"/>
  <c r="G231" i="76"/>
  <c r="G22" i="76"/>
  <c r="F73" i="76"/>
  <c r="E110" i="76"/>
  <c r="E126" i="76" s="1"/>
  <c r="E147" i="76"/>
  <c r="E160" i="76" s="1"/>
  <c r="E179" i="76"/>
  <c r="E190" i="76" s="1"/>
  <c r="E140" i="67"/>
  <c r="F139" i="67"/>
  <c r="F138" i="67"/>
  <c r="F137" i="67"/>
  <c r="F136" i="67"/>
  <c r="F135" i="67"/>
  <c r="F134" i="67"/>
  <c r="F133" i="67"/>
  <c r="F132" i="67"/>
  <c r="F131" i="67"/>
  <c r="F130" i="67"/>
  <c r="F129" i="67"/>
  <c r="F128" i="67"/>
  <c r="F127" i="67"/>
  <c r="F126" i="67"/>
  <c r="F125" i="67"/>
  <c r="F124" i="67"/>
  <c r="F123" i="67"/>
  <c r="F122" i="67"/>
  <c r="E102" i="67"/>
  <c r="F101" i="67"/>
  <c r="F100" i="67"/>
  <c r="F99" i="67"/>
  <c r="F98" i="67"/>
  <c r="F97" i="67"/>
  <c r="F96" i="67"/>
  <c r="F95" i="67"/>
  <c r="F94" i="67"/>
  <c r="F93" i="67"/>
  <c r="F92" i="67"/>
  <c r="F91" i="67"/>
  <c r="F90" i="67"/>
  <c r="F89" i="67"/>
  <c r="F88" i="67"/>
  <c r="F87" i="67"/>
  <c r="F86" i="67"/>
  <c r="F85" i="67"/>
  <c r="F84" i="67"/>
  <c r="F83" i="67"/>
  <c r="E204" i="67"/>
  <c r="F203" i="67"/>
  <c r="F202" i="67"/>
  <c r="F201" i="67"/>
  <c r="F200" i="67"/>
  <c r="F199" i="67"/>
  <c r="F198" i="67"/>
  <c r="F197" i="67"/>
  <c r="F196" i="67"/>
  <c r="F195" i="67"/>
  <c r="F194" i="67"/>
  <c r="F193" i="67"/>
  <c r="F192" i="67"/>
  <c r="F191" i="67"/>
  <c r="F190" i="67"/>
  <c r="F189" i="67"/>
  <c r="F188" i="67"/>
  <c r="F187" i="67"/>
  <c r="F186" i="67"/>
  <c r="F185" i="67"/>
  <c r="F184" i="67"/>
  <c r="G234" i="76" l="1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F216" i="75"/>
  <c r="H216" i="75" s="1"/>
  <c r="BX202" i="75"/>
  <c r="BW202" i="75"/>
  <c r="BV202" i="75"/>
  <c r="BU202" i="75"/>
  <c r="BT202" i="75"/>
  <c r="BS202" i="75"/>
  <c r="BR202" i="75"/>
  <c r="BQ202" i="75"/>
  <c r="BP202" i="75"/>
  <c r="BO202" i="75"/>
  <c r="BN202" i="75"/>
  <c r="BM202" i="75"/>
  <c r="BL202" i="75"/>
  <c r="BK202" i="75"/>
  <c r="BJ202" i="75"/>
  <c r="BI202" i="75"/>
  <c r="BH202" i="75"/>
  <c r="BG202" i="75"/>
  <c r="BF202" i="75"/>
  <c r="BE202" i="75"/>
  <c r="BD202" i="75"/>
  <c r="BC202" i="75"/>
  <c r="BB202" i="75"/>
  <c r="BA202" i="75"/>
  <c r="AZ202" i="75"/>
  <c r="AY202" i="75"/>
  <c r="AX202" i="75"/>
  <c r="AW202" i="75"/>
  <c r="AV202" i="75"/>
  <c r="AU202" i="75"/>
  <c r="AT202" i="75"/>
  <c r="AS202" i="75"/>
  <c r="AR202" i="75"/>
  <c r="AQ202" i="75"/>
  <c r="AP202" i="75"/>
  <c r="AO202" i="75"/>
  <c r="AN202" i="75"/>
  <c r="AM202" i="75"/>
  <c r="AL202" i="75"/>
  <c r="AK202" i="75"/>
  <c r="AJ202" i="75"/>
  <c r="AI202" i="75"/>
  <c r="AH202" i="75"/>
  <c r="AG202" i="75"/>
  <c r="AF202" i="75"/>
  <c r="AE202" i="75"/>
  <c r="AD202" i="75"/>
  <c r="AC202" i="75"/>
  <c r="AB202" i="75"/>
  <c r="AA202" i="75"/>
  <c r="Z202" i="75"/>
  <c r="Y202" i="75"/>
  <c r="X202" i="75"/>
  <c r="W202" i="75"/>
  <c r="V202" i="75"/>
  <c r="U202" i="75"/>
  <c r="T202" i="75"/>
  <c r="S202" i="75"/>
  <c r="R202" i="75"/>
  <c r="Q202" i="75"/>
  <c r="P202" i="75"/>
  <c r="O202" i="75"/>
  <c r="N202" i="75"/>
  <c r="M202" i="75"/>
  <c r="L202" i="75"/>
  <c r="K202" i="75"/>
  <c r="J202" i="75"/>
  <c r="H202" i="75"/>
  <c r="F202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H189" i="75"/>
  <c r="F189" i="75"/>
  <c r="F174" i="75"/>
  <c r="F173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H172" i="75"/>
  <c r="F172" i="75"/>
  <c r="F160" i="75"/>
  <c r="F159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H158" i="75"/>
  <c r="F158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F140" i="75"/>
  <c r="BL123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F12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F102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F78" i="75"/>
  <c r="BK60" i="75"/>
  <c r="BJ60" i="75"/>
  <c r="BI60" i="75"/>
  <c r="BH60" i="75"/>
  <c r="BG60" i="75"/>
  <c r="BF60" i="75"/>
  <c r="BE60" i="75"/>
  <c r="BD60" i="75"/>
  <c r="BC60" i="75"/>
  <c r="BB60" i="75"/>
  <c r="BA60" i="75"/>
  <c r="AZ60" i="75"/>
  <c r="AY60" i="75"/>
  <c r="AX60" i="75"/>
  <c r="AW60" i="75"/>
  <c r="AV60" i="75"/>
  <c r="AU60" i="75"/>
  <c r="AT60" i="75"/>
  <c r="AS60" i="75"/>
  <c r="AR60" i="75"/>
  <c r="AQ60" i="75"/>
  <c r="AP60" i="75"/>
  <c r="AO60" i="75"/>
  <c r="AN60" i="75"/>
  <c r="AM60" i="75"/>
  <c r="AL60" i="75"/>
  <c r="AK60" i="75"/>
  <c r="AJ60" i="75"/>
  <c r="AI60" i="75"/>
  <c r="AH60" i="75"/>
  <c r="AG60" i="75"/>
  <c r="AF60" i="75"/>
  <c r="AE60" i="75"/>
  <c r="AD60" i="75"/>
  <c r="AC60" i="75"/>
  <c r="AB60" i="75"/>
  <c r="AA60" i="75"/>
  <c r="Z60" i="75"/>
  <c r="Y60" i="75"/>
  <c r="X60" i="75"/>
  <c r="W60" i="75"/>
  <c r="V60" i="75"/>
  <c r="U60" i="75"/>
  <c r="T60" i="75"/>
  <c r="S60" i="75"/>
  <c r="R60" i="75"/>
  <c r="Q60" i="75"/>
  <c r="P60" i="75"/>
  <c r="O60" i="75"/>
  <c r="N60" i="75"/>
  <c r="M60" i="75"/>
  <c r="L60" i="75"/>
  <c r="K60" i="75"/>
  <c r="J60" i="75"/>
  <c r="F6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F49" i="75"/>
  <c r="BK39" i="75"/>
  <c r="BJ39" i="75"/>
  <c r="BI39" i="75"/>
  <c r="BH39" i="75"/>
  <c r="BG39" i="75"/>
  <c r="BF39" i="75"/>
  <c r="BE39" i="75"/>
  <c r="BD39" i="75"/>
  <c r="BC39" i="75"/>
  <c r="BB39" i="75"/>
  <c r="BA39" i="75"/>
  <c r="AZ39" i="75"/>
  <c r="AY39" i="75"/>
  <c r="AX39" i="75"/>
  <c r="AW39" i="75"/>
  <c r="AV39" i="75"/>
  <c r="AU39" i="75"/>
  <c r="AT39" i="75"/>
  <c r="AS39" i="75"/>
  <c r="AR39" i="75"/>
  <c r="AQ39" i="75"/>
  <c r="AP39" i="75"/>
  <c r="AO39" i="75"/>
  <c r="AN39" i="75"/>
  <c r="AM39" i="75"/>
  <c r="AL39" i="75"/>
  <c r="AK39" i="75"/>
  <c r="AJ39" i="75"/>
  <c r="AI39" i="75"/>
  <c r="AH39" i="75"/>
  <c r="AG39" i="75"/>
  <c r="AF39" i="75"/>
  <c r="AE39" i="75"/>
  <c r="AD39" i="75"/>
  <c r="AC39" i="75"/>
  <c r="AB39" i="75"/>
  <c r="AA39" i="75"/>
  <c r="Z39" i="75"/>
  <c r="Y39" i="75"/>
  <c r="X39" i="75"/>
  <c r="W39" i="75"/>
  <c r="V39" i="75"/>
  <c r="U39" i="75"/>
  <c r="T39" i="75"/>
  <c r="S39" i="75"/>
  <c r="R39" i="75"/>
  <c r="Q39" i="75"/>
  <c r="P39" i="75"/>
  <c r="F39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F27" i="75"/>
  <c r="CH10" i="75"/>
  <c r="CG10" i="75"/>
  <c r="CG8" i="75" s="1"/>
  <c r="CF10" i="75"/>
  <c r="CE10" i="75"/>
  <c r="CE8" i="75" s="1"/>
  <c r="CD10" i="75"/>
  <c r="CC10" i="75"/>
  <c r="CC8" i="75" s="1"/>
  <c r="CB10" i="75"/>
  <c r="CA10" i="75"/>
  <c r="CA8" i="75" s="1"/>
  <c r="BZ10" i="75"/>
  <c r="BY10" i="75"/>
  <c r="BY8" i="75" s="1"/>
  <c r="BX10" i="75"/>
  <c r="BW10" i="75"/>
  <c r="BW8" i="75" s="1"/>
  <c r="BV10" i="75"/>
  <c r="BV8" i="75" s="1"/>
  <c r="BU10" i="75"/>
  <c r="BU8" i="75" s="1"/>
  <c r="BT10" i="75"/>
  <c r="BL10" i="75"/>
  <c r="BM9" i="75" s="1"/>
  <c r="BM10" i="75" s="1"/>
  <c r="BN9" i="75" s="1"/>
  <c r="BN10" i="75" s="1"/>
  <c r="BO9" i="75" s="1"/>
  <c r="BK10" i="75"/>
  <c r="AX10" i="75"/>
  <c r="AY9" i="75" s="1"/>
  <c r="AY10" i="75" s="1"/>
  <c r="AZ9" i="75" s="1"/>
  <c r="AZ10" i="75" s="1"/>
  <c r="BA9" i="75" s="1"/>
  <c r="BA10" i="75" s="1"/>
  <c r="BB9" i="75" s="1"/>
  <c r="AT10" i="75"/>
  <c r="AL10" i="75"/>
  <c r="AM9" i="75" s="1"/>
  <c r="AM10" i="75" s="1"/>
  <c r="AN9" i="75" s="1"/>
  <c r="AN10" i="75" s="1"/>
  <c r="AO9" i="75" s="1"/>
  <c r="AK10" i="75"/>
  <c r="AC10" i="75"/>
  <c r="AD9" i="75" s="1"/>
  <c r="AD10" i="75" s="1"/>
  <c r="AE9" i="75" s="1"/>
  <c r="AE10" i="75" s="1"/>
  <c r="AF9" i="75" s="1"/>
  <c r="BL9" i="75"/>
  <c r="BH9" i="75"/>
  <c r="BH10" i="75" s="1"/>
  <c r="BI9" i="75" s="1"/>
  <c r="BI10" i="75" s="1"/>
  <c r="BJ9" i="75" s="1"/>
  <c r="BJ10" i="75" s="1"/>
  <c r="BG9" i="75"/>
  <c r="BG10" i="75" s="1"/>
  <c r="BC9" i="75"/>
  <c r="BC10" i="75" s="1"/>
  <c r="BD9" i="75" s="1"/>
  <c r="BD10" i="75" s="1"/>
  <c r="BE9" i="75" s="1"/>
  <c r="BE10" i="75" s="1"/>
  <c r="BF9" i="75" s="1"/>
  <c r="AU9" i="75"/>
  <c r="AU10" i="75" s="1"/>
  <c r="AV9" i="75" s="1"/>
  <c r="AV10" i="75" s="1"/>
  <c r="AW9" i="75" s="1"/>
  <c r="AW10" i="75" s="1"/>
  <c r="AT9" i="75"/>
  <c r="AP9" i="75"/>
  <c r="AP10" i="75" s="1"/>
  <c r="AQ9" i="75" s="1"/>
  <c r="AQ10" i="75" s="1"/>
  <c r="AR9" i="75" s="1"/>
  <c r="AR10" i="75" s="1"/>
  <c r="AS9" i="75" s="1"/>
  <c r="AL9" i="75"/>
  <c r="AG9" i="75"/>
  <c r="AG10" i="75" s="1"/>
  <c r="AH9" i="75" s="1"/>
  <c r="AH10" i="75" s="1"/>
  <c r="AI9" i="75" s="1"/>
  <c r="AI10" i="75" s="1"/>
  <c r="AJ9" i="75" s="1"/>
  <c r="AJ10" i="75" s="1"/>
  <c r="AC9" i="75"/>
  <c r="X9" i="75"/>
  <c r="X10" i="75" s="1"/>
  <c r="Y9" i="75" s="1"/>
  <c r="Y10" i="75" s="1"/>
  <c r="Z9" i="75" s="1"/>
  <c r="Z10" i="75" s="1"/>
  <c r="AA9" i="75" s="1"/>
  <c r="AA10" i="75" s="1"/>
  <c r="T9" i="75"/>
  <c r="T10" i="75" s="1"/>
  <c r="U9" i="75" s="1"/>
  <c r="U10" i="75" s="1"/>
  <c r="V9" i="75" s="1"/>
  <c r="V10" i="75" s="1"/>
  <c r="W9" i="75" s="1"/>
  <c r="Q9" i="75"/>
  <c r="Q10" i="75" s="1"/>
  <c r="R9" i="75" s="1"/>
  <c r="R10" i="75" s="1"/>
  <c r="CH8" i="75"/>
  <c r="CF8" i="75"/>
  <c r="CD8" i="75"/>
  <c r="CB8" i="75"/>
  <c r="BZ8" i="75"/>
  <c r="BX8" i="75"/>
  <c r="BT8" i="75"/>
  <c r="F88" i="74"/>
  <c r="H88" i="74" s="1"/>
  <c r="F76" i="74"/>
  <c r="F75" i="74"/>
  <c r="BJ70" i="74"/>
  <c r="BI70" i="74"/>
  <c r="BH70" i="74"/>
  <c r="BG70" i="74"/>
  <c r="BF70" i="74"/>
  <c r="BE70" i="74"/>
  <c r="BD70" i="74"/>
  <c r="BC70" i="74"/>
  <c r="BB70" i="74"/>
  <c r="BA70" i="74"/>
  <c r="AZ70" i="74"/>
  <c r="AY70" i="74"/>
  <c r="AX70" i="74"/>
  <c r="AW70" i="74"/>
  <c r="AV70" i="74"/>
  <c r="AU70" i="74"/>
  <c r="AT70" i="74"/>
  <c r="AS70" i="74"/>
  <c r="AR70" i="74"/>
  <c r="AQ70" i="74"/>
  <c r="AP70" i="74"/>
  <c r="AO70" i="74"/>
  <c r="AN70" i="74"/>
  <c r="AM70" i="74"/>
  <c r="AL70" i="74"/>
  <c r="AK70" i="74"/>
  <c r="AJ70" i="74"/>
  <c r="AI70" i="74"/>
  <c r="AH70" i="74"/>
  <c r="AG70" i="74"/>
  <c r="AF70" i="74"/>
  <c r="AE70" i="74"/>
  <c r="AD70" i="74"/>
  <c r="AC70" i="74"/>
  <c r="AB70" i="74"/>
  <c r="AA70" i="74"/>
  <c r="Z70" i="74"/>
  <c r="Y70" i="74"/>
  <c r="X70" i="74"/>
  <c r="W70" i="74"/>
  <c r="V70" i="74"/>
  <c r="U70" i="74"/>
  <c r="T70" i="74"/>
  <c r="S70" i="74"/>
  <c r="R70" i="74"/>
  <c r="Q70" i="74"/>
  <c r="P70" i="74"/>
  <c r="O70" i="74"/>
  <c r="N70" i="74"/>
  <c r="M70" i="74"/>
  <c r="L70" i="74"/>
  <c r="K70" i="74"/>
  <c r="F70" i="74"/>
  <c r="H70" i="74" s="1"/>
  <c r="F54" i="74"/>
  <c r="BC53" i="74"/>
  <c r="BB53" i="74"/>
  <c r="BA53" i="74"/>
  <c r="AZ53" i="74"/>
  <c r="AY53" i="74"/>
  <c r="AX53" i="74"/>
  <c r="AW53" i="74"/>
  <c r="AV53" i="74"/>
  <c r="AU53" i="74"/>
  <c r="AT53" i="74"/>
  <c r="AS53" i="74"/>
  <c r="AR53" i="74"/>
  <c r="AQ53" i="74"/>
  <c r="AP53" i="74"/>
  <c r="AO53" i="74"/>
  <c r="AN53" i="74"/>
  <c r="AM53" i="74"/>
  <c r="AL53" i="74"/>
  <c r="AK53" i="74"/>
  <c r="AJ53" i="74"/>
  <c r="AI53" i="74"/>
  <c r="AH53" i="74"/>
  <c r="AG53" i="74"/>
  <c r="AF53" i="74"/>
  <c r="AE53" i="74"/>
  <c r="AD53" i="74"/>
  <c r="AC53" i="74"/>
  <c r="AB53" i="74"/>
  <c r="AA53" i="74"/>
  <c r="Z53" i="74"/>
  <c r="Y53" i="74"/>
  <c r="X53" i="74"/>
  <c r="W53" i="74"/>
  <c r="V53" i="74"/>
  <c r="U53" i="74"/>
  <c r="T53" i="74"/>
  <c r="S53" i="74"/>
  <c r="R53" i="74"/>
  <c r="Q53" i="74"/>
  <c r="P53" i="74"/>
  <c r="O53" i="74"/>
  <c r="N53" i="74"/>
  <c r="M53" i="74"/>
  <c r="L53" i="74"/>
  <c r="K53" i="74"/>
  <c r="F53" i="74"/>
  <c r="BJ39" i="74"/>
  <c r="BI39" i="74"/>
  <c r="BH39" i="74"/>
  <c r="BG39" i="74"/>
  <c r="BF39" i="74"/>
  <c r="BE39" i="74"/>
  <c r="BD39" i="74"/>
  <c r="BC39" i="74"/>
  <c r="BB39" i="74"/>
  <c r="BA39" i="74"/>
  <c r="AZ39" i="74"/>
  <c r="AY39" i="74"/>
  <c r="AX39" i="74"/>
  <c r="AW39" i="74"/>
  <c r="AV39" i="74"/>
  <c r="AU39" i="74"/>
  <c r="AT39" i="74"/>
  <c r="AS39" i="74"/>
  <c r="AR39" i="74"/>
  <c r="AQ39" i="74"/>
  <c r="AP39" i="74"/>
  <c r="AO39" i="74"/>
  <c r="AN39" i="74"/>
  <c r="AM39" i="74"/>
  <c r="AL39" i="74"/>
  <c r="AK39" i="74"/>
  <c r="AJ39" i="74"/>
  <c r="AI39" i="74"/>
  <c r="AH39" i="74"/>
  <c r="AG39" i="74"/>
  <c r="AF39" i="74"/>
  <c r="AE39" i="74"/>
  <c r="AD39" i="74"/>
  <c r="AC39" i="74"/>
  <c r="AB39" i="74"/>
  <c r="AA39" i="74"/>
  <c r="Z39" i="74"/>
  <c r="Y39" i="74"/>
  <c r="X39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H39" i="74"/>
  <c r="F39" i="74"/>
  <c r="BJ24" i="74"/>
  <c r="BI24" i="74"/>
  <c r="BH24" i="74"/>
  <c r="BG24" i="74"/>
  <c r="BF24" i="74"/>
  <c r="BE24" i="74"/>
  <c r="BD24" i="74"/>
  <c r="BC24" i="74"/>
  <c r="BB24" i="74"/>
  <c r="BA24" i="74"/>
  <c r="AZ24" i="74"/>
  <c r="AY24" i="74"/>
  <c r="AX24" i="74"/>
  <c r="AW24" i="74"/>
  <c r="AV24" i="74"/>
  <c r="AU24" i="74"/>
  <c r="AT24" i="74"/>
  <c r="AS24" i="74"/>
  <c r="AR24" i="74"/>
  <c r="AQ24" i="74"/>
  <c r="AP24" i="74"/>
  <c r="AO24" i="74"/>
  <c r="AN24" i="74"/>
  <c r="AM24" i="74"/>
  <c r="AL24" i="74"/>
  <c r="AK24" i="74"/>
  <c r="AJ24" i="74"/>
  <c r="AI24" i="74"/>
  <c r="AH24" i="74"/>
  <c r="AG24" i="74"/>
  <c r="AF24" i="74"/>
  <c r="AE24" i="74"/>
  <c r="AD24" i="74"/>
  <c r="AC24" i="74"/>
  <c r="AB24" i="74"/>
  <c r="AA24" i="74"/>
  <c r="Z24" i="74"/>
  <c r="Y24" i="74"/>
  <c r="X24" i="74"/>
  <c r="W24" i="74"/>
  <c r="V24" i="74"/>
  <c r="U24" i="74"/>
  <c r="T24" i="74"/>
  <c r="S24" i="74"/>
  <c r="R24" i="74"/>
  <c r="Q24" i="74"/>
  <c r="P24" i="74"/>
  <c r="O24" i="74"/>
  <c r="N24" i="74"/>
  <c r="M24" i="74"/>
  <c r="L24" i="74"/>
  <c r="K24" i="74"/>
  <c r="F24" i="74"/>
  <c r="H24" i="74" s="1"/>
  <c r="BJ14" i="74"/>
  <c r="BI14" i="74"/>
  <c r="BH14" i="74"/>
  <c r="BG14" i="74"/>
  <c r="BF14" i="74"/>
  <c r="BE14" i="74"/>
  <c r="BD14" i="74"/>
  <c r="BC14" i="74"/>
  <c r="BB14" i="74"/>
  <c r="BA14" i="74"/>
  <c r="AZ14" i="74"/>
  <c r="AY14" i="74"/>
  <c r="AX14" i="74"/>
  <c r="AW14" i="74"/>
  <c r="AV14" i="74"/>
  <c r="AU14" i="74"/>
  <c r="AT14" i="74"/>
  <c r="AS14" i="74"/>
  <c r="AR14" i="74"/>
  <c r="AQ14" i="74"/>
  <c r="AP14" i="74"/>
  <c r="AO14" i="74"/>
  <c r="AN14" i="74"/>
  <c r="AM14" i="74"/>
  <c r="AL14" i="74"/>
  <c r="AK14" i="74"/>
  <c r="AJ14" i="74"/>
  <c r="AI14" i="74"/>
  <c r="AH14" i="74"/>
  <c r="AG14" i="74"/>
  <c r="AF14" i="74"/>
  <c r="AE14" i="74"/>
  <c r="AD14" i="74"/>
  <c r="AC14" i="74"/>
  <c r="AB14" i="74"/>
  <c r="AA14" i="74"/>
  <c r="Z14" i="74"/>
  <c r="Y14" i="74"/>
  <c r="X14" i="74"/>
  <c r="W14" i="74"/>
  <c r="V14" i="74"/>
  <c r="U14" i="74"/>
  <c r="T14" i="74"/>
  <c r="S14" i="74"/>
  <c r="R14" i="74"/>
  <c r="Q14" i="74"/>
  <c r="P14" i="74"/>
  <c r="O14" i="74"/>
  <c r="N14" i="74"/>
  <c r="M14" i="74"/>
  <c r="L14" i="74"/>
  <c r="K14" i="74"/>
  <c r="F14" i="74"/>
  <c r="BL13" i="74"/>
  <c r="BK13" i="74"/>
  <c r="BM13" i="74" s="1"/>
  <c r="CC10" i="74"/>
  <c r="CB10" i="74"/>
  <c r="CA10" i="74"/>
  <c r="BZ10" i="74"/>
  <c r="BY10" i="74"/>
  <c r="BX10" i="74"/>
  <c r="BW10" i="74"/>
  <c r="BV10" i="74"/>
  <c r="BU10" i="74"/>
  <c r="BT10" i="74"/>
  <c r="BS10" i="74"/>
  <c r="BR10" i="74"/>
  <c r="BQ10" i="74"/>
  <c r="BP10" i="74"/>
  <c r="BO10" i="74"/>
  <c r="BF10" i="74"/>
  <c r="BG9" i="74" s="1"/>
  <c r="BG10" i="74" s="1"/>
  <c r="BH9" i="74" s="1"/>
  <c r="BH10" i="74" s="1"/>
  <c r="BI9" i="74" s="1"/>
  <c r="BI10" i="74" s="1"/>
  <c r="BJ9" i="74" s="1"/>
  <c r="AS10" i="74"/>
  <c r="AT9" i="74" s="1"/>
  <c r="AT10" i="74" s="1"/>
  <c r="AU9" i="74" s="1"/>
  <c r="AU10" i="74" s="1"/>
  <c r="AV9" i="74" s="1"/>
  <c r="AV10" i="74" s="1"/>
  <c r="AW9" i="74" s="1"/>
  <c r="AF10" i="74"/>
  <c r="CW9" i="74"/>
  <c r="CC9" i="74"/>
  <c r="CB9" i="74"/>
  <c r="CA9" i="74"/>
  <c r="BZ9" i="74"/>
  <c r="BY9" i="74"/>
  <c r="BX9" i="74"/>
  <c r="BW9" i="74"/>
  <c r="BV9" i="74"/>
  <c r="BU9" i="74"/>
  <c r="BR9" i="74"/>
  <c r="BQ9" i="74"/>
  <c r="BP9" i="74"/>
  <c r="BO9" i="74"/>
  <c r="CD9" i="74" s="1"/>
  <c r="BB9" i="74"/>
  <c r="BB10" i="74" s="1"/>
  <c r="BC9" i="74" s="1"/>
  <c r="BC10" i="74" s="1"/>
  <c r="BD9" i="74" s="1"/>
  <c r="BD10" i="74" s="1"/>
  <c r="BE9" i="74" s="1"/>
  <c r="BE10" i="74" s="1"/>
  <c r="AX9" i="74"/>
  <c r="AX10" i="74" s="1"/>
  <c r="AY9" i="74" s="1"/>
  <c r="AY10" i="74" s="1"/>
  <c r="AZ9" i="74" s="1"/>
  <c r="AZ10" i="74" s="1"/>
  <c r="BA9" i="74" s="1"/>
  <c r="AO9" i="74"/>
  <c r="AO10" i="74" s="1"/>
  <c r="AP9" i="74" s="1"/>
  <c r="AP10" i="74" s="1"/>
  <c r="AQ9" i="74" s="1"/>
  <c r="AQ10" i="74" s="1"/>
  <c r="AR9" i="74" s="1"/>
  <c r="AR10" i="74" s="1"/>
  <c r="AK9" i="74"/>
  <c r="AK10" i="74" s="1"/>
  <c r="AL9" i="74" s="1"/>
  <c r="AL10" i="74" s="1"/>
  <c r="AM9" i="74" s="1"/>
  <c r="AM10" i="74" s="1"/>
  <c r="AN9" i="74" s="1"/>
  <c r="AG9" i="74"/>
  <c r="AG10" i="74" s="1"/>
  <c r="AH9" i="74" s="1"/>
  <c r="AH10" i="74" s="1"/>
  <c r="AI9" i="74" s="1"/>
  <c r="AI10" i="74" s="1"/>
  <c r="AJ9" i="74" s="1"/>
  <c r="AB9" i="74"/>
  <c r="AB10" i="74" s="1"/>
  <c r="AC9" i="74" s="1"/>
  <c r="AC10" i="74" s="1"/>
  <c r="AD9" i="74" s="1"/>
  <c r="AD10" i="74" s="1"/>
  <c r="AE9" i="74" s="1"/>
  <c r="AE10" i="74" s="1"/>
  <c r="X9" i="74"/>
  <c r="X10" i="74" s="1"/>
  <c r="Y9" i="74" s="1"/>
  <c r="Y10" i="74" s="1"/>
  <c r="Z9" i="74" s="1"/>
  <c r="Z10" i="74" s="1"/>
  <c r="AA9" i="74" s="1"/>
  <c r="S9" i="74"/>
  <c r="S10" i="74" s="1"/>
  <c r="T9" i="74" s="1"/>
  <c r="T10" i="74" s="1"/>
  <c r="U9" i="74" s="1"/>
  <c r="U10" i="74" s="1"/>
  <c r="V9" i="74" s="1"/>
  <c r="V10" i="74" s="1"/>
  <c r="W9" i="74" s="1"/>
  <c r="O9" i="74"/>
  <c r="O10" i="74" s="1"/>
  <c r="P9" i="74" s="1"/>
  <c r="P10" i="74" s="1"/>
  <c r="Q9" i="74" s="1"/>
  <c r="Q10" i="74" s="1"/>
  <c r="R9" i="74" s="1"/>
  <c r="L9" i="74"/>
  <c r="L10" i="74" s="1"/>
  <c r="M9" i="74" s="1"/>
  <c r="M10" i="74" s="1"/>
  <c r="N9" i="74" s="1"/>
  <c r="CW8" i="74"/>
  <c r="CS8" i="74"/>
  <c r="CC8" i="74"/>
  <c r="CA8" i="74"/>
  <c r="CA5" i="74" s="1"/>
  <c r="CA2" i="74" s="1"/>
  <c r="BZ8" i="74"/>
  <c r="BY8" i="74"/>
  <c r="BY5" i="74" s="1"/>
  <c r="BY2" i="74" s="1"/>
  <c r="BX8" i="74"/>
  <c r="BW8" i="74"/>
  <c r="BW5" i="74" s="1"/>
  <c r="BW2" i="74" s="1"/>
  <c r="BV8" i="74"/>
  <c r="BT8" i="74"/>
  <c r="BT5" i="74" s="1"/>
  <c r="BT2" i="74" s="1"/>
  <c r="BR8" i="74"/>
  <c r="BQ8" i="74"/>
  <c r="BP8" i="74"/>
  <c r="BO8" i="74"/>
  <c r="BO5" i="74" s="1"/>
  <c r="CD5" i="74" s="1"/>
  <c r="CC7" i="74"/>
  <c r="CB7" i="74"/>
  <c r="CA7" i="74"/>
  <c r="BZ7" i="74"/>
  <c r="BY7" i="74"/>
  <c r="BX7" i="74"/>
  <c r="BW7" i="74"/>
  <c r="BV7" i="74"/>
  <c r="BU7" i="74"/>
  <c r="BP7" i="74"/>
  <c r="CD7" i="74" s="1"/>
  <c r="BO7" i="74"/>
  <c r="CD6" i="74"/>
  <c r="BU1" i="74"/>
  <c r="BV1" i="74" s="1"/>
  <c r="CC5" i="74" l="1"/>
  <c r="CC2" i="74" s="1"/>
  <c r="BQ5" i="74"/>
  <c r="BQ2" i="74" s="1"/>
  <c r="BP5" i="74"/>
  <c r="BP2" i="74" s="1"/>
  <c r="BR5" i="74"/>
  <c r="BR2" i="74" s="1"/>
  <c r="BV5" i="74"/>
  <c r="BV2" i="74" s="1"/>
  <c r="BX5" i="74"/>
  <c r="BX2" i="74" s="1"/>
  <c r="BZ5" i="74"/>
  <c r="BZ2" i="74" s="1"/>
  <c r="CD10" i="74"/>
  <c r="S9" i="75"/>
  <c r="BS8" i="74"/>
  <c r="BS5" i="74" s="1"/>
  <c r="BS2" i="74" s="1"/>
  <c r="AB9" i="75"/>
  <c r="CB8" i="74"/>
  <c r="CB5" i="74" s="1"/>
  <c r="CB2" i="74" s="1"/>
  <c r="BO2" i="74"/>
  <c r="BU8" i="74"/>
  <c r="BU5" i="74" s="1"/>
  <c r="BU2" i="74" s="1"/>
  <c r="CD8" i="74" l="1"/>
  <c r="F44" i="62" l="1"/>
  <c r="E44" i="62"/>
  <c r="M35" i="62"/>
  <c r="N35" i="62"/>
  <c r="O35" i="62"/>
  <c r="P35" i="62"/>
  <c r="Q35" i="62"/>
  <c r="R35" i="62"/>
  <c r="S35" i="62"/>
  <c r="T35" i="62"/>
  <c r="U35" i="62"/>
  <c r="V35" i="62"/>
  <c r="W35" i="62"/>
  <c r="X35" i="62"/>
  <c r="Y35" i="62"/>
  <c r="Z35" i="62"/>
  <c r="AA35" i="62"/>
  <c r="AB35" i="62"/>
  <c r="AC35" i="62"/>
  <c r="AD35" i="62"/>
  <c r="AE35" i="62"/>
  <c r="AF35" i="62"/>
  <c r="AG35" i="62"/>
  <c r="AH35" i="62"/>
  <c r="AI35" i="62"/>
  <c r="AJ35" i="62"/>
  <c r="AK35" i="62"/>
  <c r="AL35" i="62"/>
  <c r="AM35" i="62"/>
  <c r="AN35" i="62"/>
  <c r="AO35" i="62"/>
  <c r="AP35" i="62"/>
  <c r="AQ35" i="62"/>
  <c r="AR35" i="62"/>
  <c r="AS35" i="62"/>
  <c r="AT35" i="62"/>
  <c r="AU35" i="62"/>
  <c r="AV35" i="62"/>
  <c r="AW35" i="62"/>
  <c r="AX35" i="62"/>
  <c r="AY35" i="62"/>
  <c r="AZ35" i="62"/>
  <c r="BA35" i="62"/>
  <c r="BB35" i="62"/>
  <c r="BC35" i="62"/>
  <c r="BD35" i="62"/>
  <c r="BE35" i="62"/>
  <c r="BF35" i="62"/>
  <c r="BG35" i="62"/>
  <c r="BH35" i="62"/>
  <c r="BI35" i="62"/>
  <c r="BJ35" i="62"/>
  <c r="J35" i="62"/>
  <c r="K35" i="62"/>
  <c r="L35" i="62"/>
  <c r="E35" i="62"/>
  <c r="L31" i="62"/>
  <c r="M31" i="62"/>
  <c r="N31" i="62"/>
  <c r="O31" i="62"/>
  <c r="P31" i="62"/>
  <c r="Q31" i="62"/>
  <c r="R31" i="62"/>
  <c r="S31" i="62"/>
  <c r="T31" i="62"/>
  <c r="U31" i="62"/>
  <c r="V31" i="62"/>
  <c r="W31" i="62"/>
  <c r="X31" i="62"/>
  <c r="Y31" i="62"/>
  <c r="Z31" i="62"/>
  <c r="AA31" i="62"/>
  <c r="AB31" i="62"/>
  <c r="AC31" i="62"/>
  <c r="AD31" i="62"/>
  <c r="AE31" i="62"/>
  <c r="AF31" i="62"/>
  <c r="AG31" i="62"/>
  <c r="AH31" i="62"/>
  <c r="AI31" i="62"/>
  <c r="AJ31" i="62"/>
  <c r="AK31" i="62"/>
  <c r="AL31" i="62"/>
  <c r="AM31" i="62"/>
  <c r="AN31" i="62"/>
  <c r="AO31" i="62"/>
  <c r="AP31" i="62"/>
  <c r="AQ31" i="62"/>
  <c r="AR31" i="62"/>
  <c r="AS31" i="62"/>
  <c r="AT31" i="62"/>
  <c r="AU31" i="62"/>
  <c r="AV31" i="62"/>
  <c r="AW31" i="62"/>
  <c r="AX31" i="62"/>
  <c r="AY31" i="62"/>
  <c r="AZ31" i="62"/>
  <c r="BA31" i="62"/>
  <c r="BB31" i="62"/>
  <c r="BC31" i="62"/>
  <c r="BD31" i="62"/>
  <c r="BE31" i="62"/>
  <c r="BF31" i="62"/>
  <c r="BG31" i="62"/>
  <c r="BH31" i="62"/>
  <c r="BI31" i="62"/>
  <c r="BJ31" i="62"/>
  <c r="K31" i="62"/>
  <c r="J31" i="62"/>
  <c r="F31" i="62"/>
  <c r="E31" i="62"/>
  <c r="K33" i="62"/>
  <c r="L33" i="62"/>
  <c r="M21" i="62"/>
  <c r="N21" i="62"/>
  <c r="O21" i="62"/>
  <c r="P21" i="62"/>
  <c r="Q21" i="62"/>
  <c r="R21" i="62"/>
  <c r="S21" i="62"/>
  <c r="T21" i="62"/>
  <c r="U21" i="62"/>
  <c r="V21" i="62"/>
  <c r="W21" i="62"/>
  <c r="X21" i="62"/>
  <c r="Y21" i="62"/>
  <c r="Z21" i="62"/>
  <c r="AA21" i="62"/>
  <c r="AB21" i="62"/>
  <c r="AC21" i="62"/>
  <c r="AD21" i="62"/>
  <c r="AE21" i="62"/>
  <c r="AF21" i="62"/>
  <c r="AG21" i="62"/>
  <c r="AH21" i="62"/>
  <c r="AI21" i="62"/>
  <c r="AJ21" i="62"/>
  <c r="AK21" i="62"/>
  <c r="AL21" i="62"/>
  <c r="AM21" i="62"/>
  <c r="AN21" i="62"/>
  <c r="AO21" i="62"/>
  <c r="AP21" i="62"/>
  <c r="AQ21" i="62"/>
  <c r="AR21" i="62"/>
  <c r="AS21" i="62"/>
  <c r="AT21" i="62"/>
  <c r="AU21" i="62"/>
  <c r="AV21" i="62"/>
  <c r="AW21" i="62"/>
  <c r="AX21" i="62"/>
  <c r="AY21" i="62"/>
  <c r="AZ21" i="62"/>
  <c r="BA21" i="62"/>
  <c r="BB21" i="62"/>
  <c r="BC21" i="62"/>
  <c r="BD21" i="62"/>
  <c r="BE21" i="62"/>
  <c r="BF21" i="62"/>
  <c r="BG21" i="62"/>
  <c r="BH21" i="62"/>
  <c r="BI21" i="62"/>
  <c r="BJ21" i="62"/>
  <c r="L21" i="62"/>
  <c r="F21" i="62"/>
  <c r="E21" i="62"/>
  <c r="K14" i="62"/>
  <c r="F14" i="62"/>
  <c r="E14" i="62"/>
  <c r="F203" i="44"/>
  <c r="K188" i="44"/>
  <c r="F188" i="44"/>
  <c r="K171" i="44"/>
  <c r="F171" i="44"/>
  <c r="K153" i="44"/>
  <c r="F153" i="44"/>
  <c r="F132" i="44"/>
  <c r="K119" i="44"/>
  <c r="K106" i="44"/>
  <c r="F106" i="44"/>
  <c r="K96" i="44"/>
  <c r="F96" i="44"/>
  <c r="K90" i="44"/>
  <c r="F90" i="44"/>
  <c r="K76" i="44"/>
  <c r="O64" i="44"/>
  <c r="K64" i="44"/>
  <c r="K52" i="44"/>
  <c r="K44" i="44"/>
  <c r="K40" i="44"/>
  <c r="K36" i="44"/>
  <c r="E22" i="44"/>
  <c r="F109" i="44"/>
  <c r="F108" i="44"/>
  <c r="F107" i="44"/>
  <c r="F119" i="44" s="1"/>
  <c r="E99" i="73" l="1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BD79" i="73"/>
  <c r="BC79" i="73"/>
  <c r="BB79" i="73"/>
  <c r="BA79" i="73"/>
  <c r="AZ79" i="73"/>
  <c r="AY79" i="73"/>
  <c r="AX79" i="73"/>
  <c r="AW79" i="73"/>
  <c r="AV79" i="73"/>
  <c r="AU79" i="73"/>
  <c r="AT79" i="73"/>
  <c r="AS79" i="73"/>
  <c r="AR79" i="73"/>
  <c r="AQ79" i="73"/>
  <c r="AP79" i="73"/>
  <c r="AO79" i="73"/>
  <c r="AN79" i="73"/>
  <c r="AM79" i="73"/>
  <c r="AL79" i="73"/>
  <c r="AK79" i="73"/>
  <c r="AG79" i="73"/>
  <c r="AF79" i="73"/>
  <c r="AE79" i="73"/>
  <c r="AD79" i="73"/>
  <c r="AC79" i="73"/>
  <c r="AB79" i="73"/>
  <c r="AA79" i="73"/>
  <c r="Z79" i="73"/>
  <c r="Y79" i="73"/>
  <c r="X79" i="73"/>
  <c r="W79" i="73"/>
  <c r="V79" i="73"/>
  <c r="U79" i="73"/>
  <c r="T79" i="73"/>
  <c r="S79" i="73"/>
  <c r="R79" i="73"/>
  <c r="Q79" i="73"/>
  <c r="P79" i="73"/>
  <c r="O79" i="73"/>
  <c r="N79" i="73"/>
  <c r="M79" i="73"/>
  <c r="L79" i="73"/>
  <c r="K79" i="73"/>
  <c r="J79" i="73"/>
  <c r="I79" i="73"/>
  <c r="E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79" i="73" s="1"/>
  <c r="BD58" i="73"/>
  <c r="BC58" i="73"/>
  <c r="BB58" i="73"/>
  <c r="BA58" i="73"/>
  <c r="AZ58" i="73"/>
  <c r="AY58" i="73"/>
  <c r="AX58" i="73"/>
  <c r="AW58" i="73"/>
  <c r="AV58" i="73"/>
  <c r="AU58" i="73"/>
  <c r="AT58" i="73"/>
  <c r="AS58" i="73"/>
  <c r="AR58" i="73"/>
  <c r="AQ58" i="73"/>
  <c r="AP58" i="73"/>
  <c r="AO58" i="73"/>
  <c r="AN58" i="73"/>
  <c r="AM58" i="73"/>
  <c r="AL58" i="73"/>
  <c r="AK58" i="73"/>
  <c r="AG58" i="73"/>
  <c r="AF58" i="73"/>
  <c r="AE58" i="73"/>
  <c r="AD58" i="73"/>
  <c r="AC58" i="73"/>
  <c r="AB58" i="73"/>
  <c r="AA58" i="73"/>
  <c r="Z58" i="73"/>
  <c r="Y58" i="73"/>
  <c r="X58" i="73"/>
  <c r="W58" i="73"/>
  <c r="V58" i="73"/>
  <c r="U58" i="73"/>
  <c r="T58" i="73"/>
  <c r="S58" i="73"/>
  <c r="R58" i="73"/>
  <c r="Q58" i="73"/>
  <c r="P58" i="73"/>
  <c r="O58" i="73"/>
  <c r="N58" i="73"/>
  <c r="M58" i="73"/>
  <c r="L58" i="73"/>
  <c r="K58" i="73"/>
  <c r="J58" i="73"/>
  <c r="I58" i="73"/>
  <c r="E58" i="73"/>
  <c r="F56" i="73"/>
  <c r="F55" i="73"/>
  <c r="F54" i="73"/>
  <c r="F53" i="73"/>
  <c r="F52" i="73"/>
  <c r="F51" i="73"/>
  <c r="F50" i="73"/>
  <c r="F49" i="73"/>
  <c r="F48" i="73"/>
  <c r="BD47" i="73"/>
  <c r="BC47" i="73"/>
  <c r="BB47" i="73"/>
  <c r="BA47" i="73"/>
  <c r="AZ47" i="73"/>
  <c r="AY47" i="73"/>
  <c r="AX47" i="73"/>
  <c r="AW47" i="73"/>
  <c r="AV47" i="73"/>
  <c r="AU47" i="73"/>
  <c r="AT47" i="73"/>
  <c r="AS47" i="73"/>
  <c r="AR47" i="73"/>
  <c r="AQ47" i="73"/>
  <c r="AP47" i="73"/>
  <c r="AO47" i="73"/>
  <c r="AN47" i="73"/>
  <c r="AM47" i="73"/>
  <c r="AL47" i="73"/>
  <c r="AK47" i="73"/>
  <c r="AG47" i="73"/>
  <c r="AF47" i="73"/>
  <c r="AE47" i="73"/>
  <c r="AD47" i="73"/>
  <c r="AC47" i="73"/>
  <c r="AB47" i="73"/>
  <c r="AA47" i="73"/>
  <c r="Z47" i="73"/>
  <c r="Y47" i="73"/>
  <c r="X47" i="73"/>
  <c r="W47" i="73"/>
  <c r="V47" i="73"/>
  <c r="U47" i="73"/>
  <c r="T47" i="73"/>
  <c r="S47" i="73"/>
  <c r="R47" i="73"/>
  <c r="Q47" i="73"/>
  <c r="P47" i="73"/>
  <c r="O47" i="73"/>
  <c r="N47" i="73"/>
  <c r="M47" i="73"/>
  <c r="L47" i="73"/>
  <c r="K47" i="73"/>
  <c r="J47" i="73"/>
  <c r="I47" i="73"/>
  <c r="E47" i="73"/>
  <c r="F45" i="73"/>
  <c r="F44" i="73"/>
  <c r="F43" i="73"/>
  <c r="F42" i="73"/>
  <c r="F41" i="73"/>
  <c r="F40" i="73"/>
  <c r="F39" i="73"/>
  <c r="F38" i="73"/>
  <c r="F37" i="73"/>
  <c r="F36" i="73"/>
  <c r="BD35" i="73"/>
  <c r="BC35" i="73"/>
  <c r="BB35" i="73"/>
  <c r="BA35" i="73"/>
  <c r="AZ35" i="73"/>
  <c r="AY35" i="73"/>
  <c r="AX35" i="73"/>
  <c r="AW35" i="73"/>
  <c r="AV35" i="73"/>
  <c r="AU35" i="73"/>
  <c r="AT35" i="73"/>
  <c r="AS35" i="73"/>
  <c r="AR35" i="73"/>
  <c r="AQ35" i="73"/>
  <c r="AP35" i="73"/>
  <c r="AO35" i="73"/>
  <c r="AN35" i="73"/>
  <c r="AM35" i="73"/>
  <c r="AL35" i="73"/>
  <c r="AK35" i="73"/>
  <c r="AG35" i="73"/>
  <c r="AF35" i="73"/>
  <c r="AE35" i="73"/>
  <c r="AD35" i="73"/>
  <c r="AC35" i="73"/>
  <c r="AB35" i="73"/>
  <c r="AA35" i="73"/>
  <c r="Z35" i="73"/>
  <c r="Y35" i="73"/>
  <c r="X35" i="73"/>
  <c r="W35" i="73"/>
  <c r="V35" i="73"/>
  <c r="U35" i="73"/>
  <c r="T35" i="73"/>
  <c r="S35" i="73"/>
  <c r="R35" i="73"/>
  <c r="Q35" i="73"/>
  <c r="P35" i="73"/>
  <c r="O35" i="73"/>
  <c r="N35" i="73"/>
  <c r="M35" i="73"/>
  <c r="L35" i="73"/>
  <c r="K35" i="73"/>
  <c r="J35" i="73"/>
  <c r="I35" i="73"/>
  <c r="E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BD18" i="73"/>
  <c r="BC18" i="73"/>
  <c r="BB18" i="73"/>
  <c r="BA18" i="73"/>
  <c r="AZ18" i="73"/>
  <c r="AY18" i="73"/>
  <c r="AX18" i="73"/>
  <c r="AW18" i="73"/>
  <c r="AV18" i="73"/>
  <c r="AU18" i="73"/>
  <c r="AT18" i="73"/>
  <c r="AS18" i="73"/>
  <c r="AR18" i="73"/>
  <c r="AQ18" i="73"/>
  <c r="AP18" i="73"/>
  <c r="AO18" i="73"/>
  <c r="AN18" i="73"/>
  <c r="AM18" i="73"/>
  <c r="AL18" i="73"/>
  <c r="AK18" i="73"/>
  <c r="AG18" i="73"/>
  <c r="AF18" i="73"/>
  <c r="AE18" i="73"/>
  <c r="AD18" i="73"/>
  <c r="AC18" i="73"/>
  <c r="AB18" i="73"/>
  <c r="AA18" i="73"/>
  <c r="Z18" i="73"/>
  <c r="Y18" i="73"/>
  <c r="X18" i="73"/>
  <c r="W18" i="73"/>
  <c r="V18" i="73"/>
  <c r="U18" i="73"/>
  <c r="T18" i="73"/>
  <c r="S18" i="73"/>
  <c r="R18" i="73"/>
  <c r="Q18" i="73"/>
  <c r="P18" i="73"/>
  <c r="O18" i="73"/>
  <c r="N18" i="73"/>
  <c r="M18" i="73"/>
  <c r="L18" i="73"/>
  <c r="K18" i="73"/>
  <c r="J18" i="73"/>
  <c r="E18" i="73"/>
  <c r="F16" i="73"/>
  <c r="F15" i="73"/>
  <c r="F14" i="73"/>
  <c r="F13" i="73"/>
  <c r="F12" i="73"/>
  <c r="F11" i="73"/>
  <c r="F18" i="73" s="1"/>
  <c r="BD10" i="73"/>
  <c r="AQ10" i="73"/>
  <c r="AR9" i="73" s="1"/>
  <c r="AR10" i="73" s="1"/>
  <c r="AS9" i="73" s="1"/>
  <c r="AS10" i="73" s="1"/>
  <c r="AT9" i="73" s="1"/>
  <c r="AT10" i="73" s="1"/>
  <c r="AU9" i="73" s="1"/>
  <c r="AD10" i="73"/>
  <c r="AE9" i="73" s="1"/>
  <c r="AE10" i="73" s="1"/>
  <c r="AF9" i="73" s="1"/>
  <c r="AF10" i="73" s="1"/>
  <c r="AG9" i="73" s="1"/>
  <c r="AG10" i="73" s="1"/>
  <c r="AH9" i="73" s="1"/>
  <c r="M10" i="73"/>
  <c r="N9" i="73" s="1"/>
  <c r="N10" i="73" s="1"/>
  <c r="O9" i="73" s="1"/>
  <c r="O10" i="73" s="1"/>
  <c r="P9" i="73" s="1"/>
  <c r="I10" i="73"/>
  <c r="BE9" i="73"/>
  <c r="BE10" i="73" s="1"/>
  <c r="BF9" i="73" s="1"/>
  <c r="BF10" i="73" s="1"/>
  <c r="BG9" i="73" s="1"/>
  <c r="BG10" i="73" s="1"/>
  <c r="AZ9" i="73"/>
  <c r="AZ10" i="73" s="1"/>
  <c r="BA9" i="73" s="1"/>
  <c r="BA10" i="73" s="1"/>
  <c r="BB9" i="73" s="1"/>
  <c r="BB10" i="73" s="1"/>
  <c r="BC9" i="73" s="1"/>
  <c r="BC10" i="73" s="1"/>
  <c r="AV9" i="73"/>
  <c r="AV10" i="73" s="1"/>
  <c r="AW9" i="73" s="1"/>
  <c r="AW10" i="73" s="1"/>
  <c r="AX9" i="73" s="1"/>
  <c r="AX10" i="73" s="1"/>
  <c r="AY9" i="73" s="1"/>
  <c r="AM9" i="73"/>
  <c r="AM10" i="73" s="1"/>
  <c r="AN9" i="73" s="1"/>
  <c r="AN10" i="73" s="1"/>
  <c r="AO9" i="73" s="1"/>
  <c r="AO10" i="73" s="1"/>
  <c r="AP9" i="73" s="1"/>
  <c r="AP10" i="73" s="1"/>
  <c r="AI9" i="73"/>
  <c r="AI10" i="73" s="1"/>
  <c r="AJ9" i="73" s="1"/>
  <c r="AJ10" i="73" s="1"/>
  <c r="AK9" i="73" s="1"/>
  <c r="AK10" i="73" s="1"/>
  <c r="AL9" i="73" s="1"/>
  <c r="Z9" i="73"/>
  <c r="Z10" i="73" s="1"/>
  <c r="AA9" i="73" s="1"/>
  <c r="AA10" i="73" s="1"/>
  <c r="AB9" i="73" s="1"/>
  <c r="AB10" i="73" s="1"/>
  <c r="AC9" i="73" s="1"/>
  <c r="AC10" i="73" s="1"/>
  <c r="V9" i="73"/>
  <c r="V10" i="73" s="1"/>
  <c r="W9" i="73" s="1"/>
  <c r="W10" i="73" s="1"/>
  <c r="X9" i="73" s="1"/>
  <c r="X10" i="73" s="1"/>
  <c r="Y9" i="73" s="1"/>
  <c r="Q9" i="73"/>
  <c r="Q10" i="73" s="1"/>
  <c r="R9" i="73" s="1"/>
  <c r="R10" i="73" s="1"/>
  <c r="S9" i="73" s="1"/>
  <c r="S10" i="73" s="1"/>
  <c r="T9" i="73" s="1"/>
  <c r="T10" i="73" s="1"/>
  <c r="U9" i="73" s="1"/>
  <c r="M9" i="73"/>
  <c r="J9" i="73"/>
  <c r="J10" i="73" s="1"/>
  <c r="K9" i="73" s="1"/>
  <c r="K10" i="73" s="1"/>
  <c r="L9" i="73" s="1"/>
  <c r="F133" i="72"/>
  <c r="F132" i="72"/>
  <c r="F131" i="72"/>
  <c r="F130" i="72"/>
  <c r="F129" i="72"/>
  <c r="F128" i="72"/>
  <c r="F127" i="72"/>
  <c r="F126" i="72"/>
  <c r="F125" i="72"/>
  <c r="F124" i="72"/>
  <c r="F123" i="72"/>
  <c r="F122" i="72"/>
  <c r="F121" i="72"/>
  <c r="F120" i="72"/>
  <c r="F119" i="72"/>
  <c r="F118" i="72"/>
  <c r="F117" i="72"/>
  <c r="BD110" i="72"/>
  <c r="BC110" i="72"/>
  <c r="BB110" i="72"/>
  <c r="BA110" i="72"/>
  <c r="AZ110" i="72"/>
  <c r="AY110" i="72"/>
  <c r="AX110" i="72"/>
  <c r="AW110" i="72"/>
  <c r="AV110" i="72"/>
  <c r="AU110" i="72"/>
  <c r="AT110" i="72"/>
  <c r="AS110" i="72"/>
  <c r="AR110" i="72"/>
  <c r="AQ110" i="72"/>
  <c r="AP110" i="72"/>
  <c r="AO110" i="72"/>
  <c r="AN110" i="72"/>
  <c r="AM110" i="72"/>
  <c r="AL110" i="72"/>
  <c r="AK110" i="72"/>
  <c r="AG110" i="72"/>
  <c r="AF110" i="72"/>
  <c r="AE110" i="72"/>
  <c r="AD110" i="72"/>
  <c r="AC110" i="72"/>
  <c r="AB110" i="72"/>
  <c r="AA110" i="72"/>
  <c r="Z110" i="72"/>
  <c r="Y110" i="72"/>
  <c r="X110" i="72"/>
  <c r="W110" i="72"/>
  <c r="V110" i="72"/>
  <c r="U110" i="72"/>
  <c r="T110" i="72"/>
  <c r="S110" i="72"/>
  <c r="R110" i="72"/>
  <c r="Q110" i="72"/>
  <c r="P110" i="72"/>
  <c r="O110" i="72"/>
  <c r="N110" i="72"/>
  <c r="M110" i="72"/>
  <c r="L110" i="72"/>
  <c r="K110" i="72"/>
  <c r="J110" i="72"/>
  <c r="F110" i="72"/>
  <c r="F109" i="72"/>
  <c r="F108" i="72"/>
  <c r="F107" i="72"/>
  <c r="F106" i="72"/>
  <c r="F105" i="72"/>
  <c r="F104" i="72"/>
  <c r="F103" i="72"/>
  <c r="E102" i="72"/>
  <c r="E101" i="72"/>
  <c r="F100" i="72"/>
  <c r="F99" i="72"/>
  <c r="F98" i="72"/>
  <c r="F97" i="72"/>
  <c r="BD96" i="72"/>
  <c r="BC96" i="72"/>
  <c r="BB96" i="72"/>
  <c r="BA96" i="72"/>
  <c r="AZ96" i="72"/>
  <c r="AY96" i="72"/>
  <c r="AX96" i="72"/>
  <c r="AW96" i="72"/>
  <c r="AV96" i="72"/>
  <c r="AU96" i="72"/>
  <c r="AT96" i="72"/>
  <c r="AS96" i="72"/>
  <c r="AR96" i="72"/>
  <c r="AQ96" i="72"/>
  <c r="AP96" i="72"/>
  <c r="AO96" i="72"/>
  <c r="AN96" i="72"/>
  <c r="AM96" i="72"/>
  <c r="AL96" i="72"/>
  <c r="AK96" i="72"/>
  <c r="AG96" i="72"/>
  <c r="AF96" i="72"/>
  <c r="AE96" i="72"/>
  <c r="AD96" i="72"/>
  <c r="AC96" i="72"/>
  <c r="AB96" i="72"/>
  <c r="AA96" i="72"/>
  <c r="Z96" i="72"/>
  <c r="Y96" i="72"/>
  <c r="X96" i="72"/>
  <c r="W96" i="72"/>
  <c r="V96" i="72"/>
  <c r="U96" i="72"/>
  <c r="T96" i="72"/>
  <c r="S96" i="72"/>
  <c r="R96" i="72"/>
  <c r="Q96" i="72"/>
  <c r="P96" i="72"/>
  <c r="O96" i="72"/>
  <c r="N96" i="72"/>
  <c r="M96" i="72"/>
  <c r="L96" i="72"/>
  <c r="K96" i="72"/>
  <c r="J96" i="72"/>
  <c r="E96" i="72"/>
  <c r="F94" i="72"/>
  <c r="F93" i="72"/>
  <c r="F92" i="72"/>
  <c r="F91" i="72"/>
  <c r="F90" i="72"/>
  <c r="F89" i="72"/>
  <c r="F88" i="72"/>
  <c r="F87" i="72"/>
  <c r="F86" i="72"/>
  <c r="F85" i="72"/>
  <c r="F84" i="72"/>
  <c r="F83" i="72"/>
  <c r="F82" i="72"/>
  <c r="F81" i="72"/>
  <c r="F96" i="72" s="1"/>
  <c r="BD80" i="72"/>
  <c r="BC80" i="72"/>
  <c r="BB80" i="72"/>
  <c r="BA80" i="72"/>
  <c r="AZ80" i="72"/>
  <c r="AY80" i="72"/>
  <c r="AX80" i="72"/>
  <c r="AW80" i="72"/>
  <c r="AV80" i="72"/>
  <c r="AU80" i="72"/>
  <c r="AT80" i="72"/>
  <c r="AS80" i="72"/>
  <c r="AR80" i="72"/>
  <c r="AQ80" i="72"/>
  <c r="AP80" i="72"/>
  <c r="AO80" i="72"/>
  <c r="AN80" i="72"/>
  <c r="AM80" i="72"/>
  <c r="AL80" i="72"/>
  <c r="AK80" i="72"/>
  <c r="AG80" i="72"/>
  <c r="AF80" i="72"/>
  <c r="AE80" i="72"/>
  <c r="AD80" i="72"/>
  <c r="AC80" i="72"/>
  <c r="AB80" i="72"/>
  <c r="AA80" i="72"/>
  <c r="Z80" i="72"/>
  <c r="Y80" i="72"/>
  <c r="X80" i="72"/>
  <c r="W80" i="72"/>
  <c r="V80" i="72"/>
  <c r="U80" i="72"/>
  <c r="T80" i="72"/>
  <c r="S80" i="72"/>
  <c r="R80" i="72"/>
  <c r="Q80" i="72"/>
  <c r="P80" i="72"/>
  <c r="O80" i="72"/>
  <c r="N80" i="72"/>
  <c r="M80" i="72"/>
  <c r="L80" i="72"/>
  <c r="K80" i="72"/>
  <c r="J80" i="72"/>
  <c r="E80" i="72"/>
  <c r="F79" i="72"/>
  <c r="F78" i="72"/>
  <c r="F77" i="72"/>
  <c r="F76" i="72"/>
  <c r="F75" i="72"/>
  <c r="F74" i="72"/>
  <c r="F73" i="72"/>
  <c r="F72" i="72"/>
  <c r="F71" i="72"/>
  <c r="F70" i="72"/>
  <c r="F69" i="72"/>
  <c r="F68" i="72"/>
  <c r="F67" i="72"/>
  <c r="F66" i="72"/>
  <c r="F65" i="72"/>
  <c r="F64" i="72"/>
  <c r="F63" i="72"/>
  <c r="F62" i="72"/>
  <c r="E61" i="72"/>
  <c r="BD60" i="72"/>
  <c r="BC60" i="72"/>
  <c r="BB60" i="72"/>
  <c r="BA60" i="72"/>
  <c r="AZ60" i="72"/>
  <c r="AY60" i="72"/>
  <c r="AX60" i="72"/>
  <c r="AW60" i="72"/>
  <c r="AV60" i="72"/>
  <c r="AU60" i="72"/>
  <c r="AT60" i="72"/>
  <c r="AS60" i="72"/>
  <c r="AR60" i="72"/>
  <c r="AQ60" i="72"/>
  <c r="AP60" i="72"/>
  <c r="AO60" i="72"/>
  <c r="AN60" i="72"/>
  <c r="AM60" i="72"/>
  <c r="AL60" i="72"/>
  <c r="AK60" i="72"/>
  <c r="AG60" i="72"/>
  <c r="AF60" i="72"/>
  <c r="AE60" i="72"/>
  <c r="AD60" i="72"/>
  <c r="AC60" i="72"/>
  <c r="AB60" i="72"/>
  <c r="AA60" i="72"/>
  <c r="Z60" i="72"/>
  <c r="Y60" i="72"/>
  <c r="X60" i="72"/>
  <c r="W60" i="72"/>
  <c r="V60" i="72"/>
  <c r="U60" i="72"/>
  <c r="T60" i="72"/>
  <c r="S60" i="72"/>
  <c r="R60" i="72"/>
  <c r="Q60" i="72"/>
  <c r="P60" i="72"/>
  <c r="O60" i="72"/>
  <c r="N60" i="72"/>
  <c r="M60" i="72"/>
  <c r="L60" i="72"/>
  <c r="K60" i="72"/>
  <c r="J60" i="72"/>
  <c r="E60" i="72"/>
  <c r="F58" i="72"/>
  <c r="F57" i="72"/>
  <c r="F56" i="72"/>
  <c r="F55" i="72"/>
  <c r="F54" i="72"/>
  <c r="F53" i="72"/>
  <c r="BD52" i="72"/>
  <c r="BC52" i="72"/>
  <c r="BB52" i="72"/>
  <c r="BA52" i="72"/>
  <c r="AZ52" i="72"/>
  <c r="AY52" i="72"/>
  <c r="AX52" i="72"/>
  <c r="AW52" i="72"/>
  <c r="AV52" i="72"/>
  <c r="AU52" i="72"/>
  <c r="AT52" i="72"/>
  <c r="AS52" i="72"/>
  <c r="AR52" i="72"/>
  <c r="AQ52" i="72"/>
  <c r="AP52" i="72"/>
  <c r="AO52" i="72"/>
  <c r="AN52" i="72"/>
  <c r="AM52" i="72"/>
  <c r="AL52" i="72"/>
  <c r="AK52" i="72"/>
  <c r="AG52" i="72"/>
  <c r="AF52" i="72"/>
  <c r="AE52" i="72"/>
  <c r="AD52" i="72"/>
  <c r="AC52" i="72"/>
  <c r="AB52" i="72"/>
  <c r="AA52" i="72"/>
  <c r="Z52" i="72"/>
  <c r="Y52" i="72"/>
  <c r="X52" i="72"/>
  <c r="W52" i="72"/>
  <c r="V52" i="72"/>
  <c r="U52" i="72"/>
  <c r="T52" i="72"/>
  <c r="S52" i="72"/>
  <c r="R52" i="72"/>
  <c r="Q52" i="72"/>
  <c r="P52" i="72"/>
  <c r="O52" i="72"/>
  <c r="N52" i="72"/>
  <c r="M52" i="72"/>
  <c r="L52" i="72"/>
  <c r="K52" i="72"/>
  <c r="J52" i="72"/>
  <c r="I52" i="72"/>
  <c r="E52" i="72"/>
  <c r="F50" i="72"/>
  <c r="F49" i="72"/>
  <c r="F48" i="72"/>
  <c r="BD46" i="72"/>
  <c r="BC46" i="72"/>
  <c r="BB46" i="72"/>
  <c r="BA46" i="72"/>
  <c r="AZ46" i="72"/>
  <c r="AY46" i="72"/>
  <c r="AX46" i="72"/>
  <c r="AW46" i="72"/>
  <c r="AV46" i="72"/>
  <c r="AU46" i="72"/>
  <c r="AT46" i="72"/>
  <c r="AS46" i="72"/>
  <c r="AR46" i="72"/>
  <c r="AQ46" i="72"/>
  <c r="AP46" i="72"/>
  <c r="AO46" i="72"/>
  <c r="AN46" i="72"/>
  <c r="AM46" i="72"/>
  <c r="AL46" i="72"/>
  <c r="AK46" i="72"/>
  <c r="AG46" i="72"/>
  <c r="AF46" i="72"/>
  <c r="AE46" i="72"/>
  <c r="AD46" i="72"/>
  <c r="AC46" i="72"/>
  <c r="AB46" i="72"/>
  <c r="AA46" i="72"/>
  <c r="Z46" i="72"/>
  <c r="Y46" i="72"/>
  <c r="X46" i="72"/>
  <c r="W46" i="72"/>
  <c r="V46" i="72"/>
  <c r="U46" i="72"/>
  <c r="T46" i="72"/>
  <c r="S46" i="72"/>
  <c r="R46" i="72"/>
  <c r="Q46" i="72"/>
  <c r="P46" i="72"/>
  <c r="O46" i="72"/>
  <c r="N46" i="72"/>
  <c r="M46" i="72"/>
  <c r="L46" i="72"/>
  <c r="K46" i="72"/>
  <c r="J46" i="72"/>
  <c r="F44" i="72"/>
  <c r="F43" i="72"/>
  <c r="F42" i="72"/>
  <c r="F41" i="72"/>
  <c r="F40" i="72"/>
  <c r="F39" i="72"/>
  <c r="F38" i="72"/>
  <c r="F37" i="72"/>
  <c r="F36" i="72"/>
  <c r="F35" i="72"/>
  <c r="F34" i="72"/>
  <c r="E33" i="72"/>
  <c r="E32" i="72"/>
  <c r="E46" i="72" s="1"/>
  <c r="F31" i="72"/>
  <c r="F30" i="72"/>
  <c r="F29" i="72"/>
  <c r="F28" i="72"/>
  <c r="F46" i="72" s="1"/>
  <c r="BG27" i="72"/>
  <c r="BF27" i="72"/>
  <c r="BE27" i="72"/>
  <c r="BD27" i="72"/>
  <c r="BC27" i="72"/>
  <c r="BB27" i="72"/>
  <c r="BA27" i="72"/>
  <c r="AZ27" i="72"/>
  <c r="AY27" i="72"/>
  <c r="AX27" i="72"/>
  <c r="AW27" i="72"/>
  <c r="AV27" i="72"/>
  <c r="AU27" i="72"/>
  <c r="AT27" i="72"/>
  <c r="AS27" i="72"/>
  <c r="AR27" i="72"/>
  <c r="AQ27" i="72"/>
  <c r="AP27" i="72"/>
  <c r="AO27" i="72"/>
  <c r="AN27" i="72"/>
  <c r="AM27" i="72"/>
  <c r="AL27" i="72"/>
  <c r="AK27" i="72"/>
  <c r="AG27" i="72"/>
  <c r="AF27" i="72"/>
  <c r="AE27" i="72"/>
  <c r="AD27" i="72"/>
  <c r="AC27" i="72"/>
  <c r="AB27" i="72"/>
  <c r="AA27" i="72"/>
  <c r="Z27" i="72"/>
  <c r="Y27" i="72"/>
  <c r="X27" i="72"/>
  <c r="W27" i="72"/>
  <c r="V27" i="72"/>
  <c r="U27" i="72"/>
  <c r="T27" i="72"/>
  <c r="S27" i="72"/>
  <c r="R27" i="72"/>
  <c r="Q27" i="72"/>
  <c r="P27" i="72"/>
  <c r="O27" i="72"/>
  <c r="N27" i="72"/>
  <c r="M27" i="72"/>
  <c r="L27" i="72"/>
  <c r="K27" i="72"/>
  <c r="J27" i="72"/>
  <c r="E27" i="72"/>
  <c r="F25" i="72"/>
  <c r="F24" i="72"/>
  <c r="F23" i="72"/>
  <c r="F22" i="72"/>
  <c r="F21" i="72"/>
  <c r="F20" i="72"/>
  <c r="F19" i="72"/>
  <c r="F18" i="72"/>
  <c r="F17" i="72"/>
  <c r="F16" i="72"/>
  <c r="F15" i="72"/>
  <c r="F14" i="72"/>
  <c r="F13" i="72"/>
  <c r="F12" i="72"/>
  <c r="F11" i="72"/>
  <c r="BD10" i="72"/>
  <c r="AQ10" i="72"/>
  <c r="AD10" i="72"/>
  <c r="AE9" i="72" s="1"/>
  <c r="AE10" i="72" s="1"/>
  <c r="AF9" i="72" s="1"/>
  <c r="AF10" i="72" s="1"/>
  <c r="AG9" i="72" s="1"/>
  <c r="AG10" i="72" s="1"/>
  <c r="AH9" i="72" s="1"/>
  <c r="I10" i="72"/>
  <c r="BE9" i="72"/>
  <c r="BE10" i="72" s="1"/>
  <c r="BF9" i="72" s="1"/>
  <c r="BF10" i="72" s="1"/>
  <c r="BG9" i="72" s="1"/>
  <c r="BG10" i="72" s="1"/>
  <c r="AZ9" i="72"/>
  <c r="AZ10" i="72" s="1"/>
  <c r="BA9" i="72" s="1"/>
  <c r="BA10" i="72" s="1"/>
  <c r="BB9" i="72" s="1"/>
  <c r="BB10" i="72" s="1"/>
  <c r="BC9" i="72" s="1"/>
  <c r="BC10" i="72" s="1"/>
  <c r="AV9" i="72"/>
  <c r="AV10" i="72" s="1"/>
  <c r="AW9" i="72" s="1"/>
  <c r="AW10" i="72" s="1"/>
  <c r="AX9" i="72" s="1"/>
  <c r="AX10" i="72" s="1"/>
  <c r="AY9" i="72" s="1"/>
  <c r="AR9" i="72"/>
  <c r="AR10" i="72" s="1"/>
  <c r="AS9" i="72" s="1"/>
  <c r="AS10" i="72" s="1"/>
  <c r="AT9" i="72" s="1"/>
  <c r="AT10" i="72" s="1"/>
  <c r="AU9" i="72" s="1"/>
  <c r="AM9" i="72"/>
  <c r="AM10" i="72" s="1"/>
  <c r="AN9" i="72" s="1"/>
  <c r="AN10" i="72" s="1"/>
  <c r="AO9" i="72" s="1"/>
  <c r="AO10" i="72" s="1"/>
  <c r="AP9" i="72" s="1"/>
  <c r="AP10" i="72" s="1"/>
  <c r="AI9" i="72"/>
  <c r="AI10" i="72" s="1"/>
  <c r="AJ9" i="72" s="1"/>
  <c r="AJ10" i="72" s="1"/>
  <c r="AK9" i="72" s="1"/>
  <c r="AK10" i="72" s="1"/>
  <c r="AL9" i="72" s="1"/>
  <c r="Z9" i="72"/>
  <c r="Z10" i="72" s="1"/>
  <c r="AA9" i="72" s="1"/>
  <c r="AA10" i="72" s="1"/>
  <c r="AB9" i="72" s="1"/>
  <c r="AB10" i="72" s="1"/>
  <c r="AC9" i="72" s="1"/>
  <c r="AC10" i="72" s="1"/>
  <c r="V9" i="72"/>
  <c r="V10" i="72" s="1"/>
  <c r="W9" i="72" s="1"/>
  <c r="W10" i="72" s="1"/>
  <c r="X9" i="72" s="1"/>
  <c r="X10" i="72" s="1"/>
  <c r="Y9" i="72" s="1"/>
  <c r="R9" i="72"/>
  <c r="R10" i="72" s="1"/>
  <c r="S9" i="72" s="1"/>
  <c r="S10" i="72" s="1"/>
  <c r="T9" i="72" s="1"/>
  <c r="T10" i="72" s="1"/>
  <c r="U9" i="72" s="1"/>
  <c r="Q9" i="72"/>
  <c r="Q10" i="72" s="1"/>
  <c r="M9" i="72"/>
  <c r="M10" i="72" s="1"/>
  <c r="N9" i="72" s="1"/>
  <c r="N10" i="72" s="1"/>
  <c r="O9" i="72" s="1"/>
  <c r="O10" i="72" s="1"/>
  <c r="P9" i="72" s="1"/>
  <c r="J9" i="72"/>
  <c r="J10" i="72" s="1"/>
  <c r="K9" i="72" s="1"/>
  <c r="K10" i="72" s="1"/>
  <c r="L9" i="72" s="1"/>
  <c r="F60" i="72" l="1"/>
  <c r="F27" i="72"/>
  <c r="E110" i="72"/>
  <c r="F47" i="73"/>
  <c r="F80" i="72"/>
  <c r="F35" i="73"/>
  <c r="F58" i="73"/>
  <c r="F52" i="72"/>
  <c r="F99" i="73"/>
  <c r="F74" i="44" l="1"/>
  <c r="F66" i="44"/>
  <c r="F67" i="44"/>
  <c r="F68" i="44"/>
  <c r="F69" i="44"/>
  <c r="F70" i="44"/>
  <c r="F71" i="44"/>
  <c r="F72" i="44"/>
  <c r="F73" i="44"/>
  <c r="F75" i="44"/>
  <c r="F65" i="44"/>
  <c r="F62" i="44"/>
  <c r="F54" i="44"/>
  <c r="F55" i="44"/>
  <c r="F56" i="44"/>
  <c r="F57" i="44"/>
  <c r="F58" i="44"/>
  <c r="F59" i="44"/>
  <c r="F60" i="44"/>
  <c r="F61" i="44"/>
  <c r="F63" i="44"/>
  <c r="F53" i="44"/>
  <c r="F46" i="44"/>
  <c r="F47" i="44"/>
  <c r="F48" i="44"/>
  <c r="F49" i="44"/>
  <c r="F50" i="44"/>
  <c r="F51" i="44"/>
  <c r="F45" i="44"/>
  <c r="F42" i="44"/>
  <c r="F43" i="44"/>
  <c r="F41" i="44"/>
  <c r="F44" i="44" s="1"/>
  <c r="F38" i="44"/>
  <c r="F39" i="44"/>
  <c r="F37" i="44"/>
  <c r="F40" i="44" s="1"/>
  <c r="F34" i="44"/>
  <c r="F28" i="44"/>
  <c r="F29" i="44"/>
  <c r="F30" i="44"/>
  <c r="F31" i="44"/>
  <c r="F32" i="44"/>
  <c r="F33" i="44"/>
  <c r="F35" i="44"/>
  <c r="F24" i="44"/>
  <c r="F25" i="44"/>
  <c r="F26" i="44"/>
  <c r="F27" i="44"/>
  <c r="F23" i="44"/>
  <c r="F36" i="44" s="1"/>
  <c r="F16" i="44"/>
  <c r="F17" i="44"/>
  <c r="F18" i="44"/>
  <c r="F19" i="44"/>
  <c r="F20" i="44"/>
  <c r="F21" i="44"/>
  <c r="F13" i="44"/>
  <c r="F14" i="44"/>
  <c r="F15" i="44"/>
  <c r="F12" i="44"/>
  <c r="F52" i="44" l="1"/>
  <c r="F76" i="44"/>
  <c r="F64" i="44"/>
  <c r="F22" i="44"/>
  <c r="L14" i="62"/>
  <c r="M14" i="62"/>
  <c r="N14" i="62"/>
  <c r="O14" i="62"/>
  <c r="P14" i="62"/>
  <c r="Q14" i="62"/>
  <c r="R14" i="62"/>
  <c r="S14" i="62"/>
  <c r="T14" i="62"/>
  <c r="U14" i="62"/>
  <c r="V14" i="62"/>
  <c r="W14" i="62"/>
  <c r="X14" i="62"/>
  <c r="Y14" i="62"/>
  <c r="Z14" i="62"/>
  <c r="AA14" i="62"/>
  <c r="AB14" i="62"/>
  <c r="AC14" i="62"/>
  <c r="AD14" i="62"/>
  <c r="AE14" i="62"/>
  <c r="AF14" i="62"/>
  <c r="AG14" i="62"/>
  <c r="AH14" i="62"/>
  <c r="AI14" i="62"/>
  <c r="AJ14" i="62"/>
  <c r="AK14" i="62"/>
  <c r="AL14" i="62"/>
  <c r="AM14" i="62"/>
  <c r="AN14" i="62"/>
  <c r="AO14" i="62"/>
  <c r="AP14" i="62"/>
  <c r="AQ14" i="62"/>
  <c r="AR14" i="62"/>
  <c r="AS14" i="62"/>
  <c r="AT14" i="62"/>
  <c r="AU14" i="62"/>
  <c r="AV14" i="62"/>
  <c r="AW14" i="62"/>
  <c r="AX14" i="62"/>
  <c r="AY14" i="62"/>
  <c r="AZ14" i="62"/>
  <c r="BA14" i="62"/>
  <c r="BB14" i="62"/>
  <c r="BC14" i="62"/>
  <c r="BD14" i="62"/>
  <c r="BE14" i="62"/>
  <c r="BF14" i="62"/>
  <c r="BG14" i="62"/>
  <c r="BH14" i="62"/>
  <c r="BI14" i="62"/>
  <c r="BJ14" i="62"/>
  <c r="M213" i="44"/>
  <c r="N213" i="44"/>
  <c r="O213" i="44"/>
  <c r="P213" i="44"/>
  <c r="Q213" i="44"/>
  <c r="R213" i="44"/>
  <c r="S213" i="44"/>
  <c r="T213" i="44"/>
  <c r="U213" i="44"/>
  <c r="V213" i="44"/>
  <c r="W213" i="44"/>
  <c r="X213" i="44"/>
  <c r="Y213" i="44"/>
  <c r="Z213" i="44"/>
  <c r="AA213" i="44"/>
  <c r="AB213" i="44"/>
  <c r="AC213" i="44"/>
  <c r="AD213" i="44"/>
  <c r="AE213" i="44"/>
  <c r="AF213" i="44"/>
  <c r="AG213" i="44"/>
  <c r="AH213" i="44"/>
  <c r="AI213" i="44"/>
  <c r="AJ213" i="44"/>
  <c r="AK213" i="44"/>
  <c r="AL213" i="44"/>
  <c r="AM213" i="44"/>
  <c r="AN213" i="44"/>
  <c r="AO213" i="44"/>
  <c r="AP213" i="44"/>
  <c r="AQ213" i="44"/>
  <c r="AR213" i="44"/>
  <c r="AS213" i="44"/>
  <c r="AT213" i="44"/>
  <c r="AU213" i="44"/>
  <c r="AV213" i="44"/>
  <c r="AW213" i="44"/>
  <c r="AX213" i="44"/>
  <c r="AY213" i="44"/>
  <c r="AZ213" i="44"/>
  <c r="BA213" i="44"/>
  <c r="BB213" i="44"/>
  <c r="BC213" i="44"/>
  <c r="BD213" i="44"/>
  <c r="BE213" i="44"/>
  <c r="BF213" i="44"/>
  <c r="BG213" i="44"/>
  <c r="BH213" i="44"/>
  <c r="BI213" i="44"/>
  <c r="BJ213" i="44"/>
  <c r="K213" i="44"/>
  <c r="L213" i="44"/>
  <c r="M203" i="44"/>
  <c r="N203" i="44"/>
  <c r="O203" i="44"/>
  <c r="P203" i="44"/>
  <c r="Q203" i="44"/>
  <c r="R203" i="44"/>
  <c r="S203" i="44"/>
  <c r="T203" i="44"/>
  <c r="U203" i="44"/>
  <c r="V203" i="44"/>
  <c r="W203" i="44"/>
  <c r="X203" i="44"/>
  <c r="Y203" i="44"/>
  <c r="Z203" i="44"/>
  <c r="AA203" i="44"/>
  <c r="AB203" i="44"/>
  <c r="AC203" i="44"/>
  <c r="AD203" i="44"/>
  <c r="AE203" i="44"/>
  <c r="AF203" i="44"/>
  <c r="AG203" i="44"/>
  <c r="AH203" i="44"/>
  <c r="AI203" i="44"/>
  <c r="AJ203" i="44"/>
  <c r="AK203" i="44"/>
  <c r="AL203" i="44"/>
  <c r="AM203" i="44"/>
  <c r="AN203" i="44"/>
  <c r="AO203" i="44"/>
  <c r="AP203" i="44"/>
  <c r="AQ203" i="44"/>
  <c r="AR203" i="44"/>
  <c r="AS203" i="44"/>
  <c r="AT203" i="44"/>
  <c r="AU203" i="44"/>
  <c r="AV203" i="44"/>
  <c r="AW203" i="44"/>
  <c r="AX203" i="44"/>
  <c r="AY203" i="44"/>
  <c r="AZ203" i="44"/>
  <c r="BA203" i="44"/>
  <c r="BB203" i="44"/>
  <c r="BC203" i="44"/>
  <c r="BD203" i="44"/>
  <c r="BE203" i="44"/>
  <c r="BF203" i="44"/>
  <c r="BG203" i="44"/>
  <c r="BH203" i="44"/>
  <c r="BI203" i="44"/>
  <c r="BJ203" i="44"/>
  <c r="K203" i="44"/>
  <c r="L203" i="44"/>
  <c r="M188" i="44"/>
  <c r="N188" i="44"/>
  <c r="O188" i="44"/>
  <c r="P188" i="44"/>
  <c r="Q188" i="44"/>
  <c r="R188" i="44"/>
  <c r="S188" i="44"/>
  <c r="T188" i="44"/>
  <c r="U188" i="44"/>
  <c r="V188" i="44"/>
  <c r="W188" i="44"/>
  <c r="X188" i="44"/>
  <c r="Y188" i="44"/>
  <c r="Z188" i="44"/>
  <c r="AA188" i="44"/>
  <c r="AB188" i="44"/>
  <c r="AC188" i="44"/>
  <c r="AD188" i="44"/>
  <c r="AE188" i="44"/>
  <c r="AF188" i="44"/>
  <c r="AG188" i="44"/>
  <c r="AH188" i="44"/>
  <c r="AI188" i="44"/>
  <c r="AJ188" i="44"/>
  <c r="AK188" i="44"/>
  <c r="AL188" i="44"/>
  <c r="AM188" i="44"/>
  <c r="AN188" i="44"/>
  <c r="AO188" i="44"/>
  <c r="AP188" i="44"/>
  <c r="AQ188" i="44"/>
  <c r="AR188" i="44"/>
  <c r="AS188" i="44"/>
  <c r="AT188" i="44"/>
  <c r="AU188" i="44"/>
  <c r="AV188" i="44"/>
  <c r="AW188" i="44"/>
  <c r="AX188" i="44"/>
  <c r="AY188" i="44"/>
  <c r="AZ188" i="44"/>
  <c r="BA188" i="44"/>
  <c r="BB188" i="44"/>
  <c r="BC188" i="44"/>
  <c r="BD188" i="44"/>
  <c r="BE188" i="44"/>
  <c r="BF188" i="44"/>
  <c r="BG188" i="44"/>
  <c r="BH188" i="44"/>
  <c r="BI188" i="44"/>
  <c r="BJ188" i="44"/>
  <c r="L188" i="44"/>
  <c r="M171" i="44"/>
  <c r="N171" i="44"/>
  <c r="O171" i="44"/>
  <c r="P171" i="44"/>
  <c r="Q171" i="44"/>
  <c r="R171" i="44"/>
  <c r="S171" i="44"/>
  <c r="T171" i="44"/>
  <c r="U171" i="44"/>
  <c r="V171" i="44"/>
  <c r="W171" i="44"/>
  <c r="X171" i="44"/>
  <c r="Y171" i="44"/>
  <c r="Z171" i="44"/>
  <c r="AA171" i="44"/>
  <c r="AB171" i="44"/>
  <c r="AC171" i="44"/>
  <c r="AD171" i="44"/>
  <c r="AE171" i="44"/>
  <c r="AF171" i="44"/>
  <c r="AG171" i="44"/>
  <c r="AH171" i="44"/>
  <c r="AI171" i="44"/>
  <c r="AJ171" i="44"/>
  <c r="AK171" i="44"/>
  <c r="AL171" i="44"/>
  <c r="AM171" i="44"/>
  <c r="AN171" i="44"/>
  <c r="AO171" i="44"/>
  <c r="AP171" i="44"/>
  <c r="AQ171" i="44"/>
  <c r="AR171" i="44"/>
  <c r="AS171" i="44"/>
  <c r="AT171" i="44"/>
  <c r="AU171" i="44"/>
  <c r="AV171" i="44"/>
  <c r="AW171" i="44"/>
  <c r="AX171" i="44"/>
  <c r="AY171" i="44"/>
  <c r="AZ171" i="44"/>
  <c r="BA171" i="44"/>
  <c r="BB171" i="44"/>
  <c r="BC171" i="44"/>
  <c r="BD171" i="44"/>
  <c r="BE171" i="44"/>
  <c r="BF171" i="44"/>
  <c r="BG171" i="44"/>
  <c r="BH171" i="44"/>
  <c r="BI171" i="44"/>
  <c r="BJ171" i="44"/>
  <c r="L171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L153" i="44"/>
  <c r="L132" i="44"/>
  <c r="M132" i="44"/>
  <c r="N132" i="44"/>
  <c r="O132" i="44"/>
  <c r="P132" i="44"/>
  <c r="Q132" i="44"/>
  <c r="R132" i="44"/>
  <c r="S132" i="44"/>
  <c r="T132" i="44"/>
  <c r="U132" i="44"/>
  <c r="V132" i="44"/>
  <c r="W132" i="44"/>
  <c r="X132" i="44"/>
  <c r="Y132" i="44"/>
  <c r="Z132" i="44"/>
  <c r="AA132" i="44"/>
  <c r="AB132" i="44"/>
  <c r="AC132" i="44"/>
  <c r="AD132" i="44"/>
  <c r="AE132" i="44"/>
  <c r="AF132" i="44"/>
  <c r="AG132" i="44"/>
  <c r="AH132" i="44"/>
  <c r="AI132" i="44"/>
  <c r="AJ132" i="44"/>
  <c r="AK132" i="44"/>
  <c r="AL132" i="44"/>
  <c r="AM132" i="44"/>
  <c r="AN132" i="44"/>
  <c r="AO132" i="44"/>
  <c r="AP132" i="44"/>
  <c r="AQ132" i="44"/>
  <c r="AR132" i="44"/>
  <c r="AS132" i="44"/>
  <c r="AT132" i="44"/>
  <c r="AU132" i="44"/>
  <c r="AV132" i="44"/>
  <c r="AW132" i="44"/>
  <c r="AX132" i="44"/>
  <c r="AY132" i="44"/>
  <c r="AZ132" i="44"/>
  <c r="BA132" i="44"/>
  <c r="BB132" i="44"/>
  <c r="BC132" i="44"/>
  <c r="BD132" i="44"/>
  <c r="BE132" i="44"/>
  <c r="BF132" i="44"/>
  <c r="BG132" i="44"/>
  <c r="BH132" i="44"/>
  <c r="BI132" i="44"/>
  <c r="BJ132" i="44"/>
  <c r="K132" i="44"/>
  <c r="L119" i="44"/>
  <c r="M119" i="44"/>
  <c r="N119" i="44"/>
  <c r="O119" i="44"/>
  <c r="P119" i="44"/>
  <c r="Q119" i="44"/>
  <c r="R119" i="44"/>
  <c r="S119" i="44"/>
  <c r="T119" i="44"/>
  <c r="U119" i="44"/>
  <c r="V119" i="44"/>
  <c r="W119" i="44"/>
  <c r="X119" i="44"/>
  <c r="Y119" i="44"/>
  <c r="Z119" i="44"/>
  <c r="AA119" i="44"/>
  <c r="AB119" i="44"/>
  <c r="AC119" i="44"/>
  <c r="AD119" i="44"/>
  <c r="AE119" i="44"/>
  <c r="AF119" i="44"/>
  <c r="AG119" i="44"/>
  <c r="AH119" i="44"/>
  <c r="AI119" i="44"/>
  <c r="AJ119" i="44"/>
  <c r="AK119" i="44"/>
  <c r="AL119" i="44"/>
  <c r="AM119" i="44"/>
  <c r="AN119" i="44"/>
  <c r="AO119" i="44"/>
  <c r="AP119" i="44"/>
  <c r="AQ119" i="44"/>
  <c r="AR119" i="44"/>
  <c r="AS119" i="44"/>
  <c r="AT119" i="44"/>
  <c r="AU119" i="44"/>
  <c r="AV119" i="44"/>
  <c r="AW119" i="44"/>
  <c r="AX119" i="44"/>
  <c r="AY119" i="44"/>
  <c r="AZ119" i="44"/>
  <c r="BA119" i="44"/>
  <c r="BB119" i="44"/>
  <c r="BC119" i="44"/>
  <c r="BD119" i="44"/>
  <c r="BE119" i="44"/>
  <c r="BF119" i="44"/>
  <c r="BG119" i="44"/>
  <c r="BH119" i="44"/>
  <c r="BI119" i="44"/>
  <c r="BJ119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E96" i="44"/>
  <c r="BF96" i="44"/>
  <c r="BG96" i="44"/>
  <c r="BH96" i="44"/>
  <c r="BI96" i="44"/>
  <c r="BJ96" i="44"/>
  <c r="L96" i="44"/>
  <c r="M96" i="44"/>
  <c r="N96" i="44"/>
  <c r="O96" i="44"/>
  <c r="P96" i="44"/>
  <c r="Q96" i="44"/>
  <c r="R96" i="44"/>
  <c r="S96" i="44"/>
  <c r="T96" i="44"/>
  <c r="U96" i="44"/>
  <c r="V96" i="44"/>
  <c r="W96" i="44"/>
  <c r="X96" i="44"/>
  <c r="Y96" i="44"/>
  <c r="Z96" i="44"/>
  <c r="AA96" i="44"/>
  <c r="AB96" i="44"/>
  <c r="AC96" i="44"/>
  <c r="AD96" i="44"/>
  <c r="AE96" i="44"/>
  <c r="AF96" i="44"/>
  <c r="AG96" i="44"/>
  <c r="AH96" i="44"/>
  <c r="AI96" i="44"/>
  <c r="AJ96" i="44"/>
  <c r="AK96" i="44"/>
  <c r="AL96" i="44"/>
  <c r="AM96" i="44"/>
  <c r="AN96" i="44"/>
  <c r="AO96" i="44"/>
  <c r="AP96" i="44"/>
  <c r="AQ96" i="44"/>
  <c r="AR96" i="44"/>
  <c r="AS96" i="44"/>
  <c r="AT96" i="44"/>
  <c r="AU96" i="44"/>
  <c r="AV96" i="44"/>
  <c r="AW96" i="44"/>
  <c r="AX96" i="44"/>
  <c r="AY96" i="44"/>
  <c r="AZ96" i="44"/>
  <c r="BA96" i="44"/>
  <c r="BB96" i="44"/>
  <c r="BC96" i="44"/>
  <c r="BD96" i="44"/>
  <c r="L90" i="44"/>
  <c r="M90" i="44"/>
  <c r="N90" i="44"/>
  <c r="O90" i="44"/>
  <c r="P90" i="44"/>
  <c r="Q90" i="44"/>
  <c r="R90" i="44"/>
  <c r="S90" i="44"/>
  <c r="T90" i="44"/>
  <c r="U90" i="44"/>
  <c r="V90" i="44"/>
  <c r="W90" i="44"/>
  <c r="X90" i="44"/>
  <c r="Y90" i="44"/>
  <c r="Z90" i="44"/>
  <c r="AA90" i="44"/>
  <c r="AB90" i="44"/>
  <c r="AC90" i="44"/>
  <c r="AD90" i="44"/>
  <c r="AE90" i="44"/>
  <c r="AF90" i="44"/>
  <c r="AG90" i="44"/>
  <c r="AH90" i="44"/>
  <c r="AI90" i="44"/>
  <c r="AJ90" i="44"/>
  <c r="AK90" i="44"/>
  <c r="AL90" i="44"/>
  <c r="AM90" i="44"/>
  <c r="AN90" i="44"/>
  <c r="AO90" i="44"/>
  <c r="AP90" i="44"/>
  <c r="AQ90" i="44"/>
  <c r="AR90" i="44"/>
  <c r="AS90" i="44"/>
  <c r="AT90" i="44"/>
  <c r="AU90" i="44"/>
  <c r="AV90" i="44"/>
  <c r="AW90" i="44"/>
  <c r="AX90" i="44"/>
  <c r="AY90" i="44"/>
  <c r="AZ90" i="44"/>
  <c r="BA90" i="44"/>
  <c r="BB90" i="44"/>
  <c r="BC90" i="44"/>
  <c r="BD90" i="44"/>
  <c r="BE90" i="44"/>
  <c r="BF90" i="44"/>
  <c r="BG90" i="44"/>
  <c r="BH90" i="44"/>
  <c r="BI90" i="44"/>
  <c r="BJ90" i="44"/>
  <c r="L76" i="44"/>
  <c r="M76" i="44"/>
  <c r="N76" i="44"/>
  <c r="O76" i="44"/>
  <c r="P76" i="44"/>
  <c r="Q76" i="44"/>
  <c r="R76" i="44"/>
  <c r="S76" i="44"/>
  <c r="T76" i="44"/>
  <c r="U76" i="44"/>
  <c r="V76" i="44"/>
  <c r="W76" i="44"/>
  <c r="X76" i="44"/>
  <c r="Y76" i="44"/>
  <c r="Z76" i="44"/>
  <c r="AA76" i="44"/>
  <c r="AB76" i="44"/>
  <c r="AC76" i="44"/>
  <c r="AD76" i="44"/>
  <c r="AE76" i="44"/>
  <c r="AF76" i="44"/>
  <c r="AG76" i="44"/>
  <c r="AH76" i="44"/>
  <c r="AI76" i="44"/>
  <c r="AJ76" i="44"/>
  <c r="AK76" i="44"/>
  <c r="AL76" i="44"/>
  <c r="AM76" i="44"/>
  <c r="AN76" i="44"/>
  <c r="AO76" i="44"/>
  <c r="AP76" i="44"/>
  <c r="AQ76" i="44"/>
  <c r="AR76" i="44"/>
  <c r="AS76" i="44"/>
  <c r="AT76" i="44"/>
  <c r="AU76" i="44"/>
  <c r="AV76" i="44"/>
  <c r="AW76" i="44"/>
  <c r="AX76" i="44"/>
  <c r="AY76" i="44"/>
  <c r="AZ76" i="44"/>
  <c r="BA76" i="44"/>
  <c r="BB76" i="44"/>
  <c r="BC76" i="44"/>
  <c r="BD76" i="44"/>
  <c r="BE76" i="44"/>
  <c r="BF76" i="44"/>
  <c r="BG76" i="44"/>
  <c r="BH76" i="44"/>
  <c r="BI76" i="44"/>
  <c r="BJ76" i="44"/>
  <c r="M64" i="44"/>
  <c r="N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B64" i="44"/>
  <c r="AC64" i="44"/>
  <c r="AD64" i="44"/>
  <c r="AE64" i="44"/>
  <c r="AF64" i="44"/>
  <c r="AG64" i="44"/>
  <c r="AH64" i="44"/>
  <c r="AI64" i="44"/>
  <c r="AJ64" i="44"/>
  <c r="AK64" i="44"/>
  <c r="AL64" i="44"/>
  <c r="AM64" i="44"/>
  <c r="AN64" i="44"/>
  <c r="AO64" i="44"/>
  <c r="AP64" i="44"/>
  <c r="AQ64" i="44"/>
  <c r="AR64" i="44"/>
  <c r="AS64" i="44"/>
  <c r="AT64" i="44"/>
  <c r="AU64" i="44"/>
  <c r="AV64" i="44"/>
  <c r="AW64" i="44"/>
  <c r="AX64" i="44"/>
  <c r="AY64" i="44"/>
  <c r="AZ64" i="44"/>
  <c r="BA64" i="44"/>
  <c r="BB64" i="44"/>
  <c r="BC64" i="44"/>
  <c r="BD64" i="44"/>
  <c r="BE64" i="44"/>
  <c r="BF64" i="44"/>
  <c r="BG64" i="44"/>
  <c r="BH64" i="44"/>
  <c r="BI64" i="44"/>
  <c r="BJ64" i="44"/>
  <c r="L64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AA52" i="44"/>
  <c r="AB52" i="44"/>
  <c r="AC52" i="44"/>
  <c r="AD52" i="44"/>
  <c r="AE52" i="44"/>
  <c r="AF52" i="44"/>
  <c r="AG52" i="44"/>
  <c r="AH52" i="44"/>
  <c r="AI52" i="44"/>
  <c r="AJ52" i="44"/>
  <c r="AK52" i="44"/>
  <c r="AL52" i="44"/>
  <c r="AM52" i="44"/>
  <c r="AN52" i="44"/>
  <c r="AO52" i="44"/>
  <c r="AP52" i="44"/>
  <c r="AQ52" i="44"/>
  <c r="AR52" i="44"/>
  <c r="AS52" i="44"/>
  <c r="AT52" i="44"/>
  <c r="AU52" i="44"/>
  <c r="AV52" i="44"/>
  <c r="AW52" i="44"/>
  <c r="AX52" i="44"/>
  <c r="AY52" i="44"/>
  <c r="AZ52" i="44"/>
  <c r="BA52" i="44"/>
  <c r="BB52" i="44"/>
  <c r="BC52" i="44"/>
  <c r="BD52" i="44"/>
  <c r="BE52" i="44"/>
  <c r="BF52" i="44"/>
  <c r="BG52" i="44"/>
  <c r="BH52" i="44"/>
  <c r="BI52" i="44"/>
  <c r="BJ52" i="44"/>
  <c r="M44" i="44"/>
  <c r="N44" i="44"/>
  <c r="O44" i="44"/>
  <c r="P44" i="44"/>
  <c r="Q44" i="44"/>
  <c r="R44" i="44"/>
  <c r="S44" i="44"/>
  <c r="T44" i="44"/>
  <c r="U44" i="44"/>
  <c r="V44" i="44"/>
  <c r="W44" i="44"/>
  <c r="X44" i="44"/>
  <c r="Y44" i="44"/>
  <c r="Z44" i="44"/>
  <c r="AA44" i="44"/>
  <c r="AB44" i="44"/>
  <c r="AC44" i="44"/>
  <c r="AD44" i="44"/>
  <c r="AE44" i="44"/>
  <c r="AF44" i="44"/>
  <c r="AG44" i="44"/>
  <c r="AH44" i="44"/>
  <c r="AI44" i="44"/>
  <c r="AJ44" i="44"/>
  <c r="AK44" i="44"/>
  <c r="AL44" i="44"/>
  <c r="AM44" i="44"/>
  <c r="AN44" i="44"/>
  <c r="AO44" i="44"/>
  <c r="AP44" i="44"/>
  <c r="AQ44" i="44"/>
  <c r="AR44" i="44"/>
  <c r="AS44" i="44"/>
  <c r="AT44" i="44"/>
  <c r="AU44" i="44"/>
  <c r="AV44" i="44"/>
  <c r="AW44" i="44"/>
  <c r="AX44" i="44"/>
  <c r="AY44" i="44"/>
  <c r="AZ44" i="44"/>
  <c r="BA44" i="44"/>
  <c r="BB44" i="44"/>
  <c r="BC44" i="44"/>
  <c r="BD44" i="44"/>
  <c r="BE44" i="44"/>
  <c r="BF44" i="44"/>
  <c r="BG44" i="44"/>
  <c r="BH44" i="44"/>
  <c r="BI44" i="44"/>
  <c r="BJ44" i="44"/>
  <c r="L40" i="44"/>
  <c r="M40" i="44"/>
  <c r="N40" i="44"/>
  <c r="O40" i="44"/>
  <c r="P40" i="44"/>
  <c r="Q40" i="44"/>
  <c r="R40" i="44"/>
  <c r="S40" i="44"/>
  <c r="T40" i="44"/>
  <c r="U40" i="44"/>
  <c r="V40" i="44"/>
  <c r="W40" i="44"/>
  <c r="X40" i="44"/>
  <c r="Y40" i="44"/>
  <c r="Z40" i="44"/>
  <c r="AA40" i="44"/>
  <c r="AB40" i="44"/>
  <c r="AC40" i="44"/>
  <c r="AD40" i="44"/>
  <c r="AE40" i="44"/>
  <c r="AF40" i="44"/>
  <c r="AG40" i="44"/>
  <c r="AH40" i="44"/>
  <c r="AI40" i="44"/>
  <c r="AJ40" i="44"/>
  <c r="AK40" i="44"/>
  <c r="AL40" i="44"/>
  <c r="AM40" i="44"/>
  <c r="AN40" i="44"/>
  <c r="AO40" i="44"/>
  <c r="AP40" i="44"/>
  <c r="AQ40" i="44"/>
  <c r="AR40" i="44"/>
  <c r="AS40" i="44"/>
  <c r="AT40" i="44"/>
  <c r="AU40" i="44"/>
  <c r="AV40" i="44"/>
  <c r="AW40" i="44"/>
  <c r="AX40" i="44"/>
  <c r="AY40" i="44"/>
  <c r="AZ40" i="44"/>
  <c r="BA40" i="44"/>
  <c r="BB40" i="44"/>
  <c r="BC40" i="44"/>
  <c r="BD40" i="44"/>
  <c r="BE40" i="44"/>
  <c r="BF40" i="44"/>
  <c r="BG40" i="44"/>
  <c r="BH40" i="44"/>
  <c r="BI40" i="44"/>
  <c r="BJ40" i="44"/>
  <c r="Y36" i="44"/>
  <c r="Z36" i="44"/>
  <c r="AA36" i="44"/>
  <c r="AB36" i="44"/>
  <c r="AC36" i="44"/>
  <c r="AD36" i="44"/>
  <c r="AE36" i="44"/>
  <c r="AF36" i="44"/>
  <c r="AG36" i="44"/>
  <c r="AH36" i="44"/>
  <c r="AI36" i="44"/>
  <c r="AJ36" i="44"/>
  <c r="AK36" i="44"/>
  <c r="AL36" i="44"/>
  <c r="AM36" i="44"/>
  <c r="AN36" i="44"/>
  <c r="AO36" i="44"/>
  <c r="AP36" i="44"/>
  <c r="AQ36" i="44"/>
  <c r="AR36" i="44"/>
  <c r="AS36" i="44"/>
  <c r="AT36" i="44"/>
  <c r="AU36" i="44"/>
  <c r="AV36" i="44"/>
  <c r="AW36" i="44"/>
  <c r="AX36" i="44"/>
  <c r="AY36" i="44"/>
  <c r="AZ36" i="44"/>
  <c r="BA36" i="44"/>
  <c r="BB36" i="44"/>
  <c r="BC36" i="44"/>
  <c r="BD36" i="44"/>
  <c r="BE36" i="44"/>
  <c r="BF36" i="44"/>
  <c r="BG36" i="44"/>
  <c r="BH36" i="44"/>
  <c r="BI36" i="44"/>
  <c r="BJ36" i="44"/>
  <c r="L22" i="44"/>
  <c r="M22" i="44"/>
  <c r="N22" i="44"/>
  <c r="O22" i="44"/>
  <c r="P22" i="44"/>
  <c r="Q22" i="44"/>
  <c r="R22" i="44"/>
  <c r="S22" i="44"/>
  <c r="T22" i="44"/>
  <c r="U22" i="44"/>
  <c r="V22" i="44"/>
  <c r="W22" i="44"/>
  <c r="X22" i="44"/>
  <c r="Y22" i="44"/>
  <c r="Z22" i="44"/>
  <c r="AA22" i="44"/>
  <c r="AB22" i="44"/>
  <c r="AC22" i="44"/>
  <c r="AD22" i="44"/>
  <c r="AE22" i="44"/>
  <c r="AF22" i="44"/>
  <c r="AG22" i="44"/>
  <c r="AH22" i="44"/>
  <c r="AI22" i="44"/>
  <c r="AJ22" i="44"/>
  <c r="AK22" i="44"/>
  <c r="AL22" i="44"/>
  <c r="AM22" i="44"/>
  <c r="AN22" i="44"/>
  <c r="AO22" i="44"/>
  <c r="AP22" i="44"/>
  <c r="AQ22" i="44"/>
  <c r="AR22" i="44"/>
  <c r="AS22" i="44"/>
  <c r="AT22" i="44"/>
  <c r="AU22" i="44"/>
  <c r="AV22" i="44"/>
  <c r="AW22" i="44"/>
  <c r="AX22" i="44"/>
  <c r="AY22" i="44"/>
  <c r="AZ22" i="44"/>
  <c r="BA22" i="44"/>
  <c r="BB22" i="44"/>
  <c r="BC22" i="44"/>
  <c r="BD22" i="44"/>
  <c r="BE22" i="44"/>
  <c r="BF22" i="44"/>
  <c r="BG22" i="44"/>
  <c r="BH22" i="44"/>
  <c r="BI22" i="44"/>
  <c r="BJ22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L36" i="44"/>
  <c r="K22" i="44"/>
  <c r="E162" i="71" l="1"/>
  <c r="E161" i="71"/>
  <c r="E128" i="71"/>
  <c r="E127" i="71"/>
  <c r="E95" i="71"/>
  <c r="E84" i="71"/>
  <c r="E64" i="71"/>
  <c r="E63" i="71"/>
  <c r="E50" i="71"/>
  <c r="E44" i="71"/>
  <c r="E26" i="71"/>
  <c r="E25" i="71"/>
  <c r="E19" i="71"/>
  <c r="E18" i="71"/>
  <c r="F302" i="61" l="1"/>
  <c r="F301" i="61"/>
  <c r="F77" i="59"/>
  <c r="E23" i="44" l="1"/>
  <c r="E109" i="44"/>
  <c r="E108" i="44"/>
  <c r="E107" i="44"/>
  <c r="F216" i="71"/>
  <c r="F215" i="71"/>
  <c r="E216" i="71"/>
  <c r="E215" i="71"/>
  <c r="F161" i="59"/>
  <c r="F160" i="59"/>
  <c r="F125" i="59"/>
  <c r="F124" i="59"/>
  <c r="E190" i="44"/>
  <c r="E189" i="44"/>
  <c r="E203" i="44" s="1"/>
  <c r="E177" i="44"/>
  <c r="E176" i="44"/>
  <c r="E188" i="44" s="1"/>
  <c r="E160" i="44"/>
  <c r="E159" i="44"/>
  <c r="E171" i="44" s="1"/>
  <c r="E139" i="44"/>
  <c r="E138" i="44"/>
  <c r="E153" i="44" s="1"/>
  <c r="BK156" i="61" l="1"/>
  <c r="BK155" i="61"/>
  <c r="BK154" i="61"/>
  <c r="BI218" i="71" l="1"/>
  <c r="BI219" i="71"/>
  <c r="BI220" i="71"/>
  <c r="BI221" i="71"/>
  <c r="BI222" i="71"/>
  <c r="BI223" i="71"/>
  <c r="BI224" i="71"/>
  <c r="BI225" i="71"/>
  <c r="BI226" i="71"/>
  <c r="BI227" i="71"/>
  <c r="BI228" i="71"/>
  <c r="BI229" i="71"/>
  <c r="BH230" i="71"/>
  <c r="BG230" i="71"/>
  <c r="BF230" i="71"/>
  <c r="BE230" i="71"/>
  <c r="BD230" i="71"/>
  <c r="BC230" i="71"/>
  <c r="BB230" i="71"/>
  <c r="BA230" i="71"/>
  <c r="AZ230" i="71"/>
  <c r="AY230" i="71"/>
  <c r="AX230" i="71"/>
  <c r="AW230" i="71"/>
  <c r="AV230" i="71"/>
  <c r="AU230" i="71"/>
  <c r="AT230" i="71"/>
  <c r="AS230" i="71"/>
  <c r="AR230" i="71"/>
  <c r="AQ230" i="71"/>
  <c r="AP230" i="71"/>
  <c r="AO230" i="71"/>
  <c r="AN230" i="71"/>
  <c r="AM230" i="71"/>
  <c r="AL230" i="71"/>
  <c r="AK230" i="71"/>
  <c r="AJ230" i="71"/>
  <c r="AI230" i="71"/>
  <c r="AH230" i="71"/>
  <c r="AG230" i="71"/>
  <c r="AF230" i="71"/>
  <c r="AE230" i="71"/>
  <c r="AD230" i="71"/>
  <c r="AC230" i="71"/>
  <c r="AB230" i="71"/>
  <c r="AA230" i="71"/>
  <c r="Z230" i="71"/>
  <c r="Y230" i="71"/>
  <c r="X230" i="71"/>
  <c r="W230" i="71"/>
  <c r="V230" i="71"/>
  <c r="U230" i="71"/>
  <c r="T230" i="71"/>
  <c r="S230" i="71"/>
  <c r="R230" i="71"/>
  <c r="Q230" i="71"/>
  <c r="P230" i="71"/>
  <c r="O230" i="71"/>
  <c r="N230" i="71"/>
  <c r="M230" i="71"/>
  <c r="L230" i="71"/>
  <c r="K230" i="71"/>
  <c r="J230" i="71"/>
  <c r="I230" i="71"/>
  <c r="BI230" i="71" s="1"/>
  <c r="H230" i="71"/>
  <c r="BI217" i="71"/>
  <c r="BI214" i="71"/>
  <c r="BI213" i="71"/>
  <c r="BI212" i="71"/>
  <c r="BI211" i="71"/>
  <c r="E230" i="71" l="1"/>
  <c r="G230" i="71"/>
  <c r="F230" i="71"/>
  <c r="BH210" i="71" l="1"/>
  <c r="BG210" i="71"/>
  <c r="BF210" i="71"/>
  <c r="BE210" i="71"/>
  <c r="BD210" i="71"/>
  <c r="BC210" i="71"/>
  <c r="BB210" i="71"/>
  <c r="BA210" i="71"/>
  <c r="AZ210" i="71"/>
  <c r="AY210" i="71"/>
  <c r="AX210" i="71"/>
  <c r="AW210" i="71"/>
  <c r="AV210" i="71"/>
  <c r="AU210" i="71"/>
  <c r="AT210" i="71"/>
  <c r="AS210" i="71"/>
  <c r="AR210" i="71"/>
  <c r="AQ210" i="71"/>
  <c r="AP210" i="71"/>
  <c r="AO210" i="71"/>
  <c r="AN210" i="71"/>
  <c r="AM210" i="71"/>
  <c r="AL210" i="71"/>
  <c r="AK210" i="71"/>
  <c r="AJ210" i="71"/>
  <c r="AI210" i="71"/>
  <c r="AH210" i="71"/>
  <c r="AG210" i="71"/>
  <c r="AF210" i="71"/>
  <c r="AE210" i="71"/>
  <c r="AD210" i="71"/>
  <c r="AC210" i="71"/>
  <c r="AB210" i="71"/>
  <c r="AA210" i="71"/>
  <c r="Z210" i="71"/>
  <c r="Y210" i="71"/>
  <c r="X210" i="71"/>
  <c r="W210" i="71"/>
  <c r="V210" i="71"/>
  <c r="U210" i="71"/>
  <c r="T210" i="71"/>
  <c r="S210" i="71"/>
  <c r="R210" i="71"/>
  <c r="Q210" i="71"/>
  <c r="P210" i="71"/>
  <c r="O210" i="71"/>
  <c r="N210" i="71"/>
  <c r="M210" i="71"/>
  <c r="L210" i="71"/>
  <c r="K210" i="71"/>
  <c r="J210" i="71"/>
  <c r="I210" i="71"/>
  <c r="H210" i="71"/>
  <c r="BI209" i="71"/>
  <c r="G209" i="71"/>
  <c r="F209" i="71"/>
  <c r="E209" i="71" s="1"/>
  <c r="BI208" i="71"/>
  <c r="G208" i="71"/>
  <c r="F208" i="71"/>
  <c r="E208" i="71" s="1"/>
  <c r="BI207" i="71"/>
  <c r="G207" i="71"/>
  <c r="F207" i="71"/>
  <c r="E207" i="71" s="1"/>
  <c r="BI206" i="71"/>
  <c r="G206" i="71"/>
  <c r="F206" i="71"/>
  <c r="E206" i="71" s="1"/>
  <c r="BI205" i="71"/>
  <c r="G205" i="71"/>
  <c r="F205" i="71"/>
  <c r="E205" i="71" s="1"/>
  <c r="BI204" i="71"/>
  <c r="G204" i="71"/>
  <c r="F204" i="71"/>
  <c r="E204" i="71" s="1"/>
  <c r="BI203" i="71"/>
  <c r="G203" i="71"/>
  <c r="F203" i="71"/>
  <c r="E203" i="71" s="1"/>
  <c r="BI202" i="71"/>
  <c r="G202" i="71"/>
  <c r="F202" i="71"/>
  <c r="E202" i="71" s="1"/>
  <c r="BI201" i="71"/>
  <c r="G201" i="71"/>
  <c r="F201" i="71"/>
  <c r="E201" i="71" s="1"/>
  <c r="BI200" i="71"/>
  <c r="G200" i="71"/>
  <c r="F200" i="71"/>
  <c r="E200" i="71" s="1"/>
  <c r="BI199" i="71"/>
  <c r="G199" i="71"/>
  <c r="F199" i="71"/>
  <c r="E199" i="71" s="1"/>
  <c r="BI198" i="71"/>
  <c r="G198" i="71"/>
  <c r="F198" i="71"/>
  <c r="E198" i="71" s="1"/>
  <c r="BI197" i="71"/>
  <c r="G197" i="71"/>
  <c r="F197" i="71"/>
  <c r="E197" i="71" s="1"/>
  <c r="BI196" i="71"/>
  <c r="G196" i="71"/>
  <c r="F196" i="71"/>
  <c r="E196" i="71" s="1"/>
  <c r="BI195" i="71"/>
  <c r="G195" i="71"/>
  <c r="F195" i="71"/>
  <c r="E195" i="71" s="1"/>
  <c r="BI194" i="71"/>
  <c r="G194" i="71"/>
  <c r="F194" i="71"/>
  <c r="E194" i="71" s="1"/>
  <c r="BI193" i="71"/>
  <c r="G193" i="71"/>
  <c r="F193" i="71"/>
  <c r="E193" i="71" s="1"/>
  <c r="BI192" i="71"/>
  <c r="G192" i="71"/>
  <c r="F192" i="71"/>
  <c r="E192" i="71" s="1"/>
  <c r="BI191" i="71"/>
  <c r="G191" i="71"/>
  <c r="F191" i="71"/>
  <c r="E191" i="71" s="1"/>
  <c r="BH190" i="71"/>
  <c r="BG190" i="71"/>
  <c r="BF190" i="71"/>
  <c r="BE190" i="71"/>
  <c r="BD190" i="71"/>
  <c r="BC190" i="71"/>
  <c r="BB190" i="71"/>
  <c r="BA190" i="71"/>
  <c r="AZ190" i="71"/>
  <c r="AY190" i="71"/>
  <c r="AX190" i="71"/>
  <c r="AW190" i="71"/>
  <c r="AV190" i="71"/>
  <c r="AU190" i="71"/>
  <c r="AT190" i="71"/>
  <c r="AS190" i="71"/>
  <c r="AR190" i="71"/>
  <c r="AQ190" i="71"/>
  <c r="AP190" i="71"/>
  <c r="AO190" i="71"/>
  <c r="AN190" i="71"/>
  <c r="AM190" i="71"/>
  <c r="AL190" i="71"/>
  <c r="AK190" i="71"/>
  <c r="AJ190" i="71"/>
  <c r="AI190" i="71"/>
  <c r="AH190" i="71"/>
  <c r="AG190" i="71"/>
  <c r="AF190" i="71"/>
  <c r="AE190" i="71"/>
  <c r="AD190" i="71"/>
  <c r="AC190" i="71"/>
  <c r="AB190" i="71"/>
  <c r="AA190" i="71"/>
  <c r="Z190" i="71"/>
  <c r="Y190" i="71"/>
  <c r="X190" i="71"/>
  <c r="W190" i="71"/>
  <c r="V190" i="71"/>
  <c r="U190" i="71"/>
  <c r="T190" i="71"/>
  <c r="S190" i="71"/>
  <c r="R190" i="71"/>
  <c r="Q190" i="71"/>
  <c r="P190" i="71"/>
  <c r="O190" i="71"/>
  <c r="N190" i="71"/>
  <c r="M190" i="71"/>
  <c r="L190" i="71"/>
  <c r="K190" i="71"/>
  <c r="J190" i="71"/>
  <c r="I190" i="71"/>
  <c r="H190" i="71"/>
  <c r="BI189" i="71"/>
  <c r="G189" i="71"/>
  <c r="F189" i="71"/>
  <c r="E189" i="71" s="1"/>
  <c r="BI188" i="71"/>
  <c r="G188" i="71"/>
  <c r="F188" i="71"/>
  <c r="E188" i="71" s="1"/>
  <c r="BI187" i="71"/>
  <c r="G187" i="71"/>
  <c r="F187" i="71"/>
  <c r="E187" i="71" s="1"/>
  <c r="BI186" i="71"/>
  <c r="G186" i="71"/>
  <c r="F186" i="71"/>
  <c r="E186" i="71" s="1"/>
  <c r="BI185" i="71"/>
  <c r="G185" i="71"/>
  <c r="F185" i="71"/>
  <c r="E185" i="71" s="1"/>
  <c r="BI184" i="71"/>
  <c r="G184" i="71"/>
  <c r="F184" i="71"/>
  <c r="E184" i="71" s="1"/>
  <c r="BI183" i="71"/>
  <c r="G183" i="71"/>
  <c r="F183" i="71"/>
  <c r="E183" i="71" s="1"/>
  <c r="BI182" i="71"/>
  <c r="G182" i="71"/>
  <c r="F182" i="71"/>
  <c r="E182" i="71" s="1"/>
  <c r="BI181" i="71"/>
  <c r="G181" i="71"/>
  <c r="F181" i="71"/>
  <c r="E181" i="71" s="1"/>
  <c r="BI180" i="71"/>
  <c r="G180" i="71"/>
  <c r="F180" i="71"/>
  <c r="E180" i="71" s="1"/>
  <c r="BI179" i="71"/>
  <c r="G179" i="71"/>
  <c r="F179" i="71"/>
  <c r="BH178" i="71"/>
  <c r="BG178" i="71"/>
  <c r="BF178" i="71"/>
  <c r="BE178" i="71"/>
  <c r="BD178" i="71"/>
  <c r="BC178" i="71"/>
  <c r="BB178" i="71"/>
  <c r="BA178" i="71"/>
  <c r="AZ178" i="71"/>
  <c r="AY178" i="71"/>
  <c r="AX178" i="71"/>
  <c r="AW178" i="71"/>
  <c r="AV178" i="71"/>
  <c r="AU178" i="71"/>
  <c r="AT178" i="71"/>
  <c r="AS178" i="71"/>
  <c r="AR178" i="71"/>
  <c r="AQ178" i="71"/>
  <c r="AP178" i="71"/>
  <c r="AO178" i="71"/>
  <c r="AN178" i="71"/>
  <c r="AM178" i="71"/>
  <c r="AL178" i="71"/>
  <c r="AK178" i="71"/>
  <c r="AJ178" i="71"/>
  <c r="AI178" i="71"/>
  <c r="AH178" i="71"/>
  <c r="AG178" i="71"/>
  <c r="AF178" i="71"/>
  <c r="AE178" i="71"/>
  <c r="AD178" i="71"/>
  <c r="AC178" i="71"/>
  <c r="AB178" i="71"/>
  <c r="AA178" i="71"/>
  <c r="Z178" i="71"/>
  <c r="Y178" i="71"/>
  <c r="X178" i="71"/>
  <c r="W178" i="71"/>
  <c r="V178" i="71"/>
  <c r="U178" i="71"/>
  <c r="T178" i="71"/>
  <c r="S178" i="71"/>
  <c r="R178" i="71"/>
  <c r="Q178" i="71"/>
  <c r="P178" i="71"/>
  <c r="O178" i="71"/>
  <c r="N178" i="71"/>
  <c r="M178" i="71"/>
  <c r="L178" i="71"/>
  <c r="K178" i="71"/>
  <c r="J178" i="71"/>
  <c r="I178" i="71"/>
  <c r="H178" i="71"/>
  <c r="BI177" i="71"/>
  <c r="G177" i="71"/>
  <c r="F177" i="71"/>
  <c r="E177" i="71" s="1"/>
  <c r="BI176" i="71"/>
  <c r="G176" i="71"/>
  <c r="F176" i="71"/>
  <c r="E176" i="71" s="1"/>
  <c r="BI175" i="71"/>
  <c r="G175" i="71"/>
  <c r="F175" i="71"/>
  <c r="E175" i="71" s="1"/>
  <c r="BI174" i="71"/>
  <c r="G174" i="71"/>
  <c r="F174" i="71"/>
  <c r="E174" i="71" s="1"/>
  <c r="BI173" i="71"/>
  <c r="G173" i="71"/>
  <c r="F173" i="71"/>
  <c r="E173" i="71" s="1"/>
  <c r="BI172" i="71"/>
  <c r="G172" i="71"/>
  <c r="F172" i="71"/>
  <c r="E172" i="71" s="1"/>
  <c r="BI171" i="71"/>
  <c r="G171" i="71"/>
  <c r="F171" i="71"/>
  <c r="E171" i="71" s="1"/>
  <c r="BI170" i="71"/>
  <c r="G170" i="71"/>
  <c r="F170" i="71"/>
  <c r="E170" i="71" s="1"/>
  <c r="BI169" i="71"/>
  <c r="G169" i="71"/>
  <c r="F169" i="71"/>
  <c r="E169" i="71" s="1"/>
  <c r="BI168" i="71"/>
  <c r="G168" i="71"/>
  <c r="F168" i="71"/>
  <c r="E168" i="71" s="1"/>
  <c r="BI167" i="71"/>
  <c r="G167" i="71"/>
  <c r="F167" i="71"/>
  <c r="E167" i="71" s="1"/>
  <c r="BI166" i="71"/>
  <c r="G166" i="71"/>
  <c r="F166" i="71"/>
  <c r="E166" i="71" s="1"/>
  <c r="BI165" i="71"/>
  <c r="G165" i="71"/>
  <c r="F165" i="71"/>
  <c r="E165" i="71" s="1"/>
  <c r="BI164" i="71"/>
  <c r="G164" i="71"/>
  <c r="F164" i="71"/>
  <c r="E164" i="71" s="1"/>
  <c r="BI163" i="71"/>
  <c r="G163" i="71"/>
  <c r="F163" i="71"/>
  <c r="E163" i="71" s="1"/>
  <c r="BH160" i="71"/>
  <c r="BG160" i="71"/>
  <c r="BF160" i="71"/>
  <c r="BE160" i="71"/>
  <c r="BD160" i="71"/>
  <c r="BC160" i="71"/>
  <c r="BB160" i="71"/>
  <c r="BA160" i="71"/>
  <c r="AZ160" i="71"/>
  <c r="AY160" i="71"/>
  <c r="AX160" i="71"/>
  <c r="AW160" i="71"/>
  <c r="AV160" i="71"/>
  <c r="AU160" i="71"/>
  <c r="AT160" i="71"/>
  <c r="AS160" i="71"/>
  <c r="AR160" i="71"/>
  <c r="AQ160" i="71"/>
  <c r="AP160" i="71"/>
  <c r="AO160" i="71"/>
  <c r="AN160" i="71"/>
  <c r="AM160" i="71"/>
  <c r="AL160" i="71"/>
  <c r="AK160" i="71"/>
  <c r="AJ160" i="71"/>
  <c r="AI160" i="71"/>
  <c r="AH160" i="71"/>
  <c r="AG160" i="71"/>
  <c r="AF160" i="71"/>
  <c r="AE160" i="71"/>
  <c r="AD160" i="71"/>
  <c r="AC160" i="71"/>
  <c r="AB160" i="71"/>
  <c r="AA160" i="71"/>
  <c r="Z160" i="71"/>
  <c r="Y160" i="71"/>
  <c r="X160" i="71"/>
  <c r="W160" i="71"/>
  <c r="V160" i="71"/>
  <c r="U160" i="71"/>
  <c r="T160" i="71"/>
  <c r="S160" i="71"/>
  <c r="R160" i="71"/>
  <c r="Q160" i="71"/>
  <c r="P160" i="71"/>
  <c r="O160" i="71"/>
  <c r="N160" i="71"/>
  <c r="M160" i="71"/>
  <c r="L160" i="71"/>
  <c r="K160" i="71"/>
  <c r="J160" i="71"/>
  <c r="I160" i="71"/>
  <c r="H160" i="71"/>
  <c r="BI159" i="71"/>
  <c r="G159" i="71"/>
  <c r="F159" i="71"/>
  <c r="E159" i="71" s="1"/>
  <c r="BI158" i="71"/>
  <c r="G158" i="71"/>
  <c r="F158" i="71"/>
  <c r="E158" i="71" s="1"/>
  <c r="BI157" i="71"/>
  <c r="G157" i="71"/>
  <c r="F157" i="71"/>
  <c r="E157" i="71" s="1"/>
  <c r="BI156" i="71"/>
  <c r="G156" i="71"/>
  <c r="F156" i="71"/>
  <c r="E156" i="71" s="1"/>
  <c r="BI155" i="71"/>
  <c r="G155" i="71"/>
  <c r="F155" i="71"/>
  <c r="E155" i="71" s="1"/>
  <c r="BI154" i="71"/>
  <c r="G154" i="71"/>
  <c r="F154" i="71"/>
  <c r="E154" i="71" s="1"/>
  <c r="BI153" i="71"/>
  <c r="G153" i="71"/>
  <c r="F153" i="71"/>
  <c r="E153" i="71" s="1"/>
  <c r="BI152" i="71"/>
  <c r="G152" i="71"/>
  <c r="F152" i="71"/>
  <c r="E152" i="71" s="1"/>
  <c r="BI151" i="71"/>
  <c r="G151" i="71"/>
  <c r="F151" i="71"/>
  <c r="E151" i="71" s="1"/>
  <c r="BI150" i="71"/>
  <c r="G150" i="71"/>
  <c r="F150" i="71"/>
  <c r="E150" i="71" s="1"/>
  <c r="BI149" i="71"/>
  <c r="G149" i="71"/>
  <c r="F149" i="71"/>
  <c r="E149" i="71" s="1"/>
  <c r="BI148" i="71"/>
  <c r="G148" i="71"/>
  <c r="F148" i="71"/>
  <c r="E148" i="71" s="1"/>
  <c r="BI147" i="71"/>
  <c r="G147" i="71"/>
  <c r="F147" i="71"/>
  <c r="BH146" i="71"/>
  <c r="BG146" i="71"/>
  <c r="BF146" i="71"/>
  <c r="BE146" i="71"/>
  <c r="BD146" i="71"/>
  <c r="BC146" i="71"/>
  <c r="BB146" i="71"/>
  <c r="BA146" i="71"/>
  <c r="AZ146" i="71"/>
  <c r="AY146" i="71"/>
  <c r="AX146" i="71"/>
  <c r="AW146" i="71"/>
  <c r="AV146" i="71"/>
  <c r="AU146" i="71"/>
  <c r="AT146" i="71"/>
  <c r="AS146" i="71"/>
  <c r="AR146" i="71"/>
  <c r="AQ146" i="71"/>
  <c r="AP146" i="71"/>
  <c r="AO146" i="71"/>
  <c r="AN146" i="71"/>
  <c r="AM146" i="71"/>
  <c r="AL146" i="71"/>
  <c r="AK146" i="71"/>
  <c r="AJ146" i="71"/>
  <c r="AI146" i="71"/>
  <c r="AH146" i="71"/>
  <c r="AG146" i="71"/>
  <c r="AF146" i="71"/>
  <c r="AE146" i="71"/>
  <c r="AD146" i="71"/>
  <c r="AC146" i="71"/>
  <c r="AB146" i="71"/>
  <c r="AA146" i="71"/>
  <c r="Z146" i="71"/>
  <c r="Y146" i="71"/>
  <c r="X146" i="71"/>
  <c r="W146" i="71"/>
  <c r="V146" i="71"/>
  <c r="U146" i="71"/>
  <c r="T146" i="71"/>
  <c r="S146" i="71"/>
  <c r="R146" i="71"/>
  <c r="Q146" i="71"/>
  <c r="P146" i="71"/>
  <c r="O146" i="71"/>
  <c r="N146" i="71"/>
  <c r="M146" i="71"/>
  <c r="L146" i="71"/>
  <c r="K146" i="71"/>
  <c r="J146" i="71"/>
  <c r="I146" i="71"/>
  <c r="H146" i="71"/>
  <c r="BI145" i="71"/>
  <c r="G145" i="71"/>
  <c r="F145" i="71"/>
  <c r="E145" i="71" s="1"/>
  <c r="BI144" i="71"/>
  <c r="G144" i="71"/>
  <c r="F144" i="71"/>
  <c r="E144" i="71" s="1"/>
  <c r="BI143" i="71"/>
  <c r="G143" i="71"/>
  <c r="F143" i="71"/>
  <c r="E143" i="71" s="1"/>
  <c r="BI142" i="71"/>
  <c r="G142" i="71"/>
  <c r="F142" i="71"/>
  <c r="E142" i="71" s="1"/>
  <c r="BI141" i="71"/>
  <c r="G141" i="71"/>
  <c r="F141" i="71"/>
  <c r="E141" i="71" s="1"/>
  <c r="BI140" i="71"/>
  <c r="G140" i="71"/>
  <c r="F140" i="71"/>
  <c r="E140" i="71" s="1"/>
  <c r="BI139" i="71"/>
  <c r="G139" i="71"/>
  <c r="F139" i="71"/>
  <c r="E139" i="71" s="1"/>
  <c r="BI138" i="71"/>
  <c r="G138" i="71"/>
  <c r="F138" i="71"/>
  <c r="E138" i="71" s="1"/>
  <c r="BI137" i="71"/>
  <c r="G137" i="71"/>
  <c r="F137" i="71"/>
  <c r="E137" i="71" s="1"/>
  <c r="BI136" i="71"/>
  <c r="G136" i="71"/>
  <c r="F136" i="71"/>
  <c r="E136" i="71" s="1"/>
  <c r="BI135" i="71"/>
  <c r="G135" i="71"/>
  <c r="F135" i="71"/>
  <c r="E135" i="71" s="1"/>
  <c r="BI134" i="71"/>
  <c r="G134" i="71"/>
  <c r="F134" i="71"/>
  <c r="E134" i="71" s="1"/>
  <c r="BI133" i="71"/>
  <c r="G133" i="71"/>
  <c r="F133" i="71"/>
  <c r="E133" i="71" s="1"/>
  <c r="BI132" i="71"/>
  <c r="G132" i="71"/>
  <c r="F132" i="71"/>
  <c r="E132" i="71" s="1"/>
  <c r="BI131" i="71"/>
  <c r="G131" i="71"/>
  <c r="F131" i="71"/>
  <c r="E131" i="71" s="1"/>
  <c r="BI130" i="71"/>
  <c r="G130" i="71"/>
  <c r="F130" i="71"/>
  <c r="E130" i="71" s="1"/>
  <c r="BI129" i="71"/>
  <c r="G129" i="71"/>
  <c r="F129" i="71"/>
  <c r="E129" i="71" s="1"/>
  <c r="BH126" i="71"/>
  <c r="BG126" i="71"/>
  <c r="BF126" i="71"/>
  <c r="BE126" i="71"/>
  <c r="BD126" i="71"/>
  <c r="BC126" i="71"/>
  <c r="BB126" i="71"/>
  <c r="BA126" i="71"/>
  <c r="AZ126" i="71"/>
  <c r="AY126" i="71"/>
  <c r="AX126" i="71"/>
  <c r="AW126" i="71"/>
  <c r="AV126" i="71"/>
  <c r="AU126" i="71"/>
  <c r="AT126" i="71"/>
  <c r="AS126" i="71"/>
  <c r="AR126" i="71"/>
  <c r="AQ126" i="71"/>
  <c r="AP126" i="71"/>
  <c r="AO126" i="71"/>
  <c r="AN126" i="71"/>
  <c r="AM126" i="71"/>
  <c r="AL126" i="71"/>
  <c r="AK126" i="71"/>
  <c r="AJ126" i="71"/>
  <c r="AI126" i="71"/>
  <c r="AH126" i="71"/>
  <c r="AG126" i="71"/>
  <c r="AF126" i="71"/>
  <c r="AE126" i="71"/>
  <c r="AD126" i="71"/>
  <c r="AC126" i="71"/>
  <c r="AB126" i="71"/>
  <c r="AA126" i="71"/>
  <c r="Z126" i="71"/>
  <c r="Y126" i="71"/>
  <c r="X126" i="71"/>
  <c r="W126" i="71"/>
  <c r="V126" i="71"/>
  <c r="U126" i="71"/>
  <c r="T126" i="71"/>
  <c r="S126" i="71"/>
  <c r="R126" i="71"/>
  <c r="Q126" i="71"/>
  <c r="P126" i="71"/>
  <c r="O126" i="71"/>
  <c r="N126" i="71"/>
  <c r="M126" i="71"/>
  <c r="L126" i="71"/>
  <c r="K126" i="71"/>
  <c r="J126" i="71"/>
  <c r="I126" i="71"/>
  <c r="H126" i="71"/>
  <c r="BI125" i="71"/>
  <c r="G125" i="71"/>
  <c r="F125" i="71"/>
  <c r="E125" i="71" s="1"/>
  <c r="BI124" i="71"/>
  <c r="G124" i="71"/>
  <c r="F124" i="71"/>
  <c r="E124" i="71" s="1"/>
  <c r="BI123" i="71"/>
  <c r="G123" i="71"/>
  <c r="F123" i="71"/>
  <c r="E123" i="71" s="1"/>
  <c r="BI122" i="71"/>
  <c r="G122" i="71"/>
  <c r="F122" i="71"/>
  <c r="E122" i="71" s="1"/>
  <c r="BI121" i="71"/>
  <c r="G121" i="71"/>
  <c r="F121" i="71"/>
  <c r="E121" i="71" s="1"/>
  <c r="BI120" i="71"/>
  <c r="G120" i="71"/>
  <c r="F120" i="71"/>
  <c r="E120" i="71" s="1"/>
  <c r="BI119" i="71"/>
  <c r="G119" i="71"/>
  <c r="F119" i="71"/>
  <c r="E119" i="71" s="1"/>
  <c r="BI118" i="71"/>
  <c r="G118" i="71"/>
  <c r="F118" i="71"/>
  <c r="E118" i="71" s="1"/>
  <c r="BI117" i="71"/>
  <c r="G117" i="71"/>
  <c r="F117" i="71"/>
  <c r="E117" i="71" s="1"/>
  <c r="BI116" i="71"/>
  <c r="G116" i="71"/>
  <c r="F116" i="71"/>
  <c r="E116" i="71" s="1"/>
  <c r="BI115" i="71"/>
  <c r="G115" i="71"/>
  <c r="F115" i="71"/>
  <c r="E115" i="71" s="1"/>
  <c r="BI114" i="71"/>
  <c r="G114" i="71"/>
  <c r="F114" i="71"/>
  <c r="E114" i="71" s="1"/>
  <c r="BI113" i="71"/>
  <c r="G113" i="71"/>
  <c r="F113" i="71"/>
  <c r="E113" i="71" s="1"/>
  <c r="BI112" i="71"/>
  <c r="G112" i="71"/>
  <c r="F112" i="71"/>
  <c r="E112" i="71" s="1"/>
  <c r="BI111" i="71"/>
  <c r="G111" i="71"/>
  <c r="F111" i="71"/>
  <c r="E111" i="71" s="1"/>
  <c r="BI110" i="71"/>
  <c r="G110" i="71"/>
  <c r="F110" i="71"/>
  <c r="BH107" i="71"/>
  <c r="BG107" i="71"/>
  <c r="BF107" i="71"/>
  <c r="BE107" i="71"/>
  <c r="BD107" i="71"/>
  <c r="BC107" i="71"/>
  <c r="BB107" i="71"/>
  <c r="BA107" i="71"/>
  <c r="AZ107" i="71"/>
  <c r="AY107" i="71"/>
  <c r="AX107" i="71"/>
  <c r="AW107" i="71"/>
  <c r="AV107" i="71"/>
  <c r="AU107" i="71"/>
  <c r="AT107" i="71"/>
  <c r="AS107" i="71"/>
  <c r="AR107" i="71"/>
  <c r="AQ107" i="71"/>
  <c r="AP107" i="71"/>
  <c r="AO107" i="71"/>
  <c r="AN107" i="71"/>
  <c r="AM107" i="71"/>
  <c r="AL107" i="71"/>
  <c r="AK107" i="71"/>
  <c r="AJ107" i="71"/>
  <c r="AI107" i="71"/>
  <c r="AH107" i="71"/>
  <c r="AG107" i="71"/>
  <c r="AF107" i="71"/>
  <c r="AE107" i="71"/>
  <c r="AD107" i="71"/>
  <c r="AC107" i="71"/>
  <c r="AB107" i="71"/>
  <c r="AA107" i="71"/>
  <c r="Z107" i="71"/>
  <c r="Y107" i="71"/>
  <c r="X107" i="71"/>
  <c r="W107" i="71"/>
  <c r="V107" i="71"/>
  <c r="U107" i="71"/>
  <c r="T107" i="71"/>
  <c r="S107" i="71"/>
  <c r="R107" i="71"/>
  <c r="Q107" i="71"/>
  <c r="P107" i="71"/>
  <c r="O107" i="71"/>
  <c r="N107" i="71"/>
  <c r="M107" i="71"/>
  <c r="L107" i="71"/>
  <c r="K107" i="71"/>
  <c r="J107" i="71"/>
  <c r="I107" i="71"/>
  <c r="H107" i="71"/>
  <c r="BI106" i="71"/>
  <c r="G106" i="71"/>
  <c r="F106" i="71"/>
  <c r="E106" i="71" s="1"/>
  <c r="BI105" i="71"/>
  <c r="G105" i="71"/>
  <c r="F105" i="71"/>
  <c r="E105" i="71" s="1"/>
  <c r="BI104" i="71"/>
  <c r="G104" i="71"/>
  <c r="F104" i="71"/>
  <c r="E104" i="71" s="1"/>
  <c r="BI103" i="71"/>
  <c r="G103" i="71"/>
  <c r="F103" i="71"/>
  <c r="E103" i="71" s="1"/>
  <c r="BI102" i="71"/>
  <c r="G102" i="71"/>
  <c r="F102" i="71"/>
  <c r="E102" i="71" s="1"/>
  <c r="BI101" i="71"/>
  <c r="G101" i="71"/>
  <c r="F101" i="71"/>
  <c r="E101" i="71" s="1"/>
  <c r="BI100" i="71"/>
  <c r="G100" i="71"/>
  <c r="F100" i="71"/>
  <c r="E100" i="71" s="1"/>
  <c r="BI99" i="71"/>
  <c r="G99" i="71"/>
  <c r="F99" i="71"/>
  <c r="E99" i="71" s="1"/>
  <c r="BI98" i="71"/>
  <c r="G98" i="71"/>
  <c r="F98" i="71"/>
  <c r="E98" i="71" s="1"/>
  <c r="BI97" i="71"/>
  <c r="G97" i="71"/>
  <c r="F97" i="71"/>
  <c r="E97" i="71" s="1"/>
  <c r="BI96" i="71"/>
  <c r="G96" i="71"/>
  <c r="F96" i="71"/>
  <c r="E96" i="71" s="1"/>
  <c r="BH94" i="71"/>
  <c r="BG94" i="71"/>
  <c r="BF94" i="71"/>
  <c r="BE94" i="71"/>
  <c r="BD94" i="71"/>
  <c r="BC94" i="71"/>
  <c r="BB94" i="71"/>
  <c r="BA94" i="71"/>
  <c r="AZ94" i="71"/>
  <c r="AY94" i="71"/>
  <c r="AX94" i="71"/>
  <c r="AW94" i="71"/>
  <c r="AV94" i="71"/>
  <c r="AU94" i="71"/>
  <c r="AT94" i="71"/>
  <c r="AS94" i="71"/>
  <c r="AR94" i="71"/>
  <c r="AQ94" i="71"/>
  <c r="AP94" i="71"/>
  <c r="AO94" i="71"/>
  <c r="AN94" i="71"/>
  <c r="AM94" i="71"/>
  <c r="AL94" i="71"/>
  <c r="AK94" i="71"/>
  <c r="AJ94" i="71"/>
  <c r="AI94" i="71"/>
  <c r="AH94" i="71"/>
  <c r="AG94" i="71"/>
  <c r="AF94" i="71"/>
  <c r="AE94" i="71"/>
  <c r="AD94" i="71"/>
  <c r="AC94" i="71"/>
  <c r="AB94" i="71"/>
  <c r="AA94" i="71"/>
  <c r="Z94" i="71"/>
  <c r="Y94" i="71"/>
  <c r="X94" i="71"/>
  <c r="W94" i="71"/>
  <c r="V94" i="71"/>
  <c r="U94" i="71"/>
  <c r="T94" i="71"/>
  <c r="S94" i="71"/>
  <c r="R94" i="71"/>
  <c r="Q94" i="71"/>
  <c r="P94" i="71"/>
  <c r="O94" i="71"/>
  <c r="N94" i="71"/>
  <c r="M94" i="71"/>
  <c r="L94" i="71"/>
  <c r="K94" i="71"/>
  <c r="J94" i="71"/>
  <c r="I94" i="71"/>
  <c r="H94" i="71"/>
  <c r="BI93" i="71"/>
  <c r="G93" i="71"/>
  <c r="F93" i="71"/>
  <c r="E93" i="71" s="1"/>
  <c r="BI92" i="71"/>
  <c r="G92" i="71"/>
  <c r="F92" i="71"/>
  <c r="E92" i="71" s="1"/>
  <c r="BI91" i="71"/>
  <c r="G91" i="71"/>
  <c r="F91" i="71"/>
  <c r="E91" i="71" s="1"/>
  <c r="BI90" i="71"/>
  <c r="G90" i="71"/>
  <c r="F90" i="71"/>
  <c r="E90" i="71" s="1"/>
  <c r="BI89" i="71"/>
  <c r="G89" i="71"/>
  <c r="F89" i="71"/>
  <c r="E89" i="71" s="1"/>
  <c r="BI88" i="71"/>
  <c r="G88" i="71"/>
  <c r="F88" i="71"/>
  <c r="E88" i="71" s="1"/>
  <c r="BI87" i="71"/>
  <c r="G87" i="71"/>
  <c r="F87" i="71"/>
  <c r="E87" i="71" s="1"/>
  <c r="BI86" i="71"/>
  <c r="G86" i="71"/>
  <c r="F86" i="71"/>
  <c r="E86" i="71" s="1"/>
  <c r="BI85" i="71"/>
  <c r="G85" i="71"/>
  <c r="F85" i="71"/>
  <c r="BH83" i="71"/>
  <c r="BG83" i="71"/>
  <c r="BF83" i="71"/>
  <c r="BE83" i="71"/>
  <c r="BD83" i="71"/>
  <c r="BC83" i="71"/>
  <c r="BB83" i="71"/>
  <c r="BA83" i="71"/>
  <c r="AZ83" i="71"/>
  <c r="AY83" i="71"/>
  <c r="AX83" i="71"/>
  <c r="AW83" i="71"/>
  <c r="AV83" i="71"/>
  <c r="AU83" i="71"/>
  <c r="AT83" i="71"/>
  <c r="AS83" i="71"/>
  <c r="AR83" i="71"/>
  <c r="AQ83" i="71"/>
  <c r="AP83" i="71"/>
  <c r="AO83" i="71"/>
  <c r="AN83" i="71"/>
  <c r="AM83" i="71"/>
  <c r="AL83" i="71"/>
  <c r="AK83" i="71"/>
  <c r="AJ83" i="71"/>
  <c r="AI83" i="71"/>
  <c r="AH83" i="71"/>
  <c r="AG83" i="71"/>
  <c r="AF83" i="71"/>
  <c r="AE83" i="71"/>
  <c r="AD83" i="71"/>
  <c r="AC83" i="71"/>
  <c r="AB83" i="71"/>
  <c r="AA83" i="71"/>
  <c r="Z83" i="71"/>
  <c r="Y83" i="71"/>
  <c r="X83" i="71"/>
  <c r="W83" i="71"/>
  <c r="V83" i="71"/>
  <c r="U83" i="71"/>
  <c r="T83" i="71"/>
  <c r="S83" i="71"/>
  <c r="R83" i="71"/>
  <c r="Q83" i="71"/>
  <c r="P83" i="71"/>
  <c r="O83" i="71"/>
  <c r="N83" i="71"/>
  <c r="M83" i="71"/>
  <c r="L83" i="71"/>
  <c r="K83" i="71"/>
  <c r="J83" i="71"/>
  <c r="I83" i="71"/>
  <c r="H83" i="71"/>
  <c r="BI82" i="71"/>
  <c r="G82" i="71"/>
  <c r="F82" i="71"/>
  <c r="E82" i="71" s="1"/>
  <c r="BI81" i="71"/>
  <c r="G81" i="71"/>
  <c r="F81" i="71"/>
  <c r="E81" i="71" s="1"/>
  <c r="BI80" i="71"/>
  <c r="G80" i="71"/>
  <c r="F80" i="71"/>
  <c r="E80" i="71" s="1"/>
  <c r="BI79" i="71"/>
  <c r="G79" i="71"/>
  <c r="F79" i="71"/>
  <c r="E79" i="71" s="1"/>
  <c r="BI78" i="71"/>
  <c r="G78" i="71"/>
  <c r="F78" i="71"/>
  <c r="E78" i="71" s="1"/>
  <c r="BI77" i="71"/>
  <c r="G77" i="71"/>
  <c r="F77" i="71"/>
  <c r="E77" i="71" s="1"/>
  <c r="BI76" i="71"/>
  <c r="G76" i="71"/>
  <c r="F76" i="71"/>
  <c r="E76" i="71" s="1"/>
  <c r="BI75" i="71"/>
  <c r="G75" i="71"/>
  <c r="F75" i="71"/>
  <c r="E75" i="71" s="1"/>
  <c r="BI74" i="71"/>
  <c r="G74" i="71"/>
  <c r="F74" i="71"/>
  <c r="E74" i="71" s="1"/>
  <c r="BH73" i="71"/>
  <c r="BG73" i="71"/>
  <c r="BF73" i="71"/>
  <c r="BE73" i="71"/>
  <c r="BD73" i="71"/>
  <c r="BC73" i="71"/>
  <c r="BB73" i="71"/>
  <c r="BA73" i="71"/>
  <c r="AZ73" i="71"/>
  <c r="AY73" i="71"/>
  <c r="AX73" i="71"/>
  <c r="AW73" i="71"/>
  <c r="AV73" i="71"/>
  <c r="AU73" i="71"/>
  <c r="AT73" i="71"/>
  <c r="AS73" i="71"/>
  <c r="AR73" i="71"/>
  <c r="AQ73" i="71"/>
  <c r="AP73" i="71"/>
  <c r="AO73" i="71"/>
  <c r="AN73" i="71"/>
  <c r="AM73" i="71"/>
  <c r="AL73" i="71"/>
  <c r="AK73" i="71"/>
  <c r="AJ73" i="71"/>
  <c r="AI73" i="71"/>
  <c r="AH73" i="71"/>
  <c r="AG73" i="71"/>
  <c r="AF73" i="71"/>
  <c r="AE73" i="71"/>
  <c r="AD73" i="71"/>
  <c r="AC73" i="71"/>
  <c r="AB73" i="71"/>
  <c r="AA73" i="71"/>
  <c r="Z73" i="71"/>
  <c r="Y73" i="71"/>
  <c r="X73" i="71"/>
  <c r="W73" i="71"/>
  <c r="V73" i="71"/>
  <c r="U73" i="71"/>
  <c r="T73" i="71"/>
  <c r="S73" i="71"/>
  <c r="R73" i="71"/>
  <c r="Q73" i="71"/>
  <c r="P73" i="71"/>
  <c r="O73" i="71"/>
  <c r="N73" i="71"/>
  <c r="M73" i="71"/>
  <c r="L73" i="71"/>
  <c r="K73" i="71"/>
  <c r="J73" i="71"/>
  <c r="I73" i="71"/>
  <c r="H73" i="71"/>
  <c r="BI72" i="71"/>
  <c r="G72" i="71"/>
  <c r="F72" i="71"/>
  <c r="E72" i="71" s="1"/>
  <c r="BI71" i="71"/>
  <c r="G71" i="71"/>
  <c r="F71" i="71"/>
  <c r="E71" i="71" s="1"/>
  <c r="BI70" i="71"/>
  <c r="G70" i="71"/>
  <c r="F70" i="71"/>
  <c r="E70" i="71" s="1"/>
  <c r="BI69" i="71"/>
  <c r="G69" i="71"/>
  <c r="F69" i="71"/>
  <c r="E69" i="71" s="1"/>
  <c r="BI68" i="71"/>
  <c r="G68" i="71"/>
  <c r="F68" i="71"/>
  <c r="E68" i="71" s="1"/>
  <c r="BI67" i="71"/>
  <c r="G67" i="71"/>
  <c r="F67" i="71"/>
  <c r="E67" i="71" s="1"/>
  <c r="BI66" i="71"/>
  <c r="G66" i="71"/>
  <c r="F66" i="71"/>
  <c r="E66" i="71" s="1"/>
  <c r="BI65" i="71"/>
  <c r="G65" i="71"/>
  <c r="F65" i="71"/>
  <c r="BH62" i="71"/>
  <c r="BG62" i="71"/>
  <c r="BF62" i="71"/>
  <c r="BE62" i="71"/>
  <c r="BD62" i="71"/>
  <c r="BC62" i="71"/>
  <c r="BB62" i="71"/>
  <c r="BA62" i="71"/>
  <c r="AZ62" i="71"/>
  <c r="AY62" i="71"/>
  <c r="AX62" i="71"/>
  <c r="AW62" i="71"/>
  <c r="AV62" i="71"/>
  <c r="AU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H62" i="71"/>
  <c r="AG62" i="71"/>
  <c r="AF62" i="71"/>
  <c r="AE62" i="71"/>
  <c r="AD62" i="71"/>
  <c r="AC62" i="71"/>
  <c r="AB62" i="71"/>
  <c r="AA62" i="71"/>
  <c r="Z62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E62" i="71"/>
  <c r="BI61" i="71"/>
  <c r="G61" i="71"/>
  <c r="BI60" i="71"/>
  <c r="G60" i="71"/>
  <c r="F60" i="71"/>
  <c r="BI59" i="71"/>
  <c r="G59" i="71"/>
  <c r="F59" i="71"/>
  <c r="BI58" i="71"/>
  <c r="G58" i="71"/>
  <c r="F58" i="71"/>
  <c r="BI57" i="71"/>
  <c r="G57" i="71"/>
  <c r="F57" i="71"/>
  <c r="BI56" i="71"/>
  <c r="G56" i="71"/>
  <c r="F56" i="71"/>
  <c r="BI55" i="71"/>
  <c r="G55" i="71"/>
  <c r="F55" i="71"/>
  <c r="BI54" i="71"/>
  <c r="G54" i="71"/>
  <c r="F54" i="71"/>
  <c r="BH53" i="71"/>
  <c r="BG53" i="71"/>
  <c r="BF53" i="71"/>
  <c r="BE53" i="71"/>
  <c r="BD53" i="71"/>
  <c r="BC53" i="71"/>
  <c r="BB53" i="71"/>
  <c r="BA53" i="71"/>
  <c r="AZ53" i="71"/>
  <c r="AY53" i="71"/>
  <c r="AX53" i="71"/>
  <c r="AW53" i="71"/>
  <c r="AV53" i="71"/>
  <c r="AU53" i="71"/>
  <c r="AT53" i="71"/>
  <c r="AS53" i="71"/>
  <c r="AR53" i="71"/>
  <c r="AQ53" i="71"/>
  <c r="AP53" i="71"/>
  <c r="AO53" i="71"/>
  <c r="AN53" i="71"/>
  <c r="AM53" i="71"/>
  <c r="AL53" i="71"/>
  <c r="AK53" i="71"/>
  <c r="AJ53" i="71"/>
  <c r="AI53" i="71"/>
  <c r="AH53" i="71"/>
  <c r="AG53" i="71"/>
  <c r="AF53" i="71"/>
  <c r="AE53" i="71"/>
  <c r="AD53" i="71"/>
  <c r="AC53" i="71"/>
  <c r="AB53" i="71"/>
  <c r="AA53" i="71"/>
  <c r="Z53" i="71"/>
  <c r="Y53" i="71"/>
  <c r="X53" i="71"/>
  <c r="W53" i="71"/>
  <c r="V53" i="71"/>
  <c r="U53" i="71"/>
  <c r="T53" i="71"/>
  <c r="S53" i="71"/>
  <c r="R53" i="71"/>
  <c r="Q53" i="71"/>
  <c r="P53" i="71"/>
  <c r="O53" i="71"/>
  <c r="N53" i="71"/>
  <c r="M53" i="71"/>
  <c r="L53" i="71"/>
  <c r="K53" i="71"/>
  <c r="J53" i="71"/>
  <c r="I53" i="71"/>
  <c r="H53" i="71"/>
  <c r="G53" i="71"/>
  <c r="E53" i="71"/>
  <c r="BI52" i="71"/>
  <c r="F52" i="71"/>
  <c r="F53" i="71" s="1"/>
  <c r="BH46" i="71"/>
  <c r="BG46" i="71"/>
  <c r="BF46" i="71"/>
  <c r="BE46" i="71"/>
  <c r="BD46" i="71"/>
  <c r="BC46" i="71"/>
  <c r="BB46" i="71"/>
  <c r="BA46" i="71"/>
  <c r="AZ46" i="71"/>
  <c r="AY46" i="71"/>
  <c r="AX46" i="71"/>
  <c r="AW46" i="71"/>
  <c r="AV46" i="71"/>
  <c r="AU46" i="71"/>
  <c r="AT46" i="71"/>
  <c r="AS46" i="71"/>
  <c r="AR46" i="71"/>
  <c r="AQ46" i="71"/>
  <c r="AP46" i="71"/>
  <c r="AO46" i="71"/>
  <c r="AN46" i="71"/>
  <c r="AM46" i="71"/>
  <c r="AL46" i="71"/>
  <c r="AK46" i="71"/>
  <c r="AJ46" i="71"/>
  <c r="AI46" i="71"/>
  <c r="AH46" i="71"/>
  <c r="AG46" i="71"/>
  <c r="AF46" i="71"/>
  <c r="AE46" i="71"/>
  <c r="AD46" i="71"/>
  <c r="AC46" i="71"/>
  <c r="AB46" i="71"/>
  <c r="AA46" i="71"/>
  <c r="Z46" i="71"/>
  <c r="Y46" i="71"/>
  <c r="X46" i="71"/>
  <c r="W46" i="71"/>
  <c r="V46" i="71"/>
  <c r="U46" i="71"/>
  <c r="T46" i="71"/>
  <c r="S46" i="71"/>
  <c r="R46" i="71"/>
  <c r="Q46" i="71"/>
  <c r="P46" i="71"/>
  <c r="O46" i="71"/>
  <c r="N46" i="71"/>
  <c r="M46" i="71"/>
  <c r="L46" i="71"/>
  <c r="K46" i="71"/>
  <c r="J46" i="71"/>
  <c r="I46" i="71"/>
  <c r="H46" i="71"/>
  <c r="G46" i="71"/>
  <c r="F46" i="71"/>
  <c r="E46" i="71"/>
  <c r="BI45" i="71"/>
  <c r="BH39" i="71"/>
  <c r="BG39" i="71"/>
  <c r="BF39" i="71"/>
  <c r="BE39" i="71"/>
  <c r="BD39" i="71"/>
  <c r="BC39" i="71"/>
  <c r="BB39" i="71"/>
  <c r="BA39" i="71"/>
  <c r="AZ39" i="71"/>
  <c r="AY39" i="71"/>
  <c r="AX39" i="71"/>
  <c r="AW39" i="71"/>
  <c r="AV39" i="71"/>
  <c r="AU39" i="71"/>
  <c r="AT39" i="71"/>
  <c r="AS39" i="71"/>
  <c r="AR39" i="71"/>
  <c r="AQ39" i="71"/>
  <c r="AP39" i="71"/>
  <c r="AO39" i="71"/>
  <c r="AN39" i="71"/>
  <c r="AM39" i="71"/>
  <c r="AL39" i="71"/>
  <c r="AK39" i="71"/>
  <c r="AJ39" i="71"/>
  <c r="AI39" i="71"/>
  <c r="AH39" i="71"/>
  <c r="AG39" i="71"/>
  <c r="AF39" i="71"/>
  <c r="AE39" i="71"/>
  <c r="AD39" i="71"/>
  <c r="AC39" i="71"/>
  <c r="AB39" i="71"/>
  <c r="AA39" i="71"/>
  <c r="Z39" i="71"/>
  <c r="Y39" i="71"/>
  <c r="X39" i="71"/>
  <c r="W39" i="71"/>
  <c r="V39" i="71"/>
  <c r="U39" i="71"/>
  <c r="T39" i="71"/>
  <c r="S39" i="71"/>
  <c r="R39" i="71"/>
  <c r="Q39" i="71"/>
  <c r="P39" i="71"/>
  <c r="O39" i="71"/>
  <c r="N39" i="71"/>
  <c r="M39" i="71"/>
  <c r="L39" i="71"/>
  <c r="K39" i="71"/>
  <c r="J39" i="71"/>
  <c r="I39" i="71"/>
  <c r="H39" i="71"/>
  <c r="G39" i="71"/>
  <c r="E39" i="71"/>
  <c r="BI38" i="71"/>
  <c r="F38" i="71"/>
  <c r="F39" i="71" s="1"/>
  <c r="BH37" i="71"/>
  <c r="BG37" i="71"/>
  <c r="BF37" i="71"/>
  <c r="BE37" i="71"/>
  <c r="BD37" i="71"/>
  <c r="BC37" i="71"/>
  <c r="BB37" i="71"/>
  <c r="BA37" i="71"/>
  <c r="AZ37" i="71"/>
  <c r="AY37" i="71"/>
  <c r="AX37" i="71"/>
  <c r="AW37" i="71"/>
  <c r="AV37" i="71"/>
  <c r="AU37" i="71"/>
  <c r="AT37" i="71"/>
  <c r="AS37" i="71"/>
  <c r="AR37" i="71"/>
  <c r="AQ37" i="71"/>
  <c r="AP37" i="71"/>
  <c r="AO37" i="71"/>
  <c r="AN37" i="71"/>
  <c r="AM37" i="71"/>
  <c r="AL37" i="71"/>
  <c r="AK37" i="71"/>
  <c r="AJ37" i="71"/>
  <c r="AI37" i="71"/>
  <c r="AH37" i="71"/>
  <c r="AG37" i="71"/>
  <c r="AF37" i="71"/>
  <c r="AE37" i="71"/>
  <c r="AD37" i="71"/>
  <c r="AC37" i="71"/>
  <c r="AB37" i="71"/>
  <c r="AA37" i="71"/>
  <c r="Z37" i="71"/>
  <c r="Y37" i="71"/>
  <c r="X37" i="71"/>
  <c r="W37" i="71"/>
  <c r="V37" i="71"/>
  <c r="U37" i="71"/>
  <c r="T37" i="71"/>
  <c r="S37" i="71"/>
  <c r="R37" i="71"/>
  <c r="Q37" i="71"/>
  <c r="P37" i="71"/>
  <c r="O37" i="71"/>
  <c r="N37" i="71"/>
  <c r="M37" i="71"/>
  <c r="L37" i="71"/>
  <c r="K37" i="71"/>
  <c r="J37" i="71"/>
  <c r="I37" i="71"/>
  <c r="H37" i="71"/>
  <c r="BI36" i="71"/>
  <c r="BI35" i="71"/>
  <c r="BI34" i="71"/>
  <c r="G34" i="71"/>
  <c r="F34" i="71"/>
  <c r="BI33" i="71"/>
  <c r="G33" i="71"/>
  <c r="F33" i="71"/>
  <c r="BI32" i="71"/>
  <c r="G32" i="71"/>
  <c r="F32" i="71"/>
  <c r="E32" i="71" s="1"/>
  <c r="E37" i="71" s="1"/>
  <c r="BH31" i="71"/>
  <c r="BG31" i="71"/>
  <c r="BF31" i="71"/>
  <c r="BE31" i="71"/>
  <c r="BD31" i="71"/>
  <c r="BC31" i="71"/>
  <c r="BB31" i="71"/>
  <c r="BA31" i="71"/>
  <c r="AZ31" i="71"/>
  <c r="AY31" i="71"/>
  <c r="AX31" i="71"/>
  <c r="AW31" i="71"/>
  <c r="AV31" i="71"/>
  <c r="AU31" i="71"/>
  <c r="AT31" i="71"/>
  <c r="AS31" i="71"/>
  <c r="AR31" i="71"/>
  <c r="AQ31" i="71"/>
  <c r="AP31" i="71"/>
  <c r="AO31" i="71"/>
  <c r="AN31" i="71"/>
  <c r="AM31" i="71"/>
  <c r="AL31" i="71"/>
  <c r="AK31" i="71"/>
  <c r="AJ31" i="71"/>
  <c r="AI31" i="71"/>
  <c r="AH31" i="71"/>
  <c r="AG31" i="71"/>
  <c r="AF31" i="71"/>
  <c r="AE31" i="71"/>
  <c r="AD31" i="71"/>
  <c r="AC31" i="71"/>
  <c r="AB31" i="71"/>
  <c r="AA31" i="71"/>
  <c r="Z31" i="71"/>
  <c r="Y31" i="71"/>
  <c r="X31" i="71"/>
  <c r="W31" i="71"/>
  <c r="V31" i="71"/>
  <c r="U31" i="71"/>
  <c r="T31" i="71"/>
  <c r="S31" i="71"/>
  <c r="R31" i="71"/>
  <c r="Q31" i="71"/>
  <c r="P31" i="71"/>
  <c r="O31" i="71"/>
  <c r="N31" i="71"/>
  <c r="M31" i="71"/>
  <c r="L31" i="71"/>
  <c r="K31" i="71"/>
  <c r="J31" i="71"/>
  <c r="I31" i="71"/>
  <c r="H31" i="71"/>
  <c r="BI30" i="71"/>
  <c r="G30" i="71"/>
  <c r="BI29" i="71"/>
  <c r="G29" i="71"/>
  <c r="F29" i="71"/>
  <c r="E29" i="71" s="1"/>
  <c r="BI28" i="71"/>
  <c r="G28" i="71"/>
  <c r="F28" i="71"/>
  <c r="E28" i="71" s="1"/>
  <c r="BI27" i="71"/>
  <c r="G27" i="71"/>
  <c r="F27" i="71"/>
  <c r="BH24" i="71"/>
  <c r="BG24" i="71"/>
  <c r="BF24" i="71"/>
  <c r="BE24" i="71"/>
  <c r="BD24" i="71"/>
  <c r="BC24" i="71"/>
  <c r="BB24" i="71"/>
  <c r="BA24" i="71"/>
  <c r="AZ24" i="71"/>
  <c r="AY24" i="71"/>
  <c r="AX24" i="71"/>
  <c r="AW24" i="71"/>
  <c r="AV24" i="71"/>
  <c r="AU24" i="71"/>
  <c r="AT24" i="71"/>
  <c r="AS24" i="71"/>
  <c r="AR24" i="71"/>
  <c r="AQ24" i="71"/>
  <c r="AP24" i="71"/>
  <c r="AO24" i="71"/>
  <c r="AN24" i="71"/>
  <c r="AM24" i="71"/>
  <c r="AL24" i="71"/>
  <c r="AK24" i="71"/>
  <c r="AJ24" i="71"/>
  <c r="AI24" i="71"/>
  <c r="AH24" i="71"/>
  <c r="AG24" i="71"/>
  <c r="AF24" i="71"/>
  <c r="AE24" i="71"/>
  <c r="AD24" i="71"/>
  <c r="AC24" i="71"/>
  <c r="AB24" i="71"/>
  <c r="AA24" i="71"/>
  <c r="Z24" i="71"/>
  <c r="Y24" i="71"/>
  <c r="X24" i="71"/>
  <c r="W24" i="71"/>
  <c r="V24" i="71"/>
  <c r="U24" i="71"/>
  <c r="T24" i="71"/>
  <c r="S24" i="71"/>
  <c r="R24" i="71"/>
  <c r="Q24" i="71"/>
  <c r="P24" i="71"/>
  <c r="O24" i="71"/>
  <c r="N24" i="71"/>
  <c r="M24" i="71"/>
  <c r="L24" i="71"/>
  <c r="K24" i="71"/>
  <c r="J24" i="71"/>
  <c r="I24" i="71"/>
  <c r="H24" i="71"/>
  <c r="F24" i="71"/>
  <c r="E24" i="71"/>
  <c r="BI23" i="71"/>
  <c r="G23" i="71"/>
  <c r="G24" i="71" s="1"/>
  <c r="BH22" i="71"/>
  <c r="BG22" i="71"/>
  <c r="BF22" i="71"/>
  <c r="BE22" i="71"/>
  <c r="BD22" i="71"/>
  <c r="BC22" i="71"/>
  <c r="BB22" i="71"/>
  <c r="BA22" i="71"/>
  <c r="AZ22" i="71"/>
  <c r="AY22" i="71"/>
  <c r="AX22" i="71"/>
  <c r="AW22" i="71"/>
  <c r="AV22" i="71"/>
  <c r="AU22" i="71"/>
  <c r="AT22" i="71"/>
  <c r="AS22" i="71"/>
  <c r="AR22" i="71"/>
  <c r="AQ22" i="71"/>
  <c r="AP22" i="71"/>
  <c r="AO22" i="71"/>
  <c r="AN22" i="71"/>
  <c r="AM22" i="71"/>
  <c r="AL22" i="71"/>
  <c r="AK22" i="71"/>
  <c r="AJ22" i="71"/>
  <c r="AI22" i="71"/>
  <c r="AH22" i="71"/>
  <c r="AG22" i="71"/>
  <c r="AF22" i="71"/>
  <c r="AE22" i="71"/>
  <c r="AD22" i="71"/>
  <c r="AC22" i="71"/>
  <c r="AB22" i="71"/>
  <c r="AA22" i="71"/>
  <c r="Z22" i="71"/>
  <c r="Y22" i="71"/>
  <c r="X22" i="71"/>
  <c r="W22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I22" i="71"/>
  <c r="H22" i="71"/>
  <c r="BI21" i="71"/>
  <c r="G21" i="71"/>
  <c r="BI20" i="71"/>
  <c r="G20" i="71"/>
  <c r="F20" i="71"/>
  <c r="F22" i="71" s="1"/>
  <c r="BH12" i="71"/>
  <c r="BG12" i="71"/>
  <c r="BF12" i="71"/>
  <c r="BE12" i="71"/>
  <c r="BD12" i="71"/>
  <c r="BC12" i="71"/>
  <c r="BB12" i="71"/>
  <c r="BA12" i="71"/>
  <c r="AZ12" i="71"/>
  <c r="AY12" i="71"/>
  <c r="AX12" i="71"/>
  <c r="AW12" i="71"/>
  <c r="AV12" i="71"/>
  <c r="AU12" i="71"/>
  <c r="AT12" i="71"/>
  <c r="AS12" i="71"/>
  <c r="AR12" i="71"/>
  <c r="AQ12" i="71"/>
  <c r="AP12" i="71"/>
  <c r="AO12" i="71"/>
  <c r="AN12" i="71"/>
  <c r="AM12" i="71"/>
  <c r="AL12" i="71"/>
  <c r="AK12" i="71"/>
  <c r="AJ12" i="71"/>
  <c r="AI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U12" i="71"/>
  <c r="T12" i="71"/>
  <c r="S12" i="71"/>
  <c r="R12" i="71"/>
  <c r="Q12" i="71"/>
  <c r="P12" i="71"/>
  <c r="O12" i="71"/>
  <c r="N12" i="71"/>
  <c r="M12" i="71"/>
  <c r="L12" i="71"/>
  <c r="K12" i="71"/>
  <c r="J12" i="71"/>
  <c r="I12" i="71"/>
  <c r="H12" i="71"/>
  <c r="G12" i="71"/>
  <c r="F12" i="71"/>
  <c r="E12" i="71"/>
  <c r="BI11" i="71"/>
  <c r="G22" i="71" l="1"/>
  <c r="BI210" i="71"/>
  <c r="F160" i="71"/>
  <c r="F190" i="71"/>
  <c r="BI190" i="71"/>
  <c r="E210" i="71"/>
  <c r="F126" i="71"/>
  <c r="G160" i="71"/>
  <c r="BI12" i="71"/>
  <c r="E20" i="71"/>
  <c r="E22" i="71" s="1"/>
  <c r="BI24" i="71"/>
  <c r="BI31" i="71"/>
  <c r="BI37" i="71"/>
  <c r="BI46" i="71"/>
  <c r="BI62" i="71"/>
  <c r="G126" i="71"/>
  <c r="BI126" i="71"/>
  <c r="E147" i="71"/>
  <c r="E160" i="71" s="1"/>
  <c r="E178" i="71"/>
  <c r="G190" i="71"/>
  <c r="BI146" i="71"/>
  <c r="BI22" i="71"/>
  <c r="BI39" i="71"/>
  <c r="BI53" i="71"/>
  <c r="BI73" i="71"/>
  <c r="E83" i="71"/>
  <c r="BI83" i="71"/>
  <c r="F94" i="71"/>
  <c r="BI94" i="71"/>
  <c r="G107" i="71"/>
  <c r="BI107" i="71"/>
  <c r="E110" i="71"/>
  <c r="E126" i="71" s="1"/>
  <c r="BI160" i="71"/>
  <c r="BI178" i="71"/>
  <c r="E179" i="71"/>
  <c r="E190" i="71" s="1"/>
  <c r="E107" i="71"/>
  <c r="F31" i="71"/>
  <c r="F73" i="71"/>
  <c r="G31" i="71"/>
  <c r="F62" i="71"/>
  <c r="G83" i="71"/>
  <c r="E27" i="71"/>
  <c r="E31" i="71" s="1"/>
  <c r="E65" i="71"/>
  <c r="E73" i="71" s="1"/>
  <c r="F83" i="71"/>
  <c r="E85" i="71"/>
  <c r="E94" i="71" s="1"/>
  <c r="G37" i="71"/>
  <c r="G62" i="71"/>
  <c r="G73" i="71"/>
  <c r="G94" i="71"/>
  <c r="G146" i="71"/>
  <c r="G178" i="71"/>
  <c r="G210" i="71"/>
  <c r="F246" i="71"/>
  <c r="I246" i="71" s="1"/>
  <c r="F245" i="71"/>
  <c r="I245" i="71" s="1"/>
  <c r="F244" i="71"/>
  <c r="I244" i="71" s="1"/>
  <c r="F243" i="71"/>
  <c r="I243" i="71" s="1"/>
  <c r="F242" i="71"/>
  <c r="I242" i="71" s="1"/>
  <c r="F241" i="71"/>
  <c r="I241" i="71" s="1"/>
  <c r="F240" i="71"/>
  <c r="I240" i="71" s="1"/>
  <c r="F239" i="71"/>
  <c r="I239" i="71" s="1"/>
  <c r="F238" i="71"/>
  <c r="I238" i="71" s="1"/>
  <c r="F237" i="71"/>
  <c r="I237" i="71" s="1"/>
  <c r="F236" i="71"/>
  <c r="I236" i="71" s="1"/>
  <c r="F235" i="71"/>
  <c r="I235" i="71" s="1"/>
  <c r="F37" i="71"/>
  <c r="F146" i="71"/>
  <c r="F107" i="71"/>
  <c r="E146" i="71"/>
  <c r="F178" i="71"/>
  <c r="F210" i="71"/>
  <c r="G231" i="71" l="1"/>
  <c r="G234" i="71" s="1"/>
  <c r="E221" i="67"/>
  <c r="F220" i="67"/>
  <c r="F219" i="67"/>
  <c r="F218" i="67"/>
  <c r="F217" i="67"/>
  <c r="F216" i="67"/>
  <c r="F215" i="67"/>
  <c r="F214" i="67"/>
  <c r="F213" i="67"/>
  <c r="F212" i="67"/>
  <c r="F211" i="67"/>
  <c r="F210" i="67"/>
  <c r="F209" i="67"/>
  <c r="F208" i="67"/>
  <c r="F207" i="67"/>
  <c r="F206" i="67"/>
  <c r="F205" i="67"/>
  <c r="E183" i="67"/>
  <c r="F182" i="67"/>
  <c r="F181" i="67"/>
  <c r="F180" i="67"/>
  <c r="F179" i="67"/>
  <c r="F178" i="67"/>
  <c r="F177" i="67"/>
  <c r="F176" i="67"/>
  <c r="F175" i="67"/>
  <c r="F174" i="67"/>
  <c r="F173" i="67"/>
  <c r="F172" i="67"/>
  <c r="F171" i="67"/>
  <c r="F170" i="67"/>
  <c r="F169" i="67"/>
  <c r="F168" i="67"/>
  <c r="F167" i="67"/>
  <c r="F166" i="67"/>
  <c r="F165" i="67"/>
  <c r="F164" i="67"/>
  <c r="F163" i="67"/>
  <c r="E162" i="67"/>
  <c r="F161" i="67"/>
  <c r="F160" i="67"/>
  <c r="F159" i="67"/>
  <c r="F158" i="67"/>
  <c r="F157" i="67"/>
  <c r="F156" i="67"/>
  <c r="F155" i="67"/>
  <c r="F154" i="67"/>
  <c r="F153" i="67"/>
  <c r="F152" i="67"/>
  <c r="F151" i="67"/>
  <c r="F150" i="67"/>
  <c r="F149" i="67"/>
  <c r="F148" i="67"/>
  <c r="F147" i="67"/>
  <c r="F146" i="67"/>
  <c r="F145" i="67"/>
  <c r="F144" i="67"/>
  <c r="F143" i="67"/>
  <c r="F142" i="67"/>
  <c r="F141" i="67"/>
  <c r="E121" i="67"/>
  <c r="F120" i="67"/>
  <c r="F119" i="67"/>
  <c r="F118" i="67"/>
  <c r="F117" i="67"/>
  <c r="F116" i="67"/>
  <c r="F115" i="67"/>
  <c r="F114" i="67"/>
  <c r="F113" i="67"/>
  <c r="F112" i="67"/>
  <c r="F111" i="67"/>
  <c r="F110" i="67"/>
  <c r="F109" i="67"/>
  <c r="F108" i="67"/>
  <c r="F107" i="67"/>
  <c r="F106" i="67"/>
  <c r="F105" i="67"/>
  <c r="F104" i="67"/>
  <c r="F103" i="67"/>
  <c r="E82" i="67"/>
  <c r="F81" i="67"/>
  <c r="F80" i="67"/>
  <c r="F79" i="67"/>
  <c r="F78" i="67"/>
  <c r="F77" i="67"/>
  <c r="F76" i="67"/>
  <c r="F75" i="67"/>
  <c r="F74" i="67"/>
  <c r="F73" i="67"/>
  <c r="F72" i="67"/>
  <c r="F71" i="67"/>
  <c r="F70" i="67"/>
  <c r="F69" i="67"/>
  <c r="F68" i="67"/>
  <c r="F67" i="67"/>
  <c r="F66" i="67"/>
  <c r="F65" i="67"/>
  <c r="F64" i="67"/>
  <c r="F63" i="67"/>
  <c r="BI62" i="67"/>
  <c r="BH62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H62" i="67"/>
  <c r="G62" i="67"/>
  <c r="E62" i="67"/>
  <c r="F61" i="67"/>
  <c r="F60" i="67"/>
  <c r="F59" i="67"/>
  <c r="F58" i="67"/>
  <c r="F57" i="67"/>
  <c r="F56" i="67"/>
  <c r="F55" i="67"/>
  <c r="F54" i="67"/>
  <c r="F53" i="67"/>
  <c r="F52" i="67"/>
  <c r="F51" i="67"/>
  <c r="F50" i="67"/>
  <c r="BI49" i="67"/>
  <c r="BH49" i="67"/>
  <c r="BG49" i="67"/>
  <c r="BF49" i="67"/>
  <c r="BE49" i="67"/>
  <c r="BD49" i="67"/>
  <c r="BC49" i="67"/>
  <c r="BB49" i="67"/>
  <c r="BA49" i="67"/>
  <c r="AZ49" i="67"/>
  <c r="AY49" i="67"/>
  <c r="AX49" i="67"/>
  <c r="AW49" i="67"/>
  <c r="AV49" i="67"/>
  <c r="AU49" i="67"/>
  <c r="AT49" i="67"/>
  <c r="AS49" i="67"/>
  <c r="AR49" i="67"/>
  <c r="AQ49" i="67"/>
  <c r="AP49" i="67"/>
  <c r="AO49" i="67"/>
  <c r="AN49" i="67"/>
  <c r="AM49" i="67"/>
  <c r="AL49" i="67"/>
  <c r="AK49" i="67"/>
  <c r="AJ49" i="67"/>
  <c r="AI49" i="67"/>
  <c r="AH49" i="67"/>
  <c r="AG49" i="67"/>
  <c r="AF49" i="67"/>
  <c r="AE49" i="67"/>
  <c r="AD49" i="67"/>
  <c r="AC49" i="67"/>
  <c r="AB49" i="67"/>
  <c r="AA49" i="67"/>
  <c r="Z49" i="67"/>
  <c r="Y49" i="67"/>
  <c r="X49" i="67"/>
  <c r="W49" i="67"/>
  <c r="V49" i="67"/>
  <c r="U49" i="67"/>
  <c r="T49" i="67"/>
  <c r="S49" i="67"/>
  <c r="R49" i="67"/>
  <c r="Q49" i="67"/>
  <c r="P49" i="67"/>
  <c r="O49" i="67"/>
  <c r="N49" i="67"/>
  <c r="M49" i="67"/>
  <c r="L49" i="67"/>
  <c r="E49" i="67"/>
  <c r="F48" i="67"/>
  <c r="F47" i="67"/>
  <c r="F46" i="67"/>
  <c r="F45" i="67"/>
  <c r="F44" i="67"/>
  <c r="F43" i="67"/>
  <c r="F42" i="67"/>
  <c r="F41" i="67"/>
  <c r="BI40" i="67"/>
  <c r="BH40" i="67"/>
  <c r="BG40" i="67"/>
  <c r="BF40" i="67"/>
  <c r="BE40" i="67"/>
  <c r="BD40" i="67"/>
  <c r="BC40" i="67"/>
  <c r="BB40" i="67"/>
  <c r="BA40" i="67"/>
  <c r="AZ40" i="67"/>
  <c r="AY40" i="67"/>
  <c r="AX40" i="67"/>
  <c r="AW40" i="67"/>
  <c r="AV40" i="67"/>
  <c r="AU40" i="67"/>
  <c r="AT40" i="67"/>
  <c r="AS40" i="67"/>
  <c r="AR40" i="67"/>
  <c r="AQ40" i="67"/>
  <c r="AP40" i="67"/>
  <c r="AO40" i="67"/>
  <c r="AN40" i="67"/>
  <c r="AM40" i="67"/>
  <c r="AL40" i="67"/>
  <c r="AK40" i="67"/>
  <c r="AJ40" i="67"/>
  <c r="AI40" i="67"/>
  <c r="AH40" i="67"/>
  <c r="AG40" i="67"/>
  <c r="AF40" i="67"/>
  <c r="AE40" i="67"/>
  <c r="AD40" i="67"/>
  <c r="AC40" i="67"/>
  <c r="AB40" i="67"/>
  <c r="AA40" i="67"/>
  <c r="Z40" i="67"/>
  <c r="Y40" i="67"/>
  <c r="X40" i="67"/>
  <c r="W40" i="67"/>
  <c r="V40" i="67"/>
  <c r="U40" i="67"/>
  <c r="T40" i="67"/>
  <c r="S40" i="67"/>
  <c r="R40" i="67"/>
  <c r="Q40" i="67"/>
  <c r="P40" i="67"/>
  <c r="O40" i="67"/>
  <c r="N40" i="67"/>
  <c r="M40" i="67"/>
  <c r="L40" i="67"/>
  <c r="E40" i="67"/>
  <c r="F38" i="67"/>
  <c r="F37" i="67"/>
  <c r="F36" i="67"/>
  <c r="F35" i="67"/>
  <c r="F34" i="67"/>
  <c r="BI33" i="67"/>
  <c r="BH33" i="67"/>
  <c r="BG33" i="67"/>
  <c r="BF33" i="67"/>
  <c r="BE33" i="67"/>
  <c r="BD33" i="67"/>
  <c r="BC33" i="67"/>
  <c r="BB33" i="67"/>
  <c r="BA33" i="67"/>
  <c r="AZ33" i="67"/>
  <c r="AY33" i="67"/>
  <c r="AX33" i="67"/>
  <c r="AW33" i="67"/>
  <c r="AV33" i="67"/>
  <c r="AU33" i="67"/>
  <c r="AT33" i="67"/>
  <c r="AS33" i="67"/>
  <c r="AR33" i="67"/>
  <c r="AQ33" i="67"/>
  <c r="AP33" i="67"/>
  <c r="AO33" i="67"/>
  <c r="AN33" i="67"/>
  <c r="AM33" i="67"/>
  <c r="AL33" i="67"/>
  <c r="AK33" i="67"/>
  <c r="AJ33" i="67"/>
  <c r="AI33" i="67"/>
  <c r="AH33" i="67"/>
  <c r="AG33" i="67"/>
  <c r="AF33" i="67"/>
  <c r="AE33" i="67"/>
  <c r="AD33" i="67"/>
  <c r="AC33" i="67"/>
  <c r="AB33" i="67"/>
  <c r="AA33" i="67"/>
  <c r="Z33" i="67"/>
  <c r="Y33" i="67"/>
  <c r="X33" i="67"/>
  <c r="W33" i="67"/>
  <c r="V33" i="67"/>
  <c r="U33" i="67"/>
  <c r="T33" i="67"/>
  <c r="S33" i="67"/>
  <c r="R33" i="67"/>
  <c r="Q33" i="67"/>
  <c r="P33" i="67"/>
  <c r="O33" i="67"/>
  <c r="N33" i="67"/>
  <c r="M33" i="67"/>
  <c r="L33" i="67"/>
  <c r="E33" i="67"/>
  <c r="F32" i="67"/>
  <c r="F31" i="67"/>
  <c r="F30" i="67"/>
  <c r="F29" i="67"/>
  <c r="F28" i="67"/>
  <c r="F27" i="67"/>
  <c r="F26" i="67"/>
  <c r="BI25" i="67"/>
  <c r="BH25" i="67"/>
  <c r="BG25" i="67"/>
  <c r="BF25" i="67"/>
  <c r="BE25" i="67"/>
  <c r="BD25" i="67"/>
  <c r="BC25" i="67"/>
  <c r="BB25" i="67"/>
  <c r="BA25" i="67"/>
  <c r="AZ25" i="67"/>
  <c r="AY25" i="67"/>
  <c r="AX25" i="67"/>
  <c r="AW25" i="67"/>
  <c r="AV25" i="67"/>
  <c r="AU25" i="67"/>
  <c r="AT25" i="67"/>
  <c r="AS25" i="67"/>
  <c r="AR25" i="67"/>
  <c r="AQ25" i="67"/>
  <c r="AP25" i="67"/>
  <c r="AO25" i="67"/>
  <c r="AN25" i="67"/>
  <c r="AM25" i="67"/>
  <c r="AL25" i="67"/>
  <c r="AK25" i="67"/>
  <c r="AJ25" i="67"/>
  <c r="AI25" i="67"/>
  <c r="AH25" i="67"/>
  <c r="AG25" i="67"/>
  <c r="AF25" i="67"/>
  <c r="AE25" i="67"/>
  <c r="AD25" i="67"/>
  <c r="AC25" i="67"/>
  <c r="AB25" i="67"/>
  <c r="AA25" i="67"/>
  <c r="Z25" i="67"/>
  <c r="Y25" i="67"/>
  <c r="X25" i="67"/>
  <c r="W25" i="67"/>
  <c r="V25" i="67"/>
  <c r="U25" i="67"/>
  <c r="T25" i="67"/>
  <c r="S25" i="67"/>
  <c r="R25" i="67"/>
  <c r="Q25" i="67"/>
  <c r="P25" i="67"/>
  <c r="O25" i="67"/>
  <c r="N25" i="67"/>
  <c r="M25" i="67"/>
  <c r="L25" i="67"/>
  <c r="E25" i="67"/>
  <c r="F24" i="67"/>
  <c r="F23" i="67"/>
  <c r="F22" i="67"/>
  <c r="F21" i="67"/>
  <c r="F20" i="67"/>
  <c r="F19" i="67"/>
  <c r="F18" i="67"/>
  <c r="F17" i="67"/>
  <c r="F16" i="67"/>
  <c r="BI15" i="67"/>
  <c r="BH15" i="67"/>
  <c r="BG15" i="67"/>
  <c r="BF15" i="67"/>
  <c r="BE15" i="67"/>
  <c r="BD15" i="67"/>
  <c r="BC15" i="67"/>
  <c r="BB15" i="67"/>
  <c r="BA15" i="67"/>
  <c r="AZ15" i="67"/>
  <c r="AY15" i="67"/>
  <c r="AX15" i="67"/>
  <c r="AW15" i="67"/>
  <c r="AV15" i="67"/>
  <c r="AU15" i="67"/>
  <c r="AT15" i="67"/>
  <c r="AS15" i="67"/>
  <c r="AR15" i="67"/>
  <c r="AQ15" i="67"/>
  <c r="AP15" i="67"/>
  <c r="AO15" i="67"/>
  <c r="AN15" i="67"/>
  <c r="AM15" i="67"/>
  <c r="AL15" i="67"/>
  <c r="AK15" i="67"/>
  <c r="AJ15" i="67"/>
  <c r="AI15" i="67"/>
  <c r="AH15" i="67"/>
  <c r="AG15" i="67"/>
  <c r="AF15" i="67"/>
  <c r="AE15" i="67"/>
  <c r="AD15" i="67"/>
  <c r="AC15" i="67"/>
  <c r="AB15" i="67"/>
  <c r="AA15" i="67"/>
  <c r="Z15" i="67"/>
  <c r="Y15" i="67"/>
  <c r="X15" i="67"/>
  <c r="W15" i="67"/>
  <c r="V15" i="67"/>
  <c r="U15" i="67"/>
  <c r="T15" i="67"/>
  <c r="S15" i="67"/>
  <c r="R15" i="67"/>
  <c r="Q15" i="67"/>
  <c r="P15" i="67"/>
  <c r="O15" i="67"/>
  <c r="N15" i="67"/>
  <c r="M15" i="67"/>
  <c r="L15" i="67"/>
  <c r="E15" i="67"/>
  <c r="F14" i="67"/>
  <c r="F13" i="67"/>
  <c r="E98" i="66"/>
  <c r="F97" i="66"/>
  <c r="F96" i="66"/>
  <c r="F95" i="66"/>
  <c r="F94" i="66"/>
  <c r="F93" i="66"/>
  <c r="F92" i="66"/>
  <c r="F91" i="66"/>
  <c r="F90" i="66"/>
  <c r="F89" i="66"/>
  <c r="F88" i="66"/>
  <c r="F87" i="66"/>
  <c r="F86" i="66"/>
  <c r="F85" i="66"/>
  <c r="F84" i="66"/>
  <c r="F83" i="66"/>
  <c r="E82" i="66"/>
  <c r="F81" i="66"/>
  <c r="F80" i="66"/>
  <c r="F79" i="66"/>
  <c r="F78" i="66"/>
  <c r="F77" i="66"/>
  <c r="F76" i="66"/>
  <c r="F75" i="66"/>
  <c r="F74" i="66"/>
  <c r="F73" i="66"/>
  <c r="F72" i="66"/>
  <c r="F71" i="66"/>
  <c r="F70" i="66"/>
  <c r="F69" i="66"/>
  <c r="BJ63" i="66"/>
  <c r="BI63" i="66"/>
  <c r="BH63" i="66"/>
  <c r="BG63" i="66"/>
  <c r="BF63" i="66"/>
  <c r="BE63" i="66"/>
  <c r="BD63" i="66"/>
  <c r="BC63" i="66"/>
  <c r="BB63" i="66"/>
  <c r="BA63" i="66"/>
  <c r="AZ63" i="66"/>
  <c r="AY63" i="66"/>
  <c r="AX63" i="66"/>
  <c r="AW63" i="66"/>
  <c r="AV63" i="66"/>
  <c r="AU63" i="66"/>
  <c r="AT63" i="66"/>
  <c r="AS63" i="66"/>
  <c r="AR63" i="66"/>
  <c r="AQ63" i="66"/>
  <c r="AP63" i="66"/>
  <c r="AO63" i="66"/>
  <c r="AN63" i="66"/>
  <c r="AM63" i="66"/>
  <c r="AL63" i="66"/>
  <c r="AK63" i="66"/>
  <c r="AJ63" i="66"/>
  <c r="AI63" i="66"/>
  <c r="AH63" i="66"/>
  <c r="AG63" i="66"/>
  <c r="AF63" i="66"/>
  <c r="AE63" i="66"/>
  <c r="AD63" i="66"/>
  <c r="AC63" i="66"/>
  <c r="AB63" i="66"/>
  <c r="AA63" i="66"/>
  <c r="Z63" i="66"/>
  <c r="Y63" i="66"/>
  <c r="X63" i="66"/>
  <c r="W63" i="66"/>
  <c r="V63" i="66"/>
  <c r="U63" i="66"/>
  <c r="T63" i="66"/>
  <c r="S63" i="66"/>
  <c r="R63" i="66"/>
  <c r="Q63" i="66"/>
  <c r="P63" i="66"/>
  <c r="O63" i="66"/>
  <c r="N63" i="66"/>
  <c r="M63" i="66"/>
  <c r="E63" i="66"/>
  <c r="F62" i="66"/>
  <c r="F61" i="66"/>
  <c r="F60" i="66"/>
  <c r="F59" i="66"/>
  <c r="F58" i="66"/>
  <c r="F57" i="66"/>
  <c r="F56" i="66"/>
  <c r="F55" i="66"/>
  <c r="F54" i="66"/>
  <c r="F53" i="66"/>
  <c r="F52" i="66"/>
  <c r="F51" i="66"/>
  <c r="F50" i="66"/>
  <c r="F49" i="66"/>
  <c r="F48" i="66"/>
  <c r="F47" i="66"/>
  <c r="BJ46" i="66"/>
  <c r="BI46" i="66"/>
  <c r="BH46" i="66"/>
  <c r="BG46" i="66"/>
  <c r="BF46" i="66"/>
  <c r="BE46" i="66"/>
  <c r="BD46" i="66"/>
  <c r="BC46" i="66"/>
  <c r="BB46" i="66"/>
  <c r="BA46" i="66"/>
  <c r="AZ46" i="66"/>
  <c r="AY46" i="66"/>
  <c r="AX46" i="66"/>
  <c r="AW46" i="66"/>
  <c r="AV46" i="66"/>
  <c r="AU46" i="66"/>
  <c r="AT46" i="66"/>
  <c r="AS46" i="66"/>
  <c r="AR46" i="66"/>
  <c r="AQ46" i="66"/>
  <c r="AP46" i="66"/>
  <c r="AO46" i="66"/>
  <c r="AN46" i="66"/>
  <c r="AM46" i="66"/>
  <c r="AL46" i="66"/>
  <c r="AK46" i="66"/>
  <c r="AJ46" i="66"/>
  <c r="AI46" i="66"/>
  <c r="AH46" i="66"/>
  <c r="AG46" i="66"/>
  <c r="AF46" i="66"/>
  <c r="AE46" i="66"/>
  <c r="AD46" i="66"/>
  <c r="AC46" i="66"/>
  <c r="AB46" i="66"/>
  <c r="AA46" i="66"/>
  <c r="Z46" i="66"/>
  <c r="Y46" i="66"/>
  <c r="X46" i="66"/>
  <c r="W46" i="66"/>
  <c r="V46" i="66"/>
  <c r="U46" i="66"/>
  <c r="T46" i="66"/>
  <c r="S46" i="66"/>
  <c r="R46" i="66"/>
  <c r="Q46" i="66"/>
  <c r="P46" i="66"/>
  <c r="O46" i="66"/>
  <c r="N46" i="66"/>
  <c r="M46" i="66"/>
  <c r="E46" i="66"/>
  <c r="F45" i="66"/>
  <c r="F44" i="66"/>
  <c r="F43" i="66"/>
  <c r="F42" i="66"/>
  <c r="F41" i="66"/>
  <c r="F40" i="66"/>
  <c r="F39" i="66"/>
  <c r="F38" i="66"/>
  <c r="F37" i="66"/>
  <c r="F36" i="66"/>
  <c r="F35" i="66"/>
  <c r="BJ33" i="66"/>
  <c r="BI33" i="66"/>
  <c r="BH33" i="66"/>
  <c r="BG33" i="66"/>
  <c r="BF33" i="66"/>
  <c r="BE33" i="66"/>
  <c r="BD33" i="66"/>
  <c r="BC33" i="66"/>
  <c r="BB33" i="66"/>
  <c r="BA33" i="66"/>
  <c r="AZ33" i="66"/>
  <c r="AY33" i="66"/>
  <c r="AX33" i="66"/>
  <c r="AW33" i="66"/>
  <c r="AV33" i="66"/>
  <c r="AU33" i="66"/>
  <c r="AT33" i="66"/>
  <c r="AS33" i="66"/>
  <c r="AR33" i="66"/>
  <c r="AQ33" i="66"/>
  <c r="AP33" i="66"/>
  <c r="AO33" i="66"/>
  <c r="AN33" i="66"/>
  <c r="AM33" i="66"/>
  <c r="AL33" i="66"/>
  <c r="AK33" i="66"/>
  <c r="AJ33" i="66"/>
  <c r="AI33" i="66"/>
  <c r="AH33" i="66"/>
  <c r="AG33" i="66"/>
  <c r="AF33" i="66"/>
  <c r="AE33" i="66"/>
  <c r="AD33" i="66"/>
  <c r="AC33" i="66"/>
  <c r="AB33" i="66"/>
  <c r="AA33" i="66"/>
  <c r="Z33" i="66"/>
  <c r="Y33" i="66"/>
  <c r="X33" i="66"/>
  <c r="W33" i="66"/>
  <c r="V33" i="66"/>
  <c r="U33" i="66"/>
  <c r="T33" i="66"/>
  <c r="S33" i="66"/>
  <c r="R33" i="66"/>
  <c r="Q33" i="66"/>
  <c r="P33" i="66"/>
  <c r="O33" i="66"/>
  <c r="N33" i="66"/>
  <c r="M33" i="66"/>
  <c r="E33" i="66"/>
  <c r="F32" i="66"/>
  <c r="F31" i="66"/>
  <c r="F30" i="66"/>
  <c r="F29" i="66"/>
  <c r="F28" i="66"/>
  <c r="F27" i="66"/>
  <c r="F26" i="66"/>
  <c r="F25" i="66"/>
  <c r="F24" i="66"/>
  <c r="F23" i="66"/>
  <c r="F22" i="66"/>
  <c r="F21" i="66"/>
  <c r="BJ20" i="66"/>
  <c r="BI20" i="66"/>
  <c r="BH20" i="66"/>
  <c r="BG20" i="66"/>
  <c r="BF20" i="66"/>
  <c r="BE20" i="66"/>
  <c r="BD20" i="66"/>
  <c r="BC20" i="66"/>
  <c r="BB20" i="66"/>
  <c r="BA20" i="66"/>
  <c r="AZ20" i="66"/>
  <c r="AY20" i="66"/>
  <c r="AX20" i="66"/>
  <c r="AW20" i="66"/>
  <c r="AV20" i="66"/>
  <c r="AU20" i="66"/>
  <c r="AT20" i="66"/>
  <c r="AS20" i="66"/>
  <c r="AR20" i="66"/>
  <c r="AQ20" i="66"/>
  <c r="AP20" i="66"/>
  <c r="AO20" i="66"/>
  <c r="AN20" i="66"/>
  <c r="AM20" i="66"/>
  <c r="AL20" i="66"/>
  <c r="AK20" i="66"/>
  <c r="AJ20" i="66"/>
  <c r="AI20" i="66"/>
  <c r="AH20" i="66"/>
  <c r="AG20" i="66"/>
  <c r="AF20" i="66"/>
  <c r="AE20" i="66"/>
  <c r="AD20" i="66"/>
  <c r="AC20" i="66"/>
  <c r="AB20" i="66"/>
  <c r="AA20" i="66"/>
  <c r="Z20" i="66"/>
  <c r="Y20" i="66"/>
  <c r="X20" i="66"/>
  <c r="W20" i="66"/>
  <c r="V20" i="66"/>
  <c r="U20" i="66"/>
  <c r="T20" i="66"/>
  <c r="S20" i="66"/>
  <c r="R20" i="66"/>
  <c r="Q20" i="66"/>
  <c r="P20" i="66"/>
  <c r="O20" i="66"/>
  <c r="N20" i="66"/>
  <c r="M20" i="66"/>
  <c r="E20" i="66"/>
  <c r="F19" i="66"/>
  <c r="F18" i="66"/>
  <c r="F17" i="66"/>
  <c r="BJ16" i="66"/>
  <c r="BI16" i="66"/>
  <c r="BH16" i="66"/>
  <c r="BG16" i="66"/>
  <c r="BF16" i="66"/>
  <c r="BE16" i="66"/>
  <c r="BD16" i="66"/>
  <c r="BC16" i="66"/>
  <c r="BB16" i="66"/>
  <c r="BA16" i="66"/>
  <c r="AZ16" i="66"/>
  <c r="AY16" i="66"/>
  <c r="AX16" i="66"/>
  <c r="AW16" i="66"/>
  <c r="AV16" i="66"/>
  <c r="AU16" i="66"/>
  <c r="AT16" i="66"/>
  <c r="AS16" i="66"/>
  <c r="AR16" i="66"/>
  <c r="AQ16" i="66"/>
  <c r="AP16" i="66"/>
  <c r="AO16" i="66"/>
  <c r="AN16" i="66"/>
  <c r="AM16" i="66"/>
  <c r="AL16" i="66"/>
  <c r="AK16" i="66"/>
  <c r="AJ16" i="66"/>
  <c r="AI16" i="66"/>
  <c r="AH16" i="66"/>
  <c r="AG16" i="66"/>
  <c r="AF16" i="66"/>
  <c r="AE16" i="66"/>
  <c r="AD16" i="66"/>
  <c r="AC16" i="66"/>
  <c r="AB16" i="66"/>
  <c r="AA16" i="66"/>
  <c r="Z16" i="66"/>
  <c r="Y16" i="66"/>
  <c r="X16" i="66"/>
  <c r="W16" i="66"/>
  <c r="V16" i="66"/>
  <c r="U16" i="66"/>
  <c r="T16" i="66"/>
  <c r="S16" i="66"/>
  <c r="R16" i="66"/>
  <c r="Q16" i="66"/>
  <c r="P16" i="66"/>
  <c r="O16" i="66"/>
  <c r="N16" i="66"/>
  <c r="M16" i="66"/>
  <c r="E16" i="66"/>
  <c r="F15" i="66"/>
  <c r="E13" i="66"/>
  <c r="F12" i="66"/>
  <c r="BI11" i="66"/>
  <c r="BH11" i="66"/>
  <c r="BG11" i="66"/>
  <c r="BF11" i="66"/>
  <c r="AZ11" i="66"/>
  <c r="BA10" i="66" s="1"/>
  <c r="AS11" i="66"/>
  <c r="AF11" i="66"/>
  <c r="AG10" i="66" s="1"/>
  <c r="AG11" i="66" s="1"/>
  <c r="AH10" i="66" s="1"/>
  <c r="AH11" i="66" s="1"/>
  <c r="AI10" i="66" s="1"/>
  <c r="AI11" i="66" s="1"/>
  <c r="AJ10" i="66" s="1"/>
  <c r="BB10" i="66"/>
  <c r="BB11" i="66" s="1"/>
  <c r="BC10" i="66" s="1"/>
  <c r="BC11" i="66" s="1"/>
  <c r="BD10" i="66" s="1"/>
  <c r="BD11" i="66" s="1"/>
  <c r="BE10" i="66" s="1"/>
  <c r="BE11" i="66" s="1"/>
  <c r="AX10" i="66"/>
  <c r="AX11" i="66" s="1"/>
  <c r="AY10" i="66" s="1"/>
  <c r="AY11" i="66" s="1"/>
  <c r="AT10" i="66"/>
  <c r="AT11" i="66" s="1"/>
  <c r="AU10" i="66" s="1"/>
  <c r="AU11" i="66" s="1"/>
  <c r="AV10" i="66" s="1"/>
  <c r="AV11" i="66" s="1"/>
  <c r="AW10" i="66" s="1"/>
  <c r="AO10" i="66"/>
  <c r="AO11" i="66" s="1"/>
  <c r="AP10" i="66" s="1"/>
  <c r="AP11" i="66" s="1"/>
  <c r="AQ10" i="66" s="1"/>
  <c r="AQ11" i="66" s="1"/>
  <c r="AR10" i="66" s="1"/>
  <c r="AR11" i="66" s="1"/>
  <c r="AK10" i="66"/>
  <c r="AK11" i="66" s="1"/>
  <c r="AL10" i="66" s="1"/>
  <c r="AL11" i="66" s="1"/>
  <c r="AM10" i="66" s="1"/>
  <c r="AM11" i="66" s="1"/>
  <c r="AN10" i="66" s="1"/>
  <c r="AB10" i="66"/>
  <c r="AB11" i="66" s="1"/>
  <c r="AC10" i="66" s="1"/>
  <c r="AC11" i="66" s="1"/>
  <c r="AD10" i="66" s="1"/>
  <c r="AD11" i="66" s="1"/>
  <c r="AE10" i="66" s="1"/>
  <c r="AE11" i="66" s="1"/>
  <c r="X10" i="66"/>
  <c r="X11" i="66" s="1"/>
  <c r="Y10" i="66" s="1"/>
  <c r="Y11" i="66" s="1"/>
  <c r="Z10" i="66" s="1"/>
  <c r="Z11" i="66" s="1"/>
  <c r="AA10" i="66" s="1"/>
  <c r="S10" i="66"/>
  <c r="S11" i="66" s="1"/>
  <c r="T10" i="66" s="1"/>
  <c r="T11" i="66" s="1"/>
  <c r="U10" i="66" s="1"/>
  <c r="U11" i="66" s="1"/>
  <c r="V10" i="66" s="1"/>
  <c r="V11" i="66" s="1"/>
  <c r="W10" i="66" s="1"/>
  <c r="O10" i="66"/>
  <c r="O11" i="66" s="1"/>
  <c r="P10" i="66" s="1"/>
  <c r="P11" i="66" s="1"/>
  <c r="Q10" i="66" s="1"/>
  <c r="Q11" i="66" s="1"/>
  <c r="R10" i="66" s="1"/>
  <c r="K10" i="66"/>
  <c r="K11" i="66" s="1"/>
  <c r="L10" i="66" s="1"/>
  <c r="L11" i="66" s="1"/>
  <c r="M10" i="66" s="1"/>
  <c r="M11" i="66" s="1"/>
  <c r="N10" i="66" s="1"/>
  <c r="F62" i="67" l="1"/>
  <c r="BJ172" i="62" l="1"/>
  <c r="BI172" i="62"/>
  <c r="BH172" i="62"/>
  <c r="BG172" i="62"/>
  <c r="BF172" i="62"/>
  <c r="BE172" i="62"/>
  <c r="BD172" i="62"/>
  <c r="BC172" i="62"/>
  <c r="BB172" i="62"/>
  <c r="BA172" i="62"/>
  <c r="AZ172" i="62"/>
  <c r="AY172" i="62"/>
  <c r="AX172" i="62"/>
  <c r="AW172" i="62"/>
  <c r="AV172" i="62"/>
  <c r="AU172" i="62"/>
  <c r="AT172" i="62"/>
  <c r="AS172" i="62"/>
  <c r="AR172" i="62"/>
  <c r="AQ172" i="62"/>
  <c r="AP172" i="62"/>
  <c r="AO172" i="62"/>
  <c r="AN172" i="62"/>
  <c r="AM172" i="62"/>
  <c r="AJ172" i="62"/>
  <c r="AG172" i="62"/>
  <c r="AF172" i="62"/>
  <c r="AE172" i="62"/>
  <c r="AD172" i="62"/>
  <c r="AC172" i="62"/>
  <c r="AB172" i="62"/>
  <c r="AA172" i="62"/>
  <c r="Z172" i="62"/>
  <c r="Y172" i="62"/>
  <c r="X172" i="62"/>
  <c r="W172" i="62"/>
  <c r="V172" i="62"/>
  <c r="U172" i="62"/>
  <c r="T172" i="62"/>
  <c r="S172" i="62"/>
  <c r="R172" i="62"/>
  <c r="Q172" i="62"/>
  <c r="P172" i="62"/>
  <c r="O172" i="62"/>
  <c r="N172" i="62"/>
  <c r="M172" i="62"/>
  <c r="L172" i="62"/>
  <c r="E172" i="62"/>
  <c r="BJ152" i="62"/>
  <c r="BI152" i="62"/>
  <c r="BH152" i="62"/>
  <c r="BG152" i="62"/>
  <c r="BF152" i="62"/>
  <c r="BE152" i="62"/>
  <c r="BD152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J152" i="62"/>
  <c r="AG152" i="62"/>
  <c r="AF152" i="62"/>
  <c r="AE152" i="62"/>
  <c r="AD152" i="62"/>
  <c r="AC152" i="62"/>
  <c r="AB152" i="62"/>
  <c r="AA152" i="62"/>
  <c r="Z152" i="62"/>
  <c r="Y152" i="62"/>
  <c r="X152" i="62"/>
  <c r="W152" i="62"/>
  <c r="V152" i="62"/>
  <c r="U152" i="62"/>
  <c r="T152" i="62"/>
  <c r="S152" i="62"/>
  <c r="R152" i="62"/>
  <c r="Q152" i="62"/>
  <c r="P152" i="62"/>
  <c r="O152" i="62"/>
  <c r="N152" i="62"/>
  <c r="M152" i="62"/>
  <c r="L152" i="62"/>
  <c r="F152" i="62"/>
  <c r="E152" i="62"/>
  <c r="BJ135" i="62"/>
  <c r="BI135" i="62"/>
  <c r="BH135" i="62"/>
  <c r="BG135" i="62"/>
  <c r="BF135" i="62"/>
  <c r="BE135" i="62"/>
  <c r="BD135" i="62"/>
  <c r="BC135" i="62"/>
  <c r="BB135" i="62"/>
  <c r="BA135" i="62"/>
  <c r="AZ135" i="62"/>
  <c r="AY135" i="62"/>
  <c r="AX135" i="62"/>
  <c r="AW135" i="62"/>
  <c r="AV135" i="62"/>
  <c r="AU135" i="62"/>
  <c r="AT135" i="62"/>
  <c r="AS135" i="62"/>
  <c r="AR135" i="62"/>
  <c r="AQ135" i="62"/>
  <c r="AP135" i="62"/>
  <c r="AO135" i="62"/>
  <c r="AN135" i="62"/>
  <c r="AM135" i="62"/>
  <c r="AJ135" i="62"/>
  <c r="AG135" i="62"/>
  <c r="AF135" i="62"/>
  <c r="AE135" i="62"/>
  <c r="AD135" i="62"/>
  <c r="AC135" i="62"/>
  <c r="AB135" i="62"/>
  <c r="AA135" i="62"/>
  <c r="Z135" i="62"/>
  <c r="Y135" i="62"/>
  <c r="X135" i="62"/>
  <c r="W135" i="62"/>
  <c r="V135" i="62"/>
  <c r="U135" i="62"/>
  <c r="T135" i="62"/>
  <c r="S135" i="62"/>
  <c r="R135" i="62"/>
  <c r="Q135" i="62"/>
  <c r="P135" i="62"/>
  <c r="O135" i="62"/>
  <c r="N135" i="62"/>
  <c r="M135" i="62"/>
  <c r="L135" i="62"/>
  <c r="F135" i="62"/>
  <c r="E135" i="62"/>
  <c r="BJ117" i="62"/>
  <c r="BI117" i="62"/>
  <c r="BH117" i="62"/>
  <c r="BG117" i="62"/>
  <c r="BF117" i="62"/>
  <c r="BE117" i="62"/>
  <c r="BD117" i="62"/>
  <c r="BC117" i="62"/>
  <c r="BB117" i="62"/>
  <c r="BA117" i="62"/>
  <c r="AZ117" i="62"/>
  <c r="AY117" i="62"/>
  <c r="AX117" i="62"/>
  <c r="AW117" i="62"/>
  <c r="AV117" i="62"/>
  <c r="AU117" i="62"/>
  <c r="AT117" i="62"/>
  <c r="AS117" i="62"/>
  <c r="AR117" i="62"/>
  <c r="AQ117" i="62"/>
  <c r="AP117" i="62"/>
  <c r="AO117" i="62"/>
  <c r="AN117" i="62"/>
  <c r="AM117" i="62"/>
  <c r="AJ117" i="62"/>
  <c r="AG117" i="62"/>
  <c r="AF117" i="62"/>
  <c r="AE117" i="62"/>
  <c r="AD117" i="62"/>
  <c r="AC117" i="62"/>
  <c r="AB117" i="62"/>
  <c r="AA117" i="62"/>
  <c r="Z117" i="62"/>
  <c r="Y117" i="62"/>
  <c r="X117" i="62"/>
  <c r="W117" i="62"/>
  <c r="V117" i="62"/>
  <c r="U117" i="62"/>
  <c r="T117" i="62"/>
  <c r="S117" i="62"/>
  <c r="R117" i="62"/>
  <c r="Q117" i="62"/>
  <c r="P117" i="62"/>
  <c r="O117" i="62"/>
  <c r="N117" i="62"/>
  <c r="M117" i="62"/>
  <c r="L117" i="62"/>
  <c r="F117" i="62"/>
  <c r="E117" i="62"/>
  <c r="BJ98" i="62"/>
  <c r="BI98" i="62"/>
  <c r="BH98" i="62"/>
  <c r="BG98" i="62"/>
  <c r="BF98" i="62"/>
  <c r="BE98" i="62"/>
  <c r="BD98" i="62"/>
  <c r="BC98" i="62"/>
  <c r="BB98" i="62"/>
  <c r="BA98" i="62"/>
  <c r="AZ98" i="62"/>
  <c r="AY98" i="62"/>
  <c r="AX98" i="62"/>
  <c r="AW98" i="62"/>
  <c r="AV98" i="62"/>
  <c r="AU98" i="62"/>
  <c r="AT98" i="62"/>
  <c r="AS98" i="62"/>
  <c r="AR98" i="62"/>
  <c r="AQ98" i="62"/>
  <c r="AP98" i="62"/>
  <c r="AO98" i="62"/>
  <c r="AN98" i="62"/>
  <c r="AM98" i="62"/>
  <c r="AJ98" i="62"/>
  <c r="AG98" i="62"/>
  <c r="AF98" i="62"/>
  <c r="AE98" i="62"/>
  <c r="AD98" i="62"/>
  <c r="AC98" i="62"/>
  <c r="AB98" i="62"/>
  <c r="AA98" i="62"/>
  <c r="Z98" i="62"/>
  <c r="Y98" i="62"/>
  <c r="X98" i="62"/>
  <c r="W98" i="62"/>
  <c r="V98" i="62"/>
  <c r="U98" i="62"/>
  <c r="T98" i="62"/>
  <c r="S98" i="62"/>
  <c r="R98" i="62"/>
  <c r="Q98" i="62"/>
  <c r="P98" i="62"/>
  <c r="O98" i="62"/>
  <c r="N98" i="62"/>
  <c r="M98" i="62"/>
  <c r="L98" i="62"/>
  <c r="E98" i="62"/>
  <c r="BJ79" i="62"/>
  <c r="BI79" i="62"/>
  <c r="BH79" i="62"/>
  <c r="BG79" i="62"/>
  <c r="BF79" i="62"/>
  <c r="BE79" i="62"/>
  <c r="BD79" i="62"/>
  <c r="BC79" i="62"/>
  <c r="BB79" i="62"/>
  <c r="BA79" i="62"/>
  <c r="AZ79" i="62"/>
  <c r="AY79" i="62"/>
  <c r="AX79" i="62"/>
  <c r="AW79" i="62"/>
  <c r="AV79" i="62"/>
  <c r="AU79" i="62"/>
  <c r="AT79" i="62"/>
  <c r="AS79" i="62"/>
  <c r="AR79" i="62"/>
  <c r="AQ79" i="62"/>
  <c r="AP79" i="62"/>
  <c r="AO79" i="62"/>
  <c r="AN79" i="62"/>
  <c r="AM79" i="62"/>
  <c r="AJ79" i="62"/>
  <c r="AG79" i="62"/>
  <c r="AF79" i="62"/>
  <c r="AE79" i="62"/>
  <c r="AD79" i="62"/>
  <c r="AC79" i="62"/>
  <c r="AB79" i="62"/>
  <c r="AA79" i="62"/>
  <c r="Z79" i="62"/>
  <c r="Y79" i="62"/>
  <c r="X79" i="62"/>
  <c r="W79" i="62"/>
  <c r="V79" i="62"/>
  <c r="U79" i="62"/>
  <c r="T79" i="62"/>
  <c r="S79" i="62"/>
  <c r="R79" i="62"/>
  <c r="Q79" i="62"/>
  <c r="P79" i="62"/>
  <c r="O79" i="62"/>
  <c r="N79" i="62"/>
  <c r="M79" i="62"/>
  <c r="L79" i="62"/>
  <c r="F79" i="62"/>
  <c r="E79" i="62"/>
  <c r="BJ66" i="62"/>
  <c r="BI66" i="62"/>
  <c r="BH66" i="62"/>
  <c r="BG66" i="62"/>
  <c r="BF66" i="62"/>
  <c r="BE66" i="62"/>
  <c r="BD66" i="62"/>
  <c r="BC66" i="62"/>
  <c r="BB66" i="62"/>
  <c r="BA66" i="62"/>
  <c r="AZ66" i="62"/>
  <c r="AY66" i="62"/>
  <c r="AX66" i="62"/>
  <c r="AW66" i="62"/>
  <c r="AV66" i="62"/>
  <c r="AU66" i="62"/>
  <c r="AT66" i="62"/>
  <c r="AS66" i="62"/>
  <c r="AR66" i="62"/>
  <c r="AQ66" i="62"/>
  <c r="AP66" i="62"/>
  <c r="AO66" i="62"/>
  <c r="AN66" i="62"/>
  <c r="AM66" i="62"/>
  <c r="AJ66" i="62"/>
  <c r="AG66" i="62"/>
  <c r="AF66" i="62"/>
  <c r="AE66" i="62"/>
  <c r="AD66" i="62"/>
  <c r="AC66" i="62"/>
  <c r="AB66" i="62"/>
  <c r="AA66" i="62"/>
  <c r="Z66" i="62"/>
  <c r="Y66" i="62"/>
  <c r="X66" i="62"/>
  <c r="W66" i="62"/>
  <c r="V66" i="62"/>
  <c r="U66" i="62"/>
  <c r="T66" i="62"/>
  <c r="S66" i="62"/>
  <c r="R66" i="62"/>
  <c r="Q66" i="62"/>
  <c r="P66" i="62"/>
  <c r="O66" i="62"/>
  <c r="N66" i="62"/>
  <c r="M66" i="62"/>
  <c r="L66" i="62"/>
  <c r="E66" i="62"/>
  <c r="BF53" i="62"/>
  <c r="BE53" i="62"/>
  <c r="BD53" i="62"/>
  <c r="BC53" i="62"/>
  <c r="BB53" i="62"/>
  <c r="BA53" i="62"/>
  <c r="AZ53" i="62"/>
  <c r="AY53" i="62"/>
  <c r="AX53" i="62"/>
  <c r="AW53" i="62"/>
  <c r="AV53" i="62"/>
  <c r="AU53" i="62"/>
  <c r="AT53" i="62"/>
  <c r="AS53" i="62"/>
  <c r="AR53" i="62"/>
  <c r="AQ53" i="62"/>
  <c r="AP53" i="62"/>
  <c r="AO53" i="62"/>
  <c r="AN53" i="62"/>
  <c r="AM53" i="62"/>
  <c r="AL53" i="62"/>
  <c r="AK53" i="62"/>
  <c r="AJ53" i="62"/>
  <c r="AI53" i="62"/>
  <c r="AH53" i="62"/>
  <c r="AG53" i="62"/>
  <c r="AF53" i="62"/>
  <c r="AE53" i="62"/>
  <c r="AD53" i="62"/>
  <c r="AC53" i="62"/>
  <c r="AB53" i="62"/>
  <c r="AA53" i="62"/>
  <c r="Z53" i="62"/>
  <c r="Y53" i="62"/>
  <c r="X53" i="62"/>
  <c r="W53" i="62"/>
  <c r="V53" i="62"/>
  <c r="U53" i="62"/>
  <c r="T53" i="62"/>
  <c r="S53" i="62"/>
  <c r="R53" i="62"/>
  <c r="Q53" i="62"/>
  <c r="P53" i="62"/>
  <c r="O53" i="62"/>
  <c r="N53" i="62"/>
  <c r="M53" i="62"/>
  <c r="L53" i="62"/>
  <c r="K53" i="62"/>
  <c r="F53" i="62"/>
  <c r="E53" i="62"/>
  <c r="BF44" i="62"/>
  <c r="BE44" i="62"/>
  <c r="BD44" i="62"/>
  <c r="BC44" i="62"/>
  <c r="BB44" i="62"/>
  <c r="BA44" i="62"/>
  <c r="AZ44" i="62"/>
  <c r="AY44" i="62"/>
  <c r="AX44" i="62"/>
  <c r="AW44" i="62"/>
  <c r="AV44" i="62"/>
  <c r="AU44" i="62"/>
  <c r="AT44" i="62"/>
  <c r="AS44" i="62"/>
  <c r="AR44" i="62"/>
  <c r="AQ44" i="62"/>
  <c r="AP44" i="62"/>
  <c r="AO44" i="62"/>
  <c r="AN44" i="62"/>
  <c r="AM44" i="62"/>
  <c r="AL44" i="62"/>
  <c r="AK44" i="62"/>
  <c r="AJ44" i="62"/>
  <c r="AI44" i="62"/>
  <c r="AH44" i="62"/>
  <c r="AG44" i="62"/>
  <c r="AF44" i="62"/>
  <c r="AE44" i="62"/>
  <c r="AD44" i="62"/>
  <c r="AC44" i="62"/>
  <c r="AB44" i="62"/>
  <c r="AA44" i="62"/>
  <c r="Z44" i="62"/>
  <c r="Y44" i="62"/>
  <c r="X44" i="62"/>
  <c r="W44" i="62"/>
  <c r="V44" i="62"/>
  <c r="U44" i="62"/>
  <c r="T44" i="62"/>
  <c r="S44" i="62"/>
  <c r="R44" i="62"/>
  <c r="Q44" i="62"/>
  <c r="P44" i="62"/>
  <c r="O44" i="62"/>
  <c r="N44" i="62"/>
  <c r="M44" i="62"/>
  <c r="L44" i="62"/>
  <c r="K44" i="62"/>
  <c r="F35" i="62"/>
  <c r="BJ33" i="62"/>
  <c r="BI33" i="62"/>
  <c r="BH33" i="62"/>
  <c r="BG33" i="62"/>
  <c r="BF33" i="62"/>
  <c r="BE33" i="62"/>
  <c r="BD33" i="62"/>
  <c r="BC33" i="62"/>
  <c r="BB33" i="62"/>
  <c r="BA33" i="62"/>
  <c r="AZ33" i="62"/>
  <c r="AY33" i="62"/>
  <c r="AX33" i="62"/>
  <c r="AW33" i="62"/>
  <c r="AV33" i="62"/>
  <c r="AU33" i="62"/>
  <c r="AT33" i="62"/>
  <c r="AS33" i="62"/>
  <c r="AR33" i="62"/>
  <c r="AQ33" i="62"/>
  <c r="AP33" i="62"/>
  <c r="AO33" i="62"/>
  <c r="AN33" i="62"/>
  <c r="AM33" i="62"/>
  <c r="AJ33" i="62"/>
  <c r="AG33" i="62"/>
  <c r="AF33" i="62"/>
  <c r="AE33" i="62"/>
  <c r="AD33" i="62"/>
  <c r="AC33" i="62"/>
  <c r="AB33" i="62"/>
  <c r="AA33" i="62"/>
  <c r="Z33" i="62"/>
  <c r="Y33" i="62"/>
  <c r="X33" i="62"/>
  <c r="W33" i="62"/>
  <c r="V33" i="62"/>
  <c r="U33" i="62"/>
  <c r="T33" i="62"/>
  <c r="S33" i="62"/>
  <c r="R33" i="62"/>
  <c r="Q33" i="62"/>
  <c r="P33" i="62"/>
  <c r="O33" i="62"/>
  <c r="N33" i="62"/>
  <c r="M33" i="62"/>
  <c r="F33" i="62"/>
  <c r="E33" i="62"/>
  <c r="BE300" i="61"/>
  <c r="BD300" i="61"/>
  <c r="BC300" i="61"/>
  <c r="BB300" i="61"/>
  <c r="BA300" i="61"/>
  <c r="AZ300" i="61"/>
  <c r="AY300" i="61"/>
  <c r="AX300" i="61"/>
  <c r="AW300" i="61"/>
  <c r="AV300" i="61"/>
  <c r="AU300" i="61"/>
  <c r="AT300" i="61"/>
  <c r="AS300" i="61"/>
  <c r="AR300" i="61"/>
  <c r="AQ300" i="61"/>
  <c r="AP300" i="61"/>
  <c r="AO300" i="61"/>
  <c r="AN300" i="61"/>
  <c r="BK299" i="61"/>
  <c r="BK298" i="61"/>
  <c r="BK297" i="61"/>
  <c r="BK296" i="61"/>
  <c r="BK295" i="61"/>
  <c r="BK294" i="61"/>
  <c r="BK293" i="61"/>
  <c r="AL263" i="61"/>
  <c r="AL282" i="61" s="1"/>
  <c r="AK263" i="61"/>
  <c r="AK282" i="61" s="1"/>
  <c r="AM263" i="61"/>
  <c r="AM282" i="61" s="1"/>
  <c r="AI263" i="61"/>
  <c r="AI282" i="61" s="1"/>
  <c r="AH263" i="61"/>
  <c r="AH282" i="61" s="1"/>
  <c r="AG263" i="61"/>
  <c r="AG282" i="61" s="1"/>
  <c r="AF263" i="61"/>
  <c r="AF282" i="61" s="1"/>
  <c r="AE263" i="61"/>
  <c r="AE282" i="61" s="1"/>
  <c r="AD263" i="61"/>
  <c r="AD282" i="61" s="1"/>
  <c r="AC263" i="61"/>
  <c r="AC282" i="61" s="1"/>
  <c r="AB263" i="61"/>
  <c r="AB282" i="61" s="1"/>
  <c r="AA263" i="61"/>
  <c r="AA282" i="61" s="1"/>
  <c r="Z263" i="61"/>
  <c r="Z282" i="61" s="1"/>
  <c r="Y263" i="61"/>
  <c r="Y282" i="61" s="1"/>
  <c r="X263" i="61"/>
  <c r="X282" i="61" s="1"/>
  <c r="W263" i="61"/>
  <c r="W282" i="61" s="1"/>
  <c r="V263" i="61"/>
  <c r="V282" i="61" s="1"/>
  <c r="U263" i="61"/>
  <c r="U282" i="61" s="1"/>
  <c r="T263" i="61"/>
  <c r="T282" i="61" s="1"/>
  <c r="S263" i="61"/>
  <c r="S282" i="61" s="1"/>
  <c r="R263" i="61"/>
  <c r="R282" i="61" s="1"/>
  <c r="Q263" i="61"/>
  <c r="Q282" i="61" s="1"/>
  <c r="P263" i="61"/>
  <c r="P282" i="61" s="1"/>
  <c r="O263" i="61"/>
  <c r="O282" i="61" s="1"/>
  <c r="N263" i="61"/>
  <c r="N282" i="61" s="1"/>
  <c r="M263" i="61"/>
  <c r="M282" i="61" s="1"/>
  <c r="L263" i="61"/>
  <c r="L282" i="61" s="1"/>
  <c r="K263" i="61"/>
  <c r="K282" i="61" s="1"/>
  <c r="J263" i="61"/>
  <c r="J282" i="61" s="1"/>
  <c r="I263" i="61"/>
  <c r="I282" i="61" s="1"/>
  <c r="H263" i="61"/>
  <c r="H282" i="61" s="1"/>
  <c r="F263" i="61"/>
  <c r="F282" i="61" s="1"/>
  <c r="AL245" i="61"/>
  <c r="AK245" i="61"/>
  <c r="AM245" i="61"/>
  <c r="AI245" i="61"/>
  <c r="AH245" i="61"/>
  <c r="AG245" i="61"/>
  <c r="AF245" i="61"/>
  <c r="AE245" i="61"/>
  <c r="AD245" i="61"/>
  <c r="AC245" i="61"/>
  <c r="AB245" i="61"/>
  <c r="AA245" i="61"/>
  <c r="Z245" i="61"/>
  <c r="Y245" i="61"/>
  <c r="X245" i="61"/>
  <c r="W245" i="61"/>
  <c r="V245" i="61"/>
  <c r="U245" i="61"/>
  <c r="T245" i="61"/>
  <c r="S245" i="61"/>
  <c r="R245" i="61"/>
  <c r="Q245" i="61"/>
  <c r="P245" i="61"/>
  <c r="O245" i="61"/>
  <c r="N245" i="61"/>
  <c r="M245" i="61"/>
  <c r="L245" i="61"/>
  <c r="K245" i="61"/>
  <c r="J245" i="61"/>
  <c r="I245" i="61"/>
  <c r="H245" i="61"/>
  <c r="F245" i="61"/>
  <c r="AL210" i="61"/>
  <c r="AL227" i="61" s="1"/>
  <c r="AK210" i="61"/>
  <c r="AK227" i="61" s="1"/>
  <c r="AM210" i="61"/>
  <c r="AM227" i="61" s="1"/>
  <c r="AI210" i="61"/>
  <c r="AI227" i="61" s="1"/>
  <c r="AH210" i="61"/>
  <c r="AH227" i="61" s="1"/>
  <c r="AG210" i="61"/>
  <c r="AG227" i="61" s="1"/>
  <c r="AF210" i="61"/>
  <c r="AF227" i="61" s="1"/>
  <c r="AE210" i="61"/>
  <c r="AE227" i="61" s="1"/>
  <c r="AD210" i="61"/>
  <c r="AD227" i="61" s="1"/>
  <c r="AC210" i="61"/>
  <c r="AC227" i="61" s="1"/>
  <c r="AB210" i="61"/>
  <c r="AB227" i="61" s="1"/>
  <c r="AA210" i="61"/>
  <c r="AA227" i="61" s="1"/>
  <c r="Z210" i="61"/>
  <c r="Z227" i="61" s="1"/>
  <c r="Y210" i="61"/>
  <c r="Y227" i="61" s="1"/>
  <c r="X210" i="61"/>
  <c r="X227" i="61" s="1"/>
  <c r="W210" i="61"/>
  <c r="W227" i="61" s="1"/>
  <c r="V210" i="61"/>
  <c r="V227" i="61" s="1"/>
  <c r="U210" i="61"/>
  <c r="U227" i="61" s="1"/>
  <c r="T210" i="61"/>
  <c r="T227" i="61" s="1"/>
  <c r="S210" i="61"/>
  <c r="S227" i="61" s="1"/>
  <c r="R210" i="61"/>
  <c r="R227" i="61" s="1"/>
  <c r="Q210" i="61"/>
  <c r="Q227" i="61" s="1"/>
  <c r="P210" i="61"/>
  <c r="P227" i="61" s="1"/>
  <c r="O210" i="61"/>
  <c r="O227" i="61" s="1"/>
  <c r="N210" i="61"/>
  <c r="N227" i="61" s="1"/>
  <c r="M210" i="61"/>
  <c r="M227" i="61" s="1"/>
  <c r="L210" i="61"/>
  <c r="L227" i="61" s="1"/>
  <c r="K210" i="61"/>
  <c r="K227" i="61" s="1"/>
  <c r="J210" i="61"/>
  <c r="J227" i="61" s="1"/>
  <c r="I210" i="61"/>
  <c r="I227" i="61" s="1"/>
  <c r="H210" i="61"/>
  <c r="H227" i="61" s="1"/>
  <c r="F210" i="61"/>
  <c r="F227" i="61" s="1"/>
  <c r="AL191" i="61"/>
  <c r="AK191" i="61"/>
  <c r="AM191" i="61"/>
  <c r="AI191" i="61"/>
  <c r="AH191" i="61"/>
  <c r="AG191" i="61"/>
  <c r="AF191" i="61"/>
  <c r="AE191" i="61"/>
  <c r="AD191" i="61"/>
  <c r="AC191" i="61"/>
  <c r="AB191" i="61"/>
  <c r="AA191" i="61"/>
  <c r="Z191" i="61"/>
  <c r="Y191" i="61"/>
  <c r="X191" i="61"/>
  <c r="W191" i="61"/>
  <c r="V191" i="61"/>
  <c r="U191" i="61"/>
  <c r="T191" i="61"/>
  <c r="S191" i="61"/>
  <c r="R191" i="61"/>
  <c r="Q191" i="61"/>
  <c r="P191" i="61"/>
  <c r="O191" i="61"/>
  <c r="N191" i="61"/>
  <c r="M191" i="61"/>
  <c r="L191" i="61"/>
  <c r="K191" i="61"/>
  <c r="J191" i="61"/>
  <c r="I191" i="61"/>
  <c r="H191" i="61"/>
  <c r="F191" i="61"/>
  <c r="AL153" i="61"/>
  <c r="AL172" i="61" s="1"/>
  <c r="AK153" i="61"/>
  <c r="AK172" i="61" s="1"/>
  <c r="AM153" i="61"/>
  <c r="AM172" i="61" s="1"/>
  <c r="AI153" i="61"/>
  <c r="AI172" i="61" s="1"/>
  <c r="AH153" i="61"/>
  <c r="AH172" i="61" s="1"/>
  <c r="AG153" i="61"/>
  <c r="AG172" i="61" s="1"/>
  <c r="AF153" i="61"/>
  <c r="AF172" i="61" s="1"/>
  <c r="AE153" i="61"/>
  <c r="AE172" i="61" s="1"/>
  <c r="AD153" i="61"/>
  <c r="AD172" i="61" s="1"/>
  <c r="AC153" i="61"/>
  <c r="AC172" i="61" s="1"/>
  <c r="AB153" i="61"/>
  <c r="AB172" i="61" s="1"/>
  <c r="AA153" i="61"/>
  <c r="AA172" i="61" s="1"/>
  <c r="Z153" i="61"/>
  <c r="Z172" i="61" s="1"/>
  <c r="Y153" i="61"/>
  <c r="Y172" i="61" s="1"/>
  <c r="X153" i="61"/>
  <c r="X172" i="61" s="1"/>
  <c r="W153" i="61"/>
  <c r="W172" i="61" s="1"/>
  <c r="V153" i="61"/>
  <c r="V172" i="61" s="1"/>
  <c r="U153" i="61"/>
  <c r="U172" i="61" s="1"/>
  <c r="T153" i="61"/>
  <c r="T172" i="61" s="1"/>
  <c r="S153" i="61"/>
  <c r="S172" i="61" s="1"/>
  <c r="R153" i="61"/>
  <c r="R172" i="61" s="1"/>
  <c r="Q153" i="61"/>
  <c r="Q172" i="61" s="1"/>
  <c r="P153" i="61"/>
  <c r="P172" i="61" s="1"/>
  <c r="O153" i="61"/>
  <c r="O172" i="61" s="1"/>
  <c r="N153" i="61"/>
  <c r="N172" i="61" s="1"/>
  <c r="M153" i="61"/>
  <c r="M172" i="61" s="1"/>
  <c r="L153" i="61"/>
  <c r="L172" i="61" s="1"/>
  <c r="K153" i="61"/>
  <c r="K172" i="61" s="1"/>
  <c r="J153" i="61"/>
  <c r="J172" i="61" s="1"/>
  <c r="I153" i="61"/>
  <c r="I172" i="61" s="1"/>
  <c r="H153" i="61"/>
  <c r="H172" i="61" s="1"/>
  <c r="F153" i="61"/>
  <c r="F172" i="61" s="1"/>
  <c r="BK152" i="61"/>
  <c r="BK151" i="61"/>
  <c r="BK150" i="61"/>
  <c r="BK149" i="61"/>
  <c r="BK148" i="61"/>
  <c r="BK147" i="61"/>
  <c r="BK137" i="61"/>
  <c r="BK146" i="61"/>
  <c r="BK145" i="61"/>
  <c r="BK136" i="61"/>
  <c r="BK135" i="61"/>
  <c r="AL134" i="61"/>
  <c r="AK134" i="61"/>
  <c r="AM134" i="61"/>
  <c r="AI134" i="61"/>
  <c r="AH134" i="61"/>
  <c r="AG134" i="61"/>
  <c r="AF134" i="61"/>
  <c r="AE134" i="61"/>
  <c r="AD134" i="61"/>
  <c r="AC134" i="61"/>
  <c r="AB134" i="61"/>
  <c r="AA134" i="61"/>
  <c r="Z134" i="61"/>
  <c r="Y134" i="61"/>
  <c r="X134" i="61"/>
  <c r="W134" i="61"/>
  <c r="V134" i="61"/>
  <c r="U134" i="61"/>
  <c r="T134" i="61"/>
  <c r="S134" i="61"/>
  <c r="R134" i="61"/>
  <c r="Q134" i="61"/>
  <c r="P134" i="61"/>
  <c r="O134" i="61"/>
  <c r="N134" i="61"/>
  <c r="M134" i="61"/>
  <c r="L134" i="61"/>
  <c r="K134" i="61"/>
  <c r="J134" i="61"/>
  <c r="I134" i="61"/>
  <c r="H134" i="61"/>
  <c r="F134" i="61"/>
  <c r="BK133" i="61"/>
  <c r="BK132" i="61"/>
  <c r="BK131" i="61"/>
  <c r="BK130" i="61"/>
  <c r="BK129" i="61"/>
  <c r="BK128" i="61"/>
  <c r="BK127" i="61"/>
  <c r="BK125" i="61"/>
  <c r="BK124" i="61"/>
  <c r="BK123" i="61"/>
  <c r="BK122" i="61"/>
  <c r="BK121" i="61"/>
  <c r="BK120" i="61"/>
  <c r="BK119" i="61"/>
  <c r="BK118" i="61"/>
  <c r="BK111" i="61"/>
  <c r="BK110" i="61"/>
  <c r="BK109" i="61"/>
  <c r="BK108" i="61"/>
  <c r="BK107" i="61"/>
  <c r="BK106" i="61"/>
  <c r="AL105" i="61"/>
  <c r="AL117" i="61" s="1"/>
  <c r="AL126" i="61" s="1"/>
  <c r="AK105" i="61"/>
  <c r="AK117" i="61" s="1"/>
  <c r="AK126" i="61" s="1"/>
  <c r="AM105" i="61"/>
  <c r="AM117" i="61" s="1"/>
  <c r="AM126" i="61" s="1"/>
  <c r="AI105" i="61"/>
  <c r="AI117" i="61" s="1"/>
  <c r="AI126" i="61" s="1"/>
  <c r="AH105" i="61"/>
  <c r="AH117" i="61" s="1"/>
  <c r="AH126" i="61" s="1"/>
  <c r="AG105" i="61"/>
  <c r="AG117" i="61" s="1"/>
  <c r="AG126" i="61" s="1"/>
  <c r="AF105" i="61"/>
  <c r="AF117" i="61" s="1"/>
  <c r="AF126" i="61" s="1"/>
  <c r="AE105" i="61"/>
  <c r="AE117" i="61" s="1"/>
  <c r="AE126" i="61" s="1"/>
  <c r="AD105" i="61"/>
  <c r="AD117" i="61" s="1"/>
  <c r="AD126" i="61" s="1"/>
  <c r="AC105" i="61"/>
  <c r="AC117" i="61" s="1"/>
  <c r="AC126" i="61" s="1"/>
  <c r="AB105" i="61"/>
  <c r="AB117" i="61" s="1"/>
  <c r="AB126" i="61" s="1"/>
  <c r="AA105" i="61"/>
  <c r="AA117" i="61" s="1"/>
  <c r="AA126" i="61" s="1"/>
  <c r="Z105" i="61"/>
  <c r="Z117" i="61" s="1"/>
  <c r="Z126" i="61" s="1"/>
  <c r="Y105" i="61"/>
  <c r="Y117" i="61" s="1"/>
  <c r="Y126" i="61" s="1"/>
  <c r="X105" i="61"/>
  <c r="X117" i="61" s="1"/>
  <c r="X126" i="61" s="1"/>
  <c r="W105" i="61"/>
  <c r="W117" i="61" s="1"/>
  <c r="W126" i="61" s="1"/>
  <c r="V105" i="61"/>
  <c r="V117" i="61" s="1"/>
  <c r="V126" i="61" s="1"/>
  <c r="U105" i="61"/>
  <c r="U117" i="61" s="1"/>
  <c r="U126" i="61" s="1"/>
  <c r="T105" i="61"/>
  <c r="T117" i="61" s="1"/>
  <c r="T126" i="61" s="1"/>
  <c r="S105" i="61"/>
  <c r="S117" i="61" s="1"/>
  <c r="S126" i="61" s="1"/>
  <c r="R105" i="61"/>
  <c r="R117" i="61" s="1"/>
  <c r="R126" i="61" s="1"/>
  <c r="Q105" i="61"/>
  <c r="Q117" i="61" s="1"/>
  <c r="Q126" i="61" s="1"/>
  <c r="P105" i="61"/>
  <c r="P117" i="61" s="1"/>
  <c r="P126" i="61" s="1"/>
  <c r="O105" i="61"/>
  <c r="O117" i="61" s="1"/>
  <c r="O126" i="61" s="1"/>
  <c r="N105" i="61"/>
  <c r="N117" i="61" s="1"/>
  <c r="N126" i="61" s="1"/>
  <c r="M105" i="61"/>
  <c r="M117" i="61" s="1"/>
  <c r="M126" i="61" s="1"/>
  <c r="L105" i="61"/>
  <c r="L117" i="61" s="1"/>
  <c r="L126" i="61" s="1"/>
  <c r="K105" i="61"/>
  <c r="K117" i="61" s="1"/>
  <c r="K126" i="61" s="1"/>
  <c r="J105" i="61"/>
  <c r="J117" i="61" s="1"/>
  <c r="I105" i="61"/>
  <c r="I117" i="61" s="1"/>
  <c r="I126" i="61" s="1"/>
  <c r="H105" i="61"/>
  <c r="H117" i="61" s="1"/>
  <c r="H126" i="61" s="1"/>
  <c r="F105" i="61"/>
  <c r="F117" i="61" s="1"/>
  <c r="F126" i="61" s="1"/>
  <c r="BK104" i="61"/>
  <c r="BK103" i="61"/>
  <c r="BK102" i="61"/>
  <c r="BK101" i="61"/>
  <c r="BK100" i="61"/>
  <c r="BK99" i="61"/>
  <c r="BK98" i="61"/>
  <c r="BK97" i="61"/>
  <c r="BK96" i="61"/>
  <c r="BK95" i="61"/>
  <c r="AL94" i="61"/>
  <c r="AK94" i="61"/>
  <c r="AM94" i="61"/>
  <c r="AI94" i="61"/>
  <c r="AH94" i="61"/>
  <c r="AG94" i="61"/>
  <c r="AF94" i="61"/>
  <c r="AE94" i="61"/>
  <c r="AD94" i="61"/>
  <c r="AC94" i="61"/>
  <c r="AB94" i="61"/>
  <c r="AA94" i="61"/>
  <c r="Z94" i="61"/>
  <c r="Y94" i="61"/>
  <c r="X94" i="61"/>
  <c r="W94" i="61"/>
  <c r="V94" i="61"/>
  <c r="U94" i="61"/>
  <c r="T94" i="61"/>
  <c r="S94" i="61"/>
  <c r="R94" i="61"/>
  <c r="Q94" i="61"/>
  <c r="P94" i="61"/>
  <c r="O94" i="61"/>
  <c r="N94" i="61"/>
  <c r="M94" i="61"/>
  <c r="L94" i="61"/>
  <c r="K94" i="61"/>
  <c r="J94" i="61"/>
  <c r="I94" i="61"/>
  <c r="H94" i="61"/>
  <c r="F94" i="61"/>
  <c r="BK93" i="61"/>
  <c r="BK92" i="61"/>
  <c r="BK91" i="61"/>
  <c r="BK90" i="61"/>
  <c r="BK89" i="61"/>
  <c r="BK88" i="61"/>
  <c r="BK87" i="61"/>
  <c r="BK86" i="61"/>
  <c r="BE85" i="61"/>
  <c r="BD85" i="61"/>
  <c r="BC85" i="61"/>
  <c r="BB85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L85" i="61"/>
  <c r="AK85" i="61"/>
  <c r="AM85" i="61"/>
  <c r="AI85" i="61"/>
  <c r="AH85" i="61"/>
  <c r="AG85" i="61"/>
  <c r="AF85" i="61"/>
  <c r="AE85" i="61"/>
  <c r="AD85" i="61"/>
  <c r="AC85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L85" i="61"/>
  <c r="K85" i="61"/>
  <c r="J85" i="61"/>
  <c r="I85" i="61"/>
  <c r="H85" i="61"/>
  <c r="F85" i="61"/>
  <c r="BK84" i="61"/>
  <c r="BK83" i="61"/>
  <c r="BK82" i="61"/>
  <c r="BK81" i="61"/>
  <c r="BK80" i="61"/>
  <c r="BK79" i="61"/>
  <c r="BK78" i="61"/>
  <c r="BK77" i="61"/>
  <c r="BK76" i="61"/>
  <c r="BE75" i="61"/>
  <c r="BD75" i="61"/>
  <c r="BC75" i="61"/>
  <c r="BB75" i="61"/>
  <c r="BA75" i="61"/>
  <c r="AZ75" i="61"/>
  <c r="AY75" i="61"/>
  <c r="AX75" i="61"/>
  <c r="AW75" i="61"/>
  <c r="AV75" i="61"/>
  <c r="AU75" i="61"/>
  <c r="AT75" i="61"/>
  <c r="AS75" i="61"/>
  <c r="AR75" i="61"/>
  <c r="AQ75" i="61"/>
  <c r="AP75" i="61"/>
  <c r="AO75" i="61"/>
  <c r="AN75" i="61"/>
  <c r="AL75" i="61"/>
  <c r="AK75" i="61"/>
  <c r="AM75" i="61"/>
  <c r="AI75" i="61"/>
  <c r="AH75" i="61"/>
  <c r="AG75" i="61"/>
  <c r="AF75" i="61"/>
  <c r="AE75" i="61"/>
  <c r="AD75" i="61"/>
  <c r="AC75" i="61"/>
  <c r="AB75" i="61"/>
  <c r="AA75" i="61"/>
  <c r="Z75" i="61"/>
  <c r="Y75" i="61"/>
  <c r="X75" i="61"/>
  <c r="W75" i="61"/>
  <c r="V75" i="61"/>
  <c r="U75" i="61"/>
  <c r="T75" i="61"/>
  <c r="S75" i="61"/>
  <c r="R75" i="61"/>
  <c r="Q75" i="61"/>
  <c r="P75" i="61"/>
  <c r="O75" i="61"/>
  <c r="N75" i="61"/>
  <c r="M75" i="61"/>
  <c r="L75" i="61"/>
  <c r="K75" i="61"/>
  <c r="J75" i="61"/>
  <c r="I75" i="61"/>
  <c r="H75" i="61"/>
  <c r="F75" i="61"/>
  <c r="BK74" i="61"/>
  <c r="BK73" i="61"/>
  <c r="BK72" i="61"/>
  <c r="BK71" i="61"/>
  <c r="BK70" i="61"/>
  <c r="BK69" i="61"/>
  <c r="BK68" i="61"/>
  <c r="BK67" i="61"/>
  <c r="AM66" i="61"/>
  <c r="AI66" i="61"/>
  <c r="AH66" i="61"/>
  <c r="AG66" i="61"/>
  <c r="AF66" i="61"/>
  <c r="AE66" i="61"/>
  <c r="AD66" i="61"/>
  <c r="AC66" i="61"/>
  <c r="AB66" i="61"/>
  <c r="AA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F66" i="61"/>
  <c r="BK65" i="61"/>
  <c r="BK64" i="61"/>
  <c r="BK63" i="61"/>
  <c r="BK62" i="61"/>
  <c r="BK61" i="61"/>
  <c r="BK60" i="61"/>
  <c r="AM59" i="61"/>
  <c r="AI59" i="61"/>
  <c r="AH59" i="61"/>
  <c r="AG59" i="61"/>
  <c r="AF59" i="61"/>
  <c r="AE59" i="61"/>
  <c r="AD59" i="61"/>
  <c r="AC59" i="61"/>
  <c r="AB59" i="61"/>
  <c r="AA59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F59" i="61"/>
  <c r="BK57" i="61"/>
  <c r="BK56" i="61"/>
  <c r="BK55" i="61"/>
  <c r="BK54" i="61"/>
  <c r="BK53" i="61"/>
  <c r="BK52" i="61"/>
  <c r="BK51" i="61"/>
  <c r="BK49" i="61"/>
  <c r="BK47" i="61"/>
  <c r="AM46" i="61"/>
  <c r="AI46" i="61"/>
  <c r="AH46" i="61"/>
  <c r="AG46" i="61"/>
  <c r="AF46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L46" i="61"/>
  <c r="K46" i="61"/>
  <c r="J46" i="61"/>
  <c r="J48" i="61" s="1"/>
  <c r="I46" i="61"/>
  <c r="H46" i="61"/>
  <c r="F46" i="61"/>
  <c r="BK45" i="61"/>
  <c r="BK44" i="61"/>
  <c r="BK42" i="61"/>
  <c r="BK41" i="61"/>
  <c r="BK40" i="61"/>
  <c r="BK34" i="61"/>
  <c r="AM33" i="61"/>
  <c r="AI33" i="61"/>
  <c r="AH33" i="61"/>
  <c r="AG33" i="61"/>
  <c r="AF33" i="61"/>
  <c r="AE33" i="61"/>
  <c r="AD33" i="61"/>
  <c r="AC33" i="61"/>
  <c r="AB33" i="61"/>
  <c r="AA33" i="61"/>
  <c r="Z33" i="61"/>
  <c r="Y33" i="61"/>
  <c r="X33" i="61"/>
  <c r="W33" i="61"/>
  <c r="V33" i="61"/>
  <c r="U33" i="61"/>
  <c r="T33" i="61"/>
  <c r="S33" i="61"/>
  <c r="R33" i="61"/>
  <c r="Q33" i="61"/>
  <c r="P33" i="61"/>
  <c r="O33" i="61"/>
  <c r="N33" i="61"/>
  <c r="M33" i="61"/>
  <c r="L33" i="61"/>
  <c r="K33" i="61"/>
  <c r="J33" i="61"/>
  <c r="I33" i="61"/>
  <c r="H33" i="61"/>
  <c r="F33" i="61"/>
  <c r="BK32" i="61"/>
  <c r="AM31" i="61"/>
  <c r="AI31" i="61"/>
  <c r="AH31" i="61"/>
  <c r="AG31" i="61"/>
  <c r="AF31" i="61"/>
  <c r="AE31" i="61"/>
  <c r="AD31" i="61"/>
  <c r="AC31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F31" i="61"/>
  <c r="BK30" i="61"/>
  <c r="BK28" i="61"/>
  <c r="BK27" i="61"/>
  <c r="BK25" i="61"/>
  <c r="BK24" i="61"/>
  <c r="BK22" i="61"/>
  <c r="BK21" i="61"/>
  <c r="BE20" i="61"/>
  <c r="BE23" i="61" s="1"/>
  <c r="BE26" i="61" s="1"/>
  <c r="BE29" i="61" s="1"/>
  <c r="BD20" i="61"/>
  <c r="BD23" i="61" s="1"/>
  <c r="BD26" i="61" s="1"/>
  <c r="BD29" i="61" s="1"/>
  <c r="BC20" i="61"/>
  <c r="BC23" i="61" s="1"/>
  <c r="BC26" i="61" s="1"/>
  <c r="BC29" i="61" s="1"/>
  <c r="BB20" i="61"/>
  <c r="BB23" i="61" s="1"/>
  <c r="BB26" i="61" s="1"/>
  <c r="BB29" i="61" s="1"/>
  <c r="BA20" i="61"/>
  <c r="BA23" i="61" s="1"/>
  <c r="BA26" i="61" s="1"/>
  <c r="BA29" i="61" s="1"/>
  <c r="AZ20" i="61"/>
  <c r="AZ23" i="61" s="1"/>
  <c r="AZ26" i="61" s="1"/>
  <c r="AZ29" i="61" s="1"/>
  <c r="AY20" i="61"/>
  <c r="AY23" i="61" s="1"/>
  <c r="AY26" i="61" s="1"/>
  <c r="AY29" i="61" s="1"/>
  <c r="AX20" i="61"/>
  <c r="AX23" i="61" s="1"/>
  <c r="AX26" i="61" s="1"/>
  <c r="AX29" i="61" s="1"/>
  <c r="AW20" i="61"/>
  <c r="AW23" i="61" s="1"/>
  <c r="AW26" i="61" s="1"/>
  <c r="AW29" i="61" s="1"/>
  <c r="AV20" i="61"/>
  <c r="AV23" i="61" s="1"/>
  <c r="AV26" i="61" s="1"/>
  <c r="AV29" i="61" s="1"/>
  <c r="AU20" i="61"/>
  <c r="AU23" i="61" s="1"/>
  <c r="AU26" i="61" s="1"/>
  <c r="AU29" i="61" s="1"/>
  <c r="AT20" i="61"/>
  <c r="AT23" i="61" s="1"/>
  <c r="AT26" i="61" s="1"/>
  <c r="AT29" i="61" s="1"/>
  <c r="AS20" i="61"/>
  <c r="AS23" i="61" s="1"/>
  <c r="AS26" i="61" s="1"/>
  <c r="AS29" i="61" s="1"/>
  <c r="AR20" i="61"/>
  <c r="AR23" i="61" s="1"/>
  <c r="AR26" i="61" s="1"/>
  <c r="AR29" i="61" s="1"/>
  <c r="AQ20" i="61"/>
  <c r="AQ23" i="61" s="1"/>
  <c r="AQ26" i="61" s="1"/>
  <c r="AQ29" i="61" s="1"/>
  <c r="AP20" i="61"/>
  <c r="AP23" i="61" s="1"/>
  <c r="AP26" i="61" s="1"/>
  <c r="AP29" i="61" s="1"/>
  <c r="AO20" i="61"/>
  <c r="AO23" i="61" s="1"/>
  <c r="AO26" i="61" s="1"/>
  <c r="AO29" i="61" s="1"/>
  <c r="AN20" i="61"/>
  <c r="AN23" i="61" s="1"/>
  <c r="AN26" i="61" s="1"/>
  <c r="AN29" i="61" s="1"/>
  <c r="AL20" i="61"/>
  <c r="AL23" i="61" s="1"/>
  <c r="AL26" i="61" s="1"/>
  <c r="AL29" i="61" s="1"/>
  <c r="AK20" i="61"/>
  <c r="AK23" i="61" s="1"/>
  <c r="AK26" i="61" s="1"/>
  <c r="AK29" i="61" s="1"/>
  <c r="AM20" i="61"/>
  <c r="AM23" i="61" s="1"/>
  <c r="AM26" i="61" s="1"/>
  <c r="AM29" i="61" s="1"/>
  <c r="AI20" i="61"/>
  <c r="AI23" i="61" s="1"/>
  <c r="AI26" i="61" s="1"/>
  <c r="AI29" i="61" s="1"/>
  <c r="AH20" i="61"/>
  <c r="AH23" i="61" s="1"/>
  <c r="AH26" i="61" s="1"/>
  <c r="AH29" i="61" s="1"/>
  <c r="AG20" i="61"/>
  <c r="AG23" i="61" s="1"/>
  <c r="AG26" i="61" s="1"/>
  <c r="AG29" i="61" s="1"/>
  <c r="AF20" i="61"/>
  <c r="AF23" i="61" s="1"/>
  <c r="AF26" i="61" s="1"/>
  <c r="AF29" i="61" s="1"/>
  <c r="AE20" i="61"/>
  <c r="AE23" i="61" s="1"/>
  <c r="AE26" i="61" s="1"/>
  <c r="AE29" i="61" s="1"/>
  <c r="AD20" i="61"/>
  <c r="AD23" i="61" s="1"/>
  <c r="AD26" i="61" s="1"/>
  <c r="AD29" i="61" s="1"/>
  <c r="AC20" i="61"/>
  <c r="AC23" i="61" s="1"/>
  <c r="AC26" i="61" s="1"/>
  <c r="AC29" i="61" s="1"/>
  <c r="AB20" i="61"/>
  <c r="AB23" i="61" s="1"/>
  <c r="AB26" i="61" s="1"/>
  <c r="AB29" i="61" s="1"/>
  <c r="AA20" i="61"/>
  <c r="AA23" i="61" s="1"/>
  <c r="AA26" i="61" s="1"/>
  <c r="AA29" i="61" s="1"/>
  <c r="Z20" i="61"/>
  <c r="Z23" i="61" s="1"/>
  <c r="Z26" i="61" s="1"/>
  <c r="Z29" i="61" s="1"/>
  <c r="Y20" i="61"/>
  <c r="Y23" i="61" s="1"/>
  <c r="Y26" i="61" s="1"/>
  <c r="Y29" i="61" s="1"/>
  <c r="X20" i="61"/>
  <c r="X23" i="61" s="1"/>
  <c r="X26" i="61" s="1"/>
  <c r="X29" i="61" s="1"/>
  <c r="W20" i="61"/>
  <c r="W23" i="61" s="1"/>
  <c r="W26" i="61" s="1"/>
  <c r="W29" i="61" s="1"/>
  <c r="V20" i="61"/>
  <c r="V23" i="61" s="1"/>
  <c r="V26" i="61" s="1"/>
  <c r="V29" i="61" s="1"/>
  <c r="U20" i="61"/>
  <c r="U23" i="61" s="1"/>
  <c r="U26" i="61" s="1"/>
  <c r="U29" i="61" s="1"/>
  <c r="T20" i="61"/>
  <c r="T23" i="61" s="1"/>
  <c r="T26" i="61" s="1"/>
  <c r="T29" i="61" s="1"/>
  <c r="S20" i="61"/>
  <c r="S23" i="61" s="1"/>
  <c r="S26" i="61" s="1"/>
  <c r="S29" i="61" s="1"/>
  <c r="R20" i="61"/>
  <c r="R23" i="61" s="1"/>
  <c r="R26" i="61" s="1"/>
  <c r="R29" i="61" s="1"/>
  <c r="Q20" i="61"/>
  <c r="Q23" i="61" s="1"/>
  <c r="Q26" i="61" s="1"/>
  <c r="Q29" i="61" s="1"/>
  <c r="P20" i="61"/>
  <c r="P23" i="61" s="1"/>
  <c r="P26" i="61" s="1"/>
  <c r="P29" i="61" s="1"/>
  <c r="O20" i="61"/>
  <c r="O23" i="61" s="1"/>
  <c r="O26" i="61" s="1"/>
  <c r="O29" i="61" s="1"/>
  <c r="N20" i="61"/>
  <c r="N23" i="61" s="1"/>
  <c r="N26" i="61" s="1"/>
  <c r="N29" i="61" s="1"/>
  <c r="M20" i="61"/>
  <c r="M23" i="61" s="1"/>
  <c r="M26" i="61" s="1"/>
  <c r="M29" i="61" s="1"/>
  <c r="L20" i="61"/>
  <c r="L23" i="61" s="1"/>
  <c r="L26" i="61" s="1"/>
  <c r="L29" i="61" s="1"/>
  <c r="K20" i="61"/>
  <c r="K23" i="61" s="1"/>
  <c r="K26" i="61" s="1"/>
  <c r="K29" i="61" s="1"/>
  <c r="J20" i="61"/>
  <c r="J23" i="61" s="1"/>
  <c r="I20" i="61"/>
  <c r="I23" i="61" s="1"/>
  <c r="I26" i="61" s="1"/>
  <c r="I29" i="61" s="1"/>
  <c r="H20" i="61"/>
  <c r="H23" i="61" s="1"/>
  <c r="H26" i="61" s="1"/>
  <c r="H29" i="61" s="1"/>
  <c r="F20" i="61"/>
  <c r="F23" i="61" s="1"/>
  <c r="F26" i="61" s="1"/>
  <c r="F29" i="61" s="1"/>
  <c r="BK19" i="61"/>
  <c r="BK18" i="61"/>
  <c r="BK17" i="61"/>
  <c r="BK16" i="61"/>
  <c r="BK15" i="61"/>
  <c r="O14" i="61"/>
  <c r="N14" i="61"/>
  <c r="M14" i="61"/>
  <c r="L14" i="61"/>
  <c r="K14" i="61"/>
  <c r="J14" i="61"/>
  <c r="I14" i="61"/>
  <c r="H14" i="61"/>
  <c r="F14" i="61"/>
  <c r="BK13" i="61"/>
  <c r="BK11" i="61"/>
  <c r="BE173" i="59"/>
  <c r="BD173" i="59"/>
  <c r="BC173" i="59"/>
  <c r="BB173" i="59"/>
  <c r="BA173" i="59"/>
  <c r="AZ173" i="59"/>
  <c r="AY173" i="59"/>
  <c r="AX173" i="59"/>
  <c r="AW173" i="59"/>
  <c r="AV173" i="59"/>
  <c r="AU173" i="59"/>
  <c r="AT173" i="59"/>
  <c r="AS173" i="59"/>
  <c r="AR173" i="59"/>
  <c r="AQ173" i="59"/>
  <c r="AP173" i="59"/>
  <c r="AO173" i="59"/>
  <c r="AN173" i="59"/>
  <c r="AM173" i="59"/>
  <c r="AL173" i="59"/>
  <c r="AK173" i="59"/>
  <c r="AJ173" i="59"/>
  <c r="AI173" i="59"/>
  <c r="AH173" i="59"/>
  <c r="AG173" i="59"/>
  <c r="AF173" i="59"/>
  <c r="AE173" i="59"/>
  <c r="AD173" i="59"/>
  <c r="AC173" i="59"/>
  <c r="AB173" i="59"/>
  <c r="AA173" i="59"/>
  <c r="Z173" i="59"/>
  <c r="Y173" i="59"/>
  <c r="X173" i="59"/>
  <c r="W173" i="59"/>
  <c r="V173" i="59"/>
  <c r="U173" i="59"/>
  <c r="T173" i="59"/>
  <c r="S173" i="59"/>
  <c r="R173" i="59"/>
  <c r="Q173" i="59"/>
  <c r="P173" i="59"/>
  <c r="O173" i="59"/>
  <c r="N173" i="59"/>
  <c r="M173" i="59"/>
  <c r="L173" i="59"/>
  <c r="K173" i="59"/>
  <c r="I173" i="59"/>
  <c r="H173" i="59"/>
  <c r="F173" i="59"/>
  <c r="BE155" i="59"/>
  <c r="BD155" i="59"/>
  <c r="BC155" i="59"/>
  <c r="BB155" i="59"/>
  <c r="BA155" i="59"/>
  <c r="AZ155" i="59"/>
  <c r="AY155" i="59"/>
  <c r="AX155" i="59"/>
  <c r="AW155" i="59"/>
  <c r="AV155" i="59"/>
  <c r="AU155" i="59"/>
  <c r="AT155" i="59"/>
  <c r="AS155" i="59"/>
  <c r="AR155" i="59"/>
  <c r="AQ155" i="59"/>
  <c r="AP155" i="59"/>
  <c r="AO155" i="59"/>
  <c r="AN155" i="59"/>
  <c r="AM155" i="59"/>
  <c r="AL155" i="59"/>
  <c r="AK155" i="59"/>
  <c r="AJ155" i="59"/>
  <c r="AI155" i="59"/>
  <c r="AH155" i="59"/>
  <c r="AG155" i="59"/>
  <c r="AF155" i="59"/>
  <c r="AE155" i="59"/>
  <c r="AD155" i="59"/>
  <c r="AC155" i="59"/>
  <c r="AB155" i="59"/>
  <c r="AA155" i="59"/>
  <c r="Z155" i="59"/>
  <c r="Y155" i="59"/>
  <c r="X155" i="59"/>
  <c r="W155" i="59"/>
  <c r="V155" i="59"/>
  <c r="U155" i="59"/>
  <c r="T155" i="59"/>
  <c r="S155" i="59"/>
  <c r="R155" i="59"/>
  <c r="Q155" i="59"/>
  <c r="P155" i="59"/>
  <c r="O155" i="59"/>
  <c r="N155" i="59"/>
  <c r="M155" i="59"/>
  <c r="L155" i="59"/>
  <c r="K155" i="59"/>
  <c r="I155" i="59"/>
  <c r="H155" i="59"/>
  <c r="F155" i="59"/>
  <c r="BE138" i="59"/>
  <c r="BD138" i="59"/>
  <c r="BC138" i="59"/>
  <c r="BB138" i="59"/>
  <c r="BA138" i="59"/>
  <c r="AZ138" i="59"/>
  <c r="AY138" i="59"/>
  <c r="AX138" i="59"/>
  <c r="AW138" i="59"/>
  <c r="AV138" i="59"/>
  <c r="AU138" i="59"/>
  <c r="AT138" i="59"/>
  <c r="AS138" i="59"/>
  <c r="AR138" i="59"/>
  <c r="AQ138" i="59"/>
  <c r="AP138" i="59"/>
  <c r="AO138" i="59"/>
  <c r="AN138" i="59"/>
  <c r="AM138" i="59"/>
  <c r="AL138" i="59"/>
  <c r="AK138" i="59"/>
  <c r="AJ138" i="59"/>
  <c r="AI138" i="59"/>
  <c r="AH138" i="59"/>
  <c r="AG138" i="59"/>
  <c r="AF138" i="59"/>
  <c r="AE138" i="59"/>
  <c r="AD138" i="59"/>
  <c r="AC138" i="59"/>
  <c r="AB138" i="59"/>
  <c r="AA138" i="59"/>
  <c r="Z138" i="59"/>
  <c r="Y138" i="59"/>
  <c r="X138" i="59"/>
  <c r="W138" i="59"/>
  <c r="V138" i="59"/>
  <c r="U138" i="59"/>
  <c r="T138" i="59"/>
  <c r="S138" i="59"/>
  <c r="R138" i="59"/>
  <c r="Q138" i="59"/>
  <c r="P138" i="59"/>
  <c r="O138" i="59"/>
  <c r="N138" i="59"/>
  <c r="M138" i="59"/>
  <c r="L138" i="59"/>
  <c r="K138" i="59"/>
  <c r="I138" i="59"/>
  <c r="H138" i="59"/>
  <c r="F138" i="59"/>
  <c r="BE119" i="59"/>
  <c r="BD119" i="59"/>
  <c r="BC119" i="59"/>
  <c r="BB119" i="59"/>
  <c r="BA119" i="59"/>
  <c r="AZ119" i="59"/>
  <c r="AY119" i="59"/>
  <c r="AX119" i="59"/>
  <c r="AW119" i="59"/>
  <c r="AV119" i="59"/>
  <c r="AU119" i="59"/>
  <c r="AT119" i="59"/>
  <c r="AS119" i="59"/>
  <c r="AR119" i="59"/>
  <c r="AQ119" i="59"/>
  <c r="AP119" i="59"/>
  <c r="AO119" i="59"/>
  <c r="AN119" i="59"/>
  <c r="AM119" i="59"/>
  <c r="AL119" i="59"/>
  <c r="AK119" i="59"/>
  <c r="AJ119" i="59"/>
  <c r="AI119" i="59"/>
  <c r="AH119" i="59"/>
  <c r="AG119" i="59"/>
  <c r="AF119" i="59"/>
  <c r="AE119" i="59"/>
  <c r="AD119" i="59"/>
  <c r="AC119" i="59"/>
  <c r="AB119" i="59"/>
  <c r="AA119" i="59"/>
  <c r="Z119" i="59"/>
  <c r="Y119" i="59"/>
  <c r="X119" i="59"/>
  <c r="W119" i="59"/>
  <c r="V119" i="59"/>
  <c r="U119" i="59"/>
  <c r="T119" i="59"/>
  <c r="S119" i="59"/>
  <c r="R119" i="59"/>
  <c r="Q119" i="59"/>
  <c r="P119" i="59"/>
  <c r="O119" i="59"/>
  <c r="N119" i="59"/>
  <c r="M119" i="59"/>
  <c r="L119" i="59"/>
  <c r="K119" i="59"/>
  <c r="I119" i="59"/>
  <c r="H119" i="59"/>
  <c r="F119" i="59"/>
  <c r="BE105" i="59"/>
  <c r="BD105" i="59"/>
  <c r="BC105" i="59"/>
  <c r="BB105" i="59"/>
  <c r="BA105" i="59"/>
  <c r="AZ105" i="59"/>
  <c r="AY105" i="59"/>
  <c r="AX105" i="59"/>
  <c r="AW105" i="59"/>
  <c r="AV105" i="59"/>
  <c r="AU105" i="59"/>
  <c r="AT105" i="59"/>
  <c r="AS105" i="59"/>
  <c r="AR105" i="59"/>
  <c r="AQ105" i="59"/>
  <c r="AP105" i="59"/>
  <c r="AO105" i="59"/>
  <c r="AN105" i="59"/>
  <c r="AM105" i="59"/>
  <c r="AL105" i="59"/>
  <c r="AK105" i="59"/>
  <c r="AJ105" i="59"/>
  <c r="AI105" i="59"/>
  <c r="AH105" i="59"/>
  <c r="AG105" i="59"/>
  <c r="AF105" i="59"/>
  <c r="AE105" i="59"/>
  <c r="AD105" i="59"/>
  <c r="AC105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I105" i="59"/>
  <c r="H105" i="59"/>
  <c r="F105" i="59"/>
  <c r="AJ93" i="59"/>
  <c r="AI93" i="59"/>
  <c r="AH93" i="59"/>
  <c r="AG93" i="59"/>
  <c r="AF93" i="59"/>
  <c r="AE93" i="59"/>
  <c r="AD93" i="59"/>
  <c r="AC93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I93" i="59"/>
  <c r="H93" i="59"/>
  <c r="F93" i="59"/>
  <c r="BE76" i="59"/>
  <c r="BD76" i="59"/>
  <c r="BC76" i="59"/>
  <c r="BB76" i="59"/>
  <c r="BA76" i="59"/>
  <c r="AZ76" i="59"/>
  <c r="AY76" i="59"/>
  <c r="AX76" i="59"/>
  <c r="AW76" i="59"/>
  <c r="AV76" i="59"/>
  <c r="AU76" i="59"/>
  <c r="AT76" i="59"/>
  <c r="AS76" i="59"/>
  <c r="AR76" i="59"/>
  <c r="AQ76" i="59"/>
  <c r="AP76" i="59"/>
  <c r="AO76" i="59"/>
  <c r="AN76" i="59"/>
  <c r="AM76" i="59"/>
  <c r="AL76" i="59"/>
  <c r="AK76" i="59"/>
  <c r="AJ76" i="59"/>
  <c r="AI76" i="59"/>
  <c r="AH76" i="59"/>
  <c r="AG76" i="59"/>
  <c r="AF76" i="59"/>
  <c r="AE76" i="59"/>
  <c r="AD76" i="59"/>
  <c r="AC76" i="59"/>
  <c r="AB76" i="59"/>
  <c r="AA76" i="59"/>
  <c r="Z76" i="59"/>
  <c r="Y76" i="59"/>
  <c r="X76" i="59"/>
  <c r="W76" i="59"/>
  <c r="V76" i="59"/>
  <c r="U76" i="59"/>
  <c r="T76" i="59"/>
  <c r="S76" i="59"/>
  <c r="R76" i="59"/>
  <c r="Q76" i="59"/>
  <c r="P76" i="59"/>
  <c r="O76" i="59"/>
  <c r="N76" i="59"/>
  <c r="M76" i="59"/>
  <c r="L76" i="59"/>
  <c r="K76" i="59"/>
  <c r="I76" i="59"/>
  <c r="H76" i="59"/>
  <c r="F76" i="59"/>
  <c r="AJ64" i="59"/>
  <c r="AI64" i="59"/>
  <c r="AH64" i="59"/>
  <c r="AG64" i="59"/>
  <c r="AF64" i="59"/>
  <c r="AE64" i="59"/>
  <c r="AD64" i="59"/>
  <c r="AC64" i="59"/>
  <c r="AB64" i="59"/>
  <c r="AA64" i="59"/>
  <c r="Z64" i="59"/>
  <c r="Y64" i="59"/>
  <c r="X64" i="59"/>
  <c r="W64" i="59"/>
  <c r="V64" i="59"/>
  <c r="U64" i="59"/>
  <c r="T64" i="59"/>
  <c r="S64" i="59"/>
  <c r="R64" i="59"/>
  <c r="Q64" i="59"/>
  <c r="P64" i="59"/>
  <c r="O64" i="59"/>
  <c r="N64" i="59"/>
  <c r="M64" i="59"/>
  <c r="L64" i="59"/>
  <c r="K64" i="59"/>
  <c r="I64" i="59"/>
  <c r="H64" i="59"/>
  <c r="F64" i="59"/>
  <c r="BE39" i="59"/>
  <c r="BE41" i="59" s="1"/>
  <c r="BD39" i="59"/>
  <c r="BC39" i="59"/>
  <c r="BB39" i="59"/>
  <c r="BA39" i="59"/>
  <c r="BA41" i="59" s="1"/>
  <c r="AZ39" i="59"/>
  <c r="AY39" i="59"/>
  <c r="AX39" i="59"/>
  <c r="AW39" i="59"/>
  <c r="AW41" i="59" s="1"/>
  <c r="AV39" i="59"/>
  <c r="AU39" i="59"/>
  <c r="AT39" i="59"/>
  <c r="AS39" i="59"/>
  <c r="AS41" i="59" s="1"/>
  <c r="AR39" i="59"/>
  <c r="AQ39" i="59"/>
  <c r="AP39" i="59"/>
  <c r="AO39" i="59"/>
  <c r="AO41" i="59" s="1"/>
  <c r="AN39" i="59"/>
  <c r="AM39" i="59"/>
  <c r="AL39" i="59"/>
  <c r="AK39" i="59"/>
  <c r="AK41" i="59" s="1"/>
  <c r="AJ39" i="59"/>
  <c r="AI39" i="59"/>
  <c r="AH39" i="59"/>
  <c r="AG39" i="59"/>
  <c r="AG41" i="59" s="1"/>
  <c r="AF39" i="59"/>
  <c r="AE39" i="59"/>
  <c r="AD39" i="59"/>
  <c r="AC39" i="59"/>
  <c r="AC41" i="59" s="1"/>
  <c r="AB39" i="59"/>
  <c r="AA39" i="59"/>
  <c r="Z39" i="59"/>
  <c r="Y39" i="59"/>
  <c r="Y41" i="59" s="1"/>
  <c r="X39" i="59"/>
  <c r="W39" i="59"/>
  <c r="V39" i="59"/>
  <c r="U39" i="59"/>
  <c r="U41" i="59" s="1"/>
  <c r="T39" i="59"/>
  <c r="S39" i="59"/>
  <c r="R39" i="59"/>
  <c r="Q39" i="59"/>
  <c r="Q41" i="59" s="1"/>
  <c r="P39" i="59"/>
  <c r="O39" i="59"/>
  <c r="N39" i="59"/>
  <c r="M39" i="59"/>
  <c r="M41" i="59" s="1"/>
  <c r="L39" i="59"/>
  <c r="K39" i="59"/>
  <c r="I39" i="59"/>
  <c r="H39" i="59"/>
  <c r="H41" i="59" s="1"/>
  <c r="F39" i="59"/>
  <c r="K20" i="59"/>
  <c r="I20" i="59"/>
  <c r="H20" i="59"/>
  <c r="BJ15" i="59"/>
  <c r="BJ17" i="59" s="1"/>
  <c r="BI15" i="59"/>
  <c r="BI17" i="59" s="1"/>
  <c r="BH15" i="59"/>
  <c r="BH17" i="59" s="1"/>
  <c r="BG15" i="59"/>
  <c r="BG17" i="59" s="1"/>
  <c r="BF15" i="59"/>
  <c r="BF17" i="59" s="1"/>
  <c r="BE15" i="59"/>
  <c r="BE17" i="59" s="1"/>
  <c r="BD15" i="59"/>
  <c r="BD17" i="59" s="1"/>
  <c r="BC15" i="59"/>
  <c r="BC17" i="59" s="1"/>
  <c r="BB15" i="59"/>
  <c r="BB17" i="59" s="1"/>
  <c r="BA15" i="59"/>
  <c r="BA17" i="59" s="1"/>
  <c r="AZ15" i="59"/>
  <c r="AZ17" i="59" s="1"/>
  <c r="AY15" i="59"/>
  <c r="AY17" i="59" s="1"/>
  <c r="AX15" i="59"/>
  <c r="AX17" i="59" s="1"/>
  <c r="AW15" i="59"/>
  <c r="AW17" i="59" s="1"/>
  <c r="AV15" i="59"/>
  <c r="AV17" i="59" s="1"/>
  <c r="AU15" i="59"/>
  <c r="AU17" i="59" s="1"/>
  <c r="AT15" i="59"/>
  <c r="AT17" i="59" s="1"/>
  <c r="AS15" i="59"/>
  <c r="AS17" i="59" s="1"/>
  <c r="AR15" i="59"/>
  <c r="AR17" i="59" s="1"/>
  <c r="AQ15" i="59"/>
  <c r="AQ17" i="59" s="1"/>
  <c r="AP15" i="59"/>
  <c r="AP17" i="59" s="1"/>
  <c r="AO15" i="59"/>
  <c r="AO17" i="59" s="1"/>
  <c r="AN15" i="59"/>
  <c r="AN17" i="59" s="1"/>
  <c r="AM15" i="59"/>
  <c r="AM17" i="59" s="1"/>
  <c r="AL15" i="59"/>
  <c r="AL17" i="59" s="1"/>
  <c r="AK15" i="59"/>
  <c r="AK17" i="59" s="1"/>
  <c r="AJ15" i="59"/>
  <c r="AJ17" i="59" s="1"/>
  <c r="AJ20" i="59" s="1"/>
  <c r="AI15" i="59"/>
  <c r="AI17" i="59" s="1"/>
  <c r="AI20" i="59" s="1"/>
  <c r="AH15" i="59"/>
  <c r="AH17" i="59" s="1"/>
  <c r="AH20" i="59" s="1"/>
  <c r="AG15" i="59"/>
  <c r="AG17" i="59" s="1"/>
  <c r="AG20" i="59" s="1"/>
  <c r="AF15" i="59"/>
  <c r="AF17" i="59" s="1"/>
  <c r="AF20" i="59" s="1"/>
  <c r="AE15" i="59"/>
  <c r="AE17" i="59" s="1"/>
  <c r="AE20" i="59" s="1"/>
  <c r="AD15" i="59"/>
  <c r="AD17" i="59" s="1"/>
  <c r="AD20" i="59" s="1"/>
  <c r="AC15" i="59"/>
  <c r="AC17" i="59" s="1"/>
  <c r="AC20" i="59" s="1"/>
  <c r="AB15" i="59"/>
  <c r="AB17" i="59" s="1"/>
  <c r="AB20" i="59" s="1"/>
  <c r="AA15" i="59"/>
  <c r="AA17" i="59" s="1"/>
  <c r="AA20" i="59" s="1"/>
  <c r="Z15" i="59"/>
  <c r="Z17" i="59" s="1"/>
  <c r="Z20" i="59" s="1"/>
  <c r="Y15" i="59"/>
  <c r="Y17" i="59" s="1"/>
  <c r="Y20" i="59" s="1"/>
  <c r="X15" i="59"/>
  <c r="X17" i="59" s="1"/>
  <c r="X20" i="59" s="1"/>
  <c r="W15" i="59"/>
  <c r="W17" i="59" s="1"/>
  <c r="W20" i="59" s="1"/>
  <c r="V15" i="59"/>
  <c r="V17" i="59" s="1"/>
  <c r="V20" i="59" s="1"/>
  <c r="U15" i="59"/>
  <c r="U17" i="59" s="1"/>
  <c r="U20" i="59" s="1"/>
  <c r="T15" i="59"/>
  <c r="T17" i="59" s="1"/>
  <c r="T20" i="59" s="1"/>
  <c r="S15" i="59"/>
  <c r="S17" i="59" s="1"/>
  <c r="S20" i="59" s="1"/>
  <c r="R15" i="59"/>
  <c r="R17" i="59" s="1"/>
  <c r="R20" i="59" s="1"/>
  <c r="Q15" i="59"/>
  <c r="Q17" i="59" s="1"/>
  <c r="Q20" i="59" s="1"/>
  <c r="P15" i="59"/>
  <c r="P17" i="59" s="1"/>
  <c r="P20" i="59" s="1"/>
  <c r="O15" i="59"/>
  <c r="O17" i="59" s="1"/>
  <c r="O20" i="59" s="1"/>
  <c r="N15" i="59"/>
  <c r="N17" i="59" s="1"/>
  <c r="N20" i="59" s="1"/>
  <c r="M15" i="59"/>
  <c r="M17" i="59" s="1"/>
  <c r="M20" i="59" s="1"/>
  <c r="L15" i="59"/>
  <c r="L17" i="59" s="1"/>
  <c r="L20" i="59" s="1"/>
  <c r="F15" i="59"/>
  <c r="F17" i="59" s="1"/>
  <c r="F20" i="59" s="1"/>
  <c r="BK14" i="61" l="1"/>
  <c r="BK33" i="61"/>
  <c r="BK66" i="61"/>
  <c r="BK94" i="61"/>
  <c r="BK31" i="61"/>
  <c r="BK59" i="61"/>
  <c r="BK75" i="61"/>
  <c r="BK85" i="61"/>
  <c r="BK134" i="61"/>
  <c r="H300" i="61"/>
  <c r="BK172" i="61"/>
  <c r="L300" i="61"/>
  <c r="N300" i="61"/>
  <c r="P300" i="61"/>
  <c r="R300" i="61"/>
  <c r="T300" i="61"/>
  <c r="V300" i="61"/>
  <c r="X300" i="61"/>
  <c r="Z300" i="61"/>
  <c r="AB300" i="61"/>
  <c r="AD300" i="61"/>
  <c r="AF300" i="61"/>
  <c r="AH300" i="61"/>
  <c r="AM300" i="61"/>
  <c r="AL300" i="61"/>
  <c r="BK191" i="61"/>
  <c r="K41" i="59"/>
  <c r="O41" i="59"/>
  <c r="O43" i="59" s="1"/>
  <c r="S41" i="59"/>
  <c r="W41" i="59"/>
  <c r="W43" i="59" s="1"/>
  <c r="AA41" i="59"/>
  <c r="AE41" i="59"/>
  <c r="AE43" i="59" s="1"/>
  <c r="AI41" i="59"/>
  <c r="AM41" i="59"/>
  <c r="AM43" i="59" s="1"/>
  <c r="AQ41" i="59"/>
  <c r="AQ43" i="59" s="1"/>
  <c r="AU41" i="59"/>
  <c r="AU43" i="59" s="1"/>
  <c r="AY41" i="59"/>
  <c r="AY43" i="59" s="1"/>
  <c r="BC41" i="59"/>
  <c r="BC43" i="59" s="1"/>
  <c r="H43" i="59"/>
  <c r="H53" i="59" s="1"/>
  <c r="M43" i="59"/>
  <c r="M53" i="59" s="1"/>
  <c r="Q43" i="59"/>
  <c r="Q53" i="59" s="1"/>
  <c r="U43" i="59"/>
  <c r="U53" i="59" s="1"/>
  <c r="Y43" i="59"/>
  <c r="Y53" i="59" s="1"/>
  <c r="AC43" i="59"/>
  <c r="AC53" i="59" s="1"/>
  <c r="AG43" i="59"/>
  <c r="AG53" i="59" s="1"/>
  <c r="AK43" i="59"/>
  <c r="AO43" i="59"/>
  <c r="AS43" i="59"/>
  <c r="AW43" i="59"/>
  <c r="BA43" i="59"/>
  <c r="BE43" i="59"/>
  <c r="J26" i="61"/>
  <c r="BK23" i="61"/>
  <c r="BK20" i="61"/>
  <c r="J126" i="61"/>
  <c r="BK126" i="61" s="1"/>
  <c r="BK117" i="61"/>
  <c r="F41" i="59"/>
  <c r="I41" i="59"/>
  <c r="L41" i="59"/>
  <c r="N41" i="59"/>
  <c r="P41" i="59"/>
  <c r="R41" i="59"/>
  <c r="T41" i="59"/>
  <c r="V41" i="59"/>
  <c r="X41" i="59"/>
  <c r="Z41" i="59"/>
  <c r="AB41" i="59"/>
  <c r="AD41" i="59"/>
  <c r="AF41" i="59"/>
  <c r="AH41" i="59"/>
  <c r="AJ41" i="59"/>
  <c r="AL41" i="59"/>
  <c r="AL43" i="59" s="1"/>
  <c r="AN41" i="59"/>
  <c r="AN43" i="59" s="1"/>
  <c r="AP41" i="59"/>
  <c r="AP43" i="59" s="1"/>
  <c r="AR41" i="59"/>
  <c r="AR43" i="59" s="1"/>
  <c r="AT41" i="59"/>
  <c r="AT43" i="59" s="1"/>
  <c r="AV41" i="59"/>
  <c r="AV43" i="59" s="1"/>
  <c r="AX41" i="59"/>
  <c r="AX43" i="59" s="1"/>
  <c r="AZ41" i="59"/>
  <c r="AZ43" i="59" s="1"/>
  <c r="BB41" i="59"/>
  <c r="BB43" i="59" s="1"/>
  <c r="BD41" i="59"/>
  <c r="BD43" i="59" s="1"/>
  <c r="BK46" i="61"/>
  <c r="J50" i="61"/>
  <c r="L48" i="61"/>
  <c r="L50" i="61" s="1"/>
  <c r="N48" i="61"/>
  <c r="N50" i="61" s="1"/>
  <c r="P48" i="61"/>
  <c r="P50" i="61" s="1"/>
  <c r="R48" i="61"/>
  <c r="R50" i="61" s="1"/>
  <c r="T48" i="61"/>
  <c r="T50" i="61" s="1"/>
  <c r="V48" i="61"/>
  <c r="V50" i="61" s="1"/>
  <c r="X48" i="61"/>
  <c r="X50" i="61" s="1"/>
  <c r="Z48" i="61"/>
  <c r="Z50" i="61" s="1"/>
  <c r="AB48" i="61"/>
  <c r="AB50" i="61" s="1"/>
  <c r="AD48" i="61"/>
  <c r="AD50" i="61" s="1"/>
  <c r="AF48" i="61"/>
  <c r="AF50" i="61" s="1"/>
  <c r="AH48" i="61"/>
  <c r="AH50" i="61" s="1"/>
  <c r="AM48" i="61"/>
  <c r="AM50" i="61" s="1"/>
  <c r="H48" i="61"/>
  <c r="H50" i="61" s="1"/>
  <c r="BK153" i="61"/>
  <c r="F300" i="61"/>
  <c r="K300" i="61"/>
  <c r="O300" i="61"/>
  <c r="S300" i="61"/>
  <c r="W300" i="61"/>
  <c r="AA300" i="61"/>
  <c r="AE300" i="61"/>
  <c r="AI300" i="61"/>
  <c r="BK282" i="61"/>
  <c r="F48" i="61"/>
  <c r="F50" i="61" s="1"/>
  <c r="I48" i="61"/>
  <c r="I50" i="61" s="1"/>
  <c r="K48" i="61"/>
  <c r="K50" i="61" s="1"/>
  <c r="M48" i="61"/>
  <c r="M50" i="61" s="1"/>
  <c r="O48" i="61"/>
  <c r="O50" i="61" s="1"/>
  <c r="Q48" i="61"/>
  <c r="Q50" i="61" s="1"/>
  <c r="S48" i="61"/>
  <c r="S50" i="61" s="1"/>
  <c r="U48" i="61"/>
  <c r="U50" i="61" s="1"/>
  <c r="W48" i="61"/>
  <c r="W50" i="61" s="1"/>
  <c r="Y48" i="61"/>
  <c r="Y50" i="61" s="1"/>
  <c r="AA48" i="61"/>
  <c r="AA50" i="61" s="1"/>
  <c r="AC48" i="61"/>
  <c r="AC50" i="61" s="1"/>
  <c r="AE48" i="61"/>
  <c r="AE50" i="61" s="1"/>
  <c r="AG48" i="61"/>
  <c r="AG50" i="61" s="1"/>
  <c r="AI48" i="61"/>
  <c r="AI50" i="61" s="1"/>
  <c r="BK105" i="61"/>
  <c r="I300" i="61"/>
  <c r="M300" i="61"/>
  <c r="Q300" i="61"/>
  <c r="U300" i="61"/>
  <c r="Y300" i="61"/>
  <c r="AC300" i="61"/>
  <c r="AG300" i="61"/>
  <c r="AK300" i="61"/>
  <c r="BK227" i="61"/>
  <c r="BK245" i="61"/>
  <c r="J300" i="61"/>
  <c r="BK210" i="61"/>
  <c r="BK263" i="61"/>
  <c r="BK50" i="61" l="1"/>
  <c r="BK48" i="61"/>
  <c r="J29" i="61"/>
  <c r="BK29" i="61" s="1"/>
  <c r="BK26" i="61"/>
  <c r="AH43" i="59"/>
  <c r="AH53" i="59" s="1"/>
  <c r="AD43" i="59"/>
  <c r="AD53" i="59" s="1"/>
  <c r="Z43" i="59"/>
  <c r="Z53" i="59" s="1"/>
  <c r="V43" i="59"/>
  <c r="V53" i="59" s="1"/>
  <c r="R43" i="59"/>
  <c r="R53" i="59" s="1"/>
  <c r="N43" i="59"/>
  <c r="N53" i="59" s="1"/>
  <c r="I43" i="59"/>
  <c r="I53" i="59" s="1"/>
  <c r="AI43" i="59"/>
  <c r="AI53" i="59" s="1"/>
  <c r="AA43" i="59"/>
  <c r="AA53" i="59" s="1"/>
  <c r="S43" i="59"/>
  <c r="S53" i="59" s="1"/>
  <c r="K43" i="59"/>
  <c r="K53" i="59" s="1"/>
  <c r="AJ43" i="59"/>
  <c r="AJ53" i="59" s="1"/>
  <c r="AF43" i="59"/>
  <c r="AF53" i="59" s="1"/>
  <c r="AB43" i="59"/>
  <c r="AB53" i="59" s="1"/>
  <c r="X43" i="59"/>
  <c r="X53" i="59" s="1"/>
  <c r="T43" i="59"/>
  <c r="T53" i="59" s="1"/>
  <c r="P43" i="59"/>
  <c r="P53" i="59" s="1"/>
  <c r="L43" i="59"/>
  <c r="L53" i="59" s="1"/>
  <c r="F43" i="59"/>
  <c r="F53" i="59" s="1"/>
  <c r="AE53" i="59"/>
  <c r="W53" i="59"/>
  <c r="O53" i="59"/>
  <c r="E33" i="44" l="1"/>
  <c r="E32" i="44"/>
  <c r="F213" i="44"/>
  <c r="E213" i="44"/>
  <c r="E132" i="44"/>
  <c r="E119" i="44"/>
  <c r="E106" i="44"/>
  <c r="E96" i="44"/>
  <c r="E90" i="44"/>
  <c r="E76" i="44"/>
  <c r="E64" i="44"/>
  <c r="L52" i="44"/>
  <c r="E52" i="44"/>
  <c r="L44" i="44"/>
  <c r="E44" i="44"/>
  <c r="E40" i="44"/>
  <c r="E36" i="44" l="1"/>
  <c r="BH1643" i="45"/>
  <c r="BG1643" i="45"/>
  <c r="BF1643" i="45"/>
  <c r="BE1643" i="45"/>
  <c r="BD1643" i="45"/>
  <c r="BC1643" i="45"/>
  <c r="BB1643" i="45"/>
  <c r="BA1643" i="45"/>
  <c r="AZ1643" i="45"/>
  <c r="AY1643" i="45"/>
  <c r="AX1643" i="45"/>
  <c r="AW1643" i="45"/>
  <c r="AV1643" i="45"/>
  <c r="AU1643" i="45"/>
  <c r="AT1643" i="45"/>
  <c r="AS1643" i="45"/>
  <c r="AR1643" i="45"/>
  <c r="AQ1643" i="45"/>
  <c r="AP1643" i="45"/>
  <c r="AO1643" i="45"/>
  <c r="AN1643" i="45"/>
  <c r="AM1643" i="45"/>
  <c r="AL1643" i="45"/>
  <c r="AH1643" i="45"/>
  <c r="AG1643" i="45"/>
  <c r="AF1643" i="45"/>
  <c r="AE1643" i="45"/>
  <c r="AD1643" i="45"/>
  <c r="AC1643" i="45"/>
  <c r="AB1643" i="45"/>
  <c r="AA1643" i="45"/>
  <c r="Z1643" i="45"/>
  <c r="Y1643" i="45"/>
  <c r="X1643" i="45"/>
  <c r="W1643" i="45"/>
  <c r="V1643" i="45"/>
  <c r="U1643" i="45"/>
  <c r="T1643" i="45"/>
  <c r="S1643" i="45"/>
  <c r="R1643" i="45"/>
  <c r="Q1643" i="45"/>
  <c r="P1643" i="45"/>
  <c r="O1643" i="45"/>
  <c r="N1643" i="45"/>
  <c r="M1643" i="45"/>
  <c r="L1643" i="45"/>
  <c r="K1643" i="45"/>
  <c r="J1643" i="45"/>
  <c r="F1643" i="45"/>
  <c r="E1643" i="45"/>
  <c r="BH1624" i="45"/>
  <c r="BG1624" i="45"/>
  <c r="BF1624" i="45"/>
  <c r="BE1624" i="45"/>
  <c r="BD1624" i="45"/>
  <c r="BC1624" i="45"/>
  <c r="BB1624" i="45"/>
  <c r="BA1624" i="45"/>
  <c r="AZ1624" i="45"/>
  <c r="AY1624" i="45"/>
  <c r="AX1624" i="45"/>
  <c r="AW1624" i="45"/>
  <c r="AV1624" i="45"/>
  <c r="AU1624" i="45"/>
  <c r="AT1624" i="45"/>
  <c r="AS1624" i="45"/>
  <c r="AR1624" i="45"/>
  <c r="AQ1624" i="45"/>
  <c r="AP1624" i="45"/>
  <c r="AO1624" i="45"/>
  <c r="AN1624" i="45"/>
  <c r="AM1624" i="45"/>
  <c r="AL1624" i="45"/>
  <c r="AH1624" i="45"/>
  <c r="AG1624" i="45"/>
  <c r="AF1624" i="45"/>
  <c r="AE1624" i="45"/>
  <c r="AD1624" i="45"/>
  <c r="AC1624" i="45"/>
  <c r="AB1624" i="45"/>
  <c r="AA1624" i="45"/>
  <c r="Z1624" i="45"/>
  <c r="Y1624" i="45"/>
  <c r="X1624" i="45"/>
  <c r="W1624" i="45"/>
  <c r="V1624" i="45"/>
  <c r="U1624" i="45"/>
  <c r="T1624" i="45"/>
  <c r="S1624" i="45"/>
  <c r="R1624" i="45"/>
  <c r="Q1624" i="45"/>
  <c r="P1624" i="45"/>
  <c r="O1624" i="45"/>
  <c r="N1624" i="45"/>
  <c r="M1624" i="45"/>
  <c r="L1624" i="45"/>
  <c r="K1624" i="45"/>
  <c r="J1624" i="45"/>
  <c r="F1624" i="45"/>
  <c r="E1624" i="45"/>
  <c r="BH1603" i="45"/>
  <c r="BG1603" i="45"/>
  <c r="BF1603" i="45"/>
  <c r="BE1603" i="45"/>
  <c r="BD1603" i="45"/>
  <c r="BC1603" i="45"/>
  <c r="BB1603" i="45"/>
  <c r="BA1603" i="45"/>
  <c r="AZ1603" i="45"/>
  <c r="AY1603" i="45"/>
  <c r="AX1603" i="45"/>
  <c r="AW1603" i="45"/>
  <c r="AV1603" i="45"/>
  <c r="AU1603" i="45"/>
  <c r="AT1603" i="45"/>
  <c r="AS1603" i="45"/>
  <c r="AR1603" i="45"/>
  <c r="AQ1603" i="45"/>
  <c r="AP1603" i="45"/>
  <c r="AO1603" i="45"/>
  <c r="AN1603" i="45"/>
  <c r="AM1603" i="45"/>
  <c r="AL1603" i="45"/>
  <c r="AH1603" i="45"/>
  <c r="AG1603" i="45"/>
  <c r="AF1603" i="45"/>
  <c r="AE1603" i="45"/>
  <c r="AD1603" i="45"/>
  <c r="AC1603" i="45"/>
  <c r="AB1603" i="45"/>
  <c r="AA1603" i="45"/>
  <c r="Z1603" i="45"/>
  <c r="Y1603" i="45"/>
  <c r="X1603" i="45"/>
  <c r="W1603" i="45"/>
  <c r="V1603" i="45"/>
  <c r="U1603" i="45"/>
  <c r="T1603" i="45"/>
  <c r="S1603" i="45"/>
  <c r="R1603" i="45"/>
  <c r="Q1603" i="45"/>
  <c r="P1603" i="45"/>
  <c r="O1603" i="45"/>
  <c r="N1603" i="45"/>
  <c r="M1603" i="45"/>
  <c r="L1603" i="45"/>
  <c r="K1603" i="45"/>
  <c r="J1603" i="45"/>
  <c r="F1603" i="45"/>
  <c r="E1603" i="45"/>
  <c r="BH1585" i="45"/>
  <c r="BG1585" i="45"/>
  <c r="BF1585" i="45"/>
  <c r="BE1585" i="45"/>
  <c r="BD1585" i="45"/>
  <c r="BC1585" i="45"/>
  <c r="BB1585" i="45"/>
  <c r="BA1585" i="45"/>
  <c r="AZ1585" i="45"/>
  <c r="AY1585" i="45"/>
  <c r="AX1585" i="45"/>
  <c r="AW1585" i="45"/>
  <c r="AV1585" i="45"/>
  <c r="AU1585" i="45"/>
  <c r="AT1585" i="45"/>
  <c r="AS1585" i="45"/>
  <c r="AR1585" i="45"/>
  <c r="AQ1585" i="45"/>
  <c r="AP1585" i="45"/>
  <c r="AO1585" i="45"/>
  <c r="AN1585" i="45"/>
  <c r="AM1585" i="45"/>
  <c r="AL1585" i="45"/>
  <c r="AH1585" i="45"/>
  <c r="AG1585" i="45"/>
  <c r="AF1585" i="45"/>
  <c r="AE1585" i="45"/>
  <c r="AD1585" i="45"/>
  <c r="AC1585" i="45"/>
  <c r="AB1585" i="45"/>
  <c r="AA1585" i="45"/>
  <c r="Z1585" i="45"/>
  <c r="Y1585" i="45"/>
  <c r="X1585" i="45"/>
  <c r="W1585" i="45"/>
  <c r="V1585" i="45"/>
  <c r="U1585" i="45"/>
  <c r="T1585" i="45"/>
  <c r="S1585" i="45"/>
  <c r="R1585" i="45"/>
  <c r="Q1585" i="45"/>
  <c r="P1585" i="45"/>
  <c r="O1585" i="45"/>
  <c r="N1585" i="45"/>
  <c r="M1585" i="45"/>
  <c r="L1585" i="45"/>
  <c r="K1585" i="45"/>
  <c r="J1585" i="45"/>
  <c r="F1585" i="45"/>
  <c r="E1585" i="45"/>
  <c r="BH1573" i="45"/>
  <c r="BG1573" i="45"/>
  <c r="BF1573" i="45"/>
  <c r="BE1573" i="45"/>
  <c r="BD1573" i="45"/>
  <c r="BC1573" i="45"/>
  <c r="BB1573" i="45"/>
  <c r="BA1573" i="45"/>
  <c r="AZ1573" i="45"/>
  <c r="AY1573" i="45"/>
  <c r="AX1573" i="45"/>
  <c r="AW1573" i="45"/>
  <c r="AV1573" i="45"/>
  <c r="AU1573" i="45"/>
  <c r="AT1573" i="45"/>
  <c r="AS1573" i="45"/>
  <c r="AR1573" i="45"/>
  <c r="AQ1573" i="45"/>
  <c r="AP1573" i="45"/>
  <c r="AO1573" i="45"/>
  <c r="AN1573" i="45"/>
  <c r="AM1573" i="45"/>
  <c r="AL1573" i="45"/>
  <c r="AH1573" i="45"/>
  <c r="AG1573" i="45"/>
  <c r="AF1573" i="45"/>
  <c r="AE1573" i="45"/>
  <c r="AD1573" i="45"/>
  <c r="AC1573" i="45"/>
  <c r="AB1573" i="45"/>
  <c r="AA1573" i="45"/>
  <c r="Z1573" i="45"/>
  <c r="Y1573" i="45"/>
  <c r="X1573" i="45"/>
  <c r="W1573" i="45"/>
  <c r="V1573" i="45"/>
  <c r="U1573" i="45"/>
  <c r="T1573" i="45"/>
  <c r="S1573" i="45"/>
  <c r="R1573" i="45"/>
  <c r="Q1573" i="45"/>
  <c r="P1573" i="45"/>
  <c r="O1573" i="45"/>
  <c r="N1573" i="45"/>
  <c r="M1573" i="45"/>
  <c r="L1573" i="45"/>
  <c r="K1573" i="45"/>
  <c r="J1573" i="45"/>
  <c r="F1573" i="45"/>
  <c r="E1573" i="45"/>
  <c r="BH1563" i="45"/>
  <c r="BG1563" i="45"/>
  <c r="BF1563" i="45"/>
  <c r="BE1563" i="45"/>
  <c r="BD1563" i="45"/>
  <c r="BC1563" i="45"/>
  <c r="BB1563" i="45"/>
  <c r="BA1563" i="45"/>
  <c r="AZ1563" i="45"/>
  <c r="AY1563" i="45"/>
  <c r="AX1563" i="45"/>
  <c r="AW1563" i="45"/>
  <c r="AV1563" i="45"/>
  <c r="AU1563" i="45"/>
  <c r="AT1563" i="45"/>
  <c r="AS1563" i="45"/>
  <c r="AR1563" i="45"/>
  <c r="AQ1563" i="45"/>
  <c r="AP1563" i="45"/>
  <c r="AO1563" i="45"/>
  <c r="AN1563" i="45"/>
  <c r="AM1563" i="45"/>
  <c r="AL1563" i="45"/>
  <c r="AH1563" i="45"/>
  <c r="AG1563" i="45"/>
  <c r="AF1563" i="45"/>
  <c r="AE1563" i="45"/>
  <c r="AD1563" i="45"/>
  <c r="AC1563" i="45"/>
  <c r="AB1563" i="45"/>
  <c r="AA1563" i="45"/>
  <c r="Z1563" i="45"/>
  <c r="Y1563" i="45"/>
  <c r="X1563" i="45"/>
  <c r="W1563" i="45"/>
  <c r="V1563" i="45"/>
  <c r="U1563" i="45"/>
  <c r="T1563" i="45"/>
  <c r="S1563" i="45"/>
  <c r="R1563" i="45"/>
  <c r="Q1563" i="45"/>
  <c r="P1563" i="45"/>
  <c r="O1563" i="45"/>
  <c r="N1563" i="45"/>
  <c r="M1563" i="45"/>
  <c r="L1563" i="45"/>
  <c r="K1563" i="45"/>
  <c r="J1563" i="45"/>
  <c r="F1563" i="45"/>
  <c r="E1563" i="45"/>
  <c r="BH1552" i="45"/>
  <c r="BG1552" i="45"/>
  <c r="BF1552" i="45"/>
  <c r="BE1552" i="45"/>
  <c r="BD1552" i="45"/>
  <c r="BC1552" i="45"/>
  <c r="BB1552" i="45"/>
  <c r="BA1552" i="45"/>
  <c r="AZ1552" i="45"/>
  <c r="AY1552" i="45"/>
  <c r="AX1552" i="45"/>
  <c r="AW1552" i="45"/>
  <c r="AV1552" i="45"/>
  <c r="AU1552" i="45"/>
  <c r="AT1552" i="45"/>
  <c r="AS1552" i="45"/>
  <c r="AR1552" i="45"/>
  <c r="AQ1552" i="45"/>
  <c r="AP1552" i="45"/>
  <c r="AO1552" i="45"/>
  <c r="AN1552" i="45"/>
  <c r="AM1552" i="45"/>
  <c r="AL1552" i="45"/>
  <c r="AH1552" i="45"/>
  <c r="AG1552" i="45"/>
  <c r="AF1552" i="45"/>
  <c r="AE1552" i="45"/>
  <c r="AD1552" i="45"/>
  <c r="AC1552" i="45"/>
  <c r="AB1552" i="45"/>
  <c r="AA1552" i="45"/>
  <c r="Z1552" i="45"/>
  <c r="Y1552" i="45"/>
  <c r="X1552" i="45"/>
  <c r="W1552" i="45"/>
  <c r="V1552" i="45"/>
  <c r="U1552" i="45"/>
  <c r="T1552" i="45"/>
  <c r="S1552" i="45"/>
  <c r="R1552" i="45"/>
  <c r="Q1552" i="45"/>
  <c r="P1552" i="45"/>
  <c r="O1552" i="45"/>
  <c r="N1552" i="45"/>
  <c r="M1552" i="45"/>
  <c r="L1552" i="45"/>
  <c r="K1552" i="45"/>
  <c r="J1552" i="45"/>
  <c r="F1552" i="45"/>
  <c r="E1552" i="45"/>
  <c r="BH1537" i="45"/>
  <c r="BG1537" i="45"/>
  <c r="BF1537" i="45"/>
  <c r="BE1537" i="45"/>
  <c r="BD1537" i="45"/>
  <c r="BC1537" i="45"/>
  <c r="BB1537" i="45"/>
  <c r="BA1537" i="45"/>
  <c r="AZ1537" i="45"/>
  <c r="AY1537" i="45"/>
  <c r="AX1537" i="45"/>
  <c r="AW1537" i="45"/>
  <c r="AV1537" i="45"/>
  <c r="AU1537" i="45"/>
  <c r="AT1537" i="45"/>
  <c r="AS1537" i="45"/>
  <c r="AR1537" i="45"/>
  <c r="AQ1537" i="45"/>
  <c r="AP1537" i="45"/>
  <c r="AO1537" i="45"/>
  <c r="AN1537" i="45"/>
  <c r="AM1537" i="45"/>
  <c r="AL1537" i="45"/>
  <c r="AK1537" i="45"/>
  <c r="AJ1537" i="45"/>
  <c r="AI1537" i="45"/>
  <c r="AH1537" i="45"/>
  <c r="AG1537" i="45"/>
  <c r="AF1537" i="45"/>
  <c r="AE1537" i="45"/>
  <c r="AD1537" i="45"/>
  <c r="AC1537" i="45"/>
  <c r="AB1537" i="45"/>
  <c r="AA1537" i="45"/>
  <c r="Z1537" i="45"/>
  <c r="Y1537" i="45"/>
  <c r="X1537" i="45"/>
  <c r="W1537" i="45"/>
  <c r="V1537" i="45"/>
  <c r="U1537" i="45"/>
  <c r="T1537" i="45"/>
  <c r="S1537" i="45"/>
  <c r="R1537" i="45"/>
  <c r="Q1537" i="45"/>
  <c r="P1537" i="45"/>
  <c r="O1537" i="45"/>
  <c r="N1537" i="45"/>
  <c r="M1537" i="45"/>
  <c r="L1537" i="45"/>
  <c r="K1537" i="45"/>
  <c r="J1537" i="45"/>
  <c r="F1537" i="45"/>
  <c r="E1537" i="45"/>
  <c r="BH1516" i="45"/>
  <c r="BG1516" i="45"/>
  <c r="BF1516" i="45"/>
  <c r="BE1516" i="45"/>
  <c r="BD1516" i="45"/>
  <c r="BC1516" i="45"/>
  <c r="BB1516" i="45"/>
  <c r="BA1516" i="45"/>
  <c r="AZ1516" i="45"/>
  <c r="AY1516" i="45"/>
  <c r="AX1516" i="45"/>
  <c r="AW1516" i="45"/>
  <c r="AV1516" i="45"/>
  <c r="AU1516" i="45"/>
  <c r="AT1516" i="45"/>
  <c r="AS1516" i="45"/>
  <c r="AR1516" i="45"/>
  <c r="AQ1516" i="45"/>
  <c r="AP1516" i="45"/>
  <c r="AO1516" i="45"/>
  <c r="AN1516" i="45"/>
  <c r="AM1516" i="45"/>
  <c r="AL1516" i="45"/>
  <c r="AK1516" i="45"/>
  <c r="AJ1516" i="45"/>
  <c r="AI1516" i="45"/>
  <c r="AH1516" i="45"/>
  <c r="AG1516" i="45"/>
  <c r="AF1516" i="45"/>
  <c r="AE1516" i="45"/>
  <c r="AD1516" i="45"/>
  <c r="AC1516" i="45"/>
  <c r="AB1516" i="45"/>
  <c r="AA1516" i="45"/>
  <c r="Z1516" i="45"/>
  <c r="Y1516" i="45"/>
  <c r="X1516" i="45"/>
  <c r="W1516" i="45"/>
  <c r="V1516" i="45"/>
  <c r="U1516" i="45"/>
  <c r="T1516" i="45"/>
  <c r="S1516" i="45"/>
  <c r="R1516" i="45"/>
  <c r="Q1516" i="45"/>
  <c r="P1516" i="45"/>
  <c r="O1516" i="45"/>
  <c r="N1516" i="45"/>
  <c r="M1516" i="45"/>
  <c r="L1516" i="45"/>
  <c r="K1516" i="45"/>
  <c r="J1516" i="45"/>
  <c r="F1516" i="45"/>
  <c r="E1516" i="45"/>
  <c r="F1500" i="45"/>
  <c r="E1500" i="45"/>
  <c r="F1499" i="45"/>
  <c r="E1499" i="45"/>
  <c r="BH1493" i="45"/>
  <c r="BG1493" i="45"/>
  <c r="BF1493" i="45"/>
  <c r="BE1493" i="45"/>
  <c r="BD1493" i="45"/>
  <c r="BC1493" i="45"/>
  <c r="BB1493" i="45"/>
  <c r="BA1493" i="45"/>
  <c r="AZ1493" i="45"/>
  <c r="AY1493" i="45"/>
  <c r="AX1493" i="45"/>
  <c r="AW1493" i="45"/>
  <c r="AV1493" i="45"/>
  <c r="AU1493" i="45"/>
  <c r="AT1493" i="45"/>
  <c r="AS1493" i="45"/>
  <c r="AR1493" i="45"/>
  <c r="AQ1493" i="45"/>
  <c r="AP1493" i="45"/>
  <c r="AO1493" i="45"/>
  <c r="AN1493" i="45"/>
  <c r="AM1493" i="45"/>
  <c r="AL1493" i="45"/>
  <c r="AK1493" i="45"/>
  <c r="AJ1493" i="45"/>
  <c r="AI1493" i="45"/>
  <c r="AH1493" i="45"/>
  <c r="AG1493" i="45"/>
  <c r="AF1493" i="45"/>
  <c r="AE1493" i="45"/>
  <c r="AD1493" i="45"/>
  <c r="AC1493" i="45"/>
  <c r="AB1493" i="45"/>
  <c r="AA1493" i="45"/>
  <c r="Z1493" i="45"/>
  <c r="Y1493" i="45"/>
  <c r="X1493" i="45"/>
  <c r="W1493" i="45"/>
  <c r="V1493" i="45"/>
  <c r="U1493" i="45"/>
  <c r="T1493" i="45"/>
  <c r="S1493" i="45"/>
  <c r="R1493" i="45"/>
  <c r="Q1493" i="45"/>
  <c r="P1493" i="45"/>
  <c r="O1493" i="45"/>
  <c r="N1493" i="45"/>
  <c r="M1493" i="45"/>
  <c r="L1493" i="45"/>
  <c r="K1493" i="45"/>
  <c r="J1493" i="45"/>
  <c r="F1493" i="45"/>
  <c r="E1493" i="45"/>
  <c r="F1481" i="45"/>
  <c r="E1481" i="45"/>
  <c r="AH1480" i="45"/>
  <c r="AG1480" i="45"/>
  <c r="AF1480" i="45"/>
  <c r="AE1480" i="45"/>
  <c r="AD1480" i="45"/>
  <c r="AC1480" i="45"/>
  <c r="AB1480" i="45"/>
  <c r="AA1480" i="45"/>
  <c r="Z1480" i="45"/>
  <c r="Y1480" i="45"/>
  <c r="X1480" i="45"/>
  <c r="W1480" i="45"/>
  <c r="V1480" i="45"/>
  <c r="U1480" i="45"/>
  <c r="T1480" i="45"/>
  <c r="S1480" i="45"/>
  <c r="R1480" i="45"/>
  <c r="Q1480" i="45"/>
  <c r="P1480" i="45"/>
  <c r="O1480" i="45"/>
  <c r="N1480" i="45"/>
  <c r="M1480" i="45"/>
  <c r="L1480" i="45"/>
  <c r="K1480" i="45"/>
  <c r="J1480" i="45"/>
  <c r="AH1478" i="45"/>
  <c r="AG1478" i="45"/>
  <c r="AF1478" i="45"/>
  <c r="AE1478" i="45"/>
  <c r="AD1478" i="45"/>
  <c r="AC1478" i="45"/>
  <c r="AB1478" i="45"/>
  <c r="AA1478" i="45"/>
  <c r="Z1478" i="45"/>
  <c r="Y1478" i="45"/>
  <c r="X1478" i="45"/>
  <c r="W1478" i="45"/>
  <c r="V1478" i="45"/>
  <c r="U1478" i="45"/>
  <c r="T1478" i="45"/>
  <c r="S1478" i="45"/>
  <c r="R1478" i="45"/>
  <c r="Q1478" i="45"/>
  <c r="P1478" i="45"/>
  <c r="O1478" i="45"/>
  <c r="N1478" i="45"/>
  <c r="M1478" i="45"/>
  <c r="L1478" i="45"/>
  <c r="K1478" i="45"/>
  <c r="J1478" i="45"/>
  <c r="F1478" i="45"/>
  <c r="F1480" i="45" s="1"/>
  <c r="E1478" i="45"/>
  <c r="E1480" i="45" s="1"/>
  <c r="BE1466" i="45"/>
  <c r="BD1466" i="45"/>
  <c r="BC1466" i="45"/>
  <c r="BB1466" i="45"/>
  <c r="BA1466" i="45"/>
  <c r="AZ1466" i="45"/>
  <c r="AY1466" i="45"/>
  <c r="AX1466" i="45"/>
  <c r="AW1466" i="45"/>
  <c r="AV1466" i="45"/>
  <c r="AU1466" i="45"/>
  <c r="AT1466" i="45"/>
  <c r="AS1466" i="45"/>
  <c r="AR1466" i="45"/>
  <c r="AQ1466" i="45"/>
  <c r="AP1466" i="45"/>
  <c r="AO1466" i="45"/>
  <c r="AN1466" i="45"/>
  <c r="AM1466" i="45"/>
  <c r="AL1466" i="45"/>
  <c r="AH1466" i="45"/>
  <c r="AG1466" i="45"/>
  <c r="AF1466" i="45"/>
  <c r="AE1466" i="45"/>
  <c r="AD1466" i="45"/>
  <c r="AC1466" i="45"/>
  <c r="AB1466" i="45"/>
  <c r="AA1466" i="45"/>
  <c r="Z1466" i="45"/>
  <c r="Y1466" i="45"/>
  <c r="X1466" i="45"/>
  <c r="W1466" i="45"/>
  <c r="V1466" i="45"/>
  <c r="U1466" i="45"/>
  <c r="T1466" i="45"/>
  <c r="S1466" i="45"/>
  <c r="R1466" i="45"/>
  <c r="Q1466" i="45"/>
  <c r="P1466" i="45"/>
  <c r="O1466" i="45"/>
  <c r="N1466" i="45"/>
  <c r="M1466" i="45"/>
  <c r="L1466" i="45"/>
  <c r="K1466" i="45"/>
  <c r="J1466" i="45"/>
  <c r="F1466" i="45"/>
  <c r="E1466" i="45"/>
  <c r="BE1440" i="45"/>
  <c r="BD1440" i="45"/>
  <c r="BC1440" i="45"/>
  <c r="BB1440" i="45"/>
  <c r="BA1440" i="45"/>
  <c r="AZ1440" i="45"/>
  <c r="AY1440" i="45"/>
  <c r="AX1440" i="45"/>
  <c r="AW1440" i="45"/>
  <c r="AV1440" i="45"/>
  <c r="AU1440" i="45"/>
  <c r="AT1440" i="45"/>
  <c r="AS1440" i="45"/>
  <c r="AR1440" i="45"/>
  <c r="AQ1440" i="45"/>
  <c r="AP1440" i="45"/>
  <c r="AO1440" i="45"/>
  <c r="AN1440" i="45"/>
  <c r="AM1440" i="45"/>
  <c r="AL1440" i="45"/>
  <c r="AK1440" i="45"/>
  <c r="AJ1440" i="45"/>
  <c r="AI1440" i="45"/>
  <c r="AH1440" i="45"/>
  <c r="AG1440" i="45"/>
  <c r="AF1440" i="45"/>
  <c r="AE1440" i="45"/>
  <c r="AD1440" i="45"/>
  <c r="AC1440" i="45"/>
  <c r="AB1440" i="45"/>
  <c r="AA1440" i="45"/>
  <c r="Z1440" i="45"/>
  <c r="Y1440" i="45"/>
  <c r="X1440" i="45"/>
  <c r="W1440" i="45"/>
  <c r="V1440" i="45"/>
  <c r="U1440" i="45"/>
  <c r="T1440" i="45"/>
  <c r="S1440" i="45"/>
  <c r="R1440" i="45"/>
  <c r="Q1440" i="45"/>
  <c r="P1440" i="45"/>
  <c r="O1440" i="45"/>
  <c r="N1440" i="45"/>
  <c r="M1440" i="45"/>
  <c r="L1440" i="45"/>
  <c r="K1440" i="45"/>
  <c r="J1440" i="45"/>
  <c r="F1440" i="45"/>
  <c r="E1440" i="45"/>
  <c r="BE1420" i="45"/>
  <c r="BD1420" i="45"/>
  <c r="BC1420" i="45"/>
  <c r="BB1420" i="45"/>
  <c r="BA1420" i="45"/>
  <c r="AZ1420" i="45"/>
  <c r="AY1420" i="45"/>
  <c r="AX1420" i="45"/>
  <c r="AW1420" i="45"/>
  <c r="AV1420" i="45"/>
  <c r="AU1420" i="45"/>
  <c r="AT1420" i="45"/>
  <c r="AS1420" i="45"/>
  <c r="AR1420" i="45"/>
  <c r="AQ1420" i="45"/>
  <c r="AP1420" i="45"/>
  <c r="AO1420" i="45"/>
  <c r="AN1420" i="45"/>
  <c r="AM1420" i="45"/>
  <c r="AL1420" i="45"/>
  <c r="AK1420" i="45"/>
  <c r="AJ1420" i="45"/>
  <c r="AI1420" i="45"/>
  <c r="AH1420" i="45"/>
  <c r="AG1420" i="45"/>
  <c r="AF1420" i="45"/>
  <c r="AE1420" i="45"/>
  <c r="AD1420" i="45"/>
  <c r="AC1420" i="45"/>
  <c r="AB1420" i="45"/>
  <c r="AA1420" i="45"/>
  <c r="Z1420" i="45"/>
  <c r="Y1420" i="45"/>
  <c r="X1420" i="45"/>
  <c r="W1420" i="45"/>
  <c r="V1420" i="45"/>
  <c r="U1420" i="45"/>
  <c r="T1420" i="45"/>
  <c r="S1420" i="45"/>
  <c r="R1420" i="45"/>
  <c r="Q1420" i="45"/>
  <c r="P1420" i="45"/>
  <c r="O1420" i="45"/>
  <c r="N1420" i="45"/>
  <c r="M1420" i="45"/>
  <c r="L1420" i="45"/>
  <c r="K1420" i="45"/>
  <c r="J1420" i="45"/>
  <c r="F1420" i="45"/>
  <c r="E1420" i="45"/>
  <c r="BE1409" i="45"/>
  <c r="BD1409" i="45"/>
  <c r="BC1409" i="45"/>
  <c r="BB1409" i="45"/>
  <c r="BA1409" i="45"/>
  <c r="AZ1409" i="45"/>
  <c r="AY1409" i="45"/>
  <c r="AX1409" i="45"/>
  <c r="AW1409" i="45"/>
  <c r="AV1409" i="45"/>
  <c r="AU1409" i="45"/>
  <c r="AT1409" i="45"/>
  <c r="AS1409" i="45"/>
  <c r="AR1409" i="45"/>
  <c r="AQ1409" i="45"/>
  <c r="AP1409" i="45"/>
  <c r="AO1409" i="45"/>
  <c r="AN1409" i="45"/>
  <c r="AM1409" i="45"/>
  <c r="AL1409" i="45"/>
  <c r="AK1409" i="45"/>
  <c r="AJ1409" i="45"/>
  <c r="AI1409" i="45"/>
  <c r="AH1409" i="45"/>
  <c r="AG1409" i="45"/>
  <c r="AF1409" i="45"/>
  <c r="AE1409" i="45"/>
  <c r="AD1409" i="45"/>
  <c r="AC1409" i="45"/>
  <c r="AB1409" i="45"/>
  <c r="AA1409" i="45"/>
  <c r="Z1409" i="45"/>
  <c r="Y1409" i="45"/>
  <c r="X1409" i="45"/>
  <c r="W1409" i="45"/>
  <c r="V1409" i="45"/>
  <c r="U1409" i="45"/>
  <c r="T1409" i="45"/>
  <c r="S1409" i="45"/>
  <c r="R1409" i="45"/>
  <c r="Q1409" i="45"/>
  <c r="P1409" i="45"/>
  <c r="O1409" i="45"/>
  <c r="N1409" i="45"/>
  <c r="M1409" i="45"/>
  <c r="L1409" i="45"/>
  <c r="K1409" i="45"/>
  <c r="J1409" i="45"/>
  <c r="F1409" i="45"/>
  <c r="E1409" i="45"/>
  <c r="BE1396" i="45"/>
  <c r="BD1396" i="45"/>
  <c r="BC1396" i="45"/>
  <c r="BB1396" i="45"/>
  <c r="BA1396" i="45"/>
  <c r="AZ1396" i="45"/>
  <c r="AY1396" i="45"/>
  <c r="AX1396" i="45"/>
  <c r="AW1396" i="45"/>
  <c r="AV1396" i="45"/>
  <c r="AU1396" i="45"/>
  <c r="AT1396" i="45"/>
  <c r="AS1396" i="45"/>
  <c r="AR1396" i="45"/>
  <c r="AQ1396" i="45"/>
  <c r="AP1396" i="45"/>
  <c r="AO1396" i="45"/>
  <c r="AN1396" i="45"/>
  <c r="AM1396" i="45"/>
  <c r="AL1396" i="45"/>
  <c r="AK1396" i="45"/>
  <c r="AJ1396" i="45"/>
  <c r="AI1396" i="45"/>
  <c r="AH1396" i="45"/>
  <c r="AG1396" i="45"/>
  <c r="AF1396" i="45"/>
  <c r="AE1396" i="45"/>
  <c r="AD1396" i="45"/>
  <c r="AC1396" i="45"/>
  <c r="AB1396" i="45"/>
  <c r="AA1396" i="45"/>
  <c r="Z1396" i="45"/>
  <c r="Y1396" i="45"/>
  <c r="X1396" i="45"/>
  <c r="W1396" i="45"/>
  <c r="V1396" i="45"/>
  <c r="U1396" i="45"/>
  <c r="T1396" i="45"/>
  <c r="S1396" i="45"/>
  <c r="R1396" i="45"/>
  <c r="Q1396" i="45"/>
  <c r="P1396" i="45"/>
  <c r="O1396" i="45"/>
  <c r="N1396" i="45"/>
  <c r="M1396" i="45"/>
  <c r="L1396" i="45"/>
  <c r="K1396" i="45"/>
  <c r="J1396" i="45"/>
  <c r="F1396" i="45"/>
  <c r="E1396" i="45"/>
  <c r="BE1386" i="45"/>
  <c r="BD1386" i="45"/>
  <c r="BC1386" i="45"/>
  <c r="BB1386" i="45"/>
  <c r="BA1386" i="45"/>
  <c r="AZ1386" i="45"/>
  <c r="AY1386" i="45"/>
  <c r="AX1386" i="45"/>
  <c r="AW1386" i="45"/>
  <c r="AV1386" i="45"/>
  <c r="AU1386" i="45"/>
  <c r="AT1386" i="45"/>
  <c r="AS1386" i="45"/>
  <c r="AR1386" i="45"/>
  <c r="AQ1386" i="45"/>
  <c r="AP1386" i="45"/>
  <c r="AO1386" i="45"/>
  <c r="AN1386" i="45"/>
  <c r="AM1386" i="45"/>
  <c r="AL1386" i="45"/>
  <c r="AK1386" i="45"/>
  <c r="AJ1386" i="45"/>
  <c r="AI1386" i="45"/>
  <c r="AH1386" i="45"/>
  <c r="AG1386" i="45"/>
  <c r="AF1386" i="45"/>
  <c r="AE1386" i="45"/>
  <c r="AD1386" i="45"/>
  <c r="AC1386" i="45"/>
  <c r="AB1386" i="45"/>
  <c r="AA1386" i="45"/>
  <c r="Z1386" i="45"/>
  <c r="Y1386" i="45"/>
  <c r="X1386" i="45"/>
  <c r="W1386" i="45"/>
  <c r="V1386" i="45"/>
  <c r="U1386" i="45"/>
  <c r="T1386" i="45"/>
  <c r="S1386" i="45"/>
  <c r="R1386" i="45"/>
  <c r="Q1386" i="45"/>
  <c r="P1386" i="45"/>
  <c r="O1386" i="45"/>
  <c r="N1386" i="45"/>
  <c r="M1386" i="45"/>
  <c r="L1386" i="45"/>
  <c r="K1386" i="45"/>
  <c r="J1386" i="45"/>
  <c r="F1386" i="45"/>
  <c r="E1386" i="45"/>
  <c r="BE1376" i="45"/>
  <c r="BD1376" i="45"/>
  <c r="BC1376" i="45"/>
  <c r="BB1376" i="45"/>
  <c r="BA1376" i="45"/>
  <c r="AZ1376" i="45"/>
  <c r="AY1376" i="45"/>
  <c r="AX1376" i="45"/>
  <c r="AW1376" i="45"/>
  <c r="AV1376" i="45"/>
  <c r="AU1376" i="45"/>
  <c r="AT1376" i="45"/>
  <c r="AS1376" i="45"/>
  <c r="AR1376" i="45"/>
  <c r="AQ1376" i="45"/>
  <c r="AP1376" i="45"/>
  <c r="AO1376" i="45"/>
  <c r="AN1376" i="45"/>
  <c r="AM1376" i="45"/>
  <c r="AL1376" i="45"/>
  <c r="AK1376" i="45"/>
  <c r="AJ1376" i="45"/>
  <c r="AI1376" i="45"/>
  <c r="AH1376" i="45"/>
  <c r="AG1376" i="45"/>
  <c r="AF1376" i="45"/>
  <c r="AE1376" i="45"/>
  <c r="AD1376" i="45"/>
  <c r="AC1376" i="45"/>
  <c r="AB1376" i="45"/>
  <c r="AA1376" i="45"/>
  <c r="Z1376" i="45"/>
  <c r="Y1376" i="45"/>
  <c r="X1376" i="45"/>
  <c r="W1376" i="45"/>
  <c r="V1376" i="45"/>
  <c r="U1376" i="45"/>
  <c r="T1376" i="45"/>
  <c r="S1376" i="45"/>
  <c r="R1376" i="45"/>
  <c r="Q1376" i="45"/>
  <c r="P1376" i="45"/>
  <c r="O1376" i="45"/>
  <c r="N1376" i="45"/>
  <c r="M1376" i="45"/>
  <c r="L1376" i="45"/>
  <c r="K1376" i="45"/>
  <c r="J1376" i="45"/>
  <c r="F1376" i="45"/>
  <c r="E1376" i="45"/>
  <c r="BE1359" i="45"/>
  <c r="BD1359" i="45"/>
  <c r="BC1359" i="45"/>
  <c r="BB1359" i="45"/>
  <c r="BA1359" i="45"/>
  <c r="AZ1359" i="45"/>
  <c r="AY1359" i="45"/>
  <c r="AX1359" i="45"/>
  <c r="AW1359" i="45"/>
  <c r="AV1359" i="45"/>
  <c r="AU1359" i="45"/>
  <c r="AT1359" i="45"/>
  <c r="AS1359" i="45"/>
  <c r="AR1359" i="45"/>
  <c r="AQ1359" i="45"/>
  <c r="AP1359" i="45"/>
  <c r="AO1359" i="45"/>
  <c r="AN1359" i="45"/>
  <c r="AM1359" i="45"/>
  <c r="AL1359" i="45"/>
  <c r="AK1359" i="45"/>
  <c r="AJ1359" i="45"/>
  <c r="AI1359" i="45"/>
  <c r="AH1359" i="45"/>
  <c r="AG1359" i="45"/>
  <c r="AF1359" i="45"/>
  <c r="AE1359" i="45"/>
  <c r="AD1359" i="45"/>
  <c r="AC1359" i="45"/>
  <c r="AB1359" i="45"/>
  <c r="AA1359" i="45"/>
  <c r="Z1359" i="45"/>
  <c r="Y1359" i="45"/>
  <c r="X1359" i="45"/>
  <c r="W1359" i="45"/>
  <c r="V1359" i="45"/>
  <c r="U1359" i="45"/>
  <c r="T1359" i="45"/>
  <c r="S1359" i="45"/>
  <c r="R1359" i="45"/>
  <c r="Q1359" i="45"/>
  <c r="P1359" i="45"/>
  <c r="O1359" i="45"/>
  <c r="N1359" i="45"/>
  <c r="M1359" i="45"/>
  <c r="L1359" i="45"/>
  <c r="K1359" i="45"/>
  <c r="J1359" i="45"/>
  <c r="F1359" i="45"/>
  <c r="E1359" i="45"/>
  <c r="BE1343" i="45"/>
  <c r="BD1343" i="45"/>
  <c r="BC1343" i="45"/>
  <c r="BB1343" i="45"/>
  <c r="BA1343" i="45"/>
  <c r="AZ1343" i="45"/>
  <c r="AY1343" i="45"/>
  <c r="AX1343" i="45"/>
  <c r="AW1343" i="45"/>
  <c r="AV1343" i="45"/>
  <c r="AU1343" i="45"/>
  <c r="AT1343" i="45"/>
  <c r="AS1343" i="45"/>
  <c r="AR1343" i="45"/>
  <c r="AQ1343" i="45"/>
  <c r="AP1343" i="45"/>
  <c r="AO1343" i="45"/>
  <c r="AN1343" i="45"/>
  <c r="AM1343" i="45"/>
  <c r="AL1343" i="45"/>
  <c r="AK1343" i="45"/>
  <c r="AJ1343" i="45"/>
  <c r="AI1343" i="45"/>
  <c r="AH1343" i="45"/>
  <c r="AG1343" i="45"/>
  <c r="AF1343" i="45"/>
  <c r="AE1343" i="45"/>
  <c r="AD1343" i="45"/>
  <c r="AC1343" i="45"/>
  <c r="AB1343" i="45"/>
  <c r="AA1343" i="45"/>
  <c r="Z1343" i="45"/>
  <c r="Y1343" i="45"/>
  <c r="X1343" i="45"/>
  <c r="W1343" i="45"/>
  <c r="V1343" i="45"/>
  <c r="U1343" i="45"/>
  <c r="T1343" i="45"/>
  <c r="S1343" i="45"/>
  <c r="R1343" i="45"/>
  <c r="Q1343" i="45"/>
  <c r="P1343" i="45"/>
  <c r="O1343" i="45"/>
  <c r="N1343" i="45"/>
  <c r="M1343" i="45"/>
  <c r="L1343" i="45"/>
  <c r="K1343" i="45"/>
  <c r="J1343" i="45"/>
  <c r="F1343" i="45"/>
  <c r="E1343" i="45"/>
  <c r="BC1329" i="45"/>
  <c r="BB1329" i="45"/>
  <c r="BA1329" i="45"/>
  <c r="AZ1329" i="45"/>
  <c r="AY1329" i="45"/>
  <c r="AX1329" i="45"/>
  <c r="AW1329" i="45"/>
  <c r="AV1329" i="45"/>
  <c r="AU1329" i="45"/>
  <c r="AT1329" i="45"/>
  <c r="AS1329" i="45"/>
  <c r="AR1329" i="45"/>
  <c r="AQ1329" i="45"/>
  <c r="AP1329" i="45"/>
  <c r="AO1329" i="45"/>
  <c r="AN1329" i="45"/>
  <c r="AM1329" i="45"/>
  <c r="AL1329" i="45"/>
  <c r="AK1329" i="45"/>
  <c r="AJ1329" i="45"/>
  <c r="AI1329" i="45"/>
  <c r="AH1329" i="45"/>
  <c r="AG1329" i="45"/>
  <c r="AF1329" i="45"/>
  <c r="AE1329" i="45"/>
  <c r="AD1329" i="45"/>
  <c r="AC1329" i="45"/>
  <c r="AB1329" i="45"/>
  <c r="AA1329" i="45"/>
  <c r="Z1329" i="45"/>
  <c r="Y1329" i="45"/>
  <c r="X1329" i="45"/>
  <c r="W1329" i="45"/>
  <c r="V1329" i="45"/>
  <c r="U1329" i="45"/>
  <c r="T1329" i="45"/>
  <c r="S1329" i="45"/>
  <c r="R1329" i="45"/>
  <c r="Q1329" i="45"/>
  <c r="P1329" i="45"/>
  <c r="O1329" i="45"/>
  <c r="N1329" i="45"/>
  <c r="M1329" i="45"/>
  <c r="L1329" i="45"/>
  <c r="K1329" i="45"/>
  <c r="J1329" i="45"/>
  <c r="I1329" i="45"/>
  <c r="F1329" i="45"/>
  <c r="E1329" i="45"/>
  <c r="BC1310" i="45"/>
  <c r="BB1310" i="45"/>
  <c r="BA1310" i="45"/>
  <c r="AZ1310" i="45"/>
  <c r="AY1310" i="45"/>
  <c r="AX1310" i="45"/>
  <c r="AW1310" i="45"/>
  <c r="AV1310" i="45"/>
  <c r="AU1310" i="45"/>
  <c r="AT1310" i="45"/>
  <c r="AS1310" i="45"/>
  <c r="AR1310" i="45"/>
  <c r="AQ1310" i="45"/>
  <c r="AP1310" i="45"/>
  <c r="AO1310" i="45"/>
  <c r="AN1310" i="45"/>
  <c r="AM1310" i="45"/>
  <c r="AL1310" i="45"/>
  <c r="AK1310" i="45"/>
  <c r="AJ1310" i="45"/>
  <c r="AI1310" i="45"/>
  <c r="AH1310" i="45"/>
  <c r="AG1310" i="45"/>
  <c r="AF1310" i="45"/>
  <c r="AE1310" i="45"/>
  <c r="AD1310" i="45"/>
  <c r="AC1310" i="45"/>
  <c r="AB1310" i="45"/>
  <c r="AA1310" i="45"/>
  <c r="Z1310" i="45"/>
  <c r="Y1310" i="45"/>
  <c r="X1310" i="45"/>
  <c r="W1310" i="45"/>
  <c r="V1310" i="45"/>
  <c r="U1310" i="45"/>
  <c r="T1310" i="45"/>
  <c r="S1310" i="45"/>
  <c r="R1310" i="45"/>
  <c r="Q1310" i="45"/>
  <c r="P1310" i="45"/>
  <c r="O1310" i="45"/>
  <c r="N1310" i="45"/>
  <c r="M1310" i="45"/>
  <c r="L1310" i="45"/>
  <c r="K1310" i="45"/>
  <c r="J1310" i="45"/>
  <c r="I1310" i="45"/>
  <c r="F1310" i="45"/>
  <c r="E1310" i="45"/>
  <c r="BH1280" i="45"/>
  <c r="BG1280" i="45"/>
  <c r="BF1280" i="45"/>
  <c r="BE1280" i="45"/>
  <c r="BD1280" i="45"/>
  <c r="BC1280" i="45"/>
  <c r="BB1280" i="45"/>
  <c r="BA1280" i="45"/>
  <c r="AZ1280" i="45"/>
  <c r="AY1280" i="45"/>
  <c r="AX1280" i="45"/>
  <c r="AW1280" i="45"/>
  <c r="AV1280" i="45"/>
  <c r="AU1280" i="45"/>
  <c r="AT1280" i="45"/>
  <c r="AS1280" i="45"/>
  <c r="AR1280" i="45"/>
  <c r="AQ1280" i="45"/>
  <c r="AP1280" i="45"/>
  <c r="AO1280" i="45"/>
  <c r="AN1280" i="45"/>
  <c r="AM1280" i="45"/>
  <c r="AL1280" i="45"/>
  <c r="AK1280" i="45"/>
  <c r="AJ1280" i="45"/>
  <c r="AI1280" i="45"/>
  <c r="AH1280" i="45"/>
  <c r="AG1280" i="45"/>
  <c r="AF1280" i="45"/>
  <c r="AE1280" i="45"/>
  <c r="AD1280" i="45"/>
  <c r="AC1280" i="45"/>
  <c r="AB1280" i="45"/>
  <c r="AA1280" i="45"/>
  <c r="Z1280" i="45"/>
  <c r="Y1280" i="45"/>
  <c r="X1280" i="45"/>
  <c r="W1280" i="45"/>
  <c r="V1280" i="45"/>
  <c r="U1280" i="45"/>
  <c r="T1280" i="45"/>
  <c r="S1280" i="45"/>
  <c r="R1280" i="45"/>
  <c r="Q1280" i="45"/>
  <c r="P1280" i="45"/>
  <c r="O1280" i="45"/>
  <c r="N1280" i="45"/>
  <c r="M1280" i="45"/>
  <c r="L1280" i="45"/>
  <c r="K1280" i="45"/>
  <c r="J1280" i="45"/>
  <c r="I1280" i="45"/>
  <c r="G1280" i="45" s="1"/>
  <c r="F1280" i="45"/>
  <c r="E1280" i="45"/>
  <c r="BH1262" i="45"/>
  <c r="BG1262" i="45"/>
  <c r="BF1262" i="45"/>
  <c r="BE1262" i="45"/>
  <c r="BD1262" i="45"/>
  <c r="BC1262" i="45"/>
  <c r="BB1262" i="45"/>
  <c r="BA1262" i="45"/>
  <c r="AZ1262" i="45"/>
  <c r="AY1262" i="45"/>
  <c r="AX1262" i="45"/>
  <c r="AW1262" i="45"/>
  <c r="AV1262" i="45"/>
  <c r="AU1262" i="45"/>
  <c r="AT1262" i="45"/>
  <c r="AS1262" i="45"/>
  <c r="AR1262" i="45"/>
  <c r="AQ1262" i="45"/>
  <c r="AP1262" i="45"/>
  <c r="AO1262" i="45"/>
  <c r="AN1262" i="45"/>
  <c r="AM1262" i="45"/>
  <c r="AL1262" i="45"/>
  <c r="AK1262" i="45"/>
  <c r="AJ1262" i="45"/>
  <c r="AI1262" i="45"/>
  <c r="AH1262" i="45"/>
  <c r="AG1262" i="45"/>
  <c r="AF1262" i="45"/>
  <c r="AE1262" i="45"/>
  <c r="AD1262" i="45"/>
  <c r="AC1262" i="45"/>
  <c r="AB1262" i="45"/>
  <c r="AA1262" i="45"/>
  <c r="Z1262" i="45"/>
  <c r="Y1262" i="45"/>
  <c r="X1262" i="45"/>
  <c r="W1262" i="45"/>
  <c r="V1262" i="45"/>
  <c r="U1262" i="45"/>
  <c r="T1262" i="45"/>
  <c r="S1262" i="45"/>
  <c r="R1262" i="45"/>
  <c r="Q1262" i="45"/>
  <c r="P1262" i="45"/>
  <c r="O1262" i="45"/>
  <c r="N1262" i="45"/>
  <c r="M1262" i="45"/>
  <c r="L1262" i="45"/>
  <c r="K1262" i="45"/>
  <c r="J1262" i="45"/>
  <c r="F1262" i="45"/>
  <c r="E1262" i="45"/>
  <c r="BH1254" i="45"/>
  <c r="BG1254" i="45"/>
  <c r="BF1254" i="45"/>
  <c r="BE1254" i="45"/>
  <c r="BD1254" i="45"/>
  <c r="BC1254" i="45"/>
  <c r="BB1254" i="45"/>
  <c r="BA1254" i="45"/>
  <c r="AZ1254" i="45"/>
  <c r="AY1254" i="45"/>
  <c r="AX1254" i="45"/>
  <c r="AW1254" i="45"/>
  <c r="AV1254" i="45"/>
  <c r="AU1254" i="45"/>
  <c r="AT1254" i="45"/>
  <c r="AS1254" i="45"/>
  <c r="AR1254" i="45"/>
  <c r="AQ1254" i="45"/>
  <c r="AP1254" i="45"/>
  <c r="AO1254" i="45"/>
  <c r="AN1254" i="45"/>
  <c r="AM1254" i="45"/>
  <c r="AL1254" i="45"/>
  <c r="AK1254" i="45"/>
  <c r="AJ1254" i="45"/>
  <c r="AI1254" i="45"/>
  <c r="AH1254" i="45"/>
  <c r="AG1254" i="45"/>
  <c r="AF1254" i="45"/>
  <c r="AE1254" i="45"/>
  <c r="AD1254" i="45"/>
  <c r="AC1254" i="45"/>
  <c r="AB1254" i="45"/>
  <c r="AA1254" i="45"/>
  <c r="Z1254" i="45"/>
  <c r="Y1254" i="45"/>
  <c r="X1254" i="45"/>
  <c r="W1254" i="45"/>
  <c r="V1254" i="45"/>
  <c r="U1254" i="45"/>
  <c r="T1254" i="45"/>
  <c r="S1254" i="45"/>
  <c r="R1254" i="45"/>
  <c r="Q1254" i="45"/>
  <c r="P1254" i="45"/>
  <c r="O1254" i="45"/>
  <c r="N1254" i="45"/>
  <c r="M1254" i="45"/>
  <c r="L1254" i="45"/>
  <c r="K1254" i="45"/>
  <c r="J1254" i="45"/>
  <c r="F1238" i="45"/>
  <c r="E1238" i="45"/>
  <c r="F1237" i="45"/>
  <c r="E1237" i="45"/>
  <c r="E1254" i="45" s="1"/>
  <c r="BC1232" i="45"/>
  <c r="BB1232" i="45"/>
  <c r="BA1232" i="45"/>
  <c r="AZ1232" i="45"/>
  <c r="AY1232" i="45"/>
  <c r="AX1232" i="45"/>
  <c r="AW1232" i="45"/>
  <c r="AV1232" i="45"/>
  <c r="AU1232" i="45"/>
  <c r="AT1232" i="45"/>
  <c r="AS1232" i="45"/>
  <c r="AR1232" i="45"/>
  <c r="AQ1232" i="45"/>
  <c r="AP1232" i="45"/>
  <c r="AO1232" i="45"/>
  <c r="AN1232" i="45"/>
  <c r="AM1232" i="45"/>
  <c r="AL1232" i="45"/>
  <c r="AK1232" i="45"/>
  <c r="AJ1232" i="45"/>
  <c r="AI1232" i="45"/>
  <c r="AH1232" i="45"/>
  <c r="AG1232" i="45"/>
  <c r="AF1232" i="45"/>
  <c r="AE1232" i="45"/>
  <c r="AD1232" i="45"/>
  <c r="AC1232" i="45"/>
  <c r="AB1232" i="45"/>
  <c r="AA1232" i="45"/>
  <c r="Z1232" i="45"/>
  <c r="Y1232" i="45"/>
  <c r="X1232" i="45"/>
  <c r="W1232" i="45"/>
  <c r="V1232" i="45"/>
  <c r="U1232" i="45"/>
  <c r="T1232" i="45"/>
  <c r="S1232" i="45"/>
  <c r="R1232" i="45"/>
  <c r="Q1232" i="45"/>
  <c r="P1232" i="45"/>
  <c r="O1232" i="45"/>
  <c r="N1232" i="45"/>
  <c r="M1232" i="45"/>
  <c r="L1232" i="45"/>
  <c r="K1232" i="45"/>
  <c r="J1232" i="45"/>
  <c r="I1232" i="45"/>
  <c r="F1232" i="45"/>
  <c r="E1232" i="45"/>
  <c r="BH1217" i="45"/>
  <c r="BG1217" i="45"/>
  <c r="BF1217" i="45"/>
  <c r="BE1217" i="45"/>
  <c r="BD1217" i="45"/>
  <c r="BC1217" i="45"/>
  <c r="BB1217" i="45"/>
  <c r="BA1217" i="45"/>
  <c r="AZ1217" i="45"/>
  <c r="AY1217" i="45"/>
  <c r="AX1217" i="45"/>
  <c r="AW1217" i="45"/>
  <c r="AV1217" i="45"/>
  <c r="AU1217" i="45"/>
  <c r="AT1217" i="45"/>
  <c r="AS1217" i="45"/>
  <c r="AR1217" i="45"/>
  <c r="AQ1217" i="45"/>
  <c r="AP1217" i="45"/>
  <c r="AO1217" i="45"/>
  <c r="AN1217" i="45"/>
  <c r="AM1217" i="45"/>
  <c r="AL1217" i="45"/>
  <c r="AK1217" i="45"/>
  <c r="AJ1217" i="45"/>
  <c r="AI1217" i="45"/>
  <c r="AH1217" i="45"/>
  <c r="AG1217" i="45"/>
  <c r="AF1217" i="45"/>
  <c r="AE1217" i="45"/>
  <c r="AD1217" i="45"/>
  <c r="AC1217" i="45"/>
  <c r="AB1217" i="45"/>
  <c r="AA1217" i="45"/>
  <c r="Z1217" i="45"/>
  <c r="Y1217" i="45"/>
  <c r="X1217" i="45"/>
  <c r="W1217" i="45"/>
  <c r="V1217" i="45"/>
  <c r="U1217" i="45"/>
  <c r="T1217" i="45"/>
  <c r="S1217" i="45"/>
  <c r="R1217" i="45"/>
  <c r="Q1217" i="45"/>
  <c r="P1217" i="45"/>
  <c r="O1217" i="45"/>
  <c r="N1217" i="45"/>
  <c r="M1217" i="45"/>
  <c r="L1217" i="45"/>
  <c r="K1217" i="45"/>
  <c r="J1217" i="45"/>
  <c r="F1203" i="45"/>
  <c r="F1217" i="45" s="1"/>
  <c r="E1203" i="45"/>
  <c r="E1217" i="45" s="1"/>
  <c r="BH1195" i="45"/>
  <c r="BG1195" i="45"/>
  <c r="BF1195" i="45"/>
  <c r="BE1195" i="45"/>
  <c r="BD1195" i="45"/>
  <c r="BC1195" i="45"/>
  <c r="BB1195" i="45"/>
  <c r="BA1195" i="45"/>
  <c r="AZ1195" i="45"/>
  <c r="AY1195" i="45"/>
  <c r="AX1195" i="45"/>
  <c r="AW1195" i="45"/>
  <c r="AV1195" i="45"/>
  <c r="AU1195" i="45"/>
  <c r="AT1195" i="45"/>
  <c r="AS1195" i="45"/>
  <c r="AR1195" i="45"/>
  <c r="AQ1195" i="45"/>
  <c r="AP1195" i="45"/>
  <c r="AO1195" i="45"/>
  <c r="AN1195" i="45"/>
  <c r="AM1195" i="45"/>
  <c r="AL1195" i="45"/>
  <c r="AK1195" i="45"/>
  <c r="AJ1195" i="45"/>
  <c r="AI1195" i="45"/>
  <c r="AH1195" i="45"/>
  <c r="AG1195" i="45"/>
  <c r="AF1195" i="45"/>
  <c r="AE1195" i="45"/>
  <c r="AD1195" i="45"/>
  <c r="AC1195" i="45"/>
  <c r="AB1195" i="45"/>
  <c r="AA1195" i="45"/>
  <c r="Z1195" i="45"/>
  <c r="Y1195" i="45"/>
  <c r="X1195" i="45"/>
  <c r="W1195" i="45"/>
  <c r="V1195" i="45"/>
  <c r="U1195" i="45"/>
  <c r="T1195" i="45"/>
  <c r="S1195" i="45"/>
  <c r="R1195" i="45"/>
  <c r="Q1195" i="45"/>
  <c r="P1195" i="45"/>
  <c r="O1195" i="45"/>
  <c r="N1195" i="45"/>
  <c r="M1195" i="45"/>
  <c r="L1195" i="45"/>
  <c r="K1195" i="45"/>
  <c r="J1195" i="45"/>
  <c r="E1195" i="45"/>
  <c r="BH1194" i="45"/>
  <c r="BG1194" i="45"/>
  <c r="BF1194" i="45"/>
  <c r="BE1194" i="45"/>
  <c r="BD1194" i="45"/>
  <c r="BC1194" i="45"/>
  <c r="BB1194" i="45"/>
  <c r="BA1194" i="45"/>
  <c r="AZ1194" i="45"/>
  <c r="AY1194" i="45"/>
  <c r="AX1194" i="45"/>
  <c r="AW1194" i="45"/>
  <c r="AV1194" i="45"/>
  <c r="AU1194" i="45"/>
  <c r="AT1194" i="45"/>
  <c r="AS1194" i="45"/>
  <c r="AR1194" i="45"/>
  <c r="AQ1194" i="45"/>
  <c r="AP1194" i="45"/>
  <c r="AO1194" i="45"/>
  <c r="AN1194" i="45"/>
  <c r="AM1194" i="45"/>
  <c r="AL1194" i="45"/>
  <c r="AK1194" i="45"/>
  <c r="AJ1194" i="45"/>
  <c r="AI1194" i="45"/>
  <c r="AH1194" i="45"/>
  <c r="AG1194" i="45"/>
  <c r="AF1194" i="45"/>
  <c r="AE1194" i="45"/>
  <c r="AD1194" i="45"/>
  <c r="AC1194" i="45"/>
  <c r="AB1194" i="45"/>
  <c r="AA1194" i="45"/>
  <c r="Z1194" i="45"/>
  <c r="Y1194" i="45"/>
  <c r="X1194" i="45"/>
  <c r="W1194" i="45"/>
  <c r="V1194" i="45"/>
  <c r="U1194" i="45"/>
  <c r="T1194" i="45"/>
  <c r="S1194" i="45"/>
  <c r="R1194" i="45"/>
  <c r="Q1194" i="45"/>
  <c r="P1194" i="45"/>
  <c r="O1194" i="45"/>
  <c r="N1194" i="45"/>
  <c r="M1194" i="45"/>
  <c r="L1194" i="45"/>
  <c r="K1194" i="45"/>
  <c r="J1194" i="45"/>
  <c r="F1194" i="45"/>
  <c r="E1194" i="45"/>
  <c r="BH1185" i="45"/>
  <c r="BG1185" i="45"/>
  <c r="BF1185" i="45"/>
  <c r="BE1185" i="45"/>
  <c r="BD1185" i="45"/>
  <c r="BC1185" i="45"/>
  <c r="BB1185" i="45"/>
  <c r="BA1185" i="45"/>
  <c r="AZ1185" i="45"/>
  <c r="AY1185" i="45"/>
  <c r="AX1185" i="45"/>
  <c r="AW1185" i="45"/>
  <c r="AV1185" i="45"/>
  <c r="AU1185" i="45"/>
  <c r="AT1185" i="45"/>
  <c r="AS1185" i="45"/>
  <c r="AR1185" i="45"/>
  <c r="AQ1185" i="45"/>
  <c r="AP1185" i="45"/>
  <c r="AO1185" i="45"/>
  <c r="AN1185" i="45"/>
  <c r="AM1185" i="45"/>
  <c r="AL1185" i="45"/>
  <c r="AK1185" i="45"/>
  <c r="AJ1185" i="45"/>
  <c r="AI1185" i="45"/>
  <c r="AH1185" i="45"/>
  <c r="AG1185" i="45"/>
  <c r="AF1185" i="45"/>
  <c r="AE1185" i="45"/>
  <c r="AD1185" i="45"/>
  <c r="AC1185" i="45"/>
  <c r="AB1185" i="45"/>
  <c r="AA1185" i="45"/>
  <c r="Z1185" i="45"/>
  <c r="Y1185" i="45"/>
  <c r="X1185" i="45"/>
  <c r="W1185" i="45"/>
  <c r="V1185" i="45"/>
  <c r="U1185" i="45"/>
  <c r="T1185" i="45"/>
  <c r="S1185" i="45"/>
  <c r="R1185" i="45"/>
  <c r="Q1185" i="45"/>
  <c r="P1185" i="45"/>
  <c r="O1185" i="45"/>
  <c r="N1185" i="45"/>
  <c r="M1185" i="45"/>
  <c r="L1185" i="45"/>
  <c r="K1185" i="45"/>
  <c r="J1185" i="45"/>
  <c r="F1185" i="45"/>
  <c r="E1185" i="45"/>
  <c r="BH1171" i="45"/>
  <c r="BG1171" i="45"/>
  <c r="BF1171" i="45"/>
  <c r="BE1171" i="45"/>
  <c r="BD1171" i="45"/>
  <c r="BC1171" i="45"/>
  <c r="BB1171" i="45"/>
  <c r="BA1171" i="45"/>
  <c r="AZ1171" i="45"/>
  <c r="AY1171" i="45"/>
  <c r="AX1171" i="45"/>
  <c r="AW1171" i="45"/>
  <c r="AV1171" i="45"/>
  <c r="AU1171" i="45"/>
  <c r="AT1171" i="45"/>
  <c r="AS1171" i="45"/>
  <c r="AR1171" i="45"/>
  <c r="AQ1171" i="45"/>
  <c r="AP1171" i="45"/>
  <c r="AO1171" i="45"/>
  <c r="AN1171" i="45"/>
  <c r="AM1171" i="45"/>
  <c r="AL1171" i="45"/>
  <c r="AK1171" i="45"/>
  <c r="AJ1171" i="45"/>
  <c r="AI1171" i="45"/>
  <c r="AH1171" i="45"/>
  <c r="AG1171" i="45"/>
  <c r="AF1171" i="45"/>
  <c r="AE1171" i="45"/>
  <c r="AD1171" i="45"/>
  <c r="AC1171" i="45"/>
  <c r="AB1171" i="45"/>
  <c r="AA1171" i="45"/>
  <c r="Z1171" i="45"/>
  <c r="Y1171" i="45"/>
  <c r="X1171" i="45"/>
  <c r="W1171" i="45"/>
  <c r="V1171" i="45"/>
  <c r="U1171" i="45"/>
  <c r="T1171" i="45"/>
  <c r="S1171" i="45"/>
  <c r="R1171" i="45"/>
  <c r="Q1171" i="45"/>
  <c r="P1171" i="45"/>
  <c r="O1171" i="45"/>
  <c r="N1171" i="45"/>
  <c r="M1171" i="45"/>
  <c r="L1171" i="45"/>
  <c r="K1171" i="45"/>
  <c r="J1171" i="45"/>
  <c r="E1171" i="45"/>
  <c r="F1170" i="45"/>
  <c r="F1169" i="45"/>
  <c r="F1168" i="45"/>
  <c r="F1167" i="45"/>
  <c r="F1166" i="45"/>
  <c r="F1165" i="45"/>
  <c r="F1164" i="45"/>
  <c r="F1163" i="45"/>
  <c r="F1162" i="45"/>
  <c r="BH1161" i="45"/>
  <c r="BG1161" i="45"/>
  <c r="BF1161" i="45"/>
  <c r="BE1161" i="45"/>
  <c r="BD1161" i="45"/>
  <c r="BC1161" i="45"/>
  <c r="BB1161" i="45"/>
  <c r="BA1161" i="45"/>
  <c r="AZ1161" i="45"/>
  <c r="AY1161" i="45"/>
  <c r="AX1161" i="45"/>
  <c r="AW1161" i="45"/>
  <c r="AV1161" i="45"/>
  <c r="AU1161" i="45"/>
  <c r="AT1161" i="45"/>
  <c r="AS1161" i="45"/>
  <c r="AR1161" i="45"/>
  <c r="AQ1161" i="45"/>
  <c r="AP1161" i="45"/>
  <c r="AO1161" i="45"/>
  <c r="AN1161" i="45"/>
  <c r="AM1161" i="45"/>
  <c r="AL1161" i="45"/>
  <c r="AK1161" i="45"/>
  <c r="AJ1161" i="45"/>
  <c r="AI1161" i="45"/>
  <c r="AH1161" i="45"/>
  <c r="AG1161" i="45"/>
  <c r="AF1161" i="45"/>
  <c r="AE1161" i="45"/>
  <c r="AD1161" i="45"/>
  <c r="AC1161" i="45"/>
  <c r="AB1161" i="45"/>
  <c r="AA1161" i="45"/>
  <c r="Z1161" i="45"/>
  <c r="Y1161" i="45"/>
  <c r="X1161" i="45"/>
  <c r="W1161" i="45"/>
  <c r="V1161" i="45"/>
  <c r="U1161" i="45"/>
  <c r="T1161" i="45"/>
  <c r="S1161" i="45"/>
  <c r="R1161" i="45"/>
  <c r="Q1161" i="45"/>
  <c r="P1161" i="45"/>
  <c r="O1161" i="45"/>
  <c r="N1161" i="45"/>
  <c r="M1161" i="45"/>
  <c r="L1161" i="45"/>
  <c r="K1161" i="45"/>
  <c r="J1161" i="45"/>
  <c r="E1161" i="45"/>
  <c r="F1160" i="45"/>
  <c r="F1159" i="45"/>
  <c r="F1158" i="45"/>
  <c r="F1157" i="45"/>
  <c r="F1156" i="45"/>
  <c r="F1155" i="45"/>
  <c r="F1154" i="45"/>
  <c r="BH1153" i="45"/>
  <c r="BG1153" i="45"/>
  <c r="BF1153" i="45"/>
  <c r="BE1153" i="45"/>
  <c r="BD1153" i="45"/>
  <c r="BC1153" i="45"/>
  <c r="BB1153" i="45"/>
  <c r="BA1153" i="45"/>
  <c r="AZ1153" i="45"/>
  <c r="AY1153" i="45"/>
  <c r="AX1153" i="45"/>
  <c r="AW1153" i="45"/>
  <c r="AV1153" i="45"/>
  <c r="AU1153" i="45"/>
  <c r="AT1153" i="45"/>
  <c r="AS1153" i="45"/>
  <c r="AR1153" i="45"/>
  <c r="AQ1153" i="45"/>
  <c r="AP1153" i="45"/>
  <c r="AO1153" i="45"/>
  <c r="AN1153" i="45"/>
  <c r="AM1153" i="45"/>
  <c r="AL1153" i="45"/>
  <c r="AK1153" i="45"/>
  <c r="AJ1153" i="45"/>
  <c r="AI1153" i="45"/>
  <c r="AH1153" i="45"/>
  <c r="AG1153" i="45"/>
  <c r="AF1153" i="45"/>
  <c r="AE1153" i="45"/>
  <c r="AD1153" i="45"/>
  <c r="AC1153" i="45"/>
  <c r="AB1153" i="45"/>
  <c r="AA1153" i="45"/>
  <c r="Z1153" i="45"/>
  <c r="Y1153" i="45"/>
  <c r="X1153" i="45"/>
  <c r="W1153" i="45"/>
  <c r="V1153" i="45"/>
  <c r="U1153" i="45"/>
  <c r="T1153" i="45"/>
  <c r="S1153" i="45"/>
  <c r="R1153" i="45"/>
  <c r="Q1153" i="45"/>
  <c r="P1153" i="45"/>
  <c r="O1153" i="45"/>
  <c r="N1153" i="45"/>
  <c r="M1153" i="45"/>
  <c r="L1153" i="45"/>
  <c r="K1153" i="45"/>
  <c r="J1153" i="45"/>
  <c r="F1153" i="45"/>
  <c r="E1153" i="45"/>
  <c r="BH1146" i="45"/>
  <c r="BG1146" i="45"/>
  <c r="BF1146" i="45"/>
  <c r="BE1146" i="45"/>
  <c r="BD1146" i="45"/>
  <c r="BC1146" i="45"/>
  <c r="BB1146" i="45"/>
  <c r="BA1146" i="45"/>
  <c r="AZ1146" i="45"/>
  <c r="AY1146" i="45"/>
  <c r="AX1146" i="45"/>
  <c r="AW1146" i="45"/>
  <c r="AV1146" i="45"/>
  <c r="AU1146" i="45"/>
  <c r="AT1146" i="45"/>
  <c r="AS1146" i="45"/>
  <c r="AR1146" i="45"/>
  <c r="AQ1146" i="45"/>
  <c r="AP1146" i="45"/>
  <c r="AO1146" i="45"/>
  <c r="AN1146" i="45"/>
  <c r="AM1146" i="45"/>
  <c r="AL1146" i="45"/>
  <c r="AK1146" i="45"/>
  <c r="AJ1146" i="45"/>
  <c r="AI1146" i="45"/>
  <c r="AH1146" i="45"/>
  <c r="AG1146" i="45"/>
  <c r="AF1146" i="45"/>
  <c r="AE1146" i="45"/>
  <c r="AD1146" i="45"/>
  <c r="AC1146" i="45"/>
  <c r="AB1146" i="45"/>
  <c r="AA1146" i="45"/>
  <c r="Z1146" i="45"/>
  <c r="Y1146" i="45"/>
  <c r="X1146" i="45"/>
  <c r="W1146" i="45"/>
  <c r="V1146" i="45"/>
  <c r="U1146" i="45"/>
  <c r="T1146" i="45"/>
  <c r="S1146" i="45"/>
  <c r="R1146" i="45"/>
  <c r="Q1146" i="45"/>
  <c r="P1146" i="45"/>
  <c r="O1146" i="45"/>
  <c r="N1146" i="45"/>
  <c r="M1146" i="45"/>
  <c r="L1146" i="45"/>
  <c r="K1146" i="45"/>
  <c r="J1146" i="45"/>
  <c r="F1146" i="45"/>
  <c r="E1146" i="45"/>
  <c r="BH1131" i="45"/>
  <c r="BG1131" i="45"/>
  <c r="BF1131" i="45"/>
  <c r="BE1131" i="45"/>
  <c r="BD1131" i="45"/>
  <c r="BC1131" i="45"/>
  <c r="BB1131" i="45"/>
  <c r="BA1131" i="45"/>
  <c r="AZ1131" i="45"/>
  <c r="AY1131" i="45"/>
  <c r="AX1131" i="45"/>
  <c r="AW1131" i="45"/>
  <c r="AV1131" i="45"/>
  <c r="AU1131" i="45"/>
  <c r="AT1131" i="45"/>
  <c r="AS1131" i="45"/>
  <c r="AR1131" i="45"/>
  <c r="AQ1131" i="45"/>
  <c r="AP1131" i="45"/>
  <c r="AO1131" i="45"/>
  <c r="AN1131" i="45"/>
  <c r="AM1131" i="45"/>
  <c r="AL1131" i="45"/>
  <c r="AK1131" i="45"/>
  <c r="AJ1131" i="45"/>
  <c r="AI1131" i="45"/>
  <c r="AH1131" i="45"/>
  <c r="AG1131" i="45"/>
  <c r="AF1131" i="45"/>
  <c r="AE1131" i="45"/>
  <c r="AD1131" i="45"/>
  <c r="AC1131" i="45"/>
  <c r="AB1131" i="45"/>
  <c r="AA1131" i="45"/>
  <c r="Z1131" i="45"/>
  <c r="Y1131" i="45"/>
  <c r="X1131" i="45"/>
  <c r="W1131" i="45"/>
  <c r="V1131" i="45"/>
  <c r="U1131" i="45"/>
  <c r="T1131" i="45"/>
  <c r="S1131" i="45"/>
  <c r="R1131" i="45"/>
  <c r="Q1131" i="45"/>
  <c r="P1131" i="45"/>
  <c r="O1131" i="45"/>
  <c r="N1131" i="45"/>
  <c r="M1131" i="45"/>
  <c r="L1131" i="45"/>
  <c r="K1131" i="45"/>
  <c r="J1131" i="45"/>
  <c r="F1131" i="45"/>
  <c r="E1131" i="45"/>
  <c r="F1116" i="45"/>
  <c r="F1115" i="45"/>
  <c r="F1114" i="45"/>
  <c r="F1113" i="45"/>
  <c r="F1112" i="45"/>
  <c r="F1111" i="45"/>
  <c r="F1110" i="45"/>
  <c r="F1109" i="45"/>
  <c r="F1108" i="45"/>
  <c r="F1107" i="45"/>
  <c r="F1106" i="45"/>
  <c r="F1105" i="45"/>
  <c r="F1104" i="45"/>
  <c r="BH1103" i="45"/>
  <c r="BG1103" i="45"/>
  <c r="BF1103" i="45"/>
  <c r="BE1103" i="45"/>
  <c r="BD1103" i="45"/>
  <c r="BC1103" i="45"/>
  <c r="BB1103" i="45"/>
  <c r="BA1103" i="45"/>
  <c r="AZ1103" i="45"/>
  <c r="AY1103" i="45"/>
  <c r="AX1103" i="45"/>
  <c r="AW1103" i="45"/>
  <c r="AV1103" i="45"/>
  <c r="AU1103" i="45"/>
  <c r="AT1103" i="45"/>
  <c r="AS1103" i="45"/>
  <c r="AR1103" i="45"/>
  <c r="AQ1103" i="45"/>
  <c r="AP1103" i="45"/>
  <c r="AO1103" i="45"/>
  <c r="AN1103" i="45"/>
  <c r="AM1103" i="45"/>
  <c r="AL1103" i="45"/>
  <c r="AK1103" i="45"/>
  <c r="AJ1103" i="45"/>
  <c r="AI1103" i="45"/>
  <c r="AH1103" i="45"/>
  <c r="AG1103" i="45"/>
  <c r="AF1103" i="45"/>
  <c r="AE1103" i="45"/>
  <c r="AD1103" i="45"/>
  <c r="AC1103" i="45"/>
  <c r="AB1103" i="45"/>
  <c r="AA1103" i="45"/>
  <c r="Z1103" i="45"/>
  <c r="Y1103" i="45"/>
  <c r="X1103" i="45"/>
  <c r="W1103" i="45"/>
  <c r="V1103" i="45"/>
  <c r="U1103" i="45"/>
  <c r="T1103" i="45"/>
  <c r="S1103" i="45"/>
  <c r="R1103" i="45"/>
  <c r="Q1103" i="45"/>
  <c r="P1103" i="45"/>
  <c r="O1103" i="45"/>
  <c r="N1103" i="45"/>
  <c r="M1103" i="45"/>
  <c r="L1103" i="45"/>
  <c r="K1103" i="45"/>
  <c r="J1103" i="45"/>
  <c r="F1103" i="45"/>
  <c r="E1103" i="45"/>
  <c r="BH1077" i="45"/>
  <c r="BH1082" i="45" s="1"/>
  <c r="BG1077" i="45"/>
  <c r="BG1082" i="45" s="1"/>
  <c r="BF1077" i="45"/>
  <c r="BF1082" i="45" s="1"/>
  <c r="BE1077" i="45"/>
  <c r="BE1082" i="45" s="1"/>
  <c r="BD1077" i="45"/>
  <c r="BD1082" i="45" s="1"/>
  <c r="BC1077" i="45"/>
  <c r="BC1082" i="45" s="1"/>
  <c r="BB1077" i="45"/>
  <c r="BB1082" i="45" s="1"/>
  <c r="BA1077" i="45"/>
  <c r="BA1082" i="45" s="1"/>
  <c r="AZ1077" i="45"/>
  <c r="AZ1082" i="45" s="1"/>
  <c r="AY1077" i="45"/>
  <c r="AY1082" i="45" s="1"/>
  <c r="AX1077" i="45"/>
  <c r="AX1082" i="45" s="1"/>
  <c r="AW1077" i="45"/>
  <c r="AW1082" i="45" s="1"/>
  <c r="AV1077" i="45"/>
  <c r="AV1082" i="45" s="1"/>
  <c r="AU1077" i="45"/>
  <c r="AU1082" i="45" s="1"/>
  <c r="AT1077" i="45"/>
  <c r="AT1082" i="45" s="1"/>
  <c r="AS1077" i="45"/>
  <c r="AS1082" i="45" s="1"/>
  <c r="AR1077" i="45"/>
  <c r="AR1082" i="45" s="1"/>
  <c r="AQ1077" i="45"/>
  <c r="AQ1082" i="45" s="1"/>
  <c r="AP1077" i="45"/>
  <c r="AP1082" i="45" s="1"/>
  <c r="AO1077" i="45"/>
  <c r="AO1082" i="45" s="1"/>
  <c r="AN1077" i="45"/>
  <c r="AN1082" i="45" s="1"/>
  <c r="AM1077" i="45"/>
  <c r="AM1082" i="45" s="1"/>
  <c r="AL1077" i="45"/>
  <c r="AL1082" i="45" s="1"/>
  <c r="AK1077" i="45"/>
  <c r="AK1082" i="45" s="1"/>
  <c r="AJ1077" i="45"/>
  <c r="AJ1082" i="45" s="1"/>
  <c r="AI1077" i="45"/>
  <c r="AI1082" i="45" s="1"/>
  <c r="AH1077" i="45"/>
  <c r="AH1082" i="45" s="1"/>
  <c r="AG1077" i="45"/>
  <c r="AG1082" i="45" s="1"/>
  <c r="AF1077" i="45"/>
  <c r="AF1082" i="45" s="1"/>
  <c r="AE1077" i="45"/>
  <c r="AE1082" i="45" s="1"/>
  <c r="AD1077" i="45"/>
  <c r="AD1082" i="45" s="1"/>
  <c r="AC1077" i="45"/>
  <c r="AC1082" i="45" s="1"/>
  <c r="AB1077" i="45"/>
  <c r="AB1082" i="45" s="1"/>
  <c r="AA1077" i="45"/>
  <c r="AA1082" i="45" s="1"/>
  <c r="Z1077" i="45"/>
  <c r="Z1082" i="45" s="1"/>
  <c r="Y1077" i="45"/>
  <c r="Y1082" i="45" s="1"/>
  <c r="X1077" i="45"/>
  <c r="X1082" i="45" s="1"/>
  <c r="W1077" i="45"/>
  <c r="W1082" i="45" s="1"/>
  <c r="V1077" i="45"/>
  <c r="V1082" i="45" s="1"/>
  <c r="U1077" i="45"/>
  <c r="U1082" i="45" s="1"/>
  <c r="T1077" i="45"/>
  <c r="T1082" i="45" s="1"/>
  <c r="S1077" i="45"/>
  <c r="S1082" i="45" s="1"/>
  <c r="R1077" i="45"/>
  <c r="R1082" i="45" s="1"/>
  <c r="Q1077" i="45"/>
  <c r="Q1082" i="45" s="1"/>
  <c r="P1077" i="45"/>
  <c r="P1082" i="45" s="1"/>
  <c r="O1077" i="45"/>
  <c r="O1082" i="45" s="1"/>
  <c r="N1077" i="45"/>
  <c r="N1082" i="45" s="1"/>
  <c r="M1077" i="45"/>
  <c r="M1082" i="45" s="1"/>
  <c r="L1077" i="45"/>
  <c r="L1082" i="45" s="1"/>
  <c r="K1077" i="45"/>
  <c r="K1082" i="45" s="1"/>
  <c r="J1077" i="45"/>
  <c r="J1082" i="45" s="1"/>
  <c r="F1077" i="45"/>
  <c r="F1082" i="45" s="1"/>
  <c r="E1077" i="45"/>
  <c r="E1082" i="45" s="1"/>
  <c r="BH1070" i="45"/>
  <c r="BG1070" i="45"/>
  <c r="BF1070" i="45"/>
  <c r="BE1070" i="45"/>
  <c r="BD1070" i="45"/>
  <c r="BC1070" i="45"/>
  <c r="BB1070" i="45"/>
  <c r="BA1070" i="45"/>
  <c r="AZ1070" i="45"/>
  <c r="AY1070" i="45"/>
  <c r="AX1070" i="45"/>
  <c r="AW1070" i="45"/>
  <c r="AV1070" i="45"/>
  <c r="AU1070" i="45"/>
  <c r="AT1070" i="45"/>
  <c r="AS1070" i="45"/>
  <c r="AR1070" i="45"/>
  <c r="AQ1070" i="45"/>
  <c r="AP1070" i="45"/>
  <c r="AO1070" i="45"/>
  <c r="AN1070" i="45"/>
  <c r="AM1070" i="45"/>
  <c r="AL1070" i="45"/>
  <c r="AK1070" i="45"/>
  <c r="AJ1070" i="45"/>
  <c r="AI1070" i="45"/>
  <c r="AH1070" i="45"/>
  <c r="AG1070" i="45"/>
  <c r="AF1070" i="45"/>
  <c r="AE1070" i="45"/>
  <c r="AD1070" i="45"/>
  <c r="AC1070" i="45"/>
  <c r="AB1070" i="45"/>
  <c r="AA1070" i="45"/>
  <c r="Z1070" i="45"/>
  <c r="Y1070" i="45"/>
  <c r="X1070" i="45"/>
  <c r="W1070" i="45"/>
  <c r="V1070" i="45"/>
  <c r="U1070" i="45"/>
  <c r="T1070" i="45"/>
  <c r="S1070" i="45"/>
  <c r="R1070" i="45"/>
  <c r="Q1070" i="45"/>
  <c r="P1070" i="45"/>
  <c r="O1070" i="45"/>
  <c r="N1070" i="45"/>
  <c r="M1070" i="45"/>
  <c r="L1070" i="45"/>
  <c r="K1070" i="45"/>
  <c r="J1070" i="45"/>
  <c r="F1070" i="45"/>
  <c r="E1070" i="45"/>
  <c r="BH1062" i="45"/>
  <c r="BG1062" i="45"/>
  <c r="BF1062" i="45"/>
  <c r="BE1062" i="45"/>
  <c r="BD1062" i="45"/>
  <c r="BC1062" i="45"/>
  <c r="BB1062" i="45"/>
  <c r="BA1062" i="45"/>
  <c r="AZ1062" i="45"/>
  <c r="AY1062" i="45"/>
  <c r="AX1062" i="45"/>
  <c r="AW1062" i="45"/>
  <c r="AV1062" i="45"/>
  <c r="AU1062" i="45"/>
  <c r="AT1062" i="45"/>
  <c r="AS1062" i="45"/>
  <c r="AR1062" i="45"/>
  <c r="AQ1062" i="45"/>
  <c r="AP1062" i="45"/>
  <c r="AO1062" i="45"/>
  <c r="AN1062" i="45"/>
  <c r="AM1062" i="45"/>
  <c r="AL1062" i="45"/>
  <c r="AK1062" i="45"/>
  <c r="AJ1062" i="45"/>
  <c r="AI1062" i="45"/>
  <c r="AH1062" i="45"/>
  <c r="AG1062" i="45"/>
  <c r="AF1062" i="45"/>
  <c r="AE1062" i="45"/>
  <c r="AD1062" i="45"/>
  <c r="AC1062" i="45"/>
  <c r="AB1062" i="45"/>
  <c r="AA1062" i="45"/>
  <c r="Z1062" i="45"/>
  <c r="Y1062" i="45"/>
  <c r="X1062" i="45"/>
  <c r="W1062" i="45"/>
  <c r="V1062" i="45"/>
  <c r="U1062" i="45"/>
  <c r="T1062" i="45"/>
  <c r="S1062" i="45"/>
  <c r="R1062" i="45"/>
  <c r="Q1062" i="45"/>
  <c r="P1062" i="45"/>
  <c r="O1062" i="45"/>
  <c r="N1062" i="45"/>
  <c r="M1062" i="45"/>
  <c r="L1062" i="45"/>
  <c r="K1062" i="45"/>
  <c r="J1062" i="45"/>
  <c r="F1062" i="45"/>
  <c r="E1062" i="45"/>
  <c r="BH1053" i="45"/>
  <c r="BG1053" i="45"/>
  <c r="BF1053" i="45"/>
  <c r="BE1053" i="45"/>
  <c r="BD1053" i="45"/>
  <c r="BC1053" i="45"/>
  <c r="BB1053" i="45"/>
  <c r="BA1053" i="45"/>
  <c r="AZ1053" i="45"/>
  <c r="AY1053" i="45"/>
  <c r="AX1053" i="45"/>
  <c r="AW1053" i="45"/>
  <c r="AV1053" i="45"/>
  <c r="AU1053" i="45"/>
  <c r="AT1053" i="45"/>
  <c r="AS1053" i="45"/>
  <c r="AR1053" i="45"/>
  <c r="AQ1053" i="45"/>
  <c r="AP1053" i="45"/>
  <c r="AO1053" i="45"/>
  <c r="AN1053" i="45"/>
  <c r="AM1053" i="45"/>
  <c r="AL1053" i="45"/>
  <c r="AK1053" i="45"/>
  <c r="AJ1053" i="45"/>
  <c r="AI1053" i="45"/>
  <c r="AH1053" i="45"/>
  <c r="AG1053" i="45"/>
  <c r="AF1053" i="45"/>
  <c r="AE1053" i="45"/>
  <c r="AD1053" i="45"/>
  <c r="AC1053" i="45"/>
  <c r="AB1053" i="45"/>
  <c r="AA1053" i="45"/>
  <c r="Z1053" i="45"/>
  <c r="Y1053" i="45"/>
  <c r="X1053" i="45"/>
  <c r="W1053" i="45"/>
  <c r="V1053" i="45"/>
  <c r="U1053" i="45"/>
  <c r="T1053" i="45"/>
  <c r="S1053" i="45"/>
  <c r="R1053" i="45"/>
  <c r="Q1053" i="45"/>
  <c r="P1053" i="45"/>
  <c r="O1053" i="45"/>
  <c r="N1053" i="45"/>
  <c r="M1053" i="45"/>
  <c r="L1053" i="45"/>
  <c r="K1053" i="45"/>
  <c r="J1053" i="45"/>
  <c r="F1053" i="45"/>
  <c r="E1053" i="45"/>
  <c r="BN1032" i="45"/>
  <c r="BM1032" i="45"/>
  <c r="BL1032" i="45"/>
  <c r="BK1032" i="45"/>
  <c r="BJ1032" i="45"/>
  <c r="BI1032" i="45"/>
  <c r="BH1032" i="45"/>
  <c r="BG1032" i="45"/>
  <c r="BF1032" i="45"/>
  <c r="BE1032" i="45"/>
  <c r="BD1032" i="45"/>
  <c r="BC1032" i="45"/>
  <c r="BB1032" i="45"/>
  <c r="BA1032" i="45"/>
  <c r="AZ1032" i="45"/>
  <c r="AY1032" i="45"/>
  <c r="AX1032" i="45"/>
  <c r="AW1032" i="45"/>
  <c r="AV1032" i="45"/>
  <c r="AU1032" i="45"/>
  <c r="AT1032" i="45"/>
  <c r="AS1032" i="45"/>
  <c r="AR1032" i="45"/>
  <c r="AQ1032" i="45"/>
  <c r="AP1032" i="45"/>
  <c r="AO1032" i="45"/>
  <c r="AN1032" i="45"/>
  <c r="AM1032" i="45"/>
  <c r="AL1032" i="45"/>
  <c r="AK1032" i="45"/>
  <c r="AJ1032" i="45"/>
  <c r="AI1032" i="45"/>
  <c r="AH1032" i="45"/>
  <c r="AG1032" i="45"/>
  <c r="AF1032" i="45"/>
  <c r="AE1032" i="45"/>
  <c r="AD1032" i="45"/>
  <c r="AC1032" i="45"/>
  <c r="AB1032" i="45"/>
  <c r="AA1032" i="45"/>
  <c r="Z1032" i="45"/>
  <c r="Y1032" i="45"/>
  <c r="X1032" i="45"/>
  <c r="W1032" i="45"/>
  <c r="V1032" i="45"/>
  <c r="U1032" i="45"/>
  <c r="T1032" i="45"/>
  <c r="S1032" i="45"/>
  <c r="R1032" i="45"/>
  <c r="Q1032" i="45"/>
  <c r="P1032" i="45"/>
  <c r="F1032" i="45"/>
  <c r="E1032" i="45"/>
  <c r="BN1012" i="45"/>
  <c r="BM1012" i="45"/>
  <c r="BL1012" i="45"/>
  <c r="BK1012" i="45"/>
  <c r="BJ1012" i="45"/>
  <c r="BI1012" i="45"/>
  <c r="BH1012" i="45"/>
  <c r="BG1012" i="45"/>
  <c r="BF1012" i="45"/>
  <c r="BE1012" i="45"/>
  <c r="BD1012" i="45"/>
  <c r="BC1012" i="45"/>
  <c r="BB1012" i="45"/>
  <c r="BA1012" i="45"/>
  <c r="AZ1012" i="45"/>
  <c r="AY1012" i="45"/>
  <c r="AX1012" i="45"/>
  <c r="AW1012" i="45"/>
  <c r="AV1012" i="45"/>
  <c r="AU1012" i="45"/>
  <c r="AT1012" i="45"/>
  <c r="AS1012" i="45"/>
  <c r="AR1012" i="45"/>
  <c r="AQ1012" i="45"/>
  <c r="AP1012" i="45"/>
  <c r="AO1012" i="45"/>
  <c r="AN1012" i="45"/>
  <c r="AM1012" i="45"/>
  <c r="AL1012" i="45"/>
  <c r="AK1012" i="45"/>
  <c r="AJ1012" i="45"/>
  <c r="AI1012" i="45"/>
  <c r="AH1012" i="45"/>
  <c r="AG1012" i="45"/>
  <c r="AF1012" i="45"/>
  <c r="AE1012" i="45"/>
  <c r="AD1012" i="45"/>
  <c r="AC1012" i="45"/>
  <c r="AB1012" i="45"/>
  <c r="AA1012" i="45"/>
  <c r="Z1012" i="45"/>
  <c r="Y1012" i="45"/>
  <c r="X1012" i="45"/>
  <c r="W1012" i="45"/>
  <c r="V1012" i="45"/>
  <c r="U1012" i="45"/>
  <c r="T1012" i="45"/>
  <c r="S1012" i="45"/>
  <c r="R1012" i="45"/>
  <c r="Q1012" i="45"/>
  <c r="P1012" i="45"/>
  <c r="F1012" i="45"/>
  <c r="E1012" i="45"/>
  <c r="BI992" i="45"/>
  <c r="BH992" i="45"/>
  <c r="BG992" i="45"/>
  <c r="BF992" i="45"/>
  <c r="BE992" i="45"/>
  <c r="BD992" i="45"/>
  <c r="BC992" i="45"/>
  <c r="BB992" i="45"/>
  <c r="BA992" i="45"/>
  <c r="AZ992" i="45"/>
  <c r="AY992" i="45"/>
  <c r="AX992" i="45"/>
  <c r="AN992" i="45"/>
  <c r="AM992" i="45"/>
  <c r="AL992" i="45"/>
  <c r="AK992" i="45"/>
  <c r="AJ992" i="45"/>
  <c r="AI992" i="45"/>
  <c r="AH992" i="45"/>
  <c r="AG992" i="45"/>
  <c r="AF992" i="45"/>
  <c r="AE992" i="45"/>
  <c r="AD992" i="45"/>
  <c r="AC992" i="45"/>
  <c r="AB992" i="45"/>
  <c r="AA992" i="45"/>
  <c r="Z992" i="45"/>
  <c r="Y992" i="45"/>
  <c r="X992" i="45"/>
  <c r="W992" i="45"/>
  <c r="V992" i="45"/>
  <c r="U992" i="45"/>
  <c r="T992" i="45"/>
  <c r="S992" i="45"/>
  <c r="R992" i="45"/>
  <c r="Q992" i="45"/>
  <c r="P992" i="45"/>
  <c r="BN972" i="45"/>
  <c r="BN992" i="45" s="1"/>
  <c r="BM972" i="45"/>
  <c r="BM992" i="45" s="1"/>
  <c r="BL972" i="45"/>
  <c r="BL992" i="45" s="1"/>
  <c r="BK972" i="45"/>
  <c r="BK992" i="45" s="1"/>
  <c r="BJ972" i="45"/>
  <c r="BJ992" i="45" s="1"/>
  <c r="BI972" i="45"/>
  <c r="BH972" i="45"/>
  <c r="BG972" i="45"/>
  <c r="BF972" i="45"/>
  <c r="BE972" i="45"/>
  <c r="BD972" i="45"/>
  <c r="BC972" i="45"/>
  <c r="BB972" i="45"/>
  <c r="BA972" i="45"/>
  <c r="AZ972" i="45"/>
  <c r="AY972" i="45"/>
  <c r="AX972" i="45"/>
  <c r="AW972" i="45"/>
  <c r="AW992" i="45" s="1"/>
  <c r="AV972" i="45"/>
  <c r="AV992" i="45" s="1"/>
  <c r="AU972" i="45"/>
  <c r="AU992" i="45" s="1"/>
  <c r="AT972" i="45"/>
  <c r="AT992" i="45" s="1"/>
  <c r="AS972" i="45"/>
  <c r="AS992" i="45" s="1"/>
  <c r="AR972" i="45"/>
  <c r="AR992" i="45" s="1"/>
  <c r="AQ972" i="45"/>
  <c r="AQ992" i="45" s="1"/>
  <c r="AP972" i="45"/>
  <c r="AP992" i="45" s="1"/>
  <c r="AO972" i="45"/>
  <c r="AO992" i="45" s="1"/>
  <c r="AN972" i="45"/>
  <c r="AM972" i="45"/>
  <c r="AL972" i="45"/>
  <c r="AK972" i="45"/>
  <c r="AJ972" i="45"/>
  <c r="AI972" i="45"/>
  <c r="AH972" i="45"/>
  <c r="AG972" i="45"/>
  <c r="AF972" i="45"/>
  <c r="AE972" i="45"/>
  <c r="AD972" i="45"/>
  <c r="AC972" i="45"/>
  <c r="AB972" i="45"/>
  <c r="AA972" i="45"/>
  <c r="Z972" i="45"/>
  <c r="Y972" i="45"/>
  <c r="X972" i="45"/>
  <c r="W972" i="45"/>
  <c r="V972" i="45"/>
  <c r="U972" i="45"/>
  <c r="T972" i="45"/>
  <c r="S972" i="45"/>
  <c r="R972" i="45"/>
  <c r="Q972" i="45"/>
  <c r="P972" i="45"/>
  <c r="O972" i="45"/>
  <c r="N972" i="45"/>
  <c r="F972" i="45"/>
  <c r="F992" i="45" s="1"/>
  <c r="E972" i="45"/>
  <c r="E992" i="45" s="1"/>
  <c r="BN964" i="45"/>
  <c r="BM964" i="45"/>
  <c r="BL964" i="45"/>
  <c r="BK964" i="45"/>
  <c r="BJ964" i="45"/>
  <c r="BI964" i="45"/>
  <c r="BH964" i="45"/>
  <c r="BG964" i="45"/>
  <c r="BF964" i="45"/>
  <c r="BE964" i="45"/>
  <c r="BD964" i="45"/>
  <c r="BC964" i="45"/>
  <c r="BB964" i="45"/>
  <c r="BA964" i="45"/>
  <c r="AZ964" i="45"/>
  <c r="AY964" i="45"/>
  <c r="AX964" i="45"/>
  <c r="AW964" i="45"/>
  <c r="AV964" i="45"/>
  <c r="AU964" i="45"/>
  <c r="AT964" i="45"/>
  <c r="AS964" i="45"/>
  <c r="AR964" i="45"/>
  <c r="AQ964" i="45"/>
  <c r="AP964" i="45"/>
  <c r="AO964" i="45"/>
  <c r="AN964" i="45"/>
  <c r="AM964" i="45"/>
  <c r="AL964" i="45"/>
  <c r="AK964" i="45"/>
  <c r="AJ964" i="45"/>
  <c r="AI964" i="45"/>
  <c r="AH964" i="45"/>
  <c r="AG964" i="45"/>
  <c r="AF964" i="45"/>
  <c r="AE964" i="45"/>
  <c r="AD964" i="45"/>
  <c r="AC964" i="45"/>
  <c r="AB964" i="45"/>
  <c r="AA964" i="45"/>
  <c r="Z964" i="45"/>
  <c r="Y964" i="45"/>
  <c r="X964" i="45"/>
  <c r="W964" i="45"/>
  <c r="V964" i="45"/>
  <c r="U964" i="45"/>
  <c r="T964" i="45"/>
  <c r="S964" i="45"/>
  <c r="R964" i="45"/>
  <c r="Q964" i="45"/>
  <c r="P964" i="45"/>
  <c r="O964" i="45"/>
  <c r="N964" i="45"/>
  <c r="F964" i="45"/>
  <c r="E964" i="45"/>
  <c r="BN956" i="45"/>
  <c r="BM956" i="45"/>
  <c r="BL956" i="45"/>
  <c r="BK956" i="45"/>
  <c r="BJ956" i="45"/>
  <c r="BI956" i="45"/>
  <c r="BH956" i="45"/>
  <c r="BG956" i="45"/>
  <c r="BF956" i="45"/>
  <c r="BE956" i="45"/>
  <c r="BD956" i="45"/>
  <c r="BC956" i="45"/>
  <c r="BB956" i="45"/>
  <c r="BA956" i="45"/>
  <c r="AZ956" i="45"/>
  <c r="AY956" i="45"/>
  <c r="AX956" i="45"/>
  <c r="AW956" i="45"/>
  <c r="AV956" i="45"/>
  <c r="AU956" i="45"/>
  <c r="AT956" i="45"/>
  <c r="AS956" i="45"/>
  <c r="AR956" i="45"/>
  <c r="AQ956" i="45"/>
  <c r="AP956" i="45"/>
  <c r="AO956" i="45"/>
  <c r="AN956" i="45"/>
  <c r="AM956" i="45"/>
  <c r="AL956" i="45"/>
  <c r="AK956" i="45"/>
  <c r="AJ956" i="45"/>
  <c r="AI956" i="45"/>
  <c r="AH956" i="45"/>
  <c r="AG956" i="45"/>
  <c r="AF956" i="45"/>
  <c r="AE956" i="45"/>
  <c r="AD956" i="45"/>
  <c r="AC956" i="45"/>
  <c r="AB956" i="45"/>
  <c r="AA956" i="45"/>
  <c r="Z956" i="45"/>
  <c r="Y956" i="45"/>
  <c r="X956" i="45"/>
  <c r="W956" i="45"/>
  <c r="V956" i="45"/>
  <c r="U956" i="45"/>
  <c r="T956" i="45"/>
  <c r="S956" i="45"/>
  <c r="R956" i="45"/>
  <c r="Q956" i="45"/>
  <c r="P956" i="45"/>
  <c r="F956" i="45"/>
  <c r="E956" i="45"/>
  <c r="BN945" i="45"/>
  <c r="BM945" i="45"/>
  <c r="BL945" i="45"/>
  <c r="BK945" i="45"/>
  <c r="BJ945" i="45"/>
  <c r="BI945" i="45"/>
  <c r="BH945" i="45"/>
  <c r="BG945" i="45"/>
  <c r="BF945" i="45"/>
  <c r="BE945" i="45"/>
  <c r="BD945" i="45"/>
  <c r="BC945" i="45"/>
  <c r="BB945" i="45"/>
  <c r="BA945" i="45"/>
  <c r="AZ945" i="45"/>
  <c r="AY945" i="45"/>
  <c r="AX945" i="45"/>
  <c r="AW945" i="45"/>
  <c r="AV945" i="45"/>
  <c r="AU945" i="45"/>
  <c r="AT945" i="45"/>
  <c r="AS945" i="45"/>
  <c r="AR945" i="45"/>
  <c r="AQ945" i="45"/>
  <c r="AP945" i="45"/>
  <c r="AO945" i="45"/>
  <c r="AN945" i="45"/>
  <c r="AM945" i="45"/>
  <c r="AL945" i="45"/>
  <c r="AK945" i="45"/>
  <c r="AJ945" i="45"/>
  <c r="AI945" i="45"/>
  <c r="AH945" i="45"/>
  <c r="AG945" i="45"/>
  <c r="AF945" i="45"/>
  <c r="AE945" i="45"/>
  <c r="AD945" i="45"/>
  <c r="AC945" i="45"/>
  <c r="AB945" i="45"/>
  <c r="AA945" i="45"/>
  <c r="Z945" i="45"/>
  <c r="Y945" i="45"/>
  <c r="X945" i="45"/>
  <c r="W945" i="45"/>
  <c r="V945" i="45"/>
  <c r="U945" i="45"/>
  <c r="T945" i="45"/>
  <c r="S945" i="45"/>
  <c r="R945" i="45"/>
  <c r="Q945" i="45"/>
  <c r="P945" i="45"/>
  <c r="F945" i="45"/>
  <c r="E945" i="45"/>
  <c r="BN937" i="45"/>
  <c r="BM937" i="45"/>
  <c r="BL937" i="45"/>
  <c r="BK937" i="45"/>
  <c r="BJ937" i="45"/>
  <c r="BI937" i="45"/>
  <c r="BH937" i="45"/>
  <c r="BG937" i="45"/>
  <c r="BF937" i="45"/>
  <c r="BE937" i="45"/>
  <c r="BD937" i="45"/>
  <c r="BC937" i="45"/>
  <c r="BB937" i="45"/>
  <c r="BA937" i="45"/>
  <c r="AZ937" i="45"/>
  <c r="AY937" i="45"/>
  <c r="AX937" i="45"/>
  <c r="AW937" i="45"/>
  <c r="AV937" i="45"/>
  <c r="AU937" i="45"/>
  <c r="AT937" i="45"/>
  <c r="AS937" i="45"/>
  <c r="AR937" i="45"/>
  <c r="AQ937" i="45"/>
  <c r="AP937" i="45"/>
  <c r="AO937" i="45"/>
  <c r="AN937" i="45"/>
  <c r="AM937" i="45"/>
  <c r="AL937" i="45"/>
  <c r="AK937" i="45"/>
  <c r="AJ937" i="45"/>
  <c r="AI937" i="45"/>
  <c r="AH937" i="45"/>
  <c r="AG937" i="45"/>
  <c r="AF937" i="45"/>
  <c r="AE937" i="45"/>
  <c r="AD937" i="45"/>
  <c r="AC937" i="45"/>
  <c r="AB937" i="45"/>
  <c r="AA937" i="45"/>
  <c r="Z937" i="45"/>
  <c r="Y937" i="45"/>
  <c r="X937" i="45"/>
  <c r="W937" i="45"/>
  <c r="V937" i="45"/>
  <c r="U937" i="45"/>
  <c r="T937" i="45"/>
  <c r="S937" i="45"/>
  <c r="R937" i="45"/>
  <c r="Q937" i="45"/>
  <c r="P937" i="45"/>
  <c r="O937" i="45"/>
  <c r="N937" i="45"/>
  <c r="F937" i="45"/>
  <c r="E937" i="45"/>
  <c r="BN929" i="45"/>
  <c r="BM929" i="45"/>
  <c r="BL929" i="45"/>
  <c r="BK929" i="45"/>
  <c r="BJ929" i="45"/>
  <c r="BI929" i="45"/>
  <c r="BH929" i="45"/>
  <c r="BG929" i="45"/>
  <c r="BF929" i="45"/>
  <c r="BE929" i="45"/>
  <c r="BD929" i="45"/>
  <c r="BC929" i="45"/>
  <c r="BB929" i="45"/>
  <c r="BA929" i="45"/>
  <c r="AZ929" i="45"/>
  <c r="AY929" i="45"/>
  <c r="AX929" i="45"/>
  <c r="AW929" i="45"/>
  <c r="AV929" i="45"/>
  <c r="AU929" i="45"/>
  <c r="AT929" i="45"/>
  <c r="AN929" i="45"/>
  <c r="AM929" i="45"/>
  <c r="AL929" i="45"/>
  <c r="AK929" i="45"/>
  <c r="AJ929" i="45"/>
  <c r="AI929" i="45"/>
  <c r="AH929" i="45"/>
  <c r="AG929" i="45"/>
  <c r="AF929" i="45"/>
  <c r="AE929" i="45"/>
  <c r="AD929" i="45"/>
  <c r="AC929" i="45"/>
  <c r="AB929" i="45"/>
  <c r="AA929" i="45"/>
  <c r="Z929" i="45"/>
  <c r="Y929" i="45"/>
  <c r="X929" i="45"/>
  <c r="W929" i="45"/>
  <c r="V929" i="45"/>
  <c r="U929" i="45"/>
  <c r="T929" i="45"/>
  <c r="S929" i="45"/>
  <c r="R929" i="45"/>
  <c r="Q929" i="45"/>
  <c r="P929" i="45"/>
  <c r="O929" i="45"/>
  <c r="F929" i="45"/>
  <c r="E929" i="45"/>
  <c r="BN917" i="45"/>
  <c r="BM917" i="45"/>
  <c r="BL917" i="45"/>
  <c r="BK917" i="45"/>
  <c r="BJ917" i="45"/>
  <c r="BI917" i="45"/>
  <c r="BH917" i="45"/>
  <c r="BG917" i="45"/>
  <c r="BF917" i="45"/>
  <c r="BE917" i="45"/>
  <c r="BD917" i="45"/>
  <c r="BC917" i="45"/>
  <c r="BB917" i="45"/>
  <c r="BA917" i="45"/>
  <c r="AZ917" i="45"/>
  <c r="AY917" i="45"/>
  <c r="AX917" i="45"/>
  <c r="AW917" i="45"/>
  <c r="AV917" i="45"/>
  <c r="AU917" i="45"/>
  <c r="AT917" i="45"/>
  <c r="AS917" i="45"/>
  <c r="AR917" i="45"/>
  <c r="AQ917" i="45"/>
  <c r="AP917" i="45"/>
  <c r="AO917" i="45"/>
  <c r="AN917" i="45"/>
  <c r="AM917" i="45"/>
  <c r="AL917" i="45"/>
  <c r="AK917" i="45"/>
  <c r="AJ917" i="45"/>
  <c r="AI917" i="45"/>
  <c r="AH917" i="45"/>
  <c r="AG917" i="45"/>
  <c r="AF917" i="45"/>
  <c r="AE917" i="45"/>
  <c r="AD917" i="45"/>
  <c r="AC917" i="45"/>
  <c r="AB917" i="45"/>
  <c r="AA917" i="45"/>
  <c r="Z917" i="45"/>
  <c r="Y917" i="45"/>
  <c r="X917" i="45"/>
  <c r="W917" i="45"/>
  <c r="V917" i="45"/>
  <c r="U917" i="45"/>
  <c r="T917" i="45"/>
  <c r="S917" i="45"/>
  <c r="R917" i="45"/>
  <c r="Q917" i="45"/>
  <c r="P917" i="45"/>
  <c r="F917" i="45"/>
  <c r="E917" i="45"/>
  <c r="L914" i="45"/>
  <c r="L915" i="45" s="1"/>
  <c r="M914" i="45" s="1"/>
  <c r="M915" i="45" s="1"/>
  <c r="N914" i="45" s="1"/>
  <c r="N915" i="45" s="1"/>
  <c r="K914" i="45"/>
  <c r="BH909" i="45"/>
  <c r="BG909" i="45"/>
  <c r="BF909" i="45"/>
  <c r="BE909" i="45"/>
  <c r="BD909" i="45"/>
  <c r="BC909" i="45"/>
  <c r="BB909" i="45"/>
  <c r="BA909" i="45"/>
  <c r="AZ909" i="45"/>
  <c r="AY909" i="45"/>
  <c r="AX909" i="45"/>
  <c r="AW909" i="45"/>
  <c r="AV909" i="45"/>
  <c r="AU909" i="45"/>
  <c r="AT909" i="45"/>
  <c r="AS909" i="45"/>
  <c r="AR909" i="45"/>
  <c r="AQ909" i="45"/>
  <c r="AP909" i="45"/>
  <c r="AO909" i="45"/>
  <c r="AN909" i="45"/>
  <c r="AM909" i="45"/>
  <c r="AL909" i="45"/>
  <c r="AK909" i="45"/>
  <c r="AJ909" i="45"/>
  <c r="AI909" i="45"/>
  <c r="AH909" i="45"/>
  <c r="AG909" i="45"/>
  <c r="AF909" i="45"/>
  <c r="AE909" i="45"/>
  <c r="AD909" i="45"/>
  <c r="AC909" i="45"/>
  <c r="AB909" i="45"/>
  <c r="AA909" i="45"/>
  <c r="Z909" i="45"/>
  <c r="Y909" i="45"/>
  <c r="X909" i="45"/>
  <c r="W909" i="45"/>
  <c r="V909" i="45"/>
  <c r="U909" i="45"/>
  <c r="T909" i="45"/>
  <c r="S909" i="45"/>
  <c r="R909" i="45"/>
  <c r="Q909" i="45"/>
  <c r="P909" i="45"/>
  <c r="O909" i="45"/>
  <c r="N909" i="45"/>
  <c r="M909" i="45"/>
  <c r="L909" i="45"/>
  <c r="K909" i="45"/>
  <c r="J909" i="45"/>
  <c r="F909" i="45"/>
  <c r="E909" i="45"/>
  <c r="BH893" i="45"/>
  <c r="BG893" i="45"/>
  <c r="BF893" i="45"/>
  <c r="BE893" i="45"/>
  <c r="BD893" i="45"/>
  <c r="BC893" i="45"/>
  <c r="BB893" i="45"/>
  <c r="BA893" i="45"/>
  <c r="AZ893" i="45"/>
  <c r="AY893" i="45"/>
  <c r="AX893" i="45"/>
  <c r="AW893" i="45"/>
  <c r="AV893" i="45"/>
  <c r="AU893" i="45"/>
  <c r="AT893" i="45"/>
  <c r="AS893" i="45"/>
  <c r="AR893" i="45"/>
  <c r="AQ893" i="45"/>
  <c r="AP893" i="45"/>
  <c r="AO893" i="45"/>
  <c r="AN893" i="45"/>
  <c r="AM893" i="45"/>
  <c r="AL893" i="45"/>
  <c r="AK893" i="45"/>
  <c r="AJ893" i="45"/>
  <c r="AI893" i="45"/>
  <c r="AH893" i="45"/>
  <c r="AG893" i="45"/>
  <c r="AF893" i="45"/>
  <c r="AE893" i="45"/>
  <c r="AD893" i="45"/>
  <c r="AC893" i="45"/>
  <c r="AB893" i="45"/>
  <c r="AA893" i="45"/>
  <c r="Z893" i="45"/>
  <c r="Y893" i="45"/>
  <c r="X893" i="45"/>
  <c r="W893" i="45"/>
  <c r="V893" i="45"/>
  <c r="U893" i="45"/>
  <c r="T893" i="45"/>
  <c r="S893" i="45"/>
  <c r="R893" i="45"/>
  <c r="Q893" i="45"/>
  <c r="P893" i="45"/>
  <c r="O893" i="45"/>
  <c r="N893" i="45"/>
  <c r="M893" i="45"/>
  <c r="L893" i="45"/>
  <c r="K893" i="45"/>
  <c r="J893" i="45"/>
  <c r="F893" i="45"/>
  <c r="E893" i="45"/>
  <c r="BH876" i="45"/>
  <c r="BG876" i="45"/>
  <c r="BF876" i="45"/>
  <c r="BE876" i="45"/>
  <c r="BD876" i="45"/>
  <c r="BC876" i="45"/>
  <c r="BB876" i="45"/>
  <c r="BA876" i="45"/>
  <c r="AZ876" i="45"/>
  <c r="AY876" i="45"/>
  <c r="AX876" i="45"/>
  <c r="AW876" i="45"/>
  <c r="AV876" i="45"/>
  <c r="AU876" i="45"/>
  <c r="AT876" i="45"/>
  <c r="AS876" i="45"/>
  <c r="AR876" i="45"/>
  <c r="AQ876" i="45"/>
  <c r="AP876" i="45"/>
  <c r="AO876" i="45"/>
  <c r="AN876" i="45"/>
  <c r="AM876" i="45"/>
  <c r="AL876" i="45"/>
  <c r="AK876" i="45"/>
  <c r="AJ876" i="45"/>
  <c r="AI876" i="45"/>
  <c r="AH876" i="45"/>
  <c r="AG876" i="45"/>
  <c r="AF876" i="45"/>
  <c r="AE876" i="45"/>
  <c r="AD876" i="45"/>
  <c r="AC876" i="45"/>
  <c r="AB876" i="45"/>
  <c r="AA876" i="45"/>
  <c r="Z876" i="45"/>
  <c r="Y876" i="45"/>
  <c r="X876" i="45"/>
  <c r="W876" i="45"/>
  <c r="V876" i="45"/>
  <c r="U876" i="45"/>
  <c r="T876" i="45"/>
  <c r="S876" i="45"/>
  <c r="R876" i="45"/>
  <c r="Q876" i="45"/>
  <c r="P876" i="45"/>
  <c r="O876" i="45"/>
  <c r="N876" i="45"/>
  <c r="M876" i="45"/>
  <c r="L876" i="45"/>
  <c r="K876" i="45"/>
  <c r="J876" i="45"/>
  <c r="F876" i="45"/>
  <c r="E876" i="45"/>
  <c r="F866" i="45"/>
  <c r="E866" i="45"/>
  <c r="F865" i="45"/>
  <c r="E865" i="45"/>
  <c r="BH859" i="45"/>
  <c r="BG859" i="45"/>
  <c r="BF859" i="45"/>
  <c r="BE859" i="45"/>
  <c r="BD859" i="45"/>
  <c r="BC859" i="45"/>
  <c r="BB859" i="45"/>
  <c r="BA859" i="45"/>
  <c r="AZ859" i="45"/>
  <c r="AY859" i="45"/>
  <c r="AX859" i="45"/>
  <c r="AW859" i="45"/>
  <c r="AV859" i="45"/>
  <c r="AU859" i="45"/>
  <c r="AT859" i="45"/>
  <c r="AS859" i="45"/>
  <c r="AR859" i="45"/>
  <c r="AQ859" i="45"/>
  <c r="AP859" i="45"/>
  <c r="AO859" i="45"/>
  <c r="AN859" i="45"/>
  <c r="AM859" i="45"/>
  <c r="AL859" i="45"/>
  <c r="AK859" i="45"/>
  <c r="AJ859" i="45"/>
  <c r="AI859" i="45"/>
  <c r="AH859" i="45"/>
  <c r="AG859" i="45"/>
  <c r="AF859" i="45"/>
  <c r="AE859" i="45"/>
  <c r="AD859" i="45"/>
  <c r="AC859" i="45"/>
  <c r="AB859" i="45"/>
  <c r="AA859" i="45"/>
  <c r="Z859" i="45"/>
  <c r="Y859" i="45"/>
  <c r="X859" i="45"/>
  <c r="W859" i="45"/>
  <c r="V859" i="45"/>
  <c r="U859" i="45"/>
  <c r="T859" i="45"/>
  <c r="S859" i="45"/>
  <c r="R859" i="45"/>
  <c r="Q859" i="45"/>
  <c r="P859" i="45"/>
  <c r="O859" i="45"/>
  <c r="N859" i="45"/>
  <c r="M859" i="45"/>
  <c r="L859" i="45"/>
  <c r="K859" i="45"/>
  <c r="J859" i="45"/>
  <c r="F859" i="45"/>
  <c r="E859" i="45"/>
  <c r="BH846" i="45"/>
  <c r="BG846" i="45"/>
  <c r="BF846" i="45"/>
  <c r="BE846" i="45"/>
  <c r="BD846" i="45"/>
  <c r="BC846" i="45"/>
  <c r="BB846" i="45"/>
  <c r="BA846" i="45"/>
  <c r="AZ846" i="45"/>
  <c r="AY846" i="45"/>
  <c r="AX846" i="45"/>
  <c r="AW846" i="45"/>
  <c r="AV846" i="45"/>
  <c r="AU846" i="45"/>
  <c r="AT846" i="45"/>
  <c r="AS846" i="45"/>
  <c r="AR846" i="45"/>
  <c r="AQ846" i="45"/>
  <c r="AP846" i="45"/>
  <c r="AO846" i="45"/>
  <c r="AN846" i="45"/>
  <c r="AM846" i="45"/>
  <c r="AL846" i="45"/>
  <c r="AK846" i="45"/>
  <c r="AJ846" i="45"/>
  <c r="AI846" i="45"/>
  <c r="AH846" i="45"/>
  <c r="AG846" i="45"/>
  <c r="AF846" i="45"/>
  <c r="AE846" i="45"/>
  <c r="AD846" i="45"/>
  <c r="AC846" i="45"/>
  <c r="AB846" i="45"/>
  <c r="AA846" i="45"/>
  <c r="Z846" i="45"/>
  <c r="Y846" i="45"/>
  <c r="X846" i="45"/>
  <c r="W846" i="45"/>
  <c r="V846" i="45"/>
  <c r="U846" i="45"/>
  <c r="T846" i="45"/>
  <c r="S846" i="45"/>
  <c r="R846" i="45"/>
  <c r="Q846" i="45"/>
  <c r="P846" i="45"/>
  <c r="O846" i="45"/>
  <c r="N846" i="45"/>
  <c r="M846" i="45"/>
  <c r="L846" i="45"/>
  <c r="K846" i="45"/>
  <c r="J846" i="45"/>
  <c r="E846" i="45"/>
  <c r="BH831" i="45"/>
  <c r="BG831" i="45"/>
  <c r="BF831" i="45"/>
  <c r="BE831" i="45"/>
  <c r="BD831" i="45"/>
  <c r="BC831" i="45"/>
  <c r="BB831" i="45"/>
  <c r="BA831" i="45"/>
  <c r="AZ831" i="45"/>
  <c r="AY831" i="45"/>
  <c r="AX831" i="45"/>
  <c r="AW831" i="45"/>
  <c r="AV831" i="45"/>
  <c r="AU831" i="45"/>
  <c r="AT831" i="45"/>
  <c r="AS831" i="45"/>
  <c r="AR831" i="45"/>
  <c r="AQ831" i="45"/>
  <c r="AP831" i="45"/>
  <c r="AO831" i="45"/>
  <c r="AN831" i="45"/>
  <c r="K831" i="45"/>
  <c r="J831" i="45"/>
  <c r="F831" i="45"/>
  <c r="E831" i="45"/>
  <c r="BH827" i="45"/>
  <c r="BG827" i="45"/>
  <c r="BF827" i="45"/>
  <c r="BE827" i="45"/>
  <c r="BD827" i="45"/>
  <c r="BC827" i="45"/>
  <c r="BB827" i="45"/>
  <c r="BA827" i="45"/>
  <c r="AZ827" i="45"/>
  <c r="AY827" i="45"/>
  <c r="AX827" i="45"/>
  <c r="AW827" i="45"/>
  <c r="AV827" i="45"/>
  <c r="AU827" i="45"/>
  <c r="AT827" i="45"/>
  <c r="AS827" i="45"/>
  <c r="AR827" i="45"/>
  <c r="AQ827" i="45"/>
  <c r="AP827" i="45"/>
  <c r="AO827" i="45"/>
  <c r="AN827" i="45"/>
  <c r="AM827" i="45"/>
  <c r="AL827" i="45"/>
  <c r="AK827" i="45"/>
  <c r="AJ827" i="45"/>
  <c r="AI827" i="45"/>
  <c r="AH827" i="45"/>
  <c r="AG827" i="45"/>
  <c r="AF827" i="45"/>
  <c r="AE827" i="45"/>
  <c r="AD827" i="45"/>
  <c r="AC827" i="45"/>
  <c r="AB827" i="45"/>
  <c r="AA827" i="45"/>
  <c r="Z827" i="45"/>
  <c r="Y827" i="45"/>
  <c r="X827" i="45"/>
  <c r="W827" i="45"/>
  <c r="V827" i="45"/>
  <c r="U827" i="45"/>
  <c r="T827" i="45"/>
  <c r="S827" i="45"/>
  <c r="R827" i="45"/>
  <c r="Q827" i="45"/>
  <c r="P827" i="45"/>
  <c r="O827" i="45"/>
  <c r="N827" i="45"/>
  <c r="M827" i="45"/>
  <c r="L827" i="45"/>
  <c r="K827" i="45"/>
  <c r="J827" i="45"/>
  <c r="F827" i="45"/>
  <c r="E827" i="45"/>
  <c r="BH817" i="45"/>
  <c r="BG817" i="45"/>
  <c r="BF817" i="45"/>
  <c r="BE817" i="45"/>
  <c r="BD817" i="45"/>
  <c r="BC817" i="45"/>
  <c r="BB817" i="45"/>
  <c r="BA817" i="45"/>
  <c r="AZ817" i="45"/>
  <c r="AY817" i="45"/>
  <c r="AX817" i="45"/>
  <c r="AW817" i="45"/>
  <c r="AV817" i="45"/>
  <c r="AU817" i="45"/>
  <c r="AT817" i="45"/>
  <c r="AS817" i="45"/>
  <c r="AR817" i="45"/>
  <c r="AQ817" i="45"/>
  <c r="AP817" i="45"/>
  <c r="AO817" i="45"/>
  <c r="AN817" i="45"/>
  <c r="AM817" i="45"/>
  <c r="AL817" i="45"/>
  <c r="AK817" i="45"/>
  <c r="AJ817" i="45"/>
  <c r="AI817" i="45"/>
  <c r="AH817" i="45"/>
  <c r="AG817" i="45"/>
  <c r="AF817" i="45"/>
  <c r="AE817" i="45"/>
  <c r="AD817" i="45"/>
  <c r="AC817" i="45"/>
  <c r="AB817" i="45"/>
  <c r="AA817" i="45"/>
  <c r="Z817" i="45"/>
  <c r="Y817" i="45"/>
  <c r="X817" i="45"/>
  <c r="W817" i="45"/>
  <c r="V817" i="45"/>
  <c r="U817" i="45"/>
  <c r="T817" i="45"/>
  <c r="S817" i="45"/>
  <c r="R817" i="45"/>
  <c r="Q817" i="45"/>
  <c r="P817" i="45"/>
  <c r="O817" i="45"/>
  <c r="N817" i="45"/>
  <c r="M817" i="45"/>
  <c r="L817" i="45"/>
  <c r="K817" i="45"/>
  <c r="J817" i="45"/>
  <c r="I817" i="45"/>
  <c r="H817" i="45"/>
  <c r="E817" i="45"/>
  <c r="BD802" i="45"/>
  <c r="BC802" i="45"/>
  <c r="BB802" i="45"/>
  <c r="BA802" i="45"/>
  <c r="AZ802" i="45"/>
  <c r="AY802" i="45"/>
  <c r="AX802" i="45"/>
  <c r="AW802" i="45"/>
  <c r="AV802" i="45"/>
  <c r="AU802" i="45"/>
  <c r="AT802" i="45"/>
  <c r="AS802" i="45"/>
  <c r="AR802" i="45"/>
  <c r="AQ802" i="45"/>
  <c r="AP802" i="45"/>
  <c r="AO802" i="45"/>
  <c r="AN802" i="45"/>
  <c r="AM802" i="45"/>
  <c r="AL802" i="45"/>
  <c r="AK802" i="45"/>
  <c r="AJ802" i="45"/>
  <c r="AI802" i="45"/>
  <c r="AH802" i="45"/>
  <c r="AG802" i="45"/>
  <c r="AF802" i="45"/>
  <c r="AE802" i="45"/>
  <c r="AD802" i="45"/>
  <c r="AC802" i="45"/>
  <c r="AB802" i="45"/>
  <c r="AA802" i="45"/>
  <c r="Z802" i="45"/>
  <c r="Y802" i="45"/>
  <c r="X802" i="45"/>
  <c r="W802" i="45"/>
  <c r="V802" i="45"/>
  <c r="U802" i="45"/>
  <c r="T802" i="45"/>
  <c r="S802" i="45"/>
  <c r="R802" i="45"/>
  <c r="Q802" i="45"/>
  <c r="P802" i="45"/>
  <c r="O802" i="45"/>
  <c r="N802" i="45"/>
  <c r="M802" i="45"/>
  <c r="L802" i="45"/>
  <c r="K802" i="45"/>
  <c r="J802" i="45"/>
  <c r="I802" i="45"/>
  <c r="H802" i="45"/>
  <c r="G802" i="45"/>
  <c r="E802" i="45"/>
  <c r="F801" i="45"/>
  <c r="F800" i="45"/>
  <c r="F799" i="45"/>
  <c r="F798" i="45"/>
  <c r="F797" i="45"/>
  <c r="F796" i="45"/>
  <c r="F795" i="45"/>
  <c r="F794" i="45"/>
  <c r="F793" i="45"/>
  <c r="F792" i="45"/>
  <c r="F791" i="45"/>
  <c r="F790" i="45"/>
  <c r="F789" i="45"/>
  <c r="F785" i="45"/>
  <c r="F784" i="45"/>
  <c r="BD783" i="45"/>
  <c r="BC783" i="45"/>
  <c r="BB783" i="45"/>
  <c r="BA783" i="45"/>
  <c r="AZ783" i="45"/>
  <c r="AY783" i="45"/>
  <c r="AX783" i="45"/>
  <c r="AW783" i="45"/>
  <c r="AV783" i="45"/>
  <c r="AU783" i="45"/>
  <c r="AT783" i="45"/>
  <c r="AS783" i="45"/>
  <c r="AR783" i="45"/>
  <c r="AQ783" i="45"/>
  <c r="AP783" i="45"/>
  <c r="AO783" i="45"/>
  <c r="AN783" i="45"/>
  <c r="AM783" i="45"/>
  <c r="AL783" i="45"/>
  <c r="AK783" i="45"/>
  <c r="AJ783" i="45"/>
  <c r="AI783" i="45"/>
  <c r="AH783" i="45"/>
  <c r="AG783" i="45"/>
  <c r="AF783" i="45"/>
  <c r="AE783" i="45"/>
  <c r="AD783" i="45"/>
  <c r="AC783" i="45"/>
  <c r="AB783" i="45"/>
  <c r="AA783" i="45"/>
  <c r="Z783" i="45"/>
  <c r="Y783" i="45"/>
  <c r="X783" i="45"/>
  <c r="W783" i="45"/>
  <c r="V783" i="45"/>
  <c r="U783" i="45"/>
  <c r="T783" i="45"/>
  <c r="S783" i="45"/>
  <c r="R783" i="45"/>
  <c r="Q783" i="45"/>
  <c r="P783" i="45"/>
  <c r="O783" i="45"/>
  <c r="N783" i="45"/>
  <c r="M783" i="45"/>
  <c r="L783" i="45"/>
  <c r="K783" i="45"/>
  <c r="J783" i="45"/>
  <c r="I783" i="45"/>
  <c r="H783" i="45"/>
  <c r="G783" i="45"/>
  <c r="E783" i="45"/>
  <c r="F782" i="45"/>
  <c r="F781" i="45"/>
  <c r="F780" i="45"/>
  <c r="F779" i="45"/>
  <c r="F778" i="45"/>
  <c r="F777" i="45"/>
  <c r="F776" i="45"/>
  <c r="F775" i="45"/>
  <c r="F774" i="45"/>
  <c r="F773" i="45"/>
  <c r="F772" i="45"/>
  <c r="F771" i="45"/>
  <c r="F770" i="45"/>
  <c r="F766" i="45"/>
  <c r="F765" i="45"/>
  <c r="BD764" i="45"/>
  <c r="BC764" i="45"/>
  <c r="BB764" i="45"/>
  <c r="BA764" i="45"/>
  <c r="AZ764" i="45"/>
  <c r="AY764" i="45"/>
  <c r="AX764" i="45"/>
  <c r="AW764" i="45"/>
  <c r="AV764" i="45"/>
  <c r="AU764" i="45"/>
  <c r="AT764" i="45"/>
  <c r="AS764" i="45"/>
  <c r="AR764" i="45"/>
  <c r="AQ764" i="45"/>
  <c r="AP764" i="45"/>
  <c r="AO764" i="45"/>
  <c r="AN764" i="45"/>
  <c r="AM764" i="45"/>
  <c r="AL764" i="45"/>
  <c r="AK764" i="45"/>
  <c r="AJ764" i="45"/>
  <c r="AI764" i="45"/>
  <c r="AH764" i="45"/>
  <c r="AG764" i="45"/>
  <c r="AF764" i="45"/>
  <c r="AE764" i="45"/>
  <c r="AD764" i="45"/>
  <c r="AC764" i="45"/>
  <c r="AB764" i="45"/>
  <c r="AA764" i="45"/>
  <c r="Z764" i="45"/>
  <c r="Y764" i="45"/>
  <c r="X764" i="45"/>
  <c r="W764" i="45"/>
  <c r="V764" i="45"/>
  <c r="U764" i="45"/>
  <c r="T764" i="45"/>
  <c r="S764" i="45"/>
  <c r="R764" i="45"/>
  <c r="Q764" i="45"/>
  <c r="P764" i="45"/>
  <c r="O764" i="45"/>
  <c r="N764" i="45"/>
  <c r="M764" i="45"/>
  <c r="L764" i="45"/>
  <c r="K764" i="45"/>
  <c r="J764" i="45"/>
  <c r="I764" i="45"/>
  <c r="H764" i="45"/>
  <c r="G764" i="45"/>
  <c r="E764" i="45"/>
  <c r="F763" i="45"/>
  <c r="F762" i="45"/>
  <c r="F761" i="45"/>
  <c r="F760" i="45"/>
  <c r="F759" i="45"/>
  <c r="F758" i="45"/>
  <c r="F757" i="45"/>
  <c r="F756" i="45"/>
  <c r="F755" i="45"/>
  <c r="F754" i="45"/>
  <c r="F753" i="45"/>
  <c r="F752" i="45"/>
  <c r="F751" i="45"/>
  <c r="BD750" i="45"/>
  <c r="BC750" i="45"/>
  <c r="BB750" i="45"/>
  <c r="BA750" i="45"/>
  <c r="AZ750" i="45"/>
  <c r="AY750" i="45"/>
  <c r="AX750" i="45"/>
  <c r="AW750" i="45"/>
  <c r="AV750" i="45"/>
  <c r="AU750" i="45"/>
  <c r="AT750" i="45"/>
  <c r="AS750" i="45"/>
  <c r="AR750" i="45"/>
  <c r="AQ750" i="45"/>
  <c r="AP750" i="45"/>
  <c r="AO750" i="45"/>
  <c r="AN750" i="45"/>
  <c r="AM750" i="45"/>
  <c r="AL750" i="45"/>
  <c r="AK750" i="45"/>
  <c r="AJ750" i="45"/>
  <c r="AI750" i="45"/>
  <c r="AH750" i="45"/>
  <c r="AG750" i="45"/>
  <c r="AF750" i="45"/>
  <c r="AE750" i="45"/>
  <c r="AD750" i="45"/>
  <c r="AC750" i="45"/>
  <c r="AB750" i="45"/>
  <c r="AA750" i="45"/>
  <c r="Z750" i="45"/>
  <c r="Y750" i="45"/>
  <c r="X750" i="45"/>
  <c r="W750" i="45"/>
  <c r="V750" i="45"/>
  <c r="U750" i="45"/>
  <c r="T750" i="45"/>
  <c r="S750" i="45"/>
  <c r="R750" i="45"/>
  <c r="Q750" i="45"/>
  <c r="P750" i="45"/>
  <c r="O750" i="45"/>
  <c r="N750" i="45"/>
  <c r="M750" i="45"/>
  <c r="L750" i="45"/>
  <c r="K750" i="45"/>
  <c r="J750" i="45"/>
  <c r="I750" i="45"/>
  <c r="H750" i="45"/>
  <c r="G750" i="45"/>
  <c r="E750" i="45"/>
  <c r="F749" i="45"/>
  <c r="F748" i="45"/>
  <c r="F747" i="45"/>
  <c r="F746" i="45"/>
  <c r="F745" i="45"/>
  <c r="F744" i="45"/>
  <c r="F743" i="45"/>
  <c r="F742" i="45"/>
  <c r="F741" i="45"/>
  <c r="F740" i="45"/>
  <c r="F739" i="45"/>
  <c r="F738" i="45"/>
  <c r="F737" i="45"/>
  <c r="F736" i="45"/>
  <c r="F735" i="45"/>
  <c r="BD734" i="45"/>
  <c r="BC734" i="45"/>
  <c r="BB734" i="45"/>
  <c r="BA734" i="45"/>
  <c r="AZ734" i="45"/>
  <c r="AY734" i="45"/>
  <c r="AX734" i="45"/>
  <c r="AW734" i="45"/>
  <c r="AV734" i="45"/>
  <c r="AU734" i="45"/>
  <c r="AT734" i="45"/>
  <c r="AS734" i="45"/>
  <c r="AR734" i="45"/>
  <c r="AQ734" i="45"/>
  <c r="AP734" i="45"/>
  <c r="AO734" i="45"/>
  <c r="AN734" i="45"/>
  <c r="AM734" i="45"/>
  <c r="AL734" i="45"/>
  <c r="AK734" i="45"/>
  <c r="AJ734" i="45"/>
  <c r="AI734" i="45"/>
  <c r="AH734" i="45"/>
  <c r="AG734" i="45"/>
  <c r="AF734" i="45"/>
  <c r="AE734" i="45"/>
  <c r="AD734" i="45"/>
  <c r="AC734" i="45"/>
  <c r="AB734" i="45"/>
  <c r="AA734" i="45"/>
  <c r="Z734" i="45"/>
  <c r="Y734" i="45"/>
  <c r="X734" i="45"/>
  <c r="W734" i="45"/>
  <c r="V734" i="45"/>
  <c r="U734" i="45"/>
  <c r="T734" i="45"/>
  <c r="S734" i="45"/>
  <c r="R734" i="45"/>
  <c r="Q734" i="45"/>
  <c r="P734" i="45"/>
  <c r="O734" i="45"/>
  <c r="N734" i="45"/>
  <c r="M734" i="45"/>
  <c r="L734" i="45"/>
  <c r="K734" i="45"/>
  <c r="J734" i="45"/>
  <c r="I734" i="45"/>
  <c r="H734" i="45"/>
  <c r="G734" i="45"/>
  <c r="E734" i="45"/>
  <c r="F733" i="45"/>
  <c r="F732" i="45"/>
  <c r="F731" i="45"/>
  <c r="F730" i="45"/>
  <c r="F729" i="45"/>
  <c r="F728" i="45"/>
  <c r="F727" i="45"/>
  <c r="F726" i="45"/>
  <c r="F725" i="45"/>
  <c r="F724" i="45"/>
  <c r="F723" i="45"/>
  <c r="F722" i="45"/>
  <c r="F721" i="45"/>
  <c r="F720" i="45"/>
  <c r="F719" i="45"/>
  <c r="BD718" i="45"/>
  <c r="BC718" i="45"/>
  <c r="BB718" i="45"/>
  <c r="BA718" i="45"/>
  <c r="AZ718" i="45"/>
  <c r="AY718" i="45"/>
  <c r="AX718" i="45"/>
  <c r="AW718" i="45"/>
  <c r="AV718" i="45"/>
  <c r="AU718" i="45"/>
  <c r="AT718" i="45"/>
  <c r="AS718" i="45"/>
  <c r="AR718" i="45"/>
  <c r="AQ718" i="45"/>
  <c r="AP718" i="45"/>
  <c r="AO718" i="45"/>
  <c r="AN718" i="45"/>
  <c r="AM718" i="45"/>
  <c r="AL718" i="45"/>
  <c r="AK718" i="45"/>
  <c r="AJ718" i="45"/>
  <c r="AI718" i="45"/>
  <c r="AH718" i="45"/>
  <c r="AG718" i="45"/>
  <c r="AF718" i="45"/>
  <c r="AE718" i="45"/>
  <c r="AD718" i="45"/>
  <c r="AC718" i="45"/>
  <c r="AB718" i="45"/>
  <c r="AA718" i="45"/>
  <c r="Z718" i="45"/>
  <c r="Y718" i="45"/>
  <c r="X718" i="45"/>
  <c r="W718" i="45"/>
  <c r="V718" i="45"/>
  <c r="U718" i="45"/>
  <c r="T718" i="45"/>
  <c r="S718" i="45"/>
  <c r="R718" i="45"/>
  <c r="Q718" i="45"/>
  <c r="P718" i="45"/>
  <c r="O718" i="45"/>
  <c r="N718" i="45"/>
  <c r="M718" i="45"/>
  <c r="L718" i="45"/>
  <c r="K718" i="45"/>
  <c r="J718" i="45"/>
  <c r="I718" i="45"/>
  <c r="H718" i="45"/>
  <c r="G718" i="45"/>
  <c r="E718" i="45"/>
  <c r="F717" i="45"/>
  <c r="F716" i="45"/>
  <c r="F715" i="45"/>
  <c r="F714" i="45"/>
  <c r="F713" i="45"/>
  <c r="F712" i="45"/>
  <c r="F711" i="45"/>
  <c r="F710" i="45"/>
  <c r="F709" i="45"/>
  <c r="F708" i="45"/>
  <c r="F707" i="45"/>
  <c r="F706" i="45"/>
  <c r="F705" i="45"/>
  <c r="F704" i="45"/>
  <c r="F703" i="45"/>
  <c r="BD702" i="45"/>
  <c r="BC702" i="45"/>
  <c r="BB702" i="45"/>
  <c r="BA702" i="45"/>
  <c r="AZ702" i="45"/>
  <c r="AY702" i="45"/>
  <c r="AX702" i="45"/>
  <c r="AW702" i="45"/>
  <c r="AV702" i="45"/>
  <c r="AU702" i="45"/>
  <c r="AT702" i="45"/>
  <c r="AS702" i="45"/>
  <c r="AR702" i="45"/>
  <c r="AQ702" i="45"/>
  <c r="AP702" i="45"/>
  <c r="AO702" i="45"/>
  <c r="AN702" i="45"/>
  <c r="AM702" i="45"/>
  <c r="AL702" i="45"/>
  <c r="AK702" i="45"/>
  <c r="AJ702" i="45"/>
  <c r="AI702" i="45"/>
  <c r="AH702" i="45"/>
  <c r="AG702" i="45"/>
  <c r="AF702" i="45"/>
  <c r="AE702" i="45"/>
  <c r="AD702" i="45"/>
  <c r="AC702" i="45"/>
  <c r="AB702" i="45"/>
  <c r="AA702" i="45"/>
  <c r="Z702" i="45"/>
  <c r="Y702" i="45"/>
  <c r="X702" i="45"/>
  <c r="W702" i="45"/>
  <c r="V702" i="45"/>
  <c r="U702" i="45"/>
  <c r="T702" i="45"/>
  <c r="S702" i="45"/>
  <c r="R702" i="45"/>
  <c r="Q702" i="45"/>
  <c r="P702" i="45"/>
  <c r="O702" i="45"/>
  <c r="N702" i="45"/>
  <c r="M702" i="45"/>
  <c r="L702" i="45"/>
  <c r="K702" i="45"/>
  <c r="J702" i="45"/>
  <c r="I702" i="45"/>
  <c r="H702" i="45"/>
  <c r="G702" i="45"/>
  <c r="E702" i="45"/>
  <c r="BD685" i="45"/>
  <c r="BC685" i="45"/>
  <c r="BB685" i="45"/>
  <c r="BA685" i="45"/>
  <c r="AZ685" i="45"/>
  <c r="AY685" i="45"/>
  <c r="AX685" i="45"/>
  <c r="AW685" i="45"/>
  <c r="AV685" i="45"/>
  <c r="AU685" i="45"/>
  <c r="AT685" i="45"/>
  <c r="AS685" i="45"/>
  <c r="AR685" i="45"/>
  <c r="AQ685" i="45"/>
  <c r="AP685" i="45"/>
  <c r="AO685" i="45"/>
  <c r="AN685" i="45"/>
  <c r="AM685" i="45"/>
  <c r="AL685" i="45"/>
  <c r="AK685" i="45"/>
  <c r="AJ685" i="45"/>
  <c r="AI685" i="45"/>
  <c r="AH685" i="45"/>
  <c r="AG685" i="45"/>
  <c r="AF685" i="45"/>
  <c r="AE685" i="45"/>
  <c r="AD685" i="45"/>
  <c r="AC685" i="45"/>
  <c r="AB685" i="45"/>
  <c r="AA685" i="45"/>
  <c r="Z685" i="45"/>
  <c r="Y685" i="45"/>
  <c r="X685" i="45"/>
  <c r="W685" i="45"/>
  <c r="V685" i="45"/>
  <c r="U685" i="45"/>
  <c r="T685" i="45"/>
  <c r="S685" i="45"/>
  <c r="R685" i="45"/>
  <c r="Q685" i="45"/>
  <c r="P685" i="45"/>
  <c r="O685" i="45"/>
  <c r="N685" i="45"/>
  <c r="M685" i="45"/>
  <c r="L685" i="45"/>
  <c r="K685" i="45"/>
  <c r="J685" i="45"/>
  <c r="I685" i="45"/>
  <c r="H685" i="45"/>
  <c r="G685" i="45"/>
  <c r="E685" i="45"/>
  <c r="F684" i="45"/>
  <c r="F683" i="45"/>
  <c r="F682" i="45"/>
  <c r="F681" i="45"/>
  <c r="F680" i="45"/>
  <c r="F679" i="45"/>
  <c r="F678" i="45"/>
  <c r="F677" i="45"/>
  <c r="F676" i="45"/>
  <c r="F675" i="45"/>
  <c r="F674" i="45"/>
  <c r="F673" i="45"/>
  <c r="F672" i="45"/>
  <c r="AI671" i="45"/>
  <c r="AH671" i="45"/>
  <c r="AG671" i="45"/>
  <c r="AF671" i="45"/>
  <c r="AE671" i="45"/>
  <c r="AD671" i="45"/>
  <c r="AC671" i="45"/>
  <c r="AB671" i="45"/>
  <c r="AA671" i="45"/>
  <c r="Z671" i="45"/>
  <c r="Y671" i="45"/>
  <c r="X671" i="45"/>
  <c r="W671" i="45"/>
  <c r="V671" i="45"/>
  <c r="U671" i="45"/>
  <c r="T671" i="45"/>
  <c r="S671" i="45"/>
  <c r="R671" i="45"/>
  <c r="Q671" i="45"/>
  <c r="P671" i="45"/>
  <c r="O671" i="45"/>
  <c r="N671" i="45"/>
  <c r="M671" i="45"/>
  <c r="L671" i="45"/>
  <c r="K671" i="45"/>
  <c r="J671" i="45"/>
  <c r="I671" i="45"/>
  <c r="H671" i="45"/>
  <c r="G671" i="45"/>
  <c r="E671" i="45"/>
  <c r="F670" i="45"/>
  <c r="F669" i="45"/>
  <c r="F668" i="45"/>
  <c r="F667" i="45"/>
  <c r="F666" i="45"/>
  <c r="F665" i="45"/>
  <c r="F664" i="45"/>
  <c r="F663" i="45"/>
  <c r="F662" i="45"/>
  <c r="AI661" i="45"/>
  <c r="AH661" i="45"/>
  <c r="AG661" i="45"/>
  <c r="AF661" i="45"/>
  <c r="AE661" i="45"/>
  <c r="AD661" i="45"/>
  <c r="AC661" i="45"/>
  <c r="AB661" i="45"/>
  <c r="AA661" i="45"/>
  <c r="Z661" i="45"/>
  <c r="Y661" i="45"/>
  <c r="X661" i="45"/>
  <c r="W661" i="45"/>
  <c r="V661" i="45"/>
  <c r="U661" i="45"/>
  <c r="T661" i="45"/>
  <c r="S661" i="45"/>
  <c r="R661" i="45"/>
  <c r="Q661" i="45"/>
  <c r="P661" i="45"/>
  <c r="O661" i="45"/>
  <c r="N661" i="45"/>
  <c r="M661" i="45"/>
  <c r="L661" i="45"/>
  <c r="K661" i="45"/>
  <c r="J661" i="45"/>
  <c r="I661" i="45"/>
  <c r="H661" i="45"/>
  <c r="G661" i="45"/>
  <c r="E661" i="45"/>
  <c r="BD652" i="45"/>
  <c r="BC652" i="45"/>
  <c r="BB652" i="45"/>
  <c r="BA652" i="45"/>
  <c r="AZ652" i="45"/>
  <c r="AY652" i="45"/>
  <c r="AX652" i="45"/>
  <c r="AW652" i="45"/>
  <c r="AV652" i="45"/>
  <c r="AU652" i="45"/>
  <c r="AT652" i="45"/>
  <c r="AS652" i="45"/>
  <c r="AR652" i="45"/>
  <c r="AQ652" i="45"/>
  <c r="AP652" i="45"/>
  <c r="AO652" i="45"/>
  <c r="AN652" i="45"/>
  <c r="AM652" i="45"/>
  <c r="AL652" i="45"/>
  <c r="AK652" i="45"/>
  <c r="AJ652" i="45"/>
  <c r="AI652" i="45"/>
  <c r="AH652" i="45"/>
  <c r="AG652" i="45"/>
  <c r="AF652" i="45"/>
  <c r="AE652" i="45"/>
  <c r="AD652" i="45"/>
  <c r="AC652" i="45"/>
  <c r="AB652" i="45"/>
  <c r="AA652" i="45"/>
  <c r="Z652" i="45"/>
  <c r="Y652" i="45"/>
  <c r="X652" i="45"/>
  <c r="W652" i="45"/>
  <c r="V652" i="45"/>
  <c r="U652" i="45"/>
  <c r="T652" i="45"/>
  <c r="S652" i="45"/>
  <c r="R652" i="45"/>
  <c r="Q652" i="45"/>
  <c r="P652" i="45"/>
  <c r="O652" i="45"/>
  <c r="N652" i="45"/>
  <c r="M652" i="45"/>
  <c r="L652" i="45"/>
  <c r="K652" i="45"/>
  <c r="J652" i="45"/>
  <c r="I652" i="45"/>
  <c r="H652" i="45"/>
  <c r="G652" i="45"/>
  <c r="E652" i="45"/>
  <c r="AI638" i="45"/>
  <c r="AH638" i="45"/>
  <c r="AG638" i="45"/>
  <c r="AF638" i="45"/>
  <c r="AE638" i="45"/>
  <c r="AD638" i="45"/>
  <c r="AC638" i="45"/>
  <c r="AB638" i="45"/>
  <c r="AA638" i="45"/>
  <c r="Z638" i="45"/>
  <c r="Y638" i="45"/>
  <c r="X638" i="45"/>
  <c r="W638" i="45"/>
  <c r="V638" i="45"/>
  <c r="U638" i="45"/>
  <c r="T638" i="45"/>
  <c r="S638" i="45"/>
  <c r="R638" i="45"/>
  <c r="Q638" i="45"/>
  <c r="P638" i="45"/>
  <c r="O638" i="45"/>
  <c r="N638" i="45"/>
  <c r="M638" i="45"/>
  <c r="L638" i="45"/>
  <c r="K638" i="45"/>
  <c r="J638" i="45"/>
  <c r="I638" i="45"/>
  <c r="H638" i="45"/>
  <c r="G638" i="45"/>
  <c r="E638" i="45"/>
  <c r="AI630" i="45"/>
  <c r="AH630" i="45"/>
  <c r="AG630" i="45"/>
  <c r="AF630" i="45"/>
  <c r="AE630" i="45"/>
  <c r="AD630" i="45"/>
  <c r="AC630" i="45"/>
  <c r="AB630" i="45"/>
  <c r="AA630" i="45"/>
  <c r="Z630" i="45"/>
  <c r="Y630" i="45"/>
  <c r="X630" i="45"/>
  <c r="W630" i="45"/>
  <c r="V630" i="45"/>
  <c r="U630" i="45"/>
  <c r="T630" i="45"/>
  <c r="S630" i="45"/>
  <c r="R630" i="45"/>
  <c r="Q630" i="45"/>
  <c r="P630" i="45"/>
  <c r="O630" i="45"/>
  <c r="N630" i="45"/>
  <c r="M630" i="45"/>
  <c r="L630" i="45"/>
  <c r="K630" i="45"/>
  <c r="J630" i="45"/>
  <c r="I630" i="45"/>
  <c r="H630" i="45"/>
  <c r="G630" i="45"/>
  <c r="E630" i="45"/>
  <c r="F629" i="45"/>
  <c r="F628" i="45"/>
  <c r="F627" i="45"/>
  <c r="F626" i="45"/>
  <c r="F625" i="45"/>
  <c r="AI624" i="45"/>
  <c r="AH624" i="45"/>
  <c r="AG624" i="45"/>
  <c r="AF624" i="45"/>
  <c r="AE624" i="45"/>
  <c r="AD624" i="45"/>
  <c r="AC624" i="45"/>
  <c r="AB624" i="45"/>
  <c r="AA624" i="45"/>
  <c r="Z624" i="45"/>
  <c r="Y624" i="45"/>
  <c r="X624" i="45"/>
  <c r="W624" i="45"/>
  <c r="V624" i="45"/>
  <c r="U624" i="45"/>
  <c r="T624" i="45"/>
  <c r="S624" i="45"/>
  <c r="R624" i="45"/>
  <c r="Q624" i="45"/>
  <c r="P624" i="45"/>
  <c r="O624" i="45"/>
  <c r="N624" i="45"/>
  <c r="M624" i="45"/>
  <c r="L624" i="45"/>
  <c r="K624" i="45"/>
  <c r="J624" i="45"/>
  <c r="I624" i="45"/>
  <c r="H624" i="45"/>
  <c r="G624" i="45"/>
  <c r="E624" i="45"/>
  <c r="F623" i="45"/>
  <c r="F622" i="45"/>
  <c r="F621" i="45"/>
  <c r="F620" i="45"/>
  <c r="BD619" i="45"/>
  <c r="BC619" i="45"/>
  <c r="BB619" i="45"/>
  <c r="BA619" i="45"/>
  <c r="AZ619" i="45"/>
  <c r="AY619" i="45"/>
  <c r="AX619" i="45"/>
  <c r="AW619" i="45"/>
  <c r="AV619" i="45"/>
  <c r="AU619" i="45"/>
  <c r="AT619" i="45"/>
  <c r="AS619" i="45"/>
  <c r="AR619" i="45"/>
  <c r="AQ619" i="45"/>
  <c r="AP619" i="45"/>
  <c r="AO619" i="45"/>
  <c r="AN619" i="45"/>
  <c r="AM619" i="45"/>
  <c r="AL619" i="45"/>
  <c r="AK619" i="45"/>
  <c r="AJ619" i="45"/>
  <c r="AI619" i="45"/>
  <c r="AH619" i="45"/>
  <c r="AG619" i="45"/>
  <c r="AF619" i="45"/>
  <c r="AE619" i="45"/>
  <c r="AD619" i="45"/>
  <c r="AC619" i="45"/>
  <c r="AB619" i="45"/>
  <c r="AA619" i="45"/>
  <c r="Z619" i="45"/>
  <c r="Y619" i="45"/>
  <c r="X619" i="45"/>
  <c r="W619" i="45"/>
  <c r="V619" i="45"/>
  <c r="U619" i="45"/>
  <c r="T619" i="45"/>
  <c r="S619" i="45"/>
  <c r="R619" i="45"/>
  <c r="Q619" i="45"/>
  <c r="P619" i="45"/>
  <c r="O619" i="45"/>
  <c r="N619" i="45"/>
  <c r="M619" i="45"/>
  <c r="L619" i="45"/>
  <c r="K619" i="45"/>
  <c r="J619" i="45"/>
  <c r="I619" i="45"/>
  <c r="H619" i="45"/>
  <c r="G619" i="45"/>
  <c r="E619" i="45"/>
  <c r="F618" i="45"/>
  <c r="F617" i="45"/>
  <c r="F616" i="45"/>
  <c r="F615" i="45"/>
  <c r="F614" i="45"/>
  <c r="F613" i="45"/>
  <c r="F612" i="45"/>
  <c r="F611" i="45"/>
  <c r="F610" i="45"/>
  <c r="F609" i="45"/>
  <c r="F608" i="45"/>
  <c r="F607" i="45"/>
  <c r="BD605" i="45"/>
  <c r="BC605" i="45"/>
  <c r="BB605" i="45"/>
  <c r="BA605" i="45"/>
  <c r="AZ605" i="45"/>
  <c r="AY605" i="45"/>
  <c r="AX605" i="45"/>
  <c r="AW605" i="45"/>
  <c r="AV605" i="45"/>
  <c r="AU605" i="45"/>
  <c r="AT605" i="45"/>
  <c r="AS605" i="45"/>
  <c r="AR605" i="45"/>
  <c r="AQ605" i="45"/>
  <c r="AP605" i="45"/>
  <c r="AO605" i="45"/>
  <c r="AN605" i="45"/>
  <c r="AM605" i="45"/>
  <c r="AL605" i="45"/>
  <c r="AK605" i="45"/>
  <c r="AJ605" i="45"/>
  <c r="AI605" i="45"/>
  <c r="AH605" i="45"/>
  <c r="AG605" i="45"/>
  <c r="AF605" i="45"/>
  <c r="AE605" i="45"/>
  <c r="AD605" i="45"/>
  <c r="AC605" i="45"/>
  <c r="AB605" i="45"/>
  <c r="AA605" i="45"/>
  <c r="Z605" i="45"/>
  <c r="Y605" i="45"/>
  <c r="X605" i="45"/>
  <c r="W605" i="45"/>
  <c r="V605" i="45"/>
  <c r="U605" i="45"/>
  <c r="T605" i="45"/>
  <c r="S605" i="45"/>
  <c r="R605" i="45"/>
  <c r="Q605" i="45"/>
  <c r="P605" i="45"/>
  <c r="O605" i="45"/>
  <c r="N605" i="45"/>
  <c r="M605" i="45"/>
  <c r="L605" i="45"/>
  <c r="K605" i="45"/>
  <c r="J605" i="45"/>
  <c r="I605" i="45"/>
  <c r="H605" i="45"/>
  <c r="G605" i="45"/>
  <c r="E605" i="45"/>
  <c r="N595" i="45"/>
  <c r="M595" i="45"/>
  <c r="L595" i="45"/>
  <c r="K595" i="45"/>
  <c r="J595" i="45"/>
  <c r="I595" i="45"/>
  <c r="H595" i="45"/>
  <c r="G595" i="45"/>
  <c r="E595" i="45"/>
  <c r="F594" i="45"/>
  <c r="F593" i="45"/>
  <c r="F592" i="45"/>
  <c r="BC564" i="45"/>
  <c r="BB564" i="45"/>
  <c r="BA564" i="45"/>
  <c r="AZ564" i="45"/>
  <c r="AY564" i="45"/>
  <c r="AX564" i="45"/>
  <c r="AW564" i="45"/>
  <c r="AV564" i="45"/>
  <c r="AU564" i="45"/>
  <c r="AT564" i="45"/>
  <c r="AS564" i="45"/>
  <c r="AR564" i="45"/>
  <c r="AQ564" i="45"/>
  <c r="AP564" i="45"/>
  <c r="AO564" i="45"/>
  <c r="AN564" i="45"/>
  <c r="AM564" i="45"/>
  <c r="AL564" i="45"/>
  <c r="AK564" i="45"/>
  <c r="AJ564" i="45"/>
  <c r="AI564" i="45"/>
  <c r="AH564" i="45"/>
  <c r="AG564" i="45"/>
  <c r="AF564" i="45"/>
  <c r="AE564" i="45"/>
  <c r="AD564" i="45"/>
  <c r="AC564" i="45"/>
  <c r="AB564" i="45"/>
  <c r="AA564" i="45"/>
  <c r="Z564" i="45"/>
  <c r="Y564" i="45"/>
  <c r="X564" i="45"/>
  <c r="W564" i="45"/>
  <c r="V564" i="45"/>
  <c r="U564" i="45"/>
  <c r="T564" i="45"/>
  <c r="S564" i="45"/>
  <c r="R564" i="45"/>
  <c r="Q564" i="45"/>
  <c r="P564" i="45"/>
  <c r="O564" i="45"/>
  <c r="N564" i="45"/>
  <c r="M564" i="45"/>
  <c r="L564" i="45"/>
  <c r="K564" i="45"/>
  <c r="J564" i="45"/>
  <c r="I564" i="45"/>
  <c r="H564" i="45"/>
  <c r="G564" i="45"/>
  <c r="E564" i="45"/>
  <c r="F563" i="45"/>
  <c r="F562" i="45"/>
  <c r="F561" i="45"/>
  <c r="F560" i="45"/>
  <c r="F559" i="45"/>
  <c r="F558" i="45"/>
  <c r="F557" i="45"/>
  <c r="F556" i="45"/>
  <c r="F555" i="45"/>
  <c r="F554" i="45"/>
  <c r="F553" i="45"/>
  <c r="F552" i="45"/>
  <c r="F551" i="45"/>
  <c r="F550" i="45"/>
  <c r="F549" i="45"/>
  <c r="BC546" i="45"/>
  <c r="BB546" i="45"/>
  <c r="BA546" i="45"/>
  <c r="AZ546" i="45"/>
  <c r="AY546" i="45"/>
  <c r="AX546" i="45"/>
  <c r="AW546" i="45"/>
  <c r="AV546" i="45"/>
  <c r="AU546" i="45"/>
  <c r="AT546" i="45"/>
  <c r="AS546" i="45"/>
  <c r="AR546" i="45"/>
  <c r="AQ546" i="45"/>
  <c r="AP546" i="45"/>
  <c r="AO546" i="45"/>
  <c r="AN546" i="45"/>
  <c r="AM546" i="45"/>
  <c r="AL546" i="45"/>
  <c r="AK546" i="45"/>
  <c r="AJ546" i="45"/>
  <c r="AI546" i="45"/>
  <c r="AH546" i="45"/>
  <c r="AG546" i="45"/>
  <c r="AF546" i="45"/>
  <c r="AE546" i="45"/>
  <c r="AD546" i="45"/>
  <c r="AC546" i="45"/>
  <c r="AB546" i="45"/>
  <c r="AA546" i="45"/>
  <c r="Z546" i="45"/>
  <c r="Y546" i="45"/>
  <c r="X546" i="45"/>
  <c r="W546" i="45"/>
  <c r="V546" i="45"/>
  <c r="U546" i="45"/>
  <c r="T546" i="45"/>
  <c r="S546" i="45"/>
  <c r="R546" i="45"/>
  <c r="Q546" i="45"/>
  <c r="P546" i="45"/>
  <c r="O546" i="45"/>
  <c r="N546" i="45"/>
  <c r="M546" i="45"/>
  <c r="L546" i="45"/>
  <c r="K546" i="45"/>
  <c r="J546" i="45"/>
  <c r="I546" i="45"/>
  <c r="H546" i="45"/>
  <c r="G546" i="45"/>
  <c r="E546" i="45"/>
  <c r="BC529" i="45"/>
  <c r="BB529" i="45"/>
  <c r="BA529" i="45"/>
  <c r="AZ529" i="45"/>
  <c r="AY529" i="45"/>
  <c r="AX529" i="45"/>
  <c r="AW529" i="45"/>
  <c r="AV529" i="45"/>
  <c r="AU529" i="45"/>
  <c r="AT529" i="45"/>
  <c r="AS529" i="45"/>
  <c r="AR529" i="45"/>
  <c r="AQ529" i="45"/>
  <c r="AP529" i="45"/>
  <c r="AO529" i="45"/>
  <c r="AN529" i="45"/>
  <c r="AM529" i="45"/>
  <c r="AL529" i="45"/>
  <c r="AK529" i="45"/>
  <c r="AJ529" i="45"/>
  <c r="AI529" i="45"/>
  <c r="AH529" i="45"/>
  <c r="AG529" i="45"/>
  <c r="AF529" i="45"/>
  <c r="AE529" i="45"/>
  <c r="AD529" i="45"/>
  <c r="AC529" i="45"/>
  <c r="AB529" i="45"/>
  <c r="AA529" i="45"/>
  <c r="Z529" i="45"/>
  <c r="Y529" i="45"/>
  <c r="X529" i="45"/>
  <c r="W529" i="45"/>
  <c r="V529" i="45"/>
  <c r="U529" i="45"/>
  <c r="T529" i="45"/>
  <c r="S529" i="45"/>
  <c r="R529" i="45"/>
  <c r="Q529" i="45"/>
  <c r="P529" i="45"/>
  <c r="O529" i="45"/>
  <c r="N529" i="45"/>
  <c r="M529" i="45"/>
  <c r="L529" i="45"/>
  <c r="K529" i="45"/>
  <c r="J529" i="45"/>
  <c r="I529" i="45"/>
  <c r="H529" i="45"/>
  <c r="G529" i="45"/>
  <c r="E529" i="45"/>
  <c r="F528" i="45"/>
  <c r="F527" i="45"/>
  <c r="F526" i="45"/>
  <c r="F525" i="45"/>
  <c r="F524" i="45"/>
  <c r="F523" i="45"/>
  <c r="F522" i="45"/>
  <c r="F521" i="45"/>
  <c r="F520" i="45"/>
  <c r="F519" i="45"/>
  <c r="F518" i="45"/>
  <c r="F517" i="45"/>
  <c r="F516" i="45"/>
  <c r="F515" i="45"/>
  <c r="F514" i="45"/>
  <c r="F513" i="45"/>
  <c r="F512" i="45"/>
  <c r="BC511" i="45"/>
  <c r="BB511" i="45"/>
  <c r="BA511" i="45"/>
  <c r="AZ511" i="45"/>
  <c r="AY511" i="45"/>
  <c r="AX511" i="45"/>
  <c r="AW511" i="45"/>
  <c r="AV511" i="45"/>
  <c r="AU511" i="45"/>
  <c r="AT511" i="45"/>
  <c r="AS511" i="45"/>
  <c r="AR511" i="45"/>
  <c r="AQ511" i="45"/>
  <c r="AP511" i="45"/>
  <c r="AO511" i="45"/>
  <c r="AN511" i="45"/>
  <c r="AM511" i="45"/>
  <c r="AL511" i="45"/>
  <c r="AK511" i="45"/>
  <c r="AJ511" i="45"/>
  <c r="AI511" i="45"/>
  <c r="AH511" i="45"/>
  <c r="AG511" i="45"/>
  <c r="AF511" i="45"/>
  <c r="AE511" i="45"/>
  <c r="AD511" i="45"/>
  <c r="AC511" i="45"/>
  <c r="AB511" i="45"/>
  <c r="AA511" i="45"/>
  <c r="Z511" i="45"/>
  <c r="Y511" i="45"/>
  <c r="X511" i="45"/>
  <c r="W511" i="45"/>
  <c r="V511" i="45"/>
  <c r="U511" i="45"/>
  <c r="T511" i="45"/>
  <c r="S511" i="45"/>
  <c r="R511" i="45"/>
  <c r="Q511" i="45"/>
  <c r="P511" i="45"/>
  <c r="O511" i="45"/>
  <c r="N511" i="45"/>
  <c r="M511" i="45"/>
  <c r="L511" i="45"/>
  <c r="K511" i="45"/>
  <c r="J511" i="45"/>
  <c r="I511" i="45"/>
  <c r="H511" i="45"/>
  <c r="G511" i="45"/>
  <c r="E511" i="45"/>
  <c r="BC496" i="45"/>
  <c r="BB496" i="45"/>
  <c r="BA496" i="45"/>
  <c r="AZ496" i="45"/>
  <c r="AY496" i="45"/>
  <c r="AX496" i="45"/>
  <c r="AW496" i="45"/>
  <c r="AV496" i="45"/>
  <c r="AU496" i="45"/>
  <c r="AT496" i="45"/>
  <c r="AS496" i="45"/>
  <c r="AR496" i="45"/>
  <c r="AQ496" i="45"/>
  <c r="AP496" i="45"/>
  <c r="AO496" i="45"/>
  <c r="AN496" i="45"/>
  <c r="AM496" i="45"/>
  <c r="AL496" i="45"/>
  <c r="AK496" i="45"/>
  <c r="AJ496" i="45"/>
  <c r="AI496" i="45"/>
  <c r="AH496" i="45"/>
  <c r="AG496" i="45"/>
  <c r="AF496" i="45"/>
  <c r="AE496" i="45"/>
  <c r="AD496" i="45"/>
  <c r="AC496" i="45"/>
  <c r="AB496" i="45"/>
  <c r="AA496" i="45"/>
  <c r="Z496" i="45"/>
  <c r="Y496" i="45"/>
  <c r="X496" i="45"/>
  <c r="W496" i="45"/>
  <c r="V496" i="45"/>
  <c r="U496" i="45"/>
  <c r="T496" i="45"/>
  <c r="S496" i="45"/>
  <c r="R496" i="45"/>
  <c r="Q496" i="45"/>
  <c r="P496" i="45"/>
  <c r="O496" i="45"/>
  <c r="N496" i="45"/>
  <c r="M496" i="45"/>
  <c r="L496" i="45"/>
  <c r="K496" i="45"/>
  <c r="J496" i="45"/>
  <c r="I496" i="45"/>
  <c r="H496" i="45"/>
  <c r="G496" i="45"/>
  <c r="E496" i="45"/>
  <c r="BC477" i="45"/>
  <c r="BB477" i="45"/>
  <c r="BA477" i="45"/>
  <c r="AZ477" i="45"/>
  <c r="AY477" i="45"/>
  <c r="AX477" i="45"/>
  <c r="AW477" i="45"/>
  <c r="AV477" i="45"/>
  <c r="AU477" i="45"/>
  <c r="AT477" i="45"/>
  <c r="AS477" i="45"/>
  <c r="AR477" i="45"/>
  <c r="AQ477" i="45"/>
  <c r="AP477" i="45"/>
  <c r="AO477" i="45"/>
  <c r="AN477" i="45"/>
  <c r="AM477" i="45"/>
  <c r="AL477" i="45"/>
  <c r="AK477" i="45"/>
  <c r="AJ477" i="45"/>
  <c r="AI477" i="45"/>
  <c r="AH477" i="45"/>
  <c r="AG477" i="45"/>
  <c r="AF477" i="45"/>
  <c r="AE477" i="45"/>
  <c r="AD477" i="45"/>
  <c r="AC477" i="45"/>
  <c r="AB477" i="45"/>
  <c r="AA477" i="45"/>
  <c r="Z477" i="45"/>
  <c r="Y477" i="45"/>
  <c r="X477" i="45"/>
  <c r="W477" i="45"/>
  <c r="V477" i="45"/>
  <c r="U477" i="45"/>
  <c r="T477" i="45"/>
  <c r="S477" i="45"/>
  <c r="R477" i="45"/>
  <c r="Q477" i="45"/>
  <c r="P477" i="45"/>
  <c r="O477" i="45"/>
  <c r="N477" i="45"/>
  <c r="M477" i="45"/>
  <c r="L477" i="45"/>
  <c r="K477" i="45"/>
  <c r="J477" i="45"/>
  <c r="I477" i="45"/>
  <c r="H477" i="45"/>
  <c r="G477" i="45"/>
  <c r="E477" i="45"/>
  <c r="AH463" i="45"/>
  <c r="AG463" i="45"/>
  <c r="AF463" i="45"/>
  <c r="AE463" i="45"/>
  <c r="AD463" i="45"/>
  <c r="AC463" i="45"/>
  <c r="AB463" i="45"/>
  <c r="AA463" i="45"/>
  <c r="Z463" i="45"/>
  <c r="Y463" i="45"/>
  <c r="X463" i="45"/>
  <c r="W463" i="45"/>
  <c r="V463" i="45"/>
  <c r="U463" i="45"/>
  <c r="T463" i="45"/>
  <c r="S463" i="45"/>
  <c r="R463" i="45"/>
  <c r="Q463" i="45"/>
  <c r="P463" i="45"/>
  <c r="O463" i="45"/>
  <c r="N463" i="45"/>
  <c r="M463" i="45"/>
  <c r="L463" i="45"/>
  <c r="K463" i="45"/>
  <c r="J463" i="45"/>
  <c r="I463" i="45"/>
  <c r="H463" i="45"/>
  <c r="G463" i="45"/>
  <c r="E463" i="45"/>
  <c r="BC456" i="45"/>
  <c r="BB456" i="45"/>
  <c r="BA456" i="45"/>
  <c r="AZ456" i="45"/>
  <c r="AY456" i="45"/>
  <c r="AX456" i="45"/>
  <c r="AW456" i="45"/>
  <c r="AV456" i="45"/>
  <c r="AU456" i="45"/>
  <c r="AT456" i="45"/>
  <c r="AS456" i="45"/>
  <c r="AR456" i="45"/>
  <c r="AQ456" i="45"/>
  <c r="AP456" i="45"/>
  <c r="AO456" i="45"/>
  <c r="AN456" i="45"/>
  <c r="AM456" i="45"/>
  <c r="AL456" i="45"/>
  <c r="AK456" i="45"/>
  <c r="AJ456" i="45"/>
  <c r="AI456" i="45"/>
  <c r="AH456" i="45"/>
  <c r="AG456" i="45"/>
  <c r="AF456" i="45"/>
  <c r="AE456" i="45"/>
  <c r="AD456" i="45"/>
  <c r="AC456" i="45"/>
  <c r="AB456" i="45"/>
  <c r="AA456" i="45"/>
  <c r="Z456" i="45"/>
  <c r="Y456" i="45"/>
  <c r="X456" i="45"/>
  <c r="W456" i="45"/>
  <c r="V456" i="45"/>
  <c r="U456" i="45"/>
  <c r="T456" i="45"/>
  <c r="S456" i="45"/>
  <c r="R456" i="45"/>
  <c r="Q456" i="45"/>
  <c r="P456" i="45"/>
  <c r="O456" i="45"/>
  <c r="N456" i="45"/>
  <c r="M456" i="45"/>
  <c r="L456" i="45"/>
  <c r="K456" i="45"/>
  <c r="J456" i="45"/>
  <c r="I456" i="45"/>
  <c r="H456" i="45"/>
  <c r="G456" i="45"/>
  <c r="E456" i="45"/>
  <c r="AH443" i="45"/>
  <c r="AG443" i="45"/>
  <c r="AF443" i="45"/>
  <c r="AE443" i="45"/>
  <c r="AD443" i="45"/>
  <c r="AC443" i="45"/>
  <c r="AB443" i="45"/>
  <c r="AA443" i="45"/>
  <c r="Z443" i="45"/>
  <c r="Y443" i="45"/>
  <c r="X443" i="45"/>
  <c r="W443" i="45"/>
  <c r="V443" i="45"/>
  <c r="U443" i="45"/>
  <c r="T443" i="45"/>
  <c r="S443" i="45"/>
  <c r="R443" i="45"/>
  <c r="Q443" i="45"/>
  <c r="P443" i="45"/>
  <c r="O443" i="45"/>
  <c r="N443" i="45"/>
  <c r="M443" i="45"/>
  <c r="L443" i="45"/>
  <c r="K443" i="45"/>
  <c r="J443" i="45"/>
  <c r="I443" i="45"/>
  <c r="H443" i="45"/>
  <c r="G443" i="45"/>
  <c r="E443" i="45"/>
  <c r="AH432" i="45"/>
  <c r="AG432" i="45"/>
  <c r="AF432" i="45"/>
  <c r="AE432" i="45"/>
  <c r="AD432" i="45"/>
  <c r="AC432" i="45"/>
  <c r="AB432" i="45"/>
  <c r="AA432" i="45"/>
  <c r="Z432" i="45"/>
  <c r="Y432" i="45"/>
  <c r="X432" i="45"/>
  <c r="W432" i="45"/>
  <c r="V432" i="45"/>
  <c r="U432" i="45"/>
  <c r="T432" i="45"/>
  <c r="S432" i="45"/>
  <c r="R432" i="45"/>
  <c r="Q432" i="45"/>
  <c r="P432" i="45"/>
  <c r="O432" i="45"/>
  <c r="N432" i="45"/>
  <c r="M432" i="45"/>
  <c r="L432" i="45"/>
  <c r="K432" i="45"/>
  <c r="J432" i="45"/>
  <c r="I432" i="45"/>
  <c r="H432" i="45"/>
  <c r="G432" i="45"/>
  <c r="E432" i="45"/>
  <c r="BC422" i="45"/>
  <c r="BB422" i="45"/>
  <c r="BA422" i="45"/>
  <c r="AZ422" i="45"/>
  <c r="AY422" i="45"/>
  <c r="AX422" i="45"/>
  <c r="AW422" i="45"/>
  <c r="AV422" i="45"/>
  <c r="AU422" i="45"/>
  <c r="AT422" i="45"/>
  <c r="AS422" i="45"/>
  <c r="AR422" i="45"/>
  <c r="AQ422" i="45"/>
  <c r="AP422" i="45"/>
  <c r="AO422" i="45"/>
  <c r="AN422" i="45"/>
  <c r="AM422" i="45"/>
  <c r="AL422" i="45"/>
  <c r="AK422" i="45"/>
  <c r="AJ422" i="45"/>
  <c r="AI422" i="45"/>
  <c r="AH422" i="45"/>
  <c r="AG422" i="45"/>
  <c r="AF422" i="45"/>
  <c r="AE422" i="45"/>
  <c r="AD422" i="45"/>
  <c r="AC422" i="45"/>
  <c r="AB422" i="45"/>
  <c r="AA422" i="45"/>
  <c r="Z422" i="45"/>
  <c r="Y422" i="45"/>
  <c r="X422" i="45"/>
  <c r="W422" i="45"/>
  <c r="V422" i="45"/>
  <c r="U422" i="45"/>
  <c r="T422" i="45"/>
  <c r="S422" i="45"/>
  <c r="R422" i="45"/>
  <c r="Q422" i="45"/>
  <c r="P422" i="45"/>
  <c r="O422" i="45"/>
  <c r="N422" i="45"/>
  <c r="M422" i="45"/>
  <c r="L422" i="45"/>
  <c r="K422" i="45"/>
  <c r="J422" i="45"/>
  <c r="I422" i="45"/>
  <c r="H422" i="45"/>
  <c r="G422" i="45"/>
  <c r="E422" i="45"/>
  <c r="AH408" i="45"/>
  <c r="AG408" i="45"/>
  <c r="AF408" i="45"/>
  <c r="AE408" i="45"/>
  <c r="AD408" i="45"/>
  <c r="AC408" i="45"/>
  <c r="AB408" i="45"/>
  <c r="AA408" i="45"/>
  <c r="Z408" i="45"/>
  <c r="Y408" i="45"/>
  <c r="X408" i="45"/>
  <c r="W408" i="45"/>
  <c r="V408" i="45"/>
  <c r="U408" i="45"/>
  <c r="T408" i="45"/>
  <c r="S408" i="45"/>
  <c r="R408" i="45"/>
  <c r="Q408" i="45"/>
  <c r="P408" i="45"/>
  <c r="O408" i="45"/>
  <c r="N408" i="45"/>
  <c r="M408" i="45"/>
  <c r="L408" i="45"/>
  <c r="K408" i="45"/>
  <c r="J408" i="45"/>
  <c r="I408" i="45"/>
  <c r="H408" i="45"/>
  <c r="G408" i="45"/>
  <c r="E408" i="45"/>
  <c r="F407" i="45"/>
  <c r="F406" i="45"/>
  <c r="F405" i="45"/>
  <c r="F404" i="45"/>
  <c r="F403" i="45"/>
  <c r="F402" i="45"/>
  <c r="F401" i="45"/>
  <c r="BH400" i="45"/>
  <c r="BG400" i="45"/>
  <c r="BF400" i="45"/>
  <c r="BE400" i="45"/>
  <c r="BD400" i="45"/>
  <c r="BC400" i="45"/>
  <c r="BB400" i="45"/>
  <c r="BA400" i="45"/>
  <c r="AZ400" i="45"/>
  <c r="AY400" i="45"/>
  <c r="AX400" i="45"/>
  <c r="AW400" i="45"/>
  <c r="AV400" i="45"/>
  <c r="AU400" i="45"/>
  <c r="AT400" i="45"/>
  <c r="AS400" i="45"/>
  <c r="AR400" i="45"/>
  <c r="AQ400" i="45"/>
  <c r="AP400" i="45"/>
  <c r="AO400" i="45"/>
  <c r="AN400" i="45"/>
  <c r="AM400" i="45"/>
  <c r="AL400" i="45"/>
  <c r="AK400" i="45"/>
  <c r="AJ400" i="45"/>
  <c r="AI400" i="45"/>
  <c r="AH400" i="45"/>
  <c r="AG400" i="45"/>
  <c r="AF400" i="45"/>
  <c r="AE400" i="45"/>
  <c r="AD400" i="45"/>
  <c r="AC400" i="45"/>
  <c r="AB400" i="45"/>
  <c r="AA400" i="45"/>
  <c r="Z400" i="45"/>
  <c r="Y400" i="45"/>
  <c r="X400" i="45"/>
  <c r="W400" i="45"/>
  <c r="V400" i="45"/>
  <c r="U400" i="45"/>
  <c r="T400" i="45"/>
  <c r="S400" i="45"/>
  <c r="R400" i="45"/>
  <c r="Q400" i="45"/>
  <c r="P400" i="45"/>
  <c r="O400" i="45"/>
  <c r="N400" i="45"/>
  <c r="M400" i="45"/>
  <c r="L400" i="45"/>
  <c r="K400" i="45"/>
  <c r="J400" i="45"/>
  <c r="E400" i="45"/>
  <c r="F399" i="45"/>
  <c r="F398" i="45"/>
  <c r="F397" i="45"/>
  <c r="F396" i="45"/>
  <c r="F395" i="45"/>
  <c r="F394" i="45"/>
  <c r="F393" i="45"/>
  <c r="F392" i="45"/>
  <c r="F391" i="45"/>
  <c r="F390" i="45"/>
  <c r="F389" i="45"/>
  <c r="F388" i="45"/>
  <c r="F387" i="45"/>
  <c r="F386" i="45"/>
  <c r="L385" i="45"/>
  <c r="K385" i="45"/>
  <c r="J385" i="45"/>
  <c r="E385" i="45"/>
  <c r="BH373" i="45"/>
  <c r="BG373" i="45"/>
  <c r="BF373" i="45"/>
  <c r="BE373" i="45"/>
  <c r="BD373" i="45"/>
  <c r="BC373" i="45"/>
  <c r="BB373" i="45"/>
  <c r="BA373" i="45"/>
  <c r="AZ373" i="45"/>
  <c r="AY373" i="45"/>
  <c r="AX373" i="45"/>
  <c r="AW373" i="45"/>
  <c r="AV373" i="45"/>
  <c r="AU373" i="45"/>
  <c r="AT373" i="45"/>
  <c r="AS373" i="45"/>
  <c r="AR373" i="45"/>
  <c r="AQ373" i="45"/>
  <c r="AP373" i="45"/>
  <c r="AO373" i="45"/>
  <c r="AN373" i="45"/>
  <c r="AM373" i="45"/>
  <c r="AL373" i="45"/>
  <c r="AK373" i="45"/>
  <c r="AJ373" i="45"/>
  <c r="AI373" i="45"/>
  <c r="AH373" i="45"/>
  <c r="AG373" i="45"/>
  <c r="AF373" i="45"/>
  <c r="AE373" i="45"/>
  <c r="AD373" i="45"/>
  <c r="AC373" i="45"/>
  <c r="AB373" i="45"/>
  <c r="AA373" i="45"/>
  <c r="Z373" i="45"/>
  <c r="Y373" i="45"/>
  <c r="X373" i="45"/>
  <c r="W373" i="45"/>
  <c r="V373" i="45"/>
  <c r="U373" i="45"/>
  <c r="T373" i="45"/>
  <c r="S373" i="45"/>
  <c r="R373" i="45"/>
  <c r="Q373" i="45"/>
  <c r="P373" i="45"/>
  <c r="O373" i="45"/>
  <c r="N373" i="45"/>
  <c r="M373" i="45"/>
  <c r="L373" i="45"/>
  <c r="K373" i="45"/>
  <c r="J373" i="45"/>
  <c r="E373" i="45"/>
  <c r="F372" i="45"/>
  <c r="F371" i="45"/>
  <c r="F370" i="45"/>
  <c r="F369" i="45"/>
  <c r="F368" i="45"/>
  <c r="F367" i="45"/>
  <c r="F366" i="45"/>
  <c r="F365" i="45"/>
  <c r="F364" i="45"/>
  <c r="F363" i="45"/>
  <c r="F362" i="45"/>
  <c r="F361" i="45"/>
  <c r="F360" i="45"/>
  <c r="F359" i="45"/>
  <c r="F358" i="45"/>
  <c r="F357" i="45"/>
  <c r="BH356" i="45"/>
  <c r="BG356" i="45"/>
  <c r="BF356" i="45"/>
  <c r="BE356" i="45"/>
  <c r="BD356" i="45"/>
  <c r="BC356" i="45"/>
  <c r="BB356" i="45"/>
  <c r="BA356" i="45"/>
  <c r="AZ356" i="45"/>
  <c r="AY356" i="45"/>
  <c r="AX356" i="45"/>
  <c r="AW356" i="45"/>
  <c r="AV356" i="45"/>
  <c r="AU356" i="45"/>
  <c r="AT356" i="45"/>
  <c r="AS356" i="45"/>
  <c r="AR356" i="45"/>
  <c r="AQ356" i="45"/>
  <c r="AP356" i="45"/>
  <c r="AO356" i="45"/>
  <c r="AN356" i="45"/>
  <c r="AM356" i="45"/>
  <c r="AL356" i="45"/>
  <c r="AK356" i="45"/>
  <c r="AJ356" i="45"/>
  <c r="AI356" i="45"/>
  <c r="AH356" i="45"/>
  <c r="AG356" i="45"/>
  <c r="AF356" i="45"/>
  <c r="AE356" i="45"/>
  <c r="AD356" i="45"/>
  <c r="AC356" i="45"/>
  <c r="AB356" i="45"/>
  <c r="AA356" i="45"/>
  <c r="Z356" i="45"/>
  <c r="Y356" i="45"/>
  <c r="X356" i="45"/>
  <c r="W356" i="45"/>
  <c r="V356" i="45"/>
  <c r="U356" i="45"/>
  <c r="T356" i="45"/>
  <c r="S356" i="45"/>
  <c r="R356" i="45"/>
  <c r="Q356" i="45"/>
  <c r="P356" i="45"/>
  <c r="O356" i="45"/>
  <c r="N356" i="45"/>
  <c r="M356" i="45"/>
  <c r="L356" i="45"/>
  <c r="K356" i="45"/>
  <c r="J356" i="45"/>
  <c r="E356" i="45"/>
  <c r="F355" i="45"/>
  <c r="F354" i="45"/>
  <c r="F353" i="45"/>
  <c r="F352" i="45"/>
  <c r="F351" i="45"/>
  <c r="F350" i="45"/>
  <c r="F349" i="45"/>
  <c r="F348" i="45"/>
  <c r="F347" i="45"/>
  <c r="F346" i="45"/>
  <c r="F345" i="45"/>
  <c r="F344" i="45"/>
  <c r="F343" i="45"/>
  <c r="F342" i="45"/>
  <c r="F341" i="45"/>
  <c r="F340" i="45"/>
  <c r="BH339" i="45"/>
  <c r="BG339" i="45"/>
  <c r="BF339" i="45"/>
  <c r="BE339" i="45"/>
  <c r="BD339" i="45"/>
  <c r="BC339" i="45"/>
  <c r="BB339" i="45"/>
  <c r="BA339" i="45"/>
  <c r="AZ339" i="45"/>
  <c r="AY339" i="45"/>
  <c r="AX339" i="45"/>
  <c r="AW339" i="45"/>
  <c r="AV339" i="45"/>
  <c r="AU339" i="45"/>
  <c r="AT339" i="45"/>
  <c r="AS339" i="45"/>
  <c r="AR339" i="45"/>
  <c r="AQ339" i="45"/>
  <c r="AP339" i="45"/>
  <c r="AO339" i="45"/>
  <c r="AN339" i="45"/>
  <c r="AM339" i="45"/>
  <c r="AL339" i="45"/>
  <c r="AK339" i="45"/>
  <c r="AJ339" i="45"/>
  <c r="AI339" i="45"/>
  <c r="AH339" i="45"/>
  <c r="AG339" i="45"/>
  <c r="AF339" i="45"/>
  <c r="AE339" i="45"/>
  <c r="AD339" i="45"/>
  <c r="AC339" i="45"/>
  <c r="AB339" i="45"/>
  <c r="AA339" i="45"/>
  <c r="Z339" i="45"/>
  <c r="Y339" i="45"/>
  <c r="X339" i="45"/>
  <c r="W339" i="45"/>
  <c r="V339" i="45"/>
  <c r="U339" i="45"/>
  <c r="T339" i="45"/>
  <c r="S339" i="45"/>
  <c r="R339" i="45"/>
  <c r="Q339" i="45"/>
  <c r="P339" i="45"/>
  <c r="O339" i="45"/>
  <c r="N339" i="45"/>
  <c r="M339" i="45"/>
  <c r="L339" i="45"/>
  <c r="K339" i="45"/>
  <c r="J339" i="45"/>
  <c r="E339" i="45"/>
  <c r="F338" i="45"/>
  <c r="F337" i="45"/>
  <c r="F336" i="45"/>
  <c r="F335" i="45"/>
  <c r="F334" i="45"/>
  <c r="F333" i="45"/>
  <c r="F332" i="45"/>
  <c r="F331" i="45"/>
  <c r="F330" i="45"/>
  <c r="F329" i="45"/>
  <c r="F328" i="45"/>
  <c r="F327" i="45"/>
  <c r="F326" i="45"/>
  <c r="F325" i="45"/>
  <c r="F324" i="45"/>
  <c r="F323" i="45"/>
  <c r="BH322" i="45"/>
  <c r="BG322" i="45"/>
  <c r="BF322" i="45"/>
  <c r="BE322" i="45"/>
  <c r="BD322" i="45"/>
  <c r="BC322" i="45"/>
  <c r="BB322" i="45"/>
  <c r="BA322" i="45"/>
  <c r="AZ322" i="45"/>
  <c r="AY322" i="45"/>
  <c r="AX322" i="45"/>
  <c r="AW322" i="45"/>
  <c r="AV322" i="45"/>
  <c r="AU322" i="45"/>
  <c r="AT322" i="45"/>
  <c r="AS322" i="45"/>
  <c r="AR322" i="45"/>
  <c r="AQ322" i="45"/>
  <c r="AP322" i="45"/>
  <c r="AO322" i="45"/>
  <c r="AN322" i="45"/>
  <c r="AM322" i="45"/>
  <c r="AL322" i="45"/>
  <c r="AK322" i="45"/>
  <c r="AJ322" i="45"/>
  <c r="AI322" i="45"/>
  <c r="AH322" i="45"/>
  <c r="AG322" i="45"/>
  <c r="AF322" i="45"/>
  <c r="AE322" i="45"/>
  <c r="AD322" i="45"/>
  <c r="AC322" i="45"/>
  <c r="AB322" i="45"/>
  <c r="AA322" i="45"/>
  <c r="Z322" i="45"/>
  <c r="Y322" i="45"/>
  <c r="X322" i="45"/>
  <c r="W322" i="45"/>
  <c r="V322" i="45"/>
  <c r="U322" i="45"/>
  <c r="T322" i="45"/>
  <c r="S322" i="45"/>
  <c r="R322" i="45"/>
  <c r="Q322" i="45"/>
  <c r="P322" i="45"/>
  <c r="O322" i="45"/>
  <c r="N322" i="45"/>
  <c r="M322" i="45"/>
  <c r="L322" i="45"/>
  <c r="K322" i="45"/>
  <c r="J322" i="45"/>
  <c r="E322" i="45"/>
  <c r="BH305" i="45"/>
  <c r="BG305" i="45"/>
  <c r="BF305" i="45"/>
  <c r="BE305" i="45"/>
  <c r="BD305" i="45"/>
  <c r="BC305" i="45"/>
  <c r="BB305" i="45"/>
  <c r="BA305" i="45"/>
  <c r="AZ305" i="45"/>
  <c r="AY305" i="45"/>
  <c r="AX305" i="45"/>
  <c r="AW305" i="45"/>
  <c r="AV305" i="45"/>
  <c r="AU305" i="45"/>
  <c r="AT305" i="45"/>
  <c r="AS305" i="45"/>
  <c r="AR305" i="45"/>
  <c r="AQ305" i="45"/>
  <c r="AP305" i="45"/>
  <c r="AO305" i="45"/>
  <c r="AN305" i="45"/>
  <c r="AM305" i="45"/>
  <c r="AL305" i="45"/>
  <c r="AK305" i="45"/>
  <c r="AJ305" i="45"/>
  <c r="AI305" i="45"/>
  <c r="AH305" i="45"/>
  <c r="AG305" i="45"/>
  <c r="AF305" i="45"/>
  <c r="AE305" i="45"/>
  <c r="AD305" i="45"/>
  <c r="AC305" i="45"/>
  <c r="AB305" i="45"/>
  <c r="AA305" i="45"/>
  <c r="Z305" i="45"/>
  <c r="Y305" i="45"/>
  <c r="X305" i="45"/>
  <c r="W305" i="45"/>
  <c r="V305" i="45"/>
  <c r="U305" i="45"/>
  <c r="T305" i="45"/>
  <c r="S305" i="45"/>
  <c r="R305" i="45"/>
  <c r="Q305" i="45"/>
  <c r="P305" i="45"/>
  <c r="O305" i="45"/>
  <c r="N305" i="45"/>
  <c r="M305" i="45"/>
  <c r="L305" i="45"/>
  <c r="K305" i="45"/>
  <c r="J305" i="45"/>
  <c r="E305" i="45"/>
  <c r="F304" i="45"/>
  <c r="BH295" i="45"/>
  <c r="BG295" i="45"/>
  <c r="BF295" i="45"/>
  <c r="BE295" i="45"/>
  <c r="BD295" i="45"/>
  <c r="BC295" i="45"/>
  <c r="BB295" i="45"/>
  <c r="BA295" i="45"/>
  <c r="AZ295" i="45"/>
  <c r="AY295" i="45"/>
  <c r="AX295" i="45"/>
  <c r="AW295" i="45"/>
  <c r="AV295" i="45"/>
  <c r="AU295" i="45"/>
  <c r="AT295" i="45"/>
  <c r="AS295" i="45"/>
  <c r="AR295" i="45"/>
  <c r="AQ295" i="45"/>
  <c r="AP295" i="45"/>
  <c r="AO295" i="45"/>
  <c r="AN295" i="45"/>
  <c r="AM295" i="45"/>
  <c r="AL295" i="45"/>
  <c r="AK295" i="45"/>
  <c r="AJ295" i="45"/>
  <c r="AI295" i="45"/>
  <c r="AH295" i="45"/>
  <c r="AG295" i="45"/>
  <c r="AF295" i="45"/>
  <c r="AE295" i="45"/>
  <c r="AD295" i="45"/>
  <c r="AC295" i="45"/>
  <c r="AB295" i="45"/>
  <c r="AA295" i="45"/>
  <c r="Z295" i="45"/>
  <c r="Y295" i="45"/>
  <c r="X295" i="45"/>
  <c r="W295" i="45"/>
  <c r="V295" i="45"/>
  <c r="U295" i="45"/>
  <c r="T295" i="45"/>
  <c r="S295" i="45"/>
  <c r="R295" i="45"/>
  <c r="Q295" i="45"/>
  <c r="P295" i="45"/>
  <c r="O295" i="45"/>
  <c r="N295" i="45"/>
  <c r="M295" i="45"/>
  <c r="L295" i="45"/>
  <c r="K295" i="45"/>
  <c r="J295" i="45"/>
  <c r="E295" i="45"/>
  <c r="F294" i="45"/>
  <c r="BH284" i="45"/>
  <c r="BG284" i="45"/>
  <c r="BF284" i="45"/>
  <c r="BE284" i="45"/>
  <c r="BD284" i="45"/>
  <c r="BC284" i="45"/>
  <c r="BB284" i="45"/>
  <c r="BA284" i="45"/>
  <c r="AZ284" i="45"/>
  <c r="AY284" i="45"/>
  <c r="AX284" i="45"/>
  <c r="AW284" i="45"/>
  <c r="AV284" i="45"/>
  <c r="AU284" i="45"/>
  <c r="AT284" i="45"/>
  <c r="AS284" i="45"/>
  <c r="AR284" i="45"/>
  <c r="AQ284" i="45"/>
  <c r="AP284" i="45"/>
  <c r="AO284" i="45"/>
  <c r="AN284" i="45"/>
  <c r="AM284" i="45"/>
  <c r="AL284" i="45"/>
  <c r="AK284" i="45"/>
  <c r="AJ284" i="45"/>
  <c r="AI284" i="45"/>
  <c r="AH284" i="45"/>
  <c r="AG284" i="45"/>
  <c r="AF284" i="45"/>
  <c r="AE284" i="45"/>
  <c r="AD284" i="45"/>
  <c r="AC284" i="45"/>
  <c r="AB284" i="45"/>
  <c r="AA284" i="45"/>
  <c r="Z284" i="45"/>
  <c r="Y284" i="45"/>
  <c r="X284" i="45"/>
  <c r="W284" i="45"/>
  <c r="V284" i="45"/>
  <c r="U284" i="45"/>
  <c r="T284" i="45"/>
  <c r="S284" i="45"/>
  <c r="R284" i="45"/>
  <c r="Q284" i="45"/>
  <c r="P284" i="45"/>
  <c r="O284" i="45"/>
  <c r="N284" i="45"/>
  <c r="M284" i="45"/>
  <c r="L284" i="45"/>
  <c r="K284" i="45"/>
  <c r="J284" i="45"/>
  <c r="E284" i="45"/>
  <c r="F283" i="45"/>
  <c r="BH277" i="45"/>
  <c r="BG277" i="45"/>
  <c r="BF277" i="45"/>
  <c r="BE277" i="45"/>
  <c r="BD277" i="45"/>
  <c r="BC277" i="45"/>
  <c r="BB277" i="45"/>
  <c r="BA277" i="45"/>
  <c r="AZ277" i="45"/>
  <c r="AY277" i="45"/>
  <c r="AX277" i="45"/>
  <c r="AW277" i="45"/>
  <c r="AV277" i="45"/>
  <c r="AU277" i="45"/>
  <c r="AT277" i="45"/>
  <c r="AS277" i="45"/>
  <c r="AR277" i="45"/>
  <c r="AQ277" i="45"/>
  <c r="AP277" i="45"/>
  <c r="AO277" i="45"/>
  <c r="AN277" i="45"/>
  <c r="AM277" i="45"/>
  <c r="AL277" i="45"/>
  <c r="AK277" i="45"/>
  <c r="AJ277" i="45"/>
  <c r="AI277" i="45"/>
  <c r="AH277" i="45"/>
  <c r="AG277" i="45"/>
  <c r="AF277" i="45"/>
  <c r="AE277" i="45"/>
  <c r="AD277" i="45"/>
  <c r="AC277" i="45"/>
  <c r="AB277" i="45"/>
  <c r="AA277" i="45"/>
  <c r="Z277" i="45"/>
  <c r="Y277" i="45"/>
  <c r="X277" i="45"/>
  <c r="W277" i="45"/>
  <c r="V277" i="45"/>
  <c r="U277" i="45"/>
  <c r="T277" i="45"/>
  <c r="S277" i="45"/>
  <c r="R277" i="45"/>
  <c r="Q277" i="45"/>
  <c r="P277" i="45"/>
  <c r="O277" i="45"/>
  <c r="N277" i="45"/>
  <c r="M277" i="45"/>
  <c r="L277" i="45"/>
  <c r="K277" i="45"/>
  <c r="J277" i="45"/>
  <c r="E277" i="45"/>
  <c r="F276" i="45"/>
  <c r="BH269" i="45"/>
  <c r="BG269" i="45"/>
  <c r="BF269" i="45"/>
  <c r="BE269" i="45"/>
  <c r="BD269" i="45"/>
  <c r="BC269" i="45"/>
  <c r="BB269" i="45"/>
  <c r="BA269" i="45"/>
  <c r="AZ269" i="45"/>
  <c r="AY269" i="45"/>
  <c r="AX269" i="45"/>
  <c r="AW269" i="45"/>
  <c r="AV269" i="45"/>
  <c r="AU269" i="45"/>
  <c r="AT269" i="45"/>
  <c r="AS269" i="45"/>
  <c r="AR269" i="45"/>
  <c r="AQ269" i="45"/>
  <c r="AP269" i="45"/>
  <c r="AO269" i="45"/>
  <c r="AN269" i="45"/>
  <c r="AM269" i="45"/>
  <c r="AL269" i="45"/>
  <c r="AK269" i="45"/>
  <c r="AJ269" i="45"/>
  <c r="AI269" i="45"/>
  <c r="AH269" i="45"/>
  <c r="AG269" i="45"/>
  <c r="AF269" i="45"/>
  <c r="AE269" i="45"/>
  <c r="AD269" i="45"/>
  <c r="AC269" i="45"/>
  <c r="AB269" i="45"/>
  <c r="AA269" i="45"/>
  <c r="Z269" i="45"/>
  <c r="Y269" i="45"/>
  <c r="X269" i="45"/>
  <c r="W269" i="45"/>
  <c r="V269" i="45"/>
  <c r="U269" i="45"/>
  <c r="T269" i="45"/>
  <c r="S269" i="45"/>
  <c r="R269" i="45"/>
  <c r="Q269" i="45"/>
  <c r="P269" i="45"/>
  <c r="O269" i="45"/>
  <c r="N269" i="45"/>
  <c r="M269" i="45"/>
  <c r="L269" i="45"/>
  <c r="K269" i="45"/>
  <c r="J269" i="45"/>
  <c r="E269" i="45"/>
  <c r="BH245" i="45"/>
  <c r="BG245" i="45"/>
  <c r="BF245" i="45"/>
  <c r="BE245" i="45"/>
  <c r="BD245" i="45"/>
  <c r="BC245" i="45"/>
  <c r="BB245" i="45"/>
  <c r="BA245" i="45"/>
  <c r="AZ245" i="45"/>
  <c r="AY245" i="45"/>
  <c r="AX245" i="45"/>
  <c r="AW245" i="45"/>
  <c r="AV245" i="45"/>
  <c r="AU245" i="45"/>
  <c r="AT245" i="45"/>
  <c r="AS245" i="45"/>
  <c r="AR245" i="45"/>
  <c r="AQ245" i="45"/>
  <c r="AP245" i="45"/>
  <c r="AO245" i="45"/>
  <c r="AN245" i="45"/>
  <c r="AM245" i="45"/>
  <c r="AL245" i="45"/>
  <c r="AK245" i="45"/>
  <c r="AJ245" i="45"/>
  <c r="AI245" i="45"/>
  <c r="AH245" i="45"/>
  <c r="AG245" i="45"/>
  <c r="AF245" i="45"/>
  <c r="AE245" i="45"/>
  <c r="AD245" i="45"/>
  <c r="AC245" i="45"/>
  <c r="AB245" i="45"/>
  <c r="AA245" i="45"/>
  <c r="Z245" i="45"/>
  <c r="Y245" i="45"/>
  <c r="X245" i="45"/>
  <c r="W245" i="45"/>
  <c r="V245" i="45"/>
  <c r="U245" i="45"/>
  <c r="T245" i="45"/>
  <c r="S245" i="45"/>
  <c r="R245" i="45"/>
  <c r="Q245" i="45"/>
  <c r="P245" i="45"/>
  <c r="O245" i="45"/>
  <c r="N245" i="45"/>
  <c r="M245" i="45"/>
  <c r="L245" i="45"/>
  <c r="K245" i="45"/>
  <c r="J245" i="45"/>
  <c r="E245" i="45"/>
  <c r="BH235" i="45"/>
  <c r="BG235" i="45"/>
  <c r="BF235" i="45"/>
  <c r="BE235" i="45"/>
  <c r="BD235" i="45"/>
  <c r="BC235" i="45"/>
  <c r="BB235" i="45"/>
  <c r="BA235" i="45"/>
  <c r="AZ235" i="45"/>
  <c r="AY235" i="45"/>
  <c r="AX235" i="45"/>
  <c r="AW235" i="45"/>
  <c r="AV235" i="45"/>
  <c r="AU235" i="45"/>
  <c r="AT235" i="45"/>
  <c r="AS235" i="45"/>
  <c r="AR235" i="45"/>
  <c r="AQ235" i="45"/>
  <c r="AP235" i="45"/>
  <c r="AO235" i="45"/>
  <c r="AN235" i="45"/>
  <c r="AM235" i="45"/>
  <c r="AL235" i="45"/>
  <c r="AK235" i="45"/>
  <c r="AJ235" i="45"/>
  <c r="AI235" i="45"/>
  <c r="AH235" i="45"/>
  <c r="AG235" i="45"/>
  <c r="AF235" i="45"/>
  <c r="AE235" i="45"/>
  <c r="AD235" i="45"/>
  <c r="AC235" i="45"/>
  <c r="AB235" i="45"/>
  <c r="AA235" i="45"/>
  <c r="Z235" i="45"/>
  <c r="Y235" i="45"/>
  <c r="X235" i="45"/>
  <c r="W235" i="45"/>
  <c r="V235" i="45"/>
  <c r="U235" i="45"/>
  <c r="T235" i="45"/>
  <c r="S235" i="45"/>
  <c r="R235" i="45"/>
  <c r="Q235" i="45"/>
  <c r="P235" i="45"/>
  <c r="O235" i="45"/>
  <c r="N235" i="45"/>
  <c r="M235" i="45"/>
  <c r="L235" i="45"/>
  <c r="K235" i="45"/>
  <c r="J235" i="45"/>
  <c r="E235" i="45"/>
  <c r="BH222" i="45"/>
  <c r="BG222" i="45"/>
  <c r="BF222" i="45"/>
  <c r="BE222" i="45"/>
  <c r="BD222" i="45"/>
  <c r="BC222" i="45"/>
  <c r="BB222" i="45"/>
  <c r="BA222" i="45"/>
  <c r="AZ222" i="45"/>
  <c r="AY222" i="45"/>
  <c r="AX222" i="45"/>
  <c r="AW222" i="45"/>
  <c r="AV222" i="45"/>
  <c r="AU222" i="45"/>
  <c r="AT222" i="45"/>
  <c r="AS222" i="45"/>
  <c r="AR222" i="45"/>
  <c r="AQ222" i="45"/>
  <c r="AP222" i="45"/>
  <c r="AO222" i="45"/>
  <c r="AN222" i="45"/>
  <c r="AM222" i="45"/>
  <c r="AL222" i="45"/>
  <c r="AK222" i="45"/>
  <c r="AJ222" i="45"/>
  <c r="AI222" i="45"/>
  <c r="AH222" i="45"/>
  <c r="AG222" i="45"/>
  <c r="AF222" i="45"/>
  <c r="AE222" i="45"/>
  <c r="AD222" i="45"/>
  <c r="AC222" i="45"/>
  <c r="AB222" i="45"/>
  <c r="AA222" i="45"/>
  <c r="Z222" i="45"/>
  <c r="Y222" i="45"/>
  <c r="X222" i="45"/>
  <c r="W222" i="45"/>
  <c r="V222" i="45"/>
  <c r="U222" i="45"/>
  <c r="T222" i="45"/>
  <c r="S222" i="45"/>
  <c r="R222" i="45"/>
  <c r="Q222" i="45"/>
  <c r="P222" i="45"/>
  <c r="O222" i="45"/>
  <c r="N222" i="45"/>
  <c r="M222" i="45"/>
  <c r="L222" i="45"/>
  <c r="K222" i="45"/>
  <c r="J222" i="45"/>
  <c r="E222" i="45"/>
  <c r="BH204" i="45"/>
  <c r="BG204" i="45"/>
  <c r="BF204" i="45"/>
  <c r="BE204" i="45"/>
  <c r="BD204" i="45"/>
  <c r="BC204" i="45"/>
  <c r="BB204" i="45"/>
  <c r="BA204" i="45"/>
  <c r="AZ204" i="45"/>
  <c r="AY204" i="45"/>
  <c r="AX204" i="45"/>
  <c r="AW204" i="45"/>
  <c r="AV204" i="45"/>
  <c r="AU204" i="45"/>
  <c r="AT204" i="45"/>
  <c r="AS204" i="45"/>
  <c r="AR204" i="45"/>
  <c r="AQ204" i="45"/>
  <c r="AP204" i="45"/>
  <c r="AO204" i="45"/>
  <c r="AN204" i="45"/>
  <c r="AM204" i="45"/>
  <c r="AL204" i="45"/>
  <c r="AK204" i="45"/>
  <c r="AJ204" i="45"/>
  <c r="AI204" i="45"/>
  <c r="AH204" i="45"/>
  <c r="AG204" i="45"/>
  <c r="AF204" i="45"/>
  <c r="AE204" i="45"/>
  <c r="AD204" i="45"/>
  <c r="AC204" i="45"/>
  <c r="AB204" i="45"/>
  <c r="AA204" i="45"/>
  <c r="Z204" i="45"/>
  <c r="Y204" i="45"/>
  <c r="X204" i="45"/>
  <c r="W204" i="45"/>
  <c r="V204" i="45"/>
  <c r="U204" i="45"/>
  <c r="T204" i="45"/>
  <c r="S204" i="45"/>
  <c r="R204" i="45"/>
  <c r="Q204" i="45"/>
  <c r="P204" i="45"/>
  <c r="O204" i="45"/>
  <c r="N204" i="45"/>
  <c r="M204" i="45"/>
  <c r="L204" i="45"/>
  <c r="K204" i="45"/>
  <c r="J204" i="45"/>
  <c r="E204" i="45"/>
  <c r="BH181" i="45"/>
  <c r="BG181" i="45"/>
  <c r="BF181" i="45"/>
  <c r="BE181" i="45"/>
  <c r="BD181" i="45"/>
  <c r="BC181" i="45"/>
  <c r="BB181" i="45"/>
  <c r="BA181" i="45"/>
  <c r="AZ181" i="45"/>
  <c r="AY181" i="45"/>
  <c r="AX181" i="45"/>
  <c r="AW181" i="45"/>
  <c r="AV181" i="45"/>
  <c r="AU181" i="45"/>
  <c r="AT181" i="45"/>
  <c r="AS181" i="45"/>
  <c r="AR181" i="45"/>
  <c r="AQ181" i="45"/>
  <c r="AP181" i="45"/>
  <c r="AO181" i="45"/>
  <c r="AN181" i="45"/>
  <c r="AM181" i="45"/>
  <c r="AL181" i="45"/>
  <c r="AK181" i="45"/>
  <c r="AJ181" i="45"/>
  <c r="AI181" i="45"/>
  <c r="AH181" i="45"/>
  <c r="AG181" i="45"/>
  <c r="AF181" i="45"/>
  <c r="AE181" i="45"/>
  <c r="AD181" i="45"/>
  <c r="AC181" i="45"/>
  <c r="AB181" i="45"/>
  <c r="AA181" i="45"/>
  <c r="Z181" i="45"/>
  <c r="Y181" i="45"/>
  <c r="X181" i="45"/>
  <c r="W181" i="45"/>
  <c r="V181" i="45"/>
  <c r="U181" i="45"/>
  <c r="T181" i="45"/>
  <c r="S181" i="45"/>
  <c r="R181" i="45"/>
  <c r="Q181" i="45"/>
  <c r="P181" i="45"/>
  <c r="O181" i="45"/>
  <c r="N181" i="45"/>
  <c r="M181" i="45"/>
  <c r="L181" i="45"/>
  <c r="K181" i="45"/>
  <c r="J181" i="45"/>
  <c r="E181" i="45"/>
  <c r="F165" i="45"/>
  <c r="E165" i="45"/>
  <c r="F164" i="45"/>
  <c r="E164" i="45"/>
  <c r="BH162" i="45"/>
  <c r="BG162" i="45"/>
  <c r="BF162" i="45"/>
  <c r="BE162" i="45"/>
  <c r="BD162" i="45"/>
  <c r="BC162" i="45"/>
  <c r="BB162" i="45"/>
  <c r="BA162" i="45"/>
  <c r="AZ162" i="45"/>
  <c r="AY162" i="45"/>
  <c r="AX162" i="45"/>
  <c r="AW162" i="45"/>
  <c r="AV162" i="45"/>
  <c r="AU162" i="45"/>
  <c r="AT162" i="45"/>
  <c r="AS162" i="45"/>
  <c r="AR162" i="45"/>
  <c r="AQ162" i="45"/>
  <c r="AP162" i="45"/>
  <c r="AO162" i="45"/>
  <c r="AN162" i="45"/>
  <c r="AM162" i="45"/>
  <c r="AL162" i="45"/>
  <c r="AK162" i="45"/>
  <c r="AJ162" i="45"/>
  <c r="AI162" i="45"/>
  <c r="AH162" i="45"/>
  <c r="AG162" i="45"/>
  <c r="AF162" i="45"/>
  <c r="AE162" i="45"/>
  <c r="AD162" i="45"/>
  <c r="AC162" i="45"/>
  <c r="AB162" i="45"/>
  <c r="AA162" i="45"/>
  <c r="Z162" i="45"/>
  <c r="Y162" i="45"/>
  <c r="X162" i="45"/>
  <c r="W162" i="45"/>
  <c r="V162" i="45"/>
  <c r="U162" i="45"/>
  <c r="T162" i="45"/>
  <c r="S162" i="45"/>
  <c r="R162" i="45"/>
  <c r="Q162" i="45"/>
  <c r="P162" i="45"/>
  <c r="O162" i="45"/>
  <c r="N162" i="45"/>
  <c r="M162" i="45"/>
  <c r="L162" i="45"/>
  <c r="K162" i="45"/>
  <c r="J162" i="45"/>
  <c r="E162" i="45"/>
  <c r="F157" i="45"/>
  <c r="E157" i="45"/>
  <c r="BH156" i="45"/>
  <c r="BG156" i="45"/>
  <c r="BF156" i="45"/>
  <c r="BE156" i="45"/>
  <c r="BD156" i="45"/>
  <c r="BC156" i="45"/>
  <c r="BB156" i="45"/>
  <c r="BA156" i="45"/>
  <c r="AZ156" i="45"/>
  <c r="AY156" i="45"/>
  <c r="AX156" i="45"/>
  <c r="AW156" i="45"/>
  <c r="AV156" i="45"/>
  <c r="AU156" i="45"/>
  <c r="AT156" i="45"/>
  <c r="AS156" i="45"/>
  <c r="AR156" i="45"/>
  <c r="AQ156" i="45"/>
  <c r="AP156" i="45"/>
  <c r="AO156" i="45"/>
  <c r="AN156" i="45"/>
  <c r="AM156" i="45"/>
  <c r="AL156" i="45"/>
  <c r="AK156" i="45"/>
  <c r="AJ156" i="45"/>
  <c r="AI156" i="45"/>
  <c r="AH156" i="45"/>
  <c r="AG156" i="45"/>
  <c r="AF156" i="45"/>
  <c r="AE156" i="45"/>
  <c r="AD156" i="45"/>
  <c r="AC156" i="45"/>
  <c r="AB156" i="45"/>
  <c r="AA156" i="45"/>
  <c r="Z156" i="45"/>
  <c r="Y156" i="45"/>
  <c r="X156" i="45"/>
  <c r="W156" i="45"/>
  <c r="V156" i="45"/>
  <c r="U156" i="45"/>
  <c r="T156" i="45"/>
  <c r="S156" i="45"/>
  <c r="R156" i="45"/>
  <c r="Q156" i="45"/>
  <c r="P156" i="45"/>
  <c r="O156" i="45"/>
  <c r="N156" i="45"/>
  <c r="M156" i="45"/>
  <c r="L156" i="45"/>
  <c r="K156" i="45"/>
  <c r="J156" i="45"/>
  <c r="E156" i="45"/>
  <c r="F143" i="45"/>
  <c r="E143" i="45"/>
  <c r="F142" i="45"/>
  <c r="E142" i="45"/>
  <c r="BH136" i="45"/>
  <c r="BG136" i="45"/>
  <c r="BF136" i="45"/>
  <c r="BE136" i="45"/>
  <c r="BD136" i="45"/>
  <c r="BC136" i="45"/>
  <c r="BB136" i="45"/>
  <c r="BA136" i="45"/>
  <c r="AZ136" i="45"/>
  <c r="AY136" i="45"/>
  <c r="AX136" i="45"/>
  <c r="AW136" i="45"/>
  <c r="AV136" i="45"/>
  <c r="AU136" i="45"/>
  <c r="AT136" i="45"/>
  <c r="AS136" i="45"/>
  <c r="AR136" i="45"/>
  <c r="AQ136" i="45"/>
  <c r="AP136" i="45"/>
  <c r="AO136" i="45"/>
  <c r="AN136" i="45"/>
  <c r="AM136" i="45"/>
  <c r="AL136" i="45"/>
  <c r="AK136" i="45"/>
  <c r="AJ136" i="45"/>
  <c r="AI136" i="45"/>
  <c r="AH136" i="45"/>
  <c r="AG136" i="45"/>
  <c r="AF136" i="45"/>
  <c r="AE136" i="45"/>
  <c r="AD136" i="45"/>
  <c r="AC136" i="45"/>
  <c r="AB136" i="45"/>
  <c r="AA136" i="45"/>
  <c r="Z136" i="45"/>
  <c r="Y136" i="45"/>
  <c r="X136" i="45"/>
  <c r="W136" i="45"/>
  <c r="V136" i="45"/>
  <c r="U136" i="45"/>
  <c r="T136" i="45"/>
  <c r="S136" i="45"/>
  <c r="R136" i="45"/>
  <c r="Q136" i="45"/>
  <c r="P136" i="45"/>
  <c r="O136" i="45"/>
  <c r="N136" i="45"/>
  <c r="M136" i="45"/>
  <c r="L136" i="45"/>
  <c r="K136" i="45"/>
  <c r="J136" i="45"/>
  <c r="E136" i="45"/>
  <c r="F123" i="45"/>
  <c r="E123" i="45"/>
  <c r="F122" i="45"/>
  <c r="E122" i="45"/>
  <c r="BH116" i="45"/>
  <c r="BG116" i="45"/>
  <c r="BF116" i="45"/>
  <c r="BE116" i="45"/>
  <c r="BD116" i="45"/>
  <c r="BC116" i="45"/>
  <c r="BB116" i="45"/>
  <c r="BA116" i="45"/>
  <c r="AZ116" i="45"/>
  <c r="AY116" i="45"/>
  <c r="AX116" i="45"/>
  <c r="AW116" i="45"/>
  <c r="AV116" i="45"/>
  <c r="AU116" i="45"/>
  <c r="AT116" i="45"/>
  <c r="AS116" i="45"/>
  <c r="AR116" i="45"/>
  <c r="AQ116" i="45"/>
  <c r="AP116" i="45"/>
  <c r="AO116" i="45"/>
  <c r="AN116" i="45"/>
  <c r="AM116" i="45"/>
  <c r="AL116" i="45"/>
  <c r="AK116" i="45"/>
  <c r="AJ116" i="45"/>
  <c r="AI116" i="45"/>
  <c r="AH116" i="45"/>
  <c r="AG116" i="45"/>
  <c r="AF116" i="45"/>
  <c r="AE116" i="45"/>
  <c r="AD116" i="45"/>
  <c r="AC116" i="45"/>
  <c r="AB116" i="45"/>
  <c r="AA116" i="45"/>
  <c r="Z116" i="45"/>
  <c r="Y116" i="45"/>
  <c r="X116" i="45"/>
  <c r="W116" i="45"/>
  <c r="V116" i="45"/>
  <c r="U116" i="45"/>
  <c r="T116" i="45"/>
  <c r="S116" i="45"/>
  <c r="R116" i="45"/>
  <c r="Q116" i="45"/>
  <c r="P116" i="45"/>
  <c r="O116" i="45"/>
  <c r="N116" i="45"/>
  <c r="M116" i="45"/>
  <c r="L116" i="45"/>
  <c r="K116" i="45"/>
  <c r="J116" i="45"/>
  <c r="E116" i="45"/>
  <c r="F104" i="45"/>
  <c r="E104" i="45"/>
  <c r="F103" i="45"/>
  <c r="E103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E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E88" i="45"/>
  <c r="F87" i="45"/>
  <c r="BH86" i="45"/>
  <c r="BG86" i="45"/>
  <c r="BF86" i="45"/>
  <c r="BE86" i="45"/>
  <c r="BD86" i="45"/>
  <c r="BC86" i="45"/>
  <c r="BB86" i="45"/>
  <c r="BA86" i="45"/>
  <c r="AZ86" i="45"/>
  <c r="AY86" i="45"/>
  <c r="AX86" i="45"/>
  <c r="AW86" i="45"/>
  <c r="AV86" i="45"/>
  <c r="AU86" i="45"/>
  <c r="AT86" i="45"/>
  <c r="AS86" i="45"/>
  <c r="AR86" i="45"/>
  <c r="AQ86" i="45"/>
  <c r="AP86" i="45"/>
  <c r="AO86" i="45"/>
  <c r="AN86" i="45"/>
  <c r="AM86" i="45"/>
  <c r="AL86" i="45"/>
  <c r="AK86" i="45"/>
  <c r="AJ86" i="45"/>
  <c r="AI86" i="45"/>
  <c r="AH86" i="45"/>
  <c r="AG86" i="45"/>
  <c r="AF86" i="45"/>
  <c r="AE86" i="45"/>
  <c r="AD86" i="45"/>
  <c r="AC86" i="45"/>
  <c r="AB86" i="45"/>
  <c r="AA86" i="45"/>
  <c r="Z86" i="45"/>
  <c r="Y86" i="45"/>
  <c r="X86" i="45"/>
  <c r="W86" i="45"/>
  <c r="V86" i="45"/>
  <c r="U86" i="45"/>
  <c r="T86" i="45"/>
  <c r="S86" i="45"/>
  <c r="R86" i="45"/>
  <c r="Q86" i="45"/>
  <c r="P86" i="45"/>
  <c r="O86" i="45"/>
  <c r="N86" i="45"/>
  <c r="M86" i="45"/>
  <c r="L86" i="45"/>
  <c r="K86" i="45"/>
  <c r="J86" i="45"/>
  <c r="E86" i="45"/>
  <c r="F72" i="45"/>
  <c r="E72" i="45"/>
  <c r="BH69" i="45"/>
  <c r="BG69" i="45"/>
  <c r="BF69" i="45"/>
  <c r="BE69" i="45"/>
  <c r="BD69" i="45"/>
  <c r="BC69" i="45"/>
  <c r="BB69" i="45"/>
  <c r="BA69" i="45"/>
  <c r="AZ69" i="45"/>
  <c r="AY69" i="45"/>
  <c r="AX69" i="45"/>
  <c r="AW69" i="45"/>
  <c r="AV69" i="45"/>
  <c r="AU69" i="45"/>
  <c r="AT69" i="45"/>
  <c r="AS69" i="45"/>
  <c r="AR69" i="45"/>
  <c r="AQ69" i="45"/>
  <c r="AP69" i="45"/>
  <c r="AO69" i="45"/>
  <c r="AN69" i="45"/>
  <c r="AM69" i="45"/>
  <c r="AL69" i="45"/>
  <c r="AK69" i="45"/>
  <c r="AJ69" i="45"/>
  <c r="AI69" i="45"/>
  <c r="AH69" i="45"/>
  <c r="AG69" i="45"/>
  <c r="AF69" i="45"/>
  <c r="AE69" i="45"/>
  <c r="AD69" i="45"/>
  <c r="AC69" i="45"/>
  <c r="AB69" i="45"/>
  <c r="AA69" i="45"/>
  <c r="Z69" i="45"/>
  <c r="Y69" i="45"/>
  <c r="X69" i="45"/>
  <c r="W69" i="45"/>
  <c r="V69" i="45"/>
  <c r="U69" i="45"/>
  <c r="T69" i="45"/>
  <c r="S69" i="45"/>
  <c r="R69" i="45"/>
  <c r="Q69" i="45"/>
  <c r="P69" i="45"/>
  <c r="O69" i="45"/>
  <c r="N69" i="45"/>
  <c r="M69" i="45"/>
  <c r="L69" i="45"/>
  <c r="K69" i="45"/>
  <c r="J69" i="45"/>
  <c r="E69" i="45"/>
  <c r="BH63" i="45"/>
  <c r="BG63" i="45"/>
  <c r="BF63" i="45"/>
  <c r="BE63" i="45"/>
  <c r="BD63" i="45"/>
  <c r="BC63" i="45"/>
  <c r="BB63" i="45"/>
  <c r="BA63" i="45"/>
  <c r="AZ63" i="45"/>
  <c r="AY63" i="45"/>
  <c r="AX63" i="45"/>
  <c r="AW63" i="45"/>
  <c r="AV63" i="45"/>
  <c r="AU63" i="45"/>
  <c r="AT63" i="45"/>
  <c r="AS63" i="45"/>
  <c r="AR63" i="45"/>
  <c r="AQ63" i="45"/>
  <c r="AP63" i="45"/>
  <c r="AO63" i="45"/>
  <c r="AN63" i="45"/>
  <c r="AM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E63" i="45"/>
  <c r="F62" i="45"/>
  <c r="F61" i="45"/>
  <c r="F60" i="45"/>
  <c r="F59" i="45"/>
  <c r="F58" i="45"/>
  <c r="F57" i="45"/>
  <c r="F56" i="45"/>
  <c r="BH54" i="45"/>
  <c r="BG54" i="45"/>
  <c r="BF54" i="45"/>
  <c r="BE54" i="45"/>
  <c r="BD54" i="45"/>
  <c r="BC54" i="45"/>
  <c r="BB54" i="45"/>
  <c r="BA54" i="45"/>
  <c r="AZ54" i="45"/>
  <c r="AY54" i="45"/>
  <c r="AX54" i="45"/>
  <c r="AW54" i="45"/>
  <c r="AV54" i="45"/>
  <c r="AU54" i="45"/>
  <c r="AT54" i="45"/>
  <c r="AS54" i="45"/>
  <c r="AR54" i="45"/>
  <c r="AQ54" i="45"/>
  <c r="AP54" i="45"/>
  <c r="AO54" i="45"/>
  <c r="AN54" i="45"/>
  <c r="AM54" i="45"/>
  <c r="AL54" i="45"/>
  <c r="AK54" i="45"/>
  <c r="AJ54" i="45"/>
  <c r="AI54" i="45"/>
  <c r="AH54" i="45"/>
  <c r="AG54" i="45"/>
  <c r="AF54" i="45"/>
  <c r="AE54" i="45"/>
  <c r="AD54" i="45"/>
  <c r="AC54" i="45"/>
  <c r="AB54" i="45"/>
  <c r="AA54" i="45"/>
  <c r="Z54" i="45"/>
  <c r="Y54" i="45"/>
  <c r="X54" i="45"/>
  <c r="W54" i="45"/>
  <c r="V54" i="45"/>
  <c r="U54" i="45"/>
  <c r="T54" i="45"/>
  <c r="S54" i="45"/>
  <c r="R54" i="45"/>
  <c r="Q54" i="45"/>
  <c r="P54" i="45"/>
  <c r="O54" i="45"/>
  <c r="N54" i="45"/>
  <c r="M54" i="45"/>
  <c r="L54" i="45"/>
  <c r="K54" i="45"/>
  <c r="J54" i="45"/>
  <c r="E54" i="45"/>
  <c r="BH37" i="45"/>
  <c r="BG37" i="45"/>
  <c r="BF37" i="45"/>
  <c r="BE37" i="45"/>
  <c r="BD37" i="45"/>
  <c r="BC37" i="45"/>
  <c r="BB37" i="45"/>
  <c r="BA37" i="45"/>
  <c r="AZ37" i="45"/>
  <c r="AY37" i="45"/>
  <c r="AX37" i="45"/>
  <c r="AW37" i="45"/>
  <c r="AV37" i="45"/>
  <c r="AU37" i="45"/>
  <c r="AT37" i="45"/>
  <c r="AS37" i="45"/>
  <c r="AR37" i="45"/>
  <c r="AQ37" i="45"/>
  <c r="AP37" i="45"/>
  <c r="AO37" i="45"/>
  <c r="AN37" i="45"/>
  <c r="AM37" i="45"/>
  <c r="AL37" i="45"/>
  <c r="AK37" i="45"/>
  <c r="AJ37" i="45"/>
  <c r="AI37" i="45"/>
  <c r="AH37" i="45"/>
  <c r="AG37" i="45"/>
  <c r="AF37" i="45"/>
  <c r="AE37" i="45"/>
  <c r="AD37" i="45"/>
  <c r="AC37" i="45"/>
  <c r="AB37" i="45"/>
  <c r="AA37" i="45"/>
  <c r="Z37" i="45"/>
  <c r="Y37" i="45"/>
  <c r="X37" i="45"/>
  <c r="W37" i="45"/>
  <c r="V37" i="45"/>
  <c r="U37" i="45"/>
  <c r="T37" i="45"/>
  <c r="S37" i="45"/>
  <c r="R37" i="45"/>
  <c r="Q37" i="45"/>
  <c r="P37" i="45"/>
  <c r="O37" i="45"/>
  <c r="N37" i="45"/>
  <c r="M37" i="45"/>
  <c r="L37" i="45"/>
  <c r="K37" i="45"/>
  <c r="J37" i="45"/>
  <c r="E37" i="45"/>
  <c r="BH25" i="45"/>
  <c r="BG25" i="45"/>
  <c r="BF25" i="45"/>
  <c r="BE25" i="45"/>
  <c r="BD25" i="45"/>
  <c r="BC25" i="45"/>
  <c r="BB25" i="45"/>
  <c r="BA25" i="45"/>
  <c r="AZ25" i="45"/>
  <c r="AY25" i="45"/>
  <c r="AX25" i="45"/>
  <c r="AW25" i="45"/>
  <c r="AV25" i="45"/>
  <c r="AU25" i="45"/>
  <c r="AT25" i="45"/>
  <c r="AS25" i="45"/>
  <c r="AR25" i="45"/>
  <c r="AQ25" i="45"/>
  <c r="AP25" i="45"/>
  <c r="AO25" i="45"/>
  <c r="AN25" i="45"/>
  <c r="AM25" i="45"/>
  <c r="AL25" i="45"/>
  <c r="AK25" i="45"/>
  <c r="AJ25" i="45"/>
  <c r="AI25" i="45"/>
  <c r="AH25" i="45"/>
  <c r="AG25" i="45"/>
  <c r="AF25" i="45"/>
  <c r="AE25" i="45"/>
  <c r="AD25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E25" i="45"/>
  <c r="F24" i="45"/>
  <c r="F23" i="45"/>
  <c r="F22" i="45"/>
  <c r="F19" i="45"/>
  <c r="F18" i="45"/>
  <c r="F17" i="45"/>
  <c r="F16" i="45"/>
  <c r="F15" i="45"/>
  <c r="F14" i="45"/>
  <c r="F13" i="45"/>
  <c r="F1254" i="45" l="1"/>
  <c r="F25" i="45"/>
  <c r="F1171" i="45"/>
  <c r="F1195" i="45"/>
  <c r="F1161" i="45"/>
</calcChain>
</file>

<file path=xl/comments1.xml><?xml version="1.0" encoding="utf-8"?>
<comments xmlns="http://schemas.openxmlformats.org/spreadsheetml/2006/main">
  <authors>
    <author>Admin</author>
  </authors>
  <commentList>
    <comment ref="AB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</commentList>
</comments>
</file>

<file path=xl/comments10.xml><?xml version="1.0" encoding="utf-8"?>
<comments xmlns="http://schemas.openxmlformats.org/spreadsheetml/2006/main">
  <authors>
    <author>ADMIN</author>
  </authors>
  <commentList>
    <comment ref="U1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6-4</t>
        </r>
      </text>
    </comment>
    <comment ref="U1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4 hết</t>
        </r>
      </text>
    </comment>
    <comment ref="AJ2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6-15</t>
        </r>
      </text>
    </comment>
    <comment ref="AJ2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3-5</t>
        </r>
      </text>
    </comment>
    <comment ref="AT2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3-5</t>
        </r>
      </text>
    </comment>
    <comment ref="AF3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 tiết thi</t>
        </r>
      </text>
    </comment>
    <comment ref="W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 tiết thi</t>
        </r>
      </text>
    </comment>
    <comment ref="AK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 tiết thi</t>
        </r>
      </text>
    </comment>
    <comment ref="AT7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3-5</t>
        </r>
      </text>
    </comment>
    <comment ref="BD7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3-3 Thi</t>
        </r>
      </text>
    </comment>
    <comment ref="AA12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3-5</t>
        </r>
      </text>
    </comment>
    <comment ref="AE12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3-5</t>
        </r>
      </text>
    </comment>
  </commentList>
</comments>
</file>

<file path=xl/comments11.xml><?xml version="1.0" encoding="utf-8"?>
<comments xmlns="http://schemas.openxmlformats.org/spreadsheetml/2006/main">
  <authors>
    <author>Admin</author>
  </authors>
  <commentList>
    <comment ref="AH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J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</commentList>
</comments>
</file>

<file path=xl/comments12.xml><?xml version="1.0" encoding="utf-8"?>
<comments xmlns="http://schemas.openxmlformats.org/spreadsheetml/2006/main">
  <authors>
    <author>Admin</author>
  </authors>
  <commentList>
    <comment ref="AH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J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AB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D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E137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của K Anh</t>
        </r>
      </text>
    </comment>
    <comment ref="F137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của K Anh</t>
        </r>
      </text>
    </comment>
    <comment ref="E138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Kim Anh</t>
        </r>
      </text>
    </comment>
    <comment ref="F138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Kim Anh</t>
        </r>
      </text>
    </comment>
    <comment ref="E139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của cô Hạnh</t>
        </r>
      </text>
    </comment>
    <comment ref="F139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của cô Hạnh</t>
        </r>
      </text>
    </comment>
    <comment ref="E14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cô Minh</t>
        </r>
      </text>
    </comment>
    <comment ref="F14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cô Minh</t>
        </r>
      </text>
    </comment>
    <comment ref="E141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cô Minh</t>
        </r>
      </text>
    </comment>
    <comment ref="F141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Dạy tiếp cô Minh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G6" authorId="0" shapeId="0">
      <text>
        <r>
          <rPr>
            <sz val="9"/>
            <color indexed="81"/>
            <rFont val="Tahoma"/>
            <family val="2"/>
          </rPr>
          <t xml:space="preserve">- Để trống: dạy cả lớp
- N1; N2: Tách 2 nhóm
- N1: Chỉ  dạy nhóm 1
- N2: CHỉ dạy nhóm 2
</t>
        </r>
      </text>
    </comment>
    <comment ref="AJ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L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  <comment ref="G3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thầy Chiêu dạy 2 nhóm nửa đầu 78t
Thầy Triều dạy 2 nhóm nửa sau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thầy Chiêu dạy 2 nhóm nửa đầu 78t
Thầy Triều dạy 2 nhóm nửa sau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G6" authorId="0" shapeId="0">
      <text>
        <r>
          <rPr>
            <sz val="9"/>
            <color indexed="81"/>
            <rFont val="Tahoma"/>
            <family val="2"/>
          </rPr>
          <t xml:space="preserve">- Để trống: dạy cả lớp
- N1; N2: Tách 2 nhóm
- N1: Chỉ  dạy nhóm 1
- N2: CHỉ dạy nhóm 2
</t>
        </r>
      </text>
    </comment>
    <comment ref="AJ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L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AJ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L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AJ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T6 23/12</t>
        </r>
      </text>
    </comment>
    <comment ref="AL1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(9 AL)</t>
        </r>
      </text>
    </comment>
  </commentList>
</comments>
</file>

<file path=xl/comments8.xml><?xml version="1.0" encoding="utf-8"?>
<comments xmlns="http://schemas.openxmlformats.org/spreadsheetml/2006/main">
  <authors>
    <author>t470</author>
    <author>MyPC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Quốc khánh 2/9
Thứ 6</t>
        </r>
      </text>
    </comment>
    <comment ref="X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Ngày nhà giáo việt nam</t>
        </r>
      </text>
    </comment>
    <comment ref="AD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Tết dương lịch</t>
        </r>
      </text>
    </comment>
    <comment ref="AH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Ông công ông táo</t>
        </r>
      </text>
    </comment>
    <comment ref="AI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tết âm lịch</t>
        </r>
      </text>
    </comment>
    <comment ref="AS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Giỗ tổ hùng vương 18/4</t>
        </r>
      </text>
    </comment>
    <comment ref="AU8" authorId="0" shapeId="0">
      <text>
        <r>
          <rPr>
            <b/>
            <sz val="9"/>
            <color indexed="81"/>
            <rFont val="Tahoma"/>
            <family val="2"/>
          </rPr>
          <t>Nghỉ: Nghỉ bù 30/4</t>
        </r>
      </text>
    </comment>
  </commentList>
</comments>
</file>

<file path=xl/comments9.xml><?xml version="1.0" encoding="utf-8"?>
<comments xmlns="http://schemas.openxmlformats.org/spreadsheetml/2006/main">
  <authors>
    <author>t470</author>
    <author>MyPC</author>
    <author>Admin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Quốc khánh 2/9
Thứ 6</t>
        </r>
      </text>
    </comment>
    <comment ref="X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Ngày nhà giáo việt nam</t>
        </r>
      </text>
    </comment>
    <comment ref="AD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Tết dương lịch</t>
        </r>
      </text>
    </comment>
    <comment ref="AH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Ông công ông táo</t>
        </r>
      </text>
    </comment>
    <comment ref="AI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tết âm lịch</t>
        </r>
      </text>
    </comment>
    <comment ref="AS8" authorId="1" shapeId="0">
      <text>
        <r>
          <rPr>
            <b/>
            <sz val="9"/>
            <color indexed="81"/>
            <rFont val="Tahoma"/>
            <family val="2"/>
            <charset val="163"/>
          </rPr>
          <t>THANHVX:</t>
        </r>
        <r>
          <rPr>
            <sz val="9"/>
            <color indexed="81"/>
            <rFont val="Tahoma"/>
            <family val="2"/>
            <charset val="163"/>
          </rPr>
          <t xml:space="preserve">
Giỗ tổ hùng vương 18/4</t>
        </r>
      </text>
    </comment>
    <comment ref="AU8" authorId="0" shapeId="0">
      <text>
        <r>
          <rPr>
            <b/>
            <sz val="9"/>
            <color indexed="81"/>
            <rFont val="Tahoma"/>
            <family val="2"/>
          </rPr>
          <t>Nghỉ: Nghỉ bù 30/4</t>
        </r>
      </text>
    </comment>
    <comment ref="Q12" authorId="2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C14</t>
        </r>
      </text>
    </comment>
    <comment ref="Q37" authorId="2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C07</t>
        </r>
      </text>
    </comment>
    <comment ref="Z93" authorId="2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C20</t>
        </r>
      </text>
    </comment>
    <comment ref="AA94" authorId="2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C20</t>
        </r>
      </text>
    </comment>
  </commentList>
</comments>
</file>

<file path=xl/sharedStrings.xml><?xml version="1.0" encoding="utf-8"?>
<sst xmlns="http://schemas.openxmlformats.org/spreadsheetml/2006/main" count="20709" uniqueCount="2455">
  <si>
    <t>Tuần</t>
  </si>
  <si>
    <t>Tháng</t>
  </si>
  <si>
    <t>TN</t>
  </si>
  <si>
    <t>TT</t>
  </si>
  <si>
    <t>BG</t>
  </si>
  <si>
    <t>D</t>
  </si>
  <si>
    <t>·</t>
  </si>
  <si>
    <t>Từ ngày</t>
  </si>
  <si>
    <t>Đến ngày</t>
  </si>
  <si>
    <t>NQ</t>
  </si>
  <si>
    <t>Thực tập tốt nghiệp</t>
  </si>
  <si>
    <t>Thi tốt nghiệp</t>
  </si>
  <si>
    <t>Dự phòng</t>
  </si>
  <si>
    <t>Nội quy đầu khoá</t>
  </si>
  <si>
    <t>Bế giảng</t>
  </si>
  <si>
    <t>PHÒNG ĐÀO TẠO</t>
  </si>
  <si>
    <t>Kiểm tra hết MH/MĐ</t>
  </si>
  <si>
    <t>HỌC KỲ 1</t>
  </si>
  <si>
    <t>Nghỉ học</t>
  </si>
  <si>
    <t>Môn học/Mô đun</t>
  </si>
  <si>
    <t>Nghỉ tết, Nghỉ hè</t>
  </si>
  <si>
    <t>Nghỉ hè</t>
  </si>
  <si>
    <t xml:space="preserve">HIỆU TRƯỞNG </t>
  </si>
  <si>
    <t>Ghi chú:</t>
  </si>
  <si>
    <t>BỘ NÔNG NGHIỆP VÀ PTNT</t>
  </si>
  <si>
    <t>TRƯỜNG CAO ĐẲNG</t>
  </si>
  <si>
    <t>CƠ ĐIỆN XÂY DỰNG VIỆT XÔ</t>
  </si>
  <si>
    <t xml:space="preserve">       TRƯỜNG CAO ĐẲNG </t>
  </si>
  <si>
    <t>Lớp</t>
  </si>
  <si>
    <t>Ghi chú</t>
  </si>
  <si>
    <t>TTTN</t>
  </si>
  <si>
    <t>Đ35</t>
  </si>
  <si>
    <t>MĐ 27</t>
  </si>
  <si>
    <t>Đ50</t>
  </si>
  <si>
    <t>MĐ 28</t>
  </si>
  <si>
    <t>Đ02</t>
  </si>
  <si>
    <t>Đ47</t>
  </si>
  <si>
    <t>MĐ 29</t>
  </si>
  <si>
    <t>Đ23</t>
  </si>
  <si>
    <t>Đ51</t>
  </si>
  <si>
    <t>MĐ 32</t>
  </si>
  <si>
    <t>Đ29</t>
  </si>
  <si>
    <t>Đ42</t>
  </si>
  <si>
    <t>MĐ 33</t>
  </si>
  <si>
    <t>Đ01</t>
  </si>
  <si>
    <t>MH 34</t>
  </si>
  <si>
    <t>C6BK23</t>
  </si>
  <si>
    <t>MĐ 16</t>
  </si>
  <si>
    <t>Đ15</t>
  </si>
  <si>
    <t>MĐ 17</t>
  </si>
  <si>
    <t>MĐ 18</t>
  </si>
  <si>
    <t>MĐ 20</t>
  </si>
  <si>
    <t>MH 23</t>
  </si>
  <si>
    <t>Đ05</t>
  </si>
  <si>
    <t>MĐ 24</t>
  </si>
  <si>
    <t>Đ14</t>
  </si>
  <si>
    <t>MĐ 25</t>
  </si>
  <si>
    <t>Đ30</t>
  </si>
  <si>
    <t>MH 13</t>
  </si>
  <si>
    <t>Kỹ năng giao tiếp</t>
  </si>
  <si>
    <t>MH 14</t>
  </si>
  <si>
    <t>MĐ 26</t>
  </si>
  <si>
    <t>Đ24</t>
  </si>
  <si>
    <t>MH 28</t>
  </si>
  <si>
    <t>Đ37</t>
  </si>
  <si>
    <t>MH 30</t>
  </si>
  <si>
    <t>MĐ 31</t>
  </si>
  <si>
    <t>MĐ 14</t>
  </si>
  <si>
    <t>MĐ 19</t>
  </si>
  <si>
    <t>MH 12</t>
  </si>
  <si>
    <t>MH 21</t>
  </si>
  <si>
    <t>MH 22</t>
  </si>
  <si>
    <t>MĐ 23</t>
  </si>
  <si>
    <t>C7AK23</t>
  </si>
  <si>
    <t>Đ46</t>
  </si>
  <si>
    <t>MĐ 13</t>
  </si>
  <si>
    <t>Đ44</t>
  </si>
  <si>
    <t>Đ49</t>
  </si>
  <si>
    <t>Đ06</t>
  </si>
  <si>
    <t>MH 19</t>
  </si>
  <si>
    <t>Đ17</t>
  </si>
  <si>
    <t>Đ40</t>
  </si>
  <si>
    <t>Đ48</t>
  </si>
  <si>
    <t>MĐ 21</t>
  </si>
  <si>
    <t>Đ03</t>
  </si>
  <si>
    <t>Đ10</t>
  </si>
  <si>
    <t>MH 24</t>
  </si>
  <si>
    <t>Đ41</t>
  </si>
  <si>
    <t>MĐ 22</t>
  </si>
  <si>
    <t>7A2K23</t>
  </si>
  <si>
    <t>Đ31</t>
  </si>
  <si>
    <t>MĐ13</t>
  </si>
  <si>
    <t>MH 07</t>
  </si>
  <si>
    <t>C7AK24</t>
  </si>
  <si>
    <t>MH 08</t>
  </si>
  <si>
    <t>MH 09</t>
  </si>
  <si>
    <t>MH 10</t>
  </si>
  <si>
    <t>MH 11</t>
  </si>
  <si>
    <t>MĐ 15</t>
  </si>
  <si>
    <t>Đ32</t>
  </si>
  <si>
    <t>C7BK24</t>
  </si>
  <si>
    <t>Đ20</t>
  </si>
  <si>
    <t>7AK24</t>
  </si>
  <si>
    <t>7BK24</t>
  </si>
  <si>
    <t>7CK24</t>
  </si>
  <si>
    <t>Đ34</t>
  </si>
  <si>
    <t>7DK24</t>
  </si>
  <si>
    <t>C6AK24</t>
  </si>
  <si>
    <t>6AK24</t>
  </si>
  <si>
    <t>Đ22</t>
  </si>
  <si>
    <t>6BK24</t>
  </si>
  <si>
    <t>Đ45</t>
  </si>
  <si>
    <t>MĐ 30</t>
  </si>
  <si>
    <t>MĐ 35</t>
  </si>
  <si>
    <t>C6AK23</t>
  </si>
  <si>
    <t>MH 27</t>
  </si>
  <si>
    <t>Đ52</t>
  </si>
  <si>
    <t>C7BK23</t>
  </si>
  <si>
    <t>C6BK24</t>
  </si>
  <si>
    <t>MH11</t>
  </si>
  <si>
    <t>6CK24</t>
  </si>
  <si>
    <t>7EK24</t>
  </si>
  <si>
    <t>N13</t>
  </si>
  <si>
    <t>MH 05</t>
  </si>
  <si>
    <t>Tin học</t>
  </si>
  <si>
    <t>N06</t>
  </si>
  <si>
    <t>N15</t>
  </si>
  <si>
    <t>N02</t>
  </si>
  <si>
    <t>MH 04</t>
  </si>
  <si>
    <t>MH 06</t>
  </si>
  <si>
    <t>N16</t>
  </si>
  <si>
    <t>N17</t>
  </si>
  <si>
    <t>N11</t>
  </si>
  <si>
    <t>MĐ18</t>
  </si>
  <si>
    <t>MH 17</t>
  </si>
  <si>
    <t>MH 02</t>
  </si>
  <si>
    <t>Pháp luật</t>
  </si>
  <si>
    <t>MH 25</t>
  </si>
  <si>
    <t>MH 03</t>
  </si>
  <si>
    <t>MĐ 12</t>
  </si>
  <si>
    <t>MH 18</t>
  </si>
  <si>
    <t>MH 01</t>
  </si>
  <si>
    <t>N08</t>
  </si>
  <si>
    <t>N03</t>
  </si>
  <si>
    <t>N04</t>
  </si>
  <si>
    <t>MĐ 11</t>
  </si>
  <si>
    <t>N19</t>
  </si>
  <si>
    <t>N18</t>
  </si>
  <si>
    <t>Chính trị</t>
  </si>
  <si>
    <t>Giáo dục thể chất</t>
  </si>
  <si>
    <t>Giáo dục quốc phòng - An ninh</t>
  </si>
  <si>
    <t>MH 15</t>
  </si>
  <si>
    <t>MH 16</t>
  </si>
  <si>
    <t>MH01</t>
  </si>
  <si>
    <t>MH02</t>
  </si>
  <si>
    <t>MH03</t>
  </si>
  <si>
    <t>MH04</t>
  </si>
  <si>
    <t>MH05</t>
  </si>
  <si>
    <t>MH06</t>
  </si>
  <si>
    <t>MH07</t>
  </si>
  <si>
    <t>MĐ08</t>
  </si>
  <si>
    <t>MH09</t>
  </si>
  <si>
    <t>MH10</t>
  </si>
  <si>
    <t>MH12</t>
  </si>
  <si>
    <t>MH13</t>
  </si>
  <si>
    <t>MH14</t>
  </si>
  <si>
    <t>MH15</t>
  </si>
  <si>
    <t>MH08</t>
  </si>
  <si>
    <t>MĐ09</t>
  </si>
  <si>
    <t>MĐ12</t>
  </si>
  <si>
    <t>MĐ14</t>
  </si>
  <si>
    <t>MĐ15</t>
  </si>
  <si>
    <t>MĐ16</t>
  </si>
  <si>
    <t>MH17</t>
  </si>
  <si>
    <t>MH16</t>
  </si>
  <si>
    <t>MĐ19</t>
  </si>
  <si>
    <t>MĐ20</t>
  </si>
  <si>
    <t>MĐ 18: Thực hành Autocad</t>
  </si>
  <si>
    <t>L08</t>
  </si>
  <si>
    <t>MĐ 41</t>
  </si>
  <si>
    <t>MĐ 25: Thực hành mạch điện cơ bản</t>
  </si>
  <si>
    <t>L04</t>
  </si>
  <si>
    <t xml:space="preserve">MĐ 31: BDSC hệ thống Điều hòa </t>
  </si>
  <si>
    <t>MĐ 33: BDSC ht cung cấp nl động cơ xăng</t>
  </si>
  <si>
    <t>L29</t>
  </si>
  <si>
    <t>MĐ 34</t>
  </si>
  <si>
    <t>MĐ 34: BDSC ht phun diesel đk điện tử</t>
  </si>
  <si>
    <t>L11</t>
  </si>
  <si>
    <t>MĐ 35: Chẩn đoán trạng thái kthuật ô tô</t>
  </si>
  <si>
    <t>L05</t>
  </si>
  <si>
    <t>MĐ 36</t>
  </si>
  <si>
    <t>MĐ 36: Kiểm tra và sửa chữa Pan ô tô</t>
  </si>
  <si>
    <t>L07</t>
  </si>
  <si>
    <t>MĐ 37</t>
  </si>
  <si>
    <t>MĐ 37: Kỹ thuật kiểm định ô tô</t>
  </si>
  <si>
    <t>L23</t>
  </si>
  <si>
    <t>MH 08: Điện tử CB</t>
  </si>
  <si>
    <t>L15</t>
  </si>
  <si>
    <t>MĐ 20: TH hàn cơ bản</t>
  </si>
  <si>
    <t>L20</t>
  </si>
  <si>
    <t>L03</t>
  </si>
  <si>
    <t>MĐ 38</t>
  </si>
  <si>
    <t>MĐ 38: Kỹ thuật lái ô tô</t>
  </si>
  <si>
    <t>L18</t>
  </si>
  <si>
    <t>C5AK23</t>
  </si>
  <si>
    <t>MĐ 23: BDSC động cơ đốt trong</t>
  </si>
  <si>
    <t>L22</t>
  </si>
  <si>
    <t>MĐ 24: BDSC HT CC Diesel</t>
  </si>
  <si>
    <t>MĐ 26: BDSC trang bị điện ô tô</t>
  </si>
  <si>
    <t>L19</t>
  </si>
  <si>
    <t>MĐ 27: BDSC hệ thống truyền lực</t>
  </si>
  <si>
    <t>L24</t>
  </si>
  <si>
    <t>MĐ 28: BDSC HT DC_Lái</t>
  </si>
  <si>
    <t>MĐ 29: BDSC HT Phanh</t>
  </si>
  <si>
    <t>MĐ 30: BDSC HT Phanh ABS</t>
  </si>
  <si>
    <t>MĐ 32: BDSC HSTĐ</t>
  </si>
  <si>
    <t>C5BK23</t>
  </si>
  <si>
    <t>L27</t>
  </si>
  <si>
    <t>C5CK23</t>
  </si>
  <si>
    <t xml:space="preserve">MĐ 22: KT chung về ô tô </t>
  </si>
  <si>
    <t>MĐ 23: BDSC ĐC ĐT</t>
  </si>
  <si>
    <t>L09</t>
  </si>
  <si>
    <t>C5DK23</t>
  </si>
  <si>
    <t>C5AK24</t>
  </si>
  <si>
    <t>MH 07:Điện kỹ thuật</t>
  </si>
  <si>
    <t>MH 09: Cơ ứng dụng</t>
  </si>
  <si>
    <t>MH 10: Vật liệu học</t>
  </si>
  <si>
    <t>MH 11: DS LG và đo lường KT</t>
  </si>
  <si>
    <t>MH 12: Vẽ kỹ thuật</t>
  </si>
  <si>
    <t>B15</t>
  </si>
  <si>
    <t>MH 13: Công nghệ khí nén - thuỷ lực ứng dụng</t>
  </si>
  <si>
    <t>B14</t>
  </si>
  <si>
    <t>MH 14: Nhiệt kỹ thuật</t>
  </si>
  <si>
    <t>MH 15: An toàn lao động</t>
  </si>
  <si>
    <t>L25</t>
  </si>
  <si>
    <t>MH 16: Tổ chức quản lý sản xuất</t>
  </si>
  <si>
    <t>C5BK24</t>
  </si>
  <si>
    <t>MĐ 18: BDSC HT CC động cơ diesel</t>
  </si>
  <si>
    <t>MĐ 24: BDSC HT NL ĐC Xăng</t>
  </si>
  <si>
    <t>MĐ 25: BDSC Pan ô tô</t>
  </si>
  <si>
    <t>MĐ 26: KT Lái ô tô</t>
  </si>
  <si>
    <t>5A2K23</t>
  </si>
  <si>
    <t>MH 10: DSLG và đo lường kỹ thuật</t>
  </si>
  <si>
    <t>MH 11: Vẽ kỹ thuật</t>
  </si>
  <si>
    <t>MĐ 17: BDSC ĐC đốt trong</t>
  </si>
  <si>
    <t>MĐ 19: BDSC HT Truyền lực</t>
  </si>
  <si>
    <t>MĐ 20: BDSC HT Di chuyển lái</t>
  </si>
  <si>
    <t>MĐ 21: BDSC hệ thống phanh</t>
  </si>
  <si>
    <t>MĐ 22: BDSC trang bị điện ô tô</t>
  </si>
  <si>
    <t>L31</t>
  </si>
  <si>
    <t>MĐ 18: BDSC hệ thống CC động cơ D</t>
  </si>
  <si>
    <t>MĐ 22: BDSC TB Điện ô tô</t>
  </si>
  <si>
    <t>MĐ 23: BDSCHT ĐHKK ô tô</t>
  </si>
  <si>
    <t>5AK24</t>
  </si>
  <si>
    <t>MH 03: Giáo dục thể chất</t>
  </si>
  <si>
    <t>MH 07: Điện kỹ thuật</t>
  </si>
  <si>
    <t>MH 12: An toàn lao động</t>
  </si>
  <si>
    <t>L30</t>
  </si>
  <si>
    <t>5BK24</t>
  </si>
  <si>
    <t>5CK24</t>
  </si>
  <si>
    <t>MH 09: Vật liệu học</t>
  </si>
  <si>
    <t>MĐ 15: Vận hành máy xúc</t>
  </si>
  <si>
    <t>MH 05: Tin học</t>
  </si>
  <si>
    <t>MH 08: Vẽ KT</t>
  </si>
  <si>
    <t>MH 11: An toàn lao động và vệ sinh CN</t>
  </si>
  <si>
    <t>MH 14: Kỹ thuật thi công</t>
  </si>
  <si>
    <t>24AK24</t>
  </si>
  <si>
    <t>20AK24</t>
  </si>
  <si>
    <t>X13</t>
  </si>
  <si>
    <t>MĐ 39</t>
  </si>
  <si>
    <t>X09</t>
  </si>
  <si>
    <t>MĐ21</t>
  </si>
  <si>
    <t>X04</t>
  </si>
  <si>
    <t>MĐ23</t>
  </si>
  <si>
    <t>MĐ24</t>
  </si>
  <si>
    <t>X11</t>
  </si>
  <si>
    <t>MĐ25</t>
  </si>
  <si>
    <t>X05</t>
  </si>
  <si>
    <t>MĐ26</t>
  </si>
  <si>
    <t>X17</t>
  </si>
  <si>
    <t>X23</t>
  </si>
  <si>
    <t>X16</t>
  </si>
  <si>
    <t>X01</t>
  </si>
  <si>
    <t>C10AK23</t>
  </si>
  <si>
    <t>MĐ22</t>
  </si>
  <si>
    <t>MĐ27</t>
  </si>
  <si>
    <t>MĐ32</t>
  </si>
  <si>
    <t>X03</t>
  </si>
  <si>
    <t>X25</t>
  </si>
  <si>
    <t>10AK24</t>
  </si>
  <si>
    <t>X21</t>
  </si>
  <si>
    <t>X22</t>
  </si>
  <si>
    <t>X02</t>
  </si>
  <si>
    <t>MĐ17</t>
  </si>
  <si>
    <t>X29</t>
  </si>
  <si>
    <t>X27</t>
  </si>
  <si>
    <t>MĐ11</t>
  </si>
  <si>
    <t>12AK24</t>
  </si>
  <si>
    <t>MĐ28</t>
  </si>
  <si>
    <t>MĐ29</t>
  </si>
  <si>
    <t>Stt</t>
  </si>
  <si>
    <t>Mã GV</t>
  </si>
  <si>
    <t>Họ và tên</t>
  </si>
  <si>
    <t>Chiến</t>
  </si>
  <si>
    <t>Chiêu</t>
  </si>
  <si>
    <t>Đản</t>
  </si>
  <si>
    <t>Dũng</t>
  </si>
  <si>
    <t>Hạnh</t>
  </si>
  <si>
    <t>Khánh</t>
  </si>
  <si>
    <t>Mạnh</t>
  </si>
  <si>
    <t>Phong</t>
  </si>
  <si>
    <t>Tấn</t>
  </si>
  <si>
    <t>Tiến</t>
  </si>
  <si>
    <t>Toản</t>
  </si>
  <si>
    <t>Triều</t>
  </si>
  <si>
    <t>Lâm</t>
  </si>
  <si>
    <t>Tùng</t>
  </si>
  <si>
    <t>Tú</t>
  </si>
  <si>
    <t>Thành</t>
  </si>
  <si>
    <t>Tuấn</t>
  </si>
  <si>
    <t>Linh</t>
  </si>
  <si>
    <t>An</t>
  </si>
  <si>
    <t>Anh</t>
  </si>
  <si>
    <t>Bình</t>
  </si>
  <si>
    <t>Cương</t>
  </si>
  <si>
    <t>Dân</t>
  </si>
  <si>
    <t>Dịu</t>
  </si>
  <si>
    <t>Giang</t>
  </si>
  <si>
    <t>Hiệp</t>
  </si>
  <si>
    <t>Hoàng</t>
  </si>
  <si>
    <t>Hùng</t>
  </si>
  <si>
    <t>Khuê</t>
  </si>
  <si>
    <t>Lanh</t>
  </si>
  <si>
    <t>Nam</t>
  </si>
  <si>
    <t>Nhơn</t>
  </si>
  <si>
    <t>Quang</t>
  </si>
  <si>
    <t>Sen</t>
  </si>
  <si>
    <t>Tân</t>
  </si>
  <si>
    <t>Thắng</t>
  </si>
  <si>
    <t>Thảo</t>
  </si>
  <si>
    <t>Thiện</t>
  </si>
  <si>
    <t>Thu</t>
  </si>
  <si>
    <t>Toàn</t>
  </si>
  <si>
    <t>Văn</t>
  </si>
  <si>
    <t>Vượng</t>
  </si>
  <si>
    <t>C23</t>
  </si>
  <si>
    <t>C21</t>
  </si>
  <si>
    <t>C06</t>
  </si>
  <si>
    <t>C08</t>
  </si>
  <si>
    <t>Hưng</t>
  </si>
  <si>
    <t>C19</t>
  </si>
  <si>
    <t>Khải</t>
  </si>
  <si>
    <t>C04</t>
  </si>
  <si>
    <t>Khang</t>
  </si>
  <si>
    <t>C18</t>
  </si>
  <si>
    <t>C22</t>
  </si>
  <si>
    <t>Kiên</t>
  </si>
  <si>
    <t>C11</t>
  </si>
  <si>
    <t>C10</t>
  </si>
  <si>
    <t>Lưu</t>
  </si>
  <si>
    <t>C05</t>
  </si>
  <si>
    <t>Luyện</t>
  </si>
  <si>
    <t>C20</t>
  </si>
  <si>
    <t>Nghĩa</t>
  </si>
  <si>
    <t>C14</t>
  </si>
  <si>
    <t>Thanh</t>
  </si>
  <si>
    <t>C07</t>
  </si>
  <si>
    <t>Thể</t>
  </si>
  <si>
    <t>Đức</t>
  </si>
  <si>
    <t>CNTT</t>
  </si>
  <si>
    <t>Hiền</t>
  </si>
  <si>
    <t>Hương</t>
  </si>
  <si>
    <t>Lý</t>
  </si>
  <si>
    <t>Nguyên</t>
  </si>
  <si>
    <t>Quân</t>
  </si>
  <si>
    <t>Thùy</t>
  </si>
  <si>
    <t>Thủy</t>
  </si>
  <si>
    <t>Trung</t>
  </si>
  <si>
    <t>Huy</t>
  </si>
  <si>
    <t>Ngọc</t>
  </si>
  <si>
    <t>Huệ</t>
  </si>
  <si>
    <t>Cảnh</t>
  </si>
  <si>
    <t>XD</t>
  </si>
  <si>
    <t>Cao</t>
  </si>
  <si>
    <t>Cường</t>
  </si>
  <si>
    <t>Huấn</t>
  </si>
  <si>
    <t>Huyền</t>
  </si>
  <si>
    <t>Ngà</t>
  </si>
  <si>
    <t>K01</t>
  </si>
  <si>
    <t>K02</t>
  </si>
  <si>
    <t>Duyên</t>
  </si>
  <si>
    <t>K04</t>
  </si>
  <si>
    <t>K07</t>
  </si>
  <si>
    <t>Hân</t>
  </si>
  <si>
    <t>K06</t>
  </si>
  <si>
    <t>K09</t>
  </si>
  <si>
    <t>K10</t>
  </si>
  <si>
    <t>Hường</t>
  </si>
  <si>
    <t>K12</t>
  </si>
  <si>
    <t>K13</t>
  </si>
  <si>
    <t>Minh</t>
  </si>
  <si>
    <t>K16</t>
  </si>
  <si>
    <t>Phú</t>
  </si>
  <si>
    <t>K17</t>
  </si>
  <si>
    <t>K18</t>
  </si>
  <si>
    <t>Tâm</t>
  </si>
  <si>
    <t>K22</t>
  </si>
  <si>
    <t>Trang</t>
  </si>
  <si>
    <t>K19</t>
  </si>
  <si>
    <t>Vân</t>
  </si>
  <si>
    <t>K20</t>
  </si>
  <si>
    <t>Xen</t>
  </si>
  <si>
    <t>T12</t>
  </si>
  <si>
    <t>KHCB</t>
  </si>
  <si>
    <t>T17</t>
  </si>
  <si>
    <t>T02</t>
  </si>
  <si>
    <t>T04</t>
  </si>
  <si>
    <t>T07</t>
  </si>
  <si>
    <t>T05</t>
  </si>
  <si>
    <t>T16</t>
  </si>
  <si>
    <t>T11</t>
  </si>
  <si>
    <t>Tuyết</t>
  </si>
  <si>
    <t>T15</t>
  </si>
  <si>
    <t>Yến</t>
  </si>
  <si>
    <t>B16</t>
  </si>
  <si>
    <t>B10</t>
  </si>
  <si>
    <t>B04</t>
  </si>
  <si>
    <t>B03</t>
  </si>
  <si>
    <t>Đông</t>
  </si>
  <si>
    <t>B05</t>
  </si>
  <si>
    <t>B23</t>
  </si>
  <si>
    <t>Hinh</t>
  </si>
  <si>
    <t>B18</t>
  </si>
  <si>
    <t>B09</t>
  </si>
  <si>
    <t>Nguyễn Xuân</t>
  </si>
  <si>
    <t>B22</t>
  </si>
  <si>
    <t>B24</t>
  </si>
  <si>
    <t>Long</t>
  </si>
  <si>
    <t>B27</t>
  </si>
  <si>
    <t>B28</t>
  </si>
  <si>
    <t>B31</t>
  </si>
  <si>
    <t>Nga</t>
  </si>
  <si>
    <t>B11</t>
  </si>
  <si>
    <t>B26</t>
  </si>
  <si>
    <t>B29</t>
  </si>
  <si>
    <t>Quỳnh</t>
  </si>
  <si>
    <t>B21</t>
  </si>
  <si>
    <t>B25</t>
  </si>
  <si>
    <t>B33</t>
  </si>
  <si>
    <t>B01</t>
  </si>
  <si>
    <t>B34</t>
  </si>
  <si>
    <t>Xuân</t>
  </si>
  <si>
    <t>B02</t>
  </si>
  <si>
    <t>Yên</t>
  </si>
  <si>
    <t>Giờ tiêu chuẩn</t>
  </si>
  <si>
    <t>MH 20</t>
  </si>
  <si>
    <t>MH 29</t>
  </si>
  <si>
    <t>15BK24</t>
  </si>
  <si>
    <t>MH 38</t>
  </si>
  <si>
    <t>MH 39</t>
  </si>
  <si>
    <t>MH 40</t>
  </si>
  <si>
    <t>MĐ 42</t>
  </si>
  <si>
    <t>MĐ 43</t>
  </si>
  <si>
    <t>C15BK23</t>
  </si>
  <si>
    <t>MH 26</t>
  </si>
  <si>
    <t>MH 33</t>
  </si>
  <si>
    <t>MH 35</t>
  </si>
  <si>
    <t>MH 36</t>
  </si>
  <si>
    <t>MH 37</t>
  </si>
  <si>
    <t>C15AK24</t>
  </si>
  <si>
    <t>MH 32</t>
  </si>
  <si>
    <t>15AK24</t>
  </si>
  <si>
    <t>C15AK23</t>
  </si>
  <si>
    <t>TC</t>
  </si>
  <si>
    <t>TH</t>
  </si>
  <si>
    <t>Số giờ</t>
  </si>
  <si>
    <t>Phạm Hữu Chiến</t>
  </si>
  <si>
    <t>Vũ Đình Chiêu</t>
  </si>
  <si>
    <t>Nguyễn Văn Đản</t>
  </si>
  <si>
    <t>Đặng Việt Dũng</t>
  </si>
  <si>
    <t>Ngô Quốc Dũng</t>
  </si>
  <si>
    <t>Đậu Đức Dũng</t>
  </si>
  <si>
    <t>Đặng Ngọc Dũng</t>
  </si>
  <si>
    <t>Nguyễn Văn Khánh</t>
  </si>
  <si>
    <t>Đào Ngọc Mạnh</t>
  </si>
  <si>
    <t>Nguyễn Trọng Tấn</t>
  </si>
  <si>
    <t>Phạm Quốc Toản</t>
  </si>
  <si>
    <t>Trịnh Đình Triều</t>
  </si>
  <si>
    <t>Nguyễn Tiến Tùng</t>
  </si>
  <si>
    <t>Phạm Ngọc Tú</t>
  </si>
  <si>
    <t>Ngô Quốc Tuấn</t>
  </si>
  <si>
    <t>Võ Thanh An</t>
  </si>
  <si>
    <t>Phạm Việt Anh</t>
  </si>
  <si>
    <t>Nguyễn Huy Bình</t>
  </si>
  <si>
    <t>Trần Thế Cương</t>
  </si>
  <si>
    <t>Hồ Chí Dân</t>
  </si>
  <si>
    <t>Nguyễn Thị Dịu</t>
  </si>
  <si>
    <t>Phạm Tiến Dũng</t>
  </si>
  <si>
    <t>Bùi Thị Giang</t>
  </si>
  <si>
    <t>Trần Thị Thu Hằng</t>
  </si>
  <si>
    <t>Mai Thị Hằng</t>
  </si>
  <si>
    <t>Trịnh Văn Hùng</t>
  </si>
  <si>
    <t>Trần Minh Khuê</t>
  </si>
  <si>
    <t>Trần Thị Lanh</t>
  </si>
  <si>
    <t>Giang Hoài Nam</t>
  </si>
  <si>
    <t>Phạm Thành Nhơn</t>
  </si>
  <si>
    <t>Lê Đại Phong</t>
  </si>
  <si>
    <t>Phạm Văn Quang</t>
  </si>
  <si>
    <t>Trần Văn Quang</t>
  </si>
  <si>
    <t>Phạm T. Hương Sen</t>
  </si>
  <si>
    <t>Nguyễn Minh Tân</t>
  </si>
  <si>
    <t>Đào Quang Thắng</t>
  </si>
  <si>
    <t>Trần Thị Thảo</t>
  </si>
  <si>
    <t>Trần Đức Thiện</t>
  </si>
  <si>
    <t>Hoàng Thị Hoài Thu</t>
  </si>
  <si>
    <t>Vũ Xuân Thuỷ</t>
  </si>
  <si>
    <t>Nguyễn Trung Toàn</t>
  </si>
  <si>
    <t>Vũ Thanh Tùng</t>
  </si>
  <si>
    <t>Bùi Thế Văn</t>
  </si>
  <si>
    <t>Nguyễn Quốc Việt</t>
  </si>
  <si>
    <t>Nguyễn Tuấn Việt</t>
  </si>
  <si>
    <t>Bùi Minh Vượng</t>
  </si>
  <si>
    <t>Hoàng Ngọc Hiệp</t>
  </si>
  <si>
    <t>Phạm Anh Đức</t>
  </si>
  <si>
    <t>Đặng Hồng Hạnh</t>
  </si>
  <si>
    <t>Nguyễn T. Thu Hiền</t>
  </si>
  <si>
    <t>Phạm T Quỳnh Hương</t>
  </si>
  <si>
    <t>Bùi Thị Lý</t>
  </si>
  <si>
    <t>Nguyễn Bá Quân</t>
  </si>
  <si>
    <t>Nguyễn Thị Thanh</t>
  </si>
  <si>
    <t>Trịnh Thị Thùy</t>
  </si>
  <si>
    <t>Ninh Quang Trung</t>
  </si>
  <si>
    <t>Nguyễn Lương Huy</t>
  </si>
  <si>
    <t>Nguyễn Thị Diệu Ngọc</t>
  </si>
  <si>
    <t>Lê Thị Huệ</t>
  </si>
  <si>
    <t>Vũ Văn Cảnh</t>
  </si>
  <si>
    <t>Lê Sỹ Cường</t>
  </si>
  <si>
    <t>Phạm Văn Đức</t>
  </si>
  <si>
    <t>Tô Đình Huấn</t>
  </si>
  <si>
    <t>An T.Thanh Huyền</t>
  </si>
  <si>
    <t>Phạm Văn Linh</t>
  </si>
  <si>
    <t>Phạm Văn Mạnh</t>
  </si>
  <si>
    <t>Hoàng T.Thanh Ngà</t>
  </si>
  <si>
    <t>Bùi Văn An</t>
  </si>
  <si>
    <t>Phạm Thị Thúy Hạnh</t>
  </si>
  <si>
    <t>Mai Thị Thu Nga</t>
  </si>
  <si>
    <t>Giảng dạy các môn</t>
  </si>
  <si>
    <t>Lê Hồng Phong</t>
  </si>
  <si>
    <t>Hoàng Ngọc Chiến</t>
  </si>
  <si>
    <t>Tạ Quang Dân</t>
  </si>
  <si>
    <t>Vũ Thị Thanh Ga</t>
  </si>
  <si>
    <t>Nguyễn Thành Hưng</t>
  </si>
  <si>
    <t>Hoàng Văn Khải</t>
  </si>
  <si>
    <t>Phùng Minh Khang</t>
  </si>
  <si>
    <t>Nguyễn Mai Khang</t>
  </si>
  <si>
    <t>Phạm Công Kiên</t>
  </si>
  <si>
    <t>Hoàng Ngọc Lâm</t>
  </si>
  <si>
    <t>Phạm Thanh Lưu</t>
  </si>
  <si>
    <t>Nguyễn Trọng Luyện</t>
  </si>
  <si>
    <t>Vũ Trọng Nghĩa</t>
  </si>
  <si>
    <t>Nguyễn Văn Thanh</t>
  </si>
  <si>
    <t>Phạm Đức Thể</t>
  </si>
  <si>
    <t>Tạ Ngọc Nguyên</t>
  </si>
  <si>
    <t>Phùng Văn Cao</t>
  </si>
  <si>
    <t>Vũ Xuân Chiến</t>
  </si>
  <si>
    <t>Chu Hồng Giang</t>
  </si>
  <si>
    <t>Phạm Văn Thành</t>
  </si>
  <si>
    <t>Nguyễn Văn Thảo</t>
  </si>
  <si>
    <t>Lê Minh Toàn</t>
  </si>
  <si>
    <t>Mai Đức Triều</t>
  </si>
  <si>
    <t>Nguyễn Anh Tuấn</t>
  </si>
  <si>
    <t>Tạ Thị Kim Anh</t>
  </si>
  <si>
    <t>Phạm T. Hồng Duyên</t>
  </si>
  <si>
    <t>Tạ Thị Thanh Giang</t>
  </si>
  <si>
    <t>Trần Văn Hân</t>
  </si>
  <si>
    <t>Vũ Thị Hường</t>
  </si>
  <si>
    <t>Đỗ Văn Mạnh</t>
  </si>
  <si>
    <t>Lê Thị Điệp Minh</t>
  </si>
  <si>
    <t>Trung Xuân Phú</t>
  </si>
  <si>
    <t>Trần Thị Thanh Tâm</t>
  </si>
  <si>
    <t>Trương Thị Trang</t>
  </si>
  <si>
    <t>Hà Xuân Chung</t>
  </si>
  <si>
    <t>Hoàng T. Thu Vân</t>
  </si>
  <si>
    <t>Bùi Thị Hương Xen</t>
  </si>
  <si>
    <t>Nguyễn Thị Thùy An</t>
  </si>
  <si>
    <t>Hoàng Điệp Anh</t>
  </si>
  <si>
    <t>Thịnh Văn Cường</t>
  </si>
  <si>
    <t>Vũ Văn Hoàng</t>
  </si>
  <si>
    <t>Phạm Lan Hương</t>
  </si>
  <si>
    <t>Ngô Văn Huy</t>
  </si>
  <si>
    <t>Ng. Thị Phương Tuyết</t>
  </si>
  <si>
    <t>Lã Thị Hải Yến</t>
  </si>
  <si>
    <t>Phạm Hoài Anh</t>
  </si>
  <si>
    <t>Vũ Thị Lâm Bình</t>
  </si>
  <si>
    <t>Nguyễn Thành Chung</t>
  </si>
  <si>
    <t>Trần Xuân Đông</t>
  </si>
  <si>
    <t>Vũ Văn Dũng</t>
  </si>
  <si>
    <t>Lê Đức Hinh</t>
  </si>
  <si>
    <t>Lê Đình Hoan</t>
  </si>
  <si>
    <t>Nguyễn Xuân Hoàng</t>
  </si>
  <si>
    <t>Trịnh Quốc Hưng</t>
  </si>
  <si>
    <t>Phạm Thị Thu Huyền</t>
  </si>
  <si>
    <t>Đinh Gia Long</t>
  </si>
  <si>
    <t>Phạm Đức Long</t>
  </si>
  <si>
    <t>Trần Minh Long</t>
  </si>
  <si>
    <t>Phạm Đỗ Dũng Minh</t>
  </si>
  <si>
    <t>Đinh Thị Bé Ngoan</t>
  </si>
  <si>
    <t>Phan Thị Nhung</t>
  </si>
  <si>
    <t>Nguyễn Thị Thu Quỳnh</t>
  </si>
  <si>
    <t>Nguyễn Thị Thảo</t>
  </si>
  <si>
    <t>Nguyễn Ngọc Trâm</t>
  </si>
  <si>
    <t>Nguyễn Văn Tương</t>
  </si>
  <si>
    <t>Phạm Ngọc Vũ</t>
  </si>
  <si>
    <t>Vũ Văn Yên</t>
  </si>
  <si>
    <t xml:space="preserve">KẾ HOẠCH PHÂN CÔNG GIẢNG DẠY TOÀN TRƯỜNG </t>
  </si>
  <si>
    <t xml:space="preserve">Tổ chức quản lý sản xuất  </t>
  </si>
  <si>
    <t>Các phương pháp hàn tiên tiến</t>
  </si>
  <si>
    <t xml:space="preserve">Robot hàn </t>
  </si>
  <si>
    <t>C9AK23</t>
  </si>
  <si>
    <t>MH21</t>
  </si>
  <si>
    <t>Robot hàn</t>
  </si>
  <si>
    <t>Hàn điện tiếp xúc (hàn điện trở)</t>
  </si>
  <si>
    <t>C9AK24</t>
  </si>
  <si>
    <t>9AK24</t>
  </si>
  <si>
    <t>MH1</t>
  </si>
  <si>
    <t>MH2</t>
  </si>
  <si>
    <t>MH3</t>
  </si>
  <si>
    <t>MH4</t>
  </si>
  <si>
    <t>MH5</t>
  </si>
  <si>
    <t>MH6</t>
  </si>
  <si>
    <t>MH7</t>
  </si>
  <si>
    <t>MH8</t>
  </si>
  <si>
    <t>MH9</t>
  </si>
  <si>
    <t>9BK24</t>
  </si>
  <si>
    <t>9CK24</t>
  </si>
  <si>
    <t>HĐ</t>
  </si>
  <si>
    <t>B37</t>
  </si>
  <si>
    <t>B39</t>
  </si>
  <si>
    <t>B35</t>
  </si>
  <si>
    <t>Ngoại ngữ  (Anh văn)</t>
  </si>
  <si>
    <t>20BK24</t>
  </si>
  <si>
    <t>24BK24</t>
  </si>
  <si>
    <t>15CK24</t>
  </si>
  <si>
    <t>19AK24</t>
  </si>
  <si>
    <t>21AK24</t>
  </si>
  <si>
    <t>25AK24</t>
  </si>
  <si>
    <t>C24AK23</t>
  </si>
  <si>
    <t>C22AK23</t>
  </si>
  <si>
    <t>17A2K23</t>
  </si>
  <si>
    <t>C24AK24</t>
  </si>
  <si>
    <t>12BK24</t>
  </si>
  <si>
    <t>5DK24</t>
  </si>
  <si>
    <t>5EK24</t>
  </si>
  <si>
    <t>1BK24</t>
  </si>
  <si>
    <t>12CK24</t>
  </si>
  <si>
    <t>15DK24</t>
  </si>
  <si>
    <t>17BK24</t>
  </si>
  <si>
    <t>21BK24</t>
  </si>
  <si>
    <t>MH 02: Pháp luật</t>
  </si>
  <si>
    <t>MĐ 20: Hàn TIG nâng cao</t>
  </si>
  <si>
    <t>MĐ 21: Hàn khí</t>
  </si>
  <si>
    <t>MH 29: Các phương pháp hàn tiên tiến</t>
  </si>
  <si>
    <t>MH02: Pháp luật</t>
  </si>
  <si>
    <t>MĐ18: Hàn TIG cơ bản</t>
  </si>
  <si>
    <t>MH21: Quy trình hàn</t>
  </si>
  <si>
    <t>MĐ22: Robot hàn</t>
  </si>
  <si>
    <t>MĐ23: Hàn dưới lớp thuốc</t>
  </si>
  <si>
    <t>MĐ24: Hàn điện tiếp xúc (hàn điện trở)</t>
  </si>
  <si>
    <t>MĐ17: Hàn MIG/MAG cơ bản</t>
  </si>
  <si>
    <t>MĐ20: Kiểm tra chất lượng hàn</t>
  </si>
  <si>
    <t>MĐ 17: Hàn MIG/MAG cơ bản</t>
  </si>
  <si>
    <t>MH 11: Cơ kỹ thuật</t>
  </si>
  <si>
    <t>MĐ 25: Thực tập tốt nghiệp</t>
  </si>
  <si>
    <t>MH 08: Vẽ kỹ thuật cơ khí</t>
  </si>
  <si>
    <t>MH 09: Dung sai lắp ghép và đo lường kỹ thuật</t>
  </si>
  <si>
    <t>MH 10: Vật liệu cơ khí</t>
  </si>
  <si>
    <t>MH 12: Kỹ thuật điện</t>
  </si>
  <si>
    <t>MH 13: An toàn lao động</t>
  </si>
  <si>
    <t>MH1: Chính trị</t>
  </si>
  <si>
    <t>MH2: Pháp luật</t>
  </si>
  <si>
    <t>MH3: Giáo dục thể chất</t>
  </si>
  <si>
    <t>MH4: Giáo dục quốc phòng- An ninh</t>
  </si>
  <si>
    <t>MH5: Tin học</t>
  </si>
  <si>
    <t>MH6: Ngoại ngữ ( Anh văn)</t>
  </si>
  <si>
    <t>MH7: Kỹ năng giao tiếp</t>
  </si>
  <si>
    <t>MH8: Vẽ kỹ thuật cơ khí</t>
  </si>
  <si>
    <t>MH9: Dung sai lắp ghép và đo lường kỹ thuật</t>
  </si>
  <si>
    <t>MH10: Vật liệu cơ khí</t>
  </si>
  <si>
    <t>MH11: Cơ kỹ thuật</t>
  </si>
  <si>
    <t>MH12: Kỹ thuật điện</t>
  </si>
  <si>
    <t>MH13: An toàn lao động</t>
  </si>
  <si>
    <t>MĐ19: Hàn khí</t>
  </si>
  <si>
    <t>MĐ 25: Phay bánh răng, thanh răng</t>
  </si>
  <si>
    <t>MĐ 29: Tiện lệch tâm, tiện định hình</t>
  </si>
  <si>
    <t>MĐ 30: Tiện chi tiết có gá lắp phức tạp</t>
  </si>
  <si>
    <t>MH 07: Vẽ kỹ thuật</t>
  </si>
  <si>
    <t>MH 14: Kỹ năng giao tiếp</t>
  </si>
  <si>
    <t>MĐ18: Sửa chữa máy tính</t>
  </si>
  <si>
    <t>MH01: Chính trị</t>
  </si>
  <si>
    <t>MH03: Giáo dục thể chất</t>
  </si>
  <si>
    <t>MH05: Tin học</t>
  </si>
  <si>
    <t>MH07: Kỹ năng giao tiếp</t>
  </si>
  <si>
    <t>MĐ08: Tin học văn phòng</t>
  </si>
  <si>
    <t>MH12: Mạng máy tính và Internet</t>
  </si>
  <si>
    <t>MH14: Cấu trúc dữ liệu và giải thuật</t>
  </si>
  <si>
    <t>MH04: Giáo dục quốc phòng – An ninh</t>
  </si>
  <si>
    <t>MH08: Anh văn chuyên ngành</t>
  </si>
  <si>
    <t>MĐ09: Tin học văn phòng</t>
  </si>
  <si>
    <t>MH10: Cấu trúc máy tính</t>
  </si>
  <si>
    <t>MH13: Nguyên lý hệ điều hành</t>
  </si>
  <si>
    <t>MĐ15: Lắp ráp và cài đặt máy tính</t>
  </si>
  <si>
    <t>MH17: Mạng máy tính và Internet</t>
  </si>
  <si>
    <t>MH10: Mạng máy tính và Internet</t>
  </si>
  <si>
    <t>MĐ 36: Lắp đặt thiết bị vệ sinh</t>
  </si>
  <si>
    <t>MĐ 38: Trát vữa trộn đá</t>
  </si>
  <si>
    <t>MĐ 39: Thực tập nâng cao</t>
  </si>
  <si>
    <t>MH12: Kỹ năng giao tiếp</t>
  </si>
  <si>
    <t>MĐ 32: Thực tập tốt nghiệp</t>
  </si>
  <si>
    <t>MĐ 30: Thực tập tốt nghiệp</t>
  </si>
  <si>
    <t>MH 18: Thống kê doanh nghiệp</t>
  </si>
  <si>
    <t>MH 19: Thị trường chứng khoán</t>
  </si>
  <si>
    <t>MH 20: Quản trị doanh nghiệp</t>
  </si>
  <si>
    <t>MH 21: Thuế</t>
  </si>
  <si>
    <t>MH 22: Tài chính doanh nghiệp</t>
  </si>
  <si>
    <t>MĐ 24: Kế toán doanh nghiệp 2</t>
  </si>
  <si>
    <t>MĐ 25: Kế toán doanh nghiệp 3</t>
  </si>
  <si>
    <t>MĐ 26: Kế toán doanh nghiệp 4</t>
  </si>
  <si>
    <t>MĐ 27: Kế toán máy</t>
  </si>
  <si>
    <t>MĐ 28: Kế toán thuế</t>
  </si>
  <si>
    <t>MH 29: Kiểm toán</t>
  </si>
  <si>
    <t>MH 15: Kinh tế quốc tế</t>
  </si>
  <si>
    <t>MH 17: Soạn thảo văn bản</t>
  </si>
  <si>
    <t>MH 38: Kế toán DN nhỏ và vừa</t>
  </si>
  <si>
    <t>MH 39: Kế toán thương mại dịch vụ</t>
  </si>
  <si>
    <t>MH 40: Kế toán DN xây lắp</t>
  </si>
  <si>
    <t>MĐ 41: Kế toán thuế</t>
  </si>
  <si>
    <t>MĐ 42: Kế toán máy</t>
  </si>
  <si>
    <t>MĐ 43: Thực tập tốt nghiệp</t>
  </si>
  <si>
    <t>MH 24: Lập và phân tích DA đầu tư</t>
  </si>
  <si>
    <t>MH 25: Quản trị doanh nghiệp</t>
  </si>
  <si>
    <t>MH 26: Thống kê doanh nghiệp</t>
  </si>
  <si>
    <t>MH 27: Thuế</t>
  </si>
  <si>
    <t>MĐ 29: Kế toán doanh nghiệp 2</t>
  </si>
  <si>
    <t>MĐ 30: Kế toán doanh nghiệp 3</t>
  </si>
  <si>
    <t>MĐ 31: Kế toán doanh nghiệp 4</t>
  </si>
  <si>
    <t>MH 33: Tài chính doanh nghiệp 2</t>
  </si>
  <si>
    <t>MH 34: Phân tích hoạt động KD</t>
  </si>
  <si>
    <t>MH 35: Kế toán quản trị</t>
  </si>
  <si>
    <t>MH 36: Kế toán HCSN</t>
  </si>
  <si>
    <t>MH 37: Kiểm toán</t>
  </si>
  <si>
    <t>MH 11: Kinh tế vĩ mô</t>
  </si>
  <si>
    <t>MH 13: Lý thuyết tài chính,tiền tệ</t>
  </si>
  <si>
    <t>MH 17: Kinh tế phát triển</t>
  </si>
  <si>
    <t>MH 22: Quản trị học</t>
  </si>
  <si>
    <t>MĐ 28: Kế toán doanh nghiệp 1</t>
  </si>
  <si>
    <t>MH 32: Tài chính doanh nghiệp 1</t>
  </si>
  <si>
    <t>MH 10: Marketing</t>
  </si>
  <si>
    <t>MH12: Quản trị doanh nghiệp</t>
  </si>
  <si>
    <t>MĐ 14: Kế toán doanh nghiệp 1</t>
  </si>
  <si>
    <t>MĐ 15: Kế toán doanh nghiệp 2</t>
  </si>
  <si>
    <t>MĐ 16: Kế toán doanh nghiệp 3</t>
  </si>
  <si>
    <t>MĐ 17: Kế toán doanh nghiệp 4</t>
  </si>
  <si>
    <t>MĐ 18: Kế toán máy</t>
  </si>
  <si>
    <t>MĐ 19: Kế toán thuế</t>
  </si>
  <si>
    <t>MĐ 20: Thực tập tốt nghiệp</t>
  </si>
  <si>
    <t>MĐ29: Thực tập tốt nghiệp</t>
  </si>
  <si>
    <t>MH 08: Luật kinh tế</t>
  </si>
  <si>
    <t>MH 11: Lý thuyết kế toán</t>
  </si>
  <si>
    <t>MĐ 29: T.kế và lắp đặt hệ thống máy lạnh</t>
  </si>
  <si>
    <t>MĐ 27: Bảo vệ rơ le</t>
  </si>
  <si>
    <t>MĐ 33: PLC nâng cao</t>
  </si>
  <si>
    <t>MH 34: Tổ chức sản xuất</t>
  </si>
  <si>
    <t>MH 23: Bơm, quạt</t>
  </si>
  <si>
    <t>MĐ 26: Điện tử chuyên ngành</t>
  </si>
  <si>
    <t>MH 28: HT điều hoà không khí TT</t>
  </si>
  <si>
    <t>MH 30: Thiết kế hệ thống điều hoà KK</t>
  </si>
  <si>
    <t>MĐ 31: Thực tập tốt nghiệp</t>
  </si>
  <si>
    <t>MĐ 14: Trang bị điện</t>
  </si>
  <si>
    <t>MĐ 18: Lạnh cơ bản</t>
  </si>
  <si>
    <t>MH 12: Vật liệu điện</t>
  </si>
  <si>
    <t>MĐ 13: Khí cụ điện</t>
  </si>
  <si>
    <t>MĐ 17: Máy điện 2</t>
  </si>
  <si>
    <t>MH 19: Truyền động điện</t>
  </si>
  <si>
    <t>MH 22: Cung cấp điện</t>
  </si>
  <si>
    <t>MĐ 23: Trang bị điện 1</t>
  </si>
  <si>
    <t>MH 24: Trang bị điện 2</t>
  </si>
  <si>
    <t>MĐ 26: PLC cơ bản</t>
  </si>
  <si>
    <t>MH 19: Cung cấp điện</t>
  </si>
  <si>
    <t>MĐ 21: PLC cơ bản</t>
  </si>
  <si>
    <t>MĐ 20: Trang bị điện 1</t>
  </si>
  <si>
    <t>MĐ 24: HTML dân dụng và thương nghiệp</t>
  </si>
  <si>
    <t>MĐ 25: HT điều hoà không khí cục bộ</t>
  </si>
  <si>
    <t>MĐ 13: Máy điện</t>
  </si>
  <si>
    <t>MH 10: Vẽ kỹ thuật</t>
  </si>
  <si>
    <t>MĐ 16: Máy điện 1</t>
  </si>
  <si>
    <t>MH 11: Vẽ điện</t>
  </si>
  <si>
    <t>MH 08: CSKT điện</t>
  </si>
  <si>
    <t>MH 09: CSKT nhiệt</t>
  </si>
  <si>
    <t>MH 10: Vật liệu điện lạnh</t>
  </si>
  <si>
    <t>MH 11: ATLĐ điện lạnh…</t>
  </si>
  <si>
    <t>MĐ 15: Kỹ thuật điện tử</t>
  </si>
  <si>
    <t>MĐ 16: Kỹ thuật hàn</t>
  </si>
  <si>
    <t>MH 08: An toàn điện</t>
  </si>
  <si>
    <t>MH 09: Mạch điện</t>
  </si>
  <si>
    <t>MĐ 15: Đo lường điện</t>
  </si>
  <si>
    <t>MĐ 23: Kỹ thuật lạnh</t>
  </si>
  <si>
    <t>MĐ 14: Điện tử cơ bản</t>
  </si>
  <si>
    <t>MĐ 18: Kỹ thuật cảm biến</t>
  </si>
  <si>
    <t>MH06: Ngoại ngữ  (Anh văn)</t>
  </si>
  <si>
    <t>MH 08: Cơ kỹ thuật</t>
  </si>
  <si>
    <t>MĐ 20: PLC</t>
  </si>
  <si>
    <t>MĐ 22: Lạnh cơ bản</t>
  </si>
  <si>
    <t>MĐ 18: Kỹ thuật xung- số</t>
  </si>
  <si>
    <t>MĐ 20: Kỹ thuật cảm biến</t>
  </si>
  <si>
    <t>MĐ 21: Điện tử công suất</t>
  </si>
  <si>
    <t>MĐ 16: Hàn hồ quang tay nâng cao</t>
  </si>
  <si>
    <t>MĐ 18: Hàn MIG/MAG nâng cao</t>
  </si>
  <si>
    <t>MĐ 19: Hàn TIG cơ bản</t>
  </si>
  <si>
    <t>MH 27: Tổ chức quản lý sản xuất</t>
  </si>
  <si>
    <t>MĐ 31: Hàn vẩy</t>
  </si>
  <si>
    <t>MĐ 31: Gia công mài</t>
  </si>
  <si>
    <t>MH 22: Tính toán kết cấu hàn</t>
  </si>
  <si>
    <t>MH 24: Quy trình hàn</t>
  </si>
  <si>
    <t>MĐ 30: Robot hàn</t>
  </si>
  <si>
    <t>MĐ 15: Hàn hồ quang tay cơ bản</t>
  </si>
  <si>
    <t>T</t>
  </si>
  <si>
    <t>Ô</t>
  </si>
  <si>
    <t>K24</t>
  </si>
  <si>
    <t>Khóa</t>
  </si>
  <si>
    <t>LỚP</t>
  </si>
  <si>
    <t>8/2021</t>
  </si>
  <si>
    <t>01/2022</t>
  </si>
  <si>
    <t>Tam Điệp, ngày 28 tháng 6 năm 2021</t>
  </si>
  <si>
    <t>I. KHOA CƠ KHÍ ĐỘNG LỰC</t>
  </si>
  <si>
    <t>1. Tại trường</t>
  </si>
  <si>
    <t>MH/
MĐ</t>
  </si>
  <si>
    <t>Tên MH, MĐ</t>
  </si>
  <si>
    <t>Số tiết</t>
  </si>
  <si>
    <t>Tên GV</t>
  </si>
  <si>
    <t>Mã 
GV</t>
  </si>
  <si>
    <t>V. Dũng</t>
  </si>
  <si>
    <t>MĐ 33: BDSC HT CC NL động cơ xăng</t>
  </si>
  <si>
    <t>MĐ 39: Thực tập tốt nghiệp</t>
  </si>
  <si>
    <t>Cộng</t>
  </si>
  <si>
    <t>Ngô Dũng</t>
  </si>
  <si>
    <t>T. Vũ</t>
  </si>
  <si>
    <t>C. Quỳnh</t>
  </si>
  <si>
    <t>L32</t>
  </si>
  <si>
    <t>MĐ 27: Thực tập tốt nghiệp</t>
  </si>
  <si>
    <t>5E.K24</t>
  </si>
  <si>
    <t>Đ. Dũng</t>
  </si>
  <si>
    <t>5AK25</t>
  </si>
  <si>
    <t>Tiếng Anh</t>
  </si>
  <si>
    <t>MH 08: Cơ ứng dụng</t>
  </si>
  <si>
    <t>MH 09: Vật liệu học</t>
  </si>
  <si>
    <t>Ngọc Dũng</t>
  </si>
  <si>
    <t>MH 10: DSLG và đo lường kt</t>
  </si>
  <si>
    <t xml:space="preserve">MĐ 16: KT Chung ô tô </t>
  </si>
  <si>
    <t>MĐ 17: Kỹ thuật lái ô tô</t>
  </si>
  <si>
    <t>MĐ 18: BDSC ĐC đốt trong</t>
  </si>
  <si>
    <t>MĐ 20: BDSC HT di chuyển lái</t>
  </si>
  <si>
    <t>MĐ 23: BDSC t. bị điện ô tô</t>
  </si>
  <si>
    <t>Giáo dục quốc phòng</t>
  </si>
  <si>
    <t>Điệp Anh</t>
  </si>
  <si>
    <t>KNGT</t>
  </si>
  <si>
    <t>MĐ 12: Bảo dưỡng động cơ đốt trong, gầm và thiết bị</t>
  </si>
  <si>
    <t>MĐ 18: Thực tập tốt nghiệp</t>
  </si>
  <si>
    <t>1AK25</t>
  </si>
  <si>
    <t>MH 07:  Điện KT</t>
  </si>
  <si>
    <t>MĐ 12: Bảo dưỡng động cơ đốt trong</t>
  </si>
  <si>
    <t>MĐ 13: Bảo dưỡng hệ thống điện</t>
  </si>
  <si>
    <t>MĐ 14: Bảo dưỡng hệ thống thủy lực</t>
  </si>
  <si>
    <t>MĐ15: Bảo dưỡng gầm và thiết bị công tác</t>
  </si>
  <si>
    <t>MH 16: Kỹ thuật thi công</t>
  </si>
  <si>
    <t>MĐ 17: Vận hành máy xúc</t>
  </si>
  <si>
    <t>MĐ 18: Vận hành máy ủi</t>
  </si>
  <si>
    <t xml:space="preserve">MĐ 19: VH máy lu </t>
  </si>
  <si>
    <t>MĐ 20: Vận hành máy san</t>
  </si>
  <si>
    <t>2. Trung tâm</t>
  </si>
  <si>
    <t>C5AK25</t>
  </si>
  <si>
    <t>MH 16: Tổ chức quản lý sx và hậu mãi</t>
  </si>
  <si>
    <t>MĐ 23: Kỹ thuật lái ô tô</t>
  </si>
  <si>
    <t>MĐ 24: BDSC động cơ đốt trong</t>
  </si>
  <si>
    <t>MĐ 25: BDSC hệ thống truyền lực</t>
  </si>
  <si>
    <t>MĐ 26: BDSC HT DC_Lái</t>
  </si>
  <si>
    <t>MĐ 27: BDSC HT Phanh</t>
  </si>
  <si>
    <t>5FK24</t>
  </si>
  <si>
    <t>5GK24</t>
  </si>
  <si>
    <t xml:space="preserve">Hạnh </t>
  </si>
  <si>
    <t>5CK25</t>
  </si>
  <si>
    <t>MĐ 16: KT Chung ô tô và C.Nghệ SC</t>
  </si>
  <si>
    <t>Chính tri</t>
  </si>
  <si>
    <t>5DK25</t>
  </si>
  <si>
    <t>5EK25</t>
  </si>
  <si>
    <t>5FK25</t>
  </si>
  <si>
    <t>MĐ 24: BDSC HT CCNL D</t>
  </si>
  <si>
    <t>MĐ 25: BDSC HT NL Xăng</t>
  </si>
  <si>
    <t>II. KHOA ĐIỆN - ĐIỆN TỰ ĐỘNG HÓA</t>
  </si>
  <si>
    <t>Hệ thống máy lạnh công nghiệp</t>
  </si>
  <si>
    <t>Bảo vệ rơ le.N1</t>
  </si>
  <si>
    <t>T.Quang</t>
  </si>
  <si>
    <t>Bảo vệ rơ le.N2</t>
  </si>
  <si>
    <t>Điều khiển điện khí nén.N1</t>
  </si>
  <si>
    <t>Điều khiển điện khí nén.N2</t>
  </si>
  <si>
    <t>Kỹ thuật lạnh.N1</t>
  </si>
  <si>
    <t>Kỹ thuật lạnh.N2</t>
  </si>
  <si>
    <t>Thiết bị điện gia dụng.N1</t>
  </si>
  <si>
    <t>M.Hằng</t>
  </si>
  <si>
    <t>Thiết bị điện gia dụng.N2</t>
  </si>
  <si>
    <t>CĐ điều khiển lập trình cỡ nhỏ.N1</t>
  </si>
  <si>
    <t>CĐ điều khiển lập trình cỡ nhỏ.N2</t>
  </si>
  <si>
    <t>PLC nâng cao.N1</t>
  </si>
  <si>
    <t>PLC nâng cao.N2</t>
  </si>
  <si>
    <t>T.Hằng</t>
  </si>
  <si>
    <t>Tổ chức sản xuất</t>
  </si>
  <si>
    <t>Vẽ điện</t>
  </si>
  <si>
    <t>Trang bị điện 1</t>
  </si>
  <si>
    <t>Kỹ thuật lắp đặt điện</t>
  </si>
  <si>
    <t>Thiết bị điện gia dụng</t>
  </si>
  <si>
    <t xml:space="preserve">An toàn lao động, điện- lạnh và vệ sinh công nghiệp </t>
  </si>
  <si>
    <t>Kỹ thuật Nguội + Gò</t>
  </si>
  <si>
    <t>Kỹ thuật Hàn</t>
  </si>
  <si>
    <t>PLC</t>
  </si>
  <si>
    <t>Đo lường Điện - Lạnh</t>
  </si>
  <si>
    <t>P.Quang</t>
  </si>
  <si>
    <t>Lạnh cơ bản</t>
  </si>
  <si>
    <t>HTML dân dụng và thương nghiệp</t>
  </si>
  <si>
    <t>HT điều hoà không khí cục bộ</t>
  </si>
  <si>
    <t>Điện tử chuyên ngành</t>
  </si>
  <si>
    <t>HT điều hoà không khí TT</t>
  </si>
  <si>
    <t>T.kế và lắp đặt hệ thống máy lạnh</t>
  </si>
  <si>
    <t>Thiết kế hệ thống điều hoà KK</t>
  </si>
  <si>
    <t>Kỹ thuật điện tử</t>
  </si>
  <si>
    <t>H.Anh</t>
  </si>
  <si>
    <t>Kỹ thuật hàn</t>
  </si>
  <si>
    <t>Đo lường điện - lạnh</t>
  </si>
  <si>
    <t>HTML dân dụng và TN</t>
  </si>
  <si>
    <t>HT máy lạnh công nghiệp</t>
  </si>
  <si>
    <t xml:space="preserve">HT điều hoà không khí TT </t>
  </si>
  <si>
    <t>6CK24.VH</t>
  </si>
  <si>
    <t>Trang bị điện</t>
  </si>
  <si>
    <t>Vật liệu điện</t>
  </si>
  <si>
    <t>Kỹ thuật xung- số</t>
  </si>
  <si>
    <t>V.Anh</t>
  </si>
  <si>
    <t>Truyền động điện</t>
  </si>
  <si>
    <t>Kỹ thuật cảm biến</t>
  </si>
  <si>
    <t>Điện tử công suất</t>
  </si>
  <si>
    <t xml:space="preserve">Cương </t>
  </si>
  <si>
    <t>Cung cấp điện</t>
  </si>
  <si>
    <t>Trang bị điện 2</t>
  </si>
  <si>
    <t>Lập trình vi điều khiển</t>
  </si>
  <si>
    <t>PLC cơ bản</t>
  </si>
  <si>
    <t>Bảo vệ rơ le</t>
  </si>
  <si>
    <t>Q.Việt</t>
  </si>
  <si>
    <t>CĐ ĐK lập trình cỡ nhỏ</t>
  </si>
  <si>
    <t>Vẽ kỹ thuật</t>
  </si>
  <si>
    <t>Điện tử cơ bản</t>
  </si>
  <si>
    <t>Máy điện 2</t>
  </si>
  <si>
    <t>Quaân</t>
  </si>
  <si>
    <t xml:space="preserve">Bình </t>
  </si>
  <si>
    <t>Kỹ thuật lạnh</t>
  </si>
  <si>
    <t>NN</t>
  </si>
  <si>
    <t>Tiếng anh chuyên ngành</t>
  </si>
  <si>
    <t>Cơ sở kỹ thuật điện</t>
  </si>
  <si>
    <t>Cơ sở kỹ thuật nhiệt – lạnh và điều hòa không khí</t>
  </si>
  <si>
    <t>Vật liệu điện lạnh</t>
  </si>
  <si>
    <t>An toàn lao động</t>
  </si>
  <si>
    <t>Máy điện</t>
  </si>
  <si>
    <t>6AK25</t>
  </si>
  <si>
    <t>Giáo dục quốc phòng – An ninh</t>
  </si>
  <si>
    <t>CSKT điện</t>
  </si>
  <si>
    <t>ATLĐ điện lạnh…</t>
  </si>
  <si>
    <t>6CK25</t>
  </si>
  <si>
    <t xml:space="preserve">Tiếng anh </t>
  </si>
  <si>
    <t>CSKT nhiệt</t>
  </si>
  <si>
    <t xml:space="preserve">Thảo </t>
  </si>
  <si>
    <t>C7AK25</t>
  </si>
  <si>
    <t>Tiếng anh</t>
  </si>
  <si>
    <t>An toàn điện</t>
  </si>
  <si>
    <t>Mạch điện</t>
  </si>
  <si>
    <t>Khí cụ điện</t>
  </si>
  <si>
    <t>Đo lường điện</t>
  </si>
  <si>
    <t>Máy điện 1</t>
  </si>
  <si>
    <t>7AK25</t>
  </si>
  <si>
    <t>2. Đồng Tháp</t>
  </si>
  <si>
    <t>K.Tế</t>
  </si>
  <si>
    <t>T.Việt</t>
  </si>
  <si>
    <t>`</t>
  </si>
  <si>
    <t>C.đề điều khiển lập trình cỡ nhỏ</t>
  </si>
  <si>
    <t>PLC nâng cao</t>
  </si>
  <si>
    <t>T.Văn</t>
  </si>
  <si>
    <t>Cơ kỹ thuật</t>
  </si>
  <si>
    <t>Máy điện.</t>
  </si>
  <si>
    <t>Kỹ thuật điện tử.</t>
  </si>
  <si>
    <t>PLC.</t>
  </si>
  <si>
    <t>Bơm, quạt</t>
  </si>
  <si>
    <t>HTML dân dụng và thương nghiệp.</t>
  </si>
  <si>
    <t xml:space="preserve">Tùng </t>
  </si>
  <si>
    <t>MH22</t>
  </si>
  <si>
    <t>HT ĐH KK Trung tâm</t>
  </si>
  <si>
    <t>HT ĐH KK Cục bộ</t>
  </si>
  <si>
    <t>HT ĐH KK trung tâm</t>
  </si>
  <si>
    <t>6DK24</t>
  </si>
  <si>
    <t>HT ML Dân dụng và TN</t>
  </si>
  <si>
    <t xml:space="preserve">Dũng </t>
  </si>
  <si>
    <t>Hệ thống máy lạnh dân dụng và thương nghiệp</t>
  </si>
  <si>
    <t>Hệ thống điều hoà không khí cục bộ</t>
  </si>
  <si>
    <t>Sử dụng các phần mềm chuyên ngành</t>
  </si>
  <si>
    <t>6BK25</t>
  </si>
  <si>
    <t>Hệ thống điều hoà không khí trung tâm</t>
  </si>
  <si>
    <t>6DK25</t>
  </si>
  <si>
    <t>6EK25</t>
  </si>
  <si>
    <t>6FK25</t>
  </si>
  <si>
    <t>Điện tử có bản</t>
  </si>
  <si>
    <t>Kỹ thuật xung số</t>
  </si>
  <si>
    <t>MH20</t>
  </si>
  <si>
    <t>KT Lắp đặt điên</t>
  </si>
  <si>
    <t>7BK25</t>
  </si>
  <si>
    <t xml:space="preserve">Đo lường điện </t>
  </si>
  <si>
    <t>7CK25</t>
  </si>
  <si>
    <t>Vanh</t>
  </si>
  <si>
    <t>3. Trung tâm GDNN</t>
  </si>
  <si>
    <t xml:space="preserve">Máy điện </t>
  </si>
  <si>
    <t>Chuyên đề điều khiển lập trình cỡ nhỏ</t>
  </si>
  <si>
    <t>III. KHOA CÔNG NGHỆ THÔNG TIN</t>
  </si>
  <si>
    <t>1. Trong trường</t>
  </si>
  <si>
    <t>Cấu hình thiết bị mạng</t>
  </si>
  <si>
    <t>Quản trị mạng nâng cao</t>
  </si>
  <si>
    <t>Bảo trì hệ thống máy tính</t>
  </si>
  <si>
    <t>Công nghệ đa phương tiện</t>
  </si>
  <si>
    <t>MĐ10</t>
  </si>
  <si>
    <t>Soạn thảo văn bản Word</t>
  </si>
  <si>
    <t>N05</t>
  </si>
  <si>
    <t>Hệ điều hành Windows</t>
  </si>
  <si>
    <t>Thiết kế trình diễn trên máy tính</t>
  </si>
  <si>
    <t>Bảng tính điện tử Excel</t>
  </si>
  <si>
    <t>Lắp ráp , cài đặt máy tính</t>
  </si>
  <si>
    <t>Xử lý ảnh Photoshop</t>
  </si>
  <si>
    <t>MH18</t>
  </si>
  <si>
    <t>Mạng máy tính và Internet</t>
  </si>
  <si>
    <t>Vận hành và SD thiết bị VP</t>
  </si>
  <si>
    <t>Cài đặt, thiết lập, QL mạng Lan</t>
  </si>
  <si>
    <t>Thiết kế Web</t>
  </si>
  <si>
    <t>Tin học văn phòng</t>
  </si>
  <si>
    <t>Nguyên lý hệ điều hành</t>
  </si>
  <si>
    <t>Xử lý xự cố phần mềm</t>
  </si>
  <si>
    <t>Sửa chữa máy tính</t>
  </si>
  <si>
    <t>Sửa chữa bộ nguồn</t>
  </si>
  <si>
    <t>Khoa Điện</t>
  </si>
  <si>
    <t>Kỹ thuật sửa chữa màn hình</t>
  </si>
  <si>
    <t>Sửa chữa máy in và thiết bị ngoại vi</t>
  </si>
  <si>
    <t>Đồ họa ứng dụng</t>
  </si>
  <si>
    <t>Mh03</t>
  </si>
  <si>
    <t>An toàn vệ sinh môi trường</t>
  </si>
  <si>
    <t>Kỹ thuật sử dụng bàn phím</t>
  </si>
  <si>
    <t>Văn bản pháp qui</t>
  </si>
  <si>
    <t>Cấu trúc máy tính</t>
  </si>
  <si>
    <t>Soạn thảo văn bản MicroSoft Word</t>
  </si>
  <si>
    <t>Hệ điều hành windows</t>
  </si>
  <si>
    <t>Tiếng Anh chuyên ngành</t>
  </si>
  <si>
    <t>Giáo dục chính trị</t>
  </si>
  <si>
    <t>Giáo dục quốc phòng an ninh</t>
  </si>
  <si>
    <t>Kỹ năng làm việc nhóm</t>
  </si>
  <si>
    <t>Anh văn chuyên ngành</t>
  </si>
  <si>
    <t>Kỹ thuật đo lường</t>
  </si>
  <si>
    <t>C22AK25</t>
  </si>
  <si>
    <t>Lắp ráp và cài đặt máy tính</t>
  </si>
  <si>
    <t>An toàn bảo mật thông tin</t>
  </si>
  <si>
    <t>Quản lý dự án CNTT</t>
  </si>
  <si>
    <t>7/2021</t>
  </si>
  <si>
    <t>Lập trình cơ bản</t>
  </si>
  <si>
    <t>Cấu trúc DL &amp; GT</t>
  </si>
  <si>
    <t>AVCN</t>
  </si>
  <si>
    <t xml:space="preserve">HQTCSDL SQL Server </t>
  </si>
  <si>
    <t>Lập trình hướng đối tượng</t>
  </si>
  <si>
    <t>Lập trình Window 1(VB. Net)</t>
  </si>
  <si>
    <t>TT Kỹ năng nghề nghiệp</t>
  </si>
  <si>
    <t>TTKNNN</t>
  </si>
  <si>
    <t>Thiết kế và quản trị Website</t>
  </si>
  <si>
    <t>GD-QP-AN</t>
  </si>
  <si>
    <t>Chế bản sách báo</t>
  </si>
  <si>
    <t>Thiết kế các mẫu quảng cáo</t>
  </si>
  <si>
    <t>Thiết kế các trang Web</t>
  </si>
  <si>
    <t>Dựng Video</t>
  </si>
  <si>
    <t>20AK25</t>
  </si>
  <si>
    <t xml:space="preserve">Cấu trúc máy tính </t>
  </si>
  <si>
    <t xml:space="preserve">Mỹ thuật cơ bản </t>
  </si>
  <si>
    <t>Khoa XD</t>
  </si>
  <si>
    <t>Nguyên lý tạo hình</t>
  </si>
  <si>
    <t>Lắp ráp cài đặt máy tính</t>
  </si>
  <si>
    <t xml:space="preserve">Nhập môn chế bản điện tử </t>
  </si>
  <si>
    <t xml:space="preserve">Kỹ thuật quay camera và chụp ảnh </t>
  </si>
  <si>
    <t xml:space="preserve">Xử lý ảnh </t>
  </si>
  <si>
    <t>Dựng video</t>
  </si>
  <si>
    <t>24AK25</t>
  </si>
  <si>
    <t>Kĩ năng làm việc nhóm</t>
  </si>
  <si>
    <t>MH19</t>
  </si>
  <si>
    <t>Mạng máy tính và ineternet</t>
  </si>
  <si>
    <t>Lập trình cơ bản (C)</t>
  </si>
  <si>
    <t>Cấu trúc dữ liệu và giải thuật</t>
  </si>
  <si>
    <t>Cơ sở dữ liệu</t>
  </si>
  <si>
    <t>Phân tích thiết kế HTTT</t>
  </si>
  <si>
    <t>Lắp ráp và cài đặt MT</t>
  </si>
  <si>
    <t>Thiết kế, xây dựng mạng LAN</t>
  </si>
  <si>
    <t>Hệ quản trị CSDL với ACCESS</t>
  </si>
  <si>
    <t>IV. KHOA XÂY DỰNG</t>
  </si>
  <si>
    <t>Lắp đặt đường ống cấp, thoát nước</t>
  </si>
  <si>
    <t>Họa viên kiến trúc</t>
  </si>
  <si>
    <t>Lắp đặt thiết bị vệ sinh</t>
  </si>
  <si>
    <t>Làm mái</t>
  </si>
  <si>
    <t>Trát vữa trộn đá</t>
  </si>
  <si>
    <t>Thực tập nâng cao</t>
  </si>
  <si>
    <t>Ván khuôn, giàn giáo</t>
  </si>
  <si>
    <t>Bê tông - Cốt thép</t>
  </si>
  <si>
    <t>Lắp đặt điện nước</t>
  </si>
  <si>
    <t>10DK24_N1</t>
  </si>
  <si>
    <t>Bạ ma tít, sơn vôi</t>
  </si>
  <si>
    <t>Lắp đặt mạng điện sinh hoạt</t>
  </si>
  <si>
    <t>Lắp đặt đường ống cấp, thoát nước trong nhà</t>
  </si>
  <si>
    <t>10DK24_N2</t>
  </si>
  <si>
    <t>10EK24_N1</t>
  </si>
  <si>
    <t>Điện kỹ thuật</t>
  </si>
  <si>
    <t>Xây gạch</t>
  </si>
  <si>
    <t>Trát láng</t>
  </si>
  <si>
    <t>Lát, ốp</t>
  </si>
  <si>
    <t>10EK24_N2</t>
  </si>
  <si>
    <t>Móng công trình</t>
  </si>
  <si>
    <t>Lắp đặt thiết bị dùng nước - Lắp đặt máy bơm</t>
  </si>
  <si>
    <t>Lắp đặt mạng điện trạm bơm</t>
  </si>
  <si>
    <t>Lắp đặt thiết bị dùng nước</t>
  </si>
  <si>
    <t>Vận hành công trình thu nước và trạm bơm</t>
  </si>
  <si>
    <t>Khoan tạo nguồn</t>
  </si>
  <si>
    <t>Thực tập sản xuất</t>
  </si>
  <si>
    <t>Kỹ thuật đo đạc</t>
  </si>
  <si>
    <t>Lắp mạch điện cơ bản</t>
  </si>
  <si>
    <t>Thi công xây trát cơ bản</t>
  </si>
  <si>
    <t>16AK24</t>
  </si>
  <si>
    <t>Tổ chức thi công</t>
  </si>
  <si>
    <t>Trắc đạc</t>
  </si>
  <si>
    <t>Lắp đặt hệ thống cấp thoát nước công trình</t>
  </si>
  <si>
    <t>Ứng dụng Autocad</t>
  </si>
  <si>
    <t>Thực tập thiết kế kiến trúc</t>
  </si>
  <si>
    <t>Trát, láng</t>
  </si>
  <si>
    <t>Bả ma tít, sơn vôi</t>
  </si>
  <si>
    <t>Gia công, lắp đặt cốt thép</t>
  </si>
  <si>
    <t>Thực tập kỹ thuật viên</t>
  </si>
  <si>
    <t>10AK25_N1</t>
  </si>
  <si>
    <t>Thảo
Cao</t>
  </si>
  <si>
    <t>10AK25_N2</t>
  </si>
  <si>
    <t>Tính tiên lượng</t>
  </si>
  <si>
    <t>10BK25</t>
  </si>
  <si>
    <t xml:space="preserve">Hạnh,Lý </t>
  </si>
  <si>
    <t>Vật liệu xây dựng</t>
  </si>
  <si>
    <t>Cấu tạo kiến trúc</t>
  </si>
  <si>
    <t>Máy xây dựng</t>
  </si>
  <si>
    <t>Công nghệ thi công</t>
  </si>
  <si>
    <t>Tiên lượng</t>
  </si>
  <si>
    <t xml:space="preserve">Thu  </t>
  </si>
  <si>
    <t xml:space="preserve">Thảo   </t>
  </si>
  <si>
    <t>Đào móng</t>
  </si>
  <si>
    <t>Xây các kết cấu cơ bản</t>
  </si>
  <si>
    <t>Lắp đặt cấu kiện</t>
  </si>
  <si>
    <t>Trát, láng cơ bản</t>
  </si>
  <si>
    <t>12AK25</t>
  </si>
  <si>
    <t>Hàn, dán chất dẻo cơ bản</t>
  </si>
  <si>
    <t>V. KHOA KINH TẾ</t>
  </si>
  <si>
    <t>Kinh tế quốc tế</t>
  </si>
  <si>
    <t>Sĩ</t>
  </si>
  <si>
    <t>Soạn thảo văn bản</t>
  </si>
  <si>
    <t>Thống kê doanh nghiệp</t>
  </si>
  <si>
    <t>Quản trị doanh nghiệp</t>
  </si>
  <si>
    <t>Tài chính doanh nghiệp</t>
  </si>
  <si>
    <t>Thị trường chứng khoán</t>
  </si>
  <si>
    <t>Kế toán doanh nghiệp 2</t>
  </si>
  <si>
    <t>Kế toán doanh nghiệp 3</t>
  </si>
  <si>
    <t>Kế toán doanh nghiệp 4</t>
  </si>
  <si>
    <t>Kế toán máy</t>
  </si>
  <si>
    <t>Kế toán thuế</t>
  </si>
  <si>
    <t>Kiểm toán</t>
  </si>
  <si>
    <t>15BK25</t>
  </si>
  <si>
    <t>MĐ 07</t>
  </si>
  <si>
    <t>Kinh tế vi mô</t>
  </si>
  <si>
    <t>Lý thuyết thống kê</t>
  </si>
  <si>
    <t>Lý thuyết tài chính tiền tệ</t>
  </si>
  <si>
    <t>Lý thuyết kế toán</t>
  </si>
  <si>
    <t>Tâm lý học quản trị kinh doanh</t>
  </si>
  <si>
    <t>Marketing</t>
  </si>
  <si>
    <t>Quản trị văn phòng</t>
  </si>
  <si>
    <t>Thuế</t>
  </si>
  <si>
    <t>Kế toán doanh nghiệp 1</t>
  </si>
  <si>
    <t>Kế toán DN nhỏ và vừa</t>
  </si>
  <si>
    <t>Kế toán thương mại dịch vụ</t>
  </si>
  <si>
    <t>Kế toán DN xây lắp</t>
  </si>
  <si>
    <t>C15BK24</t>
  </si>
  <si>
    <t>Lý thuyết tài chính,tiền tệ</t>
  </si>
  <si>
    <t>Kinh tế phát triển</t>
  </si>
  <si>
    <t>Quản trị học</t>
  </si>
  <si>
    <t>Tài chính doanh nghiệp 1</t>
  </si>
  <si>
    <t>Lập và phân tích DA đầu tư</t>
  </si>
  <si>
    <t>Tài chính doanh nghiệp 2</t>
  </si>
  <si>
    <t>Phân tích hoạt động KD</t>
  </si>
  <si>
    <t>Kế toán quản trị</t>
  </si>
  <si>
    <t>Kế toán HCSN</t>
  </si>
  <si>
    <t>2. Trung tâm GDNN</t>
  </si>
  <si>
    <t>25BK24</t>
  </si>
  <si>
    <t>Kế toán tài chính 4</t>
  </si>
  <si>
    <t>Tin học ứng dụng kế toán 1</t>
  </si>
  <si>
    <t>Tin học ứng dụng kế toán 2</t>
  </si>
  <si>
    <t>Mạng máy tính và ứng dụng</t>
  </si>
  <si>
    <t>MH24</t>
  </si>
  <si>
    <t>MH25</t>
  </si>
  <si>
    <t>MH26</t>
  </si>
  <si>
    <t>Phân tích hoạt động kinh doanh</t>
  </si>
  <si>
    <t>Kiến tập</t>
  </si>
  <si>
    <t>Kinh tế chính trị</t>
  </si>
  <si>
    <t>Luật KT</t>
  </si>
  <si>
    <t>15AK25</t>
  </si>
  <si>
    <t>3. ĐỒNG THÁP</t>
  </si>
  <si>
    <t>Luật kinh tế</t>
  </si>
  <si>
    <t>Kế toán doanh nghiệp 2 (2N)</t>
  </si>
  <si>
    <t>Kế toán thuế    (N1)</t>
  </si>
  <si>
    <t>Kế toán thuế    (N2)</t>
  </si>
  <si>
    <t>LT15AK25</t>
  </si>
  <si>
    <t>Anh văn CN</t>
  </si>
  <si>
    <t>Lập và phân tích dự án đầu tư</t>
  </si>
  <si>
    <t>Kinh tế vĩ mô</t>
  </si>
  <si>
    <t>Toán kinh tế</t>
  </si>
  <si>
    <t>Thực hành ghi sổ kế toán DN</t>
  </si>
  <si>
    <t xml:space="preserve">Quản lý văn bản đến, văn bản đi </t>
  </si>
  <si>
    <t>MH27</t>
  </si>
  <si>
    <t>Công tác văn thư trong DN</t>
  </si>
  <si>
    <t>Tiêu chuẩn hoá công tác văn thư</t>
  </si>
  <si>
    <t>CTVT trong cơ quan quản lý HC</t>
  </si>
  <si>
    <t>CTVT trong trường học</t>
  </si>
  <si>
    <t xml:space="preserve">CTVT trong tổ chức Đảng, ĐT </t>
  </si>
  <si>
    <t xml:space="preserve">QLVB trong môi trường mạng </t>
  </si>
  <si>
    <t>Lập HS và nộp  HS vào lưu trữ CQ</t>
  </si>
  <si>
    <t>Quản lý và sử dụng con dấu</t>
  </si>
  <si>
    <t>MH28</t>
  </si>
  <si>
    <t>Nghiệp vụ lưu trữ</t>
  </si>
  <si>
    <t>Tin học ứng dụng kế toán 1 (N1)</t>
  </si>
  <si>
    <t>Tin học ứng dụng kế toán 1 (N2)</t>
  </si>
  <si>
    <t>Tin học ứng dụng kế toán 2(N1)</t>
  </si>
  <si>
    <t>Tin học ứng dụng kế toán 2(N2)</t>
  </si>
  <si>
    <t>15CK25</t>
  </si>
  <si>
    <t>t15</t>
  </si>
  <si>
    <t>25AK25</t>
  </si>
  <si>
    <t>Luật Kinh tế</t>
  </si>
  <si>
    <t>Hiền,lý</t>
  </si>
  <si>
    <t>Kế toán tài chính 1 (N1)</t>
  </si>
  <si>
    <t>Kế toán tài chính 1 (N2)</t>
  </si>
  <si>
    <t>Kế toán tài chính 2 (N1)</t>
  </si>
  <si>
    <t>Kế toán tài chính 2 (N2)</t>
  </si>
  <si>
    <t>Kế toán thuế  (N1)</t>
  </si>
  <si>
    <t>Kế toán thuế  (N2)</t>
  </si>
  <si>
    <t>V. KHOA CƠ KHÍ CHẾ TẠO</t>
  </si>
  <si>
    <t>8A1A2-K23</t>
  </si>
  <si>
    <t>Phay bánh răng, thanh răng</t>
  </si>
  <si>
    <t>Tiện lệch tâm, tiện định hình</t>
  </si>
  <si>
    <t>Tiện chi tiết có gá lắp phức tạp</t>
  </si>
  <si>
    <t xml:space="preserve">Gia công mài  </t>
  </si>
  <si>
    <t>9D1D2-K23</t>
  </si>
  <si>
    <t>Hàn hồ quang tay cơ bản</t>
  </si>
  <si>
    <t>P.M Khang</t>
  </si>
  <si>
    <t>Hàn hồ quang tay nâng cao</t>
  </si>
  <si>
    <t>Hàn MIG/MAG cơ bản</t>
  </si>
  <si>
    <t>Hàn TIG cơ bản</t>
  </si>
  <si>
    <t>Hàn khí</t>
  </si>
  <si>
    <t>Kiểm tra chất lượng hàn</t>
  </si>
  <si>
    <t>Quy trình hàn</t>
  </si>
  <si>
    <t>Hàn dưới lớp thuốc</t>
  </si>
  <si>
    <t>8AK25</t>
  </si>
  <si>
    <t>Dung sai – Đo lường kỹ thuật</t>
  </si>
  <si>
    <t>Vật liệu cơ khí</t>
  </si>
  <si>
    <t>Kỹ thuật điện</t>
  </si>
  <si>
    <t>Nguội cơ bản</t>
  </si>
  <si>
    <t>Tiện trụ ngoài</t>
  </si>
  <si>
    <t>Tiện lỗ</t>
  </si>
  <si>
    <t>Phay, bào  mặt phẳng</t>
  </si>
  <si>
    <t>Phay, bao –xọc rãnh</t>
  </si>
  <si>
    <t>Tiện côn</t>
  </si>
  <si>
    <t>N. M Khang</t>
  </si>
  <si>
    <t>Tiện ren tam giác</t>
  </si>
  <si>
    <t>Tiên ren truyền động</t>
  </si>
  <si>
    <t>9CK25</t>
  </si>
  <si>
    <t xml:space="preserve">Chính trị </t>
  </si>
  <si>
    <t xml:space="preserve">Pháp luật </t>
  </si>
  <si>
    <t xml:space="preserve">Giáo dục thể chất </t>
  </si>
  <si>
    <t xml:space="preserve">Giáo dục quốc phòng- An ninh </t>
  </si>
  <si>
    <t>Ngoại ngữ ( Anh văn)</t>
  </si>
  <si>
    <t xml:space="preserve">Vẽ kỹ thuật cơ khí </t>
  </si>
  <si>
    <t>Dung sai lắp ghép và đo lường kỹ thuật</t>
  </si>
  <si>
    <t xml:space="preserve">Vật liệu cơ khí </t>
  </si>
  <si>
    <t xml:space="preserve">Chế tạo phôi hàn </t>
  </si>
  <si>
    <t>Gá lắp kết cấu hàn</t>
  </si>
  <si>
    <t xml:space="preserve">Hàn hồ quang tay cơ bản (SMAW) </t>
  </si>
  <si>
    <t xml:space="preserve">Hàn hồ quang tay nâng cao (SMAW) </t>
  </si>
  <si>
    <t xml:space="preserve">Hàn MIG/MAG cơ bản </t>
  </si>
  <si>
    <t xml:space="preserve">Hàn TIG cơ bản </t>
  </si>
  <si>
    <t>KT Nguội-Gò</t>
  </si>
  <si>
    <t>TT N-Gò cơ bản</t>
  </si>
  <si>
    <t>TH hàn cơ bản</t>
  </si>
  <si>
    <t>2. ĐỒNG THÁP</t>
  </si>
  <si>
    <t xml:space="preserve">Hàn vẩy </t>
  </si>
  <si>
    <t>Thực tập sản xuât</t>
  </si>
  <si>
    <t>Anh văn cơ bản</t>
  </si>
  <si>
    <t xml:space="preserve">Hàn hồ quang tay nâng cao </t>
  </si>
  <si>
    <t xml:space="preserve">Hàn MIG/MAG nâng cao </t>
  </si>
  <si>
    <t xml:space="preserve">Hàn TIG nâng cao </t>
  </si>
  <si>
    <t xml:space="preserve">Tính toán kết cấu hàn   </t>
  </si>
  <si>
    <t>9AK25</t>
  </si>
  <si>
    <t>Lưu, P Khang</t>
  </si>
  <si>
    <t>C10, C04</t>
  </si>
  <si>
    <t>P Khang, Lâm</t>
  </si>
  <si>
    <t>C04, C11</t>
  </si>
  <si>
    <t>9BK25</t>
  </si>
  <si>
    <t>Thanh, Hưng</t>
  </si>
  <si>
    <t>C14, C08</t>
  </si>
  <si>
    <t>Giáo dục quốc phòng- An ninh</t>
  </si>
  <si>
    <t>Vẽ kỹ thuật cơ khí</t>
  </si>
  <si>
    <t xml:space="preserve">Chiến </t>
  </si>
  <si>
    <t xml:space="preserve">Chiến, Thanh </t>
  </si>
  <si>
    <t>C23, C14</t>
  </si>
  <si>
    <t xml:space="preserve">Hàn hồ quang tay nâng cao (SMAW)   </t>
  </si>
  <si>
    <t>5G K24</t>
  </si>
  <si>
    <t>Nguyễn Đức Tiến</t>
  </si>
  <si>
    <t>Phạm Quang Trung</t>
  </si>
  <si>
    <t>Bùi Văn Linh</t>
  </si>
  <si>
    <t>Nguyễn Thị Hoài Thu</t>
  </si>
  <si>
    <t>Chu Thị Hồng Hạnh</t>
  </si>
  <si>
    <t>Trần Mai Hương</t>
  </si>
  <si>
    <t>Phạm Văn Sĩ</t>
  </si>
  <si>
    <t>Trần Thị Thu Thủy</t>
  </si>
  <si>
    <t>MĐ 24: Thiết bị điện gia dụng</t>
  </si>
  <si>
    <t>MĐ16: Trang bị điện</t>
  </si>
  <si>
    <t>MĐ 11: Vẽ điện</t>
  </si>
  <si>
    <t>MĐ 15: Máy điện.</t>
  </si>
  <si>
    <t>MĐ16: Máy điện 1</t>
  </si>
  <si>
    <t>MĐ 12: Vẽ điện</t>
  </si>
  <si>
    <t>MĐ12: Vẽ điện</t>
  </si>
  <si>
    <t>MĐ15: Điện tử có bản</t>
  </si>
  <si>
    <t>MĐ19: Kỹ thuật xung số</t>
  </si>
  <si>
    <t>MH12: Vật liệu điện</t>
  </si>
  <si>
    <t>MĐ18: Trang bị điện 1</t>
  </si>
  <si>
    <t>MĐ 22: Kỹ thuật lắp đặt điện</t>
  </si>
  <si>
    <t>MH11: An toàn lao động</t>
  </si>
  <si>
    <t>MĐ17: Đo lường Điện - Lạnh</t>
  </si>
  <si>
    <t>MĐ19: Hệ thống máy lạnh dân dụng và thương nghiệp</t>
  </si>
  <si>
    <t>MĐ20: Hệ thống điều hoà không khí cục bộ</t>
  </si>
  <si>
    <t>MĐ18: Kỹ thuật điện tử</t>
  </si>
  <si>
    <t>MH14: Khí cụ điện</t>
  </si>
  <si>
    <t>MH08: An toàn lao động</t>
  </si>
  <si>
    <t>MH09: Mạch điện</t>
  </si>
  <si>
    <t>MH13: Khí cụ điện</t>
  </si>
  <si>
    <t>MH17: Cung cấp điện</t>
  </si>
  <si>
    <t>MĐ 16: Kỹ thuật lắp đặt điện</t>
  </si>
  <si>
    <t>MĐ 30: Kỹ thuật lạnh.N1</t>
  </si>
  <si>
    <t>MH07: Vẽ kỹ thuật</t>
  </si>
  <si>
    <t>MH12: An toàn lao động</t>
  </si>
  <si>
    <t>MĐ20: Đo lường Điện - Lạnh</t>
  </si>
  <si>
    <t>MH 17: Cung cấp điện</t>
  </si>
  <si>
    <t>MĐ21: Lạnh cơ bản</t>
  </si>
  <si>
    <t>MĐ22: Hệ thống máy lạnh dân dụng và thương nghiệp</t>
  </si>
  <si>
    <t>MH09: Cơ sở kỹ thuật nhiệt – lạnh và điều hòa không khí</t>
  </si>
  <si>
    <t>MĐ18: Lạnh cơ bản</t>
  </si>
  <si>
    <t>MH13: Vật liệu điện</t>
  </si>
  <si>
    <t>MĐ 16: Đo lường điện</t>
  </si>
  <si>
    <t>MH09: Cơ sở kỹ thuật điện</t>
  </si>
  <si>
    <t>MH11: Vật liệu điện lạnh</t>
  </si>
  <si>
    <t>MH09: An toàn lao động</t>
  </si>
  <si>
    <t>MH10: Mạch điện</t>
  </si>
  <si>
    <t>MH20: Truyền động điện</t>
  </si>
  <si>
    <t>MĐ 33: PLC nâng cao.N2</t>
  </si>
  <si>
    <t>MĐ19: PLC</t>
  </si>
  <si>
    <t>MĐ14: Điện tử cơ bản</t>
  </si>
  <si>
    <t>MĐ 25: CĐ ĐK lập trình cỡ nhỏ</t>
  </si>
  <si>
    <t>MĐ 31: Thiết bị điện gia dụng.N1</t>
  </si>
  <si>
    <t>MĐ 31: Thiết bị điện gia dụng.N2</t>
  </si>
  <si>
    <t>MĐ 33: PLC nâng cao.N1</t>
  </si>
  <si>
    <t>MH 09: An toàn điện</t>
  </si>
  <si>
    <t>MĐ 19: Kỹ thuật điện tử.</t>
  </si>
  <si>
    <t>MĐ 20: PLC.</t>
  </si>
  <si>
    <t>MĐ 20: HT điều hoà không khí cục bộ</t>
  </si>
  <si>
    <t>MĐ 19: HTML dân dụng và TN</t>
  </si>
  <si>
    <t>MH10: Cơ sở kỹ thuật nhiệt – lạnh và điều hòa không khí</t>
  </si>
  <si>
    <t>MĐ25: Hệ thống máy lạnh công nghiệp</t>
  </si>
  <si>
    <t>MĐ21: Hệ thống máy lạnh công nghiệp</t>
  </si>
  <si>
    <t>MĐ22: Hệ thống điều hoà không khí trung tâm</t>
  </si>
  <si>
    <t>MĐ14: Trang bị điện</t>
  </si>
  <si>
    <t>MĐ 18: Trang bị điện 1</t>
  </si>
  <si>
    <t>MĐ15: Đo lường điện</t>
  </si>
  <si>
    <t>MH10: Vật liệu điện lạnh</t>
  </si>
  <si>
    <t>MH08: Cơ sở kỹ thuật điện</t>
  </si>
  <si>
    <t>MH 21: Đo lường Điện - Lạnh</t>
  </si>
  <si>
    <t>MĐ 27: Bảo vệ rơ le.N1</t>
  </si>
  <si>
    <t>MĐ 27: Bảo vệ rơ le.N2</t>
  </si>
  <si>
    <t>MH 27: Hệ thống máy lạnh công nghiệp</t>
  </si>
  <si>
    <t>MH 21: HT máy lạnh công nghiệp</t>
  </si>
  <si>
    <t>MĐ23: Thiết bị điện gia dụng</t>
  </si>
  <si>
    <t>MĐ 15: Trang bị điện</t>
  </si>
  <si>
    <t>MH 10: Mạch điện</t>
  </si>
  <si>
    <t>MĐ 14: Máy điện</t>
  </si>
  <si>
    <t>MĐ15: Máy điện</t>
  </si>
  <si>
    <t>MĐ 29: Điều khiển điện khí nén.N2</t>
  </si>
  <si>
    <t>MĐ16: Kỹ thuật điện tử</t>
  </si>
  <si>
    <t>MĐ 32: CĐ điều khiển lập trình cỡ nhỏ.N1</t>
  </si>
  <si>
    <t>MĐ 32: CĐ điều khiển lập trình cỡ nhỏ.N2</t>
  </si>
  <si>
    <t>MĐ 25: Lập trình vi điều khiển</t>
  </si>
  <si>
    <t>MĐ 17: Chuyên đề điều khiển lập trình cỡ nhỏ</t>
  </si>
  <si>
    <t>MĐ 17: Máy điện 1</t>
  </si>
  <si>
    <t>MĐ 18: Máy điện 2</t>
  </si>
  <si>
    <t>MĐ 30: Kỹ thuật lạnh.N2</t>
  </si>
  <si>
    <t>MH 12: An toàn lao động, điện- lạnh và vệ sinh công nghiệp</t>
  </si>
  <si>
    <t>MĐ 17: Đo lường điện - lạnh</t>
  </si>
  <si>
    <t>MH 22: HT điều hoà không khí TT</t>
  </si>
  <si>
    <t>MĐ15: Điện tử cơ bản</t>
  </si>
  <si>
    <t>MĐ21: Kỹ thuật cảm biến</t>
  </si>
  <si>
    <t>MĐ22: Điện tử công suất</t>
  </si>
  <si>
    <t>MĐ26: Lập trình vi điều khiển</t>
  </si>
  <si>
    <t>MĐ19: PLC cơ bản</t>
  </si>
  <si>
    <t>MĐ25: HT điều hoà không khí cục bộ</t>
  </si>
  <si>
    <t>MĐ 24: HTML dân dụng và thương nghiệp.</t>
  </si>
  <si>
    <t>MĐ 20: HT ĐH KK Cục bộ</t>
  </si>
  <si>
    <t>MH22: HT ĐH KK trung tâm</t>
  </si>
  <si>
    <t>MĐ23: Hệ thống điều hoà không khí cục bộ</t>
  </si>
  <si>
    <t>MĐ27: Sử dụng các phần mềm chuyên ngành</t>
  </si>
  <si>
    <t>MĐ 29: Điều khiển điện khí nén.N1</t>
  </si>
  <si>
    <t>MĐ 28: Kỹ thuật lắp đặt điện</t>
  </si>
  <si>
    <t>MĐ29: KT Lắp đặt điên</t>
  </si>
  <si>
    <t>MĐ32: Thiết bị điện gia dụng</t>
  </si>
  <si>
    <t>MĐ 30: Kỹ thuật lạnh</t>
  </si>
  <si>
    <t>MĐ 31: Thiết bị điện gia dụng</t>
  </si>
  <si>
    <t>MĐ 32: C.đề điều khiển lập trình cỡ nhỏ</t>
  </si>
  <si>
    <t>MĐ 19: HT ML Dân dụng và TN</t>
  </si>
  <si>
    <t>MĐ26: Cấu hình thiết bị mạng</t>
  </si>
  <si>
    <t>MĐ27: Quản trị mạng nâng cao</t>
  </si>
  <si>
    <t>MĐ21: Bảo trì hệ thống máy tính</t>
  </si>
  <si>
    <t>MĐ22: Công nghệ đa phương tiện</t>
  </si>
  <si>
    <t>MĐ16: Lắp ráp , cài đặt máy tính</t>
  </si>
  <si>
    <t>MĐ20: Cài đặt, thiết lập, QL mạng Lan</t>
  </si>
  <si>
    <t>MĐ15: Lắp ráp , cài đặt máy tính</t>
  </si>
  <si>
    <t>MH11: Cấu trúc máy tính</t>
  </si>
  <si>
    <t>MH12: Cấu trúc máy tính</t>
  </si>
  <si>
    <t>MĐ11: Tin học văn phòng</t>
  </si>
  <si>
    <t>MH06: Tiếng Anh</t>
  </si>
  <si>
    <t>MH 06: Tiếng Anh</t>
  </si>
  <si>
    <t>: Anh văn CN</t>
  </si>
  <si>
    <t>MĐ09: Kỹ thuật sử dụng bàn phím</t>
  </si>
  <si>
    <t>MH11: Hệ điều hành Windows</t>
  </si>
  <si>
    <t>MĐ13: Bảng tính điện tử Excel</t>
  </si>
  <si>
    <t>MĐ12: Soạn thảo văn bản MicroSoft Word</t>
  </si>
  <si>
    <t>MĐ15: Bảng tính điện tử Excel</t>
  </si>
  <si>
    <t>MH09: Tin học văn phòng</t>
  </si>
  <si>
    <t>MH15: An toàn bảo mật thông tin</t>
  </si>
  <si>
    <t>MĐ21: Lập trình hướng đối tượng</t>
  </si>
  <si>
    <t>MĐ18: Lập trình hướng đối tượng</t>
  </si>
  <si>
    <t>MĐ21: Lập trình Window 1(VB. Net)</t>
  </si>
  <si>
    <t>MĐ18: Thiết kế các trang Web</t>
  </si>
  <si>
    <t>MH12: Mạng máy tính và ineternet</t>
  </si>
  <si>
    <t>MH17: Cấu trúc máy tính</t>
  </si>
  <si>
    <t>MH16: Kỹ năng làm việc nhóm</t>
  </si>
  <si>
    <t>MH18: AVCN</t>
  </si>
  <si>
    <t>MH08: An toàn vệ sinh môi trường</t>
  </si>
  <si>
    <t>MH09: Anh văn chuyên ngành</t>
  </si>
  <si>
    <t>MH09: Kĩ năng làm việc nhóm</t>
  </si>
  <si>
    <t>MH19: Anh văn chuyên ngành</t>
  </si>
  <si>
    <t>MH06: Tiếng anh</t>
  </si>
  <si>
    <t>MH10: Văn bản pháp qui</t>
  </si>
  <si>
    <t>MH16: Tiếng Anh chuyên ngành</t>
  </si>
  <si>
    <t>MH10: Anh văn chuyên ngành</t>
  </si>
  <si>
    <t>MH12: Anh văn chuyên ngành</t>
  </si>
  <si>
    <t>MH18: Mạng máy tính và Internet</t>
  </si>
  <si>
    <t>MĐ19: Vận hành và SD thiết bị VP</t>
  </si>
  <si>
    <t>MĐ22: Lập trình Window 1(VB. Net)</t>
  </si>
  <si>
    <t>MĐ21: Sửa chữa máy in và thiết bị ngoại vi</t>
  </si>
  <si>
    <t>MĐ15: Lắp ráp cài đặt máy tính</t>
  </si>
  <si>
    <t>MĐ19: Nhập môn chế bản điện tử</t>
  </si>
  <si>
    <t>MĐ20: Chế bản sách báo</t>
  </si>
  <si>
    <t>MH16: Phân tích thiết kế HTTT</t>
  </si>
  <si>
    <t>MĐ20: Thiết kế, xây dựng mạng LAN</t>
  </si>
  <si>
    <t>MĐ22: Hệ quản trị CSDL với ACCESS</t>
  </si>
  <si>
    <t>MĐ12: Thiết kế trình diễn trên máy tính</t>
  </si>
  <si>
    <t>MĐ23: Thiết kế Web</t>
  </si>
  <si>
    <t>MĐ22: Đồ họa ứng dụng</t>
  </si>
  <si>
    <t>MH13: Hệ điều hành windows</t>
  </si>
  <si>
    <t>MH16: Quản lý dự án CNTT</t>
  </si>
  <si>
    <t>MH13: Cấu trúc DL &amp; GT</t>
  </si>
  <si>
    <t>MĐ20: HQTCSDL SQL Server</t>
  </si>
  <si>
    <t>MĐ19: Dựng Video</t>
  </si>
  <si>
    <t>MĐ23: Thiết kế các trang Web</t>
  </si>
  <si>
    <t>MĐ25: Dựng video</t>
  </si>
  <si>
    <t>MĐ22: Thiết kế các mẫu quảng cáo</t>
  </si>
  <si>
    <t>MH13: Lập trình cơ bản (C)</t>
  </si>
  <si>
    <t>MH15: Cơ sở dữ liệu</t>
  </si>
  <si>
    <t>MĐ25: Thiết kế và quản trị Website</t>
  </si>
  <si>
    <t>MĐ14: Thiết kế trình diễn trên máy tính</t>
  </si>
  <si>
    <t>MH14: Mạng máy tính và Internet</t>
  </si>
  <si>
    <t>MH11: Mạng máy tính và Internet</t>
  </si>
  <si>
    <t>MĐ10: Soạn thảo văn bản Word</t>
  </si>
  <si>
    <t>MĐ17: Xử lý ảnh Photoshop</t>
  </si>
  <si>
    <t>MH12: Lập trình cơ bản</t>
  </si>
  <si>
    <t>MĐ16: Xử lý xự cố phần mềm</t>
  </si>
  <si>
    <t>MH13: Lắp ráp và cài đặt máy tính</t>
  </si>
  <si>
    <t>MĐ23: Đồ họa ứng dụng</t>
  </si>
  <si>
    <t>MĐ16: Chế bản sách báo</t>
  </si>
  <si>
    <t>MĐ17: Thiết kế các mẫu quảng cáo</t>
  </si>
  <si>
    <t>MĐ17: Kỹ thuật quay camera và chụp ảnh</t>
  </si>
  <si>
    <t>MĐ18: Xử lý ảnh</t>
  </si>
  <si>
    <t>MĐ18: Lắp ráp và cài đặt MT</t>
  </si>
  <si>
    <t>MH09: Kỹ năng làm việc nhóm</t>
  </si>
  <si>
    <t>MĐ 31: MĐ 31: BDSC hệ thống Điều hòa</t>
  </si>
  <si>
    <t>MĐ 25: MĐ 25: Thực hành mạch điện cơ bản</t>
  </si>
  <si>
    <t>MĐ 23: MĐ 23: BDSCHT ĐHKK ô tô</t>
  </si>
  <si>
    <t>MĐ 16: MĐ 16: KT Chung ô tô và C.Nghệ SC</t>
  </si>
  <si>
    <t>MĐ 16: MĐ 16: KT Chung ô tô</t>
  </si>
  <si>
    <t>MĐ 36: MĐ 36: Kiểm tra và sửa chữa Pan ô tô</t>
  </si>
  <si>
    <t>MĐ 38: MĐ 38: Kỹ thuật lái ô tô</t>
  </si>
  <si>
    <t>MĐ 26: MĐ 26: KT Lái ô tô</t>
  </si>
  <si>
    <t>MĐ 26: MĐ 26: BDSC trang bị điện ô tô</t>
  </si>
  <si>
    <t>MĐ 22: MĐ 22: BDSC TB Điện ô tô</t>
  </si>
  <si>
    <t>MĐ 12: MĐ 12: Bảo dưỡng động cơ đốt trong</t>
  </si>
  <si>
    <t>MĐ 16: MĐ 18: Vận hành máy ủi</t>
  </si>
  <si>
    <t>MĐ 18: MĐ 18: BDSC ĐC đốt trong</t>
  </si>
  <si>
    <t>MH 09: MH 09: Vật liệu học</t>
  </si>
  <si>
    <t>MH 08: MH 08: Vẽ KT</t>
  </si>
  <si>
    <t>MĐ 23: MĐ 23: BDSC ĐC ĐT</t>
  </si>
  <si>
    <t>MH 10: MH 10: DSLG và đo lường kt</t>
  </si>
  <si>
    <t>MH 11: MH 11: Vẽ kỹ thuật</t>
  </si>
  <si>
    <t>MH 12: MH 12: An toàn lao động</t>
  </si>
  <si>
    <t>MĐ 28: MĐ 28: BDSC HT DC_Lái</t>
  </si>
  <si>
    <t>MĐ 35: MĐ 35: Chẩn đoán trạng thái kthuật ô tô</t>
  </si>
  <si>
    <t>MĐ 25: MĐ 25: BDSC Pan ô tô</t>
  </si>
  <si>
    <t>MĐ 23: MĐ 23: BDSC t. bị điện ô tô</t>
  </si>
  <si>
    <t>MĐ 17: MĐ 17: Kỹ thuật lái ô tô</t>
  </si>
  <si>
    <t>MH 14: MH 14: Kỹ thuật thi công</t>
  </si>
  <si>
    <t>MĐ 15: MĐ 15: Vận hành máy xúc</t>
  </si>
  <si>
    <t>MH 16: MH 16: Kỹ thuật thi công</t>
  </si>
  <si>
    <t>MĐ 23: MĐ 23: Kỹ thuật lái ô tô</t>
  </si>
  <si>
    <t>MH 08: MH 08: Điện tử CB</t>
  </si>
  <si>
    <t>MH 09: MH 09: Cơ ứng dụng</t>
  </si>
  <si>
    <t>MH 14: MH 14: Nhiệt kỹ thuật</t>
  </si>
  <si>
    <t>MH 07: MH 07: Điện kỹ thuật</t>
  </si>
  <si>
    <t>MH 08: MH 08: Cơ ứng dụng</t>
  </si>
  <si>
    <t>MH 07: MH 07:  Điện KT</t>
  </si>
  <si>
    <t>MH 07: MH 07:Điện kỹ thuật</t>
  </si>
  <si>
    <t>MH 10: MH 10: Vật liệu học</t>
  </si>
  <si>
    <t>MH 11: MH 11: DS LG và đo lường KT</t>
  </si>
  <si>
    <t>MH 12: MH 12: Vẽ kỹ thuật</t>
  </si>
  <si>
    <t>MH 13: MH 13: Công nghệ khí nén - thuỷ lực ứng dụng</t>
  </si>
  <si>
    <t>MH 15: MH 15: An toàn lao động</t>
  </si>
  <si>
    <t>MH 16: MH 16: Tổ chức quản lý sx và hậu mãi</t>
  </si>
  <si>
    <t>MĐ 18: MĐ 18: Thực hành Autocad</t>
  </si>
  <si>
    <t>MĐ 32: MĐ 32: BDSC HSTĐ</t>
  </si>
  <si>
    <t>MĐ 30: MĐ 30: BDSC HT Phanh ABS</t>
  </si>
  <si>
    <t>MĐ 37: MĐ 37: Kỹ thuật kiểm định ô tô</t>
  </si>
  <si>
    <t>MĐ 33: MĐ 33: BDSC HT CC NL động cơ xăng</t>
  </si>
  <si>
    <t>MĐ 34: MĐ 34: BDSC ht phun diesel đk điện tử</t>
  </si>
  <si>
    <t>MĐ 24: MĐ 24: BDSC HT CC Diesel</t>
  </si>
  <si>
    <t>MĐ 18: MĐ 18: BDSC hệ thống CC động cơ D</t>
  </si>
  <si>
    <t>MĐ 24: MĐ 24: BDSC HT NL ĐC Xăng</t>
  </si>
  <si>
    <t>MĐ 18: MĐ 18: BDSC HT CC động cơ diesel</t>
  </si>
  <si>
    <t>MĐ 20: MĐ 20: BDSC HT di chuyển lái</t>
  </si>
  <si>
    <t>MĐ 23: MĐ 23: BDSC động cơ đốt trong</t>
  </si>
  <si>
    <t>MĐ 22: MĐ 22: KT chung về ô tô</t>
  </si>
  <si>
    <t>MĐ 24: MĐ 24: BDSC động cơ đốt trong</t>
  </si>
  <si>
    <t>MĐ 12: MĐ 12: Bảo dưỡng động cơ đốt trong, gầm và thiết bị</t>
  </si>
  <si>
    <t>MH 11: MH 11: An toàn lao động và vệ sinh CN</t>
  </si>
  <si>
    <t>MĐ15: MĐ15: Bảo dưỡng gầm và thiết bị công tác</t>
  </si>
  <si>
    <t>MĐ 16: MĐ 19: VH máy lu</t>
  </si>
  <si>
    <t>MĐ 17: MĐ 17: BDSC ĐC đốt trong</t>
  </si>
  <si>
    <t>MH 10: MH 10: DSLG và đo lường kỹ thuật</t>
  </si>
  <si>
    <t>MH 09: MH 09: Vật liệu học</t>
  </si>
  <si>
    <t>MĐ 13: MĐ 13: Bảo dưỡng hệ thống điện</t>
  </si>
  <si>
    <t>MĐ 14: MĐ 14: Bảo dưỡng hệ thống thủy lực</t>
  </si>
  <si>
    <t>MĐ 16: MĐ 20: Vận hành máy san</t>
  </si>
  <si>
    <t>MĐ 27: MĐ 27: BDSC hệ thống truyền lực</t>
  </si>
  <si>
    <t>MĐ 29: MĐ 29: BDSC HT Phanh</t>
  </si>
  <si>
    <t>MĐ 20: MĐ 20: BDSC HT Di chuyển lái</t>
  </si>
  <si>
    <t>MĐ 21: MĐ 21: BDSC hệ thống phanh</t>
  </si>
  <si>
    <t>MĐ 19: MĐ 19: BDSC HT Truyền lực</t>
  </si>
  <si>
    <t>MĐ 26: MĐ 26: BDSC HT DC_Lái</t>
  </si>
  <si>
    <t>MĐ 33: MĐ 33: BDSC ht cung cấp nl động cơ xăng</t>
  </si>
  <si>
    <t>MĐ 22: MĐ 22: BDSC trang bị điện ô tô</t>
  </si>
  <si>
    <t>MĐ 15: Chế tạo phôi hàn</t>
  </si>
  <si>
    <t>MĐ 16: Gá lắp kết cấu hàn</t>
  </si>
  <si>
    <t>MH 14: Nguội cơ bản</t>
  </si>
  <si>
    <t>MĐ 14: Nguội cơ bản</t>
  </si>
  <si>
    <t>MĐ 17: KT Nguội-Gò</t>
  </si>
  <si>
    <t>MĐ 19: Hàn MIG/MAG cơ bản</t>
  </si>
  <si>
    <t>MĐ 18: Hàn hồ quang tay nâng cao (SMAW)</t>
  </si>
  <si>
    <t>MH 09: Dung sai – Đo lường kỹ thuật</t>
  </si>
  <si>
    <t>MĐ 16: Tiện lỗ</t>
  </si>
  <si>
    <t>MĐ 19: Tiện côn</t>
  </si>
  <si>
    <t>MĐ 20: Tiện ren tam giác</t>
  </si>
  <si>
    <t>MĐ 21: Tiên ren truyền động</t>
  </si>
  <si>
    <t>MĐ 19: TT N-Gò cơ bản</t>
  </si>
  <si>
    <t>MĐ 13: TT N-Gò cơ bản</t>
  </si>
  <si>
    <t>MĐ 18: Hàn TIG cơ bản</t>
  </si>
  <si>
    <t>MH 21: Quy trình hàn</t>
  </si>
  <si>
    <t>MH 11: Kỹ thuật điện</t>
  </si>
  <si>
    <t>MĐ 15: Tiện trụ ngoài</t>
  </si>
  <si>
    <t>MĐ 17: Phay, bào  mặt phẳng</t>
  </si>
  <si>
    <t>MĐ 18: Phay, bao –xọc rãnh</t>
  </si>
  <si>
    <t>MĐ 14: TH hàn cơ bản</t>
  </si>
  <si>
    <t>MĐ 22: Robot hàn</t>
  </si>
  <si>
    <t>MĐ 23: Hàn dưới lớp thuốc</t>
  </si>
  <si>
    <t>MĐ 33: Thực tập sản xuât</t>
  </si>
  <si>
    <t>MĐ25: Thực tập sản xuât</t>
  </si>
  <si>
    <t>MĐ 20: Hàn TIG cơ bản</t>
  </si>
  <si>
    <t>MĐ 28: Thực tập sản xuât</t>
  </si>
  <si>
    <t>MĐ 20: Kiểm tra chất lượng hàn</t>
  </si>
  <si>
    <t>MĐ 24: Hàn điện tiếp xúc (hàn điện trở)</t>
  </si>
  <si>
    <t>MĐ 17: Hàn hồ quang tay cơ bản (SMAW)</t>
  </si>
  <si>
    <t>MĐ 19: Hàn khí</t>
  </si>
  <si>
    <t>MĐ 33: Lắp đặt đường ống cấp, thoát nước</t>
  </si>
  <si>
    <t>MĐ 37: Làm mái</t>
  </si>
  <si>
    <t>MĐ 24: Lắp đặt thiết bị dùng nước</t>
  </si>
  <si>
    <t>MĐ 25: Vận hành công trình thu nước và trạm bơm</t>
  </si>
  <si>
    <t>MĐ 26: Khoan tạo nguồn</t>
  </si>
  <si>
    <t>MĐ 16: Lắp mạch điện cơ bản</t>
  </si>
  <si>
    <t>MĐ 18: Lắp đặt thiết bị dùng nước - Lắp đặt máy bơm</t>
  </si>
  <si>
    <t>MĐ 13: Xây gạch</t>
  </si>
  <si>
    <t>MĐ 17: Lắp đặt đường ống cấp, thoát nước</t>
  </si>
  <si>
    <t>MĐ 19: Thi công xây trát cơ bản</t>
  </si>
  <si>
    <t>MĐ 20: Lắp đặt mạng điện trạm bơm</t>
  </si>
  <si>
    <t>MĐ 34: Họa viên kiến trúc</t>
  </si>
  <si>
    <t>MĐ 23: Lắp đặt đường ống cấp, thoát nước</t>
  </si>
  <si>
    <t>MĐ 16: Ván khuôn, giàn giáo</t>
  </si>
  <si>
    <t>MĐ 17: Bê tông - Cốt thép</t>
  </si>
  <si>
    <t>MĐ 18: Lắp đặt điện nước</t>
  </si>
  <si>
    <t>MĐ 29: Gia công, lắp đặt cốt thép</t>
  </si>
  <si>
    <t>MĐ 26: Trát, láng</t>
  </si>
  <si>
    <t>MĐ 15: Lát, ốp</t>
  </si>
  <si>
    <t>MĐ 24: Bạ ma tít, sơn vôi</t>
  </si>
  <si>
    <t>MĐ 27: Lắp đặt mạng điện sinh hoạt</t>
  </si>
  <si>
    <t>MĐ 14: Trát láng</t>
  </si>
  <si>
    <t>MĐ 22: Lắp đặt hệ thống cấp thoát nước công trình</t>
  </si>
  <si>
    <t>MH 09: Điện kỹ thuật</t>
  </si>
  <si>
    <t>MH 16: Tổ chức thi công</t>
  </si>
  <si>
    <t>MĐ 24: Thực tập thiết kế kiến trúc</t>
  </si>
  <si>
    <t>MĐ 27: Lát, ốp</t>
  </si>
  <si>
    <t>MĐ 18: Xây các kết cấu cơ bản</t>
  </si>
  <si>
    <t>MĐ 19: Lắp đặt cấu kiện</t>
  </si>
  <si>
    <t>MĐ 12: Móng công trình</t>
  </si>
  <si>
    <t>MĐ 13: Kỹ thuật đo đạc</t>
  </si>
  <si>
    <t>MĐ 21: Trắc đạc</t>
  </si>
  <si>
    <t>MĐ 23: Ứng dụng Autocad</t>
  </si>
  <si>
    <t>MH 10: Cấu tạo kiến trúc</t>
  </si>
  <si>
    <t>MĐ 25: Ứng dụng Autocad</t>
  </si>
  <si>
    <t>MĐ 28: Bả ma tít, sơn vôi</t>
  </si>
  <si>
    <t>MĐ 15: Hàn, dán chất dẻo cơ bản</t>
  </si>
  <si>
    <t>MH 11: Máy xây dựng</t>
  </si>
  <si>
    <t>MĐ 15: Tiên lượng</t>
  </si>
  <si>
    <t>MĐ 17: Đào móng</t>
  </si>
  <si>
    <t>MĐ 28: Thực tập sản xuất</t>
  </si>
  <si>
    <t>MĐ 31: Thực tập kỹ thuật viên</t>
  </si>
  <si>
    <t>MĐ 11: Tính tiên lượng</t>
  </si>
  <si>
    <t>MH 08: Vật liệu xây dựng</t>
  </si>
  <si>
    <t>MH 09: An toàn lao động</t>
  </si>
  <si>
    <t>MH 12: Công nghệ thi công</t>
  </si>
  <si>
    <t>MH 13: An toàn vệ sinh môi trường</t>
  </si>
  <si>
    <t>MĐ 28: Lắp đặt đường ống cấp, thoát nước trong nhà</t>
  </si>
  <si>
    <t>MĐ 29: Lắp đặt thiết bị vệ sinh</t>
  </si>
  <si>
    <t>MĐ 30: Thực tập nâng cao</t>
  </si>
  <si>
    <t>MĐ 14: Trát, láng</t>
  </si>
  <si>
    <t>MĐ 20: Trát, láng cơ bản</t>
  </si>
  <si>
    <t>MĐ 22: Kế toán doanh nghiệp 1</t>
  </si>
  <si>
    <t>MH 20: Thuế</t>
  </si>
  <si>
    <t>MH22: Mạng máy tính và ứng dụng</t>
  </si>
  <si>
    <t>MH 13: Tài chính doanh nghiệp 2</t>
  </si>
  <si>
    <t>MH 10: Quản trị học</t>
  </si>
  <si>
    <t>MH 15: Kế toán quản trị</t>
  </si>
  <si>
    <t>MĐ21: QLVB trong môi trường mạng</t>
  </si>
  <si>
    <t>MĐ22: Lập HS và nộp  HS vào lưu trữ CQ</t>
  </si>
  <si>
    <t>MH17: Quản lý và sử dụng con dấu</t>
  </si>
  <si>
    <t>MH08: Luật kinh tế</t>
  </si>
  <si>
    <t>MH14: Quản trị doanh nghiệp</t>
  </si>
  <si>
    <t>MH20: Kế toán HCSN</t>
  </si>
  <si>
    <t>MH27: Phân tích hoạt động kinh doanh</t>
  </si>
  <si>
    <t>MH24: Kiểm toán</t>
  </si>
  <si>
    <t>MH25: Kế toán thuế</t>
  </si>
  <si>
    <t>MH26: CTVT trong tổ chức Đảng, ĐT</t>
  </si>
  <si>
    <t>MH09: Tâm lý học quản trị kinh doanh</t>
  </si>
  <si>
    <t>MH10: Soạn thảo văn bản</t>
  </si>
  <si>
    <t>MH11: Lý thuyết kế toán</t>
  </si>
  <si>
    <t>MH13: Kinh tế vi mô</t>
  </si>
  <si>
    <t>MH 16: Kế toán HCSN</t>
  </si>
  <si>
    <t>MH 17: Kiểm toán</t>
  </si>
  <si>
    <t>MH26: Phân tích hoạt động kinh doanh</t>
  </si>
  <si>
    <t>MĐ27: Kiến tập</t>
  </si>
  <si>
    <t>MĐ28: Thực tập tốt nghiệp</t>
  </si>
  <si>
    <t>MH 10: Lý thuyết tài chính tiền tệ</t>
  </si>
  <si>
    <t>MĐ 23: Kế toán doanh nghiệp 2</t>
  </si>
  <si>
    <t>MĐ 07: Soạn thảo văn bản</t>
  </si>
  <si>
    <t>MH 18: Thị trường chứng khoán</t>
  </si>
  <si>
    <t>MH 19: Quản trị doanh nghiệp</t>
  </si>
  <si>
    <t>MH 09: Luật kinh tế</t>
  </si>
  <si>
    <t>MĐ 41: Kế toán thuế    (N1)</t>
  </si>
  <si>
    <t>MĐ21: Tin học ứng dụng kế toán 1 (N1)</t>
  </si>
  <si>
    <t>MĐ26: Kế toán thuế  (N2)</t>
  </si>
  <si>
    <t>MĐ23: Kế toán máy</t>
  </si>
  <si>
    <t>MĐ 29: Kế toán doanh nghiệp 2 (2N)</t>
  </si>
  <si>
    <t>MH 20: Kế toán thương mại dịch vụ</t>
  </si>
  <si>
    <t>MĐ 23: Thực tập tốt nghiệp</t>
  </si>
  <si>
    <t>MĐ17: Kế toán tài chính 1 (N1)</t>
  </si>
  <si>
    <t>MĐ18: Kế toán tài chính 2 (N2)</t>
  </si>
  <si>
    <t>MH 09: Lý thuyết thống kê</t>
  </si>
  <si>
    <t>MH12: Lý thuyết thống kê</t>
  </si>
  <si>
    <t>MH15: Thống kê doanh nghiệp</t>
  </si>
  <si>
    <t>MH16: Tài chính doanh nghiệp</t>
  </si>
  <si>
    <t>MĐ17: Kế toán tài chính 1 (N2)</t>
  </si>
  <si>
    <t>MĐ18: Kế toán tài chính 2 (N1)</t>
  </si>
  <si>
    <t>MH 08: Kinh tế vi mô</t>
  </si>
  <si>
    <t>MH 13: Marketing</t>
  </si>
  <si>
    <t>MĐ18: Quản lý văn bản đến, văn bản đi</t>
  </si>
  <si>
    <t>MH27: Công tác văn thư trong DN</t>
  </si>
  <si>
    <t>MH20: Tiêu chuẩn hoá công tác văn thư</t>
  </si>
  <si>
    <t>MH24: CTVT trong cơ quan quản lý HC</t>
  </si>
  <si>
    <t>MH25: CTVT trong trường học</t>
  </si>
  <si>
    <t>MH 12: Tâm lý học quản trị kinh doanh</t>
  </si>
  <si>
    <t>MH 15: Quản trị văn phòng</t>
  </si>
  <si>
    <t>MH 16: Thống kê doanh nghiệp</t>
  </si>
  <si>
    <t>MH 12: Lập và phân tích dự án đầu tư</t>
  </si>
  <si>
    <t>MH 08: Toán kinh tế</t>
  </si>
  <si>
    <t>MH 14: Phân tích hoạt động KD</t>
  </si>
  <si>
    <t>MH 14: Kinh tế quốc tế</t>
  </si>
  <si>
    <t>MH 17: Lập và phân tích dự án đầu tư</t>
  </si>
  <si>
    <t>MĐ21: Tin học ứng dụng kế toán 2</t>
  </si>
  <si>
    <t>MH 19: Kế toán DN nhỏ và vừa</t>
  </si>
  <si>
    <t>MH28: Nghiệp vụ lưu trữ</t>
  </si>
  <si>
    <t>MĐ20: Tin học ứng dụng kế toán 1</t>
  </si>
  <si>
    <t>MĐ20: Tin học ứng dụng kế toán 1 (N1)</t>
  </si>
  <si>
    <t>MĐ20: Tin học ứng dụng kế toán 1 (N2)</t>
  </si>
  <si>
    <t>MĐ21: Tin học ứng dụng kế toán 2(N1)</t>
  </si>
  <si>
    <t>MĐ21: Tin học ứng dụng kế toán 2(N2)</t>
  </si>
  <si>
    <t>MĐ19: Kế toán tài chính 4</t>
  </si>
  <si>
    <t>MĐ 41: Kế toán thuế    (N2)</t>
  </si>
  <si>
    <t>MĐ 22: Thực hành ghi sổ kế toán DN</t>
  </si>
  <si>
    <t>MĐ21: Tin học ứng dụng kế toán 1 (N2)</t>
  </si>
  <si>
    <t>MĐ26: Kế toán thuế  (N1)</t>
  </si>
  <si>
    <t>MH15: Kỹ năng giao tiếp</t>
  </si>
  <si>
    <t>MH04: Giáo dục quốc phòng</t>
  </si>
  <si>
    <t>MH 04: Giáo dục quốc phòng</t>
  </si>
  <si>
    <t>Mh03: Giáo dục thể chất</t>
  </si>
  <si>
    <t>MH07: Kinh tế chính trị</t>
  </si>
  <si>
    <t>MH01: Giáo dục chính trị</t>
  </si>
  <si>
    <t>: Chính trị</t>
  </si>
  <si>
    <t>KNGT: Kỹ năng giao tiếp</t>
  </si>
  <si>
    <t>MH01: Chính tri</t>
  </si>
  <si>
    <t>MH 01: Chính tri</t>
  </si>
  <si>
    <t>MH08: Luật KT</t>
  </si>
  <si>
    <t>MH08: Luật Kinh tế</t>
  </si>
  <si>
    <t>MĐ22: Thiết kế và quản trị Website</t>
  </si>
  <si>
    <t>MH 16: MH 16: Tổ chức quản lý sản xuất</t>
  </si>
  <si>
    <t>405</t>
  </si>
  <si>
    <t>KH</t>
  </si>
  <si>
    <t>Th.hiện
(*2 nhóm)</t>
  </si>
  <si>
    <t>*405</t>
  </si>
  <si>
    <t>SS: 29</t>
  </si>
  <si>
    <t>SS: 17</t>
  </si>
  <si>
    <t>SS:21</t>
  </si>
  <si>
    <t>SS: 27</t>
  </si>
  <si>
    <t>*270</t>
  </si>
  <si>
    <t>SS: 23</t>
  </si>
  <si>
    <t>SS: 36</t>
  </si>
  <si>
    <t>5B1K25</t>
  </si>
  <si>
    <t>5B2K25</t>
  </si>
  <si>
    <t>SS: 10</t>
  </si>
  <si>
    <t>SS; 25</t>
  </si>
  <si>
    <t>SS: 4</t>
  </si>
  <si>
    <t>*180</t>
  </si>
  <si>
    <t>SS: 11</t>
  </si>
  <si>
    <t>X30</t>
  </si>
  <si>
    <t>SS: 28</t>
  </si>
  <si>
    <t>SS: 20</t>
  </si>
  <si>
    <t>SS: 35</t>
  </si>
  <si>
    <t>SS:20</t>
  </si>
  <si>
    <t>C5BK25KH</t>
  </si>
  <si>
    <t>SS:30</t>
  </si>
  <si>
    <t>SS:31</t>
  </si>
  <si>
    <t>SS:28</t>
  </si>
  <si>
    <t>SS:34</t>
  </si>
  <si>
    <t>SS:33</t>
  </si>
  <si>
    <t>SS: 33</t>
  </si>
  <si>
    <t>*360</t>
  </si>
  <si>
    <t>SS:3</t>
  </si>
  <si>
    <t>SS:29</t>
  </si>
  <si>
    <t>*450</t>
  </si>
  <si>
    <t>SS:32</t>
  </si>
  <si>
    <t>SS:17</t>
  </si>
  <si>
    <t>SS: 9</t>
  </si>
  <si>
    <t xml:space="preserve">TN </t>
  </si>
  <si>
    <t>C6AK25KH</t>
  </si>
  <si>
    <t>6JK23-VH</t>
  </si>
  <si>
    <t>Giáo dục quốc phòng và an ninh</t>
  </si>
  <si>
    <t>MĐ 09</t>
  </si>
  <si>
    <t>MĐ 10</t>
  </si>
  <si>
    <t xml:space="preserve">Trang bị điện </t>
  </si>
  <si>
    <t>Lập trình KNX</t>
  </si>
  <si>
    <t>Điều khiển điện khí nén</t>
  </si>
  <si>
    <t>Truyền thông công nghiệp</t>
  </si>
  <si>
    <t>LC7AK25</t>
  </si>
  <si>
    <t>*90</t>
  </si>
  <si>
    <t>C6BK25KH</t>
  </si>
  <si>
    <t>C7BK25KH</t>
  </si>
  <si>
    <t>MH22: HT ĐH KK Trung tâm</t>
  </si>
  <si>
    <t>MĐ 15: MĐ 17: Vận hành máy xúc</t>
  </si>
  <si>
    <t>MĐ 24: MĐ 24: BDSC HT CCNL D</t>
  </si>
  <si>
    <t>MĐ 25: MĐ 25: BDSC HT NL Xăng</t>
  </si>
  <si>
    <t>MH04: Giáo dục quốc phòng - An ninh</t>
  </si>
  <si>
    <t>MH10: Kỹ năng giao tiếp</t>
  </si>
  <si>
    <t>21BK25</t>
  </si>
  <si>
    <t>24BK25</t>
  </si>
  <si>
    <t>3. TRUNG TÂM</t>
  </si>
  <si>
    <t>Kim Sơn</t>
  </si>
  <si>
    <t>10EK24</t>
  </si>
  <si>
    <t>Nho Quan</t>
  </si>
  <si>
    <t>10AK25</t>
  </si>
  <si>
    <t>C15AK25</t>
  </si>
  <si>
    <t xml:space="preserve">5CK24 </t>
  </si>
  <si>
    <t>Th Truyền</t>
  </si>
  <si>
    <t>TG</t>
  </si>
  <si>
    <t>B38</t>
  </si>
  <si>
    <t>T03</t>
  </si>
  <si>
    <t>MĐ 10: Kỹ thuật xung- số</t>
  </si>
  <si>
    <t>MĐ 12: Điện tử công suất</t>
  </si>
  <si>
    <t>MĐ 17: PLC nâng cao</t>
  </si>
  <si>
    <t>MĐ 18: Truyền thông công nghiệp</t>
  </si>
  <si>
    <t>MĐ 14: Lập trình vi điều khiển</t>
  </si>
  <si>
    <t>MĐ 15: Lập trình KNX</t>
  </si>
  <si>
    <t>MĐ 13: Trang bị điện</t>
  </si>
  <si>
    <t>MĐ 09: Máy điện 2</t>
  </si>
  <si>
    <t>MH 08: Mạch điện</t>
  </si>
  <si>
    <t>MH 11: Truyền động điện</t>
  </si>
  <si>
    <t>MĐ 16: Điều khiển điện khí nén</t>
  </si>
  <si>
    <t>MH08: Tiếng anh chuyên ngành</t>
  </si>
  <si>
    <t>MH 06: Tiếng anh</t>
  </si>
  <si>
    <t>MH 07: Tiếng anh chuyên ngành</t>
  </si>
  <si>
    <t>MĐ 18: Kỹ thuật Hàn</t>
  </si>
  <si>
    <t>MĐ 17: Kỹ thuật Nguội + Gò</t>
  </si>
  <si>
    <t>MH 04: Giáo dục quốc phòng và an ninh</t>
  </si>
  <si>
    <t>MH 01: Giáo dục chính trị</t>
  </si>
  <si>
    <t>MH13: Kỹ năng giao tiếp</t>
  </si>
  <si>
    <t>MH 19: Tổ chức sản xuất</t>
  </si>
  <si>
    <t>MH 14: Tổ chức sản xuất</t>
  </si>
  <si>
    <t>Hợp đồng Môn chung- Đồng tháp</t>
  </si>
  <si>
    <t>Ghép 17AK25</t>
  </si>
  <si>
    <t>Ghép C7AK25</t>
  </si>
  <si>
    <t>Ghép</t>
  </si>
  <si>
    <t>C9BK25KH</t>
  </si>
  <si>
    <t>MĐ19: Sửa chữa bộ nguồn</t>
  </si>
  <si>
    <t>MĐ20: Kỹ thuật sửa chữa màn hình</t>
  </si>
  <si>
    <t>MH13: Kỹ thuật đo lường</t>
  </si>
  <si>
    <t>MĐ16: Kỹ thuật xung số</t>
  </si>
  <si>
    <t>MĐ14: Kỹ thuật xung số</t>
  </si>
  <si>
    <t>MH 07: Anh văn chuyên ngành</t>
  </si>
  <si>
    <t>MH09: Anh văn CN</t>
  </si>
  <si>
    <t>MH13: Mỹ thuật cơ bản</t>
  </si>
  <si>
    <t>MH14: Nguyên lý tạo hình</t>
  </si>
  <si>
    <t>MH 11: Kinh tế phát triển</t>
  </si>
  <si>
    <t>MĐ 10: Soạn thảo văn bản</t>
  </si>
  <si>
    <t>MH04: Giáo dục quốc phòng an ninh</t>
  </si>
  <si>
    <t>MH 01: Chính trị</t>
  </si>
  <si>
    <t>MH 07: Kỹ năng giao tiếp</t>
  </si>
  <si>
    <t>MH 08: Kinh tế chính trị</t>
  </si>
  <si>
    <t>MH 13: Kỹ năng giao tiếp</t>
  </si>
  <si>
    <t>MH04: GD-QP-AN</t>
  </si>
  <si>
    <t>MH06: Anh văn cơ bản</t>
  </si>
  <si>
    <t>MH04: Giáo dục quốc phòng- An ninh</t>
  </si>
  <si>
    <t>MH 04: Giáo dục quốc phòng- An ninh</t>
  </si>
  <si>
    <t>MH 06: Ngoại ngữ ( Anh văn)</t>
  </si>
  <si>
    <t>17BK25</t>
  </si>
  <si>
    <t>MH 21: Kỹ năng giao tiếp</t>
  </si>
  <si>
    <t>MH 21: MH 21: Kỹ năng giao tiếp</t>
  </si>
  <si>
    <t>Chủ nhiệm lớp văn hóa</t>
  </si>
  <si>
    <t>11C</t>
  </si>
  <si>
    <t xml:space="preserve">Lớp lớp đầu khóa </t>
  </si>
  <si>
    <t>Khóa 25</t>
  </si>
  <si>
    <t>Sinh học</t>
  </si>
  <si>
    <t>Chủ nhiệm</t>
  </si>
  <si>
    <t xml:space="preserve">                       HIỆU TRƯỞNG </t>
  </si>
  <si>
    <t>K25</t>
  </si>
  <si>
    <t>T8</t>
  </si>
  <si>
    <t>TIẾN ĐỘ ĐÀO TẠO NĂM HỌC 2022-2023</t>
  </si>
  <si>
    <t>Nghỉ
 tết</t>
  </si>
  <si>
    <t>8/2023</t>
  </si>
  <si>
    <t>9/2023</t>
  </si>
  <si>
    <t>10/2023</t>
  </si>
  <si>
    <t>11/2023</t>
  </si>
  <si>
    <t>12/2023</t>
  </si>
  <si>
    <t>01/2024</t>
  </si>
  <si>
    <t>02/2024</t>
  </si>
  <si>
    <t>03/2024</t>
  </si>
  <si>
    <t>04/2024</t>
  </si>
  <si>
    <t>05/2024</t>
  </si>
  <si>
    <t>06/2024</t>
  </si>
  <si>
    <t>07/2024</t>
  </si>
  <si>
    <t xml:space="preserve">       HỌC KỲ 2</t>
  </si>
  <si>
    <t>K27</t>
  </si>
  <si>
    <t>CĐ-K24 (3 năm)</t>
  </si>
  <si>
    <t>K26</t>
  </si>
  <si>
    <t>CĐ- 3 năm</t>
  </si>
  <si>
    <t>K25,26,K27 Nghỉ hè.
K28 học bình thường</t>
  </si>
  <si>
    <t>KẾ HOẠCH ĐÀO TẠO NĂM HỌC 2023-2024 (Tại trường)</t>
  </si>
  <si>
    <t>CĐ</t>
  </si>
  <si>
    <t>TC 1.5 năm</t>
  </si>
  <si>
    <t>CĐ 2.5 năm</t>
  </si>
  <si>
    <t>TC- VH</t>
  </si>
  <si>
    <t>TC- 2 năm</t>
  </si>
  <si>
    <t>KẾ HOẠCH ĐÀO TẠO NĂM HỌC 2023-2024 (Đồng Tháp)</t>
  </si>
  <si>
    <t>TIẾN ĐỘ ĐÀO TẠO NĂM HỌC 2023-2024</t>
  </si>
  <si>
    <t>NĂM HỌC 2023-2024</t>
  </si>
  <si>
    <t>SS: 18</t>
  </si>
  <si>
    <t>MĐ 19: Thực hành Nguội, Gò cơ bản</t>
  </si>
  <si>
    <t xml:space="preserve">MĐ 20: Thực hành Hàn cơ bản </t>
  </si>
  <si>
    <t>MĐ31</t>
  </si>
  <si>
    <t>MĐ 31: BDSC HT cung cấp nhiên liệu động cơ diesel</t>
  </si>
  <si>
    <t>MĐ 32: BDSC HT Đh KK trên  ô tô</t>
  </si>
  <si>
    <t xml:space="preserve">MĐ34  </t>
  </si>
  <si>
    <t xml:space="preserve">MĐ 34: BDSC  hộp số tự  động ô tô </t>
  </si>
  <si>
    <t>MĐ35</t>
  </si>
  <si>
    <t>MĐ 35: BDSC hệ thống phanh ABS</t>
  </si>
  <si>
    <t>MĐ36</t>
  </si>
  <si>
    <t>MĐ 36: Chẩn đoán trạng thái kỹ thuật ô tô</t>
  </si>
  <si>
    <t>MĐ37</t>
  </si>
  <si>
    <t>MĐ38</t>
  </si>
  <si>
    <t>MĐ 38: Thực tập tốt nghiệp</t>
  </si>
  <si>
    <t>LH</t>
  </si>
  <si>
    <t>C5AK26</t>
  </si>
  <si>
    <t>Ng. Dũng</t>
  </si>
  <si>
    <t>MĐ 28: BDSC khung - vỏ và chăm sóc làm đẹp xe ô tô</t>
  </si>
  <si>
    <t>MĐ 29: BDSC trang bị điện ô tô</t>
  </si>
  <si>
    <t>MĐ 30: BDSC HT cung cấp  nhiên liệu động cơ xăng</t>
  </si>
  <si>
    <t>MĐ 22: BDSC khung- vỏ và chăm sóc làm đẹp xe ô tô</t>
  </si>
  <si>
    <t>MĐ 25: BDSC HT NL ĐC D</t>
  </si>
  <si>
    <t>MĐ 26: BDSC HT ĐH KK trên  ô tô</t>
  </si>
  <si>
    <t>SS: 22</t>
  </si>
  <si>
    <t>MĐ 23: BDSC trang bị điện ô tô</t>
  </si>
  <si>
    <t>MĐ 24: BDSC HT CCNL động cơ X</t>
  </si>
  <si>
    <t>SS: 26</t>
  </si>
  <si>
    <t>5AK26</t>
  </si>
  <si>
    <t>MĐ 13: TH Nguội Gò cơ bản</t>
  </si>
  <si>
    <t>MĐ 14: TH Hàn cơ bản</t>
  </si>
  <si>
    <t>MĐ 27::Thực tập tốt nghiệp</t>
  </si>
  <si>
    <t>5BK26</t>
  </si>
  <si>
    <t>5CK26</t>
  </si>
  <si>
    <t>5HK26</t>
  </si>
  <si>
    <t>MH 10: DS lắp ghép và đo lường kt</t>
  </si>
  <si>
    <t>SS: 32</t>
  </si>
  <si>
    <t>1AK26</t>
  </si>
  <si>
    <t>SS: 3</t>
  </si>
  <si>
    <t>1BK26</t>
  </si>
  <si>
    <t>MH 07:  ĐIỆN KT</t>
  </si>
  <si>
    <t>SS: 21</t>
  </si>
  <si>
    <t>LC5AK27</t>
  </si>
  <si>
    <t>MH 08: Công nghệ KN - TL ứng dụng</t>
  </si>
  <si>
    <t xml:space="preserve">MH 10: Tổ chức quản lý sx </t>
  </si>
  <si>
    <t>MH 12: Autocad</t>
  </si>
  <si>
    <t>MĐ 13: Bảo dưỡng và sửa chữa hệ thống Điều hòa không khí trên  ô tô</t>
  </si>
  <si>
    <t>MĐ 14: Bảo dưỡng và sửa chữa hệ thống lái điều khiển điện tử EPS</t>
  </si>
  <si>
    <t xml:space="preserve">MH 15: Bảo dưỡng và sửa chữa hộp số tự  động ô tô </t>
  </si>
  <si>
    <t>MĐ 16: Bảo dưỡng và sửa chữa hệ thống phanh ABS</t>
  </si>
  <si>
    <t>MĐ 17: Chẩn đoán trạng thái kỹ thuật ô tô</t>
  </si>
  <si>
    <t>MĐ 18: Kỹ thuật kiểm định ô tô</t>
  </si>
  <si>
    <t>SS: 5</t>
  </si>
  <si>
    <t>C5AK27</t>
  </si>
  <si>
    <t>B. An</t>
  </si>
  <si>
    <t>MĐ 24: Bảo dưỡng và sửa chữa động cơ đốt trong</t>
  </si>
  <si>
    <t>5AK27</t>
  </si>
  <si>
    <t>Truyền</t>
  </si>
  <si>
    <t>B07</t>
  </si>
  <si>
    <t>5BK27</t>
  </si>
  <si>
    <t>5CK27</t>
  </si>
  <si>
    <t>Lâm\</t>
  </si>
  <si>
    <t>1AK27</t>
  </si>
  <si>
    <t>MH 08: Vẽ kỹ thuật</t>
  </si>
  <si>
    <t>1BK27</t>
  </si>
  <si>
    <t>2. Tại Đồng Tháp</t>
  </si>
  <si>
    <t>C5BK25</t>
  </si>
  <si>
    <t>MĐ 32: BDSC HT Điều hòa không khí trên  ô tô</t>
  </si>
  <si>
    <t>MĐ 38: Thực tập tốt nghiệp lần 1</t>
  </si>
  <si>
    <t>MĐ 38: Thực tập tốt nghiệp lần 2</t>
  </si>
  <si>
    <t>SS: 13</t>
  </si>
  <si>
    <t>C5BK26</t>
  </si>
  <si>
    <t>MĐ 33: BDSC HT lái đk điện tử EPS</t>
  </si>
  <si>
    <t>SS: 12</t>
  </si>
  <si>
    <t>5DK26</t>
  </si>
  <si>
    <t>5EK26</t>
  </si>
  <si>
    <t>5FK26</t>
  </si>
  <si>
    <t xml:space="preserve">SS:39 </t>
  </si>
  <si>
    <t>5GK26</t>
  </si>
  <si>
    <t>SS: 38</t>
  </si>
  <si>
    <t>5DK27</t>
  </si>
  <si>
    <t>SS: 40</t>
  </si>
  <si>
    <t>5EK27</t>
  </si>
  <si>
    <t>V.Dũng</t>
  </si>
  <si>
    <t>5FK27</t>
  </si>
  <si>
    <t>MĐ 24: BDSC HTCCNL  X</t>
  </si>
  <si>
    <t>5GK27</t>
  </si>
  <si>
    <t>5HK27</t>
  </si>
  <si>
    <t>SS: 30</t>
  </si>
  <si>
    <t>SS: 46</t>
  </si>
  <si>
    <t>Th.hiện
(của 2 nhóm)</t>
  </si>
  <si>
    <t>Nhóm
(N1,N2: là tách nhóm)</t>
  </si>
  <si>
    <t>N1;N2</t>
  </si>
  <si>
    <t>MH 01: Giáo dục Chính trị</t>
  </si>
  <si>
    <t>MH 02: Pháp luật</t>
  </si>
  <si>
    <t>MH 04: Giáo dục quốc phòng</t>
  </si>
  <si>
    <t>MH 05: Tin học</t>
  </si>
  <si>
    <t>MH 06: Ngoại ngữ</t>
  </si>
  <si>
    <t xml:space="preserve">SS: </t>
  </si>
  <si>
    <t>Thực hiện</t>
  </si>
  <si>
    <t>D34</t>
  </si>
  <si>
    <t xml:space="preserve">        BỘ NÔNG NGHIỆP VÀ PTNT</t>
  </si>
  <si>
    <t xml:space="preserve">          TRƯỜNG CAO ĐẲNG</t>
  </si>
  <si>
    <t xml:space="preserve">   CƠ ĐIỆN XÂY DỰNG VIỆT XÔ</t>
  </si>
  <si>
    <t>TIẾN ĐỘ ĐÀO TẠO CÁC LỚP KHOA: ĐIỆN - ĐIỆN TỰ ĐỘNG HÓA</t>
  </si>
  <si>
    <t>NĂM HỌC: 2023-2024</t>
  </si>
  <si>
    <t>C6AK25</t>
  </si>
  <si>
    <t>Tính toán thiết kế hệ thống máy lạnh</t>
  </si>
  <si>
    <t>THU</t>
  </si>
  <si>
    <t>MH29</t>
  </si>
  <si>
    <t>Tính toán thiết kế hệ thống điều hoà không khí</t>
  </si>
  <si>
    <t>MĐ 28.N1</t>
  </si>
  <si>
    <t>Lập trình KNX.</t>
  </si>
  <si>
    <t>TOÀN</t>
  </si>
  <si>
    <t>MĐ 28.N2</t>
  </si>
  <si>
    <t>MĐ 29.N1</t>
  </si>
  <si>
    <t>BÌNH</t>
  </si>
  <si>
    <t>MĐ 29.N2</t>
  </si>
  <si>
    <t>VƯỢNG</t>
  </si>
  <si>
    <t>MĐ 30.N1</t>
  </si>
  <si>
    <t>MĐ 30.N2</t>
  </si>
  <si>
    <t>MĐ 31.N1</t>
  </si>
  <si>
    <t>MĐ 31.N2</t>
  </si>
  <si>
    <t>MĐ 32.N1</t>
  </si>
  <si>
    <t>TÂN</t>
  </si>
  <si>
    <t>MĐ 32.N2</t>
  </si>
  <si>
    <t>MĐ 33.N1</t>
  </si>
  <si>
    <t>THẢO</t>
  </si>
  <si>
    <t>MĐ 33.N2</t>
  </si>
  <si>
    <t>T,HẰNG</t>
  </si>
  <si>
    <t>K.TẾ</t>
  </si>
  <si>
    <t>MĐ35.N1</t>
  </si>
  <si>
    <t>Năng lượng mới và tái tạo</t>
  </si>
  <si>
    <t>Đ18</t>
  </si>
  <si>
    <t>MĐ35.N2</t>
  </si>
  <si>
    <t>AN</t>
  </si>
  <si>
    <t>MĐ36.N1</t>
  </si>
  <si>
    <t>V.ANH</t>
  </si>
  <si>
    <t>MĐ36.N2</t>
  </si>
  <si>
    <t>THỦY</t>
  </si>
  <si>
    <t>SS:26</t>
  </si>
  <si>
    <t>LC7BK26</t>
  </si>
  <si>
    <t>SS:10</t>
  </si>
  <si>
    <t>6AK26</t>
  </si>
  <si>
    <t>CK</t>
  </si>
  <si>
    <t>T.HẰNG</t>
  </si>
  <si>
    <t>TÙNG</t>
  </si>
  <si>
    <t>NHƠN</t>
  </si>
  <si>
    <t>T.QUANG</t>
  </si>
  <si>
    <t>SS:11</t>
  </si>
  <si>
    <t>6CK26</t>
  </si>
  <si>
    <t>DŨNG</t>
  </si>
  <si>
    <t>Q,VIỆT</t>
  </si>
  <si>
    <t>SS:15</t>
  </si>
  <si>
    <t>6HK26</t>
  </si>
  <si>
    <t>LANH</t>
  </si>
  <si>
    <t>Q.VIỆT</t>
  </si>
  <si>
    <t>C7AK26</t>
  </si>
  <si>
    <t>GIANG</t>
  </si>
  <si>
    <t>KHUÊ</t>
  </si>
  <si>
    <t>THẮNG</t>
  </si>
  <si>
    <t>T.VIỆT</t>
  </si>
  <si>
    <t>7A.EK26</t>
  </si>
  <si>
    <t>SEN</t>
  </si>
  <si>
    <t>M.HẰNG</t>
  </si>
  <si>
    <t>SS:23</t>
  </si>
  <si>
    <t>7BK26</t>
  </si>
  <si>
    <t>DỊU</t>
  </si>
  <si>
    <t>T.HĂNG</t>
  </si>
  <si>
    <t>6AK27</t>
  </si>
  <si>
    <t>Đo lường điện lạnh</t>
  </si>
  <si>
    <t>SS:24</t>
  </si>
  <si>
    <t>C6AK27</t>
  </si>
  <si>
    <t>DIU</t>
  </si>
  <si>
    <t>7AK27</t>
  </si>
  <si>
    <t>VƯƠNG</t>
  </si>
  <si>
    <t>SS:14</t>
  </si>
  <si>
    <t>C7AK27</t>
  </si>
  <si>
    <t>7FK26</t>
  </si>
  <si>
    <t>QUANG</t>
  </si>
  <si>
    <t>PHONG</t>
  </si>
  <si>
    <t>K.Tê</t>
  </si>
  <si>
    <t>C6BK25</t>
  </si>
  <si>
    <t>MH30</t>
  </si>
  <si>
    <t>SS:13</t>
  </si>
  <si>
    <t>KTML…</t>
  </si>
  <si>
    <t>SS:12</t>
  </si>
  <si>
    <t>6GK25</t>
  </si>
  <si>
    <t>C7BK25</t>
  </si>
  <si>
    <t>DĐ34</t>
  </si>
  <si>
    <t>C6BK26</t>
  </si>
  <si>
    <t>6BK26</t>
  </si>
  <si>
    <t>Cơ sở kỹ thuật nhiệt – lạnh</t>
  </si>
  <si>
    <t>6DK26</t>
  </si>
  <si>
    <t>6EK26</t>
  </si>
  <si>
    <t>PHING</t>
  </si>
  <si>
    <t>SS:25</t>
  </si>
  <si>
    <t>6FK26</t>
  </si>
  <si>
    <t>NAM</t>
  </si>
  <si>
    <t>DĐ49</t>
  </si>
  <si>
    <t>DĐ50</t>
  </si>
  <si>
    <t>6GK26</t>
  </si>
  <si>
    <t>HÙNG</t>
  </si>
  <si>
    <t>T,VIỆT</t>
  </si>
  <si>
    <t>C7BK26</t>
  </si>
  <si>
    <t>7CK26</t>
  </si>
  <si>
    <t>7DK26</t>
  </si>
  <si>
    <t>SS35:</t>
  </si>
  <si>
    <t>6BK27</t>
  </si>
  <si>
    <t>DĐ01</t>
  </si>
  <si>
    <t>DĐ51</t>
  </si>
  <si>
    <t>SS:35</t>
  </si>
  <si>
    <t>6CK27</t>
  </si>
  <si>
    <t>6DK27</t>
  </si>
  <si>
    <t>CƯƠNG</t>
  </si>
  <si>
    <t>C6BK27</t>
  </si>
  <si>
    <t>SS:</t>
  </si>
  <si>
    <t>7BK27</t>
  </si>
  <si>
    <t>SS:37</t>
  </si>
  <si>
    <t>7CK27</t>
  </si>
  <si>
    <t>SS:38</t>
  </si>
  <si>
    <t>7DK27</t>
  </si>
  <si>
    <t>C7BK27</t>
  </si>
  <si>
    <t>KHOA CƠ KHÍ ĐỘNG LỰC (ĐỒNG THÁP)</t>
  </si>
  <si>
    <t>KHOA CƠ KHÍ ĐỘNG LỰC (Tại trường)</t>
  </si>
  <si>
    <t>(Kim sơn</t>
  </si>
  <si>
    <t>TIẾN ĐỘ ĐÀO TẠO CÁC LỚP NĂM HỌC 2023-2024</t>
  </si>
  <si>
    <t>I. KHOA CƠ KHÍ CHẾ TẠO</t>
  </si>
  <si>
    <t>1. Tại Đồng Tháp</t>
  </si>
  <si>
    <t>C9AK25</t>
  </si>
  <si>
    <t>Hàn TIG nâng cao</t>
  </si>
  <si>
    <t xml:space="preserve">Hàn ống </t>
  </si>
  <si>
    <t>C08,C14</t>
  </si>
  <si>
    <t>Các phương pháp hàn đặc biệt</t>
  </si>
  <si>
    <t>Hàn điện tiếp xúc</t>
  </si>
  <si>
    <t xml:space="preserve">Thực tập tốt nghiệp </t>
  </si>
  <si>
    <t>THI TỐT NGHIỆP</t>
  </si>
  <si>
    <t>OT</t>
  </si>
  <si>
    <t>DP</t>
  </si>
  <si>
    <t>C9AK26</t>
  </si>
  <si>
    <t xml:space="preserve">Hàn dưới lớp thuốc </t>
  </si>
  <si>
    <t>*60</t>
  </si>
  <si>
    <t>*30</t>
  </si>
  <si>
    <t>Hàn Robot</t>
  </si>
  <si>
    <t xml:space="preserve">Hàn vảy </t>
  </si>
  <si>
    <t xml:space="preserve">Quy trình hàn </t>
  </si>
  <si>
    <t>9BK26</t>
  </si>
  <si>
    <t xml:space="preserve">Hàn hồ quang dây lõi thuốc (FCAW) cơ bản </t>
  </si>
  <si>
    <t>Hàn ống</t>
  </si>
  <si>
    <t xml:space="preserve">Hàn điện tiếp xúc   </t>
  </si>
  <si>
    <t>SS: 25</t>
  </si>
  <si>
    <t>9CK26</t>
  </si>
  <si>
    <t>9BK27</t>
  </si>
  <si>
    <t>C14,C07,C11</t>
  </si>
  <si>
    <t>C11,C07</t>
  </si>
  <si>
    <t>*120</t>
  </si>
  <si>
    <t>9CK27</t>
  </si>
  <si>
    <t>C21,C20</t>
  </si>
  <si>
    <t>C14,C07</t>
  </si>
  <si>
    <t>C14,C11</t>
  </si>
  <si>
    <t>1. Tại Trường</t>
  </si>
  <si>
    <t>9AK26</t>
  </si>
  <si>
    <t>9AK27</t>
  </si>
  <si>
    <t>SS: 03</t>
  </si>
  <si>
    <t>SS: 04</t>
  </si>
  <si>
    <t xml:space="preserve">Gia công mài </t>
  </si>
  <si>
    <t xml:space="preserve">Kiên </t>
  </si>
  <si>
    <t>SS: 01</t>
  </si>
  <si>
    <t>C8AK25</t>
  </si>
  <si>
    <t>Gia công mài</t>
  </si>
  <si>
    <t>Phay CNC nâng cao</t>
  </si>
  <si>
    <t>Thiết kế CAD - CAM</t>
  </si>
  <si>
    <t>MH 41</t>
  </si>
  <si>
    <t>Tổ chức quản lý sản xuất</t>
  </si>
  <si>
    <t>HTBC</t>
  </si>
  <si>
    <t>C8AK26</t>
  </si>
  <si>
    <t>Tiếng Anh chuyên nghành</t>
  </si>
  <si>
    <t>Phay, bào – xọc rãnh</t>
  </si>
  <si>
    <t>Phay rãnh chữ T, rãnh đuôi én</t>
  </si>
  <si>
    <t>Phay đa giác, then hoa, ly hợp vấu</t>
  </si>
  <si>
    <t>Tiện CNC cơ bản</t>
  </si>
  <si>
    <t>Phay CNC cơ bản</t>
  </si>
  <si>
    <t>Tiện kết hợp</t>
  </si>
  <si>
    <t>Gia công trên máy doa</t>
  </si>
  <si>
    <t>Tiện CNC nâng cao</t>
  </si>
  <si>
    <t>8AK26</t>
  </si>
  <si>
    <t>8AK27</t>
  </si>
  <si>
    <t>Giáo Quốc phòng - An ninh</t>
  </si>
  <si>
    <t>SS: 02</t>
  </si>
  <si>
    <t>C8AK27</t>
  </si>
  <si>
    <t>Kỹ thuật an toàn lao động</t>
  </si>
  <si>
    <t>Nguyên lý cắt</t>
  </si>
  <si>
    <t>Máy cắt và máy điều khiển theo chương trình số số</t>
  </si>
  <si>
    <t>Đồ gá</t>
  </si>
  <si>
    <t>Công nghệ chế tạo máy</t>
  </si>
  <si>
    <t>Cắt gọt kim loại</t>
  </si>
  <si>
    <t>TIẾN ĐỘ ĐÀO TẠO CÁC LỚP KHOA CNTT &amp; NN</t>
  </si>
  <si>
    <t>2/2024</t>
  </si>
  <si>
    <t>05/2023</t>
  </si>
  <si>
    <t>06/2023</t>
  </si>
  <si>
    <t>17AK25</t>
  </si>
  <si>
    <t>C.Thùy</t>
  </si>
  <si>
    <t>21AK25</t>
  </si>
  <si>
    <t>Cấu hình và quản trị thiết bị mạng</t>
  </si>
  <si>
    <t>T.Quân</t>
  </si>
  <si>
    <t>Bảo trì hệ thống mạng</t>
  </si>
  <si>
    <t>T.Đức</t>
  </si>
  <si>
    <t>17AK26</t>
  </si>
  <si>
    <t>C.Thanh</t>
  </si>
  <si>
    <t>C.Hương</t>
  </si>
  <si>
    <t>C.Ngọc</t>
  </si>
  <si>
    <t>Xử lý ảnh bằng Photoshop</t>
  </si>
  <si>
    <t>Vận hành và sử dụng các thiết bị văn phòng thông dụng</t>
  </si>
  <si>
    <t>T.Tiến</t>
  </si>
  <si>
    <t>Thiết kế xây dựng mạng LAN</t>
  </si>
  <si>
    <t>T.Trung</t>
  </si>
  <si>
    <t>Công nghệ đa pC.Hương tiện</t>
  </si>
  <si>
    <t>21AK26</t>
  </si>
  <si>
    <t>KCB</t>
  </si>
  <si>
    <t>C.C.Ngọc</t>
  </si>
  <si>
    <t xml:space="preserve">Thiết kế, xây dựng mạng LAN </t>
  </si>
  <si>
    <t>T.T.Trung</t>
  </si>
  <si>
    <t>Xử lý sự cố phần mềm</t>
  </si>
  <si>
    <t>T.T.Quân</t>
  </si>
  <si>
    <t>KĐ</t>
  </si>
  <si>
    <t>17AK27</t>
  </si>
  <si>
    <t>C. Thùy</t>
  </si>
  <si>
    <t>C.Huệ</t>
  </si>
  <si>
    <t>An toàn VSCN</t>
  </si>
  <si>
    <t>C. Thanh</t>
  </si>
  <si>
    <t>Bảo vệ môi trường, sử dụng hiệu quả năng lượng và tài nguyên</t>
  </si>
  <si>
    <t xml:space="preserve"> C.Hương</t>
  </si>
  <si>
    <t>21AK27</t>
  </si>
  <si>
    <t>An toàn vệ sinh công nghiệp</t>
  </si>
  <si>
    <t>Hệ quản trị cơ sở dữ liệu</t>
  </si>
  <si>
    <t>C22AK27</t>
  </si>
  <si>
    <t>T. Tiến</t>
  </si>
  <si>
    <t>C24AK25</t>
  </si>
  <si>
    <t>MĐ30</t>
  </si>
  <si>
    <t>20AK26</t>
  </si>
  <si>
    <t>21BK26</t>
  </si>
  <si>
    <t>T.Trung, Nguyên</t>
  </si>
  <si>
    <t>24AK26</t>
  </si>
  <si>
    <t>T.Tiến, T.Quân</t>
  </si>
  <si>
    <t>Hệ quản trị CSDL với SQL Server</t>
  </si>
  <si>
    <t>24BK26</t>
  </si>
  <si>
    <t>T. Tiến, T.Quân</t>
  </si>
  <si>
    <t>Lập trình Window 1 (C#.net)</t>
  </si>
  <si>
    <t>C24AK26</t>
  </si>
  <si>
    <t>C Thanh</t>
  </si>
  <si>
    <t>C C.Ngọc</t>
  </si>
  <si>
    <t>C C.Hương</t>
  </si>
  <si>
    <t>Lập trình VB</t>
  </si>
  <si>
    <t>Thực tập kĩ năng nghề nghiệp</t>
  </si>
  <si>
    <t>TK Website</t>
  </si>
  <si>
    <t>Lập trình Windows</t>
  </si>
  <si>
    <t>20AK27</t>
  </si>
  <si>
    <t>HD</t>
  </si>
  <si>
    <t>GDTC</t>
  </si>
  <si>
    <t>GDQP_AN</t>
  </si>
  <si>
    <t>C. C.Hương</t>
  </si>
  <si>
    <t>Công nghệ MutiMedia</t>
  </si>
  <si>
    <t>Nhập môn chế bản điện tử</t>
  </si>
  <si>
    <t>Thiết kế các mẫu đặc thù</t>
  </si>
  <si>
    <t>Đồ họa hình động</t>
  </si>
  <si>
    <t>21BK27</t>
  </si>
  <si>
    <t>24AK27</t>
  </si>
  <si>
    <t>C.Tuyết</t>
  </si>
  <si>
    <t>Phân tích TKHTTT</t>
  </si>
  <si>
    <t>Xử lý ảnh</t>
  </si>
  <si>
    <t>24BK27</t>
  </si>
  <si>
    <t>C24AK27</t>
  </si>
  <si>
    <t>Phân tích và thiết kế HTTT</t>
  </si>
  <si>
    <t>Thiết kế xây dựng mạng Lan</t>
  </si>
  <si>
    <t>Hệ quản trị CSDL ACCESS</t>
  </si>
  <si>
    <t>Thừa thiếu</t>
  </si>
  <si>
    <t>Kh</t>
  </si>
  <si>
    <t>T Hân</t>
  </si>
  <si>
    <t>T Mạnh</t>
  </si>
  <si>
    <t>T Phú</t>
  </si>
  <si>
    <t>T Sĩ</t>
  </si>
  <si>
    <t xml:space="preserve">Xen </t>
  </si>
  <si>
    <t>TIẾN ĐỘ ĐÀO TẠO CÁC LỚP KHOA KINH TẾ</t>
  </si>
  <si>
    <t>Tổng giảng dạy</t>
  </si>
  <si>
    <t>Trường</t>
  </si>
  <si>
    <t>'01/2024</t>
  </si>
  <si>
    <t>Tổng TT</t>
  </si>
  <si>
    <t>Online TT</t>
  </si>
  <si>
    <t>Qui đổi</t>
  </si>
  <si>
    <t>Công tác khác</t>
  </si>
  <si>
    <t>Đồng tháp</t>
  </si>
  <si>
    <t>=</t>
  </si>
  <si>
    <t>Tổng Trung tâm</t>
  </si>
  <si>
    <t>Trung tâm</t>
  </si>
  <si>
    <t>Tổng Trong trường</t>
  </si>
  <si>
    <t>Cuối tuấn</t>
  </si>
  <si>
    <t>Kế toán doanh nghiệp NVV</t>
  </si>
  <si>
    <t>Kế toán doanh nghiệp xây lắp</t>
  </si>
  <si>
    <t>Phân tích tài chính doanh nghiệp</t>
  </si>
  <si>
    <t>MĐ 44</t>
  </si>
  <si>
    <t>15AK26</t>
  </si>
  <si>
    <t>Kế toán tài chính 1(60/120)</t>
  </si>
  <si>
    <t>Kế toán tài chính 2</t>
  </si>
  <si>
    <t>Kế toán tài chính 3</t>
  </si>
  <si>
    <t>25AK26</t>
  </si>
  <si>
    <t>MH23</t>
  </si>
  <si>
    <t>CỘNG</t>
  </si>
  <si>
    <t>C15BK26</t>
  </si>
  <si>
    <t>Kế toán hành chính sự nghiệp</t>
  </si>
  <si>
    <t>15AK27</t>
  </si>
  <si>
    <t>Kim Anh</t>
  </si>
  <si>
    <t>C Giang</t>
  </si>
  <si>
    <t>MH32</t>
  </si>
  <si>
    <t>MH33</t>
  </si>
  <si>
    <t>C15CK25</t>
  </si>
  <si>
    <t>MH34</t>
  </si>
  <si>
    <t>MH36</t>
  </si>
  <si>
    <t>25DK26</t>
  </si>
  <si>
    <t>Kế toán tài chính 2 (Vân+Tâm)</t>
  </si>
  <si>
    <t>Hoài</t>
  </si>
  <si>
    <t>25EK26</t>
  </si>
  <si>
    <t>Kế toán tài chính 1 (Hường+Anh)</t>
  </si>
  <si>
    <t>Tin học ứng dụng kế toán 1 (60/120) (104(44+60)</t>
  </si>
  <si>
    <t>Vân +Tâm</t>
  </si>
  <si>
    <t>C15AK27</t>
  </si>
  <si>
    <t>LC15AK27</t>
  </si>
  <si>
    <t>Kế toán doanh nghiệp nhỏ và vừa</t>
  </si>
  <si>
    <t>THỐNG KÊ SỐ GIỜ ĐÃ GIẢNG DẠY ONLINE</t>
  </si>
  <si>
    <t>Trong trường</t>
  </si>
  <si>
    <t>COI, CHẤM THI TN</t>
  </si>
  <si>
    <t>C15BK25</t>
  </si>
  <si>
    <t>25BK25</t>
  </si>
  <si>
    <t>15BK26</t>
  </si>
  <si>
    <t>25BK26</t>
  </si>
  <si>
    <t>25CK26</t>
  </si>
  <si>
    <t>C15AK26</t>
  </si>
  <si>
    <t>15BK27</t>
  </si>
  <si>
    <t>25BK27</t>
  </si>
  <si>
    <t>Kế toán tài chính 1</t>
  </si>
  <si>
    <t>C15BK27</t>
  </si>
  <si>
    <t>Cuối tuần và trung tâm</t>
  </si>
  <si>
    <t>I. KHOA XÂY DỰNG</t>
  </si>
  <si>
    <t>8/2022</t>
  </si>
  <si>
    <t>01/2023</t>
  </si>
  <si>
    <t>07/2023</t>
  </si>
  <si>
    <t>10DK25</t>
  </si>
  <si>
    <t>12BK25</t>
  </si>
  <si>
    <t>SS: 15</t>
  </si>
  <si>
    <t>12CK25</t>
  </si>
  <si>
    <t>16AK25</t>
  </si>
  <si>
    <t>Trắc đạc</t>
  </si>
  <si>
    <t>Bả matit sơn vôi</t>
  </si>
  <si>
    <t>SS: 05</t>
  </si>
  <si>
    <t>LC10AK26</t>
  </si>
  <si>
    <t>10AK26</t>
  </si>
  <si>
    <t>10BK26</t>
  </si>
  <si>
    <t>10CK26</t>
  </si>
  <si>
    <t>Vẽ kỹ thuật</t>
  </si>
  <si>
    <t>Thực tập</t>
  </si>
  <si>
    <t>10DK26_N1</t>
  </si>
  <si>
    <t>Lát, ốp gạch đá</t>
  </si>
  <si>
    <t>Bả ma tít, sơn - trần, vách thạch cao</t>
  </si>
  <si>
    <t>Thi công cốp pha - giàn giáo</t>
  </si>
  <si>
    <t>10DK26_N2</t>
  </si>
  <si>
    <t>12AK26</t>
  </si>
  <si>
    <t>Vật liệu ngành Điện nước</t>
  </si>
  <si>
    <t>Kỹ thuật đo đạc (trắc địa)</t>
  </si>
  <si>
    <t>Lắp mạch điện trạm bơm</t>
  </si>
  <si>
    <t>Khai triển, lựa chọn ống, phụ kiện, thiết bị</t>
  </si>
  <si>
    <t>Lắp đặt máy bơm</t>
  </si>
  <si>
    <t>SS: 24</t>
  </si>
  <si>
    <t>12BK26</t>
  </si>
  <si>
    <t>16AK26</t>
  </si>
  <si>
    <t>Cơ học xây dựng</t>
  </si>
  <si>
    <t>Kết cấu xây dựng</t>
  </si>
  <si>
    <t>Quản lý sản xuất</t>
  </si>
  <si>
    <t>Gia công lắp dựng tháo dỡ ván khuôn, giàn giáo</t>
  </si>
  <si>
    <t>10AK27</t>
  </si>
  <si>
    <t>10AK27_N1</t>
  </si>
  <si>
    <t>Thi công cốt thép - bê tông</t>
  </si>
  <si>
    <t>10AK27_N2</t>
  </si>
  <si>
    <t>10BK27</t>
  </si>
  <si>
    <t>10BK27_N1</t>
  </si>
  <si>
    <t>10BK27_N2</t>
  </si>
  <si>
    <t>12AK27</t>
  </si>
  <si>
    <t>Thủy lực cơ sở</t>
  </si>
  <si>
    <t>Cấp thoát nước cơ bản</t>
  </si>
  <si>
    <t>Kỹ thuật an toàn và bảo hộ lao động</t>
  </si>
  <si>
    <t>Sử dụng dụng cụ thiết bị nghề Điện nước</t>
  </si>
  <si>
    <t>Tổng cộng</t>
  </si>
  <si>
    <t>Chiến</t>
  </si>
  <si>
    <t>Đức</t>
  </si>
  <si>
    <t>Huấn</t>
  </si>
  <si>
    <t>Huyền</t>
  </si>
  <si>
    <t>Mạnh</t>
  </si>
  <si>
    <t>Ngà</t>
  </si>
  <si>
    <t>Thảo</t>
  </si>
  <si>
    <t>Toàn</t>
  </si>
  <si>
    <t>Tuấn</t>
  </si>
  <si>
    <t>T. Hoàng</t>
  </si>
  <si>
    <t>Giáo dục QP-AN</t>
  </si>
  <si>
    <t>C.An</t>
  </si>
  <si>
    <t>C. Thủy</t>
  </si>
  <si>
    <t>MH…</t>
  </si>
  <si>
    <t>C. Hương</t>
  </si>
  <si>
    <t>T.Hoàng</t>
  </si>
  <si>
    <t>C.Thủy</t>
  </si>
  <si>
    <t>Giáo dục QP_AN</t>
  </si>
  <si>
    <t>T. Điệp Anh</t>
  </si>
  <si>
    <t>10CK27</t>
  </si>
  <si>
    <t>KTCT</t>
  </si>
  <si>
    <t>hè</t>
  </si>
  <si>
    <t>MH: Kỹ năng giao tiếp</t>
  </si>
  <si>
    <t>MH</t>
  </si>
  <si>
    <t>GDQP</t>
  </si>
  <si>
    <t xml:space="preserve">PL </t>
  </si>
  <si>
    <t xml:space="preserve">KNGT </t>
  </si>
  <si>
    <t xml:space="preserve">KTCT </t>
  </si>
  <si>
    <t>GDQP - AN</t>
  </si>
  <si>
    <t>Anh văn</t>
  </si>
  <si>
    <t>C.Lý</t>
  </si>
  <si>
    <t>C. Hiền</t>
  </si>
  <si>
    <t>C.Hạnh</t>
  </si>
  <si>
    <t>C. Ngọc</t>
  </si>
  <si>
    <t>C.Hiền</t>
  </si>
  <si>
    <t>10DK26</t>
  </si>
  <si>
    <t>N1</t>
  </si>
  <si>
    <t>N2</t>
  </si>
  <si>
    <t>M.Khang</t>
  </si>
  <si>
    <t>KIÊN</t>
  </si>
  <si>
    <t>B08</t>
  </si>
  <si>
    <t>Đ.Dũng</t>
  </si>
  <si>
    <t>Hè</t>
  </si>
  <si>
    <t>6EK27</t>
  </si>
  <si>
    <t>24CK27</t>
  </si>
  <si>
    <t>20BK27</t>
  </si>
  <si>
    <t>21CK27</t>
  </si>
  <si>
    <t>Ninh Bình, ngày  25   tháng  7   năm 2023</t>
  </si>
  <si>
    <t>Th.s Nguyễn Xuân Hoàng</t>
  </si>
  <si>
    <t>(Đã ký)</t>
  </si>
  <si>
    <t xml:space="preserve">                        Th.s Phạm Ngọc Vũ</t>
  </si>
  <si>
    <t xml:space="preserve">                              (Đã ký)</t>
  </si>
  <si>
    <t>Hết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</si>
</sst>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mm/yyyy"/>
    <numFmt numFmtId="165" formatCode="_(* #,##0_);_(* \(#,##0\);_(* &quot;-&quot;??_);_(@_)"/>
  </numFmts>
  <fonts count="1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sz val="10"/>
      <color theme="3" tint="-0.249977111117893"/>
      <name val="Times New Roman"/>
      <family val="1"/>
    </font>
    <font>
      <b/>
      <sz val="12"/>
      <color theme="3" tint="-0.249977111117893"/>
      <name val="Times New Roman"/>
      <family val="1"/>
    </font>
    <font>
      <sz val="12"/>
      <name val=".VnTime"/>
      <family val="2"/>
    </font>
    <font>
      <sz val="12"/>
      <color theme="3" tint="-0.249977111117893"/>
      <name val="Times New Roman"/>
      <family val="1"/>
    </font>
    <font>
      <i/>
      <sz val="12"/>
      <name val="Times New Roman"/>
      <family val="1"/>
    </font>
    <font>
      <sz val="12"/>
      <color theme="3" tint="-0.249977111117893"/>
      <name val="Symbol"/>
      <family val="1"/>
      <charset val="2"/>
    </font>
    <font>
      <b/>
      <sz val="12"/>
      <color theme="0"/>
      <name val="Times New Roman"/>
      <family val="1"/>
    </font>
    <font>
      <b/>
      <sz val="12"/>
      <color theme="3" tint="-0.499984740745262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sz val="10"/>
      <name val=".VnArial"/>
      <family val="2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u/>
      <sz val="10"/>
      <color indexed="12"/>
      <name val="Arial"/>
      <family val="2"/>
    </font>
    <font>
      <u/>
      <sz val="4"/>
      <color theme="10"/>
      <name val="Arial"/>
      <family val="2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theme="1"/>
      <name val="Arial"/>
      <family val="2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8"/>
      <name val="Times New Roman"/>
      <family val="1"/>
    </font>
    <font>
      <sz val="14"/>
      <name val=".VnTime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sz val="16"/>
      <name val="Times New Roman"/>
      <family val="1"/>
    </font>
    <font>
      <sz val="15"/>
      <color theme="3" tint="-0.249977111117893"/>
      <name val="Symbol"/>
      <family val="1"/>
      <charset val="2"/>
    </font>
    <font>
      <b/>
      <sz val="15"/>
      <name val="Times New Roman"/>
      <family val="1"/>
    </font>
    <font>
      <sz val="20"/>
      <name val="Symbol"/>
      <family val="1"/>
      <charset val="2"/>
    </font>
    <font>
      <sz val="10"/>
      <color rgb="FF000000"/>
      <name val="Arial"/>
      <family val="2"/>
    </font>
    <font>
      <sz val="12"/>
      <color theme="0"/>
      <name val="Times New Roman"/>
      <family val="1"/>
    </font>
    <font>
      <b/>
      <sz val="20"/>
      <color theme="3" tint="-0.249977111117893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Times New Roman"/>
      <family val="1"/>
    </font>
    <font>
      <b/>
      <sz val="18"/>
      <name val="Times New Roman"/>
      <family val="1"/>
    </font>
    <font>
      <b/>
      <sz val="10"/>
      <color theme="3" tint="-0.249977111117893"/>
      <name val="Times New Roman"/>
      <family val="1"/>
    </font>
    <font>
      <b/>
      <sz val="9"/>
      <name val="Times New Roman"/>
      <family val="1"/>
    </font>
    <font>
      <b/>
      <sz val="11"/>
      <name val="Times New Roman"/>
      <family val="1"/>
    </font>
    <font>
      <sz val="9"/>
      <color theme="1"/>
      <name val="Times New Roman"/>
      <family val="1"/>
    </font>
    <font>
      <b/>
      <u/>
      <sz val="11"/>
      <name val="Times New Roman"/>
      <family val="1"/>
    </font>
    <font>
      <b/>
      <u/>
      <sz val="9"/>
      <name val="Times New Roman"/>
      <family val="1"/>
    </font>
    <font>
      <sz val="11"/>
      <color rgb="FF000000"/>
      <name val="Times New Roman"/>
      <family val="1"/>
    </font>
    <font>
      <sz val="8"/>
      <name val="Times New Roman"/>
      <family val="2"/>
      <charset val="163"/>
    </font>
    <font>
      <sz val="8"/>
      <color theme="1"/>
      <name val="Times New Roman"/>
      <family val="1"/>
      <charset val="163"/>
    </font>
    <font>
      <sz val="8"/>
      <color rgb="FF000000"/>
      <name val="Times New Roman"/>
      <family val="1"/>
    </font>
    <font>
      <sz val="9"/>
      <color rgb="FF000000"/>
      <name val="Times New Roman"/>
      <family val="1"/>
    </font>
    <font>
      <b/>
      <sz val="16"/>
      <name val="Times New Roman"/>
      <family val="1"/>
    </font>
    <font>
      <sz val="9"/>
      <name val="Times New Roman"/>
      <family val="1"/>
      <charset val="163"/>
    </font>
    <font>
      <b/>
      <u/>
      <sz val="6"/>
      <name val="Times New Roman"/>
      <family val="1"/>
    </font>
    <font>
      <b/>
      <sz val="6"/>
      <name val="Times New Roman"/>
      <family val="1"/>
    </font>
    <font>
      <sz val="6"/>
      <name val="Times New Roman"/>
      <family val="1"/>
    </font>
    <font>
      <b/>
      <sz val="12"/>
      <name val="Times New Roman"/>
      <family val="1"/>
      <charset val="163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color rgb="FF6600FF"/>
      <name val="Times New Roman"/>
      <family val="1"/>
    </font>
    <font>
      <sz val="10"/>
      <color theme="1"/>
      <name val="Times New Roman"/>
      <family val="1"/>
    </font>
    <font>
      <sz val="10"/>
      <color rgb="FF6600FF"/>
      <name val="Times New Roman"/>
      <family val="1"/>
    </font>
    <font>
      <sz val="11"/>
      <color theme="1"/>
      <name val="Times New Roman"/>
      <family val="1"/>
      <charset val="163"/>
    </font>
    <font>
      <sz val="11"/>
      <name val="Times New Roman"/>
      <family val="1"/>
      <charset val="163"/>
    </font>
    <font>
      <sz val="11"/>
      <color rgb="FFFF0000"/>
      <name val="Times New Roman"/>
      <family val="1"/>
      <charset val="163"/>
    </font>
    <font>
      <sz val="11"/>
      <color rgb="FF6600FF"/>
      <name val="Times New Roman"/>
      <family val="1"/>
      <charset val="163"/>
    </font>
    <font>
      <sz val="11"/>
      <color rgb="FF000000"/>
      <name val="Times New Roman"/>
      <family val="1"/>
      <charset val="163"/>
    </font>
    <font>
      <sz val="10"/>
      <name val="Arial"/>
      <family val="2"/>
    </font>
    <font>
      <sz val="14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Times New Roman"/>
      <family val="1"/>
    </font>
    <font>
      <u/>
      <sz val="9"/>
      <name val="Times New Roman"/>
      <family val="1"/>
    </font>
    <font>
      <i/>
      <sz val="14"/>
      <name val="Times New Roman"/>
      <family val="1"/>
    </font>
    <font>
      <b/>
      <sz val="26"/>
      <name val="Times New Roman"/>
      <family val="1"/>
    </font>
    <font>
      <sz val="18"/>
      <name val="Times New Roman"/>
      <family val="1"/>
    </font>
    <font>
      <sz val="18"/>
      <name val="Symbol"/>
      <family val="1"/>
      <charset val="2"/>
    </font>
    <font>
      <sz val="18"/>
      <color theme="3" tint="-0.249977111117893"/>
      <name val="Symbol"/>
      <family val="1"/>
      <charset val="2"/>
    </font>
    <font>
      <i/>
      <sz val="18"/>
      <name val="Times New Roman"/>
      <family val="1"/>
    </font>
    <font>
      <b/>
      <sz val="14"/>
      <color theme="3" tint="-0.499984740745262"/>
      <name val="Times New Roman"/>
      <family val="1"/>
    </font>
    <font>
      <sz val="12"/>
      <color theme="1" tint="4.9989318521683403E-2"/>
      <name val="Times New Roman"/>
      <family val="1"/>
    </font>
    <font>
      <sz val="10"/>
      <color theme="1" tint="4.9989318521683403E-2"/>
      <name val="Times New Roman"/>
      <family val="1"/>
    </font>
    <font>
      <sz val="12"/>
      <color indexed="8"/>
      <name val="Times New Roman"/>
      <family val="2"/>
    </font>
    <font>
      <b/>
      <u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  <charset val="163"/>
    </font>
    <font>
      <sz val="8"/>
      <color rgb="FFFF0000"/>
      <name val="Times New Roman"/>
      <family val="1"/>
      <charset val="163"/>
    </font>
    <font>
      <sz val="8"/>
      <color theme="1"/>
      <name val="Calibri"/>
      <family val="2"/>
      <scheme val="minor"/>
    </font>
    <font>
      <b/>
      <sz val="11"/>
      <color rgb="FF0000CC"/>
      <name val="Times New Roman"/>
      <family val="1"/>
    </font>
    <font>
      <b/>
      <sz val="11"/>
      <color theme="3" tint="-0.249977111117893"/>
      <name val="Times New Roman"/>
      <family val="1"/>
    </font>
    <font>
      <sz val="11"/>
      <color theme="3" tint="-0.249977111117893"/>
      <name val="Times New Roman"/>
      <family val="1"/>
    </font>
    <font>
      <b/>
      <sz val="11"/>
      <color rgb="FF000000"/>
      <name val="Times New Roman"/>
      <family val="1"/>
    </font>
    <font>
      <b/>
      <sz val="11"/>
      <color rgb="FF6600FF"/>
      <name val="Times New Roman"/>
      <family val="1"/>
    </font>
    <font>
      <sz val="11"/>
      <color rgb="FF00B050"/>
      <name val="Times New Roman"/>
      <family val="1"/>
    </font>
    <font>
      <b/>
      <u/>
      <sz val="11"/>
      <color theme="1"/>
      <name val="Times New Roman"/>
      <family val="1"/>
    </font>
    <font>
      <sz val="11"/>
      <color rgb="FFBFBFBF"/>
      <name val="Times New Roman"/>
      <family val="1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  <font>
      <b/>
      <sz val="10"/>
      <color theme="1"/>
      <name val="Times New Roman"/>
      <family val="1"/>
    </font>
    <font>
      <b/>
      <sz val="10"/>
      <color rgb="FF0000CC"/>
      <name val="Times New Roman"/>
      <family val="1"/>
    </font>
    <font>
      <sz val="12"/>
      <name val="Times New Roman"/>
      <family val="1"/>
      <charset val="163"/>
    </font>
    <font>
      <b/>
      <u/>
      <sz val="9"/>
      <color theme="1"/>
      <name val="Times New Roman"/>
      <family val="1"/>
    </font>
    <font>
      <b/>
      <sz val="11"/>
      <color rgb="FF000000"/>
      <name val="Times New Roman"/>
      <family val="1"/>
      <charset val="163"/>
    </font>
    <font>
      <b/>
      <u/>
      <sz val="10"/>
      <color rgb="FFFF0000"/>
      <name val="Times New Roman"/>
      <family val="1"/>
    </font>
    <font>
      <sz val="11"/>
      <name val="Calibri"/>
      <family val="2"/>
      <scheme val="minor"/>
    </font>
    <font>
      <b/>
      <sz val="11"/>
      <name val="Times New Roman"/>
      <family val="1"/>
      <charset val="163"/>
    </font>
    <font>
      <sz val="7"/>
      <name val="Times New Roman"/>
      <family val="1"/>
    </font>
    <font>
      <sz val="20"/>
      <name val="Times New Roman"/>
      <family val="1"/>
    </font>
    <font>
      <sz val="8"/>
      <color theme="1" tint="4.9989318521683403E-2"/>
      <name val="Times New Roman"/>
      <family val="1"/>
    </font>
    <font>
      <b/>
      <sz val="8"/>
      <color theme="3" tint="-0.249977111117893"/>
      <name val="Times New Roman"/>
      <family val="1"/>
    </font>
    <font>
      <sz val="10"/>
      <color rgb="FFFF0000"/>
      <name val="Times New Roman"/>
      <family val="1"/>
    </font>
    <font>
      <sz val="9"/>
      <color rgb="FFFF0000"/>
      <name val="Times New Roman"/>
      <family val="1"/>
    </font>
    <font>
      <u/>
      <sz val="11"/>
      <name val="Times New Roman"/>
      <family val="1"/>
    </font>
    <font>
      <sz val="12"/>
      <color rgb="FF000000"/>
      <name val="Times New Roman"/>
      <family val="1"/>
    </font>
  </fonts>
  <fills count="6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99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89">
    <xf numFmtId="0" fontId="0" fillId="0" borderId="0"/>
    <xf numFmtId="0" fontId="16" fillId="0" borderId="0"/>
    <xf numFmtId="0" fontId="11" fillId="0" borderId="0"/>
    <xf numFmtId="0" fontId="16" fillId="0" borderId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28" fillId="25" borderId="0" applyNumberFormat="0" applyBorder="0" applyAlignment="0" applyProtection="0"/>
    <xf numFmtId="0" fontId="29" fillId="26" borderId="20" applyNumberFormat="0" applyAlignment="0" applyProtection="0"/>
    <xf numFmtId="0" fontId="29" fillId="26" borderId="20" applyNumberFormat="0" applyAlignment="0" applyProtection="0"/>
    <xf numFmtId="0" fontId="29" fillId="26" borderId="20" applyNumberFormat="0" applyAlignment="0" applyProtection="0"/>
    <xf numFmtId="0" fontId="30" fillId="27" borderId="21" applyNumberFormat="0" applyAlignment="0" applyProtection="0"/>
    <xf numFmtId="43" fontId="3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9" borderId="0" applyNumberFormat="0" applyBorder="0" applyAlignment="0" applyProtection="0"/>
    <xf numFmtId="0" fontId="34" fillId="0" borderId="22" applyNumberFormat="0" applyFill="0" applyAlignment="0" applyProtection="0"/>
    <xf numFmtId="0" fontId="35" fillId="0" borderId="23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12" borderId="20" applyNumberFormat="0" applyAlignment="0" applyProtection="0"/>
    <xf numFmtId="0" fontId="39" fillId="12" borderId="20" applyNumberFormat="0" applyAlignment="0" applyProtection="0"/>
    <xf numFmtId="0" fontId="39" fillId="12" borderId="20" applyNumberFormat="0" applyAlignment="0" applyProtection="0"/>
    <xf numFmtId="0" fontId="40" fillId="0" borderId="25" applyNumberFormat="0" applyFill="0" applyAlignment="0" applyProtection="0"/>
    <xf numFmtId="0" fontId="41" fillId="28" borderId="0" applyNumberFormat="0" applyBorder="0" applyAlignment="0" applyProtection="0"/>
    <xf numFmtId="0" fontId="25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31" fillId="0" borderId="0"/>
    <xf numFmtId="0" fontId="25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16" fillId="29" borderId="26" applyNumberFormat="0" applyFont="0" applyAlignment="0" applyProtection="0"/>
    <xf numFmtId="0" fontId="16" fillId="29" borderId="26" applyNumberFormat="0" applyFont="0" applyAlignment="0" applyProtection="0"/>
    <xf numFmtId="0" fontId="16" fillId="29" borderId="26" applyNumberFormat="0" applyFont="0" applyAlignment="0" applyProtection="0"/>
    <xf numFmtId="0" fontId="44" fillId="26" borderId="27" applyNumberFormat="0" applyAlignment="0" applyProtection="0"/>
    <xf numFmtId="0" fontId="44" fillId="26" borderId="27" applyNumberFormat="0" applyAlignment="0" applyProtection="0"/>
    <xf numFmtId="0" fontId="44" fillId="26" borderId="27" applyNumberFormat="0" applyAlignment="0" applyProtection="0"/>
    <xf numFmtId="0" fontId="45" fillId="0" borderId="0" applyNumberFormat="0" applyFill="0" applyBorder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7" fillId="0" borderId="0" applyNumberFormat="0" applyFill="0" applyBorder="0" applyAlignment="0" applyProtection="0"/>
    <xf numFmtId="0" fontId="49" fillId="0" borderId="0"/>
    <xf numFmtId="0" fontId="43" fillId="30" borderId="0" applyNumberFormat="0" applyBorder="0" applyAlignment="0" applyProtection="0"/>
    <xf numFmtId="0" fontId="43" fillId="25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4" borderId="0" applyNumberFormat="0" applyBorder="0" applyAlignment="0" applyProtection="0"/>
    <xf numFmtId="0" fontId="51" fillId="25" borderId="0" applyNumberFormat="0" applyBorder="0" applyAlignment="0" applyProtection="0"/>
    <xf numFmtId="0" fontId="52" fillId="26" borderId="20" applyNumberFormat="0" applyAlignment="0" applyProtection="0"/>
    <xf numFmtId="0" fontId="53" fillId="27" borderId="21" applyNumberFormat="0" applyAlignment="0" applyProtection="0"/>
    <xf numFmtId="0" fontId="54" fillId="0" borderId="0" applyNumberFormat="0" applyFill="0" applyBorder="0" applyAlignment="0" applyProtection="0"/>
    <xf numFmtId="0" fontId="55" fillId="9" borderId="0" applyNumberFormat="0" applyBorder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9" fillId="12" borderId="20" applyNumberFormat="0" applyAlignment="0" applyProtection="0"/>
    <xf numFmtId="0" fontId="60" fillId="0" borderId="25" applyNumberFormat="0" applyFill="0" applyAlignment="0" applyProtection="0"/>
    <xf numFmtId="0" fontId="61" fillId="28" borderId="0" applyNumberFormat="0" applyBorder="0" applyAlignment="0" applyProtection="0"/>
    <xf numFmtId="0" fontId="25" fillId="29" borderId="26" applyNumberFormat="0" applyFont="0" applyAlignment="0" applyProtection="0"/>
    <xf numFmtId="0" fontId="62" fillId="26" borderId="27" applyNumberFormat="0" applyAlignment="0" applyProtection="0"/>
    <xf numFmtId="0" fontId="63" fillId="0" borderId="0" applyNumberFormat="0" applyFill="0" applyBorder="0" applyAlignment="0" applyProtection="0"/>
    <xf numFmtId="0" fontId="64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10" fillId="0" borderId="0"/>
    <xf numFmtId="0" fontId="66" fillId="0" borderId="0"/>
    <xf numFmtId="0" fontId="67" fillId="0" borderId="0"/>
    <xf numFmtId="43" fontId="25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25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5" fillId="0" borderId="0"/>
    <xf numFmtId="0" fontId="25" fillId="0" borderId="0"/>
    <xf numFmtId="0" fontId="22" fillId="0" borderId="0"/>
    <xf numFmtId="0" fontId="22" fillId="0" borderId="0"/>
    <xf numFmtId="43" fontId="115" fillId="0" borderId="0" applyFont="0" applyFill="0" applyBorder="0" applyAlignment="0" applyProtection="0"/>
    <xf numFmtId="0" fontId="4" fillId="0" borderId="0"/>
    <xf numFmtId="0" fontId="3" fillId="0" borderId="0"/>
    <xf numFmtId="0" fontId="16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2468">
    <xf numFmtId="0" fontId="0" fillId="0" borderId="0" xfId="0"/>
    <xf numFmtId="49" fontId="12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center" vertical="center"/>
    </xf>
    <xf numFmtId="0" fontId="13" fillId="8" borderId="1" xfId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4" fillId="6" borderId="1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vertical="center"/>
    </xf>
    <xf numFmtId="0" fontId="12" fillId="0" borderId="0" xfId="1" applyFont="1" applyAlignment="1">
      <alignment horizontal="center" vertical="center"/>
    </xf>
    <xf numFmtId="0" fontId="12" fillId="0" borderId="1" xfId="1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1" applyFont="1" applyAlignment="1">
      <alignment horizontal="left" vertical="center"/>
    </xf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textRotation="90"/>
    </xf>
    <xf numFmtId="0" fontId="15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7" fillId="0" borderId="9" xfId="0" applyFont="1" applyBorder="1" applyAlignment="1">
      <alignment horizontal="right" vertical="center"/>
    </xf>
    <xf numFmtId="0" fontId="17" fillId="0" borderId="1" xfId="0" applyFont="1" applyBorder="1" applyAlignment="1">
      <alignment horizontal="right" vertical="center"/>
    </xf>
    <xf numFmtId="0" fontId="17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8" fillId="0" borderId="0" xfId="1" applyFont="1" applyAlignment="1">
      <alignment horizontal="right" vertical="center"/>
    </xf>
    <xf numFmtId="0" fontId="23" fillId="0" borderId="0" xfId="2" applyFont="1" applyAlignment="1">
      <alignment horizontal="center"/>
    </xf>
    <xf numFmtId="0" fontId="23" fillId="0" borderId="0" xfId="2" applyFont="1"/>
    <xf numFmtId="0" fontId="22" fillId="0" borderId="0" xfId="2" applyFont="1" applyAlignment="1">
      <alignment horizontal="center" vertical="center"/>
    </xf>
    <xf numFmtId="0" fontId="22" fillId="0" borderId="0" xfId="2" applyFont="1" applyAlignment="1">
      <alignment horizontal="center"/>
    </xf>
    <xf numFmtId="0" fontId="72" fillId="0" borderId="0" xfId="73" applyFont="1" applyAlignment="1">
      <alignment horizontal="center"/>
    </xf>
    <xf numFmtId="0" fontId="72" fillId="0" borderId="0" xfId="73" applyFont="1"/>
    <xf numFmtId="0" fontId="72" fillId="0" borderId="0" xfId="73" applyFont="1" applyAlignment="1">
      <alignment vertical="center"/>
    </xf>
    <xf numFmtId="0" fontId="72" fillId="0" borderId="0" xfId="73" applyFont="1" applyAlignment="1">
      <alignment horizontal="left"/>
    </xf>
    <xf numFmtId="0" fontId="13" fillId="0" borderId="0" xfId="2" applyFont="1" applyAlignment="1">
      <alignment horizontal="center" vertical="center"/>
    </xf>
    <xf numFmtId="0" fontId="72" fillId="0" borderId="18" xfId="73" applyFont="1" applyBorder="1"/>
    <xf numFmtId="0" fontId="72" fillId="0" borderId="18" xfId="73" applyFont="1" applyBorder="1" applyAlignment="1">
      <alignment horizontal="center"/>
    </xf>
    <xf numFmtId="0" fontId="13" fillId="0" borderId="18" xfId="73" applyFont="1" applyBorder="1" applyAlignment="1">
      <alignment horizontal="left"/>
    </xf>
    <xf numFmtId="0" fontId="72" fillId="0" borderId="16" xfId="73" applyFont="1" applyBorder="1"/>
    <xf numFmtId="0" fontId="72" fillId="0" borderId="16" xfId="73" applyFont="1" applyBorder="1" applyAlignment="1">
      <alignment horizontal="center"/>
    </xf>
    <xf numFmtId="0" fontId="72" fillId="0" borderId="18" xfId="73" applyFont="1" applyBorder="1" applyAlignment="1">
      <alignment horizontal="left"/>
    </xf>
    <xf numFmtId="0" fontId="15" fillId="0" borderId="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3" fillId="0" borderId="0" xfId="0" applyFont="1"/>
    <xf numFmtId="49" fontId="77" fillId="0" borderId="1" xfId="0" applyNumberFormat="1" applyFont="1" applyBorder="1" applyAlignment="1">
      <alignment horizontal="center" vertical="center"/>
    </xf>
    <xf numFmtId="0" fontId="12" fillId="8" borderId="1" xfId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78" fillId="0" borderId="0" xfId="0" applyFont="1" applyAlignment="1">
      <alignment horizontal="center" vertical="center" textRotation="90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79" fillId="0" borderId="0" xfId="1" applyFont="1" applyAlignment="1">
      <alignment horizontal="center" vertical="center"/>
    </xf>
    <xf numFmtId="49" fontId="77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2" fillId="0" borderId="0" xfId="276" applyFont="1" applyAlignment="1">
      <alignment vertical="center"/>
    </xf>
    <xf numFmtId="0" fontId="85" fillId="0" borderId="0" xfId="276" applyFont="1" applyAlignment="1">
      <alignment horizontal="center" vertical="center" shrinkToFit="1"/>
    </xf>
    <xf numFmtId="0" fontId="24" fillId="0" borderId="0" xfId="276" applyFont="1" applyAlignment="1">
      <alignment vertical="center"/>
    </xf>
    <xf numFmtId="0" fontId="23" fillId="0" borderId="0" xfId="276" applyFont="1" applyAlignment="1">
      <alignment horizontal="left" vertical="center"/>
    </xf>
    <xf numFmtId="0" fontId="23" fillId="0" borderId="0" xfId="276" applyFont="1" applyAlignment="1">
      <alignment horizontal="center" vertical="center" shrinkToFit="1"/>
    </xf>
    <xf numFmtId="0" fontId="22" fillId="0" borderId="0" xfId="276" applyFont="1" applyAlignment="1">
      <alignment horizontal="center" vertical="center" shrinkToFit="1"/>
    </xf>
    <xf numFmtId="0" fontId="87" fillId="31" borderId="1" xfId="276" applyFont="1" applyFill="1" applyBorder="1" applyAlignment="1">
      <alignment horizontal="center" vertical="center"/>
    </xf>
    <xf numFmtId="0" fontId="14" fillId="31" borderId="1" xfId="276" applyFont="1" applyFill="1" applyBorder="1" applyAlignment="1">
      <alignment horizontal="center" vertical="center"/>
    </xf>
    <xf numFmtId="0" fontId="89" fillId="0" borderId="1" xfId="276" applyFont="1" applyBorder="1" applyAlignment="1">
      <alignment horizontal="center" vertical="center" shrinkToFit="1"/>
    </xf>
    <xf numFmtId="0" fontId="70" fillId="0" borderId="1" xfId="276" applyFont="1" applyBorder="1" applyAlignment="1">
      <alignment horizontal="center" vertical="center"/>
    </xf>
    <xf numFmtId="0" fontId="70" fillId="32" borderId="1" xfId="276" applyFont="1" applyFill="1" applyBorder="1"/>
    <xf numFmtId="0" fontId="68" fillId="0" borderId="1" xfId="276" applyFont="1" applyBorder="1" applyAlignment="1">
      <alignment horizontal="center" vertical="top" shrinkToFit="1"/>
    </xf>
    <xf numFmtId="0" fontId="85" fillId="0" borderId="1" xfId="99" applyFont="1" applyBorder="1" applyAlignment="1">
      <alignment horizontal="center"/>
    </xf>
    <xf numFmtId="0" fontId="85" fillId="0" borderId="1" xfId="276" applyFont="1" applyBorder="1" applyAlignment="1">
      <alignment horizontal="center" vertical="center" shrinkToFit="1"/>
    </xf>
    <xf numFmtId="0" fontId="90" fillId="32" borderId="1" xfId="276" applyFont="1" applyFill="1" applyBorder="1" applyAlignment="1">
      <alignment vertical="center" shrinkToFit="1"/>
    </xf>
    <xf numFmtId="0" fontId="85" fillId="33" borderId="29" xfId="276" applyFont="1" applyFill="1" applyBorder="1" applyAlignment="1">
      <alignment horizontal="center" vertical="center" shrinkToFit="1"/>
    </xf>
    <xf numFmtId="0" fontId="85" fillId="33" borderId="0" xfId="276" applyFont="1" applyFill="1" applyAlignment="1">
      <alignment horizontal="center" vertical="center" shrinkToFit="1"/>
    </xf>
    <xf numFmtId="0" fontId="85" fillId="33" borderId="10" xfId="276" applyFont="1" applyFill="1" applyBorder="1" applyAlignment="1">
      <alignment horizontal="center" vertical="center" shrinkToFit="1"/>
    </xf>
    <xf numFmtId="0" fontId="85" fillId="33" borderId="14" xfId="276" applyFont="1" applyFill="1" applyBorder="1" applyAlignment="1">
      <alignment horizontal="center" vertical="center" shrinkToFit="1"/>
    </xf>
    <xf numFmtId="0" fontId="85" fillId="33" borderId="4" xfId="276" applyFont="1" applyFill="1" applyBorder="1" applyAlignment="1">
      <alignment horizontal="center" vertical="center" shrinkToFit="1"/>
    </xf>
    <xf numFmtId="0" fontId="85" fillId="33" borderId="8" xfId="276" applyFont="1" applyFill="1" applyBorder="1" applyAlignment="1">
      <alignment horizontal="center" vertical="center" shrinkToFit="1"/>
    </xf>
    <xf numFmtId="0" fontId="70" fillId="32" borderId="1" xfId="276" applyFont="1" applyFill="1" applyBorder="1" applyAlignment="1">
      <alignment vertical="center"/>
    </xf>
    <xf numFmtId="0" fontId="70" fillId="32" borderId="1" xfId="185" applyFont="1" applyFill="1" applyBorder="1" applyAlignment="1">
      <alignment horizontal="left"/>
    </xf>
    <xf numFmtId="0" fontId="90" fillId="0" borderId="1" xfId="276" applyFont="1" applyBorder="1" applyAlignment="1">
      <alignment vertical="center" shrinkToFit="1"/>
    </xf>
    <xf numFmtId="0" fontId="85" fillId="0" borderId="1" xfId="276" applyFont="1" applyBorder="1" applyAlignment="1">
      <alignment vertical="center" shrinkToFit="1"/>
    </xf>
    <xf numFmtId="0" fontId="68" fillId="0" borderId="1" xfId="276" applyFont="1" applyBorder="1"/>
    <xf numFmtId="0" fontId="91" fillId="35" borderId="1" xfId="277" applyFont="1" applyFill="1" applyBorder="1" applyAlignment="1">
      <alignment vertical="center" shrinkToFit="1"/>
    </xf>
    <xf numFmtId="0" fontId="89" fillId="35" borderId="1" xfId="276" applyFont="1" applyFill="1" applyBorder="1" applyAlignment="1">
      <alignment horizontal="center" vertical="center" wrapText="1"/>
    </xf>
    <xf numFmtId="0" fontId="89" fillId="35" borderId="1" xfId="276" applyFont="1" applyFill="1" applyBorder="1" applyAlignment="1">
      <alignment horizontal="center" vertical="top" shrinkToFit="1"/>
    </xf>
    <xf numFmtId="0" fontId="88" fillId="35" borderId="1" xfId="276" applyFont="1" applyFill="1" applyBorder="1" applyAlignment="1">
      <alignment horizontal="center" vertical="center" shrinkToFit="1"/>
    </xf>
    <xf numFmtId="0" fontId="85" fillId="35" borderId="1" xfId="276" applyFont="1" applyFill="1" applyBorder="1" applyAlignment="1">
      <alignment horizontal="center" vertical="center"/>
    </xf>
    <xf numFmtId="0" fontId="88" fillId="35" borderId="1" xfId="276" applyFont="1" applyFill="1" applyBorder="1" applyAlignment="1">
      <alignment vertical="center"/>
    </xf>
    <xf numFmtId="0" fontId="88" fillId="33" borderId="29" xfId="276" applyFont="1" applyFill="1" applyBorder="1" applyAlignment="1">
      <alignment vertical="center"/>
    </xf>
    <xf numFmtId="0" fontId="88" fillId="33" borderId="0" xfId="276" applyFont="1" applyFill="1" applyAlignment="1">
      <alignment vertical="center"/>
    </xf>
    <xf numFmtId="0" fontId="88" fillId="33" borderId="10" xfId="276" applyFont="1" applyFill="1" applyBorder="1" applyAlignment="1">
      <alignment vertical="center"/>
    </xf>
    <xf numFmtId="0" fontId="88" fillId="35" borderId="29" xfId="276" applyFont="1" applyFill="1" applyBorder="1" applyAlignment="1">
      <alignment vertical="center"/>
    </xf>
    <xf numFmtId="0" fontId="88" fillId="35" borderId="0" xfId="276" applyFont="1" applyFill="1" applyAlignment="1">
      <alignment vertical="center"/>
    </xf>
    <xf numFmtId="0" fontId="88" fillId="35" borderId="10" xfId="276" applyFont="1" applyFill="1" applyBorder="1" applyAlignment="1">
      <alignment vertical="center"/>
    </xf>
    <xf numFmtId="0" fontId="88" fillId="0" borderId="0" xfId="276" applyFont="1" applyAlignment="1">
      <alignment horizontal="center" vertical="center" shrinkToFit="1"/>
    </xf>
    <xf numFmtId="0" fontId="89" fillId="0" borderId="1" xfId="277" applyFont="1" applyBorder="1" applyAlignment="1">
      <alignment horizontal="center" vertical="center" shrinkToFit="1"/>
    </xf>
    <xf numFmtId="0" fontId="70" fillId="0" borderId="1" xfId="276" applyFont="1" applyBorder="1" applyAlignment="1">
      <alignment horizontal="center" vertical="center" wrapText="1"/>
    </xf>
    <xf numFmtId="0" fontId="70" fillId="0" borderId="1" xfId="276" applyFont="1" applyBorder="1" applyAlignment="1">
      <alignment horizontal="center" vertical="center" shrinkToFit="1"/>
    </xf>
    <xf numFmtId="0" fontId="85" fillId="33" borderId="29" xfId="276" applyFont="1" applyFill="1" applyBorder="1" applyAlignment="1">
      <alignment vertical="center" shrinkToFit="1"/>
    </xf>
    <xf numFmtId="0" fontId="85" fillId="33" borderId="0" xfId="276" applyFont="1" applyFill="1" applyAlignment="1">
      <alignment vertical="center" shrinkToFit="1"/>
    </xf>
    <xf numFmtId="0" fontId="85" fillId="33" borderId="10" xfId="276" applyFont="1" applyFill="1" applyBorder="1" applyAlignment="1">
      <alignment vertical="center" shrinkToFit="1"/>
    </xf>
    <xf numFmtId="0" fontId="88" fillId="35" borderId="1" xfId="276" applyFont="1" applyFill="1" applyBorder="1" applyAlignment="1">
      <alignment horizontal="center" vertical="top" shrinkToFit="1"/>
    </xf>
    <xf numFmtId="0" fontId="70" fillId="0" borderId="16" xfId="276" applyFont="1" applyBorder="1" applyAlignment="1">
      <alignment horizontal="center" vertical="center" wrapText="1"/>
    </xf>
    <xf numFmtId="0" fontId="70" fillId="0" borderId="16" xfId="276" applyFont="1" applyBorder="1" applyAlignment="1">
      <alignment horizontal="left" vertical="center" wrapText="1"/>
    </xf>
    <xf numFmtId="0" fontId="70" fillId="0" borderId="1" xfId="276" applyFont="1" applyBorder="1" applyAlignment="1">
      <alignment horizontal="center" vertical="top" shrinkToFit="1"/>
    </xf>
    <xf numFmtId="0" fontId="89" fillId="0" borderId="1" xfId="277" applyFont="1" applyBorder="1" applyAlignment="1">
      <alignment vertical="center" shrinkToFit="1"/>
    </xf>
    <xf numFmtId="0" fontId="68" fillId="32" borderId="1" xfId="276" applyFont="1" applyFill="1" applyBorder="1" applyAlignment="1">
      <alignment horizontal="center" vertical="top" shrinkToFit="1"/>
    </xf>
    <xf numFmtId="0" fontId="85" fillId="0" borderId="1" xfId="276" applyFont="1" applyBorder="1" applyAlignment="1">
      <alignment vertical="center"/>
    </xf>
    <xf numFmtId="0" fontId="88" fillId="0" borderId="1" xfId="276" applyFont="1" applyBorder="1" applyAlignment="1">
      <alignment vertical="center"/>
    </xf>
    <xf numFmtId="0" fontId="70" fillId="32" borderId="1" xfId="276" applyFont="1" applyFill="1" applyBorder="1" applyAlignment="1">
      <alignment horizontal="justify" vertical="top" wrapText="1"/>
    </xf>
    <xf numFmtId="0" fontId="70" fillId="32" borderId="1" xfId="276" applyFont="1" applyFill="1" applyBorder="1" applyAlignment="1">
      <alignment vertical="center" wrapText="1"/>
    </xf>
    <xf numFmtId="0" fontId="88" fillId="33" borderId="3" xfId="276" applyFont="1" applyFill="1" applyBorder="1" applyAlignment="1">
      <alignment vertical="center"/>
    </xf>
    <xf numFmtId="0" fontId="88" fillId="33" borderId="5" xfId="276" applyFont="1" applyFill="1" applyBorder="1" applyAlignment="1">
      <alignment vertical="center"/>
    </xf>
    <xf numFmtId="0" fontId="88" fillId="33" borderId="9" xfId="276" applyFont="1" applyFill="1" applyBorder="1" applyAlignment="1">
      <alignment vertical="center"/>
    </xf>
    <xf numFmtId="0" fontId="88" fillId="35" borderId="3" xfId="276" applyFont="1" applyFill="1" applyBorder="1" applyAlignment="1">
      <alignment vertical="center"/>
    </xf>
    <xf numFmtId="0" fontId="88" fillId="35" borderId="5" xfId="276" applyFont="1" applyFill="1" applyBorder="1" applyAlignment="1">
      <alignment vertical="center"/>
    </xf>
    <xf numFmtId="0" fontId="88" fillId="35" borderId="9" xfId="276" applyFont="1" applyFill="1" applyBorder="1" applyAlignment="1">
      <alignment vertical="center"/>
    </xf>
    <xf numFmtId="0" fontId="12" fillId="0" borderId="1" xfId="276" applyFont="1" applyBorder="1" applyAlignment="1">
      <alignment horizontal="center" vertical="center"/>
    </xf>
    <xf numFmtId="0" fontId="12" fillId="0" borderId="1" xfId="99" applyFont="1" applyBorder="1" applyAlignment="1">
      <alignment horizontal="center"/>
    </xf>
    <xf numFmtId="0" fontId="85" fillId="34" borderId="1" xfId="276" applyFont="1" applyFill="1" applyBorder="1" applyAlignment="1">
      <alignment vertical="center"/>
    </xf>
    <xf numFmtId="0" fontId="88" fillId="34" borderId="1" xfId="276" applyFont="1" applyFill="1" applyBorder="1" applyAlignment="1">
      <alignment vertical="center"/>
    </xf>
    <xf numFmtId="0" fontId="68" fillId="32" borderId="1" xfId="276" applyFont="1" applyFill="1" applyBorder="1"/>
    <xf numFmtId="0" fontId="70" fillId="32" borderId="1" xfId="185" applyFont="1" applyFill="1" applyBorder="1" applyAlignment="1">
      <alignment horizontal="justify" vertical="top" wrapText="1"/>
    </xf>
    <xf numFmtId="0" fontId="85" fillId="0" borderId="1" xfId="185" applyFont="1" applyBorder="1" applyAlignment="1">
      <alignment horizontal="center"/>
    </xf>
    <xf numFmtId="0" fontId="85" fillId="32" borderId="1" xfId="276" applyFont="1" applyFill="1" applyBorder="1" applyAlignment="1">
      <alignment vertical="center"/>
    </xf>
    <xf numFmtId="0" fontId="88" fillId="32" borderId="1" xfId="276" applyFont="1" applyFill="1" applyBorder="1" applyAlignment="1">
      <alignment vertical="center"/>
    </xf>
    <xf numFmtId="0" fontId="68" fillId="0" borderId="18" xfId="276" applyFont="1" applyBorder="1" applyAlignment="1">
      <alignment horizontal="center"/>
    </xf>
    <xf numFmtId="0" fontId="68" fillId="0" borderId="18" xfId="276" applyFont="1" applyBorder="1" applyAlignment="1">
      <alignment horizontal="left"/>
    </xf>
    <xf numFmtId="0" fontId="68" fillId="0" borderId="1" xfId="276" applyFont="1" applyBorder="1" applyAlignment="1">
      <alignment horizontal="center"/>
    </xf>
    <xf numFmtId="0" fontId="85" fillId="0" borderId="1" xfId="276" applyFont="1" applyBorder="1" applyAlignment="1">
      <alignment horizontal="center" vertical="top" shrinkToFit="1"/>
    </xf>
    <xf numFmtId="0" fontId="70" fillId="0" borderId="1" xfId="185" applyFont="1" applyBorder="1" applyAlignment="1">
      <alignment horizontal="center"/>
    </xf>
    <xf numFmtId="0" fontId="68" fillId="32" borderId="1" xfId="276" applyFont="1" applyFill="1" applyBorder="1" applyAlignment="1">
      <alignment horizontal="center" vertical="center" shrinkToFit="1"/>
    </xf>
    <xf numFmtId="0" fontId="85" fillId="0" borderId="1" xfId="276" applyFont="1" applyBorder="1" applyAlignment="1">
      <alignment horizontal="center"/>
    </xf>
    <xf numFmtId="0" fontId="85" fillId="32" borderId="1" xfId="276" applyFont="1" applyFill="1" applyBorder="1" applyAlignment="1">
      <alignment horizontal="center"/>
    </xf>
    <xf numFmtId="0" fontId="88" fillId="0" borderId="12" xfId="277" applyFont="1" applyBorder="1" applyAlignment="1">
      <alignment horizontal="center" vertical="center" shrinkToFit="1"/>
    </xf>
    <xf numFmtId="0" fontId="70" fillId="0" borderId="18" xfId="276" applyFont="1" applyBorder="1" applyAlignment="1">
      <alignment horizontal="center" vertical="center" wrapText="1"/>
    </xf>
    <xf numFmtId="0" fontId="70" fillId="0" borderId="18" xfId="276" applyFont="1" applyBorder="1" applyAlignment="1">
      <alignment horizontal="left" vertical="center" wrapText="1"/>
    </xf>
    <xf numFmtId="0" fontId="48" fillId="0" borderId="1" xfId="1" applyFont="1" applyBorder="1" applyAlignment="1">
      <alignment vertical="center"/>
    </xf>
    <xf numFmtId="0" fontId="85" fillId="0" borderId="10" xfId="276" applyFont="1" applyBorder="1" applyAlignment="1">
      <alignment horizontal="center" vertical="center" shrinkToFit="1"/>
    </xf>
    <xf numFmtId="0" fontId="70" fillId="0" borderId="15" xfId="276" applyFont="1" applyBorder="1" applyAlignment="1">
      <alignment horizontal="center" vertical="center"/>
    </xf>
    <xf numFmtId="0" fontId="70" fillId="0" borderId="18" xfId="185" applyFont="1" applyBorder="1" applyAlignment="1">
      <alignment horizontal="center"/>
    </xf>
    <xf numFmtId="0" fontId="85" fillId="32" borderId="15" xfId="276" applyFont="1" applyFill="1" applyBorder="1" applyAlignment="1">
      <alignment horizontal="center"/>
    </xf>
    <xf numFmtId="0" fontId="85" fillId="32" borderId="18" xfId="276" applyFont="1" applyFill="1" applyBorder="1" applyAlignment="1">
      <alignment horizontal="center"/>
    </xf>
    <xf numFmtId="0" fontId="85" fillId="0" borderId="18" xfId="276" applyFont="1" applyBorder="1" applyAlignment="1">
      <alignment horizontal="center"/>
    </xf>
    <xf numFmtId="0" fontId="85" fillId="33" borderId="29" xfId="276" applyFont="1" applyFill="1" applyBorder="1" applyAlignment="1">
      <alignment vertical="center"/>
    </xf>
    <xf numFmtId="0" fontId="85" fillId="33" borderId="0" xfId="276" applyFont="1" applyFill="1" applyAlignment="1">
      <alignment vertical="center"/>
    </xf>
    <xf numFmtId="0" fontId="85" fillId="33" borderId="10" xfId="276" applyFont="1" applyFill="1" applyBorder="1" applyAlignment="1">
      <alignment vertical="center"/>
    </xf>
    <xf numFmtId="0" fontId="70" fillId="0" borderId="18" xfId="276" applyFont="1" applyBorder="1" applyAlignment="1">
      <alignment horizontal="center" vertical="center" shrinkToFit="1"/>
    </xf>
    <xf numFmtId="0" fontId="93" fillId="0" borderId="18" xfId="276" applyFont="1" applyBorder="1" applyAlignment="1">
      <alignment horizontal="left" wrapText="1"/>
    </xf>
    <xf numFmtId="0" fontId="70" fillId="0" borderId="1" xfId="185" applyFont="1" applyBorder="1" applyAlignment="1">
      <alignment horizontal="justify" vertical="top" wrapText="1"/>
    </xf>
    <xf numFmtId="0" fontId="70" fillId="32" borderId="1" xfId="185" applyFont="1" applyFill="1" applyBorder="1" applyAlignment="1">
      <alignment vertical="center" wrapText="1"/>
    </xf>
    <xf numFmtId="0" fontId="12" fillId="0" borderId="1" xfId="185" applyFont="1" applyBorder="1" applyAlignment="1">
      <alignment horizontal="justify" vertical="top" wrapText="1"/>
    </xf>
    <xf numFmtId="0" fontId="71" fillId="0" borderId="1" xfId="185" applyFont="1" applyBorder="1" applyAlignment="1">
      <alignment horizontal="center"/>
    </xf>
    <xf numFmtId="0" fontId="12" fillId="32" borderId="1" xfId="276" applyFont="1" applyFill="1" applyBorder="1" applyAlignment="1">
      <alignment horizontal="center"/>
    </xf>
    <xf numFmtId="0" fontId="12" fillId="0" borderId="1" xfId="276" applyFont="1" applyBorder="1" applyAlignment="1">
      <alignment horizontal="center"/>
    </xf>
    <xf numFmtId="0" fontId="92" fillId="0" borderId="11" xfId="277" applyFont="1" applyBorder="1" applyAlignment="1">
      <alignment horizontal="left" vertical="center" shrinkToFit="1"/>
    </xf>
    <xf numFmtId="0" fontId="68" fillId="0" borderId="15" xfId="276" applyFont="1" applyBorder="1" applyAlignment="1">
      <alignment horizontal="left"/>
    </xf>
    <xf numFmtId="0" fontId="85" fillId="0" borderId="1" xfId="276" applyFont="1" applyBorder="1" applyAlignment="1">
      <alignment horizontal="left" vertical="top" shrinkToFit="1"/>
    </xf>
    <xf numFmtId="0" fontId="85" fillId="0" borderId="1" xfId="276" applyFont="1" applyBorder="1" applyAlignment="1">
      <alignment horizontal="left" vertical="center"/>
    </xf>
    <xf numFmtId="0" fontId="88" fillId="0" borderId="1" xfId="276" applyFont="1" applyBorder="1" applyAlignment="1">
      <alignment horizontal="left" vertical="center"/>
    </xf>
    <xf numFmtId="0" fontId="85" fillId="33" borderId="29" xfId="276" applyFont="1" applyFill="1" applyBorder="1" applyAlignment="1">
      <alignment horizontal="left" vertical="center" shrinkToFit="1"/>
    </xf>
    <xf numFmtId="0" fontId="85" fillId="33" borderId="0" xfId="276" applyFont="1" applyFill="1" applyAlignment="1">
      <alignment horizontal="left" vertical="center" shrinkToFit="1"/>
    </xf>
    <xf numFmtId="0" fontId="85" fillId="33" borderId="10" xfId="276" applyFont="1" applyFill="1" applyBorder="1" applyAlignment="1">
      <alignment horizontal="left" vertical="center" shrinkToFit="1"/>
    </xf>
    <xf numFmtId="0" fontId="85" fillId="0" borderId="0" xfId="276" applyFont="1" applyAlignment="1">
      <alignment horizontal="left" vertical="center" shrinkToFit="1"/>
    </xf>
    <xf numFmtId="0" fontId="70" fillId="0" borderId="1" xfId="276" applyFont="1" applyBorder="1"/>
    <xf numFmtId="0" fontId="70" fillId="0" borderId="15" xfId="276" applyFont="1" applyBorder="1" applyAlignment="1">
      <alignment horizontal="center" vertical="center" wrapText="1"/>
    </xf>
    <xf numFmtId="0" fontId="70" fillId="0" borderId="15" xfId="276" applyFont="1" applyBorder="1" applyAlignment="1">
      <alignment horizontal="left" vertical="center" wrapText="1"/>
    </xf>
    <xf numFmtId="0" fontId="70" fillId="32" borderId="15" xfId="276" applyFont="1" applyFill="1" applyBorder="1" applyAlignment="1">
      <alignment horizontal="center" vertical="center"/>
    </xf>
    <xf numFmtId="0" fontId="70" fillId="36" borderId="15" xfId="185" applyFont="1" applyFill="1" applyBorder="1"/>
    <xf numFmtId="0" fontId="70" fillId="0" borderId="15" xfId="185" applyFont="1" applyBorder="1" applyAlignment="1">
      <alignment horizontal="center"/>
    </xf>
    <xf numFmtId="0" fontId="70" fillId="32" borderId="18" xfId="276" applyFont="1" applyFill="1" applyBorder="1" applyAlignment="1">
      <alignment horizontal="center" vertical="center"/>
    </xf>
    <xf numFmtId="0" fontId="70" fillId="36" borderId="18" xfId="185" applyFont="1" applyFill="1" applyBorder="1"/>
    <xf numFmtId="0" fontId="70" fillId="0" borderId="18" xfId="185" applyFont="1" applyBorder="1"/>
    <xf numFmtId="0" fontId="70" fillId="0" borderId="18" xfId="276" applyFont="1" applyBorder="1" applyAlignment="1">
      <alignment horizontal="center" vertical="center"/>
    </xf>
    <xf numFmtId="0" fontId="70" fillId="0" borderId="18" xfId="185" applyFont="1" applyBorder="1" applyAlignment="1">
      <alignment vertical="center"/>
    </xf>
    <xf numFmtId="0" fontId="70" fillId="0" borderId="16" xfId="276" applyFont="1" applyBorder="1" applyAlignment="1">
      <alignment horizontal="center" vertical="center"/>
    </xf>
    <xf numFmtId="0" fontId="70" fillId="0" borderId="16" xfId="185" applyFont="1" applyBorder="1" applyAlignment="1">
      <alignment vertical="center"/>
    </xf>
    <xf numFmtId="0" fontId="70" fillId="0" borderId="16" xfId="185" applyFont="1" applyBorder="1" applyAlignment="1">
      <alignment horizontal="center"/>
    </xf>
    <xf numFmtId="0" fontId="85" fillId="0" borderId="16" xfId="276" applyFont="1" applyBorder="1" applyAlignment="1">
      <alignment horizontal="center"/>
    </xf>
    <xf numFmtId="0" fontId="85" fillId="32" borderId="1" xfId="276" applyFont="1" applyFill="1" applyBorder="1" applyAlignment="1">
      <alignment horizontal="center" vertical="center" shrinkToFit="1"/>
    </xf>
    <xf numFmtId="0" fontId="70" fillId="0" borderId="1" xfId="185" applyFont="1" applyBorder="1" applyAlignment="1">
      <alignment horizontal="left"/>
    </xf>
    <xf numFmtId="0" fontId="70" fillId="0" borderId="1" xfId="99" applyFont="1" applyBorder="1" applyAlignment="1">
      <alignment horizontal="center"/>
    </xf>
    <xf numFmtId="0" fontId="70" fillId="32" borderId="1" xfId="276" applyFont="1" applyFill="1" applyBorder="1" applyAlignment="1">
      <alignment horizontal="left" vertical="center" wrapText="1"/>
    </xf>
    <xf numFmtId="0" fontId="70" fillId="0" borderId="1" xfId="276" applyFont="1" applyBorder="1" applyAlignment="1">
      <alignment horizontal="justify" vertical="top" wrapText="1"/>
    </xf>
    <xf numFmtId="0" fontId="70" fillId="0" borderId="1" xfId="276" applyFont="1" applyBorder="1" applyAlignment="1">
      <alignment vertical="center" wrapText="1"/>
    </xf>
    <xf numFmtId="0" fontId="70" fillId="32" borderId="1" xfId="185" applyFont="1" applyFill="1" applyBorder="1" applyAlignment="1">
      <alignment horizontal="center"/>
    </xf>
    <xf numFmtId="0" fontId="88" fillId="0" borderId="12" xfId="276" applyFont="1" applyBorder="1" applyAlignment="1">
      <alignment vertical="center" shrinkToFit="1"/>
    </xf>
    <xf numFmtId="0" fontId="85" fillId="0" borderId="29" xfId="276" applyFont="1" applyBorder="1" applyAlignment="1">
      <alignment horizontal="center" vertical="center" shrinkToFit="1"/>
    </xf>
    <xf numFmtId="0" fontId="88" fillId="0" borderId="10" xfId="276" applyFont="1" applyBorder="1" applyAlignment="1">
      <alignment vertical="center" shrinkToFit="1"/>
    </xf>
    <xf numFmtId="0" fontId="92" fillId="0" borderId="10" xfId="277" applyFont="1" applyBorder="1" applyAlignment="1">
      <alignment vertical="center" shrinkToFit="1"/>
    </xf>
    <xf numFmtId="0" fontId="85" fillId="0" borderId="29" xfId="276" applyFont="1" applyBorder="1" applyAlignment="1">
      <alignment vertical="center" shrinkToFit="1"/>
    </xf>
    <xf numFmtId="0" fontId="85" fillId="0" borderId="0" xfId="276" applyFont="1" applyAlignment="1">
      <alignment vertical="center" shrinkToFit="1"/>
    </xf>
    <xf numFmtId="0" fontId="85" fillId="0" borderId="10" xfId="276" applyFont="1" applyBorder="1" applyAlignment="1">
      <alignment vertical="center" shrinkToFit="1"/>
    </xf>
    <xf numFmtId="0" fontId="70" fillId="0" borderId="1" xfId="185" applyFont="1" applyBorder="1" applyAlignment="1">
      <alignment horizontal="left" vertical="top"/>
    </xf>
    <xf numFmtId="0" fontId="92" fillId="0" borderId="12" xfId="277" applyFont="1" applyBorder="1" applyAlignment="1">
      <alignment vertical="center" shrinkToFit="1"/>
    </xf>
    <xf numFmtId="0" fontId="70" fillId="0" borderId="1" xfId="185" applyFont="1" applyBorder="1" applyAlignment="1">
      <alignment vertical="center" wrapText="1"/>
    </xf>
    <xf numFmtId="0" fontId="75" fillId="0" borderId="18" xfId="276" applyFont="1" applyBorder="1" applyAlignment="1">
      <alignment horizontal="right"/>
    </xf>
    <xf numFmtId="0" fontId="70" fillId="32" borderId="1" xfId="276" applyFont="1" applyFill="1" applyBorder="1" applyAlignment="1">
      <alignment horizontal="center" vertical="center"/>
    </xf>
    <xf numFmtId="0" fontId="70" fillId="32" borderId="1" xfId="185" applyFont="1" applyFill="1" applyBorder="1" applyAlignment="1">
      <alignment horizontal="left" vertical="top" wrapText="1"/>
    </xf>
    <xf numFmtId="0" fontId="70" fillId="0" borderId="18" xfId="276" applyFont="1" applyBorder="1" applyAlignment="1">
      <alignment vertical="center"/>
    </xf>
    <xf numFmtId="0" fontId="70" fillId="32" borderId="1" xfId="276" applyFont="1" applyFill="1" applyBorder="1" applyAlignment="1">
      <alignment horizontal="center" vertical="center" wrapText="1"/>
    </xf>
    <xf numFmtId="0" fontId="70" fillId="32" borderId="1" xfId="276" applyFont="1" applyFill="1" applyBorder="1" applyAlignment="1">
      <alignment horizontal="center" vertical="top" shrinkToFit="1"/>
    </xf>
    <xf numFmtId="0" fontId="70" fillId="0" borderId="16" xfId="276" applyFont="1" applyBorder="1" applyAlignment="1">
      <alignment vertical="center"/>
    </xf>
    <xf numFmtId="0" fontId="89" fillId="35" borderId="1" xfId="276" applyFont="1" applyFill="1" applyBorder="1" applyAlignment="1">
      <alignment horizontal="center" vertical="center" shrinkToFit="1"/>
    </xf>
    <xf numFmtId="0" fontId="70" fillId="35" borderId="1" xfId="276" applyFont="1" applyFill="1" applyBorder="1" applyAlignment="1">
      <alignment horizontal="center" vertical="center" wrapText="1"/>
    </xf>
    <xf numFmtId="0" fontId="70" fillId="35" borderId="1" xfId="276" applyFont="1" applyFill="1" applyBorder="1" applyAlignment="1">
      <alignment vertical="center" wrapText="1"/>
    </xf>
    <xf numFmtId="0" fontId="70" fillId="35" borderId="1" xfId="276" applyFont="1" applyFill="1" applyBorder="1" applyAlignment="1">
      <alignment horizontal="center" vertical="top" shrinkToFit="1"/>
    </xf>
    <xf numFmtId="0" fontId="85" fillId="35" borderId="1" xfId="276" applyFont="1" applyFill="1" applyBorder="1" applyAlignment="1">
      <alignment horizontal="center" vertical="center" shrinkToFit="1"/>
    </xf>
    <xf numFmtId="0" fontId="85" fillId="35" borderId="1" xfId="276" applyFont="1" applyFill="1" applyBorder="1" applyAlignment="1">
      <alignment vertical="center" shrinkToFit="1"/>
    </xf>
    <xf numFmtId="0" fontId="85" fillId="35" borderId="29" xfId="276" applyFont="1" applyFill="1" applyBorder="1" applyAlignment="1">
      <alignment horizontal="center" vertical="center" shrinkToFit="1"/>
    </xf>
    <xf numFmtId="0" fontId="85" fillId="35" borderId="0" xfId="276" applyFont="1" applyFill="1" applyAlignment="1">
      <alignment horizontal="center" vertical="center" shrinkToFit="1"/>
    </xf>
    <xf numFmtId="0" fontId="85" fillId="35" borderId="10" xfId="276" applyFont="1" applyFill="1" applyBorder="1" applyAlignment="1">
      <alignment horizontal="center" vertical="center" shrinkToFit="1"/>
    </xf>
    <xf numFmtId="0" fontId="70" fillId="0" borderId="18" xfId="276" applyFont="1" applyBorder="1" applyAlignment="1">
      <alignment horizontal="left" vertical="center"/>
    </xf>
    <xf numFmtId="0" fontId="68" fillId="32" borderId="1" xfId="276" applyFont="1" applyFill="1" applyBorder="1" applyAlignment="1">
      <alignment horizontal="center" vertical="center" wrapText="1"/>
    </xf>
    <xf numFmtId="0" fontId="68" fillId="0" borderId="18" xfId="276" applyFont="1" applyBorder="1" applyAlignment="1">
      <alignment horizontal="center" vertical="center" wrapText="1"/>
    </xf>
    <xf numFmtId="0" fontId="68" fillId="0" borderId="18" xfId="276" applyFont="1" applyBorder="1" applyAlignment="1">
      <alignment horizontal="justify" vertical="center" wrapText="1"/>
    </xf>
    <xf numFmtId="0" fontId="68" fillId="0" borderId="19" xfId="276" applyFont="1" applyBorder="1" applyAlignment="1">
      <alignment horizontal="center" vertical="center" wrapText="1"/>
    </xf>
    <xf numFmtId="0" fontId="68" fillId="0" borderId="19" xfId="276" applyFont="1" applyBorder="1" applyAlignment="1">
      <alignment horizontal="justify" vertical="center" wrapText="1"/>
    </xf>
    <xf numFmtId="0" fontId="70" fillId="0" borderId="18" xfId="276" applyFont="1" applyBorder="1" applyAlignment="1">
      <alignment horizontal="justify" vertical="center" wrapText="1"/>
    </xf>
    <xf numFmtId="0" fontId="70" fillId="32" borderId="18" xfId="276" applyFont="1" applyFill="1" applyBorder="1" applyAlignment="1">
      <alignment horizontal="center" vertical="center" wrapText="1"/>
    </xf>
    <xf numFmtId="0" fontId="70" fillId="32" borderId="18" xfId="276" applyFont="1" applyFill="1" applyBorder="1" applyAlignment="1">
      <alignment horizontal="justify" vertical="center" wrapText="1"/>
    </xf>
    <xf numFmtId="0" fontId="89" fillId="35" borderId="1" xfId="277" applyFont="1" applyFill="1" applyBorder="1" applyAlignment="1">
      <alignment horizontal="center" vertical="center" shrinkToFit="1"/>
    </xf>
    <xf numFmtId="0" fontId="85" fillId="35" borderId="29" xfId="276" applyFont="1" applyFill="1" applyBorder="1" applyAlignment="1">
      <alignment vertical="center" shrinkToFit="1"/>
    </xf>
    <xf numFmtId="0" fontId="85" fillId="35" borderId="0" xfId="276" applyFont="1" applyFill="1" applyAlignment="1">
      <alignment vertical="center" shrinkToFit="1"/>
    </xf>
    <xf numFmtId="0" fontId="85" fillId="35" borderId="10" xfId="276" applyFont="1" applyFill="1" applyBorder="1" applyAlignment="1">
      <alignment vertical="center" shrinkToFit="1"/>
    </xf>
    <xf numFmtId="0" fontId="70" fillId="32" borderId="15" xfId="276" applyFont="1" applyFill="1" applyBorder="1" applyAlignment="1">
      <alignment horizontal="center" vertical="center" wrapText="1"/>
    </xf>
    <xf numFmtId="0" fontId="70" fillId="32" borderId="15" xfId="276" applyFont="1" applyFill="1" applyBorder="1" applyAlignment="1">
      <alignment vertical="center"/>
    </xf>
    <xf numFmtId="0" fontId="70" fillId="32" borderId="18" xfId="276" applyFont="1" applyFill="1" applyBorder="1" applyAlignment="1">
      <alignment vertical="center"/>
    </xf>
    <xf numFmtId="0" fontId="88" fillId="32" borderId="29" xfId="276" applyFont="1" applyFill="1" applyBorder="1" applyAlignment="1">
      <alignment vertical="center"/>
    </xf>
    <xf numFmtId="0" fontId="88" fillId="32" borderId="0" xfId="276" applyFont="1" applyFill="1" applyAlignment="1">
      <alignment vertical="center"/>
    </xf>
    <xf numFmtId="0" fontId="88" fillId="32" borderId="10" xfId="276" applyFont="1" applyFill="1" applyBorder="1" applyAlignment="1">
      <alignment vertical="center"/>
    </xf>
    <xf numFmtId="0" fontId="88" fillId="32" borderId="0" xfId="276" applyFont="1" applyFill="1" applyAlignment="1">
      <alignment horizontal="center" vertical="center" shrinkToFit="1"/>
    </xf>
    <xf numFmtId="0" fontId="70" fillId="32" borderId="16" xfId="276" applyFont="1" applyFill="1" applyBorder="1" applyAlignment="1">
      <alignment horizontal="center" vertical="center" wrapText="1"/>
    </xf>
    <xf numFmtId="0" fontId="70" fillId="32" borderId="16" xfId="276" applyFont="1" applyFill="1" applyBorder="1" applyAlignment="1">
      <alignment vertical="center"/>
    </xf>
    <xf numFmtId="0" fontId="68" fillId="32" borderId="18" xfId="276" applyFont="1" applyFill="1" applyBorder="1" applyAlignment="1">
      <alignment horizontal="center" vertical="center" wrapText="1"/>
    </xf>
    <xf numFmtId="0" fontId="68" fillId="32" borderId="18" xfId="276" applyFont="1" applyFill="1" applyBorder="1" applyAlignment="1">
      <alignment vertical="center"/>
    </xf>
    <xf numFmtId="0" fontId="89" fillId="35" borderId="1" xfId="277" applyFont="1" applyFill="1" applyBorder="1" applyAlignment="1">
      <alignment vertical="center" shrinkToFit="1"/>
    </xf>
    <xf numFmtId="0" fontId="68" fillId="35" borderId="1" xfId="276" applyFont="1" applyFill="1" applyBorder="1"/>
    <xf numFmtId="0" fontId="68" fillId="35" borderId="1" xfId="276" applyFont="1" applyFill="1" applyBorder="1" applyAlignment="1">
      <alignment horizontal="center"/>
    </xf>
    <xf numFmtId="0" fontId="70" fillId="32" borderId="18" xfId="276" applyFont="1" applyFill="1" applyBorder="1" applyAlignment="1">
      <alignment vertical="center" wrapText="1"/>
    </xf>
    <xf numFmtId="0" fontId="68" fillId="32" borderId="16" xfId="276" applyFont="1" applyFill="1" applyBorder="1" applyAlignment="1">
      <alignment horizontal="center" vertical="center" wrapText="1"/>
    </xf>
    <xf numFmtId="0" fontId="68" fillId="0" borderId="12" xfId="276" applyFont="1" applyBorder="1" applyAlignment="1">
      <alignment horizontal="center" vertical="center" wrapText="1"/>
    </xf>
    <xf numFmtId="0" fontId="68" fillId="0" borderId="12" xfId="276" applyFont="1" applyBorder="1" applyAlignment="1">
      <alignment vertical="center" wrapText="1"/>
    </xf>
    <xf numFmtId="0" fontId="85" fillId="35" borderId="29" xfId="276" applyFont="1" applyFill="1" applyBorder="1" applyAlignment="1">
      <alignment vertical="center"/>
    </xf>
    <xf numFmtId="0" fontId="85" fillId="35" borderId="0" xfId="276" applyFont="1" applyFill="1" applyAlignment="1">
      <alignment vertical="center"/>
    </xf>
    <xf numFmtId="0" fontId="85" fillId="35" borderId="10" xfId="276" applyFont="1" applyFill="1" applyBorder="1" applyAlignment="1">
      <alignment vertical="center"/>
    </xf>
    <xf numFmtId="0" fontId="85" fillId="35" borderId="1" xfId="276" applyFont="1" applyFill="1" applyBorder="1" applyAlignment="1">
      <alignment vertical="center"/>
    </xf>
    <xf numFmtId="0" fontId="70" fillId="32" borderId="18" xfId="276" applyFont="1" applyFill="1" applyBorder="1" applyAlignment="1">
      <alignment horizontal="left" vertical="center" wrapText="1"/>
    </xf>
    <xf numFmtId="0" fontId="68" fillId="32" borderId="18" xfId="276" applyFont="1" applyFill="1" applyBorder="1" applyAlignment="1">
      <alignment horizontal="center" vertical="center"/>
    </xf>
    <xf numFmtId="0" fontId="68" fillId="32" borderId="16" xfId="276" applyFont="1" applyFill="1" applyBorder="1" applyAlignment="1">
      <alignment horizontal="center" vertical="center"/>
    </xf>
    <xf numFmtId="0" fontId="70" fillId="32" borderId="16" xfId="276" applyFont="1" applyFill="1" applyBorder="1" applyAlignment="1">
      <alignment horizontal="center" vertical="center"/>
    </xf>
    <xf numFmtId="0" fontId="92" fillId="35" borderId="12" xfId="277" applyFont="1" applyFill="1" applyBorder="1" applyAlignment="1">
      <alignment vertical="center" shrinkToFit="1"/>
    </xf>
    <xf numFmtId="0" fontId="70" fillId="32" borderId="16" xfId="276" applyFont="1" applyFill="1" applyBorder="1" applyAlignment="1">
      <alignment horizontal="justify" vertical="center" wrapText="1"/>
    </xf>
    <xf numFmtId="0" fontId="68" fillId="0" borderId="18" xfId="276" applyFont="1" applyBorder="1" applyAlignment="1">
      <alignment horizontal="left" vertical="center"/>
    </xf>
    <xf numFmtId="0" fontId="68" fillId="0" borderId="16" xfId="276" applyFont="1" applyBorder="1" applyAlignment="1">
      <alignment horizontal="center" vertical="center" wrapText="1"/>
    </xf>
    <xf numFmtId="0" fontId="68" fillId="0" borderId="16" xfId="276" applyFont="1" applyBorder="1" applyAlignment="1">
      <alignment horizontal="justify" vertical="center" wrapText="1"/>
    </xf>
    <xf numFmtId="0" fontId="68" fillId="0" borderId="19" xfId="276" applyFont="1" applyBorder="1" applyAlignment="1">
      <alignment horizontal="center" vertical="center"/>
    </xf>
    <xf numFmtId="0" fontId="48" fillId="35" borderId="13" xfId="276" applyFont="1" applyFill="1" applyBorder="1" applyAlignment="1">
      <alignment horizontal="center" vertical="center" wrapText="1"/>
    </xf>
    <xf numFmtId="0" fontId="70" fillId="35" borderId="13" xfId="276" applyFont="1" applyFill="1" applyBorder="1" applyAlignment="1">
      <alignment horizontal="justify" vertical="center" wrapText="1"/>
    </xf>
    <xf numFmtId="0" fontId="70" fillId="32" borderId="18" xfId="276" applyFont="1" applyFill="1" applyBorder="1" applyAlignment="1">
      <alignment horizontal="left" vertical="center"/>
    </xf>
    <xf numFmtId="0" fontId="70" fillId="32" borderId="13" xfId="276" applyFont="1" applyFill="1" applyBorder="1" applyAlignment="1">
      <alignment horizontal="center" vertical="center" wrapText="1"/>
    </xf>
    <xf numFmtId="0" fontId="70" fillId="32" borderId="13" xfId="276" applyFont="1" applyFill="1" applyBorder="1" applyAlignment="1">
      <alignment horizontal="justify" vertical="center" wrapText="1"/>
    </xf>
    <xf numFmtId="0" fontId="68" fillId="32" borderId="18" xfId="276" applyFont="1" applyFill="1" applyBorder="1" applyAlignment="1">
      <alignment horizontal="justify" vertical="center" wrapText="1"/>
    </xf>
    <xf numFmtId="0" fontId="68" fillId="32" borderId="18" xfId="276" applyFont="1" applyFill="1" applyBorder="1" applyAlignment="1">
      <alignment horizontal="left" vertical="center"/>
    </xf>
    <xf numFmtId="0" fontId="69" fillId="35" borderId="16" xfId="276" applyFont="1" applyFill="1" applyBorder="1" applyAlignment="1">
      <alignment horizontal="center" vertical="center" wrapText="1"/>
    </xf>
    <xf numFmtId="0" fontId="69" fillId="35" borderId="16" xfId="276" applyFont="1" applyFill="1" applyBorder="1" applyAlignment="1">
      <alignment horizontal="justify" vertical="center" wrapText="1"/>
    </xf>
    <xf numFmtId="0" fontId="93" fillId="32" borderId="18" xfId="276" applyFont="1" applyFill="1" applyBorder="1" applyAlignment="1">
      <alignment horizontal="center" vertical="center" wrapText="1"/>
    </xf>
    <xf numFmtId="0" fontId="93" fillId="32" borderId="18" xfId="276" applyFont="1" applyFill="1" applyBorder="1" applyAlignment="1">
      <alignment horizontal="justify" vertical="center" wrapText="1"/>
    </xf>
    <xf numFmtId="0" fontId="93" fillId="32" borderId="18" xfId="276" applyFont="1" applyFill="1" applyBorder="1" applyAlignment="1">
      <alignment vertical="center" wrapText="1"/>
    </xf>
    <xf numFmtId="0" fontId="68" fillId="32" borderId="18" xfId="276" applyFont="1" applyFill="1" applyBorder="1" applyAlignment="1">
      <alignment vertical="center" wrapText="1"/>
    </xf>
    <xf numFmtId="0" fontId="93" fillId="32" borderId="18" xfId="276" applyFont="1" applyFill="1" applyBorder="1" applyAlignment="1">
      <alignment vertical="center"/>
    </xf>
    <xf numFmtId="0" fontId="93" fillId="37" borderId="18" xfId="276" applyFont="1" applyFill="1" applyBorder="1" applyAlignment="1">
      <alignment horizontal="center" vertical="center"/>
    </xf>
    <xf numFmtId="0" fontId="93" fillId="37" borderId="18" xfId="276" applyFont="1" applyFill="1" applyBorder="1" applyAlignment="1">
      <alignment vertical="center"/>
    </xf>
    <xf numFmtId="0" fontId="68" fillId="37" borderId="18" xfId="276" applyFont="1" applyFill="1" applyBorder="1" applyAlignment="1">
      <alignment horizontal="center" vertical="center"/>
    </xf>
    <xf numFmtId="0" fontId="93" fillId="37" borderId="16" xfId="276" applyFont="1" applyFill="1" applyBorder="1" applyAlignment="1">
      <alignment horizontal="center" vertical="center"/>
    </xf>
    <xf numFmtId="0" fontId="93" fillId="37" borderId="16" xfId="276" applyFont="1" applyFill="1" applyBorder="1" applyAlignment="1">
      <alignment vertical="center"/>
    </xf>
    <xf numFmtId="0" fontId="70" fillId="35" borderId="13" xfId="276" applyFont="1" applyFill="1" applyBorder="1" applyAlignment="1">
      <alignment horizontal="center" vertical="center" wrapText="1"/>
    </xf>
    <xf numFmtId="0" fontId="93" fillId="32" borderId="18" xfId="276" applyFont="1" applyFill="1" applyBorder="1" applyAlignment="1">
      <alignment horizontal="left" vertical="center"/>
    </xf>
    <xf numFmtId="0" fontId="70" fillId="32" borderId="16" xfId="276" applyFont="1" applyFill="1" applyBorder="1" applyAlignment="1">
      <alignment vertical="center" wrapText="1"/>
    </xf>
    <xf numFmtId="0" fontId="93" fillId="37" borderId="18" xfId="276" applyFont="1" applyFill="1" applyBorder="1" applyAlignment="1">
      <alignment horizontal="center" vertical="center" wrapText="1"/>
    </xf>
    <xf numFmtId="0" fontId="93" fillId="37" borderId="18" xfId="276" applyFont="1" applyFill="1" applyBorder="1" applyAlignment="1">
      <alignment horizontal="left" vertical="center"/>
    </xf>
    <xf numFmtId="0" fontId="68" fillId="37" borderId="18" xfId="276" applyFont="1" applyFill="1" applyBorder="1" applyAlignment="1">
      <alignment horizontal="center" vertical="center" wrapText="1"/>
    </xf>
    <xf numFmtId="0" fontId="70" fillId="0" borderId="18" xfId="276" applyFont="1" applyBorder="1" applyAlignment="1">
      <alignment vertical="center" wrapText="1"/>
    </xf>
    <xf numFmtId="0" fontId="70" fillId="0" borderId="19" xfId="276" applyFont="1" applyBorder="1" applyAlignment="1">
      <alignment horizontal="left" vertical="center" wrapText="1"/>
    </xf>
    <xf numFmtId="0" fontId="93" fillId="37" borderId="19" xfId="276" applyFont="1" applyFill="1" applyBorder="1" applyAlignment="1">
      <alignment horizontal="center" vertical="center" wrapText="1"/>
    </xf>
    <xf numFmtId="0" fontId="70" fillId="32" borderId="19" xfId="276" applyFont="1" applyFill="1" applyBorder="1" applyAlignment="1">
      <alignment horizontal="center" vertical="center"/>
    </xf>
    <xf numFmtId="0" fontId="70" fillId="32" borderId="19" xfId="276" applyFont="1" applyFill="1" applyBorder="1" applyAlignment="1">
      <alignment vertical="center"/>
    </xf>
    <xf numFmtId="0" fontId="70" fillId="32" borderId="19" xfId="276" applyFont="1" applyFill="1" applyBorder="1" applyAlignment="1">
      <alignment horizontal="center" vertical="center" wrapText="1"/>
    </xf>
    <xf numFmtId="0" fontId="70" fillId="32" borderId="16" xfId="276" applyFont="1" applyFill="1" applyBorder="1" applyAlignment="1">
      <alignment horizontal="left" vertical="center" wrapText="1"/>
    </xf>
    <xf numFmtId="0" fontId="93" fillId="32" borderId="16" xfId="276" applyFont="1" applyFill="1" applyBorder="1" applyAlignment="1">
      <alignment horizontal="center" vertical="center" wrapText="1"/>
    </xf>
    <xf numFmtId="0" fontId="93" fillId="32" borderId="16" xfId="276" applyFont="1" applyFill="1" applyBorder="1" applyAlignment="1">
      <alignment horizontal="justify" vertical="center" wrapText="1"/>
    </xf>
    <xf numFmtId="0" fontId="93" fillId="0" borderId="18" xfId="276" applyFont="1" applyBorder="1" applyAlignment="1">
      <alignment horizontal="center" vertical="center" wrapText="1"/>
    </xf>
    <xf numFmtId="0" fontId="93" fillId="0" borderId="18" xfId="276" applyFont="1" applyBorder="1" applyAlignment="1">
      <alignment horizontal="justify" vertical="center" wrapText="1"/>
    </xf>
    <xf numFmtId="0" fontId="93" fillId="0" borderId="16" xfId="276" applyFont="1" applyBorder="1" applyAlignment="1">
      <alignment horizontal="center" vertical="center" wrapText="1"/>
    </xf>
    <xf numFmtId="0" fontId="93" fillId="0" borderId="16" xfId="276" applyFont="1" applyBorder="1" applyAlignment="1">
      <alignment horizontal="justify" vertical="center" wrapText="1"/>
    </xf>
    <xf numFmtId="0" fontId="93" fillId="0" borderId="19" xfId="276" applyFont="1" applyBorder="1" applyAlignment="1">
      <alignment horizontal="center" vertical="center"/>
    </xf>
    <xf numFmtId="0" fontId="5" fillId="0" borderId="0" xfId="276"/>
    <xf numFmtId="0" fontId="70" fillId="31" borderId="1" xfId="276" applyFont="1" applyFill="1" applyBorder="1" applyAlignment="1">
      <alignment horizontal="center" vertical="center" shrinkToFit="1"/>
    </xf>
    <xf numFmtId="0" fontId="70" fillId="0" borderId="7" xfId="276" applyFont="1" applyBorder="1" applyAlignment="1">
      <alignment horizontal="center" vertical="center" shrinkToFit="1"/>
    </xf>
    <xf numFmtId="0" fontId="68" fillId="32" borderId="19" xfId="276" applyFont="1" applyFill="1" applyBorder="1" applyAlignment="1">
      <alignment horizontal="center" vertical="center" wrapText="1"/>
    </xf>
    <xf numFmtId="0" fontId="88" fillId="35" borderId="13" xfId="276" applyFont="1" applyFill="1" applyBorder="1" applyAlignment="1">
      <alignment vertical="center" shrinkToFit="1"/>
    </xf>
    <xf numFmtId="0" fontId="70" fillId="35" borderId="1" xfId="276" applyFont="1" applyFill="1" applyBorder="1" applyAlignment="1">
      <alignment horizontal="center" vertical="center" shrinkToFit="1"/>
    </xf>
    <xf numFmtId="0" fontId="70" fillId="35" borderId="18" xfId="276" applyFont="1" applyFill="1" applyBorder="1" applyAlignment="1">
      <alignment horizontal="left" vertical="center"/>
    </xf>
    <xf numFmtId="0" fontId="5" fillId="35" borderId="0" xfId="276" applyFill="1"/>
    <xf numFmtId="0" fontId="70" fillId="32" borderId="16" xfId="276" applyFont="1" applyFill="1" applyBorder="1" applyAlignment="1">
      <alignment horizontal="justify" vertical="center"/>
    </xf>
    <xf numFmtId="0" fontId="68" fillId="35" borderId="1" xfId="276" applyFont="1" applyFill="1" applyBorder="1" applyAlignment="1">
      <alignment horizontal="center" vertical="center" wrapText="1"/>
    </xf>
    <xf numFmtId="0" fontId="68" fillId="0" borderId="18" xfId="276" applyFont="1" applyBorder="1" applyAlignment="1">
      <alignment horizontal="center" vertical="center"/>
    </xf>
    <xf numFmtId="0" fontId="68" fillId="0" borderId="18" xfId="276" applyFont="1" applyBorder="1" applyAlignment="1">
      <alignment vertical="center"/>
    </xf>
    <xf numFmtId="0" fontId="68" fillId="0" borderId="19" xfId="276" applyFont="1" applyBorder="1" applyAlignment="1">
      <alignment vertical="center"/>
    </xf>
    <xf numFmtId="0" fontId="88" fillId="35" borderId="12" xfId="276" applyFont="1" applyFill="1" applyBorder="1" applyAlignment="1">
      <alignment vertical="center" shrinkToFit="1"/>
    </xf>
    <xf numFmtId="0" fontId="48" fillId="0" borderId="18" xfId="276" applyFont="1" applyBorder="1" applyAlignment="1">
      <alignment horizontal="center" vertical="center"/>
    </xf>
    <xf numFmtId="0" fontId="48" fillId="0" borderId="18" xfId="276" applyFont="1" applyBorder="1" applyAlignment="1">
      <alignment vertical="center"/>
    </xf>
    <xf numFmtId="0" fontId="69" fillId="0" borderId="16" xfId="276" applyFont="1" applyBorder="1" applyAlignment="1">
      <alignment horizontal="center" vertical="center"/>
    </xf>
    <xf numFmtId="0" fontId="48" fillId="0" borderId="16" xfId="276" applyFont="1" applyBorder="1" applyAlignment="1">
      <alignment vertical="center"/>
    </xf>
    <xf numFmtId="0" fontId="48" fillId="0" borderId="16" xfId="276" applyFont="1" applyBorder="1" applyAlignment="1">
      <alignment horizontal="center" vertical="center"/>
    </xf>
    <xf numFmtId="0" fontId="94" fillId="0" borderId="18" xfId="276" applyFont="1" applyBorder="1" applyAlignment="1">
      <alignment horizontal="left" vertical="center"/>
    </xf>
    <xf numFmtId="0" fontId="94" fillId="0" borderId="18" xfId="276" applyFont="1" applyBorder="1" applyAlignment="1">
      <alignment horizontal="center" vertical="center"/>
    </xf>
    <xf numFmtId="0" fontId="94" fillId="0" borderId="18" xfId="276" applyFont="1" applyBorder="1" applyAlignment="1">
      <alignment vertical="center"/>
    </xf>
    <xf numFmtId="0" fontId="94" fillId="0" borderId="16" xfId="276" applyFont="1" applyBorder="1" applyAlignment="1">
      <alignment vertical="center"/>
    </xf>
    <xf numFmtId="0" fontId="94" fillId="2" borderId="16" xfId="276" applyFont="1" applyFill="1" applyBorder="1" applyAlignment="1">
      <alignment horizontal="center" vertical="center"/>
    </xf>
    <xf numFmtId="0" fontId="48" fillId="0" borderId="18" xfId="276" applyFont="1" applyBorder="1" applyAlignment="1">
      <alignment horizontal="left" vertical="center"/>
    </xf>
    <xf numFmtId="0" fontId="69" fillId="32" borderId="18" xfId="276" applyFont="1" applyFill="1" applyBorder="1" applyAlignment="1">
      <alignment horizontal="center" vertical="center"/>
    </xf>
    <xf numFmtId="0" fontId="94" fillId="32" borderId="18" xfId="276" applyFont="1" applyFill="1" applyBorder="1" applyAlignment="1">
      <alignment vertical="center"/>
    </xf>
    <xf numFmtId="0" fontId="69" fillId="32" borderId="16" xfId="276" applyFont="1" applyFill="1" applyBorder="1" applyAlignment="1">
      <alignment horizontal="center" vertical="center"/>
    </xf>
    <xf numFmtId="0" fontId="94" fillId="32" borderId="16" xfId="276" applyFont="1" applyFill="1" applyBorder="1" applyAlignment="1">
      <alignment vertical="center"/>
    </xf>
    <xf numFmtId="0" fontId="94" fillId="0" borderId="16" xfId="276" applyFont="1" applyBorder="1" applyAlignment="1">
      <alignment horizontal="center" vertical="center"/>
    </xf>
    <xf numFmtId="0" fontId="48" fillId="32" borderId="18" xfId="276" applyFont="1" applyFill="1" applyBorder="1" applyAlignment="1">
      <alignment horizontal="center" vertical="center"/>
    </xf>
    <xf numFmtId="0" fontId="48" fillId="32" borderId="18" xfId="276" applyFont="1" applyFill="1" applyBorder="1" applyAlignment="1">
      <alignment vertical="center"/>
    </xf>
    <xf numFmtId="0" fontId="95" fillId="32" borderId="18" xfId="276" applyFont="1" applyFill="1" applyBorder="1" applyAlignment="1">
      <alignment horizontal="center" vertical="center" wrapText="1"/>
    </xf>
    <xf numFmtId="0" fontId="48" fillId="32" borderId="18" xfId="276" applyFont="1" applyFill="1" applyBorder="1" applyAlignment="1">
      <alignment horizontal="left" vertical="center"/>
    </xf>
    <xf numFmtId="0" fontId="48" fillId="32" borderId="18" xfId="276" applyFont="1" applyFill="1" applyBorder="1" applyAlignment="1">
      <alignment horizontal="justify" vertical="center"/>
    </xf>
    <xf numFmtId="0" fontId="48" fillId="32" borderId="16" xfId="276" applyFont="1" applyFill="1" applyBorder="1" applyAlignment="1">
      <alignment horizontal="center" vertical="center"/>
    </xf>
    <xf numFmtId="0" fontId="48" fillId="32" borderId="16" xfId="276" applyFont="1" applyFill="1" applyBorder="1" applyAlignment="1">
      <alignment horizontal="left" vertical="center"/>
    </xf>
    <xf numFmtId="0" fontId="69" fillId="0" borderId="18" xfId="276" applyFont="1" applyBorder="1" applyAlignment="1">
      <alignment horizontal="center" vertical="center"/>
    </xf>
    <xf numFmtId="0" fontId="69" fillId="0" borderId="18" xfId="276" applyFont="1" applyBorder="1" applyAlignment="1">
      <alignment horizontal="justify" vertical="center"/>
    </xf>
    <xf numFmtId="0" fontId="69" fillId="0" borderId="19" xfId="276" applyFont="1" applyBorder="1" applyAlignment="1">
      <alignment horizontal="center" vertical="center"/>
    </xf>
    <xf numFmtId="0" fontId="69" fillId="0" borderId="19" xfId="276" applyFont="1" applyBorder="1" applyAlignment="1">
      <alignment horizontal="justify" vertical="center"/>
    </xf>
    <xf numFmtId="0" fontId="70" fillId="35" borderId="18" xfId="276" applyFont="1" applyFill="1" applyBorder="1" applyAlignment="1">
      <alignment horizontal="center" vertical="center"/>
    </xf>
    <xf numFmtId="0" fontId="48" fillId="0" borderId="16" xfId="276" applyFont="1" applyBorder="1" applyAlignment="1">
      <alignment horizontal="left" vertical="center"/>
    </xf>
    <xf numFmtId="0" fontId="69" fillId="0" borderId="16" xfId="276" applyFont="1" applyBorder="1" applyAlignment="1">
      <alignment horizontal="left" vertical="center"/>
    </xf>
    <xf numFmtId="0" fontId="88" fillId="38" borderId="12" xfId="276" applyFont="1" applyFill="1" applyBorder="1" applyAlignment="1">
      <alignment vertical="center" shrinkToFit="1"/>
    </xf>
    <xf numFmtId="0" fontId="89" fillId="38" borderId="1" xfId="276" applyFont="1" applyFill="1" applyBorder="1" applyAlignment="1">
      <alignment horizontal="center" vertical="center" shrinkToFit="1"/>
    </xf>
    <xf numFmtId="0" fontId="70" fillId="38" borderId="18" xfId="276" applyFont="1" applyFill="1" applyBorder="1" applyAlignment="1">
      <alignment horizontal="left" vertical="center"/>
    </xf>
    <xf numFmtId="0" fontId="68" fillId="38" borderId="1" xfId="276" applyFont="1" applyFill="1" applyBorder="1" applyAlignment="1">
      <alignment horizontal="center" vertical="center" wrapText="1"/>
    </xf>
    <xf numFmtId="0" fontId="85" fillId="38" borderId="29" xfId="276" applyFont="1" applyFill="1" applyBorder="1" applyAlignment="1">
      <alignment horizontal="center" vertical="center" shrinkToFit="1"/>
    </xf>
    <xf numFmtId="0" fontId="85" fillId="38" borderId="0" xfId="276" applyFont="1" applyFill="1" applyAlignment="1">
      <alignment horizontal="center" vertical="center" shrinkToFit="1"/>
    </xf>
    <xf numFmtId="0" fontId="85" fillId="38" borderId="10" xfId="276" applyFont="1" applyFill="1" applyBorder="1" applyAlignment="1">
      <alignment horizontal="center" vertical="center" shrinkToFit="1"/>
    </xf>
    <xf numFmtId="0" fontId="85" fillId="38" borderId="1" xfId="276" applyFont="1" applyFill="1" applyBorder="1" applyAlignment="1">
      <alignment horizontal="center" vertical="center" shrinkToFit="1"/>
    </xf>
    <xf numFmtId="0" fontId="5" fillId="38" borderId="0" xfId="276" applyFill="1"/>
    <xf numFmtId="0" fontId="69" fillId="35" borderId="19" xfId="276" applyFont="1" applyFill="1" applyBorder="1" applyAlignment="1">
      <alignment horizontal="left" vertical="center"/>
    </xf>
    <xf numFmtId="0" fontId="96" fillId="37" borderId="18" xfId="276" applyFont="1" applyFill="1" applyBorder="1" applyAlignment="1">
      <alignment horizontal="center" vertical="center" wrapText="1"/>
    </xf>
    <xf numFmtId="0" fontId="96" fillId="37" borderId="18" xfId="276" applyFont="1" applyFill="1" applyBorder="1" applyAlignment="1">
      <alignment horizontal="left" vertical="center"/>
    </xf>
    <xf numFmtId="0" fontId="96" fillId="0" borderId="18" xfId="276" applyFont="1" applyBorder="1" applyAlignment="1">
      <alignment horizontal="center" vertical="center"/>
    </xf>
    <xf numFmtId="0" fontId="96" fillId="0" borderId="18" xfId="276" applyFont="1" applyBorder="1" applyAlignment="1">
      <alignment vertical="center"/>
    </xf>
    <xf numFmtId="0" fontId="96" fillId="37" borderId="18" xfId="276" applyFont="1" applyFill="1" applyBorder="1" applyAlignment="1">
      <alignment horizontal="center" vertical="center"/>
    </xf>
    <xf numFmtId="0" fontId="96" fillId="37" borderId="16" xfId="276" applyFont="1" applyFill="1" applyBorder="1" applyAlignment="1">
      <alignment horizontal="center" vertical="center"/>
    </xf>
    <xf numFmtId="0" fontId="96" fillId="37" borderId="16" xfId="276" applyFont="1" applyFill="1" applyBorder="1" applyAlignment="1">
      <alignment horizontal="left" vertical="center"/>
    </xf>
    <xf numFmtId="0" fontId="96" fillId="32" borderId="18" xfId="276" applyFont="1" applyFill="1" applyBorder="1" applyAlignment="1">
      <alignment horizontal="center" vertical="center"/>
    </xf>
    <xf numFmtId="0" fontId="96" fillId="32" borderId="18" xfId="276" applyFont="1" applyFill="1" applyBorder="1" applyAlignment="1">
      <alignment vertical="center"/>
    </xf>
    <xf numFmtId="0" fontId="96" fillId="32" borderId="16" xfId="276" applyFont="1" applyFill="1" applyBorder="1" applyAlignment="1">
      <alignment horizontal="center" vertical="center"/>
    </xf>
    <xf numFmtId="0" fontId="96" fillId="32" borderId="16" xfId="276" applyFont="1" applyFill="1" applyBorder="1" applyAlignment="1">
      <alignment vertical="center"/>
    </xf>
    <xf numFmtId="0" fontId="85" fillId="0" borderId="18" xfId="276" applyFont="1" applyBorder="1" applyAlignment="1">
      <alignment horizontal="center" vertical="center" wrapText="1"/>
    </xf>
    <xf numFmtId="0" fontId="85" fillId="0" borderId="18" xfId="276" applyFont="1" applyBorder="1" applyAlignment="1">
      <alignment horizontal="left" vertical="center" wrapText="1"/>
    </xf>
    <xf numFmtId="0" fontId="85" fillId="0" borderId="1" xfId="276" applyFont="1" applyBorder="1" applyAlignment="1">
      <alignment horizontal="center" vertical="center" wrapText="1"/>
    </xf>
    <xf numFmtId="0" fontId="90" fillId="0" borderId="18" xfId="276" applyFont="1" applyBorder="1" applyAlignment="1">
      <alignment horizontal="center"/>
    </xf>
    <xf numFmtId="0" fontId="97" fillId="0" borderId="18" xfId="276" applyFont="1" applyBorder="1" applyAlignment="1">
      <alignment horizontal="left" wrapText="1"/>
    </xf>
    <xf numFmtId="0" fontId="69" fillId="37" borderId="18" xfId="276" applyFont="1" applyFill="1" applyBorder="1" applyAlignment="1">
      <alignment horizontal="center" vertical="center" wrapText="1"/>
    </xf>
    <xf numFmtId="0" fontId="96" fillId="32" borderId="18" xfId="276" applyFont="1" applyFill="1" applyBorder="1" applyAlignment="1">
      <alignment horizontal="center" vertical="center" wrapText="1"/>
    </xf>
    <xf numFmtId="0" fontId="96" fillId="37" borderId="16" xfId="276" applyFont="1" applyFill="1" applyBorder="1" applyAlignment="1">
      <alignment horizontal="center" vertical="center" wrapText="1"/>
    </xf>
    <xf numFmtId="0" fontId="69" fillId="32" borderId="18" xfId="276" applyFont="1" applyFill="1" applyBorder="1" applyAlignment="1">
      <alignment horizontal="center" vertical="center" wrapText="1"/>
    </xf>
    <xf numFmtId="0" fontId="69" fillId="32" borderId="18" xfId="276" applyFont="1" applyFill="1" applyBorder="1" applyAlignment="1">
      <alignment horizontal="left" vertical="center"/>
    </xf>
    <xf numFmtId="0" fontId="69" fillId="32" borderId="19" xfId="276" applyFont="1" applyFill="1" applyBorder="1" applyAlignment="1">
      <alignment horizontal="center" vertical="center" wrapText="1"/>
    </xf>
    <xf numFmtId="0" fontId="69" fillId="32" borderId="19" xfId="276" applyFont="1" applyFill="1" applyBorder="1" applyAlignment="1">
      <alignment horizontal="left" vertical="center"/>
    </xf>
    <xf numFmtId="0" fontId="96" fillId="32" borderId="18" xfId="276" applyFont="1" applyFill="1" applyBorder="1" applyAlignment="1">
      <alignment horizontal="left" vertical="center"/>
    </xf>
    <xf numFmtId="0" fontId="96" fillId="32" borderId="16" xfId="276" applyFont="1" applyFill="1" applyBorder="1" applyAlignment="1">
      <alignment horizontal="center" vertical="center" wrapText="1"/>
    </xf>
    <xf numFmtId="0" fontId="96" fillId="32" borderId="16" xfId="276" applyFont="1" applyFill="1" applyBorder="1" applyAlignment="1">
      <alignment horizontal="left" vertical="center"/>
    </xf>
    <xf numFmtId="0" fontId="96" fillId="32" borderId="19" xfId="276" applyFont="1" applyFill="1" applyBorder="1" applyAlignment="1">
      <alignment horizontal="center" vertical="center" wrapText="1"/>
    </xf>
    <xf numFmtId="0" fontId="96" fillId="32" borderId="19" xfId="276" applyFont="1" applyFill="1" applyBorder="1" applyAlignment="1">
      <alignment horizontal="left" vertical="center"/>
    </xf>
    <xf numFmtId="0" fontId="90" fillId="32" borderId="1" xfId="276" applyFont="1" applyFill="1" applyBorder="1" applyAlignment="1">
      <alignment horizontal="center" vertical="center" wrapText="1"/>
    </xf>
    <xf numFmtId="0" fontId="88" fillId="32" borderId="12" xfId="276" applyFont="1" applyFill="1" applyBorder="1" applyAlignment="1">
      <alignment vertical="center" shrinkToFit="1"/>
    </xf>
    <xf numFmtId="0" fontId="70" fillId="32" borderId="1" xfId="276" applyFont="1" applyFill="1" applyBorder="1" applyAlignment="1">
      <alignment horizontal="center" vertical="center" shrinkToFit="1"/>
    </xf>
    <xf numFmtId="0" fontId="68" fillId="32" borderId="29" xfId="276" applyFont="1" applyFill="1" applyBorder="1" applyAlignment="1">
      <alignment horizontal="center" vertical="center" wrapText="1"/>
    </xf>
    <xf numFmtId="0" fontId="68" fillId="32" borderId="0" xfId="276" applyFont="1" applyFill="1" applyAlignment="1">
      <alignment horizontal="center" vertical="center" wrapText="1"/>
    </xf>
    <xf numFmtId="0" fontId="68" fillId="32" borderId="10" xfId="276" applyFont="1" applyFill="1" applyBorder="1" applyAlignment="1">
      <alignment horizontal="center" vertical="center" wrapText="1"/>
    </xf>
    <xf numFmtId="0" fontId="85" fillId="32" borderId="29" xfId="276" applyFont="1" applyFill="1" applyBorder="1" applyAlignment="1">
      <alignment horizontal="center" vertical="center" shrinkToFit="1"/>
    </xf>
    <xf numFmtId="0" fontId="85" fillId="32" borderId="0" xfId="276" applyFont="1" applyFill="1" applyAlignment="1">
      <alignment horizontal="center" vertical="center" shrinkToFit="1"/>
    </xf>
    <xf numFmtId="0" fontId="85" fillId="32" borderId="10" xfId="276" applyFont="1" applyFill="1" applyBorder="1" applyAlignment="1">
      <alignment horizontal="center" vertical="center" shrinkToFit="1"/>
    </xf>
    <xf numFmtId="0" fontId="5" fillId="32" borderId="0" xfId="276" applyFill="1"/>
    <xf numFmtId="0" fontId="96" fillId="35" borderId="18" xfId="276" applyFont="1" applyFill="1" applyBorder="1" applyAlignment="1">
      <alignment horizontal="center" vertical="center" wrapText="1"/>
    </xf>
    <xf numFmtId="0" fontId="96" fillId="35" borderId="18" xfId="276" applyFont="1" applyFill="1" applyBorder="1" applyAlignment="1">
      <alignment horizontal="left" vertical="center"/>
    </xf>
    <xf numFmtId="0" fontId="90" fillId="35" borderId="1" xfId="276" applyFont="1" applyFill="1" applyBorder="1" applyAlignment="1">
      <alignment horizontal="center" vertical="center" wrapText="1"/>
    </xf>
    <xf numFmtId="0" fontId="85" fillId="35" borderId="1" xfId="276" applyFont="1" applyFill="1" applyBorder="1" applyAlignment="1">
      <alignment horizontal="center" vertical="center" wrapText="1"/>
    </xf>
    <xf numFmtId="0" fontId="88" fillId="0" borderId="0" xfId="276" applyFont="1" applyAlignment="1">
      <alignment vertical="center" shrinkToFit="1"/>
    </xf>
    <xf numFmtId="0" fontId="88" fillId="0" borderId="11" xfId="276" applyFont="1" applyBorder="1" applyAlignment="1">
      <alignment vertical="center" shrinkToFit="1"/>
    </xf>
    <xf numFmtId="0" fontId="68" fillId="0" borderId="11" xfId="276" applyFont="1" applyBorder="1" applyAlignment="1">
      <alignment horizontal="center"/>
    </xf>
    <xf numFmtId="0" fontId="70" fillId="0" borderId="1" xfId="276" applyFont="1" applyBorder="1" applyAlignment="1">
      <alignment horizontal="left" vertical="center" wrapText="1"/>
    </xf>
    <xf numFmtId="0" fontId="85" fillId="0" borderId="14" xfId="276" applyFont="1" applyBorder="1" applyAlignment="1">
      <alignment horizontal="center" vertical="center" shrinkToFit="1"/>
    </xf>
    <xf numFmtId="0" fontId="85" fillId="0" borderId="4" xfId="276" applyFont="1" applyBorder="1" applyAlignment="1">
      <alignment horizontal="center" vertical="center" shrinkToFit="1"/>
    </xf>
    <xf numFmtId="0" fontId="85" fillId="0" borderId="8" xfId="276" applyFont="1" applyBorder="1" applyAlignment="1">
      <alignment horizontal="center" vertical="center" shrinkToFit="1"/>
    </xf>
    <xf numFmtId="0" fontId="68" fillId="0" borderId="12" xfId="276" applyFont="1" applyBorder="1" applyAlignment="1">
      <alignment horizontal="center"/>
    </xf>
    <xf numFmtId="0" fontId="91" fillId="0" borderId="12" xfId="277" applyFont="1" applyBorder="1" applyAlignment="1">
      <alignment vertical="center" shrinkToFit="1"/>
    </xf>
    <xf numFmtId="0" fontId="93" fillId="0" borderId="13" xfId="276" applyFont="1" applyBorder="1" applyAlignment="1">
      <alignment horizontal="left" wrapText="1"/>
    </xf>
    <xf numFmtId="0" fontId="70" fillId="0" borderId="1" xfId="276" applyFont="1" applyBorder="1" applyAlignment="1">
      <alignment vertical="center" shrinkToFit="1"/>
    </xf>
    <xf numFmtId="0" fontId="70" fillId="0" borderId="29" xfId="276" applyFont="1" applyBorder="1" applyAlignment="1">
      <alignment vertical="center" shrinkToFit="1"/>
    </xf>
    <xf numFmtId="0" fontId="70" fillId="0" borderId="0" xfId="276" applyFont="1" applyAlignment="1">
      <alignment vertical="center" shrinkToFit="1"/>
    </xf>
    <xf numFmtId="0" fontId="70" fillId="0" borderId="10" xfId="276" applyFont="1" applyBorder="1" applyAlignment="1">
      <alignment vertical="center" shrinkToFit="1"/>
    </xf>
    <xf numFmtId="0" fontId="70" fillId="0" borderId="29" xfId="276" applyFont="1" applyBorder="1" applyAlignment="1">
      <alignment horizontal="center" vertical="center" shrinkToFit="1"/>
    </xf>
    <xf numFmtId="0" fontId="70" fillId="0" borderId="0" xfId="276" applyFont="1" applyAlignment="1">
      <alignment horizontal="center" vertical="center" shrinkToFit="1"/>
    </xf>
    <xf numFmtId="0" fontId="70" fillId="0" borderId="10" xfId="276" applyFont="1" applyBorder="1" applyAlignment="1">
      <alignment horizontal="center" vertical="center" shrinkToFit="1"/>
    </xf>
    <xf numFmtId="0" fontId="69" fillId="0" borderId="18" xfId="276" applyFont="1" applyBorder="1" applyAlignment="1">
      <alignment horizontal="left" vertical="center"/>
    </xf>
    <xf numFmtId="0" fontId="68" fillId="32" borderId="1" xfId="276" applyFont="1" applyFill="1" applyBorder="1" applyAlignment="1">
      <alignment vertical="center" wrapText="1"/>
    </xf>
    <xf numFmtId="0" fontId="68" fillId="32" borderId="1" xfId="276" applyFont="1" applyFill="1" applyBorder="1" applyAlignment="1">
      <alignment horizontal="center"/>
    </xf>
    <xf numFmtId="0" fontId="91" fillId="35" borderId="1" xfId="277" applyFont="1" applyFill="1" applyBorder="1" applyAlignment="1">
      <alignment horizontal="center" vertical="center" shrinkToFit="1"/>
    </xf>
    <xf numFmtId="0" fontId="85" fillId="0" borderId="1" xfId="276" applyFont="1" applyBorder="1" applyAlignment="1">
      <alignment horizontal="center" vertical="center"/>
    </xf>
    <xf numFmtId="0" fontId="68" fillId="0" borderId="16" xfId="276" applyFont="1" applyBorder="1" applyAlignment="1">
      <alignment horizontal="center"/>
    </xf>
    <xf numFmtId="0" fontId="68" fillId="0" borderId="16" xfId="276" applyFont="1" applyBorder="1" applyAlignment="1">
      <alignment horizontal="left"/>
    </xf>
    <xf numFmtId="0" fontId="93" fillId="0" borderId="1" xfId="276" applyFont="1" applyBorder="1" applyAlignment="1">
      <alignment wrapText="1"/>
    </xf>
    <xf numFmtId="0" fontId="93" fillId="0" borderId="1" xfId="276" applyFont="1" applyBorder="1" applyAlignment="1">
      <alignment horizontal="center" wrapText="1"/>
    </xf>
    <xf numFmtId="0" fontId="68" fillId="0" borderId="7" xfId="276" applyFont="1" applyBorder="1" applyAlignment="1">
      <alignment horizontal="center" vertical="top" shrinkToFit="1"/>
    </xf>
    <xf numFmtId="0" fontId="93" fillId="0" borderId="11" xfId="276" applyFont="1" applyBorder="1" applyAlignment="1">
      <alignment wrapText="1"/>
    </xf>
    <xf numFmtId="0" fontId="68" fillId="0" borderId="7" xfId="276" applyFont="1" applyBorder="1" applyAlignment="1">
      <alignment horizontal="center"/>
    </xf>
    <xf numFmtId="0" fontId="93" fillId="0" borderId="13" xfId="276" applyFont="1" applyBorder="1" applyAlignment="1">
      <alignment wrapText="1"/>
    </xf>
    <xf numFmtId="0" fontId="68" fillId="0" borderId="13" xfId="276" applyFont="1" applyBorder="1"/>
    <xf numFmtId="0" fontId="93" fillId="0" borderId="1" xfId="276" applyFont="1" applyBorder="1"/>
    <xf numFmtId="0" fontId="93" fillId="0" borderId="1" xfId="276" applyFont="1" applyBorder="1" applyAlignment="1">
      <alignment horizontal="center"/>
    </xf>
    <xf numFmtId="0" fontId="89" fillId="35" borderId="13" xfId="276" applyFont="1" applyFill="1" applyBorder="1" applyAlignment="1">
      <alignment horizontal="center" vertical="center" wrapText="1"/>
    </xf>
    <xf numFmtId="0" fontId="68" fillId="0" borderId="13" xfId="276" applyFont="1" applyBorder="1" applyAlignment="1">
      <alignment horizontal="center"/>
    </xf>
    <xf numFmtId="0" fontId="98" fillId="0" borderId="0" xfId="276" applyFont="1" applyAlignment="1">
      <alignment horizontal="left" vertical="center"/>
    </xf>
    <xf numFmtId="0" fontId="71" fillId="31" borderId="1" xfId="276" applyFont="1" applyFill="1" applyBorder="1" applyAlignment="1">
      <alignment horizontal="center" vertical="center" shrinkToFit="1"/>
    </xf>
    <xf numFmtId="0" fontId="68" fillId="2" borderId="1" xfId="276" applyFont="1" applyFill="1" applyBorder="1" applyAlignment="1">
      <alignment horizontal="center"/>
    </xf>
    <xf numFmtId="0" fontId="89" fillId="35" borderId="11" xfId="276" applyFont="1" applyFill="1" applyBorder="1" applyAlignment="1">
      <alignment horizontal="center" vertical="center" wrapText="1"/>
    </xf>
    <xf numFmtId="0" fontId="68" fillId="32" borderId="2" xfId="276" applyFont="1" applyFill="1" applyBorder="1"/>
    <xf numFmtId="0" fontId="68" fillId="32" borderId="7" xfId="276" applyFont="1" applyFill="1" applyBorder="1" applyAlignment="1">
      <alignment horizontal="center" vertical="top" shrinkToFit="1"/>
    </xf>
    <xf numFmtId="0" fontId="93" fillId="0" borderId="3" xfId="276" applyFont="1" applyBorder="1" applyAlignment="1">
      <alignment wrapText="1"/>
    </xf>
    <xf numFmtId="0" fontId="68" fillId="0" borderId="3" xfId="276" applyFont="1" applyBorder="1"/>
    <xf numFmtId="0" fontId="93" fillId="0" borderId="14" xfId="276" applyFont="1" applyBorder="1" applyAlignment="1">
      <alignment wrapText="1"/>
    </xf>
    <xf numFmtId="0" fontId="68" fillId="0" borderId="2" xfId="276" applyFont="1" applyBorder="1"/>
    <xf numFmtId="0" fontId="75" fillId="0" borderId="2" xfId="276" applyFont="1" applyBorder="1" applyAlignment="1">
      <alignment vertical="top" wrapText="1"/>
    </xf>
    <xf numFmtId="0" fontId="93" fillId="0" borderId="1" xfId="276" applyFont="1" applyBorder="1" applyAlignment="1">
      <alignment horizontal="center" vertical="top" wrapText="1"/>
    </xf>
    <xf numFmtId="0" fontId="68" fillId="0" borderId="1" xfId="276" applyFont="1" applyBorder="1" applyAlignment="1">
      <alignment horizontal="center" wrapText="1"/>
    </xf>
    <xf numFmtId="0" fontId="68" fillId="0" borderId="14" xfId="276" applyFont="1" applyBorder="1"/>
    <xf numFmtId="0" fontId="75" fillId="0" borderId="14" xfId="276" applyFont="1" applyBorder="1" applyAlignment="1">
      <alignment vertical="top" wrapText="1"/>
    </xf>
    <xf numFmtId="0" fontId="68" fillId="0" borderId="1" xfId="276" applyFont="1" applyBorder="1" applyAlignment="1">
      <alignment horizontal="center" vertical="top" wrapText="1"/>
    </xf>
    <xf numFmtId="0" fontId="89" fillId="0" borderId="2" xfId="277" applyFont="1" applyBorder="1" applyAlignment="1">
      <alignment horizontal="center" vertical="center" shrinkToFit="1"/>
    </xf>
    <xf numFmtId="0" fontId="68" fillId="0" borderId="1" xfId="276" applyFont="1" applyBorder="1" applyAlignment="1">
      <alignment vertical="top" wrapText="1"/>
    </xf>
    <xf numFmtId="0" fontId="68" fillId="0" borderId="9" xfId="276" applyFont="1" applyBorder="1" applyAlignment="1">
      <alignment horizontal="center" vertical="top" wrapText="1"/>
    </xf>
    <xf numFmtId="0" fontId="68" fillId="0" borderId="11" xfId="276" applyFont="1" applyBorder="1" applyAlignment="1">
      <alignment vertical="top" wrapText="1"/>
    </xf>
    <xf numFmtId="0" fontId="68" fillId="0" borderId="1" xfId="276" applyFont="1" applyBorder="1" applyAlignment="1">
      <alignment wrapText="1"/>
    </xf>
    <xf numFmtId="0" fontId="89" fillId="0" borderId="2" xfId="276" applyFont="1" applyBorder="1" applyAlignment="1">
      <alignment horizontal="center" vertical="center" shrinkToFit="1"/>
    </xf>
    <xf numFmtId="0" fontId="93" fillId="0" borderId="1" xfId="276" applyFont="1" applyBorder="1" applyAlignment="1">
      <alignment horizontal="left" wrapText="1"/>
    </xf>
    <xf numFmtId="0" fontId="93" fillId="0" borderId="7" xfId="276" applyFont="1" applyBorder="1" applyAlignment="1">
      <alignment horizontal="center" wrapText="1"/>
    </xf>
    <xf numFmtId="0" fontId="93" fillId="0" borderId="1" xfId="276" applyFont="1" applyBorder="1" applyAlignment="1">
      <alignment horizontal="left"/>
    </xf>
    <xf numFmtId="0" fontId="68" fillId="0" borderId="1" xfId="276" applyFont="1" applyBorder="1" applyAlignment="1">
      <alignment horizontal="left"/>
    </xf>
    <xf numFmtId="0" fontId="93" fillId="0" borderId="9" xfId="276" applyFont="1" applyBorder="1" applyAlignment="1">
      <alignment horizontal="center"/>
    </xf>
    <xf numFmtId="0" fontId="93" fillId="0" borderId="13" xfId="276" applyFont="1" applyBorder="1" applyAlignment="1">
      <alignment horizontal="left"/>
    </xf>
    <xf numFmtId="0" fontId="93" fillId="0" borderId="13" xfId="276" applyFont="1" applyBorder="1" applyAlignment="1">
      <alignment horizontal="justify"/>
    </xf>
    <xf numFmtId="0" fontId="70" fillId="32" borderId="1" xfId="276" applyFont="1" applyFill="1" applyBorder="1" applyAlignment="1">
      <alignment horizontal="center" vertical="top" wrapText="1" shrinkToFit="1"/>
    </xf>
    <xf numFmtId="0" fontId="85" fillId="0" borderId="1" xfId="276" applyFont="1" applyBorder="1" applyAlignment="1">
      <alignment horizontal="center" vertical="center" wrapText="1" shrinkToFit="1"/>
    </xf>
    <xf numFmtId="0" fontId="88" fillId="0" borderId="13" xfId="276" applyFont="1" applyBorder="1" applyAlignment="1">
      <alignment vertical="center" shrinkToFit="1"/>
    </xf>
    <xf numFmtId="0" fontId="92" fillId="0" borderId="11" xfId="277" applyFont="1" applyBorder="1" applyAlignment="1">
      <alignment vertical="center" shrinkToFit="1"/>
    </xf>
    <xf numFmtId="0" fontId="92" fillId="0" borderId="13" xfId="277" applyFont="1" applyBorder="1" applyAlignment="1">
      <alignment vertical="center" shrinkToFit="1"/>
    </xf>
    <xf numFmtId="0" fontId="68" fillId="0" borderId="1" xfId="276" applyFont="1" applyBorder="1" applyAlignment="1">
      <alignment horizontal="center" vertical="top" wrapText="1" shrinkToFit="1"/>
    </xf>
    <xf numFmtId="0" fontId="85" fillId="0" borderId="1" xfId="276" applyFont="1" applyBorder="1" applyAlignment="1">
      <alignment horizontal="center" vertical="top" wrapText="1" shrinkToFit="1"/>
    </xf>
    <xf numFmtId="0" fontId="68" fillId="32" borderId="1" xfId="276" applyFont="1" applyFill="1" applyBorder="1" applyAlignment="1">
      <alignment horizontal="center" vertical="top" wrapText="1" shrinkToFit="1"/>
    </xf>
    <xf numFmtId="0" fontId="70" fillId="0" borderId="1" xfId="276" applyFont="1" applyBorder="1" applyAlignment="1">
      <alignment horizontal="center" vertical="top" wrapText="1" shrinkToFit="1"/>
    </xf>
    <xf numFmtId="0" fontId="91" fillId="0" borderId="1" xfId="277" applyFont="1" applyBorder="1" applyAlignment="1">
      <alignment vertical="center" shrinkToFit="1"/>
    </xf>
    <xf numFmtId="0" fontId="85" fillId="33" borderId="3" xfId="276" applyFont="1" applyFill="1" applyBorder="1" applyAlignment="1">
      <alignment vertical="center"/>
    </xf>
    <xf numFmtId="0" fontId="85" fillId="33" borderId="5" xfId="276" applyFont="1" applyFill="1" applyBorder="1" applyAlignment="1">
      <alignment vertical="center"/>
    </xf>
    <xf numFmtId="0" fontId="85" fillId="33" borderId="9" xfId="276" applyFont="1" applyFill="1" applyBorder="1" applyAlignment="1">
      <alignment vertical="center"/>
    </xf>
    <xf numFmtId="0" fontId="97" fillId="32" borderId="1" xfId="276" applyFont="1" applyFill="1" applyBorder="1" applyAlignment="1">
      <alignment horizontal="center" vertical="center" wrapText="1"/>
    </xf>
    <xf numFmtId="0" fontId="97" fillId="32" borderId="7" xfId="276" applyFont="1" applyFill="1" applyBorder="1" applyAlignment="1">
      <alignment vertical="center" wrapText="1"/>
    </xf>
    <xf numFmtId="0" fontId="85" fillId="32" borderId="1" xfId="276" applyFont="1" applyFill="1" applyBorder="1" applyAlignment="1">
      <alignment horizontal="center" vertical="top" shrinkToFit="1"/>
    </xf>
    <xf numFmtId="0" fontId="97" fillId="32" borderId="1" xfId="276" applyFont="1" applyFill="1" applyBorder="1" applyAlignment="1">
      <alignment vertical="center" wrapText="1"/>
    </xf>
    <xf numFmtId="0" fontId="97" fillId="0" borderId="1" xfId="276" applyFont="1" applyBorder="1" applyAlignment="1">
      <alignment horizontal="center" vertical="center" wrapText="1"/>
    </xf>
    <xf numFmtId="0" fontId="97" fillId="0" borderId="1" xfId="276" applyFont="1" applyBorder="1" applyAlignment="1">
      <alignment vertical="center" wrapText="1"/>
    </xf>
    <xf numFmtId="0" fontId="88" fillId="35" borderId="1" xfId="276" applyFont="1" applyFill="1" applyBorder="1" applyAlignment="1">
      <alignment horizontal="center" vertical="center" wrapText="1"/>
    </xf>
    <xf numFmtId="0" fontId="85" fillId="35" borderId="1" xfId="276" applyFont="1" applyFill="1" applyBorder="1" applyAlignment="1">
      <alignment horizontal="center" vertical="top" shrinkToFit="1"/>
    </xf>
    <xf numFmtId="0" fontId="88" fillId="35" borderId="1" xfId="276" applyFont="1" applyFill="1" applyBorder="1" applyAlignment="1">
      <alignment vertical="center" shrinkToFit="1"/>
    </xf>
    <xf numFmtId="0" fontId="88" fillId="0" borderId="1" xfId="276" applyFont="1" applyBorder="1" applyAlignment="1">
      <alignment vertical="center" shrinkToFit="1"/>
    </xf>
    <xf numFmtId="0" fontId="90" fillId="0" borderId="1" xfId="278" applyFont="1" applyBorder="1" applyAlignment="1">
      <alignment horizontal="center" vertical="center" shrinkToFit="1"/>
    </xf>
    <xf numFmtId="0" fontId="90" fillId="0" borderId="1" xfId="279" applyFont="1" applyBorder="1" applyAlignment="1">
      <alignment vertical="center" shrinkToFit="1"/>
    </xf>
    <xf numFmtId="0" fontId="90" fillId="0" borderId="1" xfId="279" applyFont="1" applyBorder="1" applyAlignment="1">
      <alignment horizontal="center" vertical="center" shrinkToFit="1"/>
    </xf>
    <xf numFmtId="0" fontId="85" fillId="0" borderId="1" xfId="279" applyFont="1" applyBorder="1" applyAlignment="1">
      <alignment horizontal="center" vertical="center"/>
    </xf>
    <xf numFmtId="0" fontId="90" fillId="0" borderId="1" xfId="279" applyFont="1" applyBorder="1" applyAlignment="1">
      <alignment horizontal="center" vertical="center"/>
    </xf>
    <xf numFmtId="0" fontId="85" fillId="0" borderId="1" xfId="276" applyFont="1" applyBorder="1" applyAlignment="1">
      <alignment vertical="center" wrapText="1"/>
    </xf>
    <xf numFmtId="0" fontId="97" fillId="0" borderId="7" xfId="276" applyFont="1" applyBorder="1" applyAlignment="1">
      <alignment vertical="center" wrapText="1"/>
    </xf>
    <xf numFmtId="0" fontId="92" fillId="35" borderId="1" xfId="277" applyFont="1" applyFill="1" applyBorder="1" applyAlignment="1">
      <alignment vertical="center" shrinkToFit="1"/>
    </xf>
    <xf numFmtId="0" fontId="99" fillId="35" borderId="1" xfId="276" applyFont="1" applyFill="1" applyBorder="1" applyAlignment="1">
      <alignment horizontal="center" vertical="center" wrapText="1"/>
    </xf>
    <xf numFmtId="0" fontId="85" fillId="33" borderId="3" xfId="276" applyFont="1" applyFill="1" applyBorder="1" applyAlignment="1">
      <alignment vertical="center" shrinkToFit="1"/>
    </xf>
    <xf numFmtId="0" fontId="85" fillId="33" borderId="5" xfId="276" applyFont="1" applyFill="1" applyBorder="1" applyAlignment="1">
      <alignment vertical="center" shrinkToFit="1"/>
    </xf>
    <xf numFmtId="0" fontId="85" fillId="33" borderId="9" xfId="276" applyFont="1" applyFill="1" applyBorder="1" applyAlignment="1">
      <alignment vertical="center" shrinkToFit="1"/>
    </xf>
    <xf numFmtId="0" fontId="85" fillId="33" borderId="3" xfId="276" applyFont="1" applyFill="1" applyBorder="1" applyAlignment="1">
      <alignment horizontal="center" vertical="center" shrinkToFit="1"/>
    </xf>
    <xf numFmtId="0" fontId="85" fillId="33" borderId="5" xfId="276" applyFont="1" applyFill="1" applyBorder="1" applyAlignment="1">
      <alignment horizontal="center" vertical="center" shrinkToFit="1"/>
    </xf>
    <xf numFmtId="0" fontId="85" fillId="33" borderId="9" xfId="276" applyFont="1" applyFill="1" applyBorder="1" applyAlignment="1">
      <alignment horizontal="center" vertical="center" shrinkToFit="1"/>
    </xf>
    <xf numFmtId="0" fontId="14" fillId="31" borderId="11" xfId="276" applyFont="1" applyFill="1" applyBorder="1" applyAlignment="1">
      <alignment horizontal="center" vertical="center"/>
    </xf>
    <xf numFmtId="0" fontId="92" fillId="0" borderId="1" xfId="277" applyFont="1" applyBorder="1" applyAlignment="1">
      <alignment vertical="center" shrinkToFit="1"/>
    </xf>
    <xf numFmtId="0" fontId="90" fillId="0" borderId="1" xfId="276" applyFont="1" applyBorder="1"/>
    <xf numFmtId="0" fontId="90" fillId="0" borderId="13" xfId="276" applyFont="1" applyBorder="1" applyAlignment="1">
      <alignment horizontal="center" vertical="center"/>
    </xf>
    <xf numFmtId="0" fontId="99" fillId="0" borderId="1" xfId="276" applyFont="1" applyBorder="1" applyAlignment="1">
      <alignment vertical="center" shrinkToFit="1"/>
    </xf>
    <xf numFmtId="0" fontId="99" fillId="0" borderId="2" xfId="276" applyFont="1" applyBorder="1" applyAlignment="1">
      <alignment vertical="center" shrinkToFit="1"/>
    </xf>
    <xf numFmtId="0" fontId="99" fillId="0" borderId="7" xfId="276" applyFont="1" applyBorder="1" applyAlignment="1">
      <alignment vertical="center" shrinkToFit="1"/>
    </xf>
    <xf numFmtId="0" fontId="90" fillId="0" borderId="1" xfId="276" applyFont="1" applyBorder="1" applyAlignment="1">
      <alignment horizontal="center"/>
    </xf>
    <xf numFmtId="0" fontId="90" fillId="0" borderId="13" xfId="276" applyFont="1" applyBorder="1"/>
    <xf numFmtId="0" fontId="90" fillId="32" borderId="1" xfId="276" applyFont="1" applyFill="1" applyBorder="1"/>
    <xf numFmtId="0" fontId="88" fillId="35" borderId="7" xfId="276" applyFont="1" applyFill="1" applyBorder="1" applyAlignment="1">
      <alignment vertical="center" shrinkToFit="1"/>
    </xf>
    <xf numFmtId="0" fontId="88" fillId="35" borderId="2" xfId="276" applyFont="1" applyFill="1" applyBorder="1" applyAlignment="1">
      <alignment vertical="center" shrinkToFit="1"/>
    </xf>
    <xf numFmtId="0" fontId="90" fillId="0" borderId="1" xfId="276" applyFont="1" applyBorder="1" applyAlignment="1">
      <alignment horizontal="center" vertical="center"/>
    </xf>
    <xf numFmtId="0" fontId="88" fillId="35" borderId="12" xfId="276" applyFont="1" applyFill="1" applyBorder="1" applyAlignment="1">
      <alignment vertical="center"/>
    </xf>
    <xf numFmtId="0" fontId="92" fillId="38" borderId="1" xfId="277" applyFont="1" applyFill="1" applyBorder="1" applyAlignment="1">
      <alignment vertical="center" shrinkToFit="1"/>
    </xf>
    <xf numFmtId="0" fontId="88" fillId="38" borderId="1" xfId="276" applyFont="1" applyFill="1" applyBorder="1" applyAlignment="1">
      <alignment horizontal="center" vertical="center" wrapText="1"/>
    </xf>
    <xf numFmtId="1" fontId="88" fillId="38" borderId="1" xfId="276" applyNumberFormat="1" applyFont="1" applyFill="1" applyBorder="1" applyAlignment="1">
      <alignment horizontal="center" vertical="top" shrinkToFit="1"/>
    </xf>
    <xf numFmtId="0" fontId="88" fillId="38" borderId="1" xfId="276" applyFont="1" applyFill="1" applyBorder="1" applyAlignment="1">
      <alignment horizontal="center" vertical="center" shrinkToFit="1"/>
    </xf>
    <xf numFmtId="0" fontId="88" fillId="38" borderId="1" xfId="276" applyFont="1" applyFill="1" applyBorder="1" applyAlignment="1">
      <alignment horizontal="center" vertical="center"/>
    </xf>
    <xf numFmtId="0" fontId="88" fillId="38" borderId="2" xfId="276" applyFont="1" applyFill="1" applyBorder="1" applyAlignment="1">
      <alignment horizontal="center" vertical="center"/>
    </xf>
    <xf numFmtId="0" fontId="88" fillId="38" borderId="7" xfId="276" applyFont="1" applyFill="1" applyBorder="1" applyAlignment="1">
      <alignment horizontal="center" vertical="center"/>
    </xf>
    <xf numFmtId="0" fontId="90" fillId="0" borderId="7" xfId="279" applyFont="1" applyBorder="1" applyAlignment="1">
      <alignment horizontal="center" vertical="center"/>
    </xf>
    <xf numFmtId="0" fontId="97" fillId="0" borderId="7" xfId="276" applyFont="1" applyBorder="1" applyAlignment="1">
      <alignment horizontal="center" vertical="center" wrapText="1"/>
    </xf>
    <xf numFmtId="0" fontId="97" fillId="32" borderId="7" xfId="276" applyFont="1" applyFill="1" applyBorder="1" applyAlignment="1">
      <alignment horizontal="center" vertical="center" wrapText="1"/>
    </xf>
    <xf numFmtId="0" fontId="97" fillId="0" borderId="1" xfId="276" applyFont="1" applyBorder="1" applyAlignment="1">
      <alignment horizontal="justify" vertical="center" wrapText="1"/>
    </xf>
    <xf numFmtId="0" fontId="100" fillId="38" borderId="1" xfId="277" applyFont="1" applyFill="1" applyBorder="1" applyAlignment="1">
      <alignment vertical="center" shrinkToFit="1"/>
    </xf>
    <xf numFmtId="0" fontId="101" fillId="38" borderId="1" xfId="276" applyFont="1" applyFill="1" applyBorder="1" applyAlignment="1">
      <alignment horizontal="center" vertical="center" wrapText="1"/>
    </xf>
    <xf numFmtId="1" fontId="101" fillId="38" borderId="1" xfId="276" applyNumberFormat="1" applyFont="1" applyFill="1" applyBorder="1" applyAlignment="1">
      <alignment horizontal="center" vertical="top" shrinkToFit="1"/>
    </xf>
    <xf numFmtId="0" fontId="101" fillId="38" borderId="1" xfId="276" applyFont="1" applyFill="1" applyBorder="1" applyAlignment="1">
      <alignment horizontal="center" vertical="center" shrinkToFit="1"/>
    </xf>
    <xf numFmtId="0" fontId="101" fillId="38" borderId="1" xfId="276" applyFont="1" applyFill="1" applyBorder="1" applyAlignment="1">
      <alignment horizontal="center" vertical="center"/>
    </xf>
    <xf numFmtId="0" fontId="102" fillId="33" borderId="3" xfId="276" applyFont="1" applyFill="1" applyBorder="1" applyAlignment="1">
      <alignment vertical="center" shrinkToFit="1"/>
    </xf>
    <xf numFmtId="0" fontId="102" fillId="33" borderId="5" xfId="276" applyFont="1" applyFill="1" applyBorder="1" applyAlignment="1">
      <alignment vertical="center" shrinkToFit="1"/>
    </xf>
    <xf numFmtId="0" fontId="102" fillId="33" borderId="9" xfId="276" applyFont="1" applyFill="1" applyBorder="1" applyAlignment="1">
      <alignment vertical="center" shrinkToFit="1"/>
    </xf>
    <xf numFmtId="0" fontId="101" fillId="38" borderId="7" xfId="276" applyFont="1" applyFill="1" applyBorder="1" applyAlignment="1">
      <alignment horizontal="center" vertical="center"/>
    </xf>
    <xf numFmtId="0" fontId="101" fillId="38" borderId="2" xfId="276" applyFont="1" applyFill="1" applyBorder="1" applyAlignment="1">
      <alignment horizontal="center" vertical="center"/>
    </xf>
    <xf numFmtId="0" fontId="102" fillId="33" borderId="5" xfId="276" applyFont="1" applyFill="1" applyBorder="1" applyAlignment="1">
      <alignment horizontal="center" vertical="center" shrinkToFit="1"/>
    </xf>
    <xf numFmtId="0" fontId="102" fillId="33" borderId="9" xfId="276" applyFont="1" applyFill="1" applyBorder="1" applyAlignment="1">
      <alignment horizontal="center" vertical="center" shrinkToFit="1"/>
    </xf>
    <xf numFmtId="0" fontId="102" fillId="0" borderId="0" xfId="276" applyFont="1" applyAlignment="1">
      <alignment horizontal="center" vertical="center" shrinkToFit="1"/>
    </xf>
    <xf numFmtId="0" fontId="104" fillId="0" borderId="3" xfId="276" applyFont="1" applyBorder="1" applyAlignment="1">
      <alignment horizontal="center" vertical="center" wrapText="1"/>
    </xf>
    <xf numFmtId="0" fontId="70" fillId="0" borderId="38" xfId="276" applyFont="1" applyBorder="1" applyAlignment="1">
      <alignment horizontal="left" vertical="center" wrapText="1"/>
    </xf>
    <xf numFmtId="0" fontId="68" fillId="0" borderId="38" xfId="276" applyFont="1" applyBorder="1" applyAlignment="1">
      <alignment horizontal="left" vertical="center"/>
    </xf>
    <xf numFmtId="0" fontId="105" fillId="0" borderId="38" xfId="276" applyFont="1" applyBorder="1" applyAlignment="1">
      <alignment horizontal="center" vertical="center"/>
    </xf>
    <xf numFmtId="0" fontId="70" fillId="0" borderId="13" xfId="276" applyFont="1" applyBorder="1" applyAlignment="1">
      <alignment horizontal="center" vertical="top" shrinkToFit="1"/>
    </xf>
    <xf numFmtId="0" fontId="13" fillId="0" borderId="1" xfId="276" applyFont="1" applyBorder="1" applyAlignment="1">
      <alignment horizontal="center" vertical="center" wrapText="1"/>
    </xf>
    <xf numFmtId="0" fontId="70" fillId="0" borderId="13" xfId="276" applyFont="1" applyBorder="1" applyAlignment="1">
      <alignment horizontal="center" vertical="center" shrinkToFit="1"/>
    </xf>
    <xf numFmtId="0" fontId="70" fillId="33" borderId="29" xfId="276" applyFont="1" applyFill="1" applyBorder="1" applyAlignment="1">
      <alignment horizontal="center" vertical="center" shrinkToFit="1"/>
    </xf>
    <xf numFmtId="0" fontId="70" fillId="33" borderId="0" xfId="276" applyFont="1" applyFill="1" applyAlignment="1">
      <alignment horizontal="center" vertical="center" shrinkToFit="1"/>
    </xf>
    <xf numFmtId="0" fontId="70" fillId="33" borderId="10" xfId="276" applyFont="1" applyFill="1" applyBorder="1" applyAlignment="1">
      <alignment horizontal="center" vertical="center" shrinkToFit="1"/>
    </xf>
    <xf numFmtId="0" fontId="104" fillId="0" borderId="2" xfId="276" applyFont="1" applyBorder="1" applyAlignment="1">
      <alignment horizontal="center" vertical="center" wrapText="1"/>
    </xf>
    <xf numFmtId="0" fontId="70" fillId="0" borderId="39" xfId="276" applyFont="1" applyBorder="1" applyAlignment="1">
      <alignment horizontal="left" vertical="center" wrapText="1"/>
    </xf>
    <xf numFmtId="0" fontId="68" fillId="0" borderId="39" xfId="276" applyFont="1" applyBorder="1" applyAlignment="1">
      <alignment horizontal="left" vertical="center"/>
    </xf>
    <xf numFmtId="0" fontId="70" fillId="0" borderId="39" xfId="276" applyFont="1" applyBorder="1" applyAlignment="1">
      <alignment horizontal="center" vertical="center"/>
    </xf>
    <xf numFmtId="0" fontId="70" fillId="0" borderId="40" xfId="276" applyFont="1" applyBorder="1" applyAlignment="1">
      <alignment horizontal="left" vertical="center" wrapText="1"/>
    </xf>
    <xf numFmtId="0" fontId="68" fillId="0" borderId="40" xfId="276" applyFont="1" applyBorder="1" applyAlignment="1">
      <alignment horizontal="left" vertical="center"/>
    </xf>
    <xf numFmtId="0" fontId="105" fillId="0" borderId="40" xfId="276" applyFont="1" applyBorder="1" applyAlignment="1">
      <alignment horizontal="center" vertical="center"/>
    </xf>
    <xf numFmtId="0" fontId="91" fillId="35" borderId="11" xfId="277" applyFont="1" applyFill="1" applyBorder="1" applyAlignment="1">
      <alignment vertical="center" shrinkToFit="1"/>
    </xf>
    <xf numFmtId="0" fontId="89" fillId="35" borderId="11" xfId="276" applyFont="1" applyFill="1" applyBorder="1" applyAlignment="1">
      <alignment horizontal="left" vertical="center" wrapText="1"/>
    </xf>
    <xf numFmtId="0" fontId="70" fillId="35" borderId="11" xfId="276" applyFont="1" applyFill="1" applyBorder="1" applyAlignment="1">
      <alignment horizontal="center" vertical="top" shrinkToFit="1"/>
    </xf>
    <xf numFmtId="0" fontId="70" fillId="35" borderId="11" xfId="276" applyFont="1" applyFill="1" applyBorder="1" applyAlignment="1">
      <alignment horizontal="center" vertical="center" shrinkToFit="1"/>
    </xf>
    <xf numFmtId="0" fontId="70" fillId="35" borderId="11" xfId="276" applyFont="1" applyFill="1" applyBorder="1" applyAlignment="1">
      <alignment horizontal="center" vertical="center"/>
    </xf>
    <xf numFmtId="0" fontId="89" fillId="35" borderId="11" xfId="276" applyFont="1" applyFill="1" applyBorder="1" applyAlignment="1">
      <alignment vertical="center"/>
    </xf>
    <xf numFmtId="0" fontId="89" fillId="33" borderId="29" xfId="276" applyFont="1" applyFill="1" applyBorder="1" applyAlignment="1">
      <alignment vertical="center"/>
    </xf>
    <xf numFmtId="0" fontId="89" fillId="33" borderId="0" xfId="276" applyFont="1" applyFill="1" applyAlignment="1">
      <alignment vertical="center"/>
    </xf>
    <xf numFmtId="0" fontId="89" fillId="33" borderId="10" xfId="276" applyFont="1" applyFill="1" applyBorder="1" applyAlignment="1">
      <alignment vertical="center"/>
    </xf>
    <xf numFmtId="0" fontId="89" fillId="35" borderId="29" xfId="276" applyFont="1" applyFill="1" applyBorder="1" applyAlignment="1">
      <alignment vertical="center"/>
    </xf>
    <xf numFmtId="0" fontId="89" fillId="35" borderId="0" xfId="276" applyFont="1" applyFill="1" applyAlignment="1">
      <alignment vertical="center"/>
    </xf>
    <xf numFmtId="0" fontId="89" fillId="35" borderId="10" xfId="276" applyFont="1" applyFill="1" applyBorder="1" applyAlignment="1">
      <alignment vertical="center"/>
    </xf>
    <xf numFmtId="0" fontId="89" fillId="0" borderId="0" xfId="276" applyFont="1" applyAlignment="1">
      <alignment horizontal="center" vertical="center" shrinkToFit="1"/>
    </xf>
    <xf numFmtId="0" fontId="104" fillId="0" borderId="1" xfId="276" applyFont="1" applyBorder="1" applyAlignment="1">
      <alignment horizontal="center" vertical="center" wrapText="1"/>
    </xf>
    <xf numFmtId="0" fontId="105" fillId="0" borderId="1" xfId="276" applyFont="1" applyBorder="1" applyAlignment="1">
      <alignment horizontal="center" vertical="center" wrapText="1"/>
    </xf>
    <xf numFmtId="0" fontId="70" fillId="0" borderId="1" xfId="276" applyFont="1" applyBorder="1" applyAlignment="1">
      <alignment vertical="center"/>
    </xf>
    <xf numFmtId="0" fontId="70" fillId="33" borderId="29" xfId="276" applyFont="1" applyFill="1" applyBorder="1" applyAlignment="1">
      <alignment vertical="center"/>
    </xf>
    <xf numFmtId="0" fontId="70" fillId="33" borderId="0" xfId="276" applyFont="1" applyFill="1" applyAlignment="1">
      <alignment vertical="center"/>
    </xf>
    <xf numFmtId="0" fontId="70" fillId="33" borderId="10" xfId="276" applyFont="1" applyFill="1" applyBorder="1" applyAlignment="1">
      <alignment vertical="center"/>
    </xf>
    <xf numFmtId="0" fontId="92" fillId="2" borderId="12" xfId="277" applyFont="1" applyFill="1" applyBorder="1" applyAlignment="1">
      <alignment horizontal="center" vertical="center" shrinkToFit="1"/>
    </xf>
    <xf numFmtId="0" fontId="68" fillId="2" borderId="35" xfId="276" applyFont="1" applyFill="1" applyBorder="1" applyAlignment="1">
      <alignment horizontal="center"/>
    </xf>
    <xf numFmtId="0" fontId="68" fillId="2" borderId="18" xfId="276" applyFont="1" applyFill="1" applyBorder="1" applyAlignment="1">
      <alignment horizontal="center"/>
    </xf>
    <xf numFmtId="0" fontId="68" fillId="2" borderId="18" xfId="276" applyFont="1" applyFill="1" applyBorder="1" applyAlignment="1">
      <alignment horizontal="left"/>
    </xf>
    <xf numFmtId="0" fontId="68" fillId="2" borderId="1" xfId="276" applyFont="1" applyFill="1" applyBorder="1" applyAlignment="1">
      <alignment horizontal="center" vertical="top" shrinkToFit="1"/>
    </xf>
    <xf numFmtId="0" fontId="85" fillId="2" borderId="1" xfId="276" applyFont="1" applyFill="1" applyBorder="1" applyAlignment="1">
      <alignment horizontal="center" vertical="top" shrinkToFit="1"/>
    </xf>
    <xf numFmtId="0" fontId="85" fillId="2" borderId="1" xfId="276" applyFont="1" applyFill="1" applyBorder="1" applyAlignment="1">
      <alignment vertical="center"/>
    </xf>
    <xf numFmtId="0" fontId="88" fillId="2" borderId="1" xfId="276" applyFont="1" applyFill="1" applyBorder="1" applyAlignment="1">
      <alignment vertical="center"/>
    </xf>
    <xf numFmtId="0" fontId="85" fillId="2" borderId="29" xfId="276" applyFont="1" applyFill="1" applyBorder="1" applyAlignment="1">
      <alignment horizontal="center" vertical="center" shrinkToFit="1"/>
    </xf>
    <xf numFmtId="0" fontId="85" fillId="2" borderId="0" xfId="276" applyFont="1" applyFill="1" applyAlignment="1">
      <alignment horizontal="center" vertical="center" shrinkToFit="1"/>
    </xf>
    <xf numFmtId="0" fontId="85" fillId="2" borderId="10" xfId="276" applyFont="1" applyFill="1" applyBorder="1" applyAlignment="1">
      <alignment horizontal="center" vertical="center" shrinkToFit="1"/>
    </xf>
    <xf numFmtId="0" fontId="70" fillId="33" borderId="29" xfId="276" applyFont="1" applyFill="1" applyBorder="1" applyAlignment="1">
      <alignment vertical="center" shrinkToFit="1"/>
    </xf>
    <xf numFmtId="0" fontId="70" fillId="33" borderId="0" xfId="276" applyFont="1" applyFill="1" applyAlignment="1">
      <alignment vertical="center" shrinkToFit="1"/>
    </xf>
    <xf numFmtId="0" fontId="70" fillId="33" borderId="10" xfId="276" applyFont="1" applyFill="1" applyBorder="1" applyAlignment="1">
      <alignment vertical="center" shrinkToFit="1"/>
    </xf>
    <xf numFmtId="0" fontId="68" fillId="37" borderId="39" xfId="276" applyFont="1" applyFill="1" applyBorder="1" applyAlignment="1">
      <alignment horizontal="left" vertical="center" wrapText="1"/>
    </xf>
    <xf numFmtId="0" fontId="68" fillId="37" borderId="39" xfId="276" applyFont="1" applyFill="1" applyBorder="1" applyAlignment="1">
      <alignment vertical="center"/>
    </xf>
    <xf numFmtId="0" fontId="104" fillId="0" borderId="39" xfId="276" applyFont="1" applyBorder="1" applyAlignment="1">
      <alignment horizontal="center" vertical="center" wrapText="1"/>
    </xf>
    <xf numFmtId="0" fontId="68" fillId="0" borderId="40" xfId="276" applyFont="1" applyBorder="1" applyAlignment="1">
      <alignment horizontal="left" vertical="center" wrapText="1"/>
    </xf>
    <xf numFmtId="0" fontId="68" fillId="0" borderId="40" xfId="276" applyFont="1" applyBorder="1" applyAlignment="1">
      <alignment vertical="center"/>
    </xf>
    <xf numFmtId="0" fontId="106" fillId="0" borderId="40" xfId="276" applyFont="1" applyBorder="1" applyAlignment="1">
      <alignment horizontal="center" vertical="center" wrapText="1"/>
    </xf>
    <xf numFmtId="0" fontId="89" fillId="35" borderId="1" xfId="276" applyFont="1" applyFill="1" applyBorder="1" applyAlignment="1">
      <alignment horizontal="left" vertical="center" wrapText="1"/>
    </xf>
    <xf numFmtId="0" fontId="89" fillId="35" borderId="1" xfId="276" applyFont="1" applyFill="1" applyBorder="1" applyAlignment="1">
      <alignment vertical="center"/>
    </xf>
    <xf numFmtId="0" fontId="68" fillId="0" borderId="39" xfId="276" applyFont="1" applyBorder="1" applyAlignment="1">
      <alignment horizontal="left" vertical="center" wrapText="1"/>
    </xf>
    <xf numFmtId="0" fontId="68" fillId="0" borderId="39" xfId="276" applyFont="1" applyBorder="1" applyAlignment="1">
      <alignment horizontal="center" vertical="center" wrapText="1"/>
    </xf>
    <xf numFmtId="0" fontId="70" fillId="2" borderId="1" xfId="276" applyFont="1" applyFill="1" applyBorder="1" applyAlignment="1">
      <alignment vertical="center"/>
    </xf>
    <xf numFmtId="0" fontId="89" fillId="0" borderId="1" xfId="276" applyFont="1" applyBorder="1" applyAlignment="1">
      <alignment vertical="center"/>
    </xf>
    <xf numFmtId="0" fontId="107" fillId="0" borderId="39" xfId="276" applyFont="1" applyBorder="1" applyAlignment="1">
      <alignment horizontal="left" vertical="center" wrapText="1"/>
    </xf>
    <xf numFmtId="0" fontId="107" fillId="0" borderId="39" xfId="276" applyFont="1" applyBorder="1" applyAlignment="1">
      <alignment horizontal="left" vertical="center"/>
    </xf>
    <xf numFmtId="0" fontId="107" fillId="0" borderId="39" xfId="276" applyFont="1" applyBorder="1" applyAlignment="1">
      <alignment horizontal="center" vertical="center" wrapText="1"/>
    </xf>
    <xf numFmtId="0" fontId="70" fillId="0" borderId="42" xfId="276" applyFont="1" applyBorder="1" applyAlignment="1">
      <alignment horizontal="left" vertical="center" wrapText="1"/>
    </xf>
    <xf numFmtId="0" fontId="70" fillId="0" borderId="42" xfId="276" applyFont="1" applyBorder="1" applyAlignment="1">
      <alignment horizontal="left" vertical="center"/>
    </xf>
    <xf numFmtId="0" fontId="70" fillId="0" borderId="42" xfId="276" applyFont="1" applyBorder="1" applyAlignment="1">
      <alignment horizontal="center" vertical="center" wrapText="1"/>
    </xf>
    <xf numFmtId="0" fontId="70" fillId="0" borderId="1" xfId="276" applyFont="1" applyBorder="1" applyAlignment="1">
      <alignment horizontal="left" wrapText="1"/>
    </xf>
    <xf numFmtId="0" fontId="70" fillId="0" borderId="1" xfId="276" applyFont="1" applyBorder="1" applyAlignment="1">
      <alignment horizontal="left" vertical="center"/>
    </xf>
    <xf numFmtId="0" fontId="70" fillId="0" borderId="1" xfId="276" applyFont="1" applyBorder="1" applyAlignment="1">
      <alignment horizontal="center" wrapText="1"/>
    </xf>
    <xf numFmtId="0" fontId="89" fillId="33" borderId="3" xfId="276" applyFont="1" applyFill="1" applyBorder="1" applyAlignment="1">
      <alignment vertical="center"/>
    </xf>
    <xf numFmtId="0" fontId="89" fillId="33" borderId="5" xfId="276" applyFont="1" applyFill="1" applyBorder="1" applyAlignment="1">
      <alignment vertical="center"/>
    </xf>
    <xf numFmtId="0" fontId="89" fillId="33" borderId="9" xfId="276" applyFont="1" applyFill="1" applyBorder="1" applyAlignment="1">
      <alignment vertical="center"/>
    </xf>
    <xf numFmtId="0" fontId="89" fillId="35" borderId="3" xfId="276" applyFont="1" applyFill="1" applyBorder="1" applyAlignment="1">
      <alignment vertical="center"/>
    </xf>
    <xf numFmtId="0" fontId="89" fillId="35" borderId="5" xfId="276" applyFont="1" applyFill="1" applyBorder="1" applyAlignment="1">
      <alignment vertical="center"/>
    </xf>
    <xf numFmtId="0" fontId="89" fillId="35" borderId="9" xfId="276" applyFont="1" applyFill="1" applyBorder="1" applyAlignment="1">
      <alignment vertical="center"/>
    </xf>
    <xf numFmtId="1" fontId="107" fillId="0" borderId="1" xfId="276" applyNumberFormat="1" applyFont="1" applyBorder="1" applyAlignment="1">
      <alignment horizontal="left"/>
    </xf>
    <xf numFmtId="1" fontId="107" fillId="0" borderId="1" xfId="276" applyNumberFormat="1" applyFont="1" applyBorder="1"/>
    <xf numFmtId="1" fontId="107" fillId="0" borderId="1" xfId="276" applyNumberFormat="1" applyFont="1" applyBorder="1" applyAlignment="1">
      <alignment horizontal="center" vertical="center"/>
    </xf>
    <xf numFmtId="0" fontId="93" fillId="37" borderId="1" xfId="276" applyFont="1" applyFill="1" applyBorder="1" applyAlignment="1">
      <alignment horizontal="left"/>
    </xf>
    <xf numFmtId="0" fontId="93" fillId="37" borderId="1" xfId="276" applyFont="1" applyFill="1" applyBorder="1"/>
    <xf numFmtId="0" fontId="93" fillId="37" borderId="1" xfId="276" applyFont="1" applyFill="1" applyBorder="1" applyAlignment="1">
      <alignment wrapText="1"/>
    </xf>
    <xf numFmtId="0" fontId="93" fillId="37" borderId="1" xfId="276" applyFont="1" applyFill="1" applyBorder="1" applyAlignment="1">
      <alignment horizontal="center" wrapText="1"/>
    </xf>
    <xf numFmtId="0" fontId="68" fillId="37" borderId="1" xfId="276" applyFont="1" applyFill="1" applyBorder="1" applyAlignment="1">
      <alignment horizontal="center"/>
    </xf>
    <xf numFmtId="0" fontId="93" fillId="0" borderId="1" xfId="276" applyFont="1" applyBorder="1" applyAlignment="1">
      <alignment horizontal="left" vertical="top"/>
    </xf>
    <xf numFmtId="0" fontId="93" fillId="0" borderId="1" xfId="276" applyFont="1" applyBorder="1" applyAlignment="1">
      <alignment vertical="top"/>
    </xf>
    <xf numFmtId="0" fontId="108" fillId="0" borderId="1" xfId="276" applyFont="1" applyBorder="1" applyAlignment="1">
      <alignment horizontal="center" vertical="center" wrapText="1"/>
    </xf>
    <xf numFmtId="0" fontId="109" fillId="0" borderId="1" xfId="276" applyFont="1" applyBorder="1" applyAlignment="1">
      <alignment horizontal="center" vertical="center" wrapText="1"/>
    </xf>
    <xf numFmtId="0" fontId="13" fillId="0" borderId="1" xfId="276" applyFont="1" applyBorder="1" applyAlignment="1">
      <alignment horizontal="left" vertical="center" shrinkToFit="1"/>
    </xf>
    <xf numFmtId="0" fontId="13" fillId="0" borderId="1" xfId="276" applyFont="1" applyBorder="1" applyAlignment="1">
      <alignment horizontal="center" vertical="center"/>
    </xf>
    <xf numFmtId="0" fontId="108" fillId="0" borderId="1" xfId="276" applyFont="1" applyBorder="1" applyAlignment="1">
      <alignment horizontal="center" vertical="center" wrapText="1" shrinkToFit="1"/>
    </xf>
    <xf numFmtId="0" fontId="109" fillId="0" borderId="1" xfId="276" applyFont="1" applyBorder="1" applyAlignment="1">
      <alignment horizontal="left" vertical="center" shrinkToFit="1"/>
    </xf>
    <xf numFmtId="0" fontId="109" fillId="0" borderId="1" xfId="276" applyFont="1" applyBorder="1" applyAlignment="1">
      <alignment horizontal="center" vertical="center"/>
    </xf>
    <xf numFmtId="0" fontId="108" fillId="0" borderId="1" xfId="276" applyFont="1" applyBorder="1" applyAlignment="1">
      <alignment horizontal="center" vertical="center"/>
    </xf>
    <xf numFmtId="0" fontId="110" fillId="0" borderId="1" xfId="276" applyFont="1" applyBorder="1" applyAlignment="1">
      <alignment horizontal="center" vertical="center" wrapText="1"/>
    </xf>
    <xf numFmtId="0" fontId="70" fillId="35" borderId="1" xfId="276" applyFont="1" applyFill="1" applyBorder="1" applyAlignment="1">
      <alignment horizontal="center" vertical="center"/>
    </xf>
    <xf numFmtId="0" fontId="68" fillId="37" borderId="1" xfId="276" applyFont="1" applyFill="1" applyBorder="1" applyAlignment="1">
      <alignment vertical="center"/>
    </xf>
    <xf numFmtId="0" fontId="111" fillId="0" borderId="1" xfId="276" applyFont="1" applyBorder="1" applyAlignment="1">
      <alignment horizontal="center" vertical="center"/>
    </xf>
    <xf numFmtId="0" fontId="70" fillId="0" borderId="1" xfId="99" applyFont="1" applyBorder="1" applyAlignment="1">
      <alignment horizontal="center" vertical="center" wrapText="1"/>
    </xf>
    <xf numFmtId="0" fontId="70" fillId="33" borderId="14" xfId="276" applyFont="1" applyFill="1" applyBorder="1" applyAlignment="1">
      <alignment horizontal="center" vertical="center" shrinkToFit="1"/>
    </xf>
    <xf numFmtId="0" fontId="70" fillId="33" borderId="4" xfId="276" applyFont="1" applyFill="1" applyBorder="1" applyAlignment="1">
      <alignment horizontal="center" vertical="center" shrinkToFit="1"/>
    </xf>
    <xf numFmtId="0" fontId="70" fillId="33" borderId="8" xfId="276" applyFont="1" applyFill="1" applyBorder="1" applyAlignment="1">
      <alignment horizontal="center" vertical="center" shrinkToFit="1"/>
    </xf>
    <xf numFmtId="0" fontId="68" fillId="0" borderId="15" xfId="276" applyFont="1" applyBorder="1" applyAlignment="1">
      <alignment horizontal="center"/>
    </xf>
    <xf numFmtId="0" fontId="12" fillId="0" borderId="15" xfId="276" applyFont="1" applyBorder="1" applyAlignment="1">
      <alignment horizontal="left" vertical="center" wrapText="1"/>
    </xf>
    <xf numFmtId="0" fontId="68" fillId="0" borderId="1" xfId="276" applyFont="1" applyBorder="1" applyAlignment="1">
      <alignment vertical="center"/>
    </xf>
    <xf numFmtId="0" fontId="68" fillId="0" borderId="1" xfId="276" applyFont="1" applyBorder="1" applyAlignment="1">
      <alignment horizontal="left" vertical="center"/>
    </xf>
    <xf numFmtId="0" fontId="112" fillId="0" borderId="1" xfId="276" applyFont="1" applyBorder="1" applyAlignment="1">
      <alignment horizontal="center" vertical="center"/>
    </xf>
    <xf numFmtId="0" fontId="111" fillId="35" borderId="1" xfId="276" applyFont="1" applyFill="1" applyBorder="1" applyAlignment="1">
      <alignment horizontal="center" vertical="center" wrapText="1"/>
    </xf>
    <xf numFmtId="0" fontId="110" fillId="0" borderId="1" xfId="276" applyFont="1" applyBorder="1" applyAlignment="1">
      <alignment horizontal="center" vertical="center"/>
    </xf>
    <xf numFmtId="0" fontId="112" fillId="0" borderId="1" xfId="276" applyFont="1" applyBorder="1" applyAlignment="1">
      <alignment horizontal="center" vertical="center" wrapText="1"/>
    </xf>
    <xf numFmtId="0" fontId="105" fillId="0" borderId="1" xfId="276" applyFont="1" applyBorder="1" applyAlignment="1">
      <alignment horizontal="left" vertical="center" wrapText="1"/>
    </xf>
    <xf numFmtId="0" fontId="105" fillId="0" borderId="1" xfId="276" applyFont="1" applyBorder="1" applyAlignment="1">
      <alignment horizontal="left" vertical="center"/>
    </xf>
    <xf numFmtId="0" fontId="107" fillId="0" borderId="1" xfId="276" applyFont="1" applyBorder="1" applyAlignment="1">
      <alignment horizontal="left" vertical="center" wrapText="1"/>
    </xf>
    <xf numFmtId="0" fontId="107" fillId="0" borderId="1" xfId="276" applyFont="1" applyBorder="1" applyAlignment="1">
      <alignment vertical="center"/>
    </xf>
    <xf numFmtId="0" fontId="113" fillId="0" borderId="1" xfId="276" applyFont="1" applyBorder="1" applyAlignment="1">
      <alignment horizontal="center" vertical="center" wrapText="1"/>
    </xf>
    <xf numFmtId="0" fontId="75" fillId="0" borderId="16" xfId="276" applyFont="1" applyBorder="1" applyAlignment="1">
      <alignment horizontal="right"/>
    </xf>
    <xf numFmtId="0" fontId="85" fillId="0" borderId="18" xfId="276" applyFont="1" applyBorder="1" applyAlignment="1">
      <alignment horizontal="center" vertical="center" shrinkToFit="1"/>
    </xf>
    <xf numFmtId="0" fontId="12" fillId="0" borderId="18" xfId="276" applyFont="1" applyBorder="1" applyAlignment="1">
      <alignment horizontal="left" vertical="center" wrapText="1"/>
    </xf>
    <xf numFmtId="0" fontId="111" fillId="0" borderId="1" xfId="276" applyFont="1" applyBorder="1" applyAlignment="1">
      <alignment horizontal="center" vertical="center" wrapText="1"/>
    </xf>
    <xf numFmtId="0" fontId="70" fillId="33" borderId="1" xfId="276" applyFont="1" applyFill="1" applyBorder="1" applyAlignment="1">
      <alignment horizontal="center" vertical="center" shrinkToFit="1"/>
    </xf>
    <xf numFmtId="0" fontId="68" fillId="0" borderId="1" xfId="276" applyFont="1" applyBorder="1" applyAlignment="1">
      <alignment horizontal="left" vertical="center" wrapText="1"/>
    </xf>
    <xf numFmtId="0" fontId="93" fillId="0" borderId="1" xfId="276" applyFont="1" applyBorder="1" applyAlignment="1">
      <alignment horizontal="left" vertical="center"/>
    </xf>
    <xf numFmtId="0" fontId="93" fillId="0" borderId="1" xfId="276" applyFont="1" applyBorder="1" applyAlignment="1">
      <alignment vertical="center"/>
    </xf>
    <xf numFmtId="0" fontId="114" fillId="0" borderId="1" xfId="276" applyFont="1" applyBorder="1" applyAlignment="1">
      <alignment horizontal="center" vertical="center"/>
    </xf>
    <xf numFmtId="0" fontId="114" fillId="0" borderId="1" xfId="276" applyFont="1" applyBorder="1" applyAlignment="1">
      <alignment horizontal="center" vertical="center" wrapText="1"/>
    </xf>
    <xf numFmtId="0" fontId="68" fillId="0" borderId="1" xfId="276" applyFont="1" applyBorder="1" applyAlignment="1">
      <alignment horizontal="center" vertical="center" shrinkToFit="1"/>
    </xf>
    <xf numFmtId="0" fontId="93" fillId="0" borderId="1" xfId="276" applyFont="1" applyBorder="1" applyAlignment="1">
      <alignment vertical="center" wrapText="1"/>
    </xf>
    <xf numFmtId="1" fontId="107" fillId="0" borderId="1" xfId="276" applyNumberFormat="1" applyFont="1" applyBorder="1" applyAlignment="1">
      <alignment horizontal="left" vertical="center"/>
    </xf>
    <xf numFmtId="1" fontId="107" fillId="0" borderId="1" xfId="276" applyNumberFormat="1" applyFont="1" applyBorder="1" applyAlignment="1">
      <alignment vertical="center"/>
    </xf>
    <xf numFmtId="1" fontId="113" fillId="0" borderId="1" xfId="276" applyNumberFormat="1" applyFont="1" applyBorder="1" applyAlignment="1">
      <alignment horizontal="center" vertical="center"/>
    </xf>
    <xf numFmtId="0" fontId="93" fillId="37" borderId="1" xfId="276" applyFont="1" applyFill="1" applyBorder="1" applyAlignment="1">
      <alignment horizontal="left" vertical="center"/>
    </xf>
    <xf numFmtId="0" fontId="93" fillId="37" borderId="1" xfId="276" applyFont="1" applyFill="1" applyBorder="1" applyAlignment="1">
      <alignment vertical="center"/>
    </xf>
    <xf numFmtId="0" fontId="72" fillId="0" borderId="18" xfId="73" applyFont="1" applyBorder="1" applyAlignment="1">
      <alignment horizontal="center" wrapText="1"/>
    </xf>
    <xf numFmtId="0" fontId="70" fillId="0" borderId="1" xfId="276" quotePrefix="1" applyFont="1" applyBorder="1" applyAlignment="1">
      <alignment horizontal="center" vertical="center"/>
    </xf>
    <xf numFmtId="0" fontId="87" fillId="6" borderId="1" xfId="276" applyFont="1" applyFill="1" applyBorder="1" applyAlignment="1">
      <alignment horizontal="center" vertical="center"/>
    </xf>
    <xf numFmtId="0" fontId="14" fillId="6" borderId="1" xfId="276" applyFont="1" applyFill="1" applyBorder="1" applyAlignment="1">
      <alignment horizontal="center" vertical="center"/>
    </xf>
    <xf numFmtId="0" fontId="70" fillId="0" borderId="1" xfId="276" quotePrefix="1" applyFont="1" applyBorder="1" applyAlignment="1">
      <alignment horizontal="center" vertical="center" wrapText="1"/>
    </xf>
    <xf numFmtId="0" fontId="89" fillId="0" borderId="16" xfId="276" applyFont="1" applyBorder="1" applyAlignment="1">
      <alignment vertical="center" shrinkToFit="1"/>
    </xf>
    <xf numFmtId="0" fontId="12" fillId="0" borderId="1" xfId="276" quotePrefix="1" applyFont="1" applyBorder="1" applyAlignment="1">
      <alignment horizontal="center" vertical="center"/>
    </xf>
    <xf numFmtId="0" fontId="12" fillId="39" borderId="1" xfId="0" applyFont="1" applyFill="1" applyBorder="1" applyAlignment="1">
      <alignment horizontal="center" vertical="center"/>
    </xf>
    <xf numFmtId="0" fontId="85" fillId="5" borderId="1" xfId="276" applyFont="1" applyFill="1" applyBorder="1" applyAlignment="1">
      <alignment vertical="center"/>
    </xf>
    <xf numFmtId="0" fontId="88" fillId="39" borderId="1" xfId="276" applyFont="1" applyFill="1" applyBorder="1" applyAlignment="1">
      <alignment vertical="center"/>
    </xf>
    <xf numFmtId="0" fontId="85" fillId="5" borderId="1" xfId="276" applyFont="1" applyFill="1" applyBorder="1" applyAlignment="1">
      <alignment horizontal="center" vertical="center" shrinkToFit="1"/>
    </xf>
    <xf numFmtId="0" fontId="85" fillId="39" borderId="1" xfId="276" applyFont="1" applyFill="1" applyBorder="1" applyAlignment="1">
      <alignment horizontal="center" vertical="center" shrinkToFit="1"/>
    </xf>
    <xf numFmtId="0" fontId="102" fillId="35" borderId="1" xfId="276" applyFont="1" applyFill="1" applyBorder="1" applyAlignment="1">
      <alignment horizontal="center" vertical="center"/>
    </xf>
    <xf numFmtId="0" fontId="102" fillId="35" borderId="1" xfId="276" applyFont="1" applyFill="1" applyBorder="1" applyAlignment="1">
      <alignment horizontal="center" vertical="center" shrinkToFit="1"/>
    </xf>
    <xf numFmtId="0" fontId="102" fillId="35" borderId="1" xfId="276" applyFont="1" applyFill="1" applyBorder="1" applyAlignment="1">
      <alignment vertical="center"/>
    </xf>
    <xf numFmtId="0" fontId="102" fillId="33" borderId="29" xfId="276" applyFont="1" applyFill="1" applyBorder="1" applyAlignment="1">
      <alignment vertical="center"/>
    </xf>
    <xf numFmtId="0" fontId="102" fillId="33" borderId="0" xfId="276" applyFont="1" applyFill="1" applyAlignment="1">
      <alignment vertical="center"/>
    </xf>
    <xf numFmtId="0" fontId="102" fillId="33" borderId="10" xfId="276" applyFont="1" applyFill="1" applyBorder="1" applyAlignment="1">
      <alignment vertical="center"/>
    </xf>
    <xf numFmtId="0" fontId="102" fillId="35" borderId="29" xfId="276" applyFont="1" applyFill="1" applyBorder="1" applyAlignment="1">
      <alignment vertical="center"/>
    </xf>
    <xf numFmtId="0" fontId="102" fillId="35" borderId="0" xfId="276" applyFont="1" applyFill="1" applyAlignment="1">
      <alignment vertical="center"/>
    </xf>
    <xf numFmtId="0" fontId="102" fillId="35" borderId="10" xfId="276" applyFont="1" applyFill="1" applyBorder="1" applyAlignment="1">
      <alignment vertical="center"/>
    </xf>
    <xf numFmtId="0" fontId="85" fillId="39" borderId="1" xfId="276" applyFont="1" applyFill="1" applyBorder="1" applyAlignment="1">
      <alignment vertical="center"/>
    </xf>
    <xf numFmtId="0" fontId="104" fillId="0" borderId="18" xfId="276" applyFont="1" applyBorder="1"/>
    <xf numFmtId="0" fontId="70" fillId="0" borderId="12" xfId="276" applyFont="1" applyBorder="1" applyAlignment="1">
      <alignment horizontal="center" vertical="center"/>
    </xf>
    <xf numFmtId="0" fontId="70" fillId="0" borderId="13" xfId="276" applyFont="1" applyBorder="1" applyAlignment="1">
      <alignment horizontal="center" vertical="center"/>
    </xf>
    <xf numFmtId="0" fontId="89" fillId="0" borderId="15" xfId="276" applyFont="1" applyBorder="1" applyAlignment="1">
      <alignment vertical="center" shrinkToFit="1"/>
    </xf>
    <xf numFmtId="0" fontId="89" fillId="0" borderId="18" xfId="277" applyFont="1" applyBorder="1" applyAlignment="1">
      <alignment vertical="center" shrinkToFit="1"/>
    </xf>
    <xf numFmtId="0" fontId="70" fillId="0" borderId="18" xfId="185" applyFont="1" applyBorder="1" applyAlignment="1">
      <alignment horizontal="left"/>
    </xf>
    <xf numFmtId="0" fontId="70" fillId="0" borderId="32" xfId="185" applyFont="1" applyBorder="1" applyAlignment="1">
      <alignment horizontal="left"/>
    </xf>
    <xf numFmtId="0" fontId="89" fillId="0" borderId="16" xfId="277" applyFont="1" applyBorder="1" applyAlignment="1">
      <alignment vertical="center" shrinkToFit="1"/>
    </xf>
    <xf numFmtId="0" fontId="68" fillId="0" borderId="16" xfId="276" applyFont="1" applyBorder="1"/>
    <xf numFmtId="0" fontId="104" fillId="0" borderId="15" xfId="276" applyFont="1" applyBorder="1" applyAlignment="1">
      <alignment horizontal="left"/>
    </xf>
    <xf numFmtId="0" fontId="89" fillId="0" borderId="2" xfId="277" applyFont="1" applyBorder="1" applyAlignment="1">
      <alignment vertical="center" shrinkToFit="1"/>
    </xf>
    <xf numFmtId="0" fontId="70" fillId="0" borderId="7" xfId="276" applyFont="1" applyBorder="1" applyAlignment="1">
      <alignment horizontal="center" vertical="top" shrinkToFit="1"/>
    </xf>
    <xf numFmtId="0" fontId="116" fillId="0" borderId="1" xfId="0" applyFont="1" applyBorder="1" applyAlignment="1">
      <alignment horizontal="center" vertical="center" wrapText="1"/>
    </xf>
    <xf numFmtId="0" fontId="116" fillId="0" borderId="1" xfId="0" applyFont="1" applyBorder="1" applyAlignment="1">
      <alignment horizontal="justify" vertical="center" wrapText="1"/>
    </xf>
    <xf numFmtId="0" fontId="116" fillId="0" borderId="1" xfId="0" applyFont="1" applyBorder="1" applyAlignment="1">
      <alignment horizontal="right" vertical="center" wrapText="1"/>
    </xf>
    <xf numFmtId="0" fontId="88" fillId="0" borderId="0" xfId="276" applyFont="1" applyAlignment="1">
      <alignment vertical="center"/>
    </xf>
    <xf numFmtId="0" fontId="89" fillId="2" borderId="1" xfId="277" applyFont="1" applyFill="1" applyBorder="1" applyAlignment="1">
      <alignment vertical="center" shrinkToFit="1"/>
    </xf>
    <xf numFmtId="0" fontId="88" fillId="5" borderId="1" xfId="276" applyFont="1" applyFill="1" applyBorder="1" applyAlignment="1">
      <alignment vertical="center"/>
    </xf>
    <xf numFmtId="0" fontId="85" fillId="40" borderId="1" xfId="276" applyFont="1" applyFill="1" applyBorder="1" applyAlignment="1">
      <alignment horizontal="center" vertical="center" shrinkToFit="1"/>
    </xf>
    <xf numFmtId="0" fontId="85" fillId="40" borderId="1" xfId="276" applyFont="1" applyFill="1" applyBorder="1" applyAlignment="1">
      <alignment vertical="center"/>
    </xf>
    <xf numFmtId="0" fontId="92" fillId="35" borderId="0" xfId="277" applyFont="1" applyFill="1" applyAlignment="1">
      <alignment vertical="center" shrinkToFit="1"/>
    </xf>
    <xf numFmtId="0" fontId="89" fillId="35" borderId="11" xfId="277" applyFont="1" applyFill="1" applyBorder="1" applyAlignment="1">
      <alignment vertical="center" shrinkToFit="1"/>
    </xf>
    <xf numFmtId="0" fontId="70" fillId="35" borderId="12" xfId="276" applyFont="1" applyFill="1" applyBorder="1" applyAlignment="1">
      <alignment horizontal="center" vertical="center" wrapText="1"/>
    </xf>
    <xf numFmtId="0" fontId="70" fillId="35" borderId="12" xfId="276" applyFont="1" applyFill="1" applyBorder="1" applyAlignment="1">
      <alignment horizontal="justify" vertical="center" wrapText="1"/>
    </xf>
    <xf numFmtId="0" fontId="68" fillId="35" borderId="11" xfId="276" applyFont="1" applyFill="1" applyBorder="1" applyAlignment="1">
      <alignment horizontal="center"/>
    </xf>
    <xf numFmtId="0" fontId="117" fillId="0" borderId="1" xfId="0" applyFont="1" applyBorder="1" applyAlignment="1">
      <alignment vertical="center" wrapText="1"/>
    </xf>
    <xf numFmtId="0" fontId="117" fillId="0" borderId="1" xfId="0" applyFont="1" applyBorder="1" applyAlignment="1">
      <alignment horizontal="justify" vertical="center" wrapText="1"/>
    </xf>
    <xf numFmtId="0" fontId="117" fillId="0" borderId="1" xfId="0" applyFont="1" applyBorder="1" applyAlignment="1">
      <alignment horizontal="center" vertical="center" wrapText="1"/>
    </xf>
    <xf numFmtId="0" fontId="0" fillId="0" borderId="1" xfId="0" applyBorder="1"/>
    <xf numFmtId="0" fontId="117" fillId="0" borderId="1" xfId="0" applyFont="1" applyBorder="1" applyAlignment="1">
      <alignment vertical="center"/>
    </xf>
    <xf numFmtId="0" fontId="117" fillId="0" borderId="1" xfId="0" applyFont="1" applyBorder="1" applyAlignment="1">
      <alignment horizontal="center" vertical="center"/>
    </xf>
    <xf numFmtId="0" fontId="70" fillId="35" borderId="1" xfId="276" applyFont="1" applyFill="1" applyBorder="1" applyAlignment="1">
      <alignment horizontal="justify" vertical="center" wrapText="1"/>
    </xf>
    <xf numFmtId="0" fontId="0" fillId="6" borderId="1" xfId="0" applyFill="1" applyBorder="1"/>
    <xf numFmtId="0" fontId="68" fillId="6" borderId="1" xfId="276" applyFont="1" applyFill="1" applyBorder="1" applyAlignment="1">
      <alignment horizontal="center"/>
    </xf>
    <xf numFmtId="0" fontId="70" fillId="0" borderId="11" xfId="276" applyFont="1" applyBorder="1" applyAlignment="1">
      <alignment horizontal="center" vertical="center"/>
    </xf>
    <xf numFmtId="0" fontId="70" fillId="2" borderId="1" xfId="276" applyFont="1" applyFill="1" applyBorder="1" applyAlignment="1">
      <alignment horizontal="center" vertical="center" shrinkToFit="1"/>
    </xf>
    <xf numFmtId="0" fontId="90" fillId="0" borderId="1" xfId="276" applyFont="1" applyBorder="1" applyAlignment="1">
      <alignment horizontal="center" vertical="center" wrapText="1"/>
    </xf>
    <xf numFmtId="0" fontId="90" fillId="0" borderId="12" xfId="276" applyFont="1" applyBorder="1" applyAlignment="1">
      <alignment horizontal="center" vertical="center" wrapText="1"/>
    </xf>
    <xf numFmtId="0" fontId="90" fillId="0" borderId="29" xfId="276" applyFont="1" applyBorder="1" applyAlignment="1">
      <alignment horizontal="center" vertical="center" wrapText="1"/>
    </xf>
    <xf numFmtId="0" fontId="90" fillId="0" borderId="0" xfId="276" applyFont="1" applyAlignment="1">
      <alignment horizontal="center" vertical="center" wrapText="1"/>
    </xf>
    <xf numFmtId="0" fontId="90" fillId="0" borderId="10" xfId="276" applyFont="1" applyBorder="1" applyAlignment="1">
      <alignment horizontal="center" vertical="center" wrapText="1"/>
    </xf>
    <xf numFmtId="0" fontId="70" fillId="2" borderId="18" xfId="0" applyFont="1" applyFill="1" applyBorder="1" applyAlignment="1">
      <alignment horizontal="center" vertical="center" wrapText="1"/>
    </xf>
    <xf numFmtId="0" fontId="70" fillId="2" borderId="18" xfId="0" applyFont="1" applyFill="1" applyBorder="1" applyAlignment="1">
      <alignment horizontal="left" vertical="center" wrapText="1"/>
    </xf>
    <xf numFmtId="0" fontId="70" fillId="2" borderId="1" xfId="0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 vertical="top" shrinkToFit="1"/>
    </xf>
    <xf numFmtId="0" fontId="68" fillId="2" borderId="18" xfId="0" applyFont="1" applyFill="1" applyBorder="1" applyAlignment="1">
      <alignment horizontal="center"/>
    </xf>
    <xf numFmtId="0" fontId="93" fillId="2" borderId="18" xfId="0" applyFont="1" applyFill="1" applyBorder="1" applyAlignment="1">
      <alignment horizontal="left" wrapText="1"/>
    </xf>
    <xf numFmtId="0" fontId="85" fillId="2" borderId="1" xfId="0" applyFont="1" applyFill="1" applyBorder="1" applyAlignment="1">
      <alignment horizontal="center" vertical="top" shrinkToFit="1"/>
    </xf>
    <xf numFmtId="0" fontId="70" fillId="2" borderId="1" xfId="0" applyFont="1" applyFill="1" applyBorder="1" applyAlignment="1">
      <alignment horizontal="center" vertical="center" shrinkToFit="1"/>
    </xf>
    <xf numFmtId="0" fontId="70" fillId="0" borderId="18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left" vertical="center" wrapText="1"/>
    </xf>
    <xf numFmtId="0" fontId="70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top" shrinkToFit="1"/>
    </xf>
    <xf numFmtId="0" fontId="68" fillId="0" borderId="18" xfId="0" applyFont="1" applyBorder="1" applyAlignment="1">
      <alignment horizontal="center"/>
    </xf>
    <xf numFmtId="0" fontId="93" fillId="0" borderId="18" xfId="0" applyFont="1" applyBorder="1" applyAlignment="1">
      <alignment horizontal="left" wrapText="1"/>
    </xf>
    <xf numFmtId="0" fontId="85" fillId="0" borderId="1" xfId="0" applyFont="1" applyBorder="1" applyAlignment="1">
      <alignment horizontal="center" vertical="top" shrinkToFit="1"/>
    </xf>
    <xf numFmtId="0" fontId="70" fillId="0" borderId="1" xfId="0" applyFont="1" applyBorder="1" applyAlignment="1">
      <alignment horizontal="center" vertical="center" shrinkToFit="1"/>
    </xf>
    <xf numFmtId="0" fontId="85" fillId="35" borderId="12" xfId="276" applyFont="1" applyFill="1" applyBorder="1" applyAlignment="1">
      <alignment horizontal="center" vertical="center" wrapText="1"/>
    </xf>
    <xf numFmtId="0" fontId="85" fillId="35" borderId="29" xfId="276" applyFont="1" applyFill="1" applyBorder="1" applyAlignment="1">
      <alignment horizontal="center" vertical="center" wrapText="1"/>
    </xf>
    <xf numFmtId="0" fontId="85" fillId="35" borderId="0" xfId="276" applyFont="1" applyFill="1" applyAlignment="1">
      <alignment horizontal="center" vertical="center" wrapText="1"/>
    </xf>
    <xf numFmtId="0" fontId="85" fillId="35" borderId="10" xfId="276" applyFont="1" applyFill="1" applyBorder="1" applyAlignment="1">
      <alignment horizontal="center" vertical="center" wrapText="1"/>
    </xf>
    <xf numFmtId="0" fontId="85" fillId="35" borderId="16" xfId="276" applyFont="1" applyFill="1" applyBorder="1" applyAlignment="1">
      <alignment horizontal="center" vertical="center" wrapText="1"/>
    </xf>
    <xf numFmtId="0" fontId="85" fillId="35" borderId="16" xfId="276" applyFont="1" applyFill="1" applyBorder="1" applyAlignment="1">
      <alignment horizontal="left" vertical="center" wrapText="1"/>
    </xf>
    <xf numFmtId="0" fontId="5" fillId="35" borderId="0" xfId="276" applyFill="1" applyAlignment="1">
      <alignment horizontal="center"/>
    </xf>
    <xf numFmtId="0" fontId="70" fillId="2" borderId="1" xfId="276" applyFont="1" applyFill="1" applyBorder="1" applyAlignment="1">
      <alignment horizontal="center" vertical="center" wrapText="1"/>
    </xf>
    <xf numFmtId="0" fontId="68" fillId="2" borderId="1" xfId="276" applyFont="1" applyFill="1" applyBorder="1" applyAlignment="1">
      <alignment horizontal="center" vertical="center" wrapText="1"/>
    </xf>
    <xf numFmtId="0" fontId="89" fillId="2" borderId="1" xfId="276" applyFont="1" applyFill="1" applyBorder="1" applyAlignment="1">
      <alignment horizontal="center" vertical="center" wrapText="1"/>
    </xf>
    <xf numFmtId="0" fontId="93" fillId="2" borderId="1" xfId="276" applyFont="1" applyFill="1" applyBorder="1" applyAlignment="1">
      <alignment horizontal="center" wrapText="1"/>
    </xf>
    <xf numFmtId="0" fontId="68" fillId="2" borderId="7" xfId="276" applyFont="1" applyFill="1" applyBorder="1" applyAlignment="1">
      <alignment horizontal="center"/>
    </xf>
    <xf numFmtId="0" fontId="93" fillId="2" borderId="1" xfId="276" applyFont="1" applyFill="1" applyBorder="1" applyAlignment="1">
      <alignment horizontal="center"/>
    </xf>
    <xf numFmtId="0" fontId="89" fillId="2" borderId="13" xfId="276" applyFont="1" applyFill="1" applyBorder="1" applyAlignment="1">
      <alignment horizontal="center" vertical="center" wrapText="1"/>
    </xf>
    <xf numFmtId="0" fontId="68" fillId="2" borderId="13" xfId="276" applyFont="1" applyFill="1" applyBorder="1" applyAlignment="1">
      <alignment horizontal="center"/>
    </xf>
    <xf numFmtId="0" fontId="89" fillId="2" borderId="11" xfId="276" applyFont="1" applyFill="1" applyBorder="1" applyAlignment="1">
      <alignment horizontal="center" vertical="center" wrapText="1"/>
    </xf>
    <xf numFmtId="0" fontId="93" fillId="2" borderId="1" xfId="276" applyFont="1" applyFill="1" applyBorder="1" applyAlignment="1">
      <alignment horizontal="center" vertical="top" wrapText="1"/>
    </xf>
    <xf numFmtId="0" fontId="68" fillId="2" borderId="1" xfId="276" applyFont="1" applyFill="1" applyBorder="1" applyAlignment="1">
      <alignment horizontal="center" wrapText="1"/>
    </xf>
    <xf numFmtId="0" fontId="68" fillId="2" borderId="1" xfId="276" applyFont="1" applyFill="1" applyBorder="1" applyAlignment="1">
      <alignment horizontal="center" vertical="top" wrapText="1"/>
    </xf>
    <xf numFmtId="0" fontId="68" fillId="2" borderId="9" xfId="276" applyFont="1" applyFill="1" applyBorder="1" applyAlignment="1">
      <alignment horizontal="center" vertical="top" wrapText="1"/>
    </xf>
    <xf numFmtId="0" fontId="93" fillId="2" borderId="7" xfId="276" applyFont="1" applyFill="1" applyBorder="1" applyAlignment="1">
      <alignment horizontal="center" wrapText="1"/>
    </xf>
    <xf numFmtId="0" fontId="93" fillId="2" borderId="9" xfId="276" applyFont="1" applyFill="1" applyBorder="1" applyAlignment="1">
      <alignment horizontal="center"/>
    </xf>
    <xf numFmtId="0" fontId="97" fillId="2" borderId="1" xfId="276" applyFont="1" applyFill="1" applyBorder="1" applyAlignment="1">
      <alignment horizontal="center" vertical="center" wrapText="1"/>
    </xf>
    <xf numFmtId="0" fontId="85" fillId="2" borderId="1" xfId="276" applyFont="1" applyFill="1" applyBorder="1" applyAlignment="1">
      <alignment horizontal="center" vertical="center" wrapText="1"/>
    </xf>
    <xf numFmtId="0" fontId="90" fillId="2" borderId="1" xfId="279" applyFont="1" applyFill="1" applyBorder="1" applyAlignment="1">
      <alignment horizontal="center" vertical="center" shrinkToFit="1"/>
    </xf>
    <xf numFmtId="0" fontId="99" fillId="2" borderId="1" xfId="276" applyFont="1" applyFill="1" applyBorder="1" applyAlignment="1">
      <alignment horizontal="center" vertical="center" wrapText="1"/>
    </xf>
    <xf numFmtId="0" fontId="88" fillId="2" borderId="1" xfId="276" applyFont="1" applyFill="1" applyBorder="1" applyAlignment="1">
      <alignment horizontal="center" vertical="center" wrapText="1"/>
    </xf>
    <xf numFmtId="0" fontId="101" fillId="2" borderId="1" xfId="276" applyFont="1" applyFill="1" applyBorder="1" applyAlignment="1">
      <alignment horizontal="center" vertical="center" wrapText="1"/>
    </xf>
    <xf numFmtId="0" fontId="105" fillId="2" borderId="38" xfId="276" applyFont="1" applyFill="1" applyBorder="1" applyAlignment="1">
      <alignment horizontal="center" vertical="center"/>
    </xf>
    <xf numFmtId="0" fontId="70" fillId="2" borderId="39" xfId="276" applyFont="1" applyFill="1" applyBorder="1" applyAlignment="1">
      <alignment horizontal="center" vertical="center"/>
    </xf>
    <xf numFmtId="0" fontId="105" fillId="2" borderId="40" xfId="276" applyFont="1" applyFill="1" applyBorder="1" applyAlignment="1">
      <alignment horizontal="center" vertical="center"/>
    </xf>
    <xf numFmtId="0" fontId="105" fillId="2" borderId="1" xfId="276" applyFont="1" applyFill="1" applyBorder="1" applyAlignment="1">
      <alignment horizontal="center" vertical="center" wrapText="1"/>
    </xf>
    <xf numFmtId="0" fontId="104" fillId="2" borderId="39" xfId="276" applyFont="1" applyFill="1" applyBorder="1" applyAlignment="1">
      <alignment horizontal="center" vertical="center" wrapText="1"/>
    </xf>
    <xf numFmtId="0" fontId="106" fillId="2" borderId="40" xfId="276" applyFont="1" applyFill="1" applyBorder="1" applyAlignment="1">
      <alignment horizontal="center" vertical="center" wrapText="1"/>
    </xf>
    <xf numFmtId="0" fontId="68" fillId="2" borderId="39" xfId="276" applyFont="1" applyFill="1" applyBorder="1" applyAlignment="1">
      <alignment horizontal="center" vertical="center" wrapText="1"/>
    </xf>
    <xf numFmtId="0" fontId="107" fillId="2" borderId="39" xfId="276" applyFont="1" applyFill="1" applyBorder="1" applyAlignment="1">
      <alignment horizontal="center" vertical="center" wrapText="1"/>
    </xf>
    <xf numFmtId="0" fontId="70" fillId="2" borderId="42" xfId="276" applyFont="1" applyFill="1" applyBorder="1" applyAlignment="1">
      <alignment horizontal="center" vertical="center" wrapText="1"/>
    </xf>
    <xf numFmtId="0" fontId="70" fillId="2" borderId="1" xfId="276" applyFont="1" applyFill="1" applyBorder="1" applyAlignment="1">
      <alignment horizontal="center" wrapText="1"/>
    </xf>
    <xf numFmtId="0" fontId="70" fillId="2" borderId="1" xfId="276" applyFont="1" applyFill="1" applyBorder="1" applyAlignment="1">
      <alignment horizontal="center" vertical="center"/>
    </xf>
    <xf numFmtId="1" fontId="107" fillId="2" borderId="1" xfId="276" applyNumberFormat="1" applyFont="1" applyFill="1" applyBorder="1" applyAlignment="1">
      <alignment horizontal="center" vertical="center"/>
    </xf>
    <xf numFmtId="0" fontId="111" fillId="2" borderId="1" xfId="276" applyFont="1" applyFill="1" applyBorder="1" applyAlignment="1">
      <alignment horizontal="center" vertical="center"/>
    </xf>
    <xf numFmtId="0" fontId="85" fillId="2" borderId="1" xfId="276" applyFont="1" applyFill="1" applyBorder="1" applyAlignment="1">
      <alignment horizontal="center" vertical="center" shrinkToFit="1"/>
    </xf>
    <xf numFmtId="0" fontId="112" fillId="2" borderId="1" xfId="276" applyFont="1" applyFill="1" applyBorder="1" applyAlignment="1">
      <alignment horizontal="center" vertical="center"/>
    </xf>
    <xf numFmtId="0" fontId="111" fillId="2" borderId="1" xfId="276" applyFont="1" applyFill="1" applyBorder="1" applyAlignment="1">
      <alignment horizontal="center" vertical="center" wrapText="1"/>
    </xf>
    <xf numFmtId="0" fontId="110" fillId="2" borderId="1" xfId="276" applyFont="1" applyFill="1" applyBorder="1" applyAlignment="1">
      <alignment horizontal="center" vertical="center"/>
    </xf>
    <xf numFmtId="0" fontId="110" fillId="2" borderId="1" xfId="276" applyFont="1" applyFill="1" applyBorder="1" applyAlignment="1">
      <alignment horizontal="center" vertical="center" wrapText="1"/>
    </xf>
    <xf numFmtId="0" fontId="112" fillId="2" borderId="1" xfId="276" applyFont="1" applyFill="1" applyBorder="1" applyAlignment="1">
      <alignment horizontal="center" vertical="center" wrapText="1"/>
    </xf>
    <xf numFmtId="0" fontId="113" fillId="2" borderId="1" xfId="276" applyFont="1" applyFill="1" applyBorder="1" applyAlignment="1">
      <alignment horizontal="center" vertical="center" wrapText="1"/>
    </xf>
    <xf numFmtId="0" fontId="114" fillId="2" borderId="1" xfId="276" applyFont="1" applyFill="1" applyBorder="1" applyAlignment="1">
      <alignment horizontal="center" vertical="center"/>
    </xf>
    <xf numFmtId="0" fontId="114" fillId="2" borderId="1" xfId="276" applyFont="1" applyFill="1" applyBorder="1" applyAlignment="1">
      <alignment horizontal="center" vertical="center" wrapText="1"/>
    </xf>
    <xf numFmtId="1" fontId="113" fillId="2" borderId="1" xfId="276" applyNumberFormat="1" applyFont="1" applyFill="1" applyBorder="1" applyAlignment="1">
      <alignment horizontal="center" vertical="center"/>
    </xf>
    <xf numFmtId="0" fontId="88" fillId="0" borderId="1" xfId="276" applyFont="1" applyBorder="1" applyAlignment="1">
      <alignment horizontal="center" vertical="center" shrinkToFit="1"/>
    </xf>
    <xf numFmtId="0" fontId="92" fillId="0" borderId="0" xfId="277" applyFont="1" applyAlignment="1">
      <alignment horizontal="center" vertical="center" shrinkToFit="1"/>
    </xf>
    <xf numFmtId="0" fontId="91" fillId="0" borderId="0" xfId="277" applyFont="1" applyAlignment="1">
      <alignment vertical="center" shrinkToFit="1"/>
    </xf>
    <xf numFmtId="0" fontId="89" fillId="0" borderId="0" xfId="276" applyFont="1" applyAlignment="1">
      <alignment horizontal="center" vertical="center" wrapText="1"/>
    </xf>
    <xf numFmtId="0" fontId="89" fillId="0" borderId="0" xfId="276" applyFont="1" applyAlignment="1">
      <alignment horizontal="center" vertical="top" shrinkToFit="1"/>
    </xf>
    <xf numFmtId="0" fontId="88" fillId="0" borderId="0" xfId="276" applyFont="1" applyAlignment="1">
      <alignment horizontal="center" vertical="top" shrinkToFit="1"/>
    </xf>
    <xf numFmtId="0" fontId="23" fillId="0" borderId="0" xfId="276" applyFont="1" applyAlignment="1">
      <alignment horizontal="center" vertical="center" wrapText="1"/>
    </xf>
    <xf numFmtId="0" fontId="23" fillId="0" borderId="0" xfId="277" applyFont="1" applyAlignment="1">
      <alignment vertical="center"/>
    </xf>
    <xf numFmtId="0" fontId="23" fillId="0" borderId="0" xfId="277" applyFont="1" applyAlignment="1">
      <alignment vertical="center" shrinkToFit="1"/>
    </xf>
    <xf numFmtId="0" fontId="89" fillId="35" borderId="1" xfId="276" applyFont="1" applyFill="1" applyBorder="1" applyAlignment="1">
      <alignment horizontal="center" vertical="center"/>
    </xf>
    <xf numFmtId="0" fontId="70" fillId="0" borderId="0" xfId="276" applyFont="1" applyAlignment="1">
      <alignment horizontal="center" vertical="top" shrinkToFit="1"/>
    </xf>
    <xf numFmtId="0" fontId="85" fillId="0" borderId="0" xfId="276" applyFont="1" applyAlignment="1">
      <alignment vertical="center"/>
    </xf>
    <xf numFmtId="0" fontId="70" fillId="35" borderId="11" xfId="276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118" fillId="0" borderId="0" xfId="0" applyFont="1" applyAlignment="1">
      <alignment horizontal="justify" vertical="center" wrapText="1"/>
    </xf>
    <xf numFmtId="0" fontId="118" fillId="0" borderId="0" xfId="0" applyFont="1" applyAlignment="1">
      <alignment vertical="center" wrapText="1"/>
    </xf>
    <xf numFmtId="0" fontId="92" fillId="35" borderId="1" xfId="277" applyFont="1" applyFill="1" applyBorder="1" applyAlignment="1">
      <alignment horizontal="center" vertical="center" shrinkToFit="1"/>
    </xf>
    <xf numFmtId="0" fontId="119" fillId="0" borderId="11" xfId="277" applyFont="1" applyBorder="1" applyAlignment="1">
      <alignment horizontal="center" vertical="center" shrinkToFit="1"/>
    </xf>
    <xf numFmtId="0" fontId="75" fillId="0" borderId="18" xfId="276" applyFont="1" applyBorder="1" applyAlignment="1">
      <alignment horizontal="center"/>
    </xf>
    <xf numFmtId="0" fontId="13" fillId="2" borderId="1" xfId="276" applyFont="1" applyFill="1" applyBorder="1" applyAlignment="1">
      <alignment horizontal="center" vertical="center" wrapText="1"/>
    </xf>
    <xf numFmtId="0" fontId="108" fillId="0" borderId="1" xfId="276" applyFont="1" applyBorder="1" applyAlignment="1">
      <alignment vertical="center" wrapText="1"/>
    </xf>
    <xf numFmtId="0" fontId="93" fillId="2" borderId="18" xfId="276" applyFont="1" applyFill="1" applyBorder="1" applyAlignment="1">
      <alignment horizontal="center" vertical="center" wrapText="1"/>
    </xf>
    <xf numFmtId="0" fontId="68" fillId="35" borderId="12" xfId="276" applyFont="1" applyFill="1" applyBorder="1" applyAlignment="1">
      <alignment horizontal="center"/>
    </xf>
    <xf numFmtId="0" fontId="68" fillId="35" borderId="29" xfId="276" applyFont="1" applyFill="1" applyBorder="1" applyAlignment="1">
      <alignment horizontal="center"/>
    </xf>
    <xf numFmtId="0" fontId="68" fillId="35" borderId="0" xfId="276" applyFont="1" applyFill="1" applyAlignment="1">
      <alignment horizontal="center"/>
    </xf>
    <xf numFmtId="0" fontId="68" fillId="35" borderId="10" xfId="276" applyFont="1" applyFill="1" applyBorder="1" applyAlignment="1">
      <alignment horizontal="center"/>
    </xf>
    <xf numFmtId="0" fontId="25" fillId="0" borderId="1" xfId="0" applyFont="1" applyBorder="1"/>
    <xf numFmtId="0" fontId="108" fillId="2" borderId="0" xfId="0" applyFont="1" applyFill="1" applyAlignment="1">
      <alignment horizontal="center" vertical="center" wrapText="1"/>
    </xf>
    <xf numFmtId="0" fontId="92" fillId="0" borderId="0" xfId="277" applyFont="1" applyAlignment="1">
      <alignment vertical="center" shrinkToFit="1"/>
    </xf>
    <xf numFmtId="0" fontId="68" fillId="0" borderId="0" xfId="276" applyFont="1"/>
    <xf numFmtId="0" fontId="68" fillId="0" borderId="0" xfId="276" applyFont="1" applyAlignment="1">
      <alignment horizontal="center"/>
    </xf>
    <xf numFmtId="0" fontId="70" fillId="0" borderId="0" xfId="276" applyFont="1" applyAlignment="1">
      <alignment horizontal="center" vertical="center"/>
    </xf>
    <xf numFmtId="0" fontId="68" fillId="0" borderId="0" xfId="276" applyFont="1" applyAlignment="1">
      <alignment horizontal="center" vertical="top" shrinkToFit="1"/>
    </xf>
    <xf numFmtId="0" fontId="85" fillId="0" borderId="0" xfId="276" applyFont="1" applyAlignment="1">
      <alignment horizontal="center" vertical="top" shrinkToFit="1"/>
    </xf>
    <xf numFmtId="0" fontId="89" fillId="0" borderId="0" xfId="277" applyFont="1" applyAlignment="1">
      <alignment horizontal="center" vertical="center" shrinkToFit="1"/>
    </xf>
    <xf numFmtId="0" fontId="70" fillId="37" borderId="41" xfId="276" applyFont="1" applyFill="1" applyBorder="1" applyAlignment="1">
      <alignment horizontal="left" vertical="center" wrapText="1"/>
    </xf>
    <xf numFmtId="0" fontId="70" fillId="37" borderId="41" xfId="276" applyFont="1" applyFill="1" applyBorder="1" applyAlignment="1">
      <alignment vertical="center"/>
    </xf>
    <xf numFmtId="0" fontId="89" fillId="0" borderId="41" xfId="276" applyFont="1" applyBorder="1" applyAlignment="1">
      <alignment horizontal="center" vertical="center" wrapText="1"/>
    </xf>
    <xf numFmtId="0" fontId="89" fillId="2" borderId="41" xfId="276" applyFont="1" applyFill="1" applyBorder="1" applyAlignment="1">
      <alignment horizontal="center" vertical="center" wrapText="1"/>
    </xf>
    <xf numFmtId="0" fontId="89" fillId="0" borderId="1" xfId="276" applyFont="1" applyBorder="1" applyAlignment="1">
      <alignment vertical="center" shrinkToFit="1"/>
    </xf>
    <xf numFmtId="0" fontId="75" fillId="0" borderId="1" xfId="276" applyFont="1" applyBorder="1"/>
    <xf numFmtId="0" fontId="70" fillId="0" borderId="0" xfId="0" applyFont="1" applyAlignment="1">
      <alignment vertical="center"/>
    </xf>
    <xf numFmtId="165" fontId="72" fillId="0" borderId="18" xfId="280" applyNumberFormat="1" applyFont="1" applyBorder="1"/>
    <xf numFmtId="0" fontId="18" fillId="0" borderId="0" xfId="0" applyFont="1" applyAlignment="1">
      <alignment horizontal="right" vertical="center"/>
    </xf>
    <xf numFmtId="0" fontId="73" fillId="41" borderId="15" xfId="73" applyFont="1" applyFill="1" applyBorder="1" applyAlignment="1">
      <alignment horizontal="center" vertical="center"/>
    </xf>
    <xf numFmtId="0" fontId="73" fillId="41" borderId="15" xfId="73" applyFont="1" applyFill="1" applyBorder="1" applyAlignment="1">
      <alignment horizontal="center" vertical="center" wrapText="1"/>
    </xf>
    <xf numFmtId="0" fontId="88" fillId="6" borderId="29" xfId="276" applyFont="1" applyFill="1" applyBorder="1" applyAlignment="1">
      <alignment vertical="center"/>
    </xf>
    <xf numFmtId="0" fontId="88" fillId="6" borderId="0" xfId="276" applyFont="1" applyFill="1" applyAlignment="1">
      <alignment vertical="center"/>
    </xf>
    <xf numFmtId="0" fontId="88" fillId="6" borderId="10" xfId="276" applyFont="1" applyFill="1" applyBorder="1" applyAlignment="1">
      <alignment vertical="center"/>
    </xf>
    <xf numFmtId="0" fontId="86" fillId="0" borderId="0" xfId="0" applyFont="1" applyAlignment="1">
      <alignment horizontal="center" vertical="center" textRotation="90"/>
    </xf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122" fillId="0" borderId="0" xfId="0" applyFont="1" applyAlignment="1">
      <alignment horizontal="center" vertical="center"/>
    </xf>
    <xf numFmtId="0" fontId="123" fillId="0" borderId="0" xfId="1" applyFont="1" applyAlignment="1">
      <alignment horizontal="center" vertical="center"/>
    </xf>
    <xf numFmtId="49" fontId="122" fillId="0" borderId="0" xfId="0" applyNumberFormat="1" applyFont="1" applyAlignment="1">
      <alignment horizontal="center" vertical="center"/>
    </xf>
    <xf numFmtId="0" fontId="122" fillId="0" borderId="0" xfId="1" applyFont="1" applyAlignment="1">
      <alignment horizontal="center" vertical="center"/>
    </xf>
    <xf numFmtId="49" fontId="124" fillId="0" borderId="0" xfId="0" applyNumberFormat="1" applyFont="1" applyAlignment="1">
      <alignment horizontal="center" vertical="center"/>
    </xf>
    <xf numFmtId="0" fontId="122" fillId="0" borderId="0" xfId="0" applyFont="1"/>
    <xf numFmtId="0" fontId="122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13" fillId="0" borderId="13" xfId="0" applyFont="1" applyBorder="1" applyAlignment="1">
      <alignment horizontal="center" vertical="center"/>
    </xf>
    <xf numFmtId="0" fontId="17" fillId="0" borderId="9" xfId="0" applyFont="1" applyBorder="1" applyAlignment="1">
      <alignment vertical="center"/>
    </xf>
    <xf numFmtId="0" fontId="13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7" fillId="6" borderId="1" xfId="0" applyFont="1" applyFill="1" applyBorder="1" applyAlignment="1">
      <alignment vertical="center"/>
    </xf>
    <xf numFmtId="0" fontId="126" fillId="0" borderId="1" xfId="0" applyFont="1" applyBorder="1" applyAlignment="1">
      <alignment horizontal="center" vertical="center" textRotation="90"/>
    </xf>
    <xf numFmtId="0" fontId="127" fillId="0" borderId="1" xfId="0" applyFont="1" applyBorder="1" applyAlignment="1">
      <alignment vertical="center"/>
    </xf>
    <xf numFmtId="0" fontId="86" fillId="0" borderId="0" xfId="0" applyFont="1" applyAlignment="1">
      <alignment horizontal="center" vertical="center"/>
    </xf>
    <xf numFmtId="0" fontId="24" fillId="31" borderId="1" xfId="276" applyFont="1" applyFill="1" applyBorder="1" applyAlignment="1">
      <alignment horizontal="center" vertical="center" wrapText="1" shrinkToFit="1"/>
    </xf>
    <xf numFmtId="0" fontId="24" fillId="31" borderId="1" xfId="276" applyFont="1" applyFill="1" applyBorder="1" applyAlignment="1">
      <alignment horizontal="center" vertical="center" shrinkToFit="1"/>
    </xf>
    <xf numFmtId="0" fontId="88" fillId="0" borderId="12" xfId="276" applyFont="1" applyBorder="1" applyAlignment="1">
      <alignment horizontal="center" vertical="center" shrinkToFit="1"/>
    </xf>
    <xf numFmtId="0" fontId="88" fillId="0" borderId="13" xfId="276" applyFont="1" applyBorder="1" applyAlignment="1">
      <alignment horizontal="center" vertical="center" shrinkToFit="1"/>
    </xf>
    <xf numFmtId="0" fontId="92" fillId="0" borderId="12" xfId="277" applyFont="1" applyBorder="1" applyAlignment="1">
      <alignment horizontal="center" vertical="center" shrinkToFit="1"/>
    </xf>
    <xf numFmtId="0" fontId="92" fillId="0" borderId="13" xfId="277" applyFont="1" applyBorder="1" applyAlignment="1">
      <alignment horizontal="center" vertical="center" shrinkToFit="1"/>
    </xf>
    <xf numFmtId="0" fontId="15" fillId="0" borderId="2" xfId="0" applyFont="1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49" fontId="77" fillId="0" borderId="2" xfId="0" applyNumberFormat="1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3" fillId="0" borderId="1" xfId="0" applyFont="1" applyBorder="1"/>
    <xf numFmtId="0" fontId="17" fillId="6" borderId="13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7" fillId="0" borderId="1" xfId="0" applyFont="1" applyBorder="1" applyAlignment="1">
      <alignment vertical="top"/>
    </xf>
    <xf numFmtId="49" fontId="77" fillId="6" borderId="1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24" fillId="0" borderId="15" xfId="0" applyFont="1" applyBorder="1" applyAlignment="1">
      <alignment horizontal="center"/>
    </xf>
    <xf numFmtId="49" fontId="77" fillId="0" borderId="15" xfId="0" applyNumberFormat="1" applyFont="1" applyBorder="1" applyAlignment="1">
      <alignment horizontal="center" vertical="center"/>
    </xf>
    <xf numFmtId="49" fontId="12" fillId="5" borderId="34" xfId="0" applyNumberFormat="1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vertical="center"/>
    </xf>
    <xf numFmtId="49" fontId="12" fillId="0" borderId="34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49" fontId="12" fillId="0" borderId="15" xfId="0" applyNumberFormat="1" applyFont="1" applyBorder="1" applyAlignment="1">
      <alignment horizontal="center" vertical="center"/>
    </xf>
    <xf numFmtId="0" fontId="24" fillId="0" borderId="18" xfId="0" applyFont="1" applyBorder="1" applyAlignment="1">
      <alignment horizontal="center"/>
    </xf>
    <xf numFmtId="49" fontId="77" fillId="0" borderId="18" xfId="0" applyNumberFormat="1" applyFont="1" applyBorder="1" applyAlignment="1">
      <alignment horizontal="center" vertical="center"/>
    </xf>
    <xf numFmtId="49" fontId="12" fillId="4" borderId="18" xfId="0" applyNumberFormat="1" applyFont="1" applyFill="1" applyBorder="1" applyAlignment="1">
      <alignment horizontal="center" vertical="center"/>
    </xf>
    <xf numFmtId="0" fontId="12" fillId="8" borderId="18" xfId="1" applyFont="1" applyFill="1" applyBorder="1" applyAlignment="1">
      <alignment horizontal="center" vertical="center"/>
    </xf>
    <xf numFmtId="0" fontId="17" fillId="6" borderId="18" xfId="0" applyFont="1" applyFill="1" applyBorder="1" applyAlignment="1">
      <alignment vertical="center"/>
    </xf>
    <xf numFmtId="49" fontId="77" fillId="0" borderId="35" xfId="0" applyNumberFormat="1" applyFont="1" applyBorder="1" applyAlignment="1">
      <alignment horizontal="center" vertical="center"/>
    </xf>
    <xf numFmtId="0" fontId="24" fillId="0" borderId="16" xfId="0" applyFont="1" applyBorder="1" applyAlignment="1">
      <alignment horizontal="center"/>
    </xf>
    <xf numFmtId="49" fontId="77" fillId="0" borderId="16" xfId="0" applyNumberFormat="1" applyFont="1" applyBorder="1" applyAlignment="1">
      <alignment horizontal="center" vertical="center"/>
    </xf>
    <xf numFmtId="49" fontId="12" fillId="4" borderId="16" xfId="0" applyNumberFormat="1" applyFont="1" applyFill="1" applyBorder="1" applyAlignment="1">
      <alignment horizontal="center" vertical="center"/>
    </xf>
    <xf numFmtId="0" fontId="12" fillId="8" borderId="16" xfId="1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vertical="center"/>
    </xf>
    <xf numFmtId="49" fontId="77" fillId="0" borderId="36" xfId="0" applyNumberFormat="1" applyFont="1" applyBorder="1" applyAlignment="1">
      <alignment horizontal="center" vertical="center"/>
    </xf>
    <xf numFmtId="49" fontId="12" fillId="4" borderId="15" xfId="0" applyNumberFormat="1" applyFont="1" applyFill="1" applyBorder="1" applyAlignment="1">
      <alignment horizontal="center" vertical="center"/>
    </xf>
    <xf numFmtId="0" fontId="12" fillId="8" borderId="15" xfId="1" applyFont="1" applyFill="1" applyBorder="1" applyAlignment="1">
      <alignment horizontal="center" vertical="center"/>
    </xf>
    <xf numFmtId="49" fontId="77" fillId="0" borderId="34" xfId="0" applyNumberFormat="1" applyFont="1" applyBorder="1" applyAlignment="1">
      <alignment horizontal="center" vertical="center"/>
    </xf>
    <xf numFmtId="0" fontId="12" fillId="7" borderId="15" xfId="0" applyFont="1" applyFill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5" xfId="0" applyFont="1" applyBorder="1"/>
    <xf numFmtId="0" fontId="17" fillId="0" borderId="15" xfId="0" applyFont="1" applyBorder="1" applyAlignment="1">
      <alignment vertical="center"/>
    </xf>
    <xf numFmtId="0" fontId="17" fillId="0" borderId="34" xfId="0" applyFont="1" applyBorder="1" applyAlignment="1">
      <alignment vertical="center"/>
    </xf>
    <xf numFmtId="0" fontId="13" fillId="0" borderId="3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9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7" fillId="0" borderId="35" xfId="0" applyFont="1" applyBorder="1" applyAlignment="1">
      <alignment vertical="center"/>
    </xf>
    <xf numFmtId="0" fontId="13" fillId="0" borderId="35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4" fillId="6" borderId="18" xfId="0" applyFont="1" applyFill="1" applyBorder="1" applyAlignment="1">
      <alignment vertical="center"/>
    </xf>
    <xf numFmtId="0" fontId="13" fillId="0" borderId="33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49" fontId="77" fillId="0" borderId="30" xfId="0" applyNumberFormat="1" applyFont="1" applyBorder="1" applyAlignment="1">
      <alignment horizontal="center" vertical="center"/>
    </xf>
    <xf numFmtId="0" fontId="12" fillId="5" borderId="31" xfId="0" applyFont="1" applyFill="1" applyBorder="1" applyAlignment="1">
      <alignment horizontal="center" vertical="center"/>
    </xf>
    <xf numFmtId="49" fontId="77" fillId="0" borderId="6" xfId="0" applyNumberFormat="1" applyFont="1" applyBorder="1" applyAlignment="1">
      <alignment horizontal="center" vertical="center"/>
    </xf>
    <xf numFmtId="49" fontId="77" fillId="0" borderId="33" xfId="0" applyNumberFormat="1" applyFont="1" applyBorder="1" applyAlignment="1">
      <alignment horizontal="center" vertical="center"/>
    </xf>
    <xf numFmtId="49" fontId="77" fillId="0" borderId="31" xfId="0" applyNumberFormat="1" applyFont="1" applyBorder="1" applyAlignment="1">
      <alignment horizontal="center" vertical="center"/>
    </xf>
    <xf numFmtId="0" fontId="17" fillId="6" borderId="1" xfId="0" applyFont="1" applyFill="1" applyBorder="1" applyAlignment="1">
      <alignment vertical="top"/>
    </xf>
    <xf numFmtId="0" fontId="81" fillId="6" borderId="1" xfId="0" applyFont="1" applyFill="1" applyBorder="1" applyAlignment="1">
      <alignment vertical="center" wrapText="1"/>
    </xf>
    <xf numFmtId="0" fontId="12" fillId="6" borderId="1" xfId="0" applyFont="1" applyFill="1" applyBorder="1" applyAlignment="1">
      <alignment vertical="center" wrapText="1"/>
    </xf>
    <xf numFmtId="0" fontId="128" fillId="0" borderId="1" xfId="0" applyFont="1" applyBorder="1" applyAlignment="1">
      <alignment vertical="center"/>
    </xf>
    <xf numFmtId="0" fontId="87" fillId="0" borderId="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08" fillId="0" borderId="1" xfId="281" applyFont="1" applyBorder="1" applyAlignment="1">
      <alignment horizontal="center" vertical="center" wrapText="1"/>
    </xf>
    <xf numFmtId="0" fontId="13" fillId="0" borderId="1" xfId="281" applyFont="1" applyBorder="1" applyAlignment="1">
      <alignment horizontal="center" vertical="center" wrapText="1"/>
    </xf>
    <xf numFmtId="0" fontId="12" fillId="32" borderId="1" xfId="0" applyFont="1" applyFill="1" applyBorder="1"/>
    <xf numFmtId="0" fontId="12" fillId="0" borderId="1" xfId="185" applyFont="1" applyBorder="1" applyAlignment="1">
      <alignment horizontal="center"/>
    </xf>
    <xf numFmtId="0" fontId="129" fillId="32" borderId="1" xfId="0" applyFont="1" applyFill="1" applyBorder="1" applyAlignment="1">
      <alignment horizontal="left"/>
    </xf>
    <xf numFmtId="0" fontId="70" fillId="0" borderId="1" xfId="281" applyFont="1" applyBorder="1" applyAlignment="1">
      <alignment horizontal="center" vertical="center" shrinkToFit="1"/>
    </xf>
    <xf numFmtId="0" fontId="70" fillId="6" borderId="1" xfId="281" applyFont="1" applyFill="1" applyBorder="1" applyAlignment="1">
      <alignment horizontal="center" vertical="center" shrinkToFit="1"/>
    </xf>
    <xf numFmtId="0" fontId="85" fillId="0" borderId="0" xfId="281" applyFont="1" applyAlignment="1">
      <alignment horizontal="center" vertical="center" shrinkToFit="1"/>
    </xf>
    <xf numFmtId="0" fontId="89" fillId="35" borderId="1" xfId="281" applyFont="1" applyFill="1" applyBorder="1" applyAlignment="1">
      <alignment horizontal="center" vertical="center" wrapText="1"/>
    </xf>
    <xf numFmtId="0" fontId="89" fillId="35" borderId="1" xfId="281" applyFont="1" applyFill="1" applyBorder="1" applyAlignment="1">
      <alignment horizontal="center" vertical="top" shrinkToFit="1"/>
    </xf>
    <xf numFmtId="0" fontId="102" fillId="35" borderId="1" xfId="281" applyFont="1" applyFill="1" applyBorder="1" applyAlignment="1">
      <alignment horizontal="center" vertical="center" shrinkToFit="1"/>
    </xf>
    <xf numFmtId="0" fontId="102" fillId="35" borderId="1" xfId="281" applyFont="1" applyFill="1" applyBorder="1" applyAlignment="1">
      <alignment horizontal="center" vertical="center"/>
    </xf>
    <xf numFmtId="0" fontId="102" fillId="35" borderId="1" xfId="281" applyFont="1" applyFill="1" applyBorder="1" applyAlignment="1">
      <alignment vertical="center"/>
    </xf>
    <xf numFmtId="0" fontId="102" fillId="6" borderId="1" xfId="281" applyFont="1" applyFill="1" applyBorder="1" applyAlignment="1">
      <alignment vertical="center"/>
    </xf>
    <xf numFmtId="0" fontId="88" fillId="0" borderId="0" xfId="281" applyFont="1" applyAlignment="1">
      <alignment horizontal="center" vertical="center" shrinkToFit="1"/>
    </xf>
    <xf numFmtId="0" fontId="70" fillId="0" borderId="1" xfId="281" applyFont="1" applyBorder="1" applyAlignment="1">
      <alignment horizontal="center" vertical="center"/>
    </xf>
    <xf numFmtId="0" fontId="13" fillId="0" borderId="1" xfId="185" applyFont="1" applyBorder="1" applyAlignment="1">
      <alignment horizontal="center" vertical="center"/>
    </xf>
    <xf numFmtId="0" fontId="129" fillId="32" borderId="1" xfId="0" applyFont="1" applyFill="1" applyBorder="1" applyAlignment="1">
      <alignment horizontal="center"/>
    </xf>
    <xf numFmtId="0" fontId="85" fillId="0" borderId="1" xfId="281" applyFont="1" applyBorder="1" applyAlignment="1">
      <alignment vertical="center" shrinkToFit="1"/>
    </xf>
    <xf numFmtId="0" fontId="85" fillId="6" borderId="1" xfId="281" applyFont="1" applyFill="1" applyBorder="1" applyAlignment="1">
      <alignment vertical="center" shrinkToFit="1"/>
    </xf>
    <xf numFmtId="0" fontId="12" fillId="32" borderId="1" xfId="0" applyFont="1" applyFill="1" applyBorder="1" applyAlignment="1">
      <alignment vertical="center"/>
    </xf>
    <xf numFmtId="0" fontId="74" fillId="32" borderId="1" xfId="0" applyFont="1" applyFill="1" applyBorder="1" applyAlignment="1">
      <alignment horizontal="center"/>
    </xf>
    <xf numFmtId="0" fontId="85" fillId="32" borderId="1" xfId="185" applyFont="1" applyFill="1" applyBorder="1" applyAlignment="1">
      <alignment horizontal="center" vertical="center"/>
    </xf>
    <xf numFmtId="0" fontId="85" fillId="0" borderId="1" xfId="185" applyFont="1" applyBorder="1" applyAlignment="1">
      <alignment horizontal="center" vertical="center"/>
    </xf>
    <xf numFmtId="0" fontId="85" fillId="0" borderId="1" xfId="281" applyFont="1" applyBorder="1" applyAlignment="1">
      <alignment horizontal="center" vertical="center" shrinkToFit="1"/>
    </xf>
    <xf numFmtId="0" fontId="85" fillId="6" borderId="1" xfId="281" applyFont="1" applyFill="1" applyBorder="1" applyAlignment="1">
      <alignment vertical="center"/>
    </xf>
    <xf numFmtId="0" fontId="85" fillId="0" borderId="1" xfId="281" applyFont="1" applyBorder="1" applyAlignment="1">
      <alignment vertical="center"/>
    </xf>
    <xf numFmtId="0" fontId="12" fillId="32" borderId="1" xfId="0" applyFont="1" applyFill="1" applyBorder="1" applyAlignment="1">
      <alignment vertical="center" wrapText="1"/>
    </xf>
    <xf numFmtId="0" fontId="85" fillId="32" borderId="1" xfId="281" applyFont="1" applyFill="1" applyBorder="1" applyAlignment="1">
      <alignment vertical="center" shrinkToFit="1"/>
    </xf>
    <xf numFmtId="0" fontId="85" fillId="32" borderId="1" xfId="281" applyFont="1" applyFill="1" applyBorder="1" applyAlignment="1">
      <alignment horizontal="center" vertical="center" shrinkToFit="1"/>
    </xf>
    <xf numFmtId="0" fontId="85" fillId="33" borderId="1" xfId="281" applyFont="1" applyFill="1" applyBorder="1" applyAlignment="1">
      <alignment horizontal="center" vertical="center" shrinkToFit="1"/>
    </xf>
    <xf numFmtId="0" fontId="130" fillId="35" borderId="1" xfId="277" applyFont="1" applyFill="1" applyBorder="1" applyAlignment="1">
      <alignment horizontal="center" vertical="center" shrinkToFit="1"/>
    </xf>
    <xf numFmtId="0" fontId="71" fillId="35" borderId="1" xfId="281" applyFont="1" applyFill="1" applyBorder="1" applyAlignment="1">
      <alignment horizontal="center" vertical="center" wrapText="1"/>
    </xf>
    <xf numFmtId="0" fontId="71" fillId="35" borderId="1" xfId="281" applyFont="1" applyFill="1" applyBorder="1" applyAlignment="1">
      <alignment horizontal="center" vertical="top" shrinkToFit="1"/>
    </xf>
    <xf numFmtId="0" fontId="71" fillId="35" borderId="1" xfId="281" applyFont="1" applyFill="1" applyBorder="1" applyAlignment="1">
      <alignment vertical="center"/>
    </xf>
    <xf numFmtId="0" fontId="71" fillId="6" borderId="1" xfId="281" applyFont="1" applyFill="1" applyBorder="1" applyAlignment="1">
      <alignment vertical="center"/>
    </xf>
    <xf numFmtId="0" fontId="71" fillId="42" borderId="1" xfId="281" applyFont="1" applyFill="1" applyBorder="1" applyAlignment="1">
      <alignment vertical="center"/>
    </xf>
    <xf numFmtId="0" fontId="71" fillId="0" borderId="0" xfId="281" applyFont="1" applyAlignment="1">
      <alignment horizontal="center" vertical="center" shrinkToFit="1"/>
    </xf>
    <xf numFmtId="0" fontId="74" fillId="2" borderId="1" xfId="0" applyFont="1" applyFill="1" applyBorder="1" applyAlignment="1">
      <alignment horizontal="center"/>
    </xf>
    <xf numFmtId="0" fontId="108" fillId="32" borderId="1" xfId="281" applyFont="1" applyFill="1" applyBorder="1" applyAlignment="1">
      <alignment horizontal="center" vertical="center" wrapText="1"/>
    </xf>
    <xf numFmtId="0" fontId="88" fillId="32" borderId="1" xfId="185" applyFont="1" applyFill="1" applyBorder="1" applyAlignment="1">
      <alignment horizontal="center"/>
    </xf>
    <xf numFmtId="0" fontId="71" fillId="32" borderId="1" xfId="281" applyFont="1" applyFill="1" applyBorder="1" applyAlignment="1">
      <alignment vertical="center"/>
    </xf>
    <xf numFmtId="0" fontId="85" fillId="32" borderId="1" xfId="185" applyFont="1" applyFill="1" applyBorder="1" applyAlignment="1">
      <alignment horizontal="center"/>
    </xf>
    <xf numFmtId="0" fontId="70" fillId="32" borderId="1" xfId="281" applyFont="1" applyFill="1" applyBorder="1" applyAlignment="1">
      <alignment horizontal="center" vertical="center"/>
    </xf>
    <xf numFmtId="0" fontId="85" fillId="6" borderId="1" xfId="281" applyFont="1" applyFill="1" applyBorder="1" applyAlignment="1">
      <alignment horizontal="center" vertical="center" shrinkToFit="1"/>
    </xf>
    <xf numFmtId="0" fontId="85" fillId="32" borderId="0" xfId="281" applyFont="1" applyFill="1" applyAlignment="1">
      <alignment horizontal="center" vertical="center" shrinkToFit="1"/>
    </xf>
    <xf numFmtId="0" fontId="12" fillId="0" borderId="1" xfId="185" applyFont="1" applyBorder="1" applyAlignment="1">
      <alignment vertical="center"/>
    </xf>
    <xf numFmtId="0" fontId="131" fillId="35" borderId="1" xfId="281" applyFont="1" applyFill="1" applyBorder="1" applyAlignment="1">
      <alignment vertical="center"/>
    </xf>
    <xf numFmtId="0" fontId="12" fillId="0" borderId="1" xfId="185" applyFont="1" applyBorder="1"/>
    <xf numFmtId="0" fontId="12" fillId="32" borderId="1" xfId="185" applyFont="1" applyFill="1" applyBorder="1" applyAlignment="1">
      <alignment horizontal="left" vertical="top"/>
    </xf>
    <xf numFmtId="0" fontId="12" fillId="32" borderId="1" xfId="185" applyFont="1" applyFill="1" applyBorder="1" applyAlignment="1">
      <alignment horizontal="justify" vertical="top" wrapText="1"/>
    </xf>
    <xf numFmtId="0" fontId="12" fillId="32" borderId="1" xfId="185" applyFont="1" applyFill="1" applyBorder="1" applyAlignment="1">
      <alignment vertical="center"/>
    </xf>
    <xf numFmtId="0" fontId="12" fillId="32" borderId="1" xfId="185" applyFont="1" applyFill="1" applyBorder="1" applyAlignment="1">
      <alignment vertical="center" wrapText="1"/>
    </xf>
    <xf numFmtId="0" fontId="92" fillId="32" borderId="0" xfId="277" applyFont="1" applyFill="1" applyAlignment="1">
      <alignment horizontal="center" vertical="center" shrinkToFit="1"/>
    </xf>
    <xf numFmtId="0" fontId="130" fillId="32" borderId="0" xfId="277" applyFont="1" applyFill="1" applyAlignment="1">
      <alignment horizontal="center" vertical="center" shrinkToFit="1"/>
    </xf>
    <xf numFmtId="0" fontId="71" fillId="32" borderId="0" xfId="281" applyFont="1" applyFill="1" applyAlignment="1">
      <alignment horizontal="center" vertical="center" wrapText="1"/>
    </xf>
    <xf numFmtId="0" fontId="71" fillId="32" borderId="0" xfId="281" applyFont="1" applyFill="1" applyAlignment="1">
      <alignment horizontal="center" vertical="top" shrinkToFit="1"/>
    </xf>
    <xf numFmtId="0" fontId="71" fillId="32" borderId="0" xfId="281" applyFont="1" applyFill="1" applyAlignment="1">
      <alignment vertical="center"/>
    </xf>
    <xf numFmtId="0" fontId="71" fillId="32" borderId="0" xfId="281" applyFont="1" applyFill="1" applyAlignment="1">
      <alignment horizontal="center" vertical="center" shrinkToFit="1"/>
    </xf>
    <xf numFmtId="0" fontId="85" fillId="32" borderId="6" xfId="281" applyFont="1" applyFill="1" applyBorder="1" applyAlignment="1">
      <alignment horizontal="center" vertical="center" shrinkToFit="1"/>
    </xf>
    <xf numFmtId="0" fontId="85" fillId="0" borderId="6" xfId="281" applyFont="1" applyBorder="1" applyAlignment="1">
      <alignment horizontal="center" vertical="center" shrinkToFit="1"/>
    </xf>
    <xf numFmtId="0" fontId="85" fillId="6" borderId="12" xfId="281" applyFont="1" applyFill="1" applyBorder="1" applyAlignment="1">
      <alignment vertical="center" shrinkToFit="1"/>
    </xf>
    <xf numFmtId="0" fontId="71" fillId="32" borderId="6" xfId="281" applyFont="1" applyFill="1" applyBorder="1" applyAlignment="1">
      <alignment vertical="center"/>
    </xf>
    <xf numFmtId="0" fontId="108" fillId="2" borderId="1" xfId="281" applyFont="1" applyFill="1" applyBorder="1" applyAlignment="1">
      <alignment horizontal="center" vertical="center" wrapText="1"/>
    </xf>
    <xf numFmtId="0" fontId="71" fillId="6" borderId="12" xfId="281" applyFont="1" applyFill="1" applyBorder="1" applyAlignment="1">
      <alignment vertical="center"/>
    </xf>
    <xf numFmtId="0" fontId="12" fillId="32" borderId="1" xfId="0" applyFont="1" applyFill="1" applyBorder="1" applyAlignment="1">
      <alignment horizontal="center" vertical="center"/>
    </xf>
    <xf numFmtId="0" fontId="71" fillId="43" borderId="1" xfId="281" applyFont="1" applyFill="1" applyBorder="1" applyAlignment="1">
      <alignment vertical="center"/>
    </xf>
    <xf numFmtId="0" fontId="12" fillId="32" borderId="19" xfId="185" applyFont="1" applyFill="1" applyBorder="1" applyAlignment="1">
      <alignment vertical="center" wrapText="1"/>
    </xf>
    <xf numFmtId="0" fontId="12" fillId="32" borderId="19" xfId="185" applyFont="1" applyFill="1" applyBorder="1" applyAlignment="1">
      <alignment vertical="center"/>
    </xf>
    <xf numFmtId="0" fontId="12" fillId="32" borderId="18" xfId="185" applyFont="1" applyFill="1" applyBorder="1" applyAlignment="1">
      <alignment horizontal="justify" vertical="top" wrapText="1"/>
    </xf>
    <xf numFmtId="0" fontId="12" fillId="32" borderId="1" xfId="185" applyFont="1" applyFill="1" applyBorder="1"/>
    <xf numFmtId="0" fontId="68" fillId="0" borderId="1" xfId="281" applyFont="1" applyBorder="1" applyAlignment="1">
      <alignment horizontal="center" vertical="center" shrinkToFit="1"/>
    </xf>
    <xf numFmtId="0" fontId="12" fillId="32" borderId="18" xfId="185" applyFont="1" applyFill="1" applyBorder="1" applyAlignment="1">
      <alignment horizontal="left" vertical="top"/>
    </xf>
    <xf numFmtId="0" fontId="12" fillId="32" borderId="19" xfId="185" applyFont="1" applyFill="1" applyBorder="1" applyAlignment="1">
      <alignment horizontal="justify" vertical="top" wrapText="1"/>
    </xf>
    <xf numFmtId="0" fontId="12" fillId="32" borderId="19" xfId="185" applyFont="1" applyFill="1" applyBorder="1" applyAlignment="1">
      <alignment horizontal="left" vertical="center"/>
    </xf>
    <xf numFmtId="0" fontId="12" fillId="32" borderId="1" xfId="185" applyFont="1" applyFill="1" applyBorder="1" applyAlignment="1">
      <alignment horizontal="center" vertical="top" wrapText="1"/>
    </xf>
    <xf numFmtId="0" fontId="12" fillId="0" borderId="1" xfId="185" applyFont="1" applyBorder="1" applyAlignment="1">
      <alignment horizontal="center" vertical="center"/>
    </xf>
    <xf numFmtId="0" fontId="108" fillId="0" borderId="1" xfId="281" applyFont="1" applyBorder="1" applyAlignment="1">
      <alignment horizontal="center" vertical="center"/>
    </xf>
    <xf numFmtId="0" fontId="74" fillId="0" borderId="1" xfId="0" applyFont="1" applyBorder="1" applyAlignment="1">
      <alignment horizontal="center"/>
    </xf>
    <xf numFmtId="0" fontId="25" fillId="32" borderId="1" xfId="185" applyFont="1" applyFill="1" applyBorder="1" applyAlignment="1">
      <alignment horizontal="center"/>
    </xf>
    <xf numFmtId="0" fontId="71" fillId="0" borderId="1" xfId="281" applyFont="1" applyBorder="1" applyAlignment="1">
      <alignment horizontal="center" vertical="center" wrapText="1"/>
    </xf>
    <xf numFmtId="0" fontId="71" fillId="0" borderId="1" xfId="281" applyFont="1" applyBorder="1" applyAlignment="1">
      <alignment horizontal="center" vertical="top" shrinkToFit="1"/>
    </xf>
    <xf numFmtId="0" fontId="71" fillId="0" borderId="1" xfId="281" applyFont="1" applyBorder="1" applyAlignment="1">
      <alignment vertical="center"/>
    </xf>
    <xf numFmtId="0" fontId="71" fillId="0" borderId="0" xfId="281" applyFont="1" applyAlignment="1">
      <alignment vertical="center"/>
    </xf>
    <xf numFmtId="0" fontId="70" fillId="2" borderId="1" xfId="28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2" fillId="0" borderId="19" xfId="185" applyFont="1" applyBorder="1" applyAlignment="1">
      <alignment vertical="center" wrapText="1"/>
    </xf>
    <xf numFmtId="0" fontId="13" fillId="0" borderId="18" xfId="185" applyFont="1" applyBorder="1" applyAlignment="1">
      <alignment horizontal="center"/>
    </xf>
    <xf numFmtId="0" fontId="13" fillId="0" borderId="12" xfId="185" applyFont="1" applyBorder="1" applyAlignment="1">
      <alignment horizontal="center"/>
    </xf>
    <xf numFmtId="0" fontId="85" fillId="0" borderId="43" xfId="185" applyFont="1" applyBorder="1" applyAlignment="1">
      <alignment horizontal="center"/>
    </xf>
    <xf numFmtId="0" fontId="92" fillId="45" borderId="12" xfId="277" applyFont="1" applyFill="1" applyBorder="1" applyAlignment="1">
      <alignment horizontal="center" vertical="center" shrinkToFit="1"/>
    </xf>
    <xf numFmtId="0" fontId="12" fillId="0" borderId="0" xfId="282" applyFont="1" applyAlignment="1">
      <alignment vertical="center"/>
    </xf>
    <xf numFmtId="0" fontId="85" fillId="0" borderId="0" xfId="282" applyFont="1" applyAlignment="1">
      <alignment horizontal="center" vertical="center" shrinkToFit="1"/>
    </xf>
    <xf numFmtId="0" fontId="24" fillId="0" borderId="0" xfId="282" applyFont="1" applyAlignment="1">
      <alignment vertical="center"/>
    </xf>
    <xf numFmtId="0" fontId="131" fillId="46" borderId="1" xfId="1" applyFont="1" applyFill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88" fillId="0" borderId="11" xfId="282" applyFont="1" applyBorder="1" applyAlignment="1">
      <alignment vertical="center" shrinkToFit="1"/>
    </xf>
    <xf numFmtId="0" fontId="89" fillId="2" borderId="1" xfId="282" applyFont="1" applyFill="1" applyBorder="1" applyAlignment="1">
      <alignment horizontal="center" vertical="center" shrinkToFit="1"/>
    </xf>
    <xf numFmtId="0" fontId="96" fillId="0" borderId="18" xfId="282" applyFont="1" applyBorder="1" applyAlignment="1">
      <alignment vertical="center" wrapText="1"/>
    </xf>
    <xf numFmtId="0" fontId="96" fillId="0" borderId="18" xfId="282" applyFont="1" applyBorder="1" applyAlignment="1">
      <alignment horizontal="center" vertical="center" wrapText="1"/>
    </xf>
    <xf numFmtId="0" fontId="70" fillId="32" borderId="1" xfId="282" applyFont="1" applyFill="1" applyBorder="1" applyAlignment="1">
      <alignment horizontal="center" vertical="top" shrinkToFit="1"/>
    </xf>
    <xf numFmtId="0" fontId="70" fillId="0" borderId="1" xfId="282" applyFont="1" applyBorder="1" applyAlignment="1">
      <alignment horizontal="center" vertical="center" shrinkToFit="1"/>
    </xf>
    <xf numFmtId="0" fontId="85" fillId="0" borderId="1" xfId="282" applyFont="1" applyBorder="1" applyAlignment="1">
      <alignment horizontal="center" vertical="center" shrinkToFit="1"/>
    </xf>
    <xf numFmtId="0" fontId="3" fillId="0" borderId="1" xfId="282" applyBorder="1"/>
    <xf numFmtId="0" fontId="85" fillId="0" borderId="1" xfId="282" applyFont="1" applyBorder="1" applyAlignment="1">
      <alignment vertical="center" shrinkToFit="1"/>
    </xf>
    <xf numFmtId="0" fontId="88" fillId="0" borderId="12" xfId="282" applyFont="1" applyBorder="1" applyAlignment="1">
      <alignment vertical="center" shrinkToFit="1"/>
    </xf>
    <xf numFmtId="0" fontId="89" fillId="0" borderId="1" xfId="282" applyFont="1" applyBorder="1" applyAlignment="1">
      <alignment horizontal="center" vertical="center" shrinkToFit="1"/>
    </xf>
    <xf numFmtId="0" fontId="96" fillId="2" borderId="18" xfId="282" applyFont="1" applyFill="1" applyBorder="1" applyAlignment="1">
      <alignment horizontal="center" vertical="center" wrapText="1"/>
    </xf>
    <xf numFmtId="0" fontId="69" fillId="0" borderId="18" xfId="282" applyFont="1" applyBorder="1" applyAlignment="1">
      <alignment horizontal="center" vertical="center" wrapText="1"/>
    </xf>
    <xf numFmtId="0" fontId="96" fillId="0" borderId="16" xfId="282" applyFont="1" applyBorder="1" applyAlignment="1">
      <alignment vertical="center" wrapText="1"/>
    </xf>
    <xf numFmtId="0" fontId="69" fillId="0" borderId="16" xfId="282" applyFont="1" applyBorder="1" applyAlignment="1">
      <alignment horizontal="center" vertical="center" wrapText="1"/>
    </xf>
    <xf numFmtId="0" fontId="88" fillId="0" borderId="13" xfId="282" applyFont="1" applyBorder="1" applyAlignment="1">
      <alignment vertical="center" shrinkToFit="1"/>
    </xf>
    <xf numFmtId="0" fontId="89" fillId="35" borderId="1" xfId="282" applyFont="1" applyFill="1" applyBorder="1" applyAlignment="1">
      <alignment horizontal="center" vertical="center" shrinkToFit="1"/>
    </xf>
    <xf numFmtId="0" fontId="89" fillId="35" borderId="1" xfId="282" applyFont="1" applyFill="1" applyBorder="1" applyAlignment="1">
      <alignment horizontal="center" vertical="top" shrinkToFit="1"/>
    </xf>
    <xf numFmtId="0" fontId="88" fillId="35" borderId="1" xfId="282" applyFont="1" applyFill="1" applyBorder="1" applyAlignment="1">
      <alignment horizontal="center" vertical="center" shrinkToFit="1"/>
    </xf>
    <xf numFmtId="0" fontId="85" fillId="35" borderId="1" xfId="282" applyFont="1" applyFill="1" applyBorder="1" applyAlignment="1">
      <alignment horizontal="center" vertical="center"/>
    </xf>
    <xf numFmtId="0" fontId="88" fillId="35" borderId="1" xfId="282" applyFont="1" applyFill="1" applyBorder="1" applyAlignment="1">
      <alignment vertical="center"/>
    </xf>
    <xf numFmtId="0" fontId="88" fillId="0" borderId="0" xfId="282" applyFont="1" applyAlignment="1">
      <alignment horizontal="center" vertical="center" shrinkToFit="1"/>
    </xf>
    <xf numFmtId="0" fontId="89" fillId="2" borderId="1" xfId="277" applyFont="1" applyFill="1" applyBorder="1" applyAlignment="1">
      <alignment horizontal="center" vertical="center" shrinkToFit="1"/>
    </xf>
    <xf numFmtId="0" fontId="70" fillId="0" borderId="1" xfId="282" applyFont="1" applyBorder="1" applyAlignment="1">
      <alignment horizontal="center" vertical="center" wrapText="1"/>
    </xf>
    <xf numFmtId="0" fontId="70" fillId="0" borderId="1" xfId="282" applyFont="1" applyBorder="1" applyAlignment="1">
      <alignment horizontal="center" vertical="top" shrinkToFit="1"/>
    </xf>
    <xf numFmtId="0" fontId="48" fillId="32" borderId="13" xfId="282" applyFont="1" applyFill="1" applyBorder="1" applyAlignment="1">
      <alignment horizontal="center"/>
    </xf>
    <xf numFmtId="0" fontId="48" fillId="32" borderId="13" xfId="282" applyFont="1" applyFill="1" applyBorder="1"/>
    <xf numFmtId="0" fontId="48" fillId="32" borderId="16" xfId="282" applyFont="1" applyFill="1" applyBorder="1"/>
    <xf numFmtId="0" fontId="48" fillId="32" borderId="16" xfId="282" applyFont="1" applyFill="1" applyBorder="1" applyAlignment="1">
      <alignment horizontal="center"/>
    </xf>
    <xf numFmtId="0" fontId="70" fillId="35" borderId="1" xfId="282" applyFont="1" applyFill="1" applyBorder="1" applyAlignment="1">
      <alignment horizontal="center" vertical="center" wrapText="1"/>
    </xf>
    <xf numFmtId="0" fontId="85" fillId="35" borderId="1" xfId="282" applyFont="1" applyFill="1" applyBorder="1" applyAlignment="1">
      <alignment vertical="center" shrinkToFit="1"/>
    </xf>
    <xf numFmtId="0" fontId="96" fillId="0" borderId="18" xfId="282" applyFont="1" applyBorder="1" applyAlignment="1">
      <alignment horizontal="justify" vertical="center" wrapText="1"/>
    </xf>
    <xf numFmtId="0" fontId="96" fillId="2" borderId="18" xfId="282" applyFont="1" applyFill="1" applyBorder="1" applyAlignment="1">
      <alignment horizontal="center" vertical="center"/>
    </xf>
    <xf numFmtId="0" fontId="134" fillId="47" borderId="3" xfId="1" applyFont="1" applyFill="1" applyBorder="1" applyAlignment="1">
      <alignment vertical="center" wrapText="1"/>
    </xf>
    <xf numFmtId="0" fontId="134" fillId="47" borderId="5" xfId="1" applyFont="1" applyFill="1" applyBorder="1" applyAlignment="1">
      <alignment vertical="center" wrapText="1"/>
    </xf>
    <xf numFmtId="0" fontId="134" fillId="47" borderId="9" xfId="1" applyFont="1" applyFill="1" applyBorder="1" applyAlignment="1">
      <alignment vertical="center" wrapText="1"/>
    </xf>
    <xf numFmtId="0" fontId="134" fillId="48" borderId="1" xfId="1" applyFont="1" applyFill="1" applyBorder="1" applyAlignment="1">
      <alignment vertical="center" wrapText="1"/>
    </xf>
    <xf numFmtId="0" fontId="96" fillId="0" borderId="18" xfId="282" applyFont="1" applyBorder="1" applyAlignment="1">
      <alignment horizontal="left" vertical="center"/>
    </xf>
    <xf numFmtId="0" fontId="88" fillId="32" borderId="1" xfId="282" applyFont="1" applyFill="1" applyBorder="1" applyAlignment="1">
      <alignment vertical="center"/>
    </xf>
    <xf numFmtId="0" fontId="85" fillId="32" borderId="1" xfId="282" applyFont="1" applyFill="1" applyBorder="1" applyAlignment="1">
      <alignment vertical="center"/>
    </xf>
    <xf numFmtId="0" fontId="88" fillId="32" borderId="0" xfId="282" applyFont="1" applyFill="1" applyAlignment="1">
      <alignment horizontal="center" vertical="center" shrinkToFit="1"/>
    </xf>
    <xf numFmtId="0" fontId="88" fillId="32" borderId="13" xfId="282" applyFont="1" applyFill="1" applyBorder="1" applyAlignment="1">
      <alignment vertical="center"/>
    </xf>
    <xf numFmtId="0" fontId="96" fillId="0" borderId="16" xfId="282" applyFont="1" applyBorder="1" applyAlignment="1">
      <alignment horizontal="justify" vertical="center" wrapText="1"/>
    </xf>
    <xf numFmtId="0" fontId="96" fillId="0" borderId="16" xfId="282" applyFont="1" applyBorder="1" applyAlignment="1">
      <alignment horizontal="center" vertical="center" wrapText="1"/>
    </xf>
    <xf numFmtId="0" fontId="68" fillId="35" borderId="1" xfId="282" applyFont="1" applyFill="1" applyBorder="1" applyAlignment="1">
      <alignment horizontal="center"/>
    </xf>
    <xf numFmtId="0" fontId="85" fillId="35" borderId="0" xfId="282" applyFont="1" applyFill="1" applyAlignment="1">
      <alignment horizontal="center" vertical="center" shrinkToFit="1"/>
    </xf>
    <xf numFmtId="0" fontId="85" fillId="0" borderId="1" xfId="282" applyFont="1" applyBorder="1" applyAlignment="1">
      <alignment vertical="center"/>
    </xf>
    <xf numFmtId="0" fontId="134" fillId="48" borderId="2" xfId="1" applyFont="1" applyFill="1" applyBorder="1" applyAlignment="1">
      <alignment vertical="center" wrapText="1"/>
    </xf>
    <xf numFmtId="0" fontId="134" fillId="48" borderId="6" xfId="1" applyFont="1" applyFill="1" applyBorder="1" applyAlignment="1">
      <alignment vertical="center" wrapText="1"/>
    </xf>
    <xf numFmtId="0" fontId="134" fillId="48" borderId="7" xfId="1" applyFont="1" applyFill="1" applyBorder="1" applyAlignment="1">
      <alignment vertical="center" wrapText="1"/>
    </xf>
    <xf numFmtId="0" fontId="135" fillId="0" borderId="1" xfId="1" applyFont="1" applyBorder="1" applyAlignment="1">
      <alignment vertical="center"/>
    </xf>
    <xf numFmtId="0" fontId="96" fillId="0" borderId="18" xfId="282" applyFont="1" applyBorder="1" applyAlignment="1">
      <alignment horizontal="left" vertical="center" wrapText="1"/>
    </xf>
    <xf numFmtId="0" fontId="85" fillId="0" borderId="1" xfId="282" applyFont="1" applyBorder="1" applyAlignment="1">
      <alignment horizontal="center" vertical="top" shrinkToFit="1"/>
    </xf>
    <xf numFmtId="0" fontId="96" fillId="0" borderId="16" xfId="282" applyFont="1" applyBorder="1" applyAlignment="1">
      <alignment horizontal="left" vertical="center" wrapText="1"/>
    </xf>
    <xf numFmtId="0" fontId="96" fillId="32" borderId="18" xfId="282" applyFont="1" applyFill="1" applyBorder="1" applyAlignment="1">
      <alignment horizontal="center" vertical="center" wrapText="1"/>
    </xf>
    <xf numFmtId="0" fontId="96" fillId="32" borderId="18" xfId="282" applyFont="1" applyFill="1" applyBorder="1" applyAlignment="1">
      <alignment horizontal="left" vertical="center"/>
    </xf>
    <xf numFmtId="0" fontId="96" fillId="32" borderId="16" xfId="282" applyFont="1" applyFill="1" applyBorder="1" applyAlignment="1">
      <alignment horizontal="center" vertical="center" wrapText="1"/>
    </xf>
    <xf numFmtId="0" fontId="96" fillId="32" borderId="16" xfId="282" applyFont="1" applyFill="1" applyBorder="1" applyAlignment="1">
      <alignment horizontal="left" vertical="center"/>
    </xf>
    <xf numFmtId="0" fontId="85" fillId="35" borderId="1" xfId="282" applyFont="1" applyFill="1" applyBorder="1" applyAlignment="1">
      <alignment vertical="center"/>
    </xf>
    <xf numFmtId="0" fontId="48" fillId="0" borderId="16" xfId="282" applyFont="1" applyBorder="1" applyAlignment="1">
      <alignment horizontal="center"/>
    </xf>
    <xf numFmtId="0" fontId="96" fillId="0" borderId="16" xfId="282" applyFont="1" applyBorder="1" applyAlignment="1">
      <alignment horizontal="left" vertical="center"/>
    </xf>
    <xf numFmtId="0" fontId="96" fillId="32" borderId="18" xfId="282" applyFont="1" applyFill="1" applyBorder="1" applyAlignment="1">
      <alignment horizontal="left" vertical="center" wrapText="1"/>
    </xf>
    <xf numFmtId="0" fontId="48" fillId="32" borderId="17" xfId="282" applyFont="1" applyFill="1" applyBorder="1" applyAlignment="1">
      <alignment horizontal="center"/>
    </xf>
    <xf numFmtId="0" fontId="96" fillId="0" borderId="18" xfId="282" applyFont="1" applyBorder="1" applyAlignment="1">
      <alignment horizontal="center" vertical="center"/>
    </xf>
    <xf numFmtId="0" fontId="96" fillId="0" borderId="19" xfId="282" applyFont="1" applyBorder="1" applyAlignment="1">
      <alignment vertical="center" wrapText="1"/>
    </xf>
    <xf numFmtId="0" fontId="96" fillId="0" borderId="19" xfId="282" applyFont="1" applyBorder="1" applyAlignment="1">
      <alignment horizontal="justify" vertical="center" wrapText="1"/>
    </xf>
    <xf numFmtId="0" fontId="96" fillId="0" borderId="19" xfId="282" applyFont="1" applyBorder="1" applyAlignment="1">
      <alignment horizontal="center" vertical="center" wrapText="1"/>
    </xf>
    <xf numFmtId="0" fontId="85" fillId="0" borderId="3" xfId="282" applyFont="1" applyBorder="1" applyAlignment="1">
      <alignment vertical="center"/>
    </xf>
    <xf numFmtId="0" fontId="85" fillId="0" borderId="5" xfId="282" applyFont="1" applyBorder="1" applyAlignment="1">
      <alignment vertical="center"/>
    </xf>
    <xf numFmtId="0" fontId="3" fillId="0" borderId="9" xfId="282" applyBorder="1"/>
    <xf numFmtId="0" fontId="48" fillId="32" borderId="2" xfId="283" applyFont="1" applyFill="1" applyBorder="1"/>
    <xf numFmtId="0" fontId="48" fillId="32" borderId="12" xfId="282" applyFont="1" applyFill="1" applyBorder="1" applyAlignment="1">
      <alignment horizontal="center"/>
    </xf>
    <xf numFmtId="0" fontId="68" fillId="0" borderId="1" xfId="282" applyFont="1" applyBorder="1" applyAlignment="1">
      <alignment horizontal="center" vertical="top" shrinkToFit="1"/>
    </xf>
    <xf numFmtId="0" fontId="96" fillId="0" borderId="18" xfId="282" applyFont="1" applyBorder="1"/>
    <xf numFmtId="0" fontId="48" fillId="0" borderId="17" xfId="282" applyFont="1" applyBorder="1" applyAlignment="1">
      <alignment horizontal="center"/>
    </xf>
    <xf numFmtId="0" fontId="48" fillId="0" borderId="17" xfId="282" applyFont="1" applyBorder="1"/>
    <xf numFmtId="0" fontId="69" fillId="32" borderId="18" xfId="282" applyFont="1" applyFill="1" applyBorder="1" applyAlignment="1">
      <alignment horizontal="center" vertical="center" wrapText="1"/>
    </xf>
    <xf numFmtId="0" fontId="48" fillId="0" borderId="16" xfId="282" applyFont="1" applyBorder="1"/>
    <xf numFmtId="0" fontId="69" fillId="2" borderId="18" xfId="282" applyFont="1" applyFill="1" applyBorder="1" applyAlignment="1">
      <alignment vertical="center" wrapText="1"/>
    </xf>
    <xf numFmtId="0" fontId="69" fillId="2" borderId="18" xfId="282" applyFont="1" applyFill="1" applyBorder="1" applyAlignment="1">
      <alignment horizontal="justify" vertical="center" wrapText="1"/>
    </xf>
    <xf numFmtId="0" fontId="69" fillId="2" borderId="18" xfId="282" applyFont="1" applyFill="1" applyBorder="1" applyAlignment="1">
      <alignment horizontal="center" vertical="center" wrapText="1"/>
    </xf>
    <xf numFmtId="0" fontId="69" fillId="2" borderId="16" xfId="282" applyFont="1" applyFill="1" applyBorder="1" applyAlignment="1">
      <alignment vertical="center" wrapText="1"/>
    </xf>
    <xf numFmtId="0" fontId="69" fillId="2" borderId="16" xfId="282" applyFont="1" applyFill="1" applyBorder="1" applyAlignment="1">
      <alignment horizontal="center" vertical="center" wrapText="1"/>
    </xf>
    <xf numFmtId="0" fontId="48" fillId="0" borderId="13" xfId="282" applyFont="1" applyBorder="1" applyAlignment="1">
      <alignment horizontal="center"/>
    </xf>
    <xf numFmtId="0" fontId="48" fillId="2" borderId="18" xfId="282" applyFont="1" applyFill="1" applyBorder="1" applyAlignment="1">
      <alignment vertical="center" wrapText="1"/>
    </xf>
    <xf numFmtId="0" fontId="48" fillId="2" borderId="18" xfId="282" applyFont="1" applyFill="1" applyBorder="1" applyAlignment="1">
      <alignment horizontal="justify" vertical="center" wrapText="1"/>
    </xf>
    <xf numFmtId="0" fontId="48" fillId="2" borderId="18" xfId="282" applyFont="1" applyFill="1" applyBorder="1" applyAlignment="1">
      <alignment horizontal="center" vertical="center" wrapText="1"/>
    </xf>
    <xf numFmtId="0" fontId="91" fillId="32" borderId="1" xfId="277" applyFont="1" applyFill="1" applyBorder="1" applyAlignment="1">
      <alignment vertical="center" shrinkToFit="1"/>
    </xf>
    <xf numFmtId="0" fontId="89" fillId="32" borderId="1" xfId="282" applyFont="1" applyFill="1" applyBorder="1" applyAlignment="1">
      <alignment horizontal="center" vertical="top" shrinkToFit="1"/>
    </xf>
    <xf numFmtId="0" fontId="88" fillId="32" borderId="1" xfId="282" applyFont="1" applyFill="1" applyBorder="1" applyAlignment="1">
      <alignment horizontal="center" vertical="top" shrinkToFit="1"/>
    </xf>
    <xf numFmtId="0" fontId="48" fillId="2" borderId="16" xfId="282" applyFont="1" applyFill="1" applyBorder="1" applyAlignment="1">
      <alignment vertical="center" wrapText="1"/>
    </xf>
    <xf numFmtId="0" fontId="48" fillId="2" borderId="16" xfId="282" applyFont="1" applyFill="1" applyBorder="1" applyAlignment="1">
      <alignment horizontal="justify" vertical="center" wrapText="1"/>
    </xf>
    <xf numFmtId="0" fontId="48" fillId="2" borderId="16" xfId="282" applyFont="1" applyFill="1" applyBorder="1" applyAlignment="1">
      <alignment horizontal="center" vertical="center" wrapText="1"/>
    </xf>
    <xf numFmtId="0" fontId="48" fillId="2" borderId="18" xfId="282" applyFont="1" applyFill="1" applyBorder="1" applyAlignment="1">
      <alignment horizontal="left" vertical="center" wrapText="1"/>
    </xf>
    <xf numFmtId="0" fontId="48" fillId="2" borderId="16" xfId="282" applyFont="1" applyFill="1" applyBorder="1" applyAlignment="1">
      <alignment horizontal="left" vertical="center" wrapText="1"/>
    </xf>
    <xf numFmtId="0" fontId="68" fillId="0" borderId="1" xfId="282" applyFont="1" applyBorder="1" applyAlignment="1">
      <alignment horizontal="center"/>
    </xf>
    <xf numFmtId="0" fontId="3" fillId="0" borderId="0" xfId="282"/>
    <xf numFmtId="0" fontId="88" fillId="0" borderId="11" xfId="282" applyFont="1" applyBorder="1" applyAlignment="1">
      <alignment horizontal="left" vertical="center" shrinkToFit="1"/>
    </xf>
    <xf numFmtId="0" fontId="68" fillId="0" borderId="11" xfId="282" applyFont="1" applyBorder="1" applyAlignment="1">
      <alignment horizontal="center"/>
    </xf>
    <xf numFmtId="0" fontId="68" fillId="0" borderId="18" xfId="282" applyFont="1" applyBorder="1" applyAlignment="1">
      <alignment horizontal="center"/>
    </xf>
    <xf numFmtId="0" fontId="70" fillId="0" borderId="1" xfId="282" applyFont="1" applyBorder="1" applyAlignment="1">
      <alignment vertical="center" shrinkToFit="1"/>
    </xf>
    <xf numFmtId="0" fontId="96" fillId="32" borderId="18" xfId="282" applyFont="1" applyFill="1" applyBorder="1" applyAlignment="1">
      <alignment horizontal="justify" vertical="center" wrapText="1"/>
    </xf>
    <xf numFmtId="0" fontId="48" fillId="32" borderId="18" xfId="282" applyFont="1" applyFill="1" applyBorder="1" applyAlignment="1">
      <alignment horizontal="left" vertical="center" wrapText="1"/>
    </xf>
    <xf numFmtId="0" fontId="48" fillId="32" borderId="18" xfId="282" applyFont="1" applyFill="1" applyBorder="1" applyAlignment="1">
      <alignment horizontal="center" vertical="center" wrapText="1"/>
    </xf>
    <xf numFmtId="0" fontId="48" fillId="0" borderId="16" xfId="282" applyFont="1" applyBorder="1" applyAlignment="1">
      <alignment horizontal="left" vertical="center" wrapText="1"/>
    </xf>
    <xf numFmtId="0" fontId="48" fillId="0" borderId="16" xfId="282" applyFont="1" applyBorder="1" applyAlignment="1">
      <alignment horizontal="justify" vertical="center" wrapText="1"/>
    </xf>
    <xf numFmtId="0" fontId="48" fillId="0" borderId="16" xfId="282" applyFont="1" applyBorder="1" applyAlignment="1">
      <alignment horizontal="center" vertical="center" wrapText="1"/>
    </xf>
    <xf numFmtId="0" fontId="131" fillId="35" borderId="12" xfId="282" applyFont="1" applyFill="1" applyBorder="1" applyAlignment="1">
      <alignment vertical="center" shrinkToFit="1"/>
    </xf>
    <xf numFmtId="0" fontId="48" fillId="35" borderId="1" xfId="282" applyFont="1" applyFill="1" applyBorder="1" applyAlignment="1">
      <alignment horizontal="center" vertical="center" shrinkToFit="1"/>
    </xf>
    <xf numFmtId="0" fontId="48" fillId="35" borderId="18" xfId="282" applyFont="1" applyFill="1" applyBorder="1" applyAlignment="1">
      <alignment horizontal="center" vertical="center" wrapText="1"/>
    </xf>
    <xf numFmtId="0" fontId="48" fillId="35" borderId="18" xfId="282" applyFont="1" applyFill="1" applyBorder="1" applyAlignment="1">
      <alignment horizontal="left" vertical="center" wrapText="1"/>
    </xf>
    <xf numFmtId="0" fontId="48" fillId="35" borderId="1" xfId="282" applyFont="1" applyFill="1" applyBorder="1" applyAlignment="1">
      <alignment horizontal="center" vertical="center" wrapText="1"/>
    </xf>
    <xf numFmtId="0" fontId="136" fillId="0" borderId="0" xfId="282" applyFont="1"/>
    <xf numFmtId="0" fontId="3" fillId="35" borderId="0" xfId="282" applyFill="1"/>
    <xf numFmtId="0" fontId="48" fillId="2" borderId="7" xfId="282" applyFont="1" applyFill="1" applyBorder="1" applyAlignment="1">
      <alignment horizontal="center" vertical="center" shrinkToFit="1"/>
    </xf>
    <xf numFmtId="0" fontId="48" fillId="0" borderId="18" xfId="282" applyFont="1" applyBorder="1" applyAlignment="1">
      <alignment vertical="center" wrapText="1"/>
    </xf>
    <xf numFmtId="0" fontId="48" fillId="0" borderId="18" xfId="282" applyFont="1" applyBorder="1" applyAlignment="1">
      <alignment horizontal="justify" vertical="center" wrapText="1"/>
    </xf>
    <xf numFmtId="0" fontId="48" fillId="0" borderId="18" xfId="282" applyFont="1" applyBorder="1" applyAlignment="1">
      <alignment horizontal="center" vertical="center" wrapText="1"/>
    </xf>
    <xf numFmtId="0" fontId="48" fillId="32" borderId="1" xfId="282" applyFont="1" applyFill="1" applyBorder="1" applyAlignment="1">
      <alignment horizontal="center" vertical="top" shrinkToFit="1"/>
    </xf>
    <xf numFmtId="0" fontId="48" fillId="0" borderId="1" xfId="282" applyFont="1" applyBorder="1" applyAlignment="1">
      <alignment horizontal="center" vertical="center" shrinkToFit="1"/>
    </xf>
    <xf numFmtId="0" fontId="136" fillId="0" borderId="1" xfId="282" applyFont="1" applyBorder="1"/>
    <xf numFmtId="0" fontId="48" fillId="0" borderId="1" xfId="282" applyFont="1" applyBorder="1" applyAlignment="1">
      <alignment vertical="center" shrinkToFit="1"/>
    </xf>
    <xf numFmtId="0" fontId="48" fillId="0" borderId="16" xfId="282" applyFont="1" applyBorder="1" applyAlignment="1">
      <alignment vertical="center" wrapText="1"/>
    </xf>
    <xf numFmtId="0" fontId="69" fillId="32" borderId="19" xfId="282" applyFont="1" applyFill="1" applyBorder="1" applyAlignment="1">
      <alignment horizontal="center" vertical="center" wrapText="1"/>
    </xf>
    <xf numFmtId="0" fontId="131" fillId="35" borderId="13" xfId="282" applyFont="1" applyFill="1" applyBorder="1" applyAlignment="1">
      <alignment vertical="center" shrinkToFit="1"/>
    </xf>
    <xf numFmtId="0" fontId="48" fillId="35" borderId="18" xfId="282" applyFont="1" applyFill="1" applyBorder="1" applyAlignment="1">
      <alignment horizontal="left" vertical="center"/>
    </xf>
    <xf numFmtId="0" fontId="48" fillId="35" borderId="1" xfId="282" applyFont="1" applyFill="1" applyBorder="1" applyAlignment="1">
      <alignment vertical="center" shrinkToFit="1"/>
    </xf>
    <xf numFmtId="0" fontId="48" fillId="2" borderId="1" xfId="282" applyFont="1" applyFill="1" applyBorder="1" applyAlignment="1">
      <alignment horizontal="center" vertical="center" shrinkToFit="1"/>
    </xf>
    <xf numFmtId="0" fontId="69" fillId="0" borderId="18" xfId="282" applyFont="1" applyBorder="1" applyAlignment="1">
      <alignment vertical="center"/>
    </xf>
    <xf numFmtId="0" fontId="96" fillId="32" borderId="18" xfId="282" applyFont="1" applyFill="1" applyBorder="1" applyAlignment="1">
      <alignment vertical="center" wrapText="1"/>
    </xf>
    <xf numFmtId="0" fontId="134" fillId="2" borderId="3" xfId="1" applyFont="1" applyFill="1" applyBorder="1" applyAlignment="1">
      <alignment vertical="center" wrapText="1"/>
    </xf>
    <xf numFmtId="0" fontId="134" fillId="2" borderId="5" xfId="1" applyFont="1" applyFill="1" applyBorder="1" applyAlignment="1">
      <alignment vertical="center" wrapText="1"/>
    </xf>
    <xf numFmtId="0" fontId="69" fillId="35" borderId="1" xfId="282" applyFont="1" applyFill="1" applyBorder="1" applyAlignment="1">
      <alignment horizontal="center" vertical="center" wrapText="1"/>
    </xf>
    <xf numFmtId="0" fontId="133" fillId="0" borderId="33" xfId="282" applyFont="1" applyBorder="1" applyAlignment="1">
      <alignment vertical="center"/>
    </xf>
    <xf numFmtId="0" fontId="48" fillId="32" borderId="18" xfId="282" applyFont="1" applyFill="1" applyBorder="1" applyAlignment="1">
      <alignment vertical="center"/>
    </xf>
    <xf numFmtId="0" fontId="48" fillId="46" borderId="1" xfId="1" applyFont="1" applyFill="1" applyBorder="1" applyAlignment="1">
      <alignment horizontal="center" vertical="center"/>
    </xf>
    <xf numFmtId="0" fontId="48" fillId="0" borderId="1" xfId="1" applyFont="1" applyBorder="1" applyAlignment="1">
      <alignment vertical="center" wrapText="1"/>
    </xf>
    <xf numFmtId="0" fontId="134" fillId="46" borderId="2" xfId="1" applyFont="1" applyFill="1" applyBorder="1" applyAlignment="1">
      <alignment vertical="center"/>
    </xf>
    <xf numFmtId="0" fontId="134" fillId="46" borderId="6" xfId="1" applyFont="1" applyFill="1" applyBorder="1" applyAlignment="1">
      <alignment vertical="center"/>
    </xf>
    <xf numFmtId="0" fontId="69" fillId="0" borderId="18" xfId="282" applyFont="1" applyBorder="1" applyAlignment="1">
      <alignment horizontal="center" vertical="center"/>
    </xf>
    <xf numFmtId="0" fontId="48" fillId="32" borderId="18" xfId="282" applyFont="1" applyFill="1" applyBorder="1" applyAlignment="1">
      <alignment horizontal="center" vertical="center"/>
    </xf>
    <xf numFmtId="0" fontId="94" fillId="32" borderId="18" xfId="282" applyFont="1" applyFill="1" applyBorder="1" applyAlignment="1">
      <alignment horizontal="left" vertical="center"/>
    </xf>
    <xf numFmtId="0" fontId="94" fillId="0" borderId="18" xfId="282" applyFont="1" applyBorder="1" applyAlignment="1">
      <alignment horizontal="center" vertical="center"/>
    </xf>
    <xf numFmtId="0" fontId="95" fillId="32" borderId="18" xfId="282" applyFont="1" applyFill="1" applyBorder="1" applyAlignment="1">
      <alignment horizontal="center" vertical="center" wrapText="1"/>
    </xf>
    <xf numFmtId="0" fontId="48" fillId="32" borderId="18" xfId="282" applyFont="1" applyFill="1" applyBorder="1" applyAlignment="1">
      <alignment horizontal="left" vertical="center"/>
    </xf>
    <xf numFmtId="0" fontId="69" fillId="0" borderId="18" xfId="282" applyFont="1" applyBorder="1" applyAlignment="1">
      <alignment vertical="center" wrapText="1"/>
    </xf>
    <xf numFmtId="0" fontId="48" fillId="46" borderId="6" xfId="1" applyFont="1" applyFill="1" applyBorder="1" applyAlignment="1">
      <alignment vertical="center" wrapText="1"/>
    </xf>
    <xf numFmtId="0" fontId="48" fillId="0" borderId="11" xfId="1" applyFont="1" applyBorder="1" applyAlignment="1">
      <alignment vertical="center" wrapText="1"/>
    </xf>
    <xf numFmtId="0" fontId="48" fillId="47" borderId="1" xfId="1" applyFont="1" applyFill="1" applyBorder="1" applyAlignment="1">
      <alignment vertical="center" wrapText="1"/>
    </xf>
    <xf numFmtId="0" fontId="96" fillId="32" borderId="16" xfId="282" applyFont="1" applyFill="1" applyBorder="1" applyAlignment="1">
      <alignment vertical="center" wrapText="1"/>
    </xf>
    <xf numFmtId="0" fontId="132" fillId="0" borderId="1" xfId="1" quotePrefix="1" applyFont="1" applyBorder="1" applyAlignment="1">
      <alignment vertical="center"/>
    </xf>
    <xf numFmtId="0" fontId="48" fillId="0" borderId="1" xfId="282" applyFont="1" applyBorder="1" applyAlignment="1">
      <alignment horizontal="center" vertical="top" shrinkToFit="1"/>
    </xf>
    <xf numFmtId="0" fontId="96" fillId="0" borderId="16" xfId="282" applyFont="1" applyBorder="1"/>
    <xf numFmtId="0" fontId="131" fillId="38" borderId="12" xfId="282" applyFont="1" applyFill="1" applyBorder="1" applyAlignment="1">
      <alignment vertical="center" shrinkToFit="1"/>
    </xf>
    <xf numFmtId="0" fontId="48" fillId="38" borderId="18" xfId="282" applyFont="1" applyFill="1" applyBorder="1" applyAlignment="1">
      <alignment horizontal="left" vertical="center"/>
    </xf>
    <xf numFmtId="0" fontId="69" fillId="38" borderId="1" xfId="282" applyFont="1" applyFill="1" applyBorder="1" applyAlignment="1">
      <alignment horizontal="center" vertical="center" wrapText="1"/>
    </xf>
    <xf numFmtId="0" fontId="48" fillId="38" borderId="1" xfId="282" applyFont="1" applyFill="1" applyBorder="1" applyAlignment="1">
      <alignment horizontal="center" vertical="center" shrinkToFit="1"/>
    </xf>
    <xf numFmtId="0" fontId="3" fillId="38" borderId="0" xfId="282" applyFill="1"/>
    <xf numFmtId="0" fontId="96" fillId="0" borderId="19" xfId="282" applyFont="1" applyBorder="1" applyAlignment="1">
      <alignment horizontal="left" vertical="center"/>
    </xf>
    <xf numFmtId="0" fontId="69" fillId="35" borderId="19" xfId="282" applyFont="1" applyFill="1" applyBorder="1" applyAlignment="1">
      <alignment horizontal="left" vertical="center"/>
    </xf>
    <xf numFmtId="0" fontId="48" fillId="0" borderId="1" xfId="282" applyFont="1" applyBorder="1" applyAlignment="1">
      <alignment horizontal="center" vertical="center" wrapText="1"/>
    </xf>
    <xf numFmtId="0" fontId="96" fillId="0" borderId="16" xfId="282" applyFont="1" applyBorder="1" applyAlignment="1">
      <alignment horizontal="center" vertical="center"/>
    </xf>
    <xf numFmtId="0" fontId="48" fillId="32" borderId="1" xfId="282" applyFont="1" applyFill="1" applyBorder="1" applyAlignment="1">
      <alignment horizontal="center" vertical="center" shrinkToFit="1"/>
    </xf>
    <xf numFmtId="0" fontId="136" fillId="32" borderId="1" xfId="282" applyFont="1" applyFill="1" applyBorder="1"/>
    <xf numFmtId="0" fontId="48" fillId="32" borderId="1" xfId="282" applyFont="1" applyFill="1" applyBorder="1" applyAlignment="1">
      <alignment vertical="center" shrinkToFit="1"/>
    </xf>
    <xf numFmtId="0" fontId="136" fillId="32" borderId="0" xfId="282" applyFont="1" applyFill="1"/>
    <xf numFmtId="0" fontId="3" fillId="32" borderId="0" xfId="282" applyFill="1"/>
    <xf numFmtId="0" fontId="69" fillId="32" borderId="1" xfId="282" applyFont="1" applyFill="1" applyBorder="1" applyAlignment="1">
      <alignment horizontal="center" vertical="center" wrapText="1"/>
    </xf>
    <xf numFmtId="0" fontId="96" fillId="2" borderId="16" xfId="282" applyFont="1" applyFill="1" applyBorder="1" applyAlignment="1">
      <alignment horizontal="center" vertical="center" wrapText="1"/>
    </xf>
    <xf numFmtId="0" fontId="96" fillId="37" borderId="18" xfId="282" applyFont="1" applyFill="1" applyBorder="1" applyAlignment="1">
      <alignment horizontal="center" vertical="center" wrapText="1"/>
    </xf>
    <xf numFmtId="0" fontId="96" fillId="35" borderId="18" xfId="282" applyFont="1" applyFill="1" applyBorder="1" applyAlignment="1">
      <alignment horizontal="center" vertical="center" wrapText="1"/>
    </xf>
    <xf numFmtId="0" fontId="96" fillId="35" borderId="18" xfId="282" applyFont="1" applyFill="1" applyBorder="1" applyAlignment="1">
      <alignment horizontal="left" vertical="center"/>
    </xf>
    <xf numFmtId="0" fontId="131" fillId="32" borderId="12" xfId="282" applyFont="1" applyFill="1" applyBorder="1" applyAlignment="1">
      <alignment vertical="center" shrinkToFit="1"/>
    </xf>
    <xf numFmtId="0" fontId="96" fillId="37" borderId="18" xfId="282" applyFont="1" applyFill="1" applyBorder="1" applyAlignment="1">
      <alignment horizontal="left" vertical="center"/>
    </xf>
    <xf numFmtId="0" fontId="3" fillId="0" borderId="1" xfId="282" applyBorder="1" applyAlignment="1">
      <alignment horizontal="center"/>
    </xf>
    <xf numFmtId="0" fontId="96" fillId="37" borderId="1" xfId="282" applyFont="1" applyFill="1" applyBorder="1" applyAlignment="1">
      <alignment horizontal="center" vertical="center" wrapText="1"/>
    </xf>
    <xf numFmtId="0" fontId="96" fillId="37" borderId="1" xfId="282" applyFont="1" applyFill="1" applyBorder="1" applyAlignment="1">
      <alignment horizontal="left" vertical="center"/>
    </xf>
    <xf numFmtId="0" fontId="69" fillId="32" borderId="13" xfId="282" applyFont="1" applyFill="1" applyBorder="1" applyAlignment="1">
      <alignment horizontal="center" vertical="center" wrapText="1"/>
    </xf>
    <xf numFmtId="0" fontId="96" fillId="37" borderId="12" xfId="282" applyFont="1" applyFill="1" applyBorder="1" applyAlignment="1">
      <alignment horizontal="center" vertical="center" wrapText="1"/>
    </xf>
    <xf numFmtId="0" fontId="96" fillId="37" borderId="12" xfId="282" applyFont="1" applyFill="1" applyBorder="1" applyAlignment="1">
      <alignment horizontal="left" vertical="center"/>
    </xf>
    <xf numFmtId="0" fontId="48" fillId="2" borderId="18" xfId="282" applyFont="1" applyFill="1" applyBorder="1"/>
    <xf numFmtId="0" fontId="136" fillId="35" borderId="0" xfId="282" applyFont="1" applyFill="1"/>
    <xf numFmtId="0" fontId="68" fillId="2" borderId="12" xfId="282" applyFont="1" applyFill="1" applyBorder="1" applyAlignment="1">
      <alignment horizontal="center"/>
    </xf>
    <xf numFmtId="0" fontId="138" fillId="0" borderId="1" xfId="73" applyFont="1" applyBorder="1" applyAlignment="1">
      <alignment horizontal="center" vertical="center"/>
    </xf>
    <xf numFmtId="0" fontId="138" fillId="2" borderId="1" xfId="73" applyFont="1" applyFill="1" applyBorder="1" applyAlignment="1">
      <alignment horizontal="center" vertical="center"/>
    </xf>
    <xf numFmtId="0" fontId="138" fillId="6" borderId="1" xfId="73" applyFont="1" applyFill="1" applyBorder="1" applyAlignment="1">
      <alignment horizontal="center" vertical="center"/>
    </xf>
    <xf numFmtId="0" fontId="104" fillId="0" borderId="1" xfId="73" applyFont="1" applyBorder="1" applyAlignment="1">
      <alignment horizontal="center" vertical="center"/>
    </xf>
    <xf numFmtId="0" fontId="68" fillId="49" borderId="1" xfId="73" applyFont="1" applyFill="1" applyBorder="1" applyAlignment="1">
      <alignment horizontal="center" vertical="center"/>
    </xf>
    <xf numFmtId="0" fontId="68" fillId="0" borderId="1" xfId="73" applyFont="1" applyBorder="1" applyAlignment="1">
      <alignment horizontal="center" vertical="center" wrapText="1"/>
    </xf>
    <xf numFmtId="0" fontId="139" fillId="0" borderId="1" xfId="73" applyFont="1" applyBorder="1" applyAlignment="1">
      <alignment horizontal="center" vertical="center"/>
    </xf>
    <xf numFmtId="0" fontId="68" fillId="6" borderId="1" xfId="73" applyFont="1" applyFill="1" applyBorder="1" applyAlignment="1">
      <alignment horizontal="center" vertical="center" wrapText="1"/>
    </xf>
    <xf numFmtId="0" fontId="68" fillId="0" borderId="1" xfId="73" applyFont="1" applyBorder="1" applyAlignment="1">
      <alignment horizontal="center" vertical="center"/>
    </xf>
    <xf numFmtId="0" fontId="105" fillId="0" borderId="1" xfId="73" applyFont="1" applyBorder="1" applyAlignment="1">
      <alignment horizontal="center" vertical="center"/>
    </xf>
    <xf numFmtId="0" fontId="105" fillId="0" borderId="1" xfId="73" applyFont="1" applyBorder="1" applyAlignment="1">
      <alignment vertical="center"/>
    </xf>
    <xf numFmtId="0" fontId="106" fillId="0" borderId="1" xfId="73" applyFont="1" applyBorder="1" applyAlignment="1">
      <alignment horizontal="center" vertical="center"/>
    </xf>
    <xf numFmtId="0" fontId="70" fillId="0" borderId="1" xfId="284" applyFont="1" applyBorder="1" applyAlignment="1">
      <alignment horizontal="center" vertical="center" shrinkToFit="1"/>
    </xf>
    <xf numFmtId="0" fontId="139" fillId="6" borderId="1" xfId="73" applyFont="1" applyFill="1" applyBorder="1" applyAlignment="1">
      <alignment horizontal="center" vertical="center"/>
    </xf>
    <xf numFmtId="0" fontId="93" fillId="0" borderId="1" xfId="73" applyFont="1" applyBorder="1" applyAlignment="1">
      <alignment horizontal="center" vertical="center"/>
    </xf>
    <xf numFmtId="0" fontId="93" fillId="0" borderId="1" xfId="73" applyFont="1" applyBorder="1" applyAlignment="1">
      <alignment vertical="center"/>
    </xf>
    <xf numFmtId="0" fontId="140" fillId="0" borderId="1" xfId="73" applyFont="1" applyBorder="1" applyAlignment="1">
      <alignment horizontal="center" vertical="center"/>
    </xf>
    <xf numFmtId="0" fontId="140" fillId="0" borderId="1" xfId="73" applyFont="1" applyBorder="1" applyAlignment="1">
      <alignment vertical="center"/>
    </xf>
    <xf numFmtId="0" fontId="89" fillId="42" borderId="1" xfId="277" applyFont="1" applyFill="1" applyBorder="1" applyAlignment="1">
      <alignment horizontal="center" vertical="center" shrinkToFit="1"/>
    </xf>
    <xf numFmtId="0" fontId="107" fillId="0" borderId="1" xfId="73" applyFont="1" applyBorder="1" applyAlignment="1">
      <alignment horizontal="center" vertical="center"/>
    </xf>
    <xf numFmtId="0" fontId="107" fillId="0" borderId="1" xfId="73" applyFont="1" applyBorder="1" applyAlignment="1">
      <alignment vertical="center"/>
    </xf>
    <xf numFmtId="0" fontId="141" fillId="0" borderId="1" xfId="73" applyFont="1" applyBorder="1" applyAlignment="1">
      <alignment horizontal="center" vertical="center" wrapText="1"/>
    </xf>
    <xf numFmtId="0" fontId="70" fillId="0" borderId="1" xfId="99" applyFont="1" applyBorder="1" applyAlignment="1">
      <alignment horizontal="center" vertical="center"/>
    </xf>
    <xf numFmtId="0" fontId="70" fillId="0" borderId="1" xfId="284" applyFont="1" applyBorder="1" applyAlignment="1">
      <alignment horizontal="center" vertical="center"/>
    </xf>
    <xf numFmtId="0" fontId="142" fillId="0" borderId="1" xfId="73" applyFont="1" applyBorder="1" applyAlignment="1">
      <alignment vertical="center"/>
    </xf>
    <xf numFmtId="0" fontId="142" fillId="0" borderId="1" xfId="73" applyFont="1" applyBorder="1" applyAlignment="1">
      <alignment horizontal="center" vertical="center"/>
    </xf>
    <xf numFmtId="0" fontId="70" fillId="0" borderId="1" xfId="277" applyFont="1" applyBorder="1" applyAlignment="1">
      <alignment horizontal="center" vertical="center" shrinkToFit="1"/>
    </xf>
    <xf numFmtId="0" fontId="93" fillId="34" borderId="1" xfId="73" applyFont="1" applyFill="1" applyBorder="1" applyAlignment="1">
      <alignment vertical="center"/>
    </xf>
    <xf numFmtId="0" fontId="140" fillId="37" borderId="1" xfId="73" applyFont="1" applyFill="1" applyBorder="1" applyAlignment="1">
      <alignment horizontal="center" vertical="center"/>
    </xf>
    <xf numFmtId="0" fontId="140" fillId="0" borderId="1" xfId="73" applyFont="1" applyBorder="1" applyAlignment="1">
      <alignment horizontal="center" vertical="center" wrapText="1"/>
    </xf>
    <xf numFmtId="0" fontId="141" fillId="37" borderId="1" xfId="73" applyFont="1" applyFill="1" applyBorder="1" applyAlignment="1">
      <alignment horizontal="center" vertical="center"/>
    </xf>
    <xf numFmtId="0" fontId="68" fillId="0" borderId="1" xfId="277" applyFont="1" applyBorder="1" applyAlignment="1">
      <alignment horizontal="center" vertical="center" shrinkToFit="1"/>
    </xf>
    <xf numFmtId="0" fontId="68" fillId="0" borderId="1" xfId="73" applyFont="1" applyBorder="1" applyAlignment="1">
      <alignment vertical="center"/>
    </xf>
    <xf numFmtId="0" fontId="141" fillId="0" borderId="1" xfId="73" applyFont="1" applyBorder="1" applyAlignment="1">
      <alignment horizontal="center" vertical="center"/>
    </xf>
    <xf numFmtId="0" fontId="107" fillId="0" borderId="1" xfId="277" applyFont="1" applyBorder="1" applyAlignment="1">
      <alignment horizontal="center" vertical="center" shrinkToFit="1"/>
    </xf>
    <xf numFmtId="1" fontId="107" fillId="0" borderId="1" xfId="73" applyNumberFormat="1" applyFont="1" applyBorder="1" applyAlignment="1">
      <alignment vertical="center"/>
    </xf>
    <xf numFmtId="0" fontId="107" fillId="0" borderId="1" xfId="73" applyFont="1" applyBorder="1" applyAlignment="1">
      <alignment horizontal="center" vertical="center" wrapText="1"/>
    </xf>
    <xf numFmtId="1" fontId="107" fillId="0" borderId="1" xfId="73" applyNumberFormat="1" applyFont="1" applyBorder="1" applyAlignment="1">
      <alignment horizontal="center" vertical="center"/>
    </xf>
    <xf numFmtId="0" fontId="93" fillId="0" borderId="1" xfId="73" applyFont="1" applyBorder="1" applyAlignment="1">
      <alignment horizontal="center" vertical="center" wrapText="1"/>
    </xf>
    <xf numFmtId="0" fontId="93" fillId="0" borderId="1" xfId="73" applyFont="1" applyBorder="1" applyAlignment="1">
      <alignment vertical="center" wrapText="1"/>
    </xf>
    <xf numFmtId="0" fontId="144" fillId="0" borderId="1" xfId="73" applyFont="1" applyBorder="1" applyAlignment="1">
      <alignment horizontal="center" vertical="center"/>
    </xf>
    <xf numFmtId="0" fontId="143" fillId="0" borderId="12" xfId="277" applyFont="1" applyBorder="1" applyAlignment="1">
      <alignment vertical="center" shrinkToFit="1"/>
    </xf>
    <xf numFmtId="0" fontId="143" fillId="0" borderId="13" xfId="277" applyFont="1" applyBorder="1" applyAlignment="1">
      <alignment vertical="center" shrinkToFit="1"/>
    </xf>
    <xf numFmtId="0" fontId="85" fillId="0" borderId="0" xfId="284" applyFont="1" applyAlignment="1">
      <alignment horizontal="center" vertical="center" shrinkToFit="1"/>
    </xf>
    <xf numFmtId="0" fontId="23" fillId="0" borderId="0" xfId="284" applyFont="1" applyAlignment="1">
      <alignment horizontal="left" vertical="center"/>
    </xf>
    <xf numFmtId="0" fontId="23" fillId="0" borderId="0" xfId="284" applyFont="1" applyAlignment="1">
      <alignment horizontal="center" vertical="center" shrinkToFit="1"/>
    </xf>
    <xf numFmtId="0" fontId="22" fillId="0" borderId="0" xfId="284" applyFont="1" applyAlignment="1">
      <alignment horizontal="center" vertical="center" shrinkToFit="1"/>
    </xf>
    <xf numFmtId="0" fontId="87" fillId="0" borderId="1" xfId="73" applyFont="1" applyBorder="1" applyAlignment="1">
      <alignment horizontal="center" vertical="center"/>
    </xf>
    <xf numFmtId="0" fontId="87" fillId="6" borderId="1" xfId="73" applyFont="1" applyFill="1" applyBorder="1" applyAlignment="1">
      <alignment horizontal="center" vertical="center"/>
    </xf>
    <xf numFmtId="0" fontId="147" fillId="0" borderId="1" xfId="73" applyFont="1" applyBorder="1" applyAlignment="1">
      <alignment horizontal="center" vertical="center"/>
    </xf>
    <xf numFmtId="0" fontId="108" fillId="49" borderId="1" xfId="73" applyFont="1" applyFill="1" applyBorder="1" applyAlignment="1">
      <alignment horizontal="center" vertical="center"/>
    </xf>
    <xf numFmtId="0" fontId="108" fillId="0" borderId="1" xfId="73" applyFont="1" applyBorder="1" applyAlignment="1">
      <alignment horizontal="center" vertical="center" wrapText="1"/>
    </xf>
    <xf numFmtId="0" fontId="14" fillId="0" borderId="1" xfId="73" applyFont="1" applyBorder="1" applyAlignment="1">
      <alignment horizontal="center" vertical="center"/>
    </xf>
    <xf numFmtId="0" fontId="108" fillId="6" borderId="1" xfId="73" applyFont="1" applyFill="1" applyBorder="1" applyAlignment="1">
      <alignment horizontal="center" vertical="center" wrapText="1"/>
    </xf>
    <xf numFmtId="0" fontId="85" fillId="0" borderId="1" xfId="99" applyFont="1" applyBorder="1" applyAlignment="1">
      <alignment horizontal="center" vertical="center"/>
    </xf>
    <xf numFmtId="0" fontId="85" fillId="0" borderId="1" xfId="284" applyFont="1" applyBorder="1" applyAlignment="1">
      <alignment horizontal="center" vertical="center" shrinkToFit="1"/>
    </xf>
    <xf numFmtId="0" fontId="85" fillId="6" borderId="1" xfId="284" applyFont="1" applyFill="1" applyBorder="1" applyAlignment="1">
      <alignment horizontal="center" vertical="center" shrinkToFit="1"/>
    </xf>
    <xf numFmtId="0" fontId="13" fillId="0" borderId="1" xfId="126" applyFont="1" applyBorder="1" applyAlignment="1">
      <alignment horizontal="center" vertical="center"/>
    </xf>
    <xf numFmtId="0" fontId="13" fillId="0" borderId="1" xfId="126" applyFont="1" applyBorder="1"/>
    <xf numFmtId="0" fontId="70" fillId="0" borderId="1" xfId="126" applyFont="1" applyBorder="1"/>
    <xf numFmtId="0" fontId="13" fillId="0" borderId="1" xfId="126" applyFont="1" applyBorder="1" applyAlignment="1">
      <alignment horizontal="center"/>
    </xf>
    <xf numFmtId="0" fontId="71" fillId="35" borderId="1" xfId="284" applyFont="1" applyFill="1" applyBorder="1" applyAlignment="1">
      <alignment horizontal="center" vertical="center" wrapText="1"/>
    </xf>
    <xf numFmtId="0" fontId="71" fillId="0" borderId="0" xfId="284" applyFont="1" applyAlignment="1">
      <alignment horizontal="center" vertical="center" shrinkToFit="1"/>
    </xf>
    <xf numFmtId="0" fontId="93" fillId="37" borderId="1" xfId="73" applyFont="1" applyFill="1" applyBorder="1" applyAlignment="1">
      <alignment horizontal="center" vertical="center"/>
    </xf>
    <xf numFmtId="0" fontId="93" fillId="37" borderId="1" xfId="73" applyFont="1" applyFill="1" applyBorder="1" applyAlignment="1">
      <alignment vertical="center"/>
    </xf>
    <xf numFmtId="0" fontId="108" fillId="0" borderId="1" xfId="73" applyFont="1" applyBorder="1" applyAlignment="1">
      <alignment horizontal="center" vertical="center"/>
    </xf>
    <xf numFmtId="0" fontId="70" fillId="0" borderId="1" xfId="126" applyFont="1" applyBorder="1" applyAlignment="1">
      <alignment horizontal="center"/>
    </xf>
    <xf numFmtId="0" fontId="70" fillId="34" borderId="1" xfId="126" applyFont="1" applyFill="1" applyBorder="1"/>
    <xf numFmtId="0" fontId="93" fillId="37" borderId="1" xfId="73" applyFont="1" applyFill="1" applyBorder="1" applyAlignment="1">
      <alignment vertical="center" wrapText="1"/>
    </xf>
    <xf numFmtId="0" fontId="151" fillId="37" borderId="1" xfId="73" applyFont="1" applyFill="1" applyBorder="1" applyAlignment="1">
      <alignment horizontal="center" vertical="center"/>
    </xf>
    <xf numFmtId="0" fontId="109" fillId="0" borderId="1" xfId="73" applyFont="1" applyBorder="1" applyAlignment="1">
      <alignment horizontal="center" vertical="center" wrapText="1"/>
    </xf>
    <xf numFmtId="0" fontId="109" fillId="0" borderId="1" xfId="73" applyFont="1" applyBorder="1" applyAlignment="1">
      <alignment horizontal="left" vertical="center"/>
    </xf>
    <xf numFmtId="0" fontId="109" fillId="37" borderId="1" xfId="73" applyFont="1" applyFill="1" applyBorder="1" applyAlignment="1">
      <alignment horizontal="center" vertical="center" wrapText="1"/>
    </xf>
    <xf numFmtId="0" fontId="25" fillId="0" borderId="1" xfId="126" applyBorder="1"/>
    <xf numFmtId="0" fontId="108" fillId="0" borderId="1" xfId="73" applyFont="1" applyBorder="1" applyAlignment="1">
      <alignment horizontal="left" vertical="center"/>
    </xf>
    <xf numFmtId="0" fontId="13" fillId="0" borderId="1" xfId="73" applyFont="1" applyBorder="1" applyAlignment="1">
      <alignment horizontal="center" vertical="center" wrapText="1"/>
    </xf>
    <xf numFmtId="0" fontId="13" fillId="0" borderId="1" xfId="73" applyFont="1" applyBorder="1" applyAlignment="1">
      <alignment horizontal="left" vertical="center"/>
    </xf>
    <xf numFmtId="0" fontId="13" fillId="0" borderId="1" xfId="73" applyFont="1" applyBorder="1" applyAlignment="1">
      <alignment wrapText="1"/>
    </xf>
    <xf numFmtId="0" fontId="13" fillId="0" borderId="1" xfId="73" applyFont="1" applyBorder="1" applyAlignment="1">
      <alignment horizontal="center" wrapText="1"/>
    </xf>
    <xf numFmtId="0" fontId="150" fillId="0" borderId="2" xfId="277" applyFont="1" applyBorder="1" applyAlignment="1">
      <alignment vertical="center" shrinkToFit="1"/>
    </xf>
    <xf numFmtId="0" fontId="152" fillId="35" borderId="1" xfId="277" applyFont="1" applyFill="1" applyBorder="1" applyAlignment="1">
      <alignment horizontal="center" vertical="center" shrinkToFit="1"/>
    </xf>
    <xf numFmtId="0" fontId="109" fillId="0" borderId="1" xfId="73" applyFont="1" applyBorder="1" applyAlignment="1">
      <alignment horizontal="center" vertical="center"/>
    </xf>
    <xf numFmtId="0" fontId="13" fillId="0" borderId="1" xfId="73" applyFont="1" applyBorder="1"/>
    <xf numFmtId="0" fontId="13" fillId="0" borderId="1" xfId="73" applyFont="1" applyBorder="1" applyAlignment="1">
      <alignment horizontal="center"/>
    </xf>
    <xf numFmtId="0" fontId="109" fillId="0" borderId="1" xfId="73" applyFont="1" applyBorder="1"/>
    <xf numFmtId="0" fontId="109" fillId="0" borderId="1" xfId="73" applyFont="1" applyBorder="1" applyAlignment="1">
      <alignment horizontal="center"/>
    </xf>
    <xf numFmtId="0" fontId="12" fillId="0" borderId="0" xfId="73" applyFont="1" applyAlignment="1">
      <alignment vertical="center"/>
    </xf>
    <xf numFmtId="0" fontId="85" fillId="0" borderId="0" xfId="73" applyFont="1" applyAlignment="1">
      <alignment horizontal="center" vertical="center" shrinkToFit="1"/>
    </xf>
    <xf numFmtId="0" fontId="24" fillId="0" borderId="0" xfId="73" applyFont="1" applyAlignment="1">
      <alignment vertical="center"/>
    </xf>
    <xf numFmtId="0" fontId="86" fillId="0" borderId="0" xfId="73" applyFont="1" applyAlignment="1">
      <alignment horizontal="center" vertical="center" shrinkToFit="1"/>
    </xf>
    <xf numFmtId="0" fontId="24" fillId="31" borderId="11" xfId="73" applyFont="1" applyFill="1" applyBorder="1" applyAlignment="1">
      <alignment horizontal="center" vertical="center" shrinkToFit="1"/>
    </xf>
    <xf numFmtId="0" fontId="24" fillId="31" borderId="12" xfId="73" applyFont="1" applyFill="1" applyBorder="1" applyAlignment="1">
      <alignment horizontal="center" vertical="center" shrinkToFit="1"/>
    </xf>
    <xf numFmtId="0" fontId="71" fillId="31" borderId="1" xfId="73" applyFont="1" applyFill="1" applyBorder="1" applyAlignment="1">
      <alignment horizontal="center" vertical="center" shrinkToFit="1"/>
    </xf>
    <xf numFmtId="0" fontId="87" fillId="31" borderId="1" xfId="73" applyFont="1" applyFill="1" applyBorder="1" applyAlignment="1">
      <alignment horizontal="center" vertical="center"/>
    </xf>
    <xf numFmtId="0" fontId="14" fillId="31" borderId="1" xfId="73" applyFont="1" applyFill="1" applyBorder="1" applyAlignment="1">
      <alignment horizontal="center" vertical="center"/>
    </xf>
    <xf numFmtId="0" fontId="24" fillId="31" borderId="13" xfId="73" applyFont="1" applyFill="1" applyBorder="1" applyAlignment="1">
      <alignment horizontal="center" vertical="center" shrinkToFit="1"/>
    </xf>
    <xf numFmtId="0" fontId="93" fillId="0" borderId="1" xfId="73" applyFont="1" applyBorder="1" applyAlignment="1">
      <alignment horizontal="left" vertical="center" wrapText="1"/>
    </xf>
    <xf numFmtId="0" fontId="93" fillId="0" borderId="1" xfId="73" applyFont="1" applyBorder="1" applyAlignment="1">
      <alignment horizontal="center"/>
    </xf>
    <xf numFmtId="0" fontId="68" fillId="0" borderId="7" xfId="73" applyFont="1" applyBorder="1" applyAlignment="1">
      <alignment horizontal="center" vertical="top" shrinkToFit="1"/>
    </xf>
    <xf numFmtId="0" fontId="85" fillId="0" borderId="1" xfId="73" applyFont="1" applyBorder="1" applyAlignment="1">
      <alignment horizontal="center" vertical="top" shrinkToFit="1"/>
    </xf>
    <xf numFmtId="0" fontId="85" fillId="5" borderId="1" xfId="284" applyFont="1" applyFill="1" applyBorder="1" applyAlignment="1">
      <alignment vertical="center"/>
    </xf>
    <xf numFmtId="0" fontId="13" fillId="3" borderId="15" xfId="73" applyFont="1" applyFill="1" applyBorder="1" applyAlignment="1">
      <alignment horizontal="center" vertical="center"/>
    </xf>
    <xf numFmtId="0" fontId="13" fillId="7" borderId="15" xfId="73" applyFont="1" applyFill="1" applyBorder="1" applyAlignment="1">
      <alignment horizontal="center" vertical="center"/>
    </xf>
    <xf numFmtId="0" fontId="85" fillId="0" borderId="1" xfId="73" applyFont="1" applyBorder="1" applyAlignment="1">
      <alignment vertical="center"/>
    </xf>
    <xf numFmtId="0" fontId="85" fillId="0" borderId="12" xfId="73" applyFont="1" applyBorder="1" applyAlignment="1">
      <alignment vertical="center"/>
    </xf>
    <xf numFmtId="0" fontId="88" fillId="0" borderId="1" xfId="73" applyFont="1" applyBorder="1" applyAlignment="1">
      <alignment vertical="center"/>
    </xf>
    <xf numFmtId="0" fontId="88" fillId="33" borderId="10" xfId="73" applyFont="1" applyFill="1" applyBorder="1" applyAlignment="1">
      <alignment vertical="center"/>
    </xf>
    <xf numFmtId="0" fontId="88" fillId="6" borderId="1" xfId="73" applyFont="1" applyFill="1" applyBorder="1" applyAlignment="1">
      <alignment vertical="center"/>
    </xf>
    <xf numFmtId="0" fontId="85" fillId="6" borderId="29" xfId="73" applyFont="1" applyFill="1" applyBorder="1" applyAlignment="1">
      <alignment horizontal="center" vertical="center" shrinkToFit="1"/>
    </xf>
    <xf numFmtId="0" fontId="85" fillId="6" borderId="0" xfId="73" applyFont="1" applyFill="1" applyAlignment="1">
      <alignment horizontal="center" vertical="center" shrinkToFit="1"/>
    </xf>
    <xf numFmtId="0" fontId="89" fillId="35" borderId="1" xfId="73" applyFont="1" applyFill="1" applyBorder="1" applyAlignment="1">
      <alignment horizontal="center" vertical="center" wrapText="1"/>
    </xf>
    <xf numFmtId="0" fontId="89" fillId="35" borderId="1" xfId="73" applyFont="1" applyFill="1" applyBorder="1" applyAlignment="1">
      <alignment horizontal="center" vertical="top" shrinkToFit="1"/>
    </xf>
    <xf numFmtId="0" fontId="88" fillId="35" borderId="1" xfId="73" applyFont="1" applyFill="1" applyBorder="1" applyAlignment="1">
      <alignment horizontal="center" vertical="top" shrinkToFit="1"/>
    </xf>
    <xf numFmtId="0" fontId="88" fillId="35" borderId="1" xfId="73" applyFont="1" applyFill="1" applyBorder="1" applyAlignment="1">
      <alignment vertical="center"/>
    </xf>
    <xf numFmtId="0" fontId="88" fillId="6" borderId="3" xfId="73" applyFont="1" applyFill="1" applyBorder="1" applyAlignment="1">
      <alignment vertical="center"/>
    </xf>
    <xf numFmtId="0" fontId="88" fillId="6" borderId="5" xfId="73" applyFont="1" applyFill="1" applyBorder="1" applyAlignment="1">
      <alignment vertical="center"/>
    </xf>
    <xf numFmtId="0" fontId="89" fillId="35" borderId="7" xfId="73" applyFont="1" applyFill="1" applyBorder="1" applyAlignment="1">
      <alignment horizontal="center" vertical="top" shrinkToFit="1"/>
    </xf>
    <xf numFmtId="0" fontId="88" fillId="6" borderId="29" xfId="73" applyFont="1" applyFill="1" applyBorder="1" applyAlignment="1">
      <alignment vertical="center"/>
    </xf>
    <xf numFmtId="0" fontId="88" fillId="6" borderId="0" xfId="73" applyFont="1" applyFill="1" applyAlignment="1">
      <alignment vertical="center"/>
    </xf>
    <xf numFmtId="0" fontId="93" fillId="0" borderId="1" xfId="73" applyFont="1" applyBorder="1" applyAlignment="1">
      <alignment horizontal="left" vertical="center"/>
    </xf>
    <xf numFmtId="0" fontId="85" fillId="6" borderId="1" xfId="73" applyFont="1" applyFill="1" applyBorder="1" applyAlignment="1">
      <alignment vertical="center"/>
    </xf>
    <xf numFmtId="0" fontId="89" fillId="35" borderId="13" xfId="73" applyFont="1" applyFill="1" applyBorder="1" applyAlignment="1">
      <alignment horizontal="center" vertical="center" wrapText="1"/>
    </xf>
    <xf numFmtId="0" fontId="89" fillId="0" borderId="2" xfId="73" applyFont="1" applyBorder="1" applyAlignment="1">
      <alignment horizontal="center" vertical="center" shrinkToFit="1"/>
    </xf>
    <xf numFmtId="0" fontId="93" fillId="0" borderId="1" xfId="73" applyFont="1" applyBorder="1" applyAlignment="1">
      <alignment horizontal="center" wrapText="1"/>
    </xf>
    <xf numFmtId="0" fontId="68" fillId="0" borderId="1" xfId="73" applyFont="1" applyBorder="1" applyAlignment="1">
      <alignment horizontal="center" vertical="top" shrinkToFit="1"/>
    </xf>
    <xf numFmtId="0" fontId="99" fillId="0" borderId="1" xfId="73" applyFont="1" applyBorder="1" applyAlignment="1">
      <alignment vertical="center"/>
    </xf>
    <xf numFmtId="0" fontId="85" fillId="0" borderId="1" xfId="284" applyFont="1" applyBorder="1" applyAlignment="1">
      <alignment vertical="center"/>
    </xf>
    <xf numFmtId="0" fontId="13" fillId="3" borderId="18" xfId="73" applyFont="1" applyFill="1" applyBorder="1" applyAlignment="1">
      <alignment horizontal="center" vertical="center"/>
    </xf>
    <xf numFmtId="0" fontId="68" fillId="32" borderId="1" xfId="73" applyFont="1" applyFill="1" applyBorder="1"/>
    <xf numFmtId="0" fontId="68" fillId="0" borderId="1" xfId="73" applyFont="1" applyBorder="1"/>
    <xf numFmtId="0" fontId="68" fillId="0" borderId="1" xfId="73" applyFont="1" applyBorder="1" applyAlignment="1">
      <alignment horizontal="center"/>
    </xf>
    <xf numFmtId="0" fontId="85" fillId="0" borderId="1" xfId="73" applyFont="1" applyBorder="1" applyAlignment="1">
      <alignment horizontal="center" vertical="center" shrinkToFit="1"/>
    </xf>
    <xf numFmtId="0" fontId="85" fillId="0" borderId="1" xfId="73" applyFont="1" applyBorder="1" applyAlignment="1">
      <alignment vertical="center" shrinkToFit="1"/>
    </xf>
    <xf numFmtId="0" fontId="93" fillId="0" borderId="1" xfId="73" applyFont="1" applyBorder="1" applyAlignment="1">
      <alignment wrapText="1"/>
    </xf>
    <xf numFmtId="0" fontId="88" fillId="0" borderId="12" xfId="73" applyFont="1" applyBorder="1" applyAlignment="1">
      <alignment vertical="center"/>
    </xf>
    <xf numFmtId="0" fontId="25" fillId="0" borderId="18" xfId="73" applyBorder="1" applyProtection="1">
      <protection locked="0"/>
    </xf>
    <xf numFmtId="0" fontId="99" fillId="0" borderId="10" xfId="73" applyFont="1" applyBorder="1" applyAlignment="1">
      <alignment vertical="center"/>
    </xf>
    <xf numFmtId="0" fontId="25" fillId="0" borderId="19" xfId="73" applyBorder="1" applyProtection="1">
      <protection locked="0"/>
    </xf>
    <xf numFmtId="0" fontId="25" fillId="0" borderId="12" xfId="73" applyBorder="1" applyProtection="1">
      <protection locked="0"/>
    </xf>
    <xf numFmtId="0" fontId="68" fillId="0" borderId="7" xfId="73" applyFont="1" applyBorder="1" applyAlignment="1">
      <alignment horizontal="center" vertical="center" shrinkToFit="1"/>
    </xf>
    <xf numFmtId="0" fontId="13" fillId="0" borderId="1" xfId="73" applyFont="1" applyBorder="1" applyProtection="1">
      <protection locked="0"/>
    </xf>
    <xf numFmtId="0" fontId="85" fillId="6" borderId="1" xfId="284" applyFont="1" applyFill="1" applyBorder="1" applyAlignment="1">
      <alignment vertical="center"/>
    </xf>
    <xf numFmtId="0" fontId="25" fillId="0" borderId="1" xfId="73" applyBorder="1" applyProtection="1">
      <protection locked="0"/>
    </xf>
    <xf numFmtId="0" fontId="13" fillId="0" borderId="17" xfId="73" applyFont="1" applyBorder="1" applyProtection="1">
      <protection locked="0"/>
    </xf>
    <xf numFmtId="0" fontId="88" fillId="35" borderId="11" xfId="73" applyFont="1" applyFill="1" applyBorder="1" applyAlignment="1">
      <alignment horizontal="center" vertical="top" shrinkToFit="1"/>
    </xf>
    <xf numFmtId="0" fontId="88" fillId="35" borderId="11" xfId="73" applyFont="1" applyFill="1" applyBorder="1" applyAlignment="1">
      <alignment vertical="center"/>
    </xf>
    <xf numFmtId="0" fontId="88" fillId="0" borderId="11" xfId="73" applyFont="1" applyBorder="1" applyAlignment="1">
      <alignment vertical="center"/>
    </xf>
    <xf numFmtId="0" fontId="88" fillId="6" borderId="11" xfId="73" applyFont="1" applyFill="1" applyBorder="1" applyAlignment="1">
      <alignment vertical="center"/>
    </xf>
    <xf numFmtId="0" fontId="68" fillId="32" borderId="1" xfId="73" applyFont="1" applyFill="1" applyBorder="1" applyAlignment="1">
      <alignment horizontal="center"/>
    </xf>
    <xf numFmtId="0" fontId="68" fillId="32" borderId="2" xfId="73" applyFont="1" applyFill="1" applyBorder="1" applyAlignment="1">
      <alignment horizontal="center" vertical="top" shrinkToFit="1"/>
    </xf>
    <xf numFmtId="0" fontId="99" fillId="0" borderId="1" xfId="73" applyFont="1" applyBorder="1" applyAlignment="1">
      <alignment horizontal="center" vertical="top" shrinkToFit="1"/>
    </xf>
    <xf numFmtId="0" fontId="88" fillId="0" borderId="1" xfId="73" applyFont="1" applyBorder="1" applyAlignment="1">
      <alignment horizontal="center" vertical="top" shrinkToFit="1"/>
    </xf>
    <xf numFmtId="0" fontId="93" fillId="0" borderId="11" xfId="73" applyFont="1" applyBorder="1" applyAlignment="1">
      <alignment wrapText="1"/>
    </xf>
    <xf numFmtId="0" fontId="68" fillId="0" borderId="7" xfId="73" applyFont="1" applyBorder="1" applyAlignment="1">
      <alignment horizontal="center"/>
    </xf>
    <xf numFmtId="0" fontId="68" fillId="0" borderId="2" xfId="73" applyFont="1" applyBorder="1" applyAlignment="1">
      <alignment horizontal="center" vertical="top" shrinkToFit="1"/>
    </xf>
    <xf numFmtId="0" fontId="93" fillId="0" borderId="13" xfId="73" applyFont="1" applyBorder="1" applyAlignment="1">
      <alignment wrapText="1"/>
    </xf>
    <xf numFmtId="0" fontId="68" fillId="0" borderId="13" xfId="73" applyFont="1" applyBorder="1"/>
    <xf numFmtId="0" fontId="68" fillId="32" borderId="6" xfId="73" applyFont="1" applyFill="1" applyBorder="1" applyAlignment="1">
      <alignment horizontal="center" vertical="top" shrinkToFit="1"/>
    </xf>
    <xf numFmtId="0" fontId="68" fillId="0" borderId="1" xfId="73" applyFont="1" applyBorder="1" applyAlignment="1">
      <alignment horizontal="left" vertical="center"/>
    </xf>
    <xf numFmtId="0" fontId="93" fillId="0" borderId="14" xfId="73" applyFont="1" applyBorder="1" applyAlignment="1">
      <alignment wrapText="1"/>
    </xf>
    <xf numFmtId="0" fontId="68" fillId="0" borderId="6" xfId="73" applyFont="1" applyBorder="1" applyAlignment="1">
      <alignment horizontal="center" vertical="top" shrinkToFit="1"/>
    </xf>
    <xf numFmtId="0" fontId="99" fillId="33" borderId="10" xfId="73" applyFont="1" applyFill="1" applyBorder="1" applyAlignment="1">
      <alignment vertical="center"/>
    </xf>
    <xf numFmtId="0" fontId="93" fillId="0" borderId="1" xfId="73" applyFont="1" applyBorder="1"/>
    <xf numFmtId="0" fontId="92" fillId="0" borderId="9" xfId="277" applyFont="1" applyBorder="1" applyAlignment="1">
      <alignment horizontal="center" vertical="center" shrinkToFit="1"/>
    </xf>
    <xf numFmtId="0" fontId="89" fillId="35" borderId="2" xfId="73" applyFont="1" applyFill="1" applyBorder="1" applyAlignment="1">
      <alignment horizontal="center" vertical="top" shrinkToFit="1"/>
    </xf>
    <xf numFmtId="0" fontId="93" fillId="0" borderId="1" xfId="73" applyFont="1" applyBorder="1" applyAlignment="1">
      <alignment horizontal="left" wrapText="1"/>
    </xf>
    <xf numFmtId="0" fontId="93" fillId="0" borderId="7" xfId="73" applyFont="1" applyBorder="1" applyAlignment="1">
      <alignment horizontal="center" wrapText="1"/>
    </xf>
    <xf numFmtId="0" fontId="68" fillId="32" borderId="6" xfId="73" applyFont="1" applyFill="1" applyBorder="1" applyAlignment="1">
      <alignment horizontal="center" vertical="center" shrinkToFit="1"/>
    </xf>
    <xf numFmtId="0" fontId="99" fillId="0" borderId="1" xfId="73" applyFont="1" applyBorder="1" applyAlignment="1">
      <alignment horizontal="center" vertical="center" shrinkToFit="1"/>
    </xf>
    <xf numFmtId="0" fontId="93" fillId="0" borderId="1" xfId="73" applyFont="1" applyBorder="1" applyAlignment="1">
      <alignment horizontal="left"/>
    </xf>
    <xf numFmtId="0" fontId="93" fillId="0" borderId="7" xfId="73" applyFont="1" applyBorder="1" applyAlignment="1">
      <alignment horizontal="center"/>
    </xf>
    <xf numFmtId="0" fontId="93" fillId="0" borderId="9" xfId="73" applyFont="1" applyBorder="1" applyAlignment="1">
      <alignment horizontal="center"/>
    </xf>
    <xf numFmtId="0" fontId="70" fillId="0" borderId="1" xfId="73" applyFont="1" applyBorder="1" applyAlignment="1">
      <alignment horizontal="center" vertical="top" shrinkToFit="1"/>
    </xf>
    <xf numFmtId="0" fontId="89" fillId="0" borderId="1" xfId="73" applyFont="1" applyBorder="1" applyAlignment="1">
      <alignment horizontal="center" vertical="center" shrinkToFit="1"/>
    </xf>
    <xf numFmtId="0" fontId="68" fillId="0" borderId="13" xfId="73" applyFont="1" applyBorder="1" applyAlignment="1">
      <alignment horizontal="center"/>
    </xf>
    <xf numFmtId="0" fontId="13" fillId="0" borderId="1" xfId="73" applyFont="1" applyBorder="1" applyAlignment="1">
      <alignment horizontal="center" vertical="top" shrinkToFit="1"/>
    </xf>
    <xf numFmtId="0" fontId="70" fillId="0" borderId="1" xfId="73" applyFont="1" applyBorder="1" applyAlignment="1">
      <alignment vertical="center"/>
    </xf>
    <xf numFmtId="0" fontId="89" fillId="0" borderId="1" xfId="73" applyFont="1" applyBorder="1" applyAlignment="1">
      <alignment vertical="center"/>
    </xf>
    <xf numFmtId="0" fontId="85" fillId="33" borderId="1" xfId="73" applyFont="1" applyFill="1" applyBorder="1" applyAlignment="1">
      <alignment horizontal="center" vertical="center" shrinkToFit="1"/>
    </xf>
    <xf numFmtId="0" fontId="93" fillId="0" borderId="11" xfId="73" applyFont="1" applyBorder="1" applyAlignment="1">
      <alignment horizontal="left" vertical="center"/>
    </xf>
    <xf numFmtId="0" fontId="93" fillId="0" borderId="10" xfId="73" applyFont="1" applyBorder="1" applyAlignment="1">
      <alignment horizontal="center"/>
    </xf>
    <xf numFmtId="0" fontId="93" fillId="0" borderId="3" xfId="73" applyFont="1" applyBorder="1" applyAlignment="1">
      <alignment wrapText="1"/>
    </xf>
    <xf numFmtId="0" fontId="68" fillId="0" borderId="7" xfId="73" applyFont="1" applyBorder="1" applyAlignment="1">
      <alignment horizontal="center" vertical="top" wrapText="1"/>
    </xf>
    <xf numFmtId="0" fontId="68" fillId="0" borderId="6" xfId="73" applyFont="1" applyBorder="1" applyAlignment="1">
      <alignment horizontal="center"/>
    </xf>
    <xf numFmtId="0" fontId="85" fillId="0" borderId="1" xfId="73" applyFont="1" applyBorder="1" applyAlignment="1">
      <alignment horizontal="center" vertical="center"/>
    </xf>
    <xf numFmtId="0" fontId="68" fillId="0" borderId="2" xfId="73" applyFont="1" applyBorder="1"/>
    <xf numFmtId="0" fontId="75" fillId="0" borderId="2" xfId="73" applyFont="1" applyBorder="1" applyAlignment="1">
      <alignment vertical="top" wrapText="1"/>
    </xf>
    <xf numFmtId="0" fontId="68" fillId="0" borderId="1" xfId="73" applyFont="1" applyBorder="1" applyAlignment="1">
      <alignment horizontal="center" wrapText="1"/>
    </xf>
    <xf numFmtId="0" fontId="68" fillId="0" borderId="11" xfId="73" applyFont="1" applyBorder="1" applyAlignment="1">
      <alignment vertical="top" wrapText="1"/>
    </xf>
    <xf numFmtId="0" fontId="70" fillId="0" borderId="2" xfId="73" applyFont="1" applyBorder="1"/>
    <xf numFmtId="0" fontId="68" fillId="0" borderId="1" xfId="73" applyFont="1" applyBorder="1" applyAlignment="1">
      <alignment horizontal="center" vertical="top" wrapText="1"/>
    </xf>
    <xf numFmtId="0" fontId="68" fillId="0" borderId="9" xfId="73" applyFont="1" applyBorder="1" applyAlignment="1">
      <alignment horizontal="center" vertical="top" wrapText="1"/>
    </xf>
    <xf numFmtId="0" fontId="68" fillId="0" borderId="1" xfId="73" applyFont="1" applyBorder="1" applyAlignment="1">
      <alignment horizontal="left"/>
    </xf>
    <xf numFmtId="0" fontId="25" fillId="0" borderId="1" xfId="73" applyBorder="1" applyAlignment="1" applyProtection="1">
      <alignment horizontal="center"/>
      <protection locked="0"/>
    </xf>
    <xf numFmtId="0" fontId="153" fillId="0" borderId="1" xfId="73" applyFont="1" applyBorder="1" applyProtection="1">
      <protection locked="0"/>
    </xf>
    <xf numFmtId="0" fontId="71" fillId="0" borderId="1" xfId="73" applyFont="1" applyBorder="1" applyProtection="1">
      <protection locked="0"/>
    </xf>
    <xf numFmtId="0" fontId="93" fillId="0" borderId="13" xfId="73" applyFont="1" applyBorder="1" applyAlignment="1">
      <alignment horizontal="left"/>
    </xf>
    <xf numFmtId="0" fontId="93" fillId="0" borderId="13" xfId="73" applyFont="1" applyBorder="1" applyAlignment="1">
      <alignment horizontal="justify"/>
    </xf>
    <xf numFmtId="0" fontId="70" fillId="0" borderId="2" xfId="73" applyFont="1" applyBorder="1" applyAlignment="1">
      <alignment horizontal="center" vertical="center" wrapText="1"/>
    </xf>
    <xf numFmtId="0" fontId="70" fillId="0" borderId="1" xfId="73" applyFont="1" applyBorder="1" applyAlignment="1">
      <alignment horizontal="center" vertical="center" shrinkToFit="1"/>
    </xf>
    <xf numFmtId="0" fontId="70" fillId="0" borderId="7" xfId="73" applyFont="1" applyBorder="1" applyAlignment="1">
      <alignment horizontal="center" vertical="center" wrapText="1"/>
    </xf>
    <xf numFmtId="0" fontId="68" fillId="0" borderId="4" xfId="73" applyFont="1" applyBorder="1" applyAlignment="1">
      <alignment horizontal="center"/>
    </xf>
    <xf numFmtId="0" fontId="93" fillId="0" borderId="11" xfId="73" applyFont="1" applyBorder="1" applyAlignment="1">
      <alignment vertical="center"/>
    </xf>
    <xf numFmtId="0" fontId="70" fillId="0" borderId="1" xfId="73" applyFont="1" applyBorder="1" applyAlignment="1">
      <alignment horizontal="left" vertical="center"/>
    </xf>
    <xf numFmtId="0" fontId="70" fillId="0" borderId="1" xfId="73" applyFont="1" applyBorder="1" applyAlignment="1">
      <alignment horizontal="center" vertical="center"/>
    </xf>
    <xf numFmtId="0" fontId="93" fillId="0" borderId="13" xfId="73" applyFont="1" applyBorder="1" applyAlignment="1">
      <alignment horizontal="left" vertical="center"/>
    </xf>
    <xf numFmtId="0" fontId="93" fillId="0" borderId="13" xfId="73" applyFont="1" applyBorder="1" applyAlignment="1">
      <alignment vertical="center"/>
    </xf>
    <xf numFmtId="0" fontId="93" fillId="0" borderId="13" xfId="73" applyFont="1" applyBorder="1" applyAlignment="1">
      <alignment horizontal="center" vertical="center"/>
    </xf>
    <xf numFmtId="0" fontId="85" fillId="44" borderId="1" xfId="73" applyFont="1" applyFill="1" applyBorder="1" applyAlignment="1">
      <alignment horizontal="center" vertical="center" shrinkToFit="1"/>
    </xf>
    <xf numFmtId="0" fontId="89" fillId="35" borderId="2" xfId="73" applyFont="1" applyFill="1" applyBorder="1" applyAlignment="1">
      <alignment horizontal="center" vertical="center" wrapText="1"/>
    </xf>
    <xf numFmtId="0" fontId="68" fillId="32" borderId="7" xfId="73" applyFont="1" applyFill="1" applyBorder="1" applyAlignment="1">
      <alignment horizontal="center" vertical="top" shrinkToFit="1"/>
    </xf>
    <xf numFmtId="0" fontId="68" fillId="0" borderId="3" xfId="73" applyFont="1" applyBorder="1"/>
    <xf numFmtId="0" fontId="93" fillId="0" borderId="14" xfId="73" applyFont="1" applyBorder="1" applyAlignment="1">
      <alignment horizontal="left" vertical="center" wrapText="1"/>
    </xf>
    <xf numFmtId="0" fontId="68" fillId="0" borderId="7" xfId="73" applyFont="1" applyBorder="1" applyAlignment="1">
      <alignment horizontal="center" vertical="center"/>
    </xf>
    <xf numFmtId="0" fontId="93" fillId="0" borderId="1" xfId="73" applyFont="1" applyBorder="1" applyAlignment="1">
      <alignment horizontal="center" vertical="top" wrapText="1"/>
    </xf>
    <xf numFmtId="0" fontId="68" fillId="0" borderId="14" xfId="73" applyFont="1" applyBorder="1"/>
    <xf numFmtId="0" fontId="75" fillId="0" borderId="14" xfId="73" applyFont="1" applyBorder="1" applyAlignment="1">
      <alignment vertical="top" wrapText="1"/>
    </xf>
    <xf numFmtId="0" fontId="68" fillId="0" borderId="1" xfId="73" applyFont="1" applyBorder="1" applyAlignment="1">
      <alignment vertical="top" wrapText="1"/>
    </xf>
    <xf numFmtId="0" fontId="68" fillId="0" borderId="1" xfId="73" applyFont="1" applyBorder="1" applyAlignment="1">
      <alignment wrapText="1"/>
    </xf>
    <xf numFmtId="0" fontId="88" fillId="35" borderId="2" xfId="73" applyFont="1" applyFill="1" applyBorder="1" applyAlignment="1">
      <alignment horizontal="center" vertical="top" shrinkToFit="1"/>
    </xf>
    <xf numFmtId="0" fontId="93" fillId="0" borderId="13" xfId="73" applyFont="1" applyBorder="1" applyAlignment="1">
      <alignment horizontal="center" wrapText="1"/>
    </xf>
    <xf numFmtId="0" fontId="85" fillId="0" borderId="13" xfId="73" applyFont="1" applyBorder="1" applyAlignment="1">
      <alignment vertical="center"/>
    </xf>
    <xf numFmtId="0" fontId="111" fillId="0" borderId="7" xfId="73" applyFont="1" applyBorder="1" applyAlignment="1">
      <alignment horizontal="center" vertical="top" shrinkToFit="1"/>
    </xf>
    <xf numFmtId="0" fontId="85" fillId="0" borderId="2" xfId="73" applyFont="1" applyBorder="1" applyAlignment="1">
      <alignment horizontal="center" vertical="top" shrinkToFit="1"/>
    </xf>
    <xf numFmtId="0" fontId="85" fillId="0" borderId="2" xfId="73" applyFont="1" applyBorder="1" applyAlignment="1">
      <alignment horizontal="center" vertical="center" shrinkToFit="1"/>
    </xf>
    <xf numFmtId="0" fontId="99" fillId="0" borderId="2" xfId="73" applyFont="1" applyBorder="1" applyAlignment="1">
      <alignment horizontal="center" vertical="top" shrinkToFit="1"/>
    </xf>
    <xf numFmtId="0" fontId="88" fillId="0" borderId="2" xfId="73" applyFont="1" applyBorder="1" applyAlignment="1">
      <alignment horizontal="center" vertical="top" shrinkToFit="1"/>
    </xf>
    <xf numFmtId="0" fontId="114" fillId="0" borderId="11" xfId="73" applyFont="1" applyBorder="1" applyAlignment="1">
      <alignment wrapText="1"/>
    </xf>
    <xf numFmtId="0" fontId="114" fillId="0" borderId="13" xfId="73" applyFont="1" applyBorder="1" applyAlignment="1">
      <alignment horizontal="center" wrapText="1"/>
    </xf>
    <xf numFmtId="0" fontId="114" fillId="0" borderId="7" xfId="73" applyFont="1" applyBorder="1" applyAlignment="1">
      <alignment horizontal="center"/>
    </xf>
    <xf numFmtId="0" fontId="110" fillId="0" borderId="1" xfId="73" applyFont="1" applyBorder="1"/>
    <xf numFmtId="0" fontId="110" fillId="0" borderId="13" xfId="73" applyFont="1" applyBorder="1" applyAlignment="1">
      <alignment horizontal="center"/>
    </xf>
    <xf numFmtId="0" fontId="114" fillId="0" borderId="1" xfId="73" applyFont="1" applyBorder="1" applyAlignment="1">
      <alignment horizontal="left" wrapText="1"/>
    </xf>
    <xf numFmtId="0" fontId="114" fillId="0" borderId="7" xfId="73" applyFont="1" applyBorder="1" applyAlignment="1">
      <alignment horizontal="center" wrapText="1"/>
    </xf>
    <xf numFmtId="0" fontId="114" fillId="0" borderId="14" xfId="73" applyFont="1" applyBorder="1" applyAlignment="1">
      <alignment wrapText="1"/>
    </xf>
    <xf numFmtId="0" fontId="114" fillId="0" borderId="1" xfId="73" applyFont="1" applyBorder="1" applyAlignment="1">
      <alignment horizontal="center" wrapText="1"/>
    </xf>
    <xf numFmtId="0" fontId="110" fillId="0" borderId="1" xfId="73" applyFont="1" applyBorder="1" applyAlignment="1">
      <alignment horizontal="left"/>
    </xf>
    <xf numFmtId="0" fontId="114" fillId="0" borderId="1" xfId="73" applyFont="1" applyBorder="1" applyAlignment="1">
      <alignment horizontal="center"/>
    </xf>
    <xf numFmtId="0" fontId="114" fillId="0" borderId="1" xfId="73" applyFont="1" applyBorder="1" applyAlignment="1">
      <alignment horizontal="left"/>
    </xf>
    <xf numFmtId="0" fontId="114" fillId="0" borderId="1" xfId="73" applyFont="1" applyBorder="1"/>
    <xf numFmtId="0" fontId="114" fillId="0" borderId="9" xfId="73" applyFont="1" applyBorder="1" applyAlignment="1">
      <alignment horizontal="center"/>
    </xf>
    <xf numFmtId="0" fontId="111" fillId="35" borderId="1" xfId="73" applyFont="1" applyFill="1" applyBorder="1" applyAlignment="1">
      <alignment horizontal="center" vertical="center" wrapText="1"/>
    </xf>
    <xf numFmtId="0" fontId="111" fillId="35" borderId="13" xfId="73" applyFont="1" applyFill="1" applyBorder="1" applyAlignment="1">
      <alignment horizontal="center" vertical="center" wrapText="1"/>
    </xf>
    <xf numFmtId="0" fontId="111" fillId="35" borderId="1" xfId="73" applyFont="1" applyFill="1" applyBorder="1" applyAlignment="1">
      <alignment horizontal="center" vertical="top" shrinkToFit="1"/>
    </xf>
    <xf numFmtId="0" fontId="99" fillId="35" borderId="1" xfId="73" applyFont="1" applyFill="1" applyBorder="1" applyAlignment="1">
      <alignment horizontal="center" vertical="top" shrinkToFit="1"/>
    </xf>
    <xf numFmtId="0" fontId="99" fillId="35" borderId="2" xfId="73" applyFont="1" applyFill="1" applyBorder="1" applyAlignment="1">
      <alignment horizontal="center" vertical="top" shrinkToFit="1"/>
    </xf>
    <xf numFmtId="0" fontId="110" fillId="32" borderId="7" xfId="73" applyFont="1" applyFill="1" applyBorder="1" applyAlignment="1">
      <alignment horizontal="center" vertical="top" shrinkToFit="1"/>
    </xf>
    <xf numFmtId="0" fontId="110" fillId="0" borderId="13" xfId="73" applyFont="1" applyBorder="1"/>
    <xf numFmtId="0" fontId="110" fillId="0" borderId="8" xfId="73" applyFont="1" applyBorder="1" applyAlignment="1">
      <alignment horizontal="center"/>
    </xf>
    <xf numFmtId="0" fontId="99" fillId="0" borderId="11" xfId="73" applyFont="1" applyBorder="1" applyAlignment="1">
      <alignment horizontal="center" vertical="top" shrinkToFit="1"/>
    </xf>
    <xf numFmtId="0" fontId="110" fillId="0" borderId="1" xfId="73" applyFont="1" applyBorder="1" applyAlignment="1">
      <alignment horizontal="left" vertical="center"/>
    </xf>
    <xf numFmtId="0" fontId="111" fillId="0" borderId="7" xfId="73" applyFont="1" applyBorder="1" applyAlignment="1">
      <alignment horizontal="center" vertical="center" wrapText="1"/>
    </xf>
    <xf numFmtId="0" fontId="110" fillId="0" borderId="7" xfId="73" applyFont="1" applyBorder="1" applyAlignment="1">
      <alignment horizontal="center" vertical="top" shrinkToFit="1"/>
    </xf>
    <xf numFmtId="0" fontId="110" fillId="0" borderId="7" xfId="73" applyFont="1" applyBorder="1" applyAlignment="1">
      <alignment horizontal="center"/>
    </xf>
    <xf numFmtId="0" fontId="114" fillId="0" borderId="1" xfId="73" applyFont="1" applyBorder="1" applyAlignment="1">
      <alignment horizontal="left" vertical="center"/>
    </xf>
    <xf numFmtId="0" fontId="114" fillId="0" borderId="1" xfId="73" applyFont="1" applyBorder="1" applyAlignment="1">
      <alignment vertical="center"/>
    </xf>
    <xf numFmtId="0" fontId="110" fillId="0" borderId="1" xfId="73" applyFont="1" applyBorder="1" applyAlignment="1">
      <alignment horizontal="center" vertical="top" shrinkToFit="1"/>
    </xf>
    <xf numFmtId="0" fontId="111" fillId="0" borderId="1" xfId="73" applyFont="1" applyBorder="1" applyAlignment="1">
      <alignment horizontal="center" vertical="top" shrinkToFit="1"/>
    </xf>
    <xf numFmtId="0" fontId="114" fillId="0" borderId="11" xfId="73" applyFont="1" applyBorder="1" applyAlignment="1">
      <alignment horizontal="left" vertical="center"/>
    </xf>
    <xf numFmtId="0" fontId="114" fillId="0" borderId="10" xfId="73" applyFont="1" applyBorder="1" applyAlignment="1">
      <alignment horizontal="center"/>
    </xf>
    <xf numFmtId="0" fontId="114" fillId="0" borderId="8" xfId="73" applyFont="1" applyBorder="1" applyAlignment="1">
      <alignment horizontal="center"/>
    </xf>
    <xf numFmtId="0" fontId="114" fillId="0" borderId="11" xfId="73" applyFont="1" applyBorder="1" applyAlignment="1">
      <alignment vertical="center"/>
    </xf>
    <xf numFmtId="0" fontId="154" fillId="35" borderId="1" xfId="73" applyFont="1" applyFill="1" applyBorder="1" applyAlignment="1">
      <alignment horizontal="center" vertical="center" wrapText="1"/>
    </xf>
    <xf numFmtId="0" fontId="85" fillId="0" borderId="0" xfId="73" applyFont="1" applyAlignment="1">
      <alignment horizontal="left" vertical="center" shrinkToFit="1"/>
    </xf>
    <xf numFmtId="0" fontId="12" fillId="0" borderId="0" xfId="284" applyFont="1" applyAlignment="1">
      <alignment vertical="center"/>
    </xf>
    <xf numFmtId="0" fontId="24" fillId="0" borderId="0" xfId="284" applyFont="1" applyAlignment="1">
      <alignment vertical="center"/>
    </xf>
    <xf numFmtId="0" fontId="89" fillId="0" borderId="11" xfId="277" applyFont="1" applyBorder="1" applyAlignment="1">
      <alignment vertical="center" wrapText="1" shrinkToFit="1"/>
    </xf>
    <xf numFmtId="0" fontId="85" fillId="0" borderId="1" xfId="284" applyFont="1" applyBorder="1" applyAlignment="1">
      <alignment vertical="center" shrinkToFit="1"/>
    </xf>
    <xf numFmtId="0" fontId="91" fillId="0" borderId="11" xfId="277" applyFont="1" applyBorder="1" applyAlignment="1">
      <alignment vertical="center" shrinkToFit="1"/>
    </xf>
    <xf numFmtId="0" fontId="91" fillId="38" borderId="1" xfId="277" applyFont="1" applyFill="1" applyBorder="1" applyAlignment="1">
      <alignment vertical="center" shrinkToFit="1"/>
    </xf>
    <xf numFmtId="0" fontId="89" fillId="0" borderId="12" xfId="277" applyFont="1" applyBorder="1" applyAlignment="1">
      <alignment vertical="center" shrinkToFit="1"/>
    </xf>
    <xf numFmtId="0" fontId="89" fillId="0" borderId="13" xfId="277" applyFont="1" applyBorder="1" applyAlignment="1">
      <alignment vertical="center" shrinkToFit="1"/>
    </xf>
    <xf numFmtId="0" fontId="91" fillId="0" borderId="11" xfId="277" applyFont="1" applyBorder="1" applyAlignment="1">
      <alignment vertical="center" wrapText="1" shrinkToFit="1"/>
    </xf>
    <xf numFmtId="0" fontId="91" fillId="0" borderId="13" xfId="277" applyFont="1" applyBorder="1" applyAlignment="1">
      <alignment vertical="center" shrinkToFit="1"/>
    </xf>
    <xf numFmtId="0" fontId="92" fillId="38" borderId="13" xfId="277" applyFont="1" applyFill="1" applyBorder="1" applyAlignment="1">
      <alignment vertical="center" shrinkToFit="1"/>
    </xf>
    <xf numFmtId="0" fontId="92" fillId="55" borderId="11" xfId="277" applyFont="1" applyFill="1" applyBorder="1" applyAlignment="1">
      <alignment vertical="center" wrapText="1" shrinkToFit="1"/>
    </xf>
    <xf numFmtId="0" fontId="92" fillId="55" borderId="12" xfId="277" applyFont="1" applyFill="1" applyBorder="1" applyAlignment="1">
      <alignment vertical="center" shrinkToFit="1"/>
    </xf>
    <xf numFmtId="0" fontId="92" fillId="38" borderId="44" xfId="277" applyFont="1" applyFill="1" applyBorder="1" applyAlignment="1">
      <alignment vertical="center" shrinkToFit="1"/>
    </xf>
    <xf numFmtId="0" fontId="85" fillId="0" borderId="12" xfId="277" applyFont="1" applyBorder="1" applyAlignment="1">
      <alignment horizontal="center" vertical="center" shrinkToFit="1"/>
    </xf>
    <xf numFmtId="0" fontId="92" fillId="38" borderId="13" xfId="277" applyFont="1" applyFill="1" applyBorder="1" applyAlignment="1">
      <alignment horizontal="center" vertical="center" shrinkToFit="1"/>
    </xf>
    <xf numFmtId="0" fontId="157" fillId="0" borderId="1" xfId="73" applyFont="1" applyBorder="1" applyAlignment="1">
      <alignment vertical="center"/>
    </xf>
    <xf numFmtId="0" fontId="158" fillId="0" borderId="1" xfId="73" applyFont="1" applyBorder="1" applyAlignment="1">
      <alignment horizontal="center" vertical="center"/>
    </xf>
    <xf numFmtId="0" fontId="17" fillId="0" borderId="1" xfId="73" applyFont="1" applyBorder="1" applyAlignment="1">
      <alignment horizontal="center" vertical="center"/>
    </xf>
    <xf numFmtId="0" fontId="159" fillId="32" borderId="1" xfId="73" applyFont="1" applyFill="1" applyBorder="1" applyAlignment="1">
      <alignment horizontal="center" vertical="center"/>
    </xf>
    <xf numFmtId="0" fontId="159" fillId="0" borderId="1" xfId="73" applyFont="1" applyBorder="1" applyAlignment="1">
      <alignment horizontal="center" vertical="center"/>
    </xf>
    <xf numFmtId="0" fontId="14" fillId="6" borderId="1" xfId="73" applyFont="1" applyFill="1" applyBorder="1" applyAlignment="1">
      <alignment horizontal="center" vertical="center"/>
    </xf>
    <xf numFmtId="0" fontId="14" fillId="0" borderId="1" xfId="73" applyFont="1" applyBorder="1" applyAlignment="1">
      <alignment horizontal="center" vertical="center" wrapText="1"/>
    </xf>
    <xf numFmtId="0" fontId="14" fillId="6" borderId="11" xfId="73" applyFont="1" applyFill="1" applyBorder="1" applyAlignment="1">
      <alignment horizontal="center" vertical="center"/>
    </xf>
    <xf numFmtId="0" fontId="70" fillId="0" borderId="1" xfId="284" quotePrefix="1" applyFont="1" applyBorder="1" applyAlignment="1">
      <alignment horizontal="center" vertical="center" wrapText="1"/>
    </xf>
    <xf numFmtId="0" fontId="70" fillId="0" borderId="1" xfId="284" applyFont="1" applyBorder="1" applyAlignment="1">
      <alignment horizontal="center" vertical="center" wrapText="1"/>
    </xf>
    <xf numFmtId="0" fontId="68" fillId="0" borderId="1" xfId="284" applyFont="1" applyBorder="1" applyAlignment="1">
      <alignment horizontal="center" vertical="top" shrinkToFit="1"/>
    </xf>
    <xf numFmtId="0" fontId="85" fillId="39" borderId="1" xfId="284" applyFont="1" applyFill="1" applyBorder="1" applyAlignment="1">
      <alignment horizontal="center" vertical="center" shrinkToFit="1"/>
    </xf>
    <xf numFmtId="0" fontId="85" fillId="6" borderId="1" xfId="284" applyFont="1" applyFill="1" applyBorder="1" applyAlignment="1">
      <alignment vertical="center" shrinkToFit="1"/>
    </xf>
    <xf numFmtId="0" fontId="85" fillId="5" borderId="1" xfId="284" applyFont="1" applyFill="1" applyBorder="1" applyAlignment="1">
      <alignment vertical="center" shrinkToFit="1"/>
    </xf>
    <xf numFmtId="0" fontId="85" fillId="7" borderId="1" xfId="284" applyFont="1" applyFill="1" applyBorder="1" applyAlignment="1">
      <alignment vertical="center" shrinkToFit="1"/>
    </xf>
    <xf numFmtId="0" fontId="12" fillId="3" borderId="1" xfId="73" applyFont="1" applyFill="1" applyBorder="1" applyAlignment="1">
      <alignment horizontal="center" vertical="center"/>
    </xf>
    <xf numFmtId="0" fontId="85" fillId="5" borderId="1" xfId="284" applyFont="1" applyFill="1" applyBorder="1" applyAlignment="1">
      <alignment horizontal="center" vertical="center" shrinkToFit="1"/>
    </xf>
    <xf numFmtId="0" fontId="12" fillId="0" borderId="1" xfId="73" applyFont="1" applyBorder="1" applyAlignment="1">
      <alignment horizontal="center" vertical="center"/>
    </xf>
    <xf numFmtId="49" fontId="12" fillId="5" borderId="1" xfId="73" applyNumberFormat="1" applyFont="1" applyFill="1" applyBorder="1" applyAlignment="1">
      <alignment horizontal="center" vertical="center"/>
    </xf>
    <xf numFmtId="0" fontId="160" fillId="0" borderId="1" xfId="284" applyFont="1" applyBorder="1" applyAlignment="1">
      <alignment vertical="center" shrinkToFit="1"/>
    </xf>
    <xf numFmtId="0" fontId="160" fillId="0" borderId="0" xfId="284" applyFont="1" applyAlignment="1">
      <alignment horizontal="center" vertical="center" shrinkToFit="1"/>
    </xf>
    <xf numFmtId="0" fontId="92" fillId="0" borderId="1" xfId="277" applyFont="1" applyBorder="1" applyAlignment="1">
      <alignment horizontal="center" vertical="center" shrinkToFit="1"/>
    </xf>
    <xf numFmtId="0" fontId="70" fillId="0" borderId="7" xfId="0" applyFont="1" applyBorder="1" applyAlignment="1">
      <alignment horizontal="center" vertical="top" shrinkToFit="1"/>
    </xf>
    <xf numFmtId="0" fontId="85" fillId="0" borderId="1" xfId="0" applyFont="1" applyBorder="1" applyAlignment="1">
      <alignment vertical="center"/>
    </xf>
    <xf numFmtId="0" fontId="92" fillId="0" borderId="10" xfId="277" applyFont="1" applyBorder="1" applyAlignment="1">
      <alignment horizontal="center" vertical="top" shrinkToFit="1"/>
    </xf>
    <xf numFmtId="0" fontId="89" fillId="35" borderId="0" xfId="282" applyFont="1" applyFill="1" applyAlignment="1">
      <alignment horizontal="center" vertical="center" shrinkToFit="1"/>
    </xf>
    <xf numFmtId="0" fontId="70" fillId="0" borderId="0" xfId="0" applyFont="1" applyAlignment="1">
      <alignment horizontal="center" vertical="center" shrinkToFit="1"/>
    </xf>
    <xf numFmtId="0" fontId="93" fillId="2" borderId="1" xfId="0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93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 vertical="top" shrinkToFit="1"/>
    </xf>
    <xf numFmtId="0" fontId="68" fillId="0" borderId="1" xfId="0" applyFont="1" applyBorder="1" applyAlignment="1">
      <alignment horizontal="center"/>
    </xf>
    <xf numFmtId="0" fontId="68" fillId="0" borderId="1" xfId="0" applyFont="1" applyBorder="1"/>
    <xf numFmtId="0" fontId="93" fillId="0" borderId="1" xfId="0" applyFont="1" applyBorder="1" applyAlignment="1">
      <alignment wrapText="1"/>
    </xf>
    <xf numFmtId="0" fontId="93" fillId="0" borderId="1" xfId="0" applyFont="1" applyBorder="1" applyAlignment="1">
      <alignment horizontal="center" wrapText="1"/>
    </xf>
    <xf numFmtId="0" fontId="13" fillId="0" borderId="0" xfId="284" applyFont="1" applyAlignment="1">
      <alignment horizontal="center" vertical="center" shrinkToFit="1"/>
    </xf>
    <xf numFmtId="0" fontId="91" fillId="38" borderId="11" xfId="277" applyFont="1" applyFill="1" applyBorder="1" applyAlignment="1">
      <alignment vertical="center" shrinkToFit="1"/>
    </xf>
    <xf numFmtId="0" fontId="68" fillId="0" borderId="7" xfId="0" applyFont="1" applyBorder="1" applyAlignment="1">
      <alignment horizontal="center" vertical="top" shrinkToFit="1"/>
    </xf>
    <xf numFmtId="0" fontId="93" fillId="0" borderId="1" xfId="0" applyFont="1" applyBorder="1" applyAlignment="1">
      <alignment horizontal="center" vertical="center" wrapText="1"/>
    </xf>
    <xf numFmtId="0" fontId="93" fillId="0" borderId="1" xfId="0" applyFont="1" applyBorder="1" applyAlignment="1">
      <alignment vertical="center" wrapText="1"/>
    </xf>
    <xf numFmtId="0" fontId="68" fillId="0" borderId="7" xfId="0" applyFont="1" applyBorder="1" applyAlignment="1">
      <alignment horizontal="center" vertical="center" shrinkToFit="1"/>
    </xf>
    <xf numFmtId="0" fontId="85" fillId="0" borderId="1" xfId="0" applyFont="1" applyBorder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0" fontId="89" fillId="0" borderId="1" xfId="0" applyFont="1" applyBorder="1" applyAlignment="1">
      <alignment horizontal="center" vertical="top" shrinkToFit="1"/>
    </xf>
    <xf numFmtId="0" fontId="88" fillId="0" borderId="1" xfId="0" applyFont="1" applyBorder="1" applyAlignment="1">
      <alignment horizontal="center" vertical="top" shrinkToFit="1"/>
    </xf>
    <xf numFmtId="0" fontId="13" fillId="0" borderId="1" xfId="0" applyFont="1" applyBorder="1" applyProtection="1">
      <protection locked="0"/>
    </xf>
    <xf numFmtId="0" fontId="88" fillId="0" borderId="1" xfId="0" applyFont="1" applyBorder="1" applyAlignment="1">
      <alignment vertical="center"/>
    </xf>
    <xf numFmtId="0" fontId="68" fillId="2" borderId="7" xfId="0" applyFont="1" applyFill="1" applyBorder="1" applyAlignment="1">
      <alignment horizontal="center" vertical="top" shrinkToFit="1"/>
    </xf>
    <xf numFmtId="0" fontId="68" fillId="2" borderId="1" xfId="0" applyFont="1" applyFill="1" applyBorder="1" applyAlignment="1">
      <alignment horizontal="center" vertical="top" shrinkToFit="1"/>
    </xf>
    <xf numFmtId="0" fontId="88" fillId="0" borderId="11" xfId="0" applyFont="1" applyBorder="1" applyAlignment="1">
      <alignment horizontal="center" vertical="top" shrinkToFit="1"/>
    </xf>
    <xf numFmtId="0" fontId="88" fillId="0" borderId="11" xfId="0" applyFont="1" applyBorder="1" applyAlignment="1">
      <alignment vertical="center"/>
    </xf>
    <xf numFmtId="0" fontId="93" fillId="2" borderId="1" xfId="0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vertical="center" wrapText="1"/>
    </xf>
    <xf numFmtId="0" fontId="68" fillId="2" borderId="2" xfId="0" applyFont="1" applyFill="1" applyBorder="1" applyAlignment="1">
      <alignment horizontal="center" vertical="top" shrinkToFit="1"/>
    </xf>
    <xf numFmtId="0" fontId="85" fillId="0" borderId="1" xfId="277" applyFont="1" applyBorder="1" applyAlignment="1">
      <alignment vertical="center" shrinkToFit="1"/>
    </xf>
    <xf numFmtId="0" fontId="85" fillId="59" borderId="1" xfId="0" applyFont="1" applyFill="1" applyBorder="1" applyAlignment="1">
      <alignment vertical="center"/>
    </xf>
    <xf numFmtId="0" fontId="161" fillId="0" borderId="1" xfId="277" applyFont="1" applyBorder="1" applyAlignment="1">
      <alignment horizontal="center" vertical="center" shrinkToFit="1"/>
    </xf>
    <xf numFmtId="0" fontId="88" fillId="0" borderId="7" xfId="277" applyFont="1" applyBorder="1" applyAlignment="1">
      <alignment vertical="center" shrinkToFit="1"/>
    </xf>
    <xf numFmtId="0" fontId="92" fillId="0" borderId="10" xfId="277" applyFont="1" applyBorder="1" applyAlignment="1">
      <alignment horizontal="center" vertical="center" shrinkToFit="1"/>
    </xf>
    <xf numFmtId="0" fontId="85" fillId="0" borderId="29" xfId="185" applyFont="1" applyBorder="1" applyAlignment="1">
      <alignment horizontal="center"/>
    </xf>
    <xf numFmtId="0" fontId="13" fillId="0" borderId="1" xfId="281" applyFont="1" applyBorder="1" applyAlignment="1">
      <alignment horizontal="center" vertical="top" shrinkToFit="1"/>
    </xf>
    <xf numFmtId="0" fontId="96" fillId="2" borderId="18" xfId="282" applyFont="1" applyFill="1" applyBorder="1" applyAlignment="1">
      <alignment vertical="center" wrapText="1"/>
    </xf>
    <xf numFmtId="0" fontId="96" fillId="2" borderId="18" xfId="282" applyFont="1" applyFill="1" applyBorder="1" applyAlignment="1">
      <alignment horizontal="left" vertical="center"/>
    </xf>
    <xf numFmtId="0" fontId="69" fillId="2" borderId="1" xfId="282" applyFont="1" applyFill="1" applyBorder="1" applyAlignment="1">
      <alignment horizontal="center" vertical="center" wrapText="1"/>
    </xf>
    <xf numFmtId="0" fontId="96" fillId="2" borderId="18" xfId="282" applyFont="1" applyFill="1" applyBorder="1"/>
    <xf numFmtId="0" fontId="88" fillId="0" borderId="1" xfId="277" applyFont="1" applyBorder="1" applyAlignment="1">
      <alignment vertical="center" shrinkToFit="1"/>
    </xf>
    <xf numFmtId="0" fontId="68" fillId="32" borderId="18" xfId="0" applyFont="1" applyFill="1" applyBorder="1"/>
    <xf numFmtId="0" fontId="88" fillId="59" borderId="10" xfId="0" applyFont="1" applyFill="1" applyBorder="1" applyAlignment="1">
      <alignment vertical="center"/>
    </xf>
    <xf numFmtId="0" fontId="85" fillId="0" borderId="29" xfId="0" applyFont="1" applyBorder="1" applyAlignment="1">
      <alignment horizontal="center" vertical="center" shrinkToFit="1"/>
    </xf>
    <xf numFmtId="0" fontId="89" fillId="0" borderId="1" xfId="0" applyFont="1" applyBorder="1" applyAlignment="1">
      <alignment horizontal="center" vertical="center" wrapText="1"/>
    </xf>
    <xf numFmtId="0" fontId="88" fillId="59" borderId="1" xfId="0" applyFont="1" applyFill="1" applyBorder="1" applyAlignment="1">
      <alignment vertical="center"/>
    </xf>
    <xf numFmtId="0" fontId="88" fillId="0" borderId="3" xfId="0" applyFont="1" applyBorder="1" applyAlignment="1">
      <alignment vertical="center"/>
    </xf>
    <xf numFmtId="0" fontId="88" fillId="0" borderId="5" xfId="0" applyFont="1" applyBorder="1" applyAlignment="1">
      <alignment vertical="center"/>
    </xf>
    <xf numFmtId="0" fontId="88" fillId="0" borderId="29" xfId="0" applyFont="1" applyBorder="1" applyAlignment="1">
      <alignment vertical="center"/>
    </xf>
    <xf numFmtId="0" fontId="88" fillId="0" borderId="0" xfId="0" applyFont="1" applyAlignment="1">
      <alignment vertical="center"/>
    </xf>
    <xf numFmtId="0" fontId="68" fillId="0" borderId="18" xfId="0" applyFont="1" applyBorder="1"/>
    <xf numFmtId="0" fontId="93" fillId="0" borderId="1" xfId="0" applyFont="1" applyBorder="1" applyAlignment="1">
      <alignment horizontal="center" vertical="center"/>
    </xf>
    <xf numFmtId="0" fontId="71" fillId="35" borderId="0" xfId="284" applyFont="1" applyFill="1" applyAlignment="1">
      <alignment horizontal="center" vertical="center" wrapText="1"/>
    </xf>
    <xf numFmtId="0" fontId="68" fillId="0" borderId="15" xfId="0" applyFont="1" applyBorder="1" applyAlignment="1">
      <alignment horizontal="center"/>
    </xf>
    <xf numFmtId="0" fontId="68" fillId="0" borderId="15" xfId="0" applyFont="1" applyBorder="1"/>
    <xf numFmtId="0" fontId="93" fillId="0" borderId="1" xfId="0" applyFont="1" applyBorder="1" applyAlignment="1">
      <alignment vertical="center"/>
    </xf>
    <xf numFmtId="0" fontId="85" fillId="33" borderId="10" xfId="0" applyFont="1" applyFill="1" applyBorder="1" applyAlignment="1">
      <alignment horizontal="center" vertical="center" shrinkToFit="1"/>
    </xf>
    <xf numFmtId="0" fontId="85" fillId="33" borderId="0" xfId="0" applyFont="1" applyFill="1" applyAlignment="1">
      <alignment horizontal="center" vertical="center" shrinkToFit="1"/>
    </xf>
    <xf numFmtId="0" fontId="88" fillId="0" borderId="12" xfId="0" applyFont="1" applyBorder="1" applyAlignment="1">
      <alignment horizontal="center" vertical="center" shrinkToFit="1"/>
    </xf>
    <xf numFmtId="0" fontId="68" fillId="0" borderId="1" xfId="0" applyFont="1" applyBorder="1" applyAlignment="1">
      <alignment horizontal="left"/>
    </xf>
    <xf numFmtId="0" fontId="85" fillId="0" borderId="1" xfId="0" applyFont="1" applyBorder="1" applyAlignment="1">
      <alignment vertical="center" shrinkToFit="1"/>
    </xf>
    <xf numFmtId="0" fontId="68" fillId="2" borderId="1" xfId="0" applyFont="1" applyFill="1" applyBorder="1" applyAlignment="1">
      <alignment horizontal="center"/>
    </xf>
    <xf numFmtId="0" fontId="68" fillId="2" borderId="1" xfId="0" applyFont="1" applyFill="1" applyBorder="1" applyAlignment="1">
      <alignment horizontal="left"/>
    </xf>
    <xf numFmtId="0" fontId="68" fillId="2" borderId="49" xfId="0" applyFont="1" applyFill="1" applyBorder="1" applyAlignment="1">
      <alignment horizontal="center"/>
    </xf>
    <xf numFmtId="0" fontId="68" fillId="2" borderId="19" xfId="0" applyFont="1" applyFill="1" applyBorder="1" applyAlignment="1">
      <alignment horizontal="center"/>
    </xf>
    <xf numFmtId="0" fontId="68" fillId="2" borderId="19" xfId="0" applyFont="1" applyFill="1" applyBorder="1" applyAlignment="1">
      <alignment horizontal="left"/>
    </xf>
    <xf numFmtId="0" fontId="85" fillId="2" borderId="1" xfId="0" applyFont="1" applyFill="1" applyBorder="1" applyAlignment="1">
      <alignment horizontal="center" vertical="center" shrinkToFit="1"/>
    </xf>
    <xf numFmtId="0" fontId="85" fillId="0" borderId="10" xfId="0" applyFont="1" applyBorder="1" applyAlignment="1">
      <alignment horizontal="center" vertical="center" shrinkToFit="1"/>
    </xf>
    <xf numFmtId="0" fontId="13" fillId="6" borderId="1" xfId="0" applyFont="1" applyFill="1" applyBorder="1" applyProtection="1">
      <protection locked="0"/>
    </xf>
    <xf numFmtId="0" fontId="88" fillId="6" borderId="1" xfId="0" applyFont="1" applyFill="1" applyBorder="1" applyAlignment="1">
      <alignment vertical="center"/>
    </xf>
    <xf numFmtId="0" fontId="85" fillId="6" borderId="1" xfId="0" applyFont="1" applyFill="1" applyBorder="1" applyAlignment="1">
      <alignment vertical="center"/>
    </xf>
    <xf numFmtId="0" fontId="85" fillId="6" borderId="10" xfId="0" applyFont="1" applyFill="1" applyBorder="1" applyAlignment="1">
      <alignment horizontal="center" vertical="center" shrinkToFit="1"/>
    </xf>
    <xf numFmtId="0" fontId="85" fillId="6" borderId="1" xfId="0" applyFont="1" applyFill="1" applyBorder="1" applyAlignment="1">
      <alignment horizontal="center" vertical="center" shrinkToFit="1"/>
    </xf>
    <xf numFmtId="0" fontId="129" fillId="0" borderId="1" xfId="0" applyFont="1" applyBorder="1" applyAlignment="1">
      <alignment horizont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85" fillId="6" borderId="0" xfId="0" applyFont="1" applyFill="1" applyAlignment="1">
      <alignment horizontal="center" vertical="center" shrinkToFit="1"/>
    </xf>
    <xf numFmtId="0" fontId="85" fillId="6" borderId="0" xfId="281" applyFont="1" applyFill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0" fontId="102" fillId="0" borderId="1" xfId="28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1" fillId="0" borderId="1" xfId="281" applyFont="1" applyBorder="1" applyAlignment="1">
      <alignment horizontal="center" vertical="center" shrinkToFit="1"/>
    </xf>
    <xf numFmtId="0" fontId="13" fillId="0" borderId="1" xfId="281" applyFont="1" applyBorder="1" applyAlignment="1">
      <alignment horizontal="center" vertical="center" shrinkToFit="1"/>
    </xf>
    <xf numFmtId="0" fontId="25" fillId="0" borderId="1" xfId="281" applyFont="1" applyBorder="1" applyAlignment="1">
      <alignment horizontal="center" vertical="center" wrapText="1"/>
    </xf>
    <xf numFmtId="0" fontId="24" fillId="31" borderId="29" xfId="282" applyFont="1" applyFill="1" applyBorder="1" applyAlignment="1">
      <alignment horizontal="center" vertical="center" shrinkToFit="1"/>
    </xf>
    <xf numFmtId="0" fontId="24" fillId="31" borderId="3" xfId="282" applyFont="1" applyFill="1" applyBorder="1" applyAlignment="1">
      <alignment horizontal="center" vertical="center" shrinkToFit="1"/>
    </xf>
    <xf numFmtId="0" fontId="24" fillId="31" borderId="14" xfId="282" applyFont="1" applyFill="1" applyBorder="1" applyAlignment="1">
      <alignment horizontal="center" vertical="center" shrinkToFit="1"/>
    </xf>
    <xf numFmtId="0" fontId="24" fillId="31" borderId="1" xfId="282" applyFont="1" applyFill="1" applyBorder="1" applyAlignment="1">
      <alignment horizontal="center" vertical="center" shrinkToFit="1"/>
    </xf>
    <xf numFmtId="0" fontId="131" fillId="31" borderId="29" xfId="282" applyFont="1" applyFill="1" applyBorder="1" applyAlignment="1">
      <alignment horizontal="center" vertical="center" shrinkToFit="1"/>
    </xf>
    <xf numFmtId="0" fontId="131" fillId="31" borderId="3" xfId="282" applyFont="1" applyFill="1" applyBorder="1" applyAlignment="1">
      <alignment horizontal="center" vertical="center" shrinkToFit="1"/>
    </xf>
    <xf numFmtId="0" fontId="131" fillId="31" borderId="14" xfId="282" applyFont="1" applyFill="1" applyBorder="1" applyAlignment="1">
      <alignment horizontal="center" vertical="center" shrinkToFit="1"/>
    </xf>
    <xf numFmtId="0" fontId="131" fillId="31" borderId="1" xfId="282" applyFont="1" applyFill="1" applyBorder="1" applyAlignment="1">
      <alignment horizontal="center" vertical="center" shrinkToFit="1"/>
    </xf>
    <xf numFmtId="0" fontId="13" fillId="0" borderId="11" xfId="281" applyFont="1" applyBorder="1" applyAlignment="1">
      <alignment horizontal="center" vertical="top" shrinkToFit="1"/>
    </xf>
    <xf numFmtId="0" fontId="162" fillId="0" borderId="18" xfId="282" applyFont="1" applyBorder="1" applyAlignment="1">
      <alignment vertical="center" wrapText="1"/>
    </xf>
    <xf numFmtId="0" fontId="162" fillId="0" borderId="18" xfId="282" applyFont="1" applyBorder="1" applyAlignment="1">
      <alignment horizontal="center" vertical="center" wrapText="1"/>
    </xf>
    <xf numFmtId="0" fontId="162" fillId="0" borderId="18" xfId="282" applyFont="1" applyBorder="1" applyAlignment="1">
      <alignment wrapText="1"/>
    </xf>
    <xf numFmtId="0" fontId="162" fillId="2" borderId="18" xfId="282" applyFont="1" applyFill="1" applyBorder="1" applyAlignment="1">
      <alignment horizontal="center" vertical="center" wrapText="1"/>
    </xf>
    <xf numFmtId="0" fontId="75" fillId="0" borderId="18" xfId="282" applyFont="1" applyBorder="1" applyAlignment="1">
      <alignment horizontal="center" vertical="center" wrapText="1"/>
    </xf>
    <xf numFmtId="0" fontId="162" fillId="0" borderId="16" xfId="282" applyFont="1" applyBorder="1" applyAlignment="1">
      <alignment vertical="center" wrapText="1"/>
    </xf>
    <xf numFmtId="0" fontId="75" fillId="0" borderId="16" xfId="282" applyFont="1" applyBorder="1" applyAlignment="1">
      <alignment horizontal="center" vertical="center" wrapText="1"/>
    </xf>
    <xf numFmtId="0" fontId="24" fillId="35" borderId="1" xfId="282" applyFont="1" applyFill="1" applyBorder="1" applyAlignment="1">
      <alignment horizontal="center" vertical="center" wrapText="1"/>
    </xf>
    <xf numFmtId="0" fontId="12" fillId="0" borderId="18" xfId="282" applyFont="1" applyBorder="1" applyAlignment="1">
      <alignment horizontal="center" vertical="center" wrapText="1"/>
    </xf>
    <xf numFmtId="0" fontId="12" fillId="0" borderId="18" xfId="282" applyFont="1" applyBorder="1" applyAlignment="1">
      <alignment horizontal="justify" vertical="center" wrapText="1"/>
    </xf>
    <xf numFmtId="0" fontId="12" fillId="0" borderId="1" xfId="282" applyFont="1" applyBorder="1" applyAlignment="1">
      <alignment horizontal="center" vertical="center" wrapText="1"/>
    </xf>
    <xf numFmtId="0" fontId="162" fillId="32" borderId="18" xfId="282" applyFont="1" applyFill="1" applyBorder="1" applyAlignment="1">
      <alignment horizontal="left" vertical="center"/>
    </xf>
    <xf numFmtId="0" fontId="12" fillId="32" borderId="18" xfId="282" applyFont="1" applyFill="1" applyBorder="1" applyAlignment="1">
      <alignment horizontal="center" vertical="center" wrapText="1"/>
    </xf>
    <xf numFmtId="0" fontId="12" fillId="32" borderId="18" xfId="282" applyFont="1" applyFill="1" applyBorder="1" applyAlignment="1">
      <alignment horizontal="justify" vertical="center" wrapText="1"/>
    </xf>
    <xf numFmtId="0" fontId="12" fillId="35" borderId="1" xfId="282" applyFont="1" applyFill="1" applyBorder="1" applyAlignment="1">
      <alignment horizontal="center" vertical="center" wrapText="1"/>
    </xf>
    <xf numFmtId="0" fontId="162" fillId="0" borderId="18" xfId="282" applyFont="1" applyBorder="1" applyAlignment="1">
      <alignment horizontal="justify" vertical="center" wrapText="1"/>
    </xf>
    <xf numFmtId="0" fontId="162" fillId="2" borderId="18" xfId="282" applyFont="1" applyFill="1" applyBorder="1" applyAlignment="1">
      <alignment horizontal="center" vertical="center"/>
    </xf>
    <xf numFmtId="0" fontId="162" fillId="0" borderId="18" xfId="282" applyFont="1" applyBorder="1" applyAlignment="1">
      <alignment horizontal="left" vertical="center"/>
    </xf>
    <xf numFmtId="0" fontId="162" fillId="0" borderId="16" xfId="282" applyFont="1" applyBorder="1" applyAlignment="1">
      <alignment horizontal="justify" vertical="center" wrapText="1"/>
    </xf>
    <xf numFmtId="0" fontId="162" fillId="0" borderId="16" xfId="282" applyFont="1" applyBorder="1" applyAlignment="1">
      <alignment horizontal="center" vertical="center" wrapText="1"/>
    </xf>
    <xf numFmtId="0" fontId="75" fillId="35" borderId="1" xfId="282" applyFont="1" applyFill="1" applyBorder="1"/>
    <xf numFmtId="0" fontId="75" fillId="35" borderId="1" xfId="282" applyFont="1" applyFill="1" applyBorder="1" applyAlignment="1">
      <alignment horizontal="center"/>
    </xf>
    <xf numFmtId="0" fontId="12" fillId="32" borderId="18" xfId="282" applyFont="1" applyFill="1" applyBorder="1" applyAlignment="1">
      <alignment vertical="center" wrapText="1"/>
    </xf>
    <xf numFmtId="0" fontId="162" fillId="0" borderId="18" xfId="282" applyFont="1" applyBorder="1" applyAlignment="1">
      <alignment horizontal="left" vertical="center" wrapText="1"/>
    </xf>
    <xf numFmtId="0" fontId="162" fillId="0" borderId="16" xfId="282" applyFont="1" applyBorder="1" applyAlignment="1">
      <alignment horizontal="left" vertical="center" wrapText="1"/>
    </xf>
    <xf numFmtId="0" fontId="162" fillId="32" borderId="18" xfId="282" applyFont="1" applyFill="1" applyBorder="1" applyAlignment="1">
      <alignment horizontal="center" vertical="center" wrapText="1"/>
    </xf>
    <xf numFmtId="0" fontId="162" fillId="32" borderId="16" xfId="282" applyFont="1" applyFill="1" applyBorder="1" applyAlignment="1">
      <alignment horizontal="center" vertical="center" wrapText="1"/>
    </xf>
    <xf numFmtId="0" fontId="162" fillId="32" borderId="16" xfId="282" applyFont="1" applyFill="1" applyBorder="1" applyAlignment="1">
      <alignment horizontal="left" vertical="center"/>
    </xf>
    <xf numFmtId="0" fontId="162" fillId="0" borderId="16" xfId="282" applyFont="1" applyBorder="1" applyAlignment="1">
      <alignment horizontal="left" vertical="center"/>
    </xf>
    <xf numFmtId="0" fontId="12" fillId="35" borderId="13" xfId="282" applyFont="1" applyFill="1" applyBorder="1" applyAlignment="1">
      <alignment horizontal="center" vertical="center" wrapText="1"/>
    </xf>
    <xf numFmtId="0" fontId="12" fillId="35" borderId="13" xfId="282" applyFont="1" applyFill="1" applyBorder="1" applyAlignment="1">
      <alignment horizontal="justify" vertical="center" wrapText="1"/>
    </xf>
    <xf numFmtId="0" fontId="75" fillId="0" borderId="1" xfId="0" applyFont="1" applyBorder="1" applyAlignment="1">
      <alignment horizontal="center"/>
    </xf>
    <xf numFmtId="0" fontId="75" fillId="0" borderId="1" xfId="0" applyFont="1" applyBorder="1" applyAlignment="1">
      <alignment horizontal="left"/>
    </xf>
    <xf numFmtId="0" fontId="162" fillId="0" borderId="18" xfId="282" applyFont="1" applyBorder="1" applyAlignment="1">
      <alignment horizontal="center" vertical="center"/>
    </xf>
    <xf numFmtId="0" fontId="162" fillId="0" borderId="19" xfId="282" applyFont="1" applyBorder="1" applyAlignment="1">
      <alignment horizontal="justify" vertical="center" wrapText="1"/>
    </xf>
    <xf numFmtId="0" fontId="162" fillId="0" borderId="19" xfId="282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center" vertical="center" shrinkToFit="1"/>
    </xf>
    <xf numFmtId="0" fontId="12" fillId="0" borderId="0" xfId="0" applyFont="1" applyAlignment="1">
      <alignment horizontal="left" vertical="center" shrinkToFit="1"/>
    </xf>
    <xf numFmtId="0" fontId="75" fillId="32" borderId="18" xfId="282" applyFont="1" applyFill="1" applyBorder="1" applyAlignment="1">
      <alignment horizontal="center" vertical="center" wrapText="1"/>
    </xf>
    <xf numFmtId="0" fontId="75" fillId="2" borderId="18" xfId="282" applyFont="1" applyFill="1" applyBorder="1" applyAlignment="1">
      <alignment vertical="center" wrapText="1"/>
    </xf>
    <xf numFmtId="0" fontId="75" fillId="2" borderId="18" xfId="282" applyFont="1" applyFill="1" applyBorder="1" applyAlignment="1">
      <alignment horizontal="justify" vertical="center" wrapText="1"/>
    </xf>
    <xf numFmtId="0" fontId="75" fillId="2" borderId="18" xfId="282" applyFont="1" applyFill="1" applyBorder="1" applyAlignment="1">
      <alignment horizontal="center" vertical="center" wrapText="1"/>
    </xf>
    <xf numFmtId="0" fontId="75" fillId="2" borderId="16" xfId="282" applyFont="1" applyFill="1" applyBorder="1" applyAlignment="1">
      <alignment vertical="center" wrapText="1"/>
    </xf>
    <xf numFmtId="0" fontId="75" fillId="2" borderId="16" xfId="282" applyFont="1" applyFill="1" applyBorder="1" applyAlignment="1">
      <alignment horizontal="center" vertical="center" wrapText="1"/>
    </xf>
    <xf numFmtId="0" fontId="12" fillId="2" borderId="18" xfId="282" applyFont="1" applyFill="1" applyBorder="1" applyAlignment="1">
      <alignment horizontal="justify" vertical="center" wrapText="1"/>
    </xf>
    <xf numFmtId="0" fontId="12" fillId="2" borderId="18" xfId="282" applyFont="1" applyFill="1" applyBorder="1" applyAlignment="1">
      <alignment horizontal="center" vertical="center" wrapText="1"/>
    </xf>
    <xf numFmtId="0" fontId="12" fillId="2" borderId="32" xfId="282" applyFont="1" applyFill="1" applyBorder="1"/>
    <xf numFmtId="0" fontId="12" fillId="2" borderId="16" xfId="282" applyFont="1" applyFill="1" applyBorder="1" applyAlignment="1">
      <alignment horizontal="justify" vertical="center" wrapText="1"/>
    </xf>
    <xf numFmtId="0" fontId="12" fillId="2" borderId="16" xfId="282" applyFont="1" applyFill="1" applyBorder="1" applyAlignment="1">
      <alignment horizontal="center" vertical="center" wrapText="1"/>
    </xf>
    <xf numFmtId="0" fontId="12" fillId="0" borderId="0" xfId="282" applyFont="1" applyAlignment="1">
      <alignment horizontal="center" vertical="center" shrinkToFit="1"/>
    </xf>
    <xf numFmtId="0" fontId="68" fillId="35" borderId="2" xfId="282" applyFont="1" applyFill="1" applyBorder="1" applyAlignment="1">
      <alignment horizontal="center"/>
    </xf>
    <xf numFmtId="0" fontId="88" fillId="0" borderId="1" xfId="282" applyFont="1" applyBorder="1" applyAlignment="1">
      <alignment vertical="center"/>
    </xf>
    <xf numFmtId="0" fontId="85" fillId="33" borderId="1" xfId="282" applyFont="1" applyFill="1" applyBorder="1" applyAlignment="1">
      <alignment horizontal="center" vertical="center" shrinkToFit="1"/>
    </xf>
    <xf numFmtId="0" fontId="88" fillId="33" borderId="1" xfId="282" applyFont="1" applyFill="1" applyBorder="1" applyAlignment="1">
      <alignment vertical="center"/>
    </xf>
    <xf numFmtId="0" fontId="85" fillId="33" borderId="1" xfId="282" applyFont="1" applyFill="1" applyBorder="1" applyAlignment="1">
      <alignment vertical="center" shrinkToFit="1"/>
    </xf>
    <xf numFmtId="0" fontId="85" fillId="33" borderId="1" xfId="282" applyFont="1" applyFill="1" applyBorder="1" applyAlignment="1">
      <alignment vertical="center"/>
    </xf>
    <xf numFmtId="0" fontId="85" fillId="33" borderId="1" xfId="0" applyFont="1" applyFill="1" applyBorder="1" applyAlignment="1">
      <alignment horizontal="center" vertical="center" shrinkToFit="1"/>
    </xf>
    <xf numFmtId="0" fontId="85" fillId="0" borderId="2" xfId="282" applyFont="1" applyBorder="1" applyAlignment="1">
      <alignment horizontal="center" vertical="center" shrinkToFit="1"/>
    </xf>
    <xf numFmtId="0" fontId="88" fillId="35" borderId="2" xfId="282" applyFont="1" applyFill="1" applyBorder="1" applyAlignment="1">
      <alignment vertical="center"/>
    </xf>
    <xf numFmtId="0" fontId="85" fillId="0" borderId="2" xfId="282" applyFont="1" applyBorder="1" applyAlignment="1">
      <alignment vertical="center" shrinkToFit="1"/>
    </xf>
    <xf numFmtId="0" fontId="85" fillId="35" borderId="2" xfId="282" applyFont="1" applyFill="1" applyBorder="1" applyAlignment="1">
      <alignment vertical="center" shrinkToFit="1"/>
    </xf>
    <xf numFmtId="0" fontId="88" fillId="32" borderId="2" xfId="282" applyFont="1" applyFill="1" applyBorder="1" applyAlignment="1">
      <alignment vertical="center"/>
    </xf>
    <xf numFmtId="0" fontId="85" fillId="0" borderId="2" xfId="282" applyFont="1" applyBorder="1" applyAlignment="1">
      <alignment vertical="center"/>
    </xf>
    <xf numFmtId="0" fontId="85" fillId="35" borderId="2" xfId="282" applyFont="1" applyFill="1" applyBorder="1" applyAlignment="1">
      <alignment vertical="center"/>
    </xf>
    <xf numFmtId="0" fontId="48" fillId="32" borderId="29" xfId="282" applyFont="1" applyFill="1" applyBorder="1" applyAlignment="1">
      <alignment horizontal="center"/>
    </xf>
    <xf numFmtId="0" fontId="48" fillId="0" borderId="37" xfId="282" applyFont="1" applyBorder="1" applyAlignment="1">
      <alignment horizontal="center"/>
    </xf>
    <xf numFmtId="0" fontId="48" fillId="0" borderId="31" xfId="282" applyFont="1" applyBorder="1"/>
    <xf numFmtId="0" fontId="48" fillId="32" borderId="31" xfId="282" applyFont="1" applyFill="1" applyBorder="1" applyAlignment="1">
      <alignment horizontal="center"/>
    </xf>
    <xf numFmtId="0" fontId="3" fillId="0" borderId="2" xfId="282" applyBorder="1"/>
    <xf numFmtId="0" fontId="85" fillId="35" borderId="1" xfId="282" applyFont="1" applyFill="1" applyBorder="1" applyAlignment="1">
      <alignment horizontal="center" vertical="center" shrinkToFit="1"/>
    </xf>
    <xf numFmtId="0" fontId="48" fillId="32" borderId="1" xfId="282" applyFont="1" applyFill="1" applyBorder="1" applyAlignment="1">
      <alignment horizontal="center"/>
    </xf>
    <xf numFmtId="0" fontId="48" fillId="0" borderId="1" xfId="282" applyFont="1" applyBorder="1" applyAlignment="1">
      <alignment horizontal="center"/>
    </xf>
    <xf numFmtId="0" fontId="48" fillId="32" borderId="1" xfId="282" applyFont="1" applyFill="1" applyBorder="1"/>
    <xf numFmtId="0" fontId="88" fillId="6" borderId="1" xfId="282" applyFont="1" applyFill="1" applyBorder="1" applyAlignment="1">
      <alignment vertical="center"/>
    </xf>
    <xf numFmtId="0" fontId="85" fillId="6" borderId="1" xfId="282" applyFont="1" applyFill="1" applyBorder="1" applyAlignment="1">
      <alignment horizontal="center" vertical="center" shrinkToFit="1"/>
    </xf>
    <xf numFmtId="0" fontId="85" fillId="6" borderId="1" xfId="282" applyFont="1" applyFill="1" applyBorder="1" applyAlignment="1">
      <alignment vertical="center" shrinkToFit="1"/>
    </xf>
    <xf numFmtId="0" fontId="68" fillId="6" borderId="1" xfId="282" applyFont="1" applyFill="1" applyBorder="1" applyAlignment="1">
      <alignment horizontal="center"/>
    </xf>
    <xf numFmtId="0" fontId="85" fillId="6" borderId="1" xfId="282" applyFont="1" applyFill="1" applyBorder="1" applyAlignment="1">
      <alignment vertical="center"/>
    </xf>
    <xf numFmtId="0" fontId="48" fillId="6" borderId="1" xfId="282" applyFont="1" applyFill="1" applyBorder="1" applyAlignment="1">
      <alignment horizontal="center"/>
    </xf>
    <xf numFmtId="0" fontId="3" fillId="6" borderId="1" xfId="282" applyFill="1" applyBorder="1"/>
    <xf numFmtId="0" fontId="12" fillId="0" borderId="12" xfId="282" applyFont="1" applyBorder="1" applyAlignment="1">
      <alignment horizontal="justify" vertical="center" wrapText="1"/>
    </xf>
    <xf numFmtId="0" fontId="162" fillId="32" borderId="12" xfId="282" applyFont="1" applyFill="1" applyBorder="1" applyAlignment="1">
      <alignment horizontal="left" vertical="center"/>
    </xf>
    <xf numFmtId="0" fontId="12" fillId="32" borderId="12" xfId="282" applyFont="1" applyFill="1" applyBorder="1" applyAlignment="1">
      <alignment horizontal="justify" vertical="center" wrapText="1"/>
    </xf>
    <xf numFmtId="0" fontId="162" fillId="0" borderId="12" xfId="282" applyFont="1" applyBorder="1" applyAlignment="1">
      <alignment horizontal="center" vertical="center" wrapText="1"/>
    </xf>
    <xf numFmtId="0" fontId="162" fillId="2" borderId="12" xfId="282" applyFont="1" applyFill="1" applyBorder="1" applyAlignment="1">
      <alignment horizontal="center" vertical="center" wrapText="1"/>
    </xf>
    <xf numFmtId="0" fontId="75" fillId="0" borderId="12" xfId="282" applyFont="1" applyBorder="1" applyAlignment="1">
      <alignment horizontal="center" vertical="center" wrapText="1"/>
    </xf>
    <xf numFmtId="0" fontId="75" fillId="0" borderId="13" xfId="282" applyFont="1" applyBorder="1" applyAlignment="1">
      <alignment horizontal="center" vertical="center" wrapText="1"/>
    </xf>
    <xf numFmtId="0" fontId="162" fillId="2" borderId="12" xfId="282" applyFont="1" applyFill="1" applyBorder="1" applyAlignment="1">
      <alignment horizontal="center" vertical="center"/>
    </xf>
    <xf numFmtId="0" fontId="162" fillId="0" borderId="13" xfId="282" applyFont="1" applyBorder="1" applyAlignment="1">
      <alignment horizontal="center" vertical="center" wrapText="1"/>
    </xf>
    <xf numFmtId="0" fontId="12" fillId="32" borderId="12" xfId="282" applyFont="1" applyFill="1" applyBorder="1" applyAlignment="1">
      <alignment horizontal="center" vertical="center" wrapText="1"/>
    </xf>
    <xf numFmtId="0" fontId="162" fillId="32" borderId="12" xfId="282" applyFont="1" applyFill="1" applyBorder="1" applyAlignment="1">
      <alignment horizontal="center" vertical="center" wrapText="1"/>
    </xf>
    <xf numFmtId="0" fontId="162" fillId="32" borderId="13" xfId="282" applyFont="1" applyFill="1" applyBorder="1" applyAlignment="1">
      <alignment horizontal="center" vertical="center" wrapText="1"/>
    </xf>
    <xf numFmtId="0" fontId="162" fillId="0" borderId="12" xfId="282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75" fillId="32" borderId="12" xfId="282" applyFont="1" applyFill="1" applyBorder="1" applyAlignment="1">
      <alignment horizontal="center" vertical="center" wrapText="1"/>
    </xf>
    <xf numFmtId="0" fontId="75" fillId="2" borderId="12" xfId="282" applyFont="1" applyFill="1" applyBorder="1" applyAlignment="1">
      <alignment horizontal="center" vertical="center" wrapText="1"/>
    </xf>
    <xf numFmtId="0" fontId="75" fillId="2" borderId="13" xfId="282" applyFont="1" applyFill="1" applyBorder="1" applyAlignment="1">
      <alignment horizontal="center" vertical="center" wrapText="1"/>
    </xf>
    <xf numFmtId="0" fontId="12" fillId="2" borderId="12" xfId="282" applyFont="1" applyFill="1" applyBorder="1" applyAlignment="1">
      <alignment horizontal="center" vertical="center" wrapText="1"/>
    </xf>
    <xf numFmtId="0" fontId="12" fillId="2" borderId="13" xfId="282" applyFont="1" applyFill="1" applyBorder="1" applyAlignment="1">
      <alignment horizontal="center" vertical="center" wrapText="1"/>
    </xf>
    <xf numFmtId="0" fontId="48" fillId="6" borderId="1" xfId="282" applyFont="1" applyFill="1" applyBorder="1" applyAlignment="1">
      <alignment horizontal="center" vertical="center" shrinkToFit="1"/>
    </xf>
    <xf numFmtId="0" fontId="48" fillId="6" borderId="0" xfId="282" applyFont="1" applyFill="1" applyAlignment="1">
      <alignment horizontal="center" vertical="center" shrinkToFit="1"/>
    </xf>
    <xf numFmtId="0" fontId="48" fillId="6" borderId="10" xfId="282" applyFont="1" applyFill="1" applyBorder="1" applyAlignment="1">
      <alignment horizontal="center" vertical="center" shrinkToFit="1"/>
    </xf>
    <xf numFmtId="0" fontId="69" fillId="6" borderId="1" xfId="282" applyFont="1" applyFill="1" applyBorder="1" applyAlignment="1">
      <alignment horizontal="center" vertical="center" wrapText="1"/>
    </xf>
    <xf numFmtId="0" fontId="48" fillId="6" borderId="1" xfId="282" applyFont="1" applyFill="1" applyBorder="1" applyAlignment="1">
      <alignment horizontal="center" vertical="center" wrapText="1"/>
    </xf>
    <xf numFmtId="0" fontId="69" fillId="32" borderId="2" xfId="282" applyFont="1" applyFill="1" applyBorder="1" applyAlignment="1">
      <alignment horizontal="center" vertical="center" wrapText="1"/>
    </xf>
    <xf numFmtId="0" fontId="48" fillId="35" borderId="2" xfId="282" applyFont="1" applyFill="1" applyBorder="1" applyAlignment="1">
      <alignment horizontal="center" vertical="center" wrapText="1"/>
    </xf>
    <xf numFmtId="0" fontId="69" fillId="32" borderId="7" xfId="282" applyFont="1" applyFill="1" applyBorder="1" applyAlignment="1">
      <alignment horizontal="center" vertical="center" wrapText="1"/>
    </xf>
    <xf numFmtId="0" fontId="48" fillId="35" borderId="7" xfId="282" applyFont="1" applyFill="1" applyBorder="1" applyAlignment="1">
      <alignment horizontal="center" vertical="center" wrapText="1"/>
    </xf>
    <xf numFmtId="0" fontId="3" fillId="0" borderId="7" xfId="282" applyBorder="1"/>
    <xf numFmtId="0" fontId="48" fillId="0" borderId="2" xfId="282" applyFont="1" applyBorder="1" applyAlignment="1">
      <alignment horizontal="center" vertical="center" shrinkToFit="1"/>
    </xf>
    <xf numFmtId="0" fontId="48" fillId="35" borderId="2" xfId="282" applyFont="1" applyFill="1" applyBorder="1" applyAlignment="1">
      <alignment horizontal="center" vertical="center" shrinkToFit="1"/>
    </xf>
    <xf numFmtId="0" fontId="69" fillId="35" borderId="2" xfId="282" applyFont="1" applyFill="1" applyBorder="1" applyAlignment="1">
      <alignment horizontal="center" vertical="center" wrapText="1"/>
    </xf>
    <xf numFmtId="0" fontId="69" fillId="38" borderId="2" xfId="282" applyFont="1" applyFill="1" applyBorder="1" applyAlignment="1">
      <alignment horizontal="center" vertical="center" wrapText="1"/>
    </xf>
    <xf numFmtId="0" fontId="48" fillId="0" borderId="2" xfId="282" applyFont="1" applyBorder="1" applyAlignment="1">
      <alignment vertical="center" shrinkToFit="1"/>
    </xf>
    <xf numFmtId="0" fontId="48" fillId="32" borderId="2" xfId="282" applyFont="1" applyFill="1" applyBorder="1" applyAlignment="1">
      <alignment horizontal="center" vertical="center" shrinkToFit="1"/>
    </xf>
    <xf numFmtId="0" fontId="85" fillId="0" borderId="2" xfId="0" applyFont="1" applyBorder="1" applyAlignment="1">
      <alignment horizontal="center" vertical="center" shrinkToFit="1"/>
    </xf>
    <xf numFmtId="0" fontId="70" fillId="0" borderId="2" xfId="282" applyFont="1" applyBorder="1" applyAlignment="1">
      <alignment vertical="center" shrinkToFit="1"/>
    </xf>
    <xf numFmtId="0" fontId="14" fillId="6" borderId="11" xfId="0" applyFont="1" applyFill="1" applyBorder="1" applyAlignment="1">
      <alignment horizontal="center" vertical="center" wrapText="1"/>
    </xf>
    <xf numFmtId="0" fontId="48" fillId="6" borderId="1" xfId="282" applyFont="1" applyFill="1" applyBorder="1" applyAlignment="1">
      <alignment vertical="center" shrinkToFit="1"/>
    </xf>
    <xf numFmtId="0" fontId="48" fillId="0" borderId="7" xfId="282" applyFont="1" applyBorder="1" applyAlignment="1">
      <alignment horizontal="center" vertical="center" shrinkToFit="1"/>
    </xf>
    <xf numFmtId="0" fontId="48" fillId="35" borderId="7" xfId="282" applyFont="1" applyFill="1" applyBorder="1" applyAlignment="1">
      <alignment horizontal="center" vertical="center" shrinkToFit="1"/>
    </xf>
    <xf numFmtId="0" fontId="69" fillId="35" borderId="7" xfId="282" applyFont="1" applyFill="1" applyBorder="1" applyAlignment="1">
      <alignment horizontal="center" vertical="center" wrapText="1"/>
    </xf>
    <xf numFmtId="0" fontId="69" fillId="38" borderId="7" xfId="282" applyFont="1" applyFill="1" applyBorder="1" applyAlignment="1">
      <alignment horizontal="center" vertical="center" wrapText="1"/>
    </xf>
    <xf numFmtId="0" fontId="48" fillId="0" borderId="7" xfId="282" applyFont="1" applyBorder="1" applyAlignment="1">
      <alignment vertical="center" shrinkToFit="1"/>
    </xf>
    <xf numFmtId="0" fontId="48" fillId="32" borderId="7" xfId="282" applyFont="1" applyFill="1" applyBorder="1" applyAlignment="1">
      <alignment horizontal="center" vertical="center" shrinkToFit="1"/>
    </xf>
    <xf numFmtId="0" fontId="70" fillId="0" borderId="0" xfId="282" applyFont="1" applyAlignment="1">
      <alignment vertical="center" shrinkToFit="1"/>
    </xf>
    <xf numFmtId="0" fontId="136" fillId="6" borderId="1" xfId="282" applyFont="1" applyFill="1" applyBorder="1"/>
    <xf numFmtId="0" fontId="70" fillId="6" borderId="1" xfId="282" applyFont="1" applyFill="1" applyBorder="1" applyAlignment="1">
      <alignment vertical="center" shrinkToFit="1"/>
    </xf>
    <xf numFmtId="0" fontId="70" fillId="6" borderId="1" xfId="282" applyFont="1" applyFill="1" applyBorder="1" applyAlignment="1">
      <alignment horizontal="center" vertical="center" shrinkToFit="1"/>
    </xf>
    <xf numFmtId="0" fontId="48" fillId="0" borderId="29" xfId="282" applyFont="1" applyBorder="1" applyAlignment="1">
      <alignment horizontal="center" vertical="center" shrinkToFit="1"/>
    </xf>
    <xf numFmtId="0" fontId="69" fillId="0" borderId="1" xfId="282" applyFont="1" applyBorder="1" applyAlignment="1">
      <alignment horizontal="center" vertical="center" wrapText="1"/>
    </xf>
    <xf numFmtId="0" fontId="69" fillId="0" borderId="2" xfId="282" applyFont="1" applyBorder="1" applyAlignment="1">
      <alignment horizontal="center" vertical="center" wrapText="1"/>
    </xf>
    <xf numFmtId="0" fontId="48" fillId="0" borderId="2" xfId="282" applyFont="1" applyBorder="1" applyAlignment="1">
      <alignment horizontal="center" vertical="center" wrapText="1"/>
    </xf>
    <xf numFmtId="0" fontId="48" fillId="0" borderId="19" xfId="282" applyFont="1" applyBorder="1" applyAlignment="1">
      <alignment horizontal="justify" vertical="center" wrapText="1"/>
    </xf>
    <xf numFmtId="0" fontId="48" fillId="35" borderId="12" xfId="282" applyFont="1" applyFill="1" applyBorder="1" applyAlignment="1">
      <alignment horizontal="left" vertical="center"/>
    </xf>
    <xf numFmtId="0" fontId="48" fillId="38" borderId="12" xfId="282" applyFont="1" applyFill="1" applyBorder="1" applyAlignment="1">
      <alignment horizontal="left" vertical="center"/>
    </xf>
    <xf numFmtId="0" fontId="69" fillId="35" borderId="12" xfId="282" applyFont="1" applyFill="1" applyBorder="1" applyAlignment="1">
      <alignment horizontal="left" vertical="center"/>
    </xf>
    <xf numFmtId="0" fontId="96" fillId="35" borderId="12" xfId="282" applyFont="1" applyFill="1" applyBorder="1" applyAlignment="1">
      <alignment horizontal="left" vertical="center"/>
    </xf>
    <xf numFmtId="0" fontId="48" fillId="35" borderId="12" xfId="282" applyFont="1" applyFill="1" applyBorder="1" applyAlignment="1">
      <alignment horizontal="left" vertical="center" wrapText="1"/>
    </xf>
    <xf numFmtId="0" fontId="68" fillId="2" borderId="12" xfId="0" applyFont="1" applyFill="1" applyBorder="1" applyAlignment="1">
      <alignment horizontal="left"/>
    </xf>
    <xf numFmtId="0" fontId="48" fillId="0" borderId="12" xfId="282" applyFont="1" applyBorder="1" applyAlignment="1">
      <alignment horizontal="center" vertical="center" wrapText="1"/>
    </xf>
    <xf numFmtId="0" fontId="69" fillId="32" borderId="12" xfId="282" applyFont="1" applyFill="1" applyBorder="1" applyAlignment="1">
      <alignment horizontal="center" vertical="center" wrapText="1"/>
    </xf>
    <xf numFmtId="0" fontId="69" fillId="2" borderId="12" xfId="282" applyFont="1" applyFill="1" applyBorder="1" applyAlignment="1">
      <alignment horizontal="center" vertical="center" wrapText="1"/>
    </xf>
    <xf numFmtId="0" fontId="96" fillId="0" borderId="12" xfId="282" applyFont="1" applyBorder="1" applyAlignment="1">
      <alignment horizontal="center" vertical="center" wrapText="1"/>
    </xf>
    <xf numFmtId="0" fontId="96" fillId="0" borderId="13" xfId="282" applyFont="1" applyBorder="1" applyAlignment="1">
      <alignment horizontal="center" vertical="center" wrapText="1"/>
    </xf>
    <xf numFmtId="0" fontId="69" fillId="0" borderId="12" xfId="282" applyFont="1" applyBorder="1" applyAlignment="1">
      <alignment horizontal="center" vertical="center" wrapText="1"/>
    </xf>
    <xf numFmtId="0" fontId="69" fillId="0" borderId="12" xfId="282" applyFont="1" applyBorder="1" applyAlignment="1">
      <alignment horizontal="center" vertical="center"/>
    </xf>
    <xf numFmtId="0" fontId="94" fillId="0" borderId="12" xfId="282" applyFont="1" applyBorder="1" applyAlignment="1">
      <alignment horizontal="center" vertical="center"/>
    </xf>
    <xf numFmtId="0" fontId="96" fillId="0" borderId="12" xfId="282" applyFont="1" applyBorder="1" applyAlignment="1">
      <alignment horizontal="center" vertical="center"/>
    </xf>
    <xf numFmtId="0" fontId="95" fillId="32" borderId="12" xfId="282" applyFont="1" applyFill="1" applyBorder="1" applyAlignment="1">
      <alignment horizontal="center" vertical="center" wrapText="1"/>
    </xf>
    <xf numFmtId="0" fontId="48" fillId="32" borderId="12" xfId="282" applyFont="1" applyFill="1" applyBorder="1" applyAlignment="1">
      <alignment horizontal="center" vertical="center"/>
    </xf>
    <xf numFmtId="0" fontId="96" fillId="32" borderId="12" xfId="282" applyFont="1" applyFill="1" applyBorder="1" applyAlignment="1">
      <alignment horizontal="center" vertical="center" wrapText="1"/>
    </xf>
    <xf numFmtId="0" fontId="96" fillId="32" borderId="13" xfId="282" applyFont="1" applyFill="1" applyBorder="1" applyAlignment="1">
      <alignment horizontal="center" vertical="center" wrapText="1"/>
    </xf>
    <xf numFmtId="0" fontId="96" fillId="2" borderId="12" xfId="282" applyFont="1" applyFill="1" applyBorder="1" applyAlignment="1">
      <alignment horizontal="center" vertical="center"/>
    </xf>
    <xf numFmtId="0" fontId="96" fillId="0" borderId="13" xfId="282" applyFont="1" applyBorder="1" applyAlignment="1">
      <alignment horizontal="center" vertical="center"/>
    </xf>
    <xf numFmtId="0" fontId="96" fillId="2" borderId="12" xfId="282" applyFont="1" applyFill="1" applyBorder="1" applyAlignment="1">
      <alignment horizontal="center" vertical="center" wrapText="1"/>
    </xf>
    <xf numFmtId="0" fontId="96" fillId="2" borderId="13" xfId="282" applyFont="1" applyFill="1" applyBorder="1" applyAlignment="1">
      <alignment horizontal="center" vertical="center" wrapText="1"/>
    </xf>
    <xf numFmtId="0" fontId="69" fillId="0" borderId="13" xfId="282" applyFont="1" applyBorder="1" applyAlignment="1">
      <alignment horizontal="center" vertical="center" wrapText="1"/>
    </xf>
    <xf numFmtId="0" fontId="69" fillId="2" borderId="13" xfId="282" applyFont="1" applyFill="1" applyBorder="1" applyAlignment="1">
      <alignment horizontal="center" vertical="center" wrapText="1"/>
    </xf>
    <xf numFmtId="0" fontId="48" fillId="2" borderId="12" xfId="282" applyFont="1" applyFill="1" applyBorder="1" applyAlignment="1">
      <alignment horizontal="center" vertical="center" wrapText="1"/>
    </xf>
    <xf numFmtId="0" fontId="48" fillId="2" borderId="13" xfId="282" applyFont="1" applyFill="1" applyBorder="1" applyAlignment="1">
      <alignment horizontal="center" vertical="center" wrapText="1"/>
    </xf>
    <xf numFmtId="0" fontId="48" fillId="32" borderId="12" xfId="282" applyFont="1" applyFill="1" applyBorder="1" applyAlignment="1">
      <alignment horizontal="center" vertical="center" wrapText="1"/>
    </xf>
    <xf numFmtId="0" fontId="48" fillId="0" borderId="13" xfId="282" applyFont="1" applyBorder="1" applyAlignment="1">
      <alignment horizontal="center" vertical="center" wrapText="1"/>
    </xf>
    <xf numFmtId="0" fontId="85" fillId="2" borderId="1" xfId="99" applyFont="1" applyFill="1" applyBorder="1" applyAlignment="1">
      <alignment horizontal="center" vertical="center"/>
    </xf>
    <xf numFmtId="0" fontId="13" fillId="2" borderId="1" xfId="126" applyFont="1" applyFill="1" applyBorder="1" applyAlignment="1">
      <alignment horizontal="center" vertical="center"/>
    </xf>
    <xf numFmtId="0" fontId="89" fillId="35" borderId="7" xfId="73" applyFont="1" applyFill="1" applyBorder="1" applyAlignment="1">
      <alignment horizontal="center" vertical="center" wrapText="1"/>
    </xf>
    <xf numFmtId="0" fontId="93" fillId="0" borderId="7" xfId="73" applyFont="1" applyBorder="1" applyAlignment="1">
      <alignment horizontal="center" vertical="center"/>
    </xf>
    <xf numFmtId="0" fontId="93" fillId="0" borderId="2" xfId="73" applyFont="1" applyBorder="1" applyAlignment="1">
      <alignment horizontal="center"/>
    </xf>
    <xf numFmtId="0" fontId="93" fillId="0" borderId="6" xfId="73" applyFont="1" applyBorder="1" applyAlignment="1">
      <alignment horizontal="center"/>
    </xf>
    <xf numFmtId="0" fontId="93" fillId="0" borderId="6" xfId="73" applyFont="1" applyBorder="1" applyAlignment="1">
      <alignment horizontal="center" vertical="center"/>
    </xf>
    <xf numFmtId="0" fontId="89" fillId="35" borderId="3" xfId="73" applyFont="1" applyFill="1" applyBorder="1" applyAlignment="1">
      <alignment horizontal="center" vertical="center" wrapText="1"/>
    </xf>
    <xf numFmtId="0" fontId="93" fillId="0" borderId="7" xfId="0" applyFont="1" applyBorder="1" applyAlignment="1">
      <alignment horizontal="center" vertical="center" wrapText="1"/>
    </xf>
    <xf numFmtId="0" fontId="93" fillId="0" borderId="2" xfId="73" applyFont="1" applyBorder="1" applyAlignment="1">
      <alignment horizontal="center" wrapText="1"/>
    </xf>
    <xf numFmtId="0" fontId="93" fillId="0" borderId="6" xfId="73" applyFont="1" applyBorder="1" applyAlignment="1">
      <alignment horizontal="center" wrapText="1"/>
    </xf>
    <xf numFmtId="0" fontId="93" fillId="0" borderId="2" xfId="73" applyFont="1" applyBorder="1" applyAlignment="1">
      <alignment horizontal="center" vertical="center"/>
    </xf>
    <xf numFmtId="0" fontId="12" fillId="0" borderId="0" xfId="286" applyFont="1" applyAlignment="1">
      <alignment horizontal="center" vertical="center"/>
    </xf>
    <xf numFmtId="0" fontId="85" fillId="0" borderId="0" xfId="286" applyFont="1" applyAlignment="1">
      <alignment horizontal="center" vertical="center" shrinkToFit="1"/>
    </xf>
    <xf numFmtId="0" fontId="24" fillId="0" borderId="0" xfId="286" applyFont="1" applyAlignment="1">
      <alignment horizontal="center" vertical="center"/>
    </xf>
    <xf numFmtId="0" fontId="23" fillId="0" borderId="0" xfId="286" applyFont="1" applyAlignment="1">
      <alignment horizontal="left" vertical="center"/>
    </xf>
    <xf numFmtId="0" fontId="23" fillId="0" borderId="0" xfId="286" applyFont="1" applyAlignment="1">
      <alignment horizontal="center" vertical="center" shrinkToFit="1"/>
    </xf>
    <xf numFmtId="0" fontId="22" fillId="0" borderId="0" xfId="286" applyFont="1" applyAlignment="1">
      <alignment horizontal="center" vertical="center" shrinkToFit="1"/>
    </xf>
    <xf numFmtId="0" fontId="23" fillId="0" borderId="0" xfId="286" applyFont="1" applyAlignment="1">
      <alignment horizontal="center" vertical="center"/>
    </xf>
    <xf numFmtId="0" fontId="108" fillId="0" borderId="1" xfId="286" applyFont="1" applyBorder="1" applyAlignment="1">
      <alignment horizontal="center" vertical="center" wrapText="1"/>
    </xf>
    <xf numFmtId="0" fontId="68" fillId="0" borderId="1" xfId="286" applyFont="1" applyBorder="1" applyAlignment="1">
      <alignment horizontal="center" vertical="center" shrinkToFit="1"/>
    </xf>
    <xf numFmtId="0" fontId="85" fillId="0" borderId="1" xfId="286" applyFont="1" applyBorder="1" applyAlignment="1">
      <alignment horizontal="center" vertical="center" shrinkToFit="1"/>
    </xf>
    <xf numFmtId="0" fontId="90" fillId="32" borderId="1" xfId="286" applyFont="1" applyFill="1" applyBorder="1" applyAlignment="1">
      <alignment horizontal="center" vertical="center" shrinkToFit="1"/>
    </xf>
    <xf numFmtId="0" fontId="90" fillId="0" borderId="1" xfId="286" applyFont="1" applyBorder="1" applyAlignment="1">
      <alignment horizontal="center" vertical="center" shrinkToFit="1"/>
    </xf>
    <xf numFmtId="0" fontId="90" fillId="6" borderId="1" xfId="286" applyFont="1" applyFill="1" applyBorder="1" applyAlignment="1">
      <alignment horizontal="center" vertical="center" shrinkToFit="1"/>
    </xf>
    <xf numFmtId="0" fontId="85" fillId="6" borderId="1" xfId="286" applyFont="1" applyFill="1" applyBorder="1" applyAlignment="1">
      <alignment horizontal="center" vertical="center" shrinkToFit="1"/>
    </xf>
    <xf numFmtId="0" fontId="85" fillId="33" borderId="1" xfId="286" applyFont="1" applyFill="1" applyBorder="1" applyAlignment="1">
      <alignment horizontal="center" vertical="center" shrinkToFit="1"/>
    </xf>
    <xf numFmtId="0" fontId="89" fillId="35" borderId="1" xfId="286" applyFont="1" applyFill="1" applyBorder="1" applyAlignment="1">
      <alignment horizontal="center" vertical="center" wrapText="1"/>
    </xf>
    <xf numFmtId="0" fontId="89" fillId="42" borderId="1" xfId="286" applyFont="1" applyFill="1" applyBorder="1" applyAlignment="1">
      <alignment horizontal="center" vertical="center"/>
    </xf>
    <xf numFmtId="0" fontId="89" fillId="35" borderId="1" xfId="286" applyFont="1" applyFill="1" applyBorder="1" applyAlignment="1">
      <alignment horizontal="center" vertical="center" shrinkToFit="1"/>
    </xf>
    <xf numFmtId="0" fontId="102" fillId="35" borderId="1" xfId="286" applyFont="1" applyFill="1" applyBorder="1" applyAlignment="1">
      <alignment horizontal="center" vertical="center" shrinkToFit="1"/>
    </xf>
    <xf numFmtId="0" fontId="102" fillId="35" borderId="1" xfId="286" applyFont="1" applyFill="1" applyBorder="1" applyAlignment="1">
      <alignment horizontal="center" vertical="center"/>
    </xf>
    <xf numFmtId="0" fontId="102" fillId="6" borderId="1" xfId="286" applyFont="1" applyFill="1" applyBorder="1" applyAlignment="1">
      <alignment horizontal="center" vertical="center"/>
    </xf>
    <xf numFmtId="0" fontId="102" fillId="0" borderId="1" xfId="286" applyFont="1" applyBorder="1" applyAlignment="1">
      <alignment horizontal="center" vertical="center"/>
    </xf>
    <xf numFmtId="0" fontId="88" fillId="0" borderId="0" xfId="286" applyFont="1" applyAlignment="1">
      <alignment horizontal="center" vertical="center" shrinkToFit="1"/>
    </xf>
    <xf numFmtId="0" fontId="85" fillId="0" borderId="1" xfId="286" applyFont="1" applyBorder="1" applyAlignment="1">
      <alignment horizontal="center" shrinkToFit="1"/>
    </xf>
    <xf numFmtId="0" fontId="85" fillId="33" borderId="10" xfId="73" applyFont="1" applyFill="1" applyBorder="1" applyAlignment="1">
      <alignment horizontal="center" vertical="center" shrinkToFit="1"/>
    </xf>
    <xf numFmtId="0" fontId="85" fillId="0" borderId="29" xfId="73" applyFont="1" applyBorder="1" applyAlignment="1">
      <alignment horizontal="center" vertical="center" shrinkToFit="1"/>
    </xf>
    <xf numFmtId="0" fontId="85" fillId="33" borderId="0" xfId="73" applyFont="1" applyFill="1" applyAlignment="1">
      <alignment horizontal="center" vertical="center" shrinkToFit="1"/>
    </xf>
    <xf numFmtId="0" fontId="70" fillId="0" borderId="1" xfId="286" applyFont="1" applyBorder="1" applyAlignment="1">
      <alignment shrinkToFit="1"/>
    </xf>
    <xf numFmtId="0" fontId="70" fillId="0" borderId="1" xfId="286" applyFont="1" applyBorder="1" applyAlignment="1">
      <alignment horizontal="center" vertical="center" shrinkToFit="1"/>
    </xf>
    <xf numFmtId="0" fontId="71" fillId="35" borderId="1" xfId="286" applyFont="1" applyFill="1" applyBorder="1" applyAlignment="1">
      <alignment horizontal="center" vertical="center" wrapText="1"/>
    </xf>
    <xf numFmtId="0" fontId="71" fillId="35" borderId="1" xfId="286" applyFont="1" applyFill="1" applyBorder="1" applyAlignment="1">
      <alignment horizontal="center" vertical="center"/>
    </xf>
    <xf numFmtId="0" fontId="71" fillId="35" borderId="1" xfId="286" applyFont="1" applyFill="1" applyBorder="1" applyAlignment="1">
      <alignment horizontal="center" vertical="center" shrinkToFit="1"/>
    </xf>
    <xf numFmtId="0" fontId="71" fillId="6" borderId="1" xfId="286" applyFont="1" applyFill="1" applyBorder="1" applyAlignment="1">
      <alignment horizontal="center" vertical="center"/>
    </xf>
    <xf numFmtId="0" fontId="71" fillId="0" borderId="1" xfId="286" applyFont="1" applyBorder="1" applyAlignment="1">
      <alignment horizontal="center" vertical="center"/>
    </xf>
    <xf numFmtId="0" fontId="71" fillId="0" borderId="0" xfId="286" applyFont="1" applyAlignment="1">
      <alignment horizontal="center" vertical="center" shrinkToFit="1"/>
    </xf>
    <xf numFmtId="0" fontId="70" fillId="2" borderId="0" xfId="286" applyFont="1" applyFill="1" applyAlignment="1">
      <alignment horizontal="left" vertical="center"/>
    </xf>
    <xf numFmtId="0" fontId="70" fillId="2" borderId="0" xfId="286" applyFont="1" applyFill="1" applyAlignment="1">
      <alignment horizontal="center" vertical="center" shrinkToFit="1"/>
    </xf>
    <xf numFmtId="0" fontId="70" fillId="0" borderId="0" xfId="286" applyFont="1" applyAlignment="1">
      <alignment horizontal="center" vertical="center" shrinkToFit="1"/>
    </xf>
    <xf numFmtId="0" fontId="68" fillId="0" borderId="1" xfId="286" applyFont="1" applyBorder="1" applyAlignment="1">
      <alignment horizontal="center" vertical="center" wrapText="1"/>
    </xf>
    <xf numFmtId="0" fontId="149" fillId="0" borderId="1" xfId="286" applyFont="1" applyBorder="1" applyAlignment="1">
      <alignment horizontal="center" vertical="center" shrinkToFit="1"/>
    </xf>
    <xf numFmtId="0" fontId="24" fillId="42" borderId="1" xfId="286" applyFont="1" applyFill="1" applyBorder="1" applyAlignment="1">
      <alignment horizontal="center" vertical="center" shrinkToFit="1"/>
    </xf>
    <xf numFmtId="0" fontId="70" fillId="35" borderId="1" xfId="286" applyFont="1" applyFill="1" applyBorder="1" applyAlignment="1">
      <alignment horizontal="center" vertical="center" shrinkToFit="1"/>
    </xf>
    <xf numFmtId="0" fontId="70" fillId="35" borderId="1" xfId="286" applyFont="1" applyFill="1" applyBorder="1" applyAlignment="1">
      <alignment horizontal="center" vertical="center"/>
    </xf>
    <xf numFmtId="0" fontId="70" fillId="6" borderId="1" xfId="286" applyFont="1" applyFill="1" applyBorder="1" applyAlignment="1">
      <alignment horizontal="center" vertical="center"/>
    </xf>
    <xf numFmtId="0" fontId="89" fillId="0" borderId="0" xfId="286" applyFont="1" applyAlignment="1">
      <alignment horizontal="center" vertical="center" shrinkToFit="1"/>
    </xf>
    <xf numFmtId="0" fontId="110" fillId="0" borderId="1" xfId="286" applyFont="1" applyBorder="1" applyAlignment="1">
      <alignment horizontal="center" vertical="center" shrinkToFit="1"/>
    </xf>
    <xf numFmtId="0" fontId="70" fillId="0" borderId="1" xfId="286" applyFont="1" applyBorder="1" applyAlignment="1">
      <alignment horizontal="center" vertical="center"/>
    </xf>
    <xf numFmtId="0" fontId="88" fillId="0" borderId="12" xfId="73" applyFont="1" applyBorder="1" applyAlignment="1">
      <alignment horizontal="center" vertical="center" shrinkToFit="1"/>
    </xf>
    <xf numFmtId="0" fontId="89" fillId="35" borderId="1" xfId="286" applyFont="1" applyFill="1" applyBorder="1" applyAlignment="1">
      <alignment horizontal="center" vertical="center"/>
    </xf>
    <xf numFmtId="0" fontId="89" fillId="6" borderId="1" xfId="286" applyFont="1" applyFill="1" applyBorder="1" applyAlignment="1">
      <alignment horizontal="center" vertical="center"/>
    </xf>
    <xf numFmtId="0" fontId="89" fillId="0" borderId="1" xfId="286" applyFont="1" applyBorder="1" applyAlignment="1">
      <alignment horizontal="center" vertical="center"/>
    </xf>
    <xf numFmtId="0" fontId="90" fillId="0" borderId="0" xfId="286" applyFont="1" applyAlignment="1">
      <alignment horizontal="center" vertical="center" shrinkToFit="1"/>
    </xf>
    <xf numFmtId="0" fontId="70" fillId="0" borderId="0" xfId="286" applyFont="1" applyAlignment="1">
      <alignment horizontal="center" vertical="center"/>
    </xf>
    <xf numFmtId="0" fontId="89" fillId="0" borderId="0" xfId="286" applyFont="1" applyAlignment="1">
      <alignment horizontal="center" vertical="center"/>
    </xf>
    <xf numFmtId="0" fontId="89" fillId="0" borderId="0" xfId="286" applyFont="1" applyAlignment="1">
      <alignment horizontal="left" vertical="center"/>
    </xf>
    <xf numFmtId="0" fontId="89" fillId="0" borderId="1" xfId="286" applyFont="1" applyBorder="1" applyAlignment="1">
      <alignment horizontal="center" vertical="center" shrinkToFit="1"/>
    </xf>
    <xf numFmtId="0" fontId="68" fillId="6" borderId="1" xfId="286" applyFont="1" applyFill="1" applyBorder="1" applyAlignment="1">
      <alignment horizontal="center" vertical="center" shrinkToFit="1"/>
    </xf>
    <xf numFmtId="0" fontId="70" fillId="33" borderId="1" xfId="286" applyFont="1" applyFill="1" applyBorder="1" applyAlignment="1">
      <alignment horizontal="center" vertical="center" shrinkToFit="1"/>
    </xf>
    <xf numFmtId="0" fontId="89" fillId="42" borderId="1" xfId="286" applyFont="1" applyFill="1" applyBorder="1" applyAlignment="1">
      <alignment horizontal="center" vertical="center" wrapText="1"/>
    </xf>
    <xf numFmtId="0" fontId="89" fillId="42" borderId="1" xfId="286" applyFont="1" applyFill="1" applyBorder="1" applyAlignment="1">
      <alignment horizontal="center" vertical="center" shrinkToFit="1"/>
    </xf>
    <xf numFmtId="0" fontId="70" fillId="42" borderId="1" xfId="286" applyFont="1" applyFill="1" applyBorder="1" applyAlignment="1">
      <alignment horizontal="center" vertical="center" shrinkToFit="1"/>
    </xf>
    <xf numFmtId="0" fontId="70" fillId="42" borderId="1" xfId="286" applyFont="1" applyFill="1" applyBorder="1" applyAlignment="1">
      <alignment horizontal="center" vertical="center"/>
    </xf>
    <xf numFmtId="0" fontId="70" fillId="42" borderId="1" xfId="286" applyFont="1" applyFill="1" applyBorder="1" applyAlignment="1">
      <alignment horizontal="center" vertical="center" wrapText="1"/>
    </xf>
    <xf numFmtId="0" fontId="68" fillId="32" borderId="1" xfId="286" applyFont="1" applyFill="1" applyBorder="1" applyAlignment="1">
      <alignment horizontal="center" vertical="center" shrinkToFit="1"/>
    </xf>
    <xf numFmtId="0" fontId="70" fillId="6" borderId="1" xfId="286" applyFont="1" applyFill="1" applyBorder="1" applyAlignment="1">
      <alignment horizontal="center" vertical="center" shrinkToFit="1"/>
    </xf>
    <xf numFmtId="0" fontId="142" fillId="0" borderId="1" xfId="286" applyFont="1" applyBorder="1" applyAlignment="1">
      <alignment horizontal="center" vertical="center" wrapText="1"/>
    </xf>
    <xf numFmtId="0" fontId="70" fillId="2" borderId="1" xfId="286" applyFont="1" applyFill="1" applyBorder="1" applyAlignment="1">
      <alignment horizontal="center" vertical="center" shrinkToFit="1"/>
    </xf>
    <xf numFmtId="0" fontId="107" fillId="0" borderId="1" xfId="286" applyFont="1" applyBorder="1" applyAlignment="1">
      <alignment horizontal="center" vertical="center" wrapText="1"/>
    </xf>
    <xf numFmtId="0" fontId="70" fillId="0" borderId="1" xfId="286" applyFont="1" applyBorder="1" applyAlignment="1">
      <alignment horizontal="center" vertical="center" wrapText="1"/>
    </xf>
    <xf numFmtId="0" fontId="70" fillId="0" borderId="1" xfId="286" applyFont="1" applyBorder="1" applyAlignment="1">
      <alignment horizontal="left" vertical="center"/>
    </xf>
    <xf numFmtId="0" fontId="89" fillId="0" borderId="1" xfId="286" applyFont="1" applyBorder="1" applyAlignment="1">
      <alignment horizontal="center" vertical="center" wrapText="1"/>
    </xf>
    <xf numFmtId="0" fontId="68" fillId="0" borderId="0" xfId="286" applyFont="1" applyAlignment="1">
      <alignment horizontal="center" vertical="center" shrinkToFit="1"/>
    </xf>
    <xf numFmtId="0" fontId="104" fillId="0" borderId="0" xfId="286" applyFont="1" applyAlignment="1">
      <alignment horizontal="center" vertical="center" shrinkToFit="1"/>
    </xf>
    <xf numFmtId="0" fontId="17" fillId="6" borderId="15" xfId="0" applyFont="1" applyFill="1" applyBorder="1" applyAlignment="1">
      <alignment vertical="top"/>
    </xf>
    <xf numFmtId="0" fontId="12" fillId="6" borderId="15" xfId="0" applyFont="1" applyFill="1" applyBorder="1" applyAlignment="1">
      <alignment vertical="center" wrapText="1"/>
    </xf>
    <xf numFmtId="0" fontId="81" fillId="6" borderId="15" xfId="0" applyFont="1" applyFill="1" applyBorder="1" applyAlignment="1">
      <alignment vertical="center" wrapText="1"/>
    </xf>
    <xf numFmtId="0" fontId="13" fillId="0" borderId="18" xfId="0" applyFont="1" applyBorder="1"/>
    <xf numFmtId="0" fontId="17" fillId="6" borderId="18" xfId="0" applyFont="1" applyFill="1" applyBorder="1" applyAlignment="1">
      <alignment vertical="top"/>
    </xf>
    <xf numFmtId="0" fontId="12" fillId="6" borderId="18" xfId="0" applyFont="1" applyFill="1" applyBorder="1" applyAlignment="1">
      <alignment vertical="center" wrapText="1"/>
    </xf>
    <xf numFmtId="0" fontId="81" fillId="6" borderId="18" xfId="0" applyFont="1" applyFill="1" applyBorder="1" applyAlignment="1">
      <alignment vertical="center" wrapText="1"/>
    </xf>
    <xf numFmtId="0" fontId="17" fillId="6" borderId="16" xfId="0" applyFont="1" applyFill="1" applyBorder="1" applyAlignment="1">
      <alignment vertical="top"/>
    </xf>
    <xf numFmtId="0" fontId="12" fillId="6" borderId="16" xfId="0" applyFont="1" applyFill="1" applyBorder="1" applyAlignment="1">
      <alignment vertical="center" wrapText="1"/>
    </xf>
    <xf numFmtId="0" fontId="81" fillId="6" borderId="16" xfId="0" applyFont="1" applyFill="1" applyBorder="1" applyAlignment="1">
      <alignment vertical="center" wrapText="1"/>
    </xf>
    <xf numFmtId="0" fontId="13" fillId="35" borderId="1" xfId="281" applyFont="1" applyFill="1" applyBorder="1" applyAlignment="1">
      <alignment vertical="center"/>
    </xf>
    <xf numFmtId="0" fontId="92" fillId="0" borderId="11" xfId="277" applyFont="1" applyBorder="1" applyAlignment="1">
      <alignment horizontal="center" vertical="center" shrinkToFit="1"/>
    </xf>
    <xf numFmtId="0" fontId="12" fillId="0" borderId="0" xfId="287" applyFont="1" applyAlignment="1">
      <alignment vertical="center"/>
    </xf>
    <xf numFmtId="0" fontId="85" fillId="0" borderId="0" xfId="287" applyFont="1" applyAlignment="1">
      <alignment horizontal="center" vertical="center" shrinkToFit="1"/>
    </xf>
    <xf numFmtId="0" fontId="85" fillId="50" borderId="0" xfId="287" applyFont="1" applyFill="1" applyAlignment="1">
      <alignment horizontal="center" vertical="center" shrinkToFit="1"/>
    </xf>
    <xf numFmtId="0" fontId="24" fillId="0" borderId="0" xfId="287" applyFont="1" applyAlignment="1">
      <alignment vertical="center"/>
    </xf>
    <xf numFmtId="0" fontId="88" fillId="0" borderId="0" xfId="287" applyFont="1" applyAlignment="1">
      <alignment horizontal="center" vertical="center" shrinkToFit="1"/>
    </xf>
    <xf numFmtId="165" fontId="88" fillId="0" borderId="0" xfId="288" applyNumberFormat="1" applyFont="1" applyFill="1" applyAlignment="1">
      <alignment horizontal="center" vertical="center" shrinkToFit="1"/>
    </xf>
    <xf numFmtId="0" fontId="24" fillId="51" borderId="14" xfId="287" applyFont="1" applyFill="1" applyBorder="1" applyAlignment="1">
      <alignment horizontal="center" vertical="center" shrinkToFit="1"/>
    </xf>
    <xf numFmtId="0" fontId="24" fillId="51" borderId="1" xfId="287" applyFont="1" applyFill="1" applyBorder="1" applyAlignment="1">
      <alignment horizontal="center" vertical="center" shrinkToFit="1"/>
    </xf>
    <xf numFmtId="0" fontId="12" fillId="51" borderId="1" xfId="287" applyFont="1" applyFill="1" applyBorder="1" applyAlignment="1">
      <alignment vertical="center"/>
    </xf>
    <xf numFmtId="0" fontId="85" fillId="51" borderId="0" xfId="287" applyFont="1" applyFill="1" applyAlignment="1">
      <alignment horizontal="center" vertical="center" shrinkToFit="1"/>
    </xf>
    <xf numFmtId="0" fontId="88" fillId="51" borderId="0" xfId="287" applyFont="1" applyFill="1" applyAlignment="1">
      <alignment horizontal="center" vertical="center" shrinkToFit="1"/>
    </xf>
    <xf numFmtId="165" fontId="88" fillId="51" borderId="0" xfId="288" applyNumberFormat="1" applyFont="1" applyFill="1" applyAlignment="1">
      <alignment horizontal="center" vertical="center" shrinkToFit="1"/>
    </xf>
    <xf numFmtId="0" fontId="24" fillId="51" borderId="29" xfId="287" applyFont="1" applyFill="1" applyBorder="1" applyAlignment="1">
      <alignment horizontal="center" vertical="center" shrinkToFit="1"/>
    </xf>
    <xf numFmtId="0" fontId="24" fillId="51" borderId="1" xfId="287" applyFont="1" applyFill="1" applyBorder="1" applyAlignment="1">
      <alignment horizontal="center" vertical="center"/>
    </xf>
    <xf numFmtId="0" fontId="24" fillId="50" borderId="1" xfId="287" applyFont="1" applyFill="1" applyBorder="1" applyAlignment="1">
      <alignment horizontal="center" vertical="center"/>
    </xf>
    <xf numFmtId="0" fontId="85" fillId="51" borderId="1" xfId="287" applyFont="1" applyFill="1" applyBorder="1" applyAlignment="1">
      <alignment horizontal="center" vertical="center"/>
    </xf>
    <xf numFmtId="0" fontId="85" fillId="50" borderId="1" xfId="287" applyFont="1" applyFill="1" applyBorder="1" applyAlignment="1">
      <alignment horizontal="center" vertical="center"/>
    </xf>
    <xf numFmtId="0" fontId="24" fillId="51" borderId="3" xfId="287" applyFont="1" applyFill="1" applyBorder="1" applyAlignment="1">
      <alignment horizontal="center" vertical="center" shrinkToFit="1"/>
    </xf>
    <xf numFmtId="0" fontId="24" fillId="51" borderId="12" xfId="287" applyFont="1" applyFill="1" applyBorder="1" applyAlignment="1">
      <alignment horizontal="center" vertical="center" shrinkToFit="1"/>
    </xf>
    <xf numFmtId="0" fontId="70" fillId="0" borderId="1" xfId="73" applyFont="1" applyBorder="1" applyAlignment="1">
      <alignment horizontal="center" vertical="center" wrapText="1"/>
    </xf>
    <xf numFmtId="0" fontId="70" fillId="0" borderId="1" xfId="73" applyFont="1" applyBorder="1" applyAlignment="1">
      <alignment horizontal="left" vertical="center" wrapText="1"/>
    </xf>
    <xf numFmtId="0" fontId="70" fillId="0" borderId="7" xfId="73" applyFont="1" applyBorder="1" applyAlignment="1">
      <alignment horizontal="center" vertical="top" shrinkToFit="1"/>
    </xf>
    <xf numFmtId="0" fontId="24" fillId="51" borderId="13" xfId="287" applyFont="1" applyFill="1" applyBorder="1" applyAlignment="1">
      <alignment horizontal="center" vertical="center" wrapText="1" shrinkToFit="1"/>
    </xf>
    <xf numFmtId="0" fontId="85" fillId="51" borderId="0" xfId="287" applyFont="1" applyFill="1" applyAlignment="1">
      <alignment horizontal="center" vertical="center" textRotation="90" shrinkToFit="1"/>
    </xf>
    <xf numFmtId="0" fontId="85" fillId="0" borderId="1" xfId="287" applyFont="1" applyBorder="1" applyAlignment="1">
      <alignment horizontal="center" vertical="center" wrapText="1"/>
    </xf>
    <xf numFmtId="0" fontId="85" fillId="0" borderId="1" xfId="287" applyFont="1" applyBorder="1" applyAlignment="1">
      <alignment vertical="center" wrapText="1"/>
    </xf>
    <xf numFmtId="0" fontId="85" fillId="0" borderId="1" xfId="287" applyFont="1" applyBorder="1" applyAlignment="1">
      <alignment horizontal="center" vertical="top" shrinkToFit="1"/>
    </xf>
    <xf numFmtId="0" fontId="85" fillId="0" borderId="1" xfId="287" applyFont="1" applyBorder="1" applyAlignment="1">
      <alignment horizontal="center" vertical="center" shrinkToFit="1"/>
    </xf>
    <xf numFmtId="0" fontId="70" fillId="0" borderId="1" xfId="287" applyFont="1" applyBorder="1" applyAlignment="1">
      <alignment horizontal="center" vertical="center" shrinkToFit="1"/>
    </xf>
    <xf numFmtId="0" fontId="85" fillId="0" borderId="1" xfId="287" applyFont="1" applyBorder="1" applyAlignment="1">
      <alignment vertical="center" shrinkToFit="1"/>
    </xf>
    <xf numFmtId="0" fontId="85" fillId="50" borderId="1" xfId="287" applyFont="1" applyFill="1" applyBorder="1" applyAlignment="1">
      <alignment vertical="center" shrinkToFit="1"/>
    </xf>
    <xf numFmtId="0" fontId="89" fillId="35" borderId="1" xfId="287" applyFont="1" applyFill="1" applyBorder="1" applyAlignment="1">
      <alignment horizontal="center" vertical="center" wrapText="1"/>
    </xf>
    <xf numFmtId="0" fontId="89" fillId="35" borderId="1" xfId="287" applyFont="1" applyFill="1" applyBorder="1" applyAlignment="1">
      <alignment horizontal="center" vertical="top" shrinkToFit="1"/>
    </xf>
    <xf numFmtId="0" fontId="88" fillId="35" borderId="1" xfId="287" applyFont="1" applyFill="1" applyBorder="1" applyAlignment="1">
      <alignment horizontal="center" vertical="top" shrinkToFit="1"/>
    </xf>
    <xf numFmtId="0" fontId="70" fillId="35" borderId="1" xfId="287" applyFont="1" applyFill="1" applyBorder="1" applyAlignment="1">
      <alignment horizontal="center" vertical="center" shrinkToFit="1"/>
    </xf>
    <xf numFmtId="0" fontId="88" fillId="35" borderId="1" xfId="287" applyFont="1" applyFill="1" applyBorder="1" applyAlignment="1">
      <alignment vertical="center"/>
    </xf>
    <xf numFmtId="0" fontId="88" fillId="50" borderId="1" xfId="287" applyFont="1" applyFill="1" applyBorder="1" applyAlignment="1">
      <alignment vertical="center"/>
    </xf>
    <xf numFmtId="0" fontId="85" fillId="35" borderId="0" xfId="287" applyFont="1" applyFill="1" applyAlignment="1">
      <alignment horizontal="center" vertical="center" shrinkToFit="1"/>
    </xf>
    <xf numFmtId="0" fontId="88" fillId="35" borderId="0" xfId="287" applyFont="1" applyFill="1" applyAlignment="1">
      <alignment horizontal="center" vertical="center" shrinkToFit="1"/>
    </xf>
    <xf numFmtId="0" fontId="88" fillId="0" borderId="1" xfId="287" applyFont="1" applyBorder="1" applyAlignment="1">
      <alignment vertical="center"/>
    </xf>
    <xf numFmtId="0" fontId="70" fillId="50" borderId="1" xfId="287" applyFont="1" applyFill="1" applyBorder="1" applyAlignment="1">
      <alignment horizontal="center" vertical="center" shrinkToFit="1"/>
    </xf>
    <xf numFmtId="0" fontId="70" fillId="0" borderId="0" xfId="287" applyFont="1" applyAlignment="1">
      <alignment horizontal="center" vertical="center" shrinkToFit="1"/>
    </xf>
    <xf numFmtId="165" fontId="85" fillId="0" borderId="1" xfId="288" applyNumberFormat="1" applyFont="1" applyFill="1" applyBorder="1" applyAlignment="1">
      <alignment vertical="center"/>
    </xf>
    <xf numFmtId="0" fontId="85" fillId="0" borderId="1" xfId="287" applyFont="1" applyBorder="1" applyAlignment="1">
      <alignment vertical="center"/>
    </xf>
    <xf numFmtId="0" fontId="13" fillId="0" borderId="1" xfId="287" applyFont="1" applyBorder="1" applyAlignment="1">
      <alignment horizontal="center" vertical="center" shrinkToFit="1"/>
    </xf>
    <xf numFmtId="0" fontId="70" fillId="0" borderId="1" xfId="287" applyFont="1" applyBorder="1" applyAlignment="1">
      <alignment vertical="center" shrinkToFit="1"/>
    </xf>
    <xf numFmtId="0" fontId="70" fillId="50" borderId="1" xfId="287" applyFont="1" applyFill="1" applyBorder="1" applyAlignment="1">
      <alignment vertical="center" shrinkToFit="1"/>
    </xf>
    <xf numFmtId="0" fontId="70" fillId="38" borderId="1" xfId="287" applyFont="1" applyFill="1" applyBorder="1" applyAlignment="1">
      <alignment horizontal="center" vertical="center" shrinkToFit="1"/>
    </xf>
    <xf numFmtId="0" fontId="70" fillId="38" borderId="1" xfId="287" applyFont="1" applyFill="1" applyBorder="1" applyAlignment="1">
      <alignment horizontal="center" vertical="center" wrapText="1"/>
    </xf>
    <xf numFmtId="0" fontId="89" fillId="38" borderId="1" xfId="287" applyFont="1" applyFill="1" applyBorder="1" applyAlignment="1">
      <alignment horizontal="center" vertical="center" wrapText="1"/>
    </xf>
    <xf numFmtId="0" fontId="85" fillId="38" borderId="1" xfId="287" applyFont="1" applyFill="1" applyBorder="1" applyAlignment="1">
      <alignment horizontal="center" vertical="center" shrinkToFit="1"/>
    </xf>
    <xf numFmtId="1" fontId="13" fillId="38" borderId="1" xfId="287" applyNumberFormat="1" applyFont="1" applyFill="1" applyBorder="1" applyAlignment="1">
      <alignment horizontal="center" vertical="top" shrinkToFit="1"/>
    </xf>
    <xf numFmtId="0" fontId="88" fillId="38" borderId="1" xfId="287" applyFont="1" applyFill="1" applyBorder="1" applyAlignment="1">
      <alignment vertical="center"/>
    </xf>
    <xf numFmtId="0" fontId="85" fillId="38" borderId="0" xfId="287" applyFont="1" applyFill="1" applyAlignment="1">
      <alignment horizontal="center" vertical="center" shrinkToFit="1"/>
    </xf>
    <xf numFmtId="0" fontId="70" fillId="38" borderId="11" xfId="287" applyFont="1" applyFill="1" applyBorder="1" applyAlignment="1">
      <alignment horizontal="center" vertical="center" shrinkToFit="1"/>
    </xf>
    <xf numFmtId="0" fontId="85" fillId="0" borderId="1" xfId="287" applyFont="1" applyBorder="1" applyAlignment="1">
      <alignment horizontal="center" vertical="center"/>
    </xf>
    <xf numFmtId="0" fontId="85" fillId="50" borderId="1" xfId="287" applyFont="1" applyFill="1" applyBorder="1" applyAlignment="1">
      <alignment vertical="center"/>
    </xf>
    <xf numFmtId="0" fontId="89" fillId="38" borderId="1" xfId="287" applyFont="1" applyFill="1" applyBorder="1" applyAlignment="1">
      <alignment horizontal="center" vertical="top" shrinkToFit="1"/>
    </xf>
    <xf numFmtId="0" fontId="88" fillId="38" borderId="1" xfId="287" applyFont="1" applyFill="1" applyBorder="1" applyAlignment="1">
      <alignment horizontal="center" vertical="top" shrinkToFit="1"/>
    </xf>
    <xf numFmtId="0" fontId="88" fillId="38" borderId="0" xfId="287" applyFont="1" applyFill="1" applyAlignment="1">
      <alignment horizontal="center" vertical="center" shrinkToFit="1"/>
    </xf>
    <xf numFmtId="165" fontId="85" fillId="0" borderId="1" xfId="288" applyNumberFormat="1" applyFont="1" applyFill="1" applyBorder="1" applyAlignment="1">
      <alignment horizontal="center" vertical="center"/>
    </xf>
    <xf numFmtId="0" fontId="70" fillId="38" borderId="1" xfId="287" applyFont="1" applyFill="1" applyBorder="1"/>
    <xf numFmtId="0" fontId="89" fillId="38" borderId="1" xfId="287" applyFont="1" applyFill="1" applyBorder="1" applyAlignment="1">
      <alignment horizontal="center"/>
    </xf>
    <xf numFmtId="0" fontId="85" fillId="38" borderId="1" xfId="287" applyFont="1" applyFill="1" applyBorder="1" applyAlignment="1">
      <alignment vertical="center"/>
    </xf>
    <xf numFmtId="0" fontId="88" fillId="0" borderId="11" xfId="287" applyFont="1" applyBorder="1"/>
    <xf numFmtId="0" fontId="85" fillId="50" borderId="1" xfId="287" applyFont="1" applyFill="1" applyBorder="1" applyAlignment="1">
      <alignment horizontal="center" vertical="center" shrinkToFit="1"/>
    </xf>
    <xf numFmtId="0" fontId="88" fillId="0" borderId="12" xfId="287" applyFont="1" applyBorder="1"/>
    <xf numFmtId="0" fontId="88" fillId="38" borderId="1" xfId="287" applyFont="1" applyFill="1" applyBorder="1" applyAlignment="1">
      <alignment horizontal="center" vertical="center" shrinkToFit="1"/>
    </xf>
    <xf numFmtId="0" fontId="88" fillId="38" borderId="7" xfId="287" applyFont="1" applyFill="1" applyBorder="1" applyAlignment="1">
      <alignment horizontal="center" vertical="center" shrinkToFit="1"/>
    </xf>
    <xf numFmtId="0" fontId="88" fillId="50" borderId="1" xfId="287" applyFont="1" applyFill="1" applyBorder="1" applyAlignment="1">
      <alignment horizontal="center" vertical="center" shrinkToFit="1"/>
    </xf>
    <xf numFmtId="0" fontId="91" fillId="0" borderId="5" xfId="287" applyFont="1" applyBorder="1" applyAlignment="1">
      <alignment horizontal="center" vertical="center" shrinkToFit="1"/>
    </xf>
    <xf numFmtId="0" fontId="88" fillId="0" borderId="11" xfId="287" applyFont="1" applyBorder="1" applyAlignment="1">
      <alignment horizontal="center" vertical="center" shrinkToFit="1"/>
    </xf>
    <xf numFmtId="0" fontId="93" fillId="0" borderId="7" xfId="73" applyFont="1" applyBorder="1" applyAlignment="1">
      <alignment horizontal="center" vertical="center" wrapText="1"/>
    </xf>
    <xf numFmtId="0" fontId="89" fillId="0" borderId="1" xfId="73" applyFont="1" applyBorder="1" applyAlignment="1">
      <alignment horizontal="center" vertical="top" shrinkToFit="1"/>
    </xf>
    <xf numFmtId="0" fontId="88" fillId="0" borderId="11" xfId="73" applyFont="1" applyBorder="1" applyAlignment="1">
      <alignment horizontal="center" vertical="top" shrinkToFit="1"/>
    </xf>
    <xf numFmtId="0" fontId="93" fillId="0" borderId="2" xfId="73" applyFont="1" applyBorder="1" applyAlignment="1">
      <alignment horizontal="center" vertical="center" wrapText="1"/>
    </xf>
    <xf numFmtId="0" fontId="88" fillId="38" borderId="1" xfId="287" applyFont="1" applyFill="1" applyBorder="1" applyAlignment="1">
      <alignment horizontal="center" vertical="center" wrapText="1"/>
    </xf>
    <xf numFmtId="0" fontId="88" fillId="38" borderId="13" xfId="287" applyFont="1" applyFill="1" applyBorder="1" applyAlignment="1">
      <alignment vertical="center"/>
    </xf>
    <xf numFmtId="0" fontId="85" fillId="0" borderId="4" xfId="287" applyFont="1" applyBorder="1" applyAlignment="1">
      <alignment vertical="center" shrinkToFit="1"/>
    </xf>
    <xf numFmtId="0" fontId="48" fillId="0" borderId="0" xfId="287" applyFont="1" applyAlignment="1">
      <alignment horizontal="center" vertical="center" shrinkToFit="1"/>
    </xf>
    <xf numFmtId="0" fontId="85" fillId="53" borderId="0" xfId="287" applyFont="1" applyFill="1" applyAlignment="1">
      <alignment horizontal="center" vertical="center" shrinkToFit="1"/>
    </xf>
    <xf numFmtId="0" fontId="85" fillId="0" borderId="0" xfId="287" applyFont="1" applyAlignment="1">
      <alignment vertical="center" shrinkToFit="1"/>
    </xf>
    <xf numFmtId="0" fontId="86" fillId="0" borderId="0" xfId="287" applyFont="1" applyAlignment="1">
      <alignment horizontal="center" vertical="center" shrinkToFit="1"/>
    </xf>
    <xf numFmtId="14" fontId="48" fillId="51" borderId="1" xfId="287" applyNumberFormat="1" applyFont="1" applyFill="1" applyBorder="1" applyAlignment="1">
      <alignment horizontal="center" vertical="center" wrapText="1" shrinkToFit="1"/>
    </xf>
    <xf numFmtId="0" fontId="48" fillId="51" borderId="1" xfId="287" applyFont="1" applyFill="1" applyBorder="1" applyAlignment="1">
      <alignment horizontal="center" vertical="center" wrapText="1" shrinkToFit="1"/>
    </xf>
    <xf numFmtId="0" fontId="24" fillId="34" borderId="1" xfId="287" applyFont="1" applyFill="1" applyBorder="1" applyAlignment="1">
      <alignment horizontal="center" vertical="center"/>
    </xf>
    <xf numFmtId="0" fontId="24" fillId="54" borderId="1" xfId="287" applyFont="1" applyFill="1" applyBorder="1" applyAlignment="1">
      <alignment horizontal="center" vertical="center"/>
    </xf>
    <xf numFmtId="0" fontId="24" fillId="45" borderId="1" xfId="287" applyFont="1" applyFill="1" applyBorder="1" applyAlignment="1">
      <alignment horizontal="center" vertical="center"/>
    </xf>
    <xf numFmtId="0" fontId="24" fillId="53" borderId="1" xfId="287" applyFont="1" applyFill="1" applyBorder="1" applyAlignment="1">
      <alignment horizontal="center" vertical="center"/>
    </xf>
    <xf numFmtId="0" fontId="24" fillId="55" borderId="1" xfId="287" applyFont="1" applyFill="1" applyBorder="1" applyAlignment="1">
      <alignment horizontal="center" vertical="center"/>
    </xf>
    <xf numFmtId="0" fontId="24" fillId="3" borderId="1" xfId="287" applyFont="1" applyFill="1" applyBorder="1" applyAlignment="1">
      <alignment horizontal="center" vertical="center"/>
    </xf>
    <xf numFmtId="0" fontId="24" fillId="44" borderId="1" xfId="287" applyFont="1" applyFill="1" applyBorder="1" applyAlignment="1">
      <alignment horizontal="center" vertical="center"/>
    </xf>
    <xf numFmtId="0" fontId="85" fillId="34" borderId="1" xfId="287" applyFont="1" applyFill="1" applyBorder="1" applyAlignment="1">
      <alignment horizontal="center" vertical="center"/>
    </xf>
    <xf numFmtId="0" fontId="85" fillId="54" borderId="1" xfId="287" applyFont="1" applyFill="1" applyBorder="1" applyAlignment="1">
      <alignment horizontal="center" vertical="center"/>
    </xf>
    <xf numFmtId="0" fontId="85" fillId="45" borderId="1" xfId="287" applyFont="1" applyFill="1" applyBorder="1" applyAlignment="1">
      <alignment horizontal="center" vertical="center"/>
    </xf>
    <xf numFmtId="0" fontId="85" fillId="53" borderId="1" xfId="287" applyFont="1" applyFill="1" applyBorder="1" applyAlignment="1">
      <alignment horizontal="center" vertical="center"/>
    </xf>
    <xf numFmtId="0" fontId="85" fillId="55" borderId="1" xfId="287" applyFont="1" applyFill="1" applyBorder="1" applyAlignment="1">
      <alignment horizontal="center" vertical="center"/>
    </xf>
    <xf numFmtId="0" fontId="85" fillId="3" borderId="1" xfId="287" applyFont="1" applyFill="1" applyBorder="1" applyAlignment="1">
      <alignment horizontal="center" vertical="center"/>
    </xf>
    <xf numFmtId="0" fontId="85" fillId="44" borderId="1" xfId="287" applyFont="1" applyFill="1" applyBorder="1" applyAlignment="1">
      <alignment horizontal="center" vertical="center"/>
    </xf>
    <xf numFmtId="0" fontId="13" fillId="0" borderId="0" xfId="287" applyFont="1" applyAlignment="1">
      <alignment horizontal="center" vertical="center"/>
    </xf>
    <xf numFmtId="0" fontId="88" fillId="0" borderId="1" xfId="287" applyFont="1" applyBorder="1"/>
    <xf numFmtId="0" fontId="88" fillId="0" borderId="1" xfId="287" applyFont="1" applyBorder="1" applyAlignment="1">
      <alignment horizontal="center"/>
    </xf>
    <xf numFmtId="0" fontId="88" fillId="0" borderId="1" xfId="287" applyFont="1" applyBorder="1" applyAlignment="1">
      <alignment horizontal="center" vertical="center"/>
    </xf>
    <xf numFmtId="0" fontId="89" fillId="0" borderId="1" xfId="287" applyFont="1" applyBorder="1" applyAlignment="1">
      <alignment horizontal="center" vertical="center" shrinkToFit="1"/>
    </xf>
    <xf numFmtId="0" fontId="48" fillId="0" borderId="1" xfId="287" applyFont="1" applyBorder="1" applyAlignment="1">
      <alignment horizontal="center" vertical="center" shrinkToFit="1"/>
    </xf>
    <xf numFmtId="0" fontId="89" fillId="34" borderId="1" xfId="287" applyFont="1" applyFill="1" applyBorder="1" applyAlignment="1">
      <alignment horizontal="center" vertical="center" shrinkToFit="1"/>
    </xf>
    <xf numFmtId="0" fontId="88" fillId="34" borderId="1" xfId="287" applyFont="1" applyFill="1" applyBorder="1" applyAlignment="1">
      <alignment vertical="center" shrinkToFit="1"/>
    </xf>
    <xf numFmtId="0" fontId="88" fillId="54" borderId="1" xfId="287" applyFont="1" applyFill="1" applyBorder="1" applyAlignment="1">
      <alignment vertical="center" shrinkToFit="1"/>
    </xf>
    <xf numFmtId="0" fontId="88" fillId="45" borderId="1" xfId="287" applyFont="1" applyFill="1" applyBorder="1" applyAlignment="1">
      <alignment vertical="center" shrinkToFit="1"/>
    </xf>
    <xf numFmtId="0" fontId="88" fillId="53" borderId="2" xfId="287" applyFont="1" applyFill="1" applyBorder="1" applyAlignment="1">
      <alignment vertical="center" shrinkToFit="1"/>
    </xf>
    <xf numFmtId="0" fontId="88" fillId="53" borderId="1" xfId="287" applyFont="1" applyFill="1" applyBorder="1" applyAlignment="1">
      <alignment horizontal="center" vertical="center" shrinkToFit="1"/>
    </xf>
    <xf numFmtId="0" fontId="88" fillId="55" borderId="1" xfId="287" applyFont="1" applyFill="1" applyBorder="1" applyAlignment="1">
      <alignment horizontal="center" vertical="center" shrinkToFit="1"/>
    </xf>
    <xf numFmtId="0" fontId="88" fillId="55" borderId="7" xfId="287" applyFont="1" applyFill="1" applyBorder="1" applyAlignment="1">
      <alignment vertical="center" shrinkToFit="1"/>
    </xf>
    <xf numFmtId="0" fontId="88" fillId="55" borderId="1" xfId="287" applyFont="1" applyFill="1" applyBorder="1" applyAlignment="1">
      <alignment vertical="center" shrinkToFit="1"/>
    </xf>
    <xf numFmtId="0" fontId="88" fillId="3" borderId="1" xfId="287" applyFont="1" applyFill="1" applyBorder="1" applyAlignment="1">
      <alignment vertical="center" shrinkToFit="1"/>
    </xf>
    <xf numFmtId="0" fontId="88" fillId="44" borderId="1" xfId="287" applyFont="1" applyFill="1" applyBorder="1" applyAlignment="1">
      <alignment vertical="center" shrinkToFit="1"/>
    </xf>
    <xf numFmtId="0" fontId="88" fillId="0" borderId="2" xfId="287" applyFont="1" applyBorder="1" applyAlignment="1">
      <alignment vertical="center" shrinkToFit="1"/>
    </xf>
    <xf numFmtId="0" fontId="88" fillId="0" borderId="10" xfId="287" applyFont="1" applyBorder="1" applyAlignment="1">
      <alignment horizontal="center" vertical="center" shrinkToFit="1"/>
    </xf>
    <xf numFmtId="0" fontId="68" fillId="0" borderId="18" xfId="73" applyFont="1" applyBorder="1"/>
    <xf numFmtId="0" fontId="68" fillId="0" borderId="12" xfId="73" applyFont="1" applyBorder="1"/>
    <xf numFmtId="0" fontId="88" fillId="59" borderId="1" xfId="73" applyFont="1" applyFill="1" applyBorder="1" applyAlignment="1">
      <alignment vertical="center"/>
    </xf>
    <xf numFmtId="0" fontId="88" fillId="59" borderId="10" xfId="73" applyFont="1" applyFill="1" applyBorder="1" applyAlignment="1">
      <alignment vertical="center"/>
    </xf>
    <xf numFmtId="0" fontId="88" fillId="0" borderId="29" xfId="73" applyFont="1" applyBorder="1" applyAlignment="1">
      <alignment vertical="center"/>
    </xf>
    <xf numFmtId="0" fontId="88" fillId="0" borderId="0" xfId="73" applyFont="1" applyAlignment="1">
      <alignment vertical="center"/>
    </xf>
    <xf numFmtId="0" fontId="85" fillId="0" borderId="13" xfId="287" applyFont="1" applyBorder="1" applyAlignment="1">
      <alignment horizontal="center" vertical="top" shrinkToFit="1"/>
    </xf>
    <xf numFmtId="0" fontId="85" fillId="34" borderId="1" xfId="287" applyFont="1" applyFill="1" applyBorder="1" applyAlignment="1">
      <alignment vertical="center" shrinkToFit="1"/>
    </xf>
    <xf numFmtId="0" fontId="85" fillId="54" borderId="1" xfId="287" applyFont="1" applyFill="1" applyBorder="1" applyAlignment="1">
      <alignment vertical="center" shrinkToFit="1"/>
    </xf>
    <xf numFmtId="0" fontId="85" fillId="45" borderId="1" xfId="287" applyFont="1" applyFill="1" applyBorder="1" applyAlignment="1">
      <alignment vertical="center" shrinkToFit="1"/>
    </xf>
    <xf numFmtId="0" fontId="85" fillId="45" borderId="13" xfId="287" applyFont="1" applyFill="1" applyBorder="1" applyAlignment="1">
      <alignment vertical="center" shrinkToFit="1"/>
    </xf>
    <xf numFmtId="0" fontId="85" fillId="53" borderId="3" xfId="287" applyFont="1" applyFill="1" applyBorder="1" applyAlignment="1">
      <alignment vertical="center" shrinkToFit="1"/>
    </xf>
    <xf numFmtId="0" fontId="85" fillId="53" borderId="1" xfId="287" applyFont="1" applyFill="1" applyBorder="1" applyAlignment="1">
      <alignment vertical="center" shrinkToFit="1"/>
    </xf>
    <xf numFmtId="0" fontId="85" fillId="55" borderId="1" xfId="287" applyFont="1" applyFill="1" applyBorder="1" applyAlignment="1">
      <alignment vertical="center" shrinkToFit="1"/>
    </xf>
    <xf numFmtId="0" fontId="85" fillId="55" borderId="9" xfId="287" applyFont="1" applyFill="1" applyBorder="1" applyAlignment="1">
      <alignment vertical="center" shrinkToFit="1"/>
    </xf>
    <xf numFmtId="0" fontId="85" fillId="55" borderId="13" xfId="287" applyFont="1" applyFill="1" applyBorder="1" applyAlignment="1">
      <alignment vertical="center" shrinkToFit="1"/>
    </xf>
    <xf numFmtId="0" fontId="85" fillId="3" borderId="13" xfId="287" applyFont="1" applyFill="1" applyBorder="1" applyAlignment="1">
      <alignment vertical="center" shrinkToFit="1"/>
    </xf>
    <xf numFmtId="0" fontId="85" fillId="44" borderId="13" xfId="287" applyFont="1" applyFill="1" applyBorder="1" applyAlignment="1">
      <alignment vertical="center" shrinkToFit="1"/>
    </xf>
    <xf numFmtId="0" fontId="85" fillId="0" borderId="3" xfId="287" applyFont="1" applyBorder="1" applyAlignment="1">
      <alignment vertical="center" shrinkToFit="1"/>
    </xf>
    <xf numFmtId="0" fontId="85" fillId="0" borderId="10" xfId="287" applyFont="1" applyBorder="1" applyAlignment="1">
      <alignment horizontal="center" vertical="center" shrinkToFit="1"/>
    </xf>
    <xf numFmtId="0" fontId="85" fillId="53" borderId="2" xfId="287" applyFont="1" applyFill="1" applyBorder="1" applyAlignment="1">
      <alignment vertical="center" shrinkToFit="1"/>
    </xf>
    <xf numFmtId="0" fontId="85" fillId="55" borderId="7" xfId="287" applyFont="1" applyFill="1" applyBorder="1" applyAlignment="1">
      <alignment vertical="center" shrinkToFit="1"/>
    </xf>
    <xf numFmtId="0" fontId="85" fillId="3" borderId="1" xfId="287" applyFont="1" applyFill="1" applyBorder="1" applyAlignment="1">
      <alignment vertical="center" shrinkToFit="1"/>
    </xf>
    <xf numFmtId="0" fontId="85" fillId="44" borderId="1" xfId="287" applyFont="1" applyFill="1" applyBorder="1" applyAlignment="1">
      <alignment vertical="center" shrinkToFit="1"/>
    </xf>
    <xf numFmtId="0" fontId="85" fillId="0" borderId="2" xfId="287" applyFont="1" applyBorder="1" applyAlignment="1">
      <alignment vertical="center" shrinkToFit="1"/>
    </xf>
    <xf numFmtId="0" fontId="85" fillId="53" borderId="1" xfId="287" applyFont="1" applyFill="1" applyBorder="1" applyAlignment="1">
      <alignment horizontal="center" vertical="center" shrinkToFit="1"/>
    </xf>
    <xf numFmtId="0" fontId="85" fillId="55" borderId="1" xfId="287" applyFont="1" applyFill="1" applyBorder="1" applyAlignment="1">
      <alignment horizontal="center" vertical="center" shrinkToFit="1"/>
    </xf>
    <xf numFmtId="0" fontId="85" fillId="3" borderId="1" xfId="287" applyFont="1" applyFill="1" applyBorder="1" applyAlignment="1">
      <alignment horizontal="center" vertical="center" shrinkToFit="1"/>
    </xf>
    <xf numFmtId="0" fontId="85" fillId="38" borderId="7" xfId="287" applyFont="1" applyFill="1" applyBorder="1" applyAlignment="1">
      <alignment horizontal="center" vertical="center" wrapText="1"/>
    </xf>
    <xf numFmtId="0" fontId="85" fillId="38" borderId="1" xfId="287" applyFont="1" applyFill="1" applyBorder="1" applyAlignment="1">
      <alignment horizontal="center" vertical="center" wrapText="1"/>
    </xf>
    <xf numFmtId="0" fontId="85" fillId="38" borderId="1" xfId="287" applyFont="1" applyFill="1" applyBorder="1" applyAlignment="1">
      <alignment horizontal="center" vertical="top" shrinkToFit="1"/>
    </xf>
    <xf numFmtId="0" fontId="48" fillId="38" borderId="11" xfId="287" applyFont="1" applyFill="1" applyBorder="1" applyAlignment="1">
      <alignment horizontal="center" vertical="center" shrinkToFit="1"/>
    </xf>
    <xf numFmtId="0" fontId="88" fillId="38" borderId="11" xfId="287" applyFont="1" applyFill="1" applyBorder="1" applyAlignment="1">
      <alignment vertical="center"/>
    </xf>
    <xf numFmtId="0" fontId="85" fillId="38" borderId="10" xfId="287" applyFont="1" applyFill="1" applyBorder="1" applyAlignment="1">
      <alignment horizontal="center" vertical="center" shrinkToFit="1"/>
    </xf>
    <xf numFmtId="0" fontId="85" fillId="55" borderId="1" xfId="287" applyFont="1" applyFill="1" applyBorder="1" applyAlignment="1">
      <alignment horizontal="center" vertical="center" wrapText="1"/>
    </xf>
    <xf numFmtId="0" fontId="88" fillId="55" borderId="1" xfId="287" applyFont="1" applyFill="1" applyBorder="1"/>
    <xf numFmtId="0" fontId="85" fillId="55" borderId="1" xfId="287" applyFont="1" applyFill="1" applyBorder="1" applyAlignment="1">
      <alignment horizontal="center"/>
    </xf>
    <xf numFmtId="0" fontId="85" fillId="55" borderId="1" xfId="287" applyFont="1" applyFill="1" applyBorder="1" applyAlignment="1">
      <alignment horizontal="center" vertical="top" shrinkToFit="1"/>
    </xf>
    <xf numFmtId="0" fontId="85" fillId="34" borderId="1" xfId="287" applyFont="1" applyFill="1" applyBorder="1" applyAlignment="1">
      <alignment vertical="center"/>
    </xf>
    <xf numFmtId="0" fontId="85" fillId="54" borderId="1" xfId="287" applyFont="1" applyFill="1" applyBorder="1" applyAlignment="1">
      <alignment vertical="center"/>
    </xf>
    <xf numFmtId="0" fontId="88" fillId="54" borderId="1" xfId="287" applyFont="1" applyFill="1" applyBorder="1" applyAlignment="1">
      <alignment vertical="center"/>
    </xf>
    <xf numFmtId="0" fontId="88" fillId="45" borderId="1" xfId="287" applyFont="1" applyFill="1" applyBorder="1" applyAlignment="1">
      <alignment vertical="center"/>
    </xf>
    <xf numFmtId="0" fontId="88" fillId="53" borderId="1" xfId="287" applyFont="1" applyFill="1" applyBorder="1" applyAlignment="1">
      <alignment vertical="center"/>
    </xf>
    <xf numFmtId="0" fontId="88" fillId="55" borderId="1" xfId="287" applyFont="1" applyFill="1" applyBorder="1" applyAlignment="1">
      <alignment vertical="center"/>
    </xf>
    <xf numFmtId="0" fontId="88" fillId="3" borderId="1" xfId="287" applyFont="1" applyFill="1" applyBorder="1" applyAlignment="1">
      <alignment vertical="center"/>
    </xf>
    <xf numFmtId="0" fontId="88" fillId="44" borderId="1" xfId="287" applyFont="1" applyFill="1" applyBorder="1" applyAlignment="1">
      <alignment vertical="center"/>
    </xf>
    <xf numFmtId="0" fontId="85" fillId="55" borderId="0" xfId="287" applyFont="1" applyFill="1" applyAlignment="1">
      <alignment horizontal="center" vertical="center" shrinkToFit="1"/>
    </xf>
    <xf numFmtId="0" fontId="85" fillId="0" borderId="1" xfId="287" applyFont="1" applyBorder="1" applyAlignment="1">
      <alignment horizontal="center"/>
    </xf>
    <xf numFmtId="0" fontId="85" fillId="54" borderId="1" xfId="287" applyFont="1" applyFill="1" applyBorder="1" applyAlignment="1">
      <alignment horizontal="center" vertical="center" shrinkToFit="1"/>
    </xf>
    <xf numFmtId="0" fontId="85" fillId="0" borderId="6" xfId="287" applyFont="1" applyBorder="1" applyAlignment="1">
      <alignment horizontal="center" vertical="center" wrapText="1"/>
    </xf>
    <xf numFmtId="0" fontId="88" fillId="38" borderId="7" xfId="287" applyFont="1" applyFill="1" applyBorder="1" applyAlignment="1">
      <alignment horizontal="center" vertical="center" wrapText="1"/>
    </xf>
    <xf numFmtId="1" fontId="88" fillId="38" borderId="1" xfId="287" applyNumberFormat="1" applyFont="1" applyFill="1" applyBorder="1" applyAlignment="1">
      <alignment horizontal="center" vertical="top" shrinkToFit="1"/>
    </xf>
    <xf numFmtId="0" fontId="48" fillId="38" borderId="1" xfId="287" applyFont="1" applyFill="1" applyBorder="1" applyAlignment="1">
      <alignment horizontal="center" vertical="center" shrinkToFit="1"/>
    </xf>
    <xf numFmtId="0" fontId="88" fillId="38" borderId="1" xfId="287" applyFont="1" applyFill="1" applyBorder="1" applyAlignment="1">
      <alignment horizontal="center" vertical="center"/>
    </xf>
    <xf numFmtId="0" fontId="88" fillId="38" borderId="2" xfId="287" applyFont="1" applyFill="1" applyBorder="1" applyAlignment="1">
      <alignment horizontal="center" vertical="center"/>
    </xf>
    <xf numFmtId="0" fontId="88" fillId="38" borderId="11" xfId="287" applyFont="1" applyFill="1" applyBorder="1" applyAlignment="1">
      <alignment horizontal="center" vertical="center"/>
    </xf>
    <xf numFmtId="0" fontId="88" fillId="38" borderId="14" xfId="287" applyFont="1" applyFill="1" applyBorder="1" applyAlignment="1">
      <alignment horizontal="center" vertical="center"/>
    </xf>
    <xf numFmtId="0" fontId="88" fillId="38" borderId="8" xfId="287" applyFont="1" applyFill="1" applyBorder="1" applyAlignment="1">
      <alignment horizontal="center" vertical="center"/>
    </xf>
    <xf numFmtId="0" fontId="48" fillId="0" borderId="11" xfId="287" applyFont="1" applyBorder="1" applyAlignment="1">
      <alignment horizontal="center" vertical="center" shrinkToFit="1"/>
    </xf>
    <xf numFmtId="0" fontId="85" fillId="34" borderId="11" xfId="287" applyFont="1" applyFill="1" applyBorder="1" applyAlignment="1">
      <alignment horizontal="center" vertical="center" shrinkToFit="1"/>
    </xf>
    <xf numFmtId="0" fontId="85" fillId="54" borderId="11" xfId="287" applyFont="1" applyFill="1" applyBorder="1" applyAlignment="1">
      <alignment horizontal="center" vertical="center" shrinkToFit="1"/>
    </xf>
    <xf numFmtId="0" fontId="85" fillId="54" borderId="11" xfId="287" applyFont="1" applyFill="1" applyBorder="1" applyAlignment="1">
      <alignment vertical="center" shrinkToFit="1"/>
    </xf>
    <xf numFmtId="0" fontId="85" fillId="45" borderId="11" xfId="287" applyFont="1" applyFill="1" applyBorder="1" applyAlignment="1">
      <alignment vertical="center" shrinkToFit="1"/>
    </xf>
    <xf numFmtId="0" fontId="85" fillId="53" borderId="14" xfId="287" applyFont="1" applyFill="1" applyBorder="1" applyAlignment="1">
      <alignment vertical="center" shrinkToFit="1"/>
    </xf>
    <xf numFmtId="0" fontId="85" fillId="55" borderId="8" xfId="287" applyFont="1" applyFill="1" applyBorder="1" applyAlignment="1">
      <alignment vertical="center" shrinkToFit="1"/>
    </xf>
    <xf numFmtId="0" fontId="85" fillId="55" borderId="11" xfId="287" applyFont="1" applyFill="1" applyBorder="1" applyAlignment="1">
      <alignment vertical="center" shrinkToFit="1"/>
    </xf>
    <xf numFmtId="0" fontId="85" fillId="3" borderId="11" xfId="287" applyFont="1" applyFill="1" applyBorder="1" applyAlignment="1">
      <alignment vertical="center" shrinkToFit="1"/>
    </xf>
    <xf numFmtId="0" fontId="85" fillId="44" borderId="11" xfId="287" applyFont="1" applyFill="1" applyBorder="1" applyAlignment="1">
      <alignment vertical="center" shrinkToFit="1"/>
    </xf>
    <xf numFmtId="0" fontId="85" fillId="0" borderId="14" xfId="287" applyFont="1" applyBorder="1" applyAlignment="1">
      <alignment vertical="center" shrinkToFit="1"/>
    </xf>
    <xf numFmtId="0" fontId="88" fillId="38" borderId="44" xfId="287" applyFont="1" applyFill="1" applyBorder="1" applyAlignment="1">
      <alignment horizontal="center" vertical="center" wrapText="1"/>
    </xf>
    <xf numFmtId="1" fontId="88" fillId="38" borderId="44" xfId="287" applyNumberFormat="1" applyFont="1" applyFill="1" applyBorder="1" applyAlignment="1">
      <alignment horizontal="center" vertical="top" shrinkToFit="1"/>
    </xf>
    <xf numFmtId="0" fontId="88" fillId="38" borderId="44" xfId="287" applyFont="1" applyFill="1" applyBorder="1" applyAlignment="1">
      <alignment horizontal="center" vertical="center" shrinkToFit="1"/>
    </xf>
    <xf numFmtId="0" fontId="88" fillId="38" borderId="45" xfId="287" applyFont="1" applyFill="1" applyBorder="1" applyAlignment="1">
      <alignment horizontal="center" vertical="center"/>
    </xf>
    <xf numFmtId="0" fontId="85" fillId="38" borderId="45" xfId="287" applyFont="1" applyFill="1" applyBorder="1" applyAlignment="1">
      <alignment horizontal="center" vertical="center" shrinkToFit="1"/>
    </xf>
    <xf numFmtId="0" fontId="85" fillId="38" borderId="46" xfId="287" applyFont="1" applyFill="1" applyBorder="1" applyAlignment="1">
      <alignment horizontal="center" vertical="center" shrinkToFit="1"/>
    </xf>
    <xf numFmtId="0" fontId="85" fillId="38" borderId="47" xfId="287" applyFont="1" applyFill="1" applyBorder="1" applyAlignment="1">
      <alignment horizontal="center" vertical="center" shrinkToFit="1"/>
    </xf>
    <xf numFmtId="0" fontId="85" fillId="34" borderId="13" xfId="287" applyFont="1" applyFill="1" applyBorder="1" applyAlignment="1">
      <alignment vertical="center" shrinkToFit="1"/>
    </xf>
    <xf numFmtId="0" fontId="85" fillId="54" borderId="13" xfId="287" applyFont="1" applyFill="1" applyBorder="1" applyAlignment="1">
      <alignment vertical="center" shrinkToFit="1"/>
    </xf>
    <xf numFmtId="0" fontId="88" fillId="35" borderId="1" xfId="287" applyFont="1" applyFill="1" applyBorder="1" applyAlignment="1">
      <alignment horizontal="center" vertical="center" wrapText="1"/>
    </xf>
    <xf numFmtId="1" fontId="88" fillId="35" borderId="1" xfId="287" applyNumberFormat="1" applyFont="1" applyFill="1" applyBorder="1" applyAlignment="1">
      <alignment horizontal="center" vertical="top" shrinkToFit="1"/>
    </xf>
    <xf numFmtId="0" fontId="85" fillId="35" borderId="10" xfId="287" applyFont="1" applyFill="1" applyBorder="1" applyAlignment="1">
      <alignment horizontal="center" vertical="center" shrinkToFit="1"/>
    </xf>
    <xf numFmtId="0" fontId="85" fillId="59" borderId="1" xfId="73" applyFont="1" applyFill="1" applyBorder="1" applyAlignment="1">
      <alignment vertical="center"/>
    </xf>
    <xf numFmtId="0" fontId="85" fillId="59" borderId="10" xfId="73" applyFont="1" applyFill="1" applyBorder="1" applyAlignment="1">
      <alignment vertical="center"/>
    </xf>
    <xf numFmtId="0" fontId="85" fillId="0" borderId="29" xfId="73" applyFont="1" applyBorder="1" applyAlignment="1">
      <alignment vertical="center"/>
    </xf>
    <xf numFmtId="0" fontId="85" fillId="0" borderId="0" xfId="73" applyFont="1" applyAlignment="1">
      <alignment vertical="center"/>
    </xf>
    <xf numFmtId="0" fontId="85" fillId="54" borderId="11" xfId="287" applyFont="1" applyFill="1" applyBorder="1" applyAlignment="1">
      <alignment horizontal="center" vertical="center"/>
    </xf>
    <xf numFmtId="0" fontId="85" fillId="45" borderId="11" xfId="287" applyFont="1" applyFill="1" applyBorder="1" applyAlignment="1">
      <alignment horizontal="center" vertical="center"/>
    </xf>
    <xf numFmtId="0" fontId="88" fillId="45" borderId="11" xfId="287" applyFont="1" applyFill="1" applyBorder="1" applyAlignment="1">
      <alignment horizontal="center" vertical="center"/>
    </xf>
    <xf numFmtId="0" fontId="88" fillId="53" borderId="11" xfId="287" applyFont="1" applyFill="1" applyBorder="1" applyAlignment="1">
      <alignment horizontal="center" vertical="center"/>
    </xf>
    <xf numFmtId="0" fontId="88" fillId="55" borderId="8" xfId="287" applyFont="1" applyFill="1" applyBorder="1" applyAlignment="1">
      <alignment horizontal="center" vertical="center"/>
    </xf>
    <xf numFmtId="0" fontId="88" fillId="55" borderId="11" xfId="287" applyFont="1" applyFill="1" applyBorder="1" applyAlignment="1">
      <alignment horizontal="center" vertical="center"/>
    </xf>
    <xf numFmtId="0" fontId="88" fillId="3" borderId="11" xfId="287" applyFont="1" applyFill="1" applyBorder="1" applyAlignment="1">
      <alignment horizontal="center" vertical="center"/>
    </xf>
    <xf numFmtId="0" fontId="88" fillId="3" borderId="1" xfId="287" applyFont="1" applyFill="1" applyBorder="1" applyAlignment="1">
      <alignment horizontal="center" vertical="center"/>
    </xf>
    <xf numFmtId="0" fontId="88" fillId="44" borderId="1" xfId="287" applyFont="1" applyFill="1" applyBorder="1" applyAlignment="1">
      <alignment horizontal="center" vertical="center"/>
    </xf>
    <xf numFmtId="0" fontId="88" fillId="0" borderId="2" xfId="287" applyFont="1" applyBorder="1" applyAlignment="1">
      <alignment horizontal="center" vertical="center"/>
    </xf>
    <xf numFmtId="0" fontId="85" fillId="55" borderId="11" xfId="287" applyFont="1" applyFill="1" applyBorder="1" applyAlignment="1">
      <alignment horizontal="center" vertical="center"/>
    </xf>
    <xf numFmtId="0" fontId="85" fillId="55" borderId="8" xfId="287" applyFont="1" applyFill="1" applyBorder="1" applyAlignment="1">
      <alignment horizontal="center" vertical="center"/>
    </xf>
    <xf numFmtId="0" fontId="85" fillId="3" borderId="11" xfId="287" applyFont="1" applyFill="1" applyBorder="1" applyAlignment="1">
      <alignment horizontal="center" vertical="center"/>
    </xf>
    <xf numFmtId="0" fontId="88" fillId="34" borderId="1" xfId="287" applyFont="1" applyFill="1" applyBorder="1" applyAlignment="1">
      <alignment horizontal="center" vertical="center"/>
    </xf>
    <xf numFmtId="0" fontId="88" fillId="54" borderId="1" xfId="287" applyFont="1" applyFill="1" applyBorder="1" applyAlignment="1">
      <alignment horizontal="center" vertical="center"/>
    </xf>
    <xf numFmtId="0" fontId="88" fillId="54" borderId="11" xfId="287" applyFont="1" applyFill="1" applyBorder="1" applyAlignment="1">
      <alignment horizontal="center" vertical="center"/>
    </xf>
    <xf numFmtId="0" fontId="88" fillId="45" borderId="1" xfId="287" applyFont="1" applyFill="1" applyBorder="1" applyAlignment="1">
      <alignment horizontal="center" vertical="center"/>
    </xf>
    <xf numFmtId="0" fontId="88" fillId="53" borderId="1" xfId="287" applyFont="1" applyFill="1" applyBorder="1" applyAlignment="1">
      <alignment horizontal="center" vertical="center"/>
    </xf>
    <xf numFmtId="0" fontId="88" fillId="38" borderId="9" xfId="287" applyFont="1" applyFill="1" applyBorder="1" applyAlignment="1">
      <alignment horizontal="center" vertical="center" wrapText="1"/>
    </xf>
    <xf numFmtId="0" fontId="88" fillId="38" borderId="13" xfId="287" applyFont="1" applyFill="1" applyBorder="1" applyAlignment="1">
      <alignment horizontal="center" vertical="center" wrapText="1"/>
    </xf>
    <xf numFmtId="0" fontId="85" fillId="38" borderId="13" xfId="287" applyFont="1" applyFill="1" applyBorder="1" applyAlignment="1">
      <alignment horizontal="center"/>
    </xf>
    <xf numFmtId="0" fontId="85" fillId="38" borderId="13" xfId="287" applyFont="1" applyFill="1" applyBorder="1" applyAlignment="1">
      <alignment horizontal="center" vertical="center" shrinkToFit="1"/>
    </xf>
    <xf numFmtId="0" fontId="88" fillId="38" borderId="13" xfId="287" applyFont="1" applyFill="1" applyBorder="1" applyAlignment="1">
      <alignment horizontal="center" vertical="center"/>
    </xf>
    <xf numFmtId="0" fontId="88" fillId="38" borderId="3" xfId="287" applyFont="1" applyFill="1" applyBorder="1" applyAlignment="1">
      <alignment horizontal="center" vertical="center"/>
    </xf>
    <xf numFmtId="0" fontId="85" fillId="0" borderId="1" xfId="287" applyFont="1" applyBorder="1" applyAlignment="1">
      <alignment horizontal="left" vertical="center" shrinkToFit="1"/>
    </xf>
    <xf numFmtId="0" fontId="85" fillId="56" borderId="11" xfId="287" applyFont="1" applyFill="1" applyBorder="1" applyAlignment="1">
      <alignment horizontal="center" vertical="center"/>
    </xf>
    <xf numFmtId="0" fontId="85" fillId="57" borderId="11" xfId="287" applyFont="1" applyFill="1" applyBorder="1" applyAlignment="1">
      <alignment horizontal="center" vertical="center"/>
    </xf>
    <xf numFmtId="0" fontId="85" fillId="57" borderId="1" xfId="287" applyFont="1" applyFill="1" applyBorder="1" applyAlignment="1">
      <alignment vertical="center" shrinkToFit="1"/>
    </xf>
    <xf numFmtId="0" fontId="85" fillId="41" borderId="11" xfId="287" applyFont="1" applyFill="1" applyBorder="1" applyAlignment="1">
      <alignment horizontal="center" vertical="center"/>
    </xf>
    <xf numFmtId="0" fontId="85" fillId="41" borderId="1" xfId="287" applyFont="1" applyFill="1" applyBorder="1" applyAlignment="1">
      <alignment horizontal="center" vertical="center"/>
    </xf>
    <xf numFmtId="0" fontId="85" fillId="58" borderId="1" xfId="287" applyFont="1" applyFill="1" applyBorder="1" applyAlignment="1">
      <alignment horizontal="center" vertical="center"/>
    </xf>
    <xf numFmtId="0" fontId="85" fillId="0" borderId="2" xfId="287" applyFont="1" applyBorder="1" applyAlignment="1">
      <alignment horizontal="center" vertical="center"/>
    </xf>
    <xf numFmtId="0" fontId="85" fillId="56" borderId="1" xfId="287" applyFont="1" applyFill="1" applyBorder="1" applyAlignment="1">
      <alignment vertical="center" shrinkToFit="1"/>
    </xf>
    <xf numFmtId="0" fontId="85" fillId="58" borderId="1" xfId="287" applyFont="1" applyFill="1" applyBorder="1" applyAlignment="1">
      <alignment vertical="center" shrinkToFit="1"/>
    </xf>
    <xf numFmtId="0" fontId="85" fillId="3" borderId="2" xfId="287" applyFont="1" applyFill="1" applyBorder="1" applyAlignment="1">
      <alignment vertical="center" shrinkToFit="1"/>
    </xf>
    <xf numFmtId="0" fontId="88" fillId="34" borderId="11" xfId="287" applyFont="1" applyFill="1" applyBorder="1" applyAlignment="1">
      <alignment horizontal="center" vertical="center" shrinkToFit="1"/>
    </xf>
    <xf numFmtId="0" fontId="88" fillId="54" borderId="11" xfId="287" applyFont="1" applyFill="1" applyBorder="1" applyAlignment="1">
      <alignment horizontal="center" vertical="center" shrinkToFit="1"/>
    </xf>
    <xf numFmtId="0" fontId="88" fillId="55" borderId="1" xfId="287" applyFont="1" applyFill="1" applyBorder="1" applyAlignment="1">
      <alignment horizontal="center" vertical="center"/>
    </xf>
    <xf numFmtId="0" fontId="88" fillId="0" borderId="14" xfId="287" applyFont="1" applyBorder="1" applyAlignment="1">
      <alignment horizontal="center" vertical="center"/>
    </xf>
    <xf numFmtId="0" fontId="70" fillId="34" borderId="1" xfId="287" applyFont="1" applyFill="1" applyBorder="1" applyAlignment="1">
      <alignment horizontal="center" vertical="center" shrinkToFit="1"/>
    </xf>
    <xf numFmtId="0" fontId="88" fillId="38" borderId="10" xfId="287" applyFont="1" applyFill="1" applyBorder="1" applyAlignment="1">
      <alignment horizontal="center" vertical="center" shrinkToFit="1"/>
    </xf>
    <xf numFmtId="0" fontId="88" fillId="52" borderId="11" xfId="287" applyFont="1" applyFill="1" applyBorder="1" applyAlignment="1">
      <alignment horizontal="center" vertical="center"/>
    </xf>
    <xf numFmtId="0" fontId="88" fillId="52" borderId="1" xfId="287" applyFont="1" applyFill="1" applyBorder="1" applyAlignment="1">
      <alignment horizontal="center" vertical="center"/>
    </xf>
    <xf numFmtId="0" fontId="85" fillId="38" borderId="1" xfId="287" applyFont="1" applyFill="1" applyBorder="1" applyAlignment="1">
      <alignment horizontal="center"/>
    </xf>
    <xf numFmtId="0" fontId="85" fillId="53" borderId="11" xfId="287" applyFont="1" applyFill="1" applyBorder="1" applyAlignment="1">
      <alignment horizontal="center" vertical="center"/>
    </xf>
    <xf numFmtId="0" fontId="88" fillId="41" borderId="11" xfId="287" applyFont="1" applyFill="1" applyBorder="1" applyAlignment="1">
      <alignment horizontal="center" vertical="center"/>
    </xf>
    <xf numFmtId="0" fontId="85" fillId="41" borderId="1" xfId="287" applyFont="1" applyFill="1" applyBorder="1" applyAlignment="1">
      <alignment vertical="center" shrinkToFit="1"/>
    </xf>
    <xf numFmtId="0" fontId="88" fillId="41" borderId="8" xfId="287" applyFont="1" applyFill="1" applyBorder="1" applyAlignment="1">
      <alignment horizontal="center" vertical="center"/>
    </xf>
    <xf numFmtId="0" fontId="88" fillId="44" borderId="11" xfId="287" applyFont="1" applyFill="1" applyBorder="1" applyAlignment="1">
      <alignment horizontal="center" vertical="center"/>
    </xf>
    <xf numFmtId="0" fontId="88" fillId="51" borderId="11" xfId="287" applyFont="1" applyFill="1" applyBorder="1" applyAlignment="1">
      <alignment horizontal="center" vertical="center"/>
    </xf>
    <xf numFmtId="0" fontId="85" fillId="51" borderId="1" xfId="287" applyFont="1" applyFill="1" applyBorder="1" applyAlignment="1">
      <alignment vertical="center" shrinkToFit="1"/>
    </xf>
    <xf numFmtId="0" fontId="88" fillId="51" borderId="8" xfId="287" applyFont="1" applyFill="1" applyBorder="1" applyAlignment="1">
      <alignment horizontal="center" vertical="center"/>
    </xf>
    <xf numFmtId="0" fontId="85" fillId="51" borderId="11" xfId="287" applyFont="1" applyFill="1" applyBorder="1" applyAlignment="1">
      <alignment horizontal="center" vertical="center"/>
    </xf>
    <xf numFmtId="0" fontId="88" fillId="0" borderId="11" xfId="287" applyFont="1" applyBorder="1" applyAlignment="1">
      <alignment horizontal="center" vertical="center"/>
    </xf>
    <xf numFmtId="0" fontId="85" fillId="44" borderId="11" xfId="287" applyFont="1" applyFill="1" applyBorder="1" applyAlignment="1">
      <alignment horizontal="center" vertical="center"/>
    </xf>
    <xf numFmtId="0" fontId="85" fillId="51" borderId="8" xfId="287" applyFont="1" applyFill="1" applyBorder="1" applyAlignment="1">
      <alignment horizontal="center" vertical="center"/>
    </xf>
    <xf numFmtId="0" fontId="85" fillId="0" borderId="11" xfId="287" applyFont="1" applyBorder="1" applyAlignment="1">
      <alignment horizontal="center" vertical="center"/>
    </xf>
    <xf numFmtId="0" fontId="85" fillId="38" borderId="1" xfId="287" applyFont="1" applyFill="1" applyBorder="1" applyAlignment="1">
      <alignment horizontal="center" vertical="center"/>
    </xf>
    <xf numFmtId="0" fontId="156" fillId="2" borderId="0" xfId="287" applyFont="1" applyFill="1" applyAlignment="1">
      <alignment horizontal="left" vertical="center"/>
    </xf>
    <xf numFmtId="0" fontId="156" fillId="2" borderId="0" xfId="287" applyFont="1" applyFill="1" applyAlignment="1">
      <alignment horizontal="center" vertical="center" shrinkToFit="1"/>
    </xf>
    <xf numFmtId="0" fontId="88" fillId="0" borderId="1" xfId="287" applyFont="1" applyBorder="1" applyAlignment="1">
      <alignment vertical="center" shrinkToFit="1"/>
    </xf>
    <xf numFmtId="0" fontId="85" fillId="2" borderId="1" xfId="287" applyFont="1" applyFill="1" applyBorder="1" applyAlignment="1">
      <alignment horizontal="center" vertical="center" wrapText="1"/>
    </xf>
    <xf numFmtId="0" fontId="85" fillId="2" borderId="1" xfId="287" applyFont="1" applyFill="1" applyBorder="1" applyAlignment="1">
      <alignment vertical="center" wrapText="1"/>
    </xf>
    <xf numFmtId="0" fontId="85" fillId="2" borderId="1" xfId="287" applyFont="1" applyFill="1" applyBorder="1" applyAlignment="1">
      <alignment horizontal="center" vertical="top" shrinkToFit="1"/>
    </xf>
    <xf numFmtId="0" fontId="88" fillId="38" borderId="1" xfId="287" applyFont="1" applyFill="1" applyBorder="1" applyAlignment="1">
      <alignment vertical="center" shrinkToFit="1"/>
    </xf>
    <xf numFmtId="0" fontId="71" fillId="38" borderId="1" xfId="287" applyFont="1" applyFill="1" applyBorder="1" applyAlignment="1">
      <alignment horizontal="center" vertical="center" shrinkToFit="1"/>
    </xf>
    <xf numFmtId="0" fontId="85" fillId="0" borderId="11" xfId="287" applyFont="1" applyBorder="1" applyAlignment="1">
      <alignment vertical="center" shrinkToFit="1"/>
    </xf>
    <xf numFmtId="0" fontId="88" fillId="0" borderId="12" xfId="287" applyFont="1" applyBorder="1" applyAlignment="1">
      <alignment horizontal="center" vertical="center" shrinkToFit="1"/>
    </xf>
    <xf numFmtId="0" fontId="88" fillId="0" borderId="0" xfId="287" applyFont="1" applyAlignment="1">
      <alignment vertical="center"/>
    </xf>
    <xf numFmtId="0" fontId="88" fillId="35" borderId="13" xfId="287" applyFont="1" applyFill="1" applyBorder="1" applyAlignment="1">
      <alignment vertical="center" shrinkToFit="1"/>
    </xf>
    <xf numFmtId="0" fontId="88" fillId="35" borderId="1" xfId="287" applyFont="1" applyFill="1" applyBorder="1" applyAlignment="1">
      <alignment horizontal="center" vertical="center" shrinkToFit="1"/>
    </xf>
    <xf numFmtId="0" fontId="88" fillId="35" borderId="1" xfId="287" applyFont="1" applyFill="1" applyBorder="1" applyAlignment="1">
      <alignment vertical="center" shrinkToFit="1"/>
    </xf>
    <xf numFmtId="0" fontId="85" fillId="0" borderId="11" xfId="287" applyFont="1" applyBorder="1" applyAlignment="1">
      <alignment horizontal="center" vertical="center" shrinkToFit="1"/>
    </xf>
    <xf numFmtId="0" fontId="85" fillId="0" borderId="11" xfId="287" applyFont="1" applyBorder="1" applyAlignment="1">
      <alignment vertical="center"/>
    </xf>
    <xf numFmtId="0" fontId="155" fillId="2" borderId="1" xfId="287" applyFont="1" applyFill="1" applyBorder="1" applyAlignment="1">
      <alignment horizontal="center" vertical="center" wrapText="1"/>
    </xf>
    <xf numFmtId="0" fontId="88" fillId="35" borderId="13" xfId="287" applyFont="1" applyFill="1" applyBorder="1" applyAlignment="1">
      <alignment horizontal="center" vertical="center" shrinkToFit="1"/>
    </xf>
    <xf numFmtId="0" fontId="88" fillId="35" borderId="8" xfId="287" applyFont="1" applyFill="1" applyBorder="1" applyAlignment="1">
      <alignment horizontal="center" vertical="center" wrapText="1"/>
    </xf>
    <xf numFmtId="0" fontId="88" fillId="35" borderId="11" xfId="287" applyFont="1" applyFill="1" applyBorder="1" applyAlignment="1">
      <alignment horizontal="center" vertical="center" wrapText="1"/>
    </xf>
    <xf numFmtId="0" fontId="88" fillId="35" borderId="11" xfId="287" applyFont="1" applyFill="1" applyBorder="1" applyAlignment="1">
      <alignment horizontal="center" vertical="top" shrinkToFit="1"/>
    </xf>
    <xf numFmtId="0" fontId="88" fillId="35" borderId="11" xfId="287" applyFont="1" applyFill="1" applyBorder="1" applyAlignment="1">
      <alignment horizontal="center" vertical="center" shrinkToFit="1"/>
    </xf>
    <xf numFmtId="0" fontId="92" fillId="0" borderId="11" xfId="287" applyFont="1" applyBorder="1" applyAlignment="1">
      <alignment vertical="center" wrapText="1" shrinkToFit="1"/>
    </xf>
    <xf numFmtId="0" fontId="92" fillId="0" borderId="12" xfId="287" applyFont="1" applyBorder="1" applyAlignment="1">
      <alignment vertical="center" wrapText="1" shrinkToFit="1"/>
    </xf>
    <xf numFmtId="0" fontId="92" fillId="0" borderId="12" xfId="287" applyFont="1" applyBorder="1" applyAlignment="1">
      <alignment vertical="center" shrinkToFit="1"/>
    </xf>
    <xf numFmtId="0" fontId="85" fillId="0" borderId="12" xfId="287" applyFont="1" applyBorder="1" applyAlignment="1">
      <alignment horizontal="center" vertical="center" shrinkToFit="1"/>
    </xf>
    <xf numFmtId="0" fontId="85" fillId="0" borderId="13" xfId="287" applyFont="1" applyBorder="1" applyAlignment="1">
      <alignment horizontal="center" vertical="center" shrinkToFit="1"/>
    </xf>
    <xf numFmtId="0" fontId="89" fillId="2" borderId="1" xfId="73" applyFont="1" applyFill="1" applyBorder="1" applyAlignment="1">
      <alignment horizontal="center" vertical="center" shrinkToFit="1"/>
    </xf>
    <xf numFmtId="0" fontId="12" fillId="0" borderId="0" xfId="276" applyFont="1" applyAlignment="1">
      <alignment horizontal="center" vertical="center"/>
    </xf>
    <xf numFmtId="0" fontId="24" fillId="0" borderId="0" xfId="276" applyFont="1" applyAlignment="1">
      <alignment horizontal="center" vertical="center"/>
    </xf>
    <xf numFmtId="0" fontId="90" fillId="2" borderId="1" xfId="276" applyFont="1" applyFill="1" applyBorder="1" applyAlignment="1">
      <alignment horizontal="center"/>
    </xf>
    <xf numFmtId="0" fontId="90" fillId="2" borderId="13" xfId="276" applyFont="1" applyFill="1" applyBorder="1" applyAlignment="1">
      <alignment horizontal="center"/>
    </xf>
    <xf numFmtId="0" fontId="162" fillId="49" borderId="16" xfId="282" applyFont="1" applyFill="1" applyBorder="1" applyAlignment="1">
      <alignment horizontal="justify" vertical="center" wrapText="1"/>
    </xf>
    <xf numFmtId="0" fontId="162" fillId="49" borderId="16" xfId="282" applyFont="1" applyFill="1" applyBorder="1" applyAlignment="1">
      <alignment horizontal="center" vertical="center" wrapText="1"/>
    </xf>
    <xf numFmtId="0" fontId="162" fillId="49" borderId="13" xfId="282" applyFont="1" applyFill="1" applyBorder="1" applyAlignment="1">
      <alignment horizontal="center" vertical="center" wrapText="1"/>
    </xf>
    <xf numFmtId="0" fontId="70" fillId="49" borderId="1" xfId="282" applyFont="1" applyFill="1" applyBorder="1" applyAlignment="1">
      <alignment horizontal="center" vertical="top" shrinkToFit="1"/>
    </xf>
    <xf numFmtId="0" fontId="162" fillId="49" borderId="18" xfId="282" applyFont="1" applyFill="1" applyBorder="1" applyAlignment="1">
      <alignment horizontal="center" vertical="center" wrapText="1"/>
    </xf>
    <xf numFmtId="0" fontId="162" fillId="49" borderId="18" xfId="282" applyFont="1" applyFill="1" applyBorder="1" applyAlignment="1">
      <alignment horizontal="left" vertical="center" wrapText="1"/>
    </xf>
    <xf numFmtId="0" fontId="162" fillId="49" borderId="12" xfId="282" applyFont="1" applyFill="1" applyBorder="1" applyAlignment="1">
      <alignment horizontal="center" vertical="center" wrapText="1"/>
    </xf>
    <xf numFmtId="0" fontId="162" fillId="49" borderId="18" xfId="282" applyFont="1" applyFill="1" applyBorder="1" applyAlignment="1">
      <alignment horizontal="left" vertical="center"/>
    </xf>
    <xf numFmtId="0" fontId="12" fillId="0" borderId="0" xfId="282" applyFont="1" applyAlignment="1">
      <alignment horizontal="center" vertical="center"/>
    </xf>
    <xf numFmtId="0" fontId="24" fillId="0" borderId="0" xfId="282" applyFont="1" applyAlignment="1">
      <alignment horizontal="center" vertical="center"/>
    </xf>
    <xf numFmtId="0" fontId="120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127" fillId="0" borderId="1" xfId="0" quotePrefix="1" applyNumberFormat="1" applyFont="1" applyBorder="1" applyAlignment="1">
      <alignment horizontal="center" vertical="center"/>
    </xf>
    <xf numFmtId="164" fontId="127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textRotation="90"/>
    </xf>
    <xf numFmtId="0" fontId="126" fillId="0" borderId="1" xfId="0" applyFont="1" applyBorder="1" applyAlignment="1">
      <alignment horizontal="center" vertical="center" textRotation="90"/>
    </xf>
    <xf numFmtId="0" fontId="98" fillId="0" borderId="0" xfId="0" applyFont="1" applyAlignment="1">
      <alignment horizontal="center" vertical="center"/>
    </xf>
    <xf numFmtId="0" fontId="126" fillId="0" borderId="11" xfId="0" applyFont="1" applyBorder="1" applyAlignment="1">
      <alignment horizontal="center" vertical="center" textRotation="90"/>
    </xf>
    <xf numFmtId="0" fontId="126" fillId="0" borderId="12" xfId="0" applyFont="1" applyBorder="1" applyAlignment="1">
      <alignment horizontal="center" vertical="center" textRotation="90"/>
    </xf>
    <xf numFmtId="0" fontId="126" fillId="0" borderId="13" xfId="0" applyFont="1" applyBorder="1" applyAlignment="1">
      <alignment horizontal="center" vertical="center" textRotation="90"/>
    </xf>
    <xf numFmtId="0" fontId="120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17" fillId="6" borderId="2" xfId="0" applyFont="1" applyFill="1" applyBorder="1" applyAlignment="1">
      <alignment horizontal="center" vertical="top"/>
    </xf>
    <xf numFmtId="0" fontId="17" fillId="6" borderId="6" xfId="0" applyFont="1" applyFill="1" applyBorder="1" applyAlignment="1">
      <alignment horizontal="center" vertical="top"/>
    </xf>
    <xf numFmtId="0" fontId="17" fillId="6" borderId="7" xfId="0" applyFont="1" applyFill="1" applyBorder="1" applyAlignment="1">
      <alignment horizontal="center" vertical="top"/>
    </xf>
    <xf numFmtId="0" fontId="21" fillId="0" borderId="1" xfId="0" applyFont="1" applyBorder="1" applyAlignment="1">
      <alignment horizontal="center" vertical="center" textRotation="90"/>
    </xf>
    <xf numFmtId="0" fontId="15" fillId="0" borderId="7" xfId="0" applyFont="1" applyBorder="1" applyAlignment="1">
      <alignment horizontal="center" vertical="center"/>
    </xf>
    <xf numFmtId="0" fontId="127" fillId="0" borderId="1" xfId="0" quotePrefix="1" applyFont="1" applyBorder="1" applyAlignment="1">
      <alignment horizontal="center" vertical="center"/>
    </xf>
    <xf numFmtId="0" fontId="12" fillId="6" borderId="0" xfId="0" applyFont="1" applyFill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91" fillId="0" borderId="12" xfId="277" applyFont="1" applyBorder="1" applyAlignment="1">
      <alignment horizontal="center" vertical="center" shrinkToFit="1"/>
    </xf>
    <xf numFmtId="0" fontId="91" fillId="0" borderId="13" xfId="277" applyFont="1" applyBorder="1" applyAlignment="1">
      <alignment horizontal="center" vertical="center" shrinkToFit="1"/>
    </xf>
    <xf numFmtId="0" fontId="91" fillId="0" borderId="11" xfId="277" applyFont="1" applyBorder="1" applyAlignment="1">
      <alignment horizontal="center" vertical="center" shrinkToFit="1"/>
    </xf>
    <xf numFmtId="0" fontId="125" fillId="0" borderId="0" xfId="0" applyFont="1" applyAlignment="1">
      <alignment horizontal="center" vertical="center"/>
    </xf>
    <xf numFmtId="164" fontId="87" fillId="31" borderId="1" xfId="276" applyNumberFormat="1" applyFont="1" applyFill="1" applyBorder="1" applyAlignment="1">
      <alignment horizontal="center" vertical="center"/>
    </xf>
    <xf numFmtId="0" fontId="89" fillId="0" borderId="11" xfId="276" applyFont="1" applyBorder="1" applyAlignment="1">
      <alignment horizontal="center" vertical="center" shrinkToFit="1"/>
    </xf>
    <xf numFmtId="0" fontId="89" fillId="0" borderId="12" xfId="276" applyFont="1" applyBorder="1" applyAlignment="1">
      <alignment horizontal="center" vertical="center" shrinkToFit="1"/>
    </xf>
    <xf numFmtId="0" fontId="89" fillId="0" borderId="13" xfId="276" applyFont="1" applyBorder="1" applyAlignment="1">
      <alignment horizontal="center" vertical="center" shrinkToFit="1"/>
    </xf>
    <xf numFmtId="164" fontId="87" fillId="31" borderId="1" xfId="276" quotePrefix="1" applyNumberFormat="1" applyFont="1" applyFill="1" applyBorder="1" applyAlignment="1">
      <alignment horizontal="center" vertical="center"/>
    </xf>
    <xf numFmtId="0" fontId="103" fillId="2" borderId="1" xfId="276" applyFont="1" applyFill="1" applyBorder="1" applyAlignment="1">
      <alignment horizontal="center" vertical="center" shrinkToFit="1"/>
    </xf>
    <xf numFmtId="0" fontId="24" fillId="31" borderId="1" xfId="276" applyFont="1" applyFill="1" applyBorder="1" applyAlignment="1">
      <alignment horizontal="center" vertical="center" shrinkToFit="1"/>
    </xf>
    <xf numFmtId="0" fontId="24" fillId="31" borderId="1" xfId="276" applyFont="1" applyFill="1" applyBorder="1" applyAlignment="1">
      <alignment horizontal="center" vertical="center" wrapText="1" shrinkToFit="1"/>
    </xf>
    <xf numFmtId="0" fontId="71" fillId="31" borderId="1" xfId="276" quotePrefix="1" applyFont="1" applyFill="1" applyBorder="1" applyAlignment="1">
      <alignment horizontal="center" vertical="center"/>
    </xf>
    <xf numFmtId="0" fontId="24" fillId="31" borderId="11" xfId="276" applyFont="1" applyFill="1" applyBorder="1" applyAlignment="1">
      <alignment horizontal="center" vertical="center" shrinkToFit="1"/>
    </xf>
    <xf numFmtId="0" fontId="24" fillId="31" borderId="12" xfId="276" applyFont="1" applyFill="1" applyBorder="1" applyAlignment="1">
      <alignment horizontal="center" vertical="center" shrinkToFit="1"/>
    </xf>
    <xf numFmtId="0" fontId="24" fillId="31" borderId="13" xfId="276" applyFont="1" applyFill="1" applyBorder="1" applyAlignment="1">
      <alignment horizontal="center" vertical="center" shrinkToFit="1"/>
    </xf>
    <xf numFmtId="0" fontId="24" fillId="31" borderId="14" xfId="276" applyFont="1" applyFill="1" applyBorder="1" applyAlignment="1">
      <alignment horizontal="center" vertical="center" wrapText="1" shrinkToFit="1"/>
    </xf>
    <xf numFmtId="0" fontId="24" fillId="31" borderId="29" xfId="276" applyFont="1" applyFill="1" applyBorder="1" applyAlignment="1">
      <alignment horizontal="center" vertical="center" shrinkToFit="1"/>
    </xf>
    <xf numFmtId="0" fontId="24" fillId="31" borderId="3" xfId="276" applyFont="1" applyFill="1" applyBorder="1" applyAlignment="1">
      <alignment horizontal="center" vertical="center" shrinkToFit="1"/>
    </xf>
    <xf numFmtId="0" fontId="24" fillId="31" borderId="14" xfId="276" applyFont="1" applyFill="1" applyBorder="1" applyAlignment="1">
      <alignment horizontal="center" vertical="center" shrinkToFit="1"/>
    </xf>
    <xf numFmtId="0" fontId="103" fillId="31" borderId="1" xfId="276" applyFont="1" applyFill="1" applyBorder="1" applyAlignment="1">
      <alignment horizontal="center" vertical="center" shrinkToFit="1"/>
    </xf>
    <xf numFmtId="0" fontId="91" fillId="0" borderId="11" xfId="276" applyFont="1" applyBorder="1" applyAlignment="1">
      <alignment horizontal="center" vertical="center" shrinkToFit="1"/>
    </xf>
    <xf numFmtId="0" fontId="91" fillId="0" borderId="12" xfId="276" applyFont="1" applyBorder="1" applyAlignment="1">
      <alignment horizontal="center" vertical="center" shrinkToFit="1"/>
    </xf>
    <xf numFmtId="0" fontId="91" fillId="0" borderId="13" xfId="276" applyFont="1" applyBorder="1" applyAlignment="1">
      <alignment horizontal="center" vertical="center" shrinkToFit="1"/>
    </xf>
    <xf numFmtId="0" fontId="103" fillId="31" borderId="1" xfId="276" applyFont="1" applyFill="1" applyBorder="1" applyAlignment="1">
      <alignment horizontal="center" vertical="center" wrapText="1" shrinkToFit="1"/>
    </xf>
    <xf numFmtId="0" fontId="24" fillId="2" borderId="1" xfId="276" applyFont="1" applyFill="1" applyBorder="1" applyAlignment="1">
      <alignment horizontal="center" vertical="center" shrinkToFit="1"/>
    </xf>
    <xf numFmtId="0" fontId="92" fillId="0" borderId="11" xfId="277" applyFont="1" applyBorder="1" applyAlignment="1">
      <alignment horizontal="center" vertical="center" shrinkToFit="1"/>
    </xf>
    <xf numFmtId="0" fontId="92" fillId="0" borderId="12" xfId="277" applyFont="1" applyBorder="1" applyAlignment="1">
      <alignment horizontal="center" vertical="center" shrinkToFit="1"/>
    </xf>
    <xf numFmtId="0" fontId="92" fillId="0" borderId="13" xfId="277" applyFont="1" applyBorder="1" applyAlignment="1">
      <alignment horizontal="center" vertical="center" shrinkToFit="1"/>
    </xf>
    <xf numFmtId="0" fontId="92" fillId="0" borderId="10" xfId="277" applyFont="1" applyBorder="1" applyAlignment="1">
      <alignment horizontal="center" vertical="center" shrinkToFit="1"/>
    </xf>
    <xf numFmtId="0" fontId="92" fillId="0" borderId="9" xfId="277" applyFont="1" applyBorder="1" applyAlignment="1">
      <alignment horizontal="center" vertical="center" shrinkToFit="1"/>
    </xf>
    <xf numFmtId="0" fontId="88" fillId="0" borderId="11" xfId="276" applyFont="1" applyBorder="1" applyAlignment="1">
      <alignment horizontal="center" vertical="center" shrinkToFit="1"/>
    </xf>
    <xf numFmtId="0" fontId="88" fillId="0" borderId="12" xfId="276" applyFont="1" applyBorder="1" applyAlignment="1">
      <alignment horizontal="center" vertical="center" shrinkToFit="1"/>
    </xf>
    <xf numFmtId="0" fontId="88" fillId="0" borderId="13" xfId="276" applyFont="1" applyBorder="1" applyAlignment="1">
      <alignment horizontal="center" vertical="center" shrinkToFit="1"/>
    </xf>
    <xf numFmtId="0" fontId="24" fillId="31" borderId="11" xfId="276" applyFont="1" applyFill="1" applyBorder="1" applyAlignment="1">
      <alignment horizontal="center" vertical="center" wrapText="1" shrinkToFit="1"/>
    </xf>
    <xf numFmtId="0" fontId="24" fillId="31" borderId="12" xfId="276" applyFont="1" applyFill="1" applyBorder="1" applyAlignment="1">
      <alignment horizontal="center" vertical="center" wrapText="1" shrinkToFit="1"/>
    </xf>
    <xf numFmtId="0" fontId="24" fillId="31" borderId="13" xfId="276" applyFont="1" applyFill="1" applyBorder="1" applyAlignment="1">
      <alignment horizontal="center" vertical="center" wrapText="1" shrinkToFit="1"/>
    </xf>
    <xf numFmtId="0" fontId="85" fillId="0" borderId="2" xfId="276" applyFont="1" applyBorder="1" applyAlignment="1">
      <alignment horizontal="left" vertical="center" shrinkToFit="1"/>
    </xf>
    <xf numFmtId="0" fontId="85" fillId="0" borderId="6" xfId="276" applyFont="1" applyBorder="1" applyAlignment="1">
      <alignment horizontal="left" vertical="center" shrinkToFit="1"/>
    </xf>
    <xf numFmtId="0" fontId="85" fillId="0" borderId="7" xfId="276" applyFont="1" applyBorder="1" applyAlignment="1">
      <alignment horizontal="left" vertical="center" shrinkToFit="1"/>
    </xf>
    <xf numFmtId="0" fontId="71" fillId="31" borderId="2" xfId="276" quotePrefix="1" applyFont="1" applyFill="1" applyBorder="1" applyAlignment="1">
      <alignment horizontal="center" vertical="center" wrapText="1" shrinkToFit="1"/>
    </xf>
    <xf numFmtId="0" fontId="71" fillId="31" borderId="6" xfId="276" applyFont="1" applyFill="1" applyBorder="1" applyAlignment="1">
      <alignment horizontal="center" vertical="center" wrapText="1" shrinkToFit="1"/>
    </xf>
    <xf numFmtId="0" fontId="71" fillId="31" borderId="7" xfId="276" applyFont="1" applyFill="1" applyBorder="1" applyAlignment="1">
      <alignment horizontal="center" vertical="center" wrapText="1" shrinkToFit="1"/>
    </xf>
    <xf numFmtId="0" fontId="88" fillId="0" borderId="8" xfId="276" applyFont="1" applyBorder="1" applyAlignment="1">
      <alignment horizontal="center" vertical="center" shrinkToFit="1"/>
    </xf>
    <xf numFmtId="0" fontId="88" fillId="0" borderId="10" xfId="276" applyFont="1" applyBorder="1" applyAlignment="1">
      <alignment horizontal="center" vertical="center" shrinkToFit="1"/>
    </xf>
    <xf numFmtId="0" fontId="92" fillId="0" borderId="8" xfId="277" applyFont="1" applyBorder="1" applyAlignment="1">
      <alignment horizontal="center" vertical="center" shrinkToFit="1"/>
    </xf>
    <xf numFmtId="0" fontId="22" fillId="0" borderId="0" xfId="276" applyFont="1" applyAlignment="1">
      <alignment horizontal="center" vertical="center"/>
    </xf>
    <xf numFmtId="0" fontId="23" fillId="0" borderId="0" xfId="276" applyFont="1" applyAlignment="1">
      <alignment horizontal="center" vertical="center"/>
    </xf>
    <xf numFmtId="0" fontId="121" fillId="0" borderId="0" xfId="276" applyFont="1" applyAlignment="1">
      <alignment horizontal="center" vertical="center" shrinkToFit="1"/>
    </xf>
    <xf numFmtId="164" fontId="128" fillId="0" borderId="1" xfId="0" quotePrefix="1" applyNumberFormat="1" applyFont="1" applyBorder="1" applyAlignment="1">
      <alignment horizontal="center" vertical="center"/>
    </xf>
    <xf numFmtId="0" fontId="92" fillId="0" borderId="11" xfId="281" applyFont="1" applyBorder="1" applyAlignment="1">
      <alignment horizontal="center" vertical="center" shrinkToFit="1"/>
    </xf>
    <xf numFmtId="0" fontId="92" fillId="0" borderId="12" xfId="281" applyFont="1" applyBorder="1" applyAlignment="1">
      <alignment horizontal="center" vertical="center" shrinkToFit="1"/>
    </xf>
    <xf numFmtId="0" fontId="92" fillId="0" borderId="13" xfId="281" applyFont="1" applyBorder="1" applyAlignment="1">
      <alignment horizontal="center" vertical="center" shrinkToFit="1"/>
    </xf>
    <xf numFmtId="164" fontId="128" fillId="0" borderId="1" xfId="0" applyNumberFormat="1" applyFont="1" applyBorder="1" applyAlignment="1">
      <alignment horizontal="center" vertical="center"/>
    </xf>
    <xf numFmtId="0" fontId="121" fillId="44" borderId="0" xfId="276" applyFont="1" applyFill="1" applyAlignment="1">
      <alignment horizontal="center" vertical="center" shrinkToFit="1"/>
    </xf>
    <xf numFmtId="0" fontId="128" fillId="0" borderId="1" xfId="0" quotePrefix="1" applyFont="1" applyBorder="1" applyAlignment="1">
      <alignment horizontal="center" vertical="center"/>
    </xf>
    <xf numFmtId="0" fontId="92" fillId="0" borderId="11" xfId="277" applyFont="1" applyBorder="1" applyAlignment="1">
      <alignment horizontal="center" vertical="center" wrapText="1" shrinkToFit="1"/>
    </xf>
    <xf numFmtId="0" fontId="92" fillId="0" borderId="12" xfId="277" applyFont="1" applyBorder="1" applyAlignment="1">
      <alignment horizontal="center" vertical="center" wrapText="1" shrinkToFit="1"/>
    </xf>
    <xf numFmtId="0" fontId="92" fillId="0" borderId="13" xfId="277" applyFont="1" applyBorder="1" applyAlignment="1">
      <alignment horizontal="center" vertical="center" wrapText="1" shrinkToFit="1"/>
    </xf>
    <xf numFmtId="0" fontId="71" fillId="31" borderId="11" xfId="276" applyFont="1" applyFill="1" applyBorder="1" applyAlignment="1">
      <alignment horizontal="center" vertical="center" wrapText="1" shrinkToFit="1"/>
    </xf>
    <xf numFmtId="0" fontId="71" fillId="31" borderId="12" xfId="276" applyFont="1" applyFill="1" applyBorder="1" applyAlignment="1">
      <alignment horizontal="center" vertical="center" wrapText="1" shrinkToFit="1"/>
    </xf>
    <xf numFmtId="0" fontId="71" fillId="31" borderId="13" xfId="276" applyFont="1" applyFill="1" applyBorder="1" applyAlignment="1">
      <alignment horizontal="center" vertical="center" wrapText="1" shrinkToFit="1"/>
    </xf>
    <xf numFmtId="0" fontId="92" fillId="45" borderId="11" xfId="277" applyFont="1" applyFill="1" applyBorder="1" applyAlignment="1">
      <alignment horizontal="center" vertical="center" shrinkToFit="1"/>
    </xf>
    <xf numFmtId="0" fontId="92" fillId="45" borderId="12" xfId="277" applyFont="1" applyFill="1" applyBorder="1" applyAlignment="1">
      <alignment horizontal="center" vertical="center" shrinkToFit="1"/>
    </xf>
    <xf numFmtId="0" fontId="92" fillId="45" borderId="13" xfId="277" applyFont="1" applyFill="1" applyBorder="1" applyAlignment="1">
      <alignment horizontal="center" vertical="center" shrinkToFit="1"/>
    </xf>
    <xf numFmtId="0" fontId="24" fillId="49" borderId="1" xfId="276" applyFont="1" applyFill="1" applyBorder="1" applyAlignment="1">
      <alignment horizontal="center" vertical="center" wrapText="1" shrinkToFit="1"/>
    </xf>
    <xf numFmtId="0" fontId="24" fillId="49" borderId="1" xfId="276" applyFont="1" applyFill="1" applyBorder="1" applyAlignment="1">
      <alignment horizontal="center" vertical="center" shrinkToFit="1"/>
    </xf>
    <xf numFmtId="0" fontId="24" fillId="49" borderId="11" xfId="276" applyFont="1" applyFill="1" applyBorder="1" applyAlignment="1">
      <alignment horizontal="center" vertical="center" shrinkToFit="1"/>
    </xf>
    <xf numFmtId="0" fontId="24" fillId="49" borderId="11" xfId="276" applyFont="1" applyFill="1" applyBorder="1" applyAlignment="1">
      <alignment horizontal="center" vertical="center" wrapText="1" shrinkToFit="1"/>
    </xf>
    <xf numFmtId="0" fontId="24" fillId="49" borderId="12" xfId="276" applyFont="1" applyFill="1" applyBorder="1" applyAlignment="1">
      <alignment horizontal="center" vertical="center" wrapText="1" shrinkToFit="1"/>
    </xf>
    <xf numFmtId="0" fontId="86" fillId="0" borderId="0" xfId="282" applyFont="1" applyAlignment="1">
      <alignment horizontal="center" vertical="center" shrinkToFit="1"/>
    </xf>
    <xf numFmtId="0" fontId="24" fillId="31" borderId="11" xfId="282" applyFont="1" applyFill="1" applyBorder="1" applyAlignment="1">
      <alignment horizontal="center" vertical="center" shrinkToFit="1"/>
    </xf>
    <xf numFmtId="0" fontId="24" fillId="31" borderId="12" xfId="282" applyFont="1" applyFill="1" applyBorder="1" applyAlignment="1">
      <alignment horizontal="center" vertical="center" shrinkToFit="1"/>
    </xf>
    <xf numFmtId="0" fontId="24" fillId="31" borderId="13" xfId="282" applyFont="1" applyFill="1" applyBorder="1" applyAlignment="1">
      <alignment horizontal="center" vertical="center" shrinkToFit="1"/>
    </xf>
    <xf numFmtId="0" fontId="24" fillId="31" borderId="14" xfId="282" applyFont="1" applyFill="1" applyBorder="1" applyAlignment="1">
      <alignment horizontal="center" vertical="center" wrapText="1" shrinkToFit="1"/>
    </xf>
    <xf numFmtId="0" fontId="24" fillId="31" borderId="29" xfId="282" applyFont="1" applyFill="1" applyBorder="1" applyAlignment="1">
      <alignment horizontal="center" vertical="center" shrinkToFit="1"/>
    </xf>
    <xf numFmtId="0" fontId="24" fillId="31" borderId="3" xfId="282" applyFont="1" applyFill="1" applyBorder="1" applyAlignment="1">
      <alignment horizontal="center" vertical="center" shrinkToFit="1"/>
    </xf>
    <xf numFmtId="0" fontId="24" fillId="31" borderId="14" xfId="282" applyFont="1" applyFill="1" applyBorder="1" applyAlignment="1">
      <alignment horizontal="center" vertical="center" shrinkToFit="1"/>
    </xf>
    <xf numFmtId="0" fontId="24" fillId="31" borderId="1" xfId="282" applyFont="1" applyFill="1" applyBorder="1" applyAlignment="1">
      <alignment horizontal="center" vertical="center" shrinkToFit="1"/>
    </xf>
    <xf numFmtId="0" fontId="24" fillId="31" borderId="1" xfId="282" applyFont="1" applyFill="1" applyBorder="1" applyAlignment="1">
      <alignment horizontal="center" vertical="center" wrapText="1" shrinkToFit="1"/>
    </xf>
    <xf numFmtId="0" fontId="24" fillId="31" borderId="11" xfId="282" applyFont="1" applyFill="1" applyBorder="1" applyAlignment="1">
      <alignment horizontal="center" vertical="center" wrapText="1" shrinkToFit="1"/>
    </xf>
    <xf numFmtId="0" fontId="24" fillId="31" borderId="12" xfId="282" applyFont="1" applyFill="1" applyBorder="1" applyAlignment="1">
      <alignment horizontal="center" vertical="center" wrapText="1" shrinkToFit="1"/>
    </xf>
    <xf numFmtId="0" fontId="24" fillId="31" borderId="13" xfId="282" applyFont="1" applyFill="1" applyBorder="1" applyAlignment="1">
      <alignment horizontal="center" vertical="center" wrapText="1" shrinkToFit="1"/>
    </xf>
    <xf numFmtId="0" fontId="131" fillId="0" borderId="8" xfId="282" applyFont="1" applyBorder="1" applyAlignment="1">
      <alignment horizontal="center" vertical="center" shrinkToFit="1"/>
    </xf>
    <xf numFmtId="0" fontId="131" fillId="0" borderId="10" xfId="282" applyFont="1" applyBorder="1" applyAlignment="1">
      <alignment horizontal="center" vertical="center" shrinkToFit="1"/>
    </xf>
    <xf numFmtId="0" fontId="131" fillId="32" borderId="12" xfId="282" applyFont="1" applyFill="1" applyBorder="1" applyAlignment="1">
      <alignment horizontal="center" vertical="center" shrinkToFit="1"/>
    </xf>
    <xf numFmtId="0" fontId="131" fillId="0" borderId="12" xfId="282" applyFont="1" applyBorder="1" applyAlignment="1">
      <alignment horizontal="center" vertical="center" shrinkToFit="1"/>
    </xf>
    <xf numFmtId="0" fontId="131" fillId="0" borderId="11" xfId="282" applyFont="1" applyBorder="1" applyAlignment="1">
      <alignment horizontal="center" vertical="center" shrinkToFit="1"/>
    </xf>
    <xf numFmtId="0" fontId="131" fillId="0" borderId="13" xfId="282" applyFont="1" applyBorder="1" applyAlignment="1">
      <alignment horizontal="center" vertical="center" shrinkToFit="1"/>
    </xf>
    <xf numFmtId="0" fontId="131" fillId="0" borderId="0" xfId="282" applyFont="1" applyAlignment="1">
      <alignment horizontal="center" vertical="center" shrinkToFit="1"/>
    </xf>
    <xf numFmtId="0" fontId="131" fillId="31" borderId="11" xfId="282" applyFont="1" applyFill="1" applyBorder="1" applyAlignment="1">
      <alignment horizontal="center" vertical="center" shrinkToFit="1"/>
    </xf>
    <xf numFmtId="0" fontId="131" fillId="31" borderId="12" xfId="282" applyFont="1" applyFill="1" applyBorder="1" applyAlignment="1">
      <alignment horizontal="center" vertical="center" shrinkToFit="1"/>
    </xf>
    <xf numFmtId="0" fontId="131" fillId="31" borderId="13" xfId="282" applyFont="1" applyFill="1" applyBorder="1" applyAlignment="1">
      <alignment horizontal="center" vertical="center" shrinkToFit="1"/>
    </xf>
    <xf numFmtId="0" fontId="131" fillId="31" borderId="14" xfId="282" applyFont="1" applyFill="1" applyBorder="1" applyAlignment="1">
      <alignment horizontal="center" vertical="center" wrapText="1" shrinkToFit="1"/>
    </xf>
    <xf numFmtId="0" fontId="131" fillId="31" borderId="29" xfId="282" applyFont="1" applyFill="1" applyBorder="1" applyAlignment="1">
      <alignment horizontal="center" vertical="center" shrinkToFit="1"/>
    </xf>
    <xf numFmtId="0" fontId="131" fillId="31" borderId="3" xfId="282" applyFont="1" applyFill="1" applyBorder="1" applyAlignment="1">
      <alignment horizontal="center" vertical="center" shrinkToFit="1"/>
    </xf>
    <xf numFmtId="0" fontId="131" fillId="31" borderId="14" xfId="282" applyFont="1" applyFill="1" applyBorder="1" applyAlignment="1">
      <alignment horizontal="center" vertical="center" shrinkToFit="1"/>
    </xf>
    <xf numFmtId="0" fontId="131" fillId="31" borderId="1" xfId="282" applyFont="1" applyFill="1" applyBorder="1" applyAlignment="1">
      <alignment horizontal="center" vertical="center" shrinkToFit="1"/>
    </xf>
    <xf numFmtId="0" fontId="131" fillId="31" borderId="1" xfId="282" applyFont="1" applyFill="1" applyBorder="1" applyAlignment="1">
      <alignment horizontal="center" vertical="center" wrapText="1" shrinkToFit="1"/>
    </xf>
    <xf numFmtId="0" fontId="131" fillId="31" borderId="11" xfId="282" applyFont="1" applyFill="1" applyBorder="1" applyAlignment="1">
      <alignment horizontal="center" vertical="center" wrapText="1" shrinkToFit="1"/>
    </xf>
    <xf numFmtId="0" fontId="131" fillId="31" borderId="12" xfId="282" applyFont="1" applyFill="1" applyBorder="1" applyAlignment="1">
      <alignment horizontal="center" vertical="center" wrapText="1" shrinkToFit="1"/>
    </xf>
    <xf numFmtId="0" fontId="131" fillId="31" borderId="13" xfId="282" applyFont="1" applyFill="1" applyBorder="1" applyAlignment="1">
      <alignment horizontal="center" vertical="center" wrapText="1" shrinkToFit="1"/>
    </xf>
    <xf numFmtId="0" fontId="22" fillId="0" borderId="0" xfId="286" applyFont="1" applyAlignment="1">
      <alignment horizontal="center" vertical="center"/>
    </xf>
    <xf numFmtId="0" fontId="23" fillId="0" borderId="0" xfId="286" applyFont="1" applyAlignment="1">
      <alignment horizontal="center" vertical="center"/>
    </xf>
    <xf numFmtId="0" fontId="121" fillId="0" borderId="0" xfId="286" applyFont="1" applyAlignment="1">
      <alignment horizontal="center" vertical="center" shrinkToFit="1"/>
    </xf>
    <xf numFmtId="0" fontId="24" fillId="31" borderId="1" xfId="286" applyFont="1" applyFill="1" applyBorder="1" applyAlignment="1">
      <alignment horizontal="center" vertical="center" shrinkToFit="1"/>
    </xf>
    <xf numFmtId="0" fontId="24" fillId="31" borderId="1" xfId="286" applyFont="1" applyFill="1" applyBorder="1" applyAlignment="1">
      <alignment horizontal="center" vertical="center" wrapText="1" shrinkToFit="1"/>
    </xf>
    <xf numFmtId="0" fontId="24" fillId="31" borderId="11" xfId="286" applyFont="1" applyFill="1" applyBorder="1" applyAlignment="1">
      <alignment horizontal="center" vertical="center" shrinkToFit="1"/>
    </xf>
    <xf numFmtId="0" fontId="24" fillId="31" borderId="12" xfId="286" applyFont="1" applyFill="1" applyBorder="1" applyAlignment="1">
      <alignment horizontal="center" vertical="center" shrinkToFit="1"/>
    </xf>
    <xf numFmtId="0" fontId="24" fillId="31" borderId="13" xfId="286" applyFont="1" applyFill="1" applyBorder="1" applyAlignment="1">
      <alignment horizontal="center" vertical="center" shrinkToFit="1"/>
    </xf>
    <xf numFmtId="0" fontId="148" fillId="0" borderId="1" xfId="73" quotePrefix="1" applyFont="1" applyBorder="1" applyAlignment="1">
      <alignment horizontal="center" vertical="center" wrapText="1"/>
    </xf>
    <xf numFmtId="0" fontId="150" fillId="0" borderId="11" xfId="277" applyFont="1" applyBorder="1" applyAlignment="1">
      <alignment horizontal="center" vertical="center" shrinkToFit="1"/>
    </xf>
    <xf numFmtId="0" fontId="150" fillId="0" borderId="12" xfId="277" applyFont="1" applyBorder="1" applyAlignment="1">
      <alignment horizontal="center" vertical="center" shrinkToFit="1"/>
    </xf>
    <xf numFmtId="0" fontId="150" fillId="0" borderId="13" xfId="277" applyFont="1" applyBorder="1" applyAlignment="1">
      <alignment horizontal="center" vertical="center" shrinkToFit="1"/>
    </xf>
    <xf numFmtId="0" fontId="150" fillId="0" borderId="14" xfId="277" applyFont="1" applyBorder="1" applyAlignment="1">
      <alignment horizontal="center" vertical="center" shrinkToFit="1"/>
    </xf>
    <xf numFmtId="0" fontId="150" fillId="0" borderId="29" xfId="277" applyFont="1" applyBorder="1" applyAlignment="1">
      <alignment horizontal="center" vertical="center" shrinkToFit="1"/>
    </xf>
    <xf numFmtId="0" fontId="85" fillId="0" borderId="4" xfId="286" applyFont="1" applyBorder="1" applyAlignment="1">
      <alignment horizontal="center" vertical="center" shrinkToFit="1"/>
    </xf>
    <xf numFmtId="0" fontId="85" fillId="0" borderId="0" xfId="286" applyFont="1" applyAlignment="1">
      <alignment horizontal="center" vertical="center" shrinkToFit="1"/>
    </xf>
    <xf numFmtId="0" fontId="147" fillId="0" borderId="1" xfId="73" quotePrefix="1" applyFont="1" applyBorder="1" applyAlignment="1">
      <alignment horizontal="center" vertical="center" wrapText="1"/>
    </xf>
    <xf numFmtId="0" fontId="88" fillId="0" borderId="1" xfId="286" applyFont="1" applyBorder="1" applyAlignment="1">
      <alignment horizontal="center" vertical="center" shrinkToFit="1"/>
    </xf>
    <xf numFmtId="0" fontId="91" fillId="0" borderId="11" xfId="286" applyFont="1" applyBorder="1" applyAlignment="1">
      <alignment horizontal="center" vertical="center" shrinkToFit="1"/>
    </xf>
    <xf numFmtId="0" fontId="91" fillId="0" borderId="12" xfId="286" applyFont="1" applyBorder="1" applyAlignment="1">
      <alignment horizontal="center" vertical="center" shrinkToFit="1"/>
    </xf>
    <xf numFmtId="0" fontId="91" fillId="0" borderId="13" xfId="286" applyFont="1" applyBorder="1" applyAlignment="1">
      <alignment horizontal="center" vertical="center" shrinkToFit="1"/>
    </xf>
    <xf numFmtId="0" fontId="91" fillId="0" borderId="1" xfId="286" applyFont="1" applyBorder="1" applyAlignment="1">
      <alignment horizontal="center" vertical="center" shrinkToFit="1"/>
    </xf>
    <xf numFmtId="0" fontId="147" fillId="0" borderId="1" xfId="73" applyFont="1" applyBorder="1" applyAlignment="1">
      <alignment horizontal="center" vertical="center" wrapText="1"/>
    </xf>
    <xf numFmtId="0" fontId="104" fillId="0" borderId="1" xfId="73" quotePrefix="1" applyFont="1" applyBorder="1" applyAlignment="1">
      <alignment horizontal="center" vertical="center" wrapText="1"/>
    </xf>
    <xf numFmtId="0" fontId="104" fillId="0" borderId="1" xfId="73" applyFont="1" applyBorder="1" applyAlignment="1">
      <alignment horizontal="center" vertical="center" wrapText="1"/>
    </xf>
    <xf numFmtId="0" fontId="70" fillId="0" borderId="0" xfId="286" applyFont="1" applyAlignment="1">
      <alignment horizontal="center" vertical="center"/>
    </xf>
    <xf numFmtId="0" fontId="89" fillId="0" borderId="0" xfId="286" applyFont="1" applyAlignment="1">
      <alignment horizontal="center" vertical="center"/>
    </xf>
    <xf numFmtId="0" fontId="23" fillId="0" borderId="0" xfId="286" applyFont="1" applyAlignment="1">
      <alignment horizontal="center" vertical="center" shrinkToFit="1"/>
    </xf>
    <xf numFmtId="0" fontId="89" fillId="31" borderId="1" xfId="286" applyFont="1" applyFill="1" applyBorder="1" applyAlignment="1">
      <alignment horizontal="center" vertical="center" shrinkToFit="1"/>
    </xf>
    <xf numFmtId="0" fontId="89" fillId="31" borderId="1" xfId="286" applyFont="1" applyFill="1" applyBorder="1" applyAlignment="1">
      <alignment horizontal="center" vertical="center" wrapText="1" shrinkToFit="1"/>
    </xf>
    <xf numFmtId="0" fontId="89" fillId="31" borderId="11" xfId="286" applyFont="1" applyFill="1" applyBorder="1" applyAlignment="1">
      <alignment horizontal="center" vertical="center" shrinkToFit="1"/>
    </xf>
    <xf numFmtId="0" fontId="89" fillId="31" borderId="12" xfId="286" applyFont="1" applyFill="1" applyBorder="1" applyAlignment="1">
      <alignment horizontal="center" vertical="center" shrinkToFit="1"/>
    </xf>
    <xf numFmtId="0" fontId="89" fillId="31" borderId="13" xfId="286" applyFont="1" applyFill="1" applyBorder="1" applyAlignment="1">
      <alignment horizontal="center" vertical="center" shrinkToFit="1"/>
    </xf>
    <xf numFmtId="0" fontId="143" fillId="0" borderId="11" xfId="277" applyFont="1" applyBorder="1" applyAlignment="1">
      <alignment horizontal="center" vertical="center" shrinkToFit="1"/>
    </xf>
    <xf numFmtId="0" fontId="143" fillId="0" borderId="12" xfId="277" applyFont="1" applyBorder="1" applyAlignment="1">
      <alignment horizontal="center" vertical="center" shrinkToFit="1"/>
    </xf>
    <xf numFmtId="0" fontId="137" fillId="0" borderId="1" xfId="73" quotePrefix="1" applyFont="1" applyBorder="1" applyAlignment="1">
      <alignment horizontal="center" vertical="center" wrapText="1"/>
    </xf>
    <xf numFmtId="0" fontId="89" fillId="0" borderId="1" xfId="286" applyFont="1" applyBorder="1" applyAlignment="1">
      <alignment horizontal="center" vertical="center" shrinkToFit="1"/>
    </xf>
    <xf numFmtId="0" fontId="91" fillId="0" borderId="1" xfId="277" applyFont="1" applyBorder="1" applyAlignment="1">
      <alignment horizontal="center" vertical="center" shrinkToFit="1"/>
    </xf>
    <xf numFmtId="0" fontId="143" fillId="0" borderId="1" xfId="277" applyFont="1" applyBorder="1" applyAlignment="1">
      <alignment horizontal="center" vertical="center" shrinkToFit="1"/>
    </xf>
    <xf numFmtId="17" fontId="24" fillId="31" borderId="2" xfId="73" quotePrefix="1" applyNumberFormat="1" applyFont="1" applyFill="1" applyBorder="1" applyAlignment="1">
      <alignment horizontal="center" vertical="center" wrapText="1" shrinkToFit="1"/>
    </xf>
    <xf numFmtId="0" fontId="24" fillId="31" borderId="6" xfId="73" applyFont="1" applyFill="1" applyBorder="1" applyAlignment="1">
      <alignment horizontal="center" vertical="center" wrapText="1" shrinkToFit="1"/>
    </xf>
    <xf numFmtId="0" fontId="24" fillId="31" borderId="7" xfId="73" applyFont="1" applyFill="1" applyBorder="1" applyAlignment="1">
      <alignment horizontal="center" vertical="center" wrapText="1" shrinkToFit="1"/>
    </xf>
    <xf numFmtId="0" fontId="24" fillId="31" borderId="2" xfId="73" quotePrefix="1" applyFont="1" applyFill="1" applyBorder="1" applyAlignment="1">
      <alignment horizontal="center" vertical="center" wrapText="1" shrinkToFit="1"/>
    </xf>
    <xf numFmtId="0" fontId="24" fillId="31" borderId="11" xfId="73" applyFont="1" applyFill="1" applyBorder="1" applyAlignment="1">
      <alignment horizontal="center" vertical="center" shrinkToFit="1"/>
    </xf>
    <xf numFmtId="0" fontId="24" fillId="31" borderId="12" xfId="73" applyFont="1" applyFill="1" applyBorder="1" applyAlignment="1">
      <alignment horizontal="center" vertical="center" shrinkToFit="1"/>
    </xf>
    <xf numFmtId="0" fontId="24" fillId="31" borderId="13" xfId="73" applyFont="1" applyFill="1" applyBorder="1" applyAlignment="1">
      <alignment horizontal="center" vertical="center" shrinkToFit="1"/>
    </xf>
    <xf numFmtId="0" fontId="86" fillId="0" borderId="0" xfId="73" applyFont="1" applyAlignment="1">
      <alignment horizontal="center" vertical="center" shrinkToFit="1"/>
    </xf>
    <xf numFmtId="0" fontId="23" fillId="0" borderId="5" xfId="73" applyFont="1" applyBorder="1" applyAlignment="1">
      <alignment horizontal="center" vertical="center" shrinkToFit="1"/>
    </xf>
    <xf numFmtId="0" fontId="24" fillId="31" borderId="14" xfId="73" applyFont="1" applyFill="1" applyBorder="1" applyAlignment="1">
      <alignment horizontal="center" vertical="center" wrapText="1" shrinkToFit="1"/>
    </xf>
    <xf numFmtId="0" fontId="24" fillId="31" borderId="29" xfId="73" applyFont="1" applyFill="1" applyBorder="1" applyAlignment="1">
      <alignment horizontal="center" vertical="center" shrinkToFit="1"/>
    </xf>
    <xf numFmtId="0" fontId="24" fillId="31" borderId="3" xfId="73" applyFont="1" applyFill="1" applyBorder="1" applyAlignment="1">
      <alignment horizontal="center" vertical="center" shrinkToFit="1"/>
    </xf>
    <xf numFmtId="0" fontId="24" fillId="31" borderId="14" xfId="73" applyFont="1" applyFill="1" applyBorder="1" applyAlignment="1">
      <alignment horizontal="center" vertical="center" shrinkToFit="1"/>
    </xf>
    <xf numFmtId="0" fontId="24" fillId="31" borderId="1" xfId="73" applyFont="1" applyFill="1" applyBorder="1" applyAlignment="1">
      <alignment horizontal="center" vertical="center" shrinkToFit="1"/>
    </xf>
    <xf numFmtId="0" fontId="24" fillId="31" borderId="1" xfId="73" applyFont="1" applyFill="1" applyBorder="1" applyAlignment="1">
      <alignment horizontal="center" vertical="center" wrapText="1" shrinkToFit="1"/>
    </xf>
    <xf numFmtId="0" fontId="24" fillId="31" borderId="11" xfId="73" applyFont="1" applyFill="1" applyBorder="1" applyAlignment="1">
      <alignment horizontal="center" vertical="center" wrapText="1" shrinkToFit="1"/>
    </xf>
    <xf numFmtId="0" fontId="24" fillId="31" borderId="12" xfId="73" applyFont="1" applyFill="1" applyBorder="1" applyAlignment="1">
      <alignment horizontal="center" vertical="center" wrapText="1" shrinkToFit="1"/>
    </xf>
    <xf numFmtId="0" fontId="24" fillId="31" borderId="13" xfId="73" applyFont="1" applyFill="1" applyBorder="1" applyAlignment="1">
      <alignment horizontal="center" vertical="center" wrapText="1" shrinkToFit="1"/>
    </xf>
    <xf numFmtId="0" fontId="85" fillId="0" borderId="8" xfId="73" applyFont="1" applyBorder="1" applyAlignment="1">
      <alignment horizontal="center" vertical="center" shrinkToFit="1"/>
    </xf>
    <xf numFmtId="0" fontId="85" fillId="0" borderId="10" xfId="73" applyFont="1" applyBorder="1" applyAlignment="1">
      <alignment horizontal="center" vertical="center" shrinkToFit="1"/>
    </xf>
    <xf numFmtId="0" fontId="23" fillId="0" borderId="4" xfId="73" applyFont="1" applyBorder="1" applyAlignment="1">
      <alignment horizontal="left" vertical="center" shrinkToFit="1"/>
    </xf>
    <xf numFmtId="0" fontId="23" fillId="0" borderId="0" xfId="73" applyFont="1" applyAlignment="1">
      <alignment horizontal="left" vertical="center" shrinkToFit="1"/>
    </xf>
    <xf numFmtId="164" fontId="12" fillId="51" borderId="2" xfId="287" applyNumberFormat="1" applyFont="1" applyFill="1" applyBorder="1" applyAlignment="1">
      <alignment horizontal="center" vertical="center"/>
    </xf>
    <xf numFmtId="164" fontId="12" fillId="51" borderId="6" xfId="287" applyNumberFormat="1" applyFont="1" applyFill="1" applyBorder="1" applyAlignment="1">
      <alignment horizontal="center" vertical="center"/>
    </xf>
    <xf numFmtId="164" fontId="12" fillId="51" borderId="7" xfId="287" applyNumberFormat="1" applyFont="1" applyFill="1" applyBorder="1" applyAlignment="1">
      <alignment horizontal="center" vertical="center"/>
    </xf>
    <xf numFmtId="0" fontId="86" fillId="0" borderId="0" xfId="287" applyFont="1" applyAlignment="1">
      <alignment horizontal="center" vertical="center" shrinkToFit="1"/>
    </xf>
    <xf numFmtId="0" fontId="24" fillId="51" borderId="11" xfId="287" applyFont="1" applyFill="1" applyBorder="1" applyAlignment="1">
      <alignment horizontal="center" vertical="center" shrinkToFit="1"/>
    </xf>
    <xf numFmtId="0" fontId="24" fillId="51" borderId="12" xfId="287" applyFont="1" applyFill="1" applyBorder="1" applyAlignment="1">
      <alignment horizontal="center" vertical="center" shrinkToFit="1"/>
    </xf>
    <xf numFmtId="0" fontId="24" fillId="51" borderId="13" xfId="287" applyFont="1" applyFill="1" applyBorder="1" applyAlignment="1">
      <alignment horizontal="center" vertical="center" shrinkToFit="1"/>
    </xf>
    <xf numFmtId="0" fontId="24" fillId="51" borderId="14" xfId="287" applyFont="1" applyFill="1" applyBorder="1" applyAlignment="1">
      <alignment horizontal="center" vertical="center" wrapText="1" shrinkToFit="1"/>
    </xf>
    <xf numFmtId="0" fontId="24" fillId="51" borderId="29" xfId="287" applyFont="1" applyFill="1" applyBorder="1" applyAlignment="1">
      <alignment horizontal="center" vertical="center" shrinkToFit="1"/>
    </xf>
    <xf numFmtId="0" fontId="24" fillId="51" borderId="3" xfId="287" applyFont="1" applyFill="1" applyBorder="1" applyAlignment="1">
      <alignment horizontal="center" vertical="center" shrinkToFit="1"/>
    </xf>
    <xf numFmtId="0" fontId="24" fillId="51" borderId="14" xfId="287" applyFont="1" applyFill="1" applyBorder="1" applyAlignment="1">
      <alignment horizontal="center" vertical="center" shrinkToFit="1"/>
    </xf>
    <xf numFmtId="0" fontId="24" fillId="51" borderId="1" xfId="287" applyFont="1" applyFill="1" applyBorder="1" applyAlignment="1">
      <alignment horizontal="center" vertical="center" shrinkToFit="1"/>
    </xf>
    <xf numFmtId="0" fontId="24" fillId="51" borderId="1" xfId="287" applyFont="1" applyFill="1" applyBorder="1" applyAlignment="1">
      <alignment horizontal="center" vertical="center" wrapText="1" shrinkToFit="1"/>
    </xf>
    <xf numFmtId="0" fontId="24" fillId="51" borderId="11" xfId="287" applyFont="1" applyFill="1" applyBorder="1" applyAlignment="1">
      <alignment horizontal="center" vertical="center" wrapText="1" shrinkToFit="1"/>
    </xf>
    <xf numFmtId="0" fontId="24" fillId="51" borderId="12" xfId="287" applyFont="1" applyFill="1" applyBorder="1" applyAlignment="1">
      <alignment horizontal="center" vertical="center" wrapText="1" shrinkToFit="1"/>
    </xf>
    <xf numFmtId="0" fontId="24" fillId="51" borderId="13" xfId="287" applyFont="1" applyFill="1" applyBorder="1" applyAlignment="1">
      <alignment horizontal="center" vertical="center" wrapText="1" shrinkToFit="1"/>
    </xf>
    <xf numFmtId="0" fontId="85" fillId="51" borderId="0" xfId="287" applyFont="1" applyFill="1" applyAlignment="1">
      <alignment horizontal="center" vertical="center" textRotation="90" shrinkToFit="1"/>
    </xf>
    <xf numFmtId="0" fontId="92" fillId="0" borderId="11" xfId="277" applyFont="1" applyBorder="1" applyAlignment="1">
      <alignment horizontal="center" vertical="top" shrinkToFit="1"/>
    </xf>
    <xf numFmtId="0" fontId="92" fillId="0" borderId="13" xfId="277" applyFont="1" applyBorder="1" applyAlignment="1">
      <alignment horizontal="center" vertical="top" shrinkToFit="1"/>
    </xf>
    <xf numFmtId="0" fontId="91" fillId="0" borderId="10" xfId="287" applyFont="1" applyBorder="1" applyAlignment="1">
      <alignment horizontal="center" vertical="center" shrinkToFit="1"/>
    </xf>
    <xf numFmtId="0" fontId="70" fillId="0" borderId="2" xfId="287" applyFont="1" applyBorder="1" applyAlignment="1">
      <alignment horizontal="center" vertical="center" shrinkToFit="1"/>
    </xf>
    <xf numFmtId="0" fontId="70" fillId="0" borderId="6" xfId="287" applyFont="1" applyBorder="1" applyAlignment="1">
      <alignment horizontal="center" vertical="center" shrinkToFit="1"/>
    </xf>
    <xf numFmtId="0" fontId="70" fillId="0" borderId="7" xfId="287" applyFont="1" applyBorder="1" applyAlignment="1">
      <alignment horizontal="center" vertical="center" shrinkToFit="1"/>
    </xf>
    <xf numFmtId="164" fontId="12" fillId="51" borderId="2" xfId="287" quotePrefix="1" applyNumberFormat="1" applyFont="1" applyFill="1" applyBorder="1" applyAlignment="1">
      <alignment horizontal="center" vertical="center"/>
    </xf>
    <xf numFmtId="164" fontId="12" fillId="51" borderId="6" xfId="287" quotePrefix="1" applyNumberFormat="1" applyFont="1" applyFill="1" applyBorder="1" applyAlignment="1">
      <alignment horizontal="center" vertical="center"/>
    </xf>
    <xf numFmtId="164" fontId="12" fillId="51" borderId="7" xfId="287" quotePrefix="1" applyNumberFormat="1" applyFont="1" applyFill="1" applyBorder="1" applyAlignment="1">
      <alignment horizontal="center" vertical="center"/>
    </xf>
    <xf numFmtId="0" fontId="12" fillId="51" borderId="2" xfId="287" quotePrefix="1" applyFont="1" applyFill="1" applyBorder="1" applyAlignment="1">
      <alignment horizontal="center" vertical="center"/>
    </xf>
    <xf numFmtId="0" fontId="12" fillId="51" borderId="6" xfId="287" applyFont="1" applyFill="1" applyBorder="1" applyAlignment="1">
      <alignment horizontal="center" vertical="center"/>
    </xf>
    <xf numFmtId="0" fontId="12" fillId="51" borderId="7" xfId="287" applyFont="1" applyFill="1" applyBorder="1" applyAlignment="1">
      <alignment horizontal="center" vertical="center"/>
    </xf>
    <xf numFmtId="0" fontId="92" fillId="0" borderId="1" xfId="277" applyFont="1" applyBorder="1" applyAlignment="1">
      <alignment horizontal="center" vertical="center" shrinkToFit="1"/>
    </xf>
    <xf numFmtId="0" fontId="92" fillId="0" borderId="12" xfId="277" applyFont="1" applyBorder="1" applyAlignment="1">
      <alignment horizontal="center" vertical="top" shrinkToFit="1"/>
    </xf>
    <xf numFmtId="0" fontId="85" fillId="0" borderId="2" xfId="287" applyFont="1" applyBorder="1" applyAlignment="1">
      <alignment horizontal="center" vertical="center"/>
    </xf>
    <xf numFmtId="0" fontId="85" fillId="0" borderId="6" xfId="287" applyFont="1" applyBorder="1" applyAlignment="1">
      <alignment horizontal="center" vertical="center"/>
    </xf>
    <xf numFmtId="0" fontId="85" fillId="0" borderId="7" xfId="287" applyFont="1" applyBorder="1" applyAlignment="1">
      <alignment horizontal="center" vertical="center"/>
    </xf>
    <xf numFmtId="0" fontId="91" fillId="0" borderId="4" xfId="287" applyFont="1" applyBorder="1" applyAlignment="1">
      <alignment horizontal="center" vertical="center" shrinkToFit="1"/>
    </xf>
    <xf numFmtId="0" fontId="91" fillId="0" borderId="0" xfId="287" applyFont="1" applyAlignment="1">
      <alignment horizontal="center" vertical="center" shrinkToFit="1"/>
    </xf>
    <xf numFmtId="0" fontId="91" fillId="0" borderId="5" xfId="287" applyFont="1" applyBorder="1" applyAlignment="1">
      <alignment horizontal="center" vertical="center" shrinkToFit="1"/>
    </xf>
    <xf numFmtId="0" fontId="88" fillId="38" borderId="2" xfId="287" applyFont="1" applyFill="1" applyBorder="1" applyAlignment="1">
      <alignment horizontal="center" vertical="center" shrinkToFit="1"/>
    </xf>
    <xf numFmtId="0" fontId="88" fillId="38" borderId="7" xfId="287" applyFont="1" applyFill="1" applyBorder="1" applyAlignment="1">
      <alignment horizontal="center" vertical="center" shrinkToFit="1"/>
    </xf>
    <xf numFmtId="0" fontId="22" fillId="0" borderId="0" xfId="287" applyFont="1" applyAlignment="1">
      <alignment horizontal="center" vertical="center" shrinkToFit="1"/>
    </xf>
    <xf numFmtId="0" fontId="88" fillId="0" borderId="0" xfId="287" applyFont="1" applyAlignment="1">
      <alignment horizontal="center" vertical="center" shrinkToFit="1"/>
    </xf>
    <xf numFmtId="14" fontId="48" fillId="51" borderId="2" xfId="287" applyNumberFormat="1" applyFont="1" applyFill="1" applyBorder="1" applyAlignment="1">
      <alignment horizontal="center" vertical="center" wrapText="1" shrinkToFit="1"/>
    </xf>
    <xf numFmtId="14" fontId="48" fillId="51" borderId="6" xfId="287" applyNumberFormat="1" applyFont="1" applyFill="1" applyBorder="1" applyAlignment="1">
      <alignment horizontal="center" vertical="center" wrapText="1" shrinkToFit="1"/>
    </xf>
    <xf numFmtId="14" fontId="48" fillId="51" borderId="7" xfId="287" applyNumberFormat="1" applyFont="1" applyFill="1" applyBorder="1" applyAlignment="1">
      <alignment horizontal="center" vertical="center" wrapText="1" shrinkToFit="1"/>
    </xf>
    <xf numFmtId="0" fontId="12" fillId="51" borderId="6" xfId="287" quotePrefix="1" applyFont="1" applyFill="1" applyBorder="1" applyAlignment="1">
      <alignment horizontal="center" vertical="center"/>
    </xf>
    <xf numFmtId="0" fontId="12" fillId="51" borderId="7" xfId="287" quotePrefix="1" applyFont="1" applyFill="1" applyBorder="1" applyAlignment="1">
      <alignment horizontal="center" vertical="center"/>
    </xf>
    <xf numFmtId="164" fontId="71" fillId="0" borderId="0" xfId="287" applyNumberFormat="1" applyFont="1" applyAlignment="1">
      <alignment horizontal="center" vertical="center" textRotation="90"/>
    </xf>
    <xf numFmtId="164" fontId="71" fillId="0" borderId="12" xfId="287" applyNumberFormat="1" applyFont="1" applyBorder="1" applyAlignment="1">
      <alignment horizontal="center" vertical="center" textRotation="90"/>
    </xf>
    <xf numFmtId="164" fontId="71" fillId="0" borderId="29" xfId="287" applyNumberFormat="1" applyFont="1" applyBorder="1" applyAlignment="1">
      <alignment horizontal="center" vertical="center" textRotation="90"/>
    </xf>
    <xf numFmtId="0" fontId="85" fillId="3" borderId="2" xfId="287" applyFont="1" applyFill="1" applyBorder="1" applyAlignment="1">
      <alignment horizontal="center" vertical="center" shrinkToFit="1"/>
    </xf>
    <xf numFmtId="0" fontId="85" fillId="3" borderId="6" xfId="287" applyFont="1" applyFill="1" applyBorder="1" applyAlignment="1">
      <alignment horizontal="center" vertical="center" shrinkToFit="1"/>
    </xf>
    <xf numFmtId="0" fontId="85" fillId="3" borderId="7" xfId="287" applyFont="1" applyFill="1" applyBorder="1" applyAlignment="1">
      <alignment horizontal="center" vertical="center" shrinkToFit="1"/>
    </xf>
    <xf numFmtId="0" fontId="85" fillId="38" borderId="2" xfId="287" applyFont="1" applyFill="1" applyBorder="1" applyAlignment="1">
      <alignment horizontal="center" vertical="center" wrapText="1"/>
    </xf>
    <xf numFmtId="0" fontId="85" fillId="38" borderId="7" xfId="287" applyFont="1" applyFill="1" applyBorder="1" applyAlignment="1">
      <alignment horizontal="center" vertical="center" wrapText="1"/>
    </xf>
    <xf numFmtId="0" fontId="92" fillId="55" borderId="11" xfId="277" applyFont="1" applyFill="1" applyBorder="1" applyAlignment="1">
      <alignment horizontal="center" vertical="center" shrinkToFit="1"/>
    </xf>
    <xf numFmtId="0" fontId="92" fillId="55" borderId="12" xfId="277" applyFont="1" applyFill="1" applyBorder="1" applyAlignment="1">
      <alignment horizontal="center" vertical="center" shrinkToFit="1"/>
    </xf>
    <xf numFmtId="0" fontId="85" fillId="0" borderId="2" xfId="287" applyFont="1" applyBorder="1" applyAlignment="1">
      <alignment horizontal="center" vertical="center" shrinkToFit="1"/>
    </xf>
    <xf numFmtId="0" fontId="85" fillId="0" borderId="6" xfId="287" applyFont="1" applyBorder="1" applyAlignment="1">
      <alignment horizontal="center" vertical="center" shrinkToFit="1"/>
    </xf>
    <xf numFmtId="0" fontId="85" fillId="0" borderId="7" xfId="287" applyFont="1" applyBorder="1" applyAlignment="1">
      <alignment horizontal="center" vertical="center" shrinkToFit="1"/>
    </xf>
    <xf numFmtId="0" fontId="88" fillId="38" borderId="2" xfId="287" applyFont="1" applyFill="1" applyBorder="1" applyAlignment="1">
      <alignment horizontal="center" vertical="center" wrapText="1"/>
    </xf>
    <xf numFmtId="0" fontId="88" fillId="38" borderId="7" xfId="287" applyFont="1" applyFill="1" applyBorder="1" applyAlignment="1">
      <alignment horizontal="center" vertical="center" wrapText="1"/>
    </xf>
    <xf numFmtId="0" fontId="85" fillId="55" borderId="2" xfId="287" applyFont="1" applyFill="1" applyBorder="1" applyAlignment="1">
      <alignment horizontal="center" vertical="center" shrinkToFit="1"/>
    </xf>
    <xf numFmtId="0" fontId="85" fillId="55" borderId="6" xfId="287" applyFont="1" applyFill="1" applyBorder="1" applyAlignment="1">
      <alignment horizontal="center" vertical="center" shrinkToFit="1"/>
    </xf>
    <xf numFmtId="0" fontId="85" fillId="55" borderId="7" xfId="287" applyFont="1" applyFill="1" applyBorder="1" applyAlignment="1">
      <alignment horizontal="center" vertical="center" shrinkToFit="1"/>
    </xf>
    <xf numFmtId="0" fontId="92" fillId="0" borderId="48" xfId="277" applyFont="1" applyBorder="1" applyAlignment="1">
      <alignment horizontal="center" vertical="center" wrapText="1" shrinkToFit="1"/>
    </xf>
    <xf numFmtId="0" fontId="92" fillId="0" borderId="11" xfId="287" applyFont="1" applyBorder="1" applyAlignment="1">
      <alignment horizontal="center" vertical="center" shrinkToFit="1"/>
    </xf>
    <xf numFmtId="0" fontId="92" fillId="0" borderId="12" xfId="287" applyFont="1" applyBorder="1" applyAlignment="1">
      <alignment horizontal="center" vertical="center" shrinkToFit="1"/>
    </xf>
    <xf numFmtId="0" fontId="92" fillId="0" borderId="13" xfId="287" applyFont="1" applyBorder="1" applyAlignment="1">
      <alignment horizontal="center" vertical="center" shrinkToFit="1"/>
    </xf>
    <xf numFmtId="0" fontId="85" fillId="0" borderId="11" xfId="287" applyFont="1" applyBorder="1" applyAlignment="1">
      <alignment horizontal="center" vertical="center" shrinkToFit="1"/>
    </xf>
    <xf numFmtId="0" fontId="85" fillId="0" borderId="12" xfId="287" applyFont="1" applyBorder="1" applyAlignment="1">
      <alignment horizontal="center" vertical="center" shrinkToFit="1"/>
    </xf>
    <xf numFmtId="0" fontId="85" fillId="0" borderId="13" xfId="287" applyFont="1" applyBorder="1" applyAlignment="1">
      <alignment horizontal="center" vertical="center" shrinkToFit="1"/>
    </xf>
    <xf numFmtId="0" fontId="88" fillId="35" borderId="2" xfId="287" applyFont="1" applyFill="1" applyBorder="1" applyAlignment="1">
      <alignment horizontal="center" vertical="center" wrapText="1"/>
    </xf>
    <xf numFmtId="0" fontId="88" fillId="35" borderId="7" xfId="287" applyFont="1" applyFill="1" applyBorder="1" applyAlignment="1">
      <alignment horizontal="center" vertical="center" wrapText="1"/>
    </xf>
    <xf numFmtId="164" fontId="157" fillId="0" borderId="1" xfId="73" quotePrefix="1" applyNumberFormat="1" applyFont="1" applyBorder="1" applyAlignment="1">
      <alignment horizontal="center" vertical="center"/>
    </xf>
    <xf numFmtId="164" fontId="157" fillId="0" borderId="1" xfId="73" applyNumberFormat="1" applyFont="1" applyBorder="1" applyAlignment="1">
      <alignment horizontal="center" vertical="center"/>
    </xf>
    <xf numFmtId="0" fontId="24" fillId="31" borderId="1" xfId="284" applyFont="1" applyFill="1" applyBorder="1" applyAlignment="1">
      <alignment horizontal="center" vertical="center" shrinkToFit="1"/>
    </xf>
    <xf numFmtId="0" fontId="24" fillId="31" borderId="1" xfId="284" applyFont="1" applyFill="1" applyBorder="1" applyAlignment="1">
      <alignment horizontal="center" vertical="center" wrapText="1" shrinkToFit="1"/>
    </xf>
    <xf numFmtId="0" fontId="157" fillId="0" borderId="1" xfId="73" quotePrefix="1" applyFont="1" applyBorder="1" applyAlignment="1">
      <alignment horizontal="center" vertical="center"/>
    </xf>
    <xf numFmtId="0" fontId="22" fillId="0" borderId="0" xfId="284" applyFont="1" applyAlignment="1">
      <alignment horizontal="center" vertical="center"/>
    </xf>
    <xf numFmtId="0" fontId="23" fillId="0" borderId="0" xfId="284" applyFont="1" applyAlignment="1">
      <alignment horizontal="center" vertical="center"/>
    </xf>
    <xf numFmtId="0" fontId="121" fillId="0" borderId="0" xfId="284" applyFont="1" applyAlignment="1">
      <alignment horizontal="center" vertical="center" shrinkToFit="1"/>
    </xf>
    <xf numFmtId="0" fontId="24" fillId="0" borderId="0" xfId="2" applyFont="1" applyAlignment="1">
      <alignment horizontal="center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top"/>
    </xf>
  </cellXfs>
  <cellStyles count="289">
    <cellStyle name="20% - Accent1 2" xfId="186"/>
    <cellStyle name="20% - Accent2 2" xfId="187"/>
    <cellStyle name="20% - Accent3 2" xfId="4"/>
    <cellStyle name="20% - Accent3 3" xfId="188"/>
    <cellStyle name="20% - Accent4 2" xfId="5"/>
    <cellStyle name="20% - Accent4 3" xfId="189"/>
    <cellStyle name="20% - Accent5 2" xfId="6"/>
    <cellStyle name="20% - Accent5 3" xfId="190"/>
    <cellStyle name="20% - Accent6 2" xfId="7"/>
    <cellStyle name="20% - Accent6 3" xfId="191"/>
    <cellStyle name="40% - Accent1 2" xfId="8"/>
    <cellStyle name="40% - Accent1 3" xfId="192"/>
    <cellStyle name="40% - Accent2 2" xfId="9"/>
    <cellStyle name="40% - Accent2 3" xfId="193"/>
    <cellStyle name="40% - Accent3 2" xfId="10"/>
    <cellStyle name="40% - Accent3 3" xfId="194"/>
    <cellStyle name="40% - Accent4 2" xfId="11"/>
    <cellStyle name="40% - Accent4 3" xfId="195"/>
    <cellStyle name="40% - Accent5 2" xfId="12"/>
    <cellStyle name="40% - Accent5 3" xfId="196"/>
    <cellStyle name="40% - Accent6 2" xfId="13"/>
    <cellStyle name="40% - Accent6 3" xfId="197"/>
    <cellStyle name="60% - Accent1 2" xfId="14"/>
    <cellStyle name="60% - Accent1 3" xfId="198"/>
    <cellStyle name="60% - Accent2 2" xfId="15"/>
    <cellStyle name="60% - Accent2 3" xfId="199"/>
    <cellStyle name="60% - Accent3 2" xfId="16"/>
    <cellStyle name="60% - Accent3 3" xfId="200"/>
    <cellStyle name="60% - Accent4 2" xfId="17"/>
    <cellStyle name="60% - Accent4 3" xfId="201"/>
    <cellStyle name="60% - Accent5 2" xfId="18"/>
    <cellStyle name="60% - Accent5 3" xfId="202"/>
    <cellStyle name="60% - Accent6 2" xfId="19"/>
    <cellStyle name="60% - Accent6 3" xfId="203"/>
    <cellStyle name="Accent1 2" xfId="20"/>
    <cellStyle name="Accent1 3" xfId="204"/>
    <cellStyle name="Accent2 2" xfId="21"/>
    <cellStyle name="Accent2 3" xfId="205"/>
    <cellStyle name="Accent3 2" xfId="22"/>
    <cellStyle name="Accent3 3" xfId="206"/>
    <cellStyle name="Accent4 2" xfId="23"/>
    <cellStyle name="Accent4 3" xfId="207"/>
    <cellStyle name="Accent5 2" xfId="24"/>
    <cellStyle name="Accent5 3" xfId="208"/>
    <cellStyle name="Accent6 2" xfId="25"/>
    <cellStyle name="Accent6 3" xfId="209"/>
    <cellStyle name="Bad 2" xfId="26"/>
    <cellStyle name="Bad 3" xfId="210"/>
    <cellStyle name="Calculation 2" xfId="27"/>
    <cellStyle name="Calculation 2 2" xfId="28"/>
    <cellStyle name="Calculation 2_CKDL_LK" xfId="29"/>
    <cellStyle name="Calculation 3" xfId="211"/>
    <cellStyle name="Check Cell 2" xfId="30"/>
    <cellStyle name="Check Cell 3" xfId="212"/>
    <cellStyle name="Comma" xfId="280" builtinId="3"/>
    <cellStyle name="Comma 10" xfId="285"/>
    <cellStyle name="Comma 10 2" xfId="288"/>
    <cellStyle name="Comma 2" xfId="31"/>
    <cellStyle name="Comma 3" xfId="32"/>
    <cellStyle name="Comma 3 2" xfId="33"/>
    <cellStyle name="Comma 4" xfId="34"/>
    <cellStyle name="Comma 5" xfId="230"/>
    <cellStyle name="Comma 5 2" xfId="232"/>
    <cellStyle name="Comma 6" xfId="233"/>
    <cellStyle name="Comma 6 2" xfId="234"/>
    <cellStyle name="Comma 7" xfId="235"/>
    <cellStyle name="Comma 8" xfId="236"/>
    <cellStyle name="Comma 9" xfId="237"/>
    <cellStyle name="Explanatory Text 2" xfId="35"/>
    <cellStyle name="Explanatory Text 3" xfId="213"/>
    <cellStyle name="Good 2" xfId="36"/>
    <cellStyle name="Good 3" xfId="214"/>
    <cellStyle name="Heading 1 2" xfId="37"/>
    <cellStyle name="Heading 1 3" xfId="215"/>
    <cellStyle name="Heading 2 2" xfId="38"/>
    <cellStyle name="Heading 2 3" xfId="216"/>
    <cellStyle name="Heading 3 2" xfId="39"/>
    <cellStyle name="Heading 3 2 2" xfId="40"/>
    <cellStyle name="Heading 3 2 2 2" xfId="41"/>
    <cellStyle name="Heading 3 2 2_CKDL_LK" xfId="42"/>
    <cellStyle name="Heading 3 2 3" xfId="43"/>
    <cellStyle name="Heading 3 2 3 2" xfId="44"/>
    <cellStyle name="Heading 3 2 3_CKDL_LK" xfId="45"/>
    <cellStyle name="Heading 3 2 4" xfId="46"/>
    <cellStyle name="Heading 3 2 4 2" xfId="47"/>
    <cellStyle name="Heading 3 2 4_CKDL_LK" xfId="48"/>
    <cellStyle name="Heading 3 2 5" xfId="49"/>
    <cellStyle name="Heading 3 2 5 2" xfId="50"/>
    <cellStyle name="Heading 3 2 5_CKDL_LK" xfId="51"/>
    <cellStyle name="Heading 3 2 6" xfId="52"/>
    <cellStyle name="Heading 3 2 7" xfId="53"/>
    <cellStyle name="Heading 3 2_CKDL_LK" xfId="54"/>
    <cellStyle name="Heading 3 3" xfId="217"/>
    <cellStyle name="Heading 4 2" xfId="55"/>
    <cellStyle name="Heading 4 3" xfId="218"/>
    <cellStyle name="Hyperlink 2" xfId="56"/>
    <cellStyle name="Hyperlink 2 10" xfId="57"/>
    <cellStyle name="Hyperlink 2 2" xfId="58"/>
    <cellStyle name="Hyperlink 2 3" xfId="59"/>
    <cellStyle name="Hyperlink 2 4" xfId="60"/>
    <cellStyle name="Hyperlink 2 5" xfId="61"/>
    <cellStyle name="Hyperlink 2 6" xfId="62"/>
    <cellStyle name="Hyperlink 2 7" xfId="63"/>
    <cellStyle name="Hyperlink 2 8" xfId="64"/>
    <cellStyle name="Hyperlink 2 9" xfId="65"/>
    <cellStyle name="Hyperlink 3" xfId="66"/>
    <cellStyle name="Hyperlink 4" xfId="67"/>
    <cellStyle name="Input 2" xfId="68"/>
    <cellStyle name="Input 2 2" xfId="69"/>
    <cellStyle name="Input 2_CKDL_LK" xfId="70"/>
    <cellStyle name="Input 3" xfId="219"/>
    <cellStyle name="Linked Cell 2" xfId="71"/>
    <cellStyle name="Linked Cell 3" xfId="220"/>
    <cellStyle name="Neutral 2" xfId="72"/>
    <cellStyle name="Neutral 3" xfId="221"/>
    <cellStyle name="Normal" xfId="0" builtinId="0"/>
    <cellStyle name="Normal 10" xfId="73"/>
    <cellStyle name="Normal 10 2" xfId="74"/>
    <cellStyle name="Normal 10 2 2" xfId="272"/>
    <cellStyle name="Normal 10 3" xfId="75"/>
    <cellStyle name="Normal 11" xfId="76"/>
    <cellStyle name="Normal 11 2" xfId="77"/>
    <cellStyle name="Normal 11 3" xfId="78"/>
    <cellStyle name="Normal 12" xfId="79"/>
    <cellStyle name="Normal 12 2" xfId="80"/>
    <cellStyle name="Normal 12 3" xfId="81"/>
    <cellStyle name="Normal 13" xfId="82"/>
    <cellStyle name="Normal 13 2" xfId="83"/>
    <cellStyle name="Normal 13 3" xfId="84"/>
    <cellStyle name="Normal 14" xfId="85"/>
    <cellStyle name="Normal 14 2" xfId="86"/>
    <cellStyle name="Normal 14 3" xfId="87"/>
    <cellStyle name="Normal 15" xfId="88"/>
    <cellStyle name="Normal 15 10" xfId="89"/>
    <cellStyle name="Normal 15 11" xfId="238"/>
    <cellStyle name="Normal 15 12" xfId="239"/>
    <cellStyle name="Normal 15 13" xfId="240"/>
    <cellStyle name="Normal 15 2" xfId="90"/>
    <cellStyle name="Normal 15 2 2" xfId="241"/>
    <cellStyle name="Normal 15 3" xfId="91"/>
    <cellStyle name="Normal 15 3 2" xfId="242"/>
    <cellStyle name="Normal 15 4" xfId="243"/>
    <cellStyle name="Normal 15 5" xfId="244"/>
    <cellStyle name="Normal 15 6" xfId="245"/>
    <cellStyle name="Normal 15 7" xfId="246"/>
    <cellStyle name="Normal 15 8" xfId="247"/>
    <cellStyle name="Normal 15 9" xfId="248"/>
    <cellStyle name="Normal 16" xfId="92"/>
    <cellStyle name="Normal 16 2" xfId="93"/>
    <cellStyle name="Normal 16 3" xfId="94"/>
    <cellStyle name="Normal 17" xfId="95"/>
    <cellStyle name="Normal 17 2" xfId="96"/>
    <cellStyle name="Normal 17 3" xfId="249"/>
    <cellStyle name="Normal 18" xfId="97"/>
    <cellStyle name="Normal 18 2" xfId="250"/>
    <cellStyle name="Normal 19" xfId="98"/>
    <cellStyle name="Normal 19 2" xfId="251"/>
    <cellStyle name="Normal 2" xfId="2"/>
    <cellStyle name="Normal 2 10" xfId="229"/>
    <cellStyle name="Normal 2 11" xfId="270"/>
    <cellStyle name="Normal 2 2" xfId="3"/>
    <cellStyle name="Normal 2 2 10" xfId="99"/>
    <cellStyle name="Normal 2 2 2" xfId="100"/>
    <cellStyle name="Normal 2 2 2 2" xfId="101"/>
    <cellStyle name="Normal 2 2 2 2 2" xfId="252"/>
    <cellStyle name="Normal 2 2 2 2 3" xfId="253"/>
    <cellStyle name="Normal 2 2 3" xfId="102"/>
    <cellStyle name="Normal 2 2 4" xfId="103"/>
    <cellStyle name="Normal 2 2 5" xfId="104"/>
    <cellStyle name="Normal 2 2 6" xfId="105"/>
    <cellStyle name="Normal 2 2 7" xfId="106"/>
    <cellStyle name="Normal 2 2 8" xfId="107"/>
    <cellStyle name="Normal 2 2 9" xfId="108"/>
    <cellStyle name="Normal 2 3" xfId="109"/>
    <cellStyle name="Normal 2 4" xfId="110"/>
    <cellStyle name="Normal 2 5" xfId="111"/>
    <cellStyle name="Normal 2 6" xfId="112"/>
    <cellStyle name="Normal 2 6 2" xfId="279"/>
    <cellStyle name="Normal 2 7" xfId="113"/>
    <cellStyle name="Normal 2 8" xfId="114"/>
    <cellStyle name="Normal 2 9" xfId="115"/>
    <cellStyle name="Normal 20" xfId="116"/>
    <cellStyle name="Normal 20 2" xfId="254"/>
    <cellStyle name="Normal 21" xfId="117"/>
    <cellStyle name="Normal 21 2" xfId="255"/>
    <cellStyle name="Normal 22" xfId="118"/>
    <cellStyle name="Normal 22 2" xfId="256"/>
    <cellStyle name="Normal 23" xfId="119"/>
    <cellStyle name="Normal 23 2" xfId="120"/>
    <cellStyle name="Normal 24" xfId="121"/>
    <cellStyle name="Normal 24 2" xfId="122"/>
    <cellStyle name="Normal 25" xfId="227"/>
    <cellStyle name="Normal 25 2" xfId="274"/>
    <cellStyle name="Normal 26" xfId="231"/>
    <cellStyle name="Normal 26 2" xfId="123"/>
    <cellStyle name="Normal 26 3" xfId="271"/>
    <cellStyle name="Normal 27" xfId="269"/>
    <cellStyle name="Normal 27 2" xfId="124"/>
    <cellStyle name="Normal 27 3" xfId="273"/>
    <cellStyle name="Normal 28" xfId="276"/>
    <cellStyle name="Normal 28 2" xfId="125"/>
    <cellStyle name="Normal 28 3" xfId="281"/>
    <cellStyle name="Normal 28 4" xfId="284"/>
    <cellStyle name="Normal 28 4 2" xfId="286"/>
    <cellStyle name="Normal 28 4 3" xfId="287"/>
    <cellStyle name="Normal 29" xfId="282"/>
    <cellStyle name="Normal 3" xfId="126"/>
    <cellStyle name="Normal 3 10" xfId="127"/>
    <cellStyle name="Normal 3 11" xfId="128"/>
    <cellStyle name="Normal 3 2" xfId="129"/>
    <cellStyle name="Normal 3 2 2" xfId="130"/>
    <cellStyle name="Normal 3 3" xfId="131"/>
    <cellStyle name="Normal 3 3 2" xfId="132"/>
    <cellStyle name="Normal 3 3 2 2" xfId="133"/>
    <cellStyle name="Normal 3 3 2 3" xfId="134"/>
    <cellStyle name="Normal 3 3 2 4" xfId="135"/>
    <cellStyle name="Normal 3 3 3" xfId="136"/>
    <cellStyle name="Normal 3 3 4" xfId="137"/>
    <cellStyle name="Normal 3 3 5" xfId="138"/>
    <cellStyle name="Normal 3 4" xfId="139"/>
    <cellStyle name="Normal 3 5" xfId="140"/>
    <cellStyle name="Normal 3 6" xfId="141"/>
    <cellStyle name="Normal 3 7" xfId="142"/>
    <cellStyle name="Normal 3 8" xfId="143"/>
    <cellStyle name="Normal 3 9" xfId="144"/>
    <cellStyle name="Normal 3_CKDL_LK" xfId="145"/>
    <cellStyle name="Normal 4" xfId="146"/>
    <cellStyle name="Normal 4 10" xfId="147"/>
    <cellStyle name="Normal 4 2" xfId="148"/>
    <cellStyle name="Normal 4 3" xfId="149"/>
    <cellStyle name="Normal 4 4" xfId="150"/>
    <cellStyle name="Normal 4 5" xfId="151"/>
    <cellStyle name="Normal 4 6" xfId="152"/>
    <cellStyle name="Normal 4 7" xfId="153"/>
    <cellStyle name="Normal 4 8" xfId="154"/>
    <cellStyle name="Normal 4 9" xfId="155"/>
    <cellStyle name="Normal 40" xfId="257"/>
    <cellStyle name="Normal 49" xfId="1"/>
    <cellStyle name="Normal 5" xfId="156"/>
    <cellStyle name="Normal 50" xfId="283"/>
    <cellStyle name="Normal 52" xfId="157"/>
    <cellStyle name="Normal 52 2" xfId="228"/>
    <cellStyle name="Normal 52 2 2" xfId="275"/>
    <cellStyle name="Normal 6" xfId="158"/>
    <cellStyle name="Normal 7" xfId="159"/>
    <cellStyle name="Normal 7 10" xfId="160"/>
    <cellStyle name="Normal 7 11" xfId="161"/>
    <cellStyle name="Normal 7 12" xfId="258"/>
    <cellStyle name="Normal 7 13" xfId="259"/>
    <cellStyle name="Normal 7 14" xfId="260"/>
    <cellStyle name="Normal 7 15" xfId="261"/>
    <cellStyle name="Normal 7 2" xfId="162"/>
    <cellStyle name="Normal 7 2 2" xfId="163"/>
    <cellStyle name="Normal 7 2 3" xfId="164"/>
    <cellStyle name="Normal 7 3" xfId="165"/>
    <cellStyle name="Normal 7 4" xfId="166"/>
    <cellStyle name="Normal 7 4 2" xfId="262"/>
    <cellStyle name="Normal 7 5" xfId="167"/>
    <cellStyle name="Normal 7 5 2" xfId="263"/>
    <cellStyle name="Normal 7 6" xfId="168"/>
    <cellStyle name="Normal 7 7" xfId="264"/>
    <cellStyle name="Normal 7 8" xfId="265"/>
    <cellStyle name="Normal 7 9" xfId="266"/>
    <cellStyle name="Normal 8" xfId="169"/>
    <cellStyle name="Normal 8 2" xfId="278"/>
    <cellStyle name="Normal 9" xfId="170"/>
    <cellStyle name="Normal 9 2" xfId="171"/>
    <cellStyle name="Normal 9 3" xfId="172"/>
    <cellStyle name="Normal 9 4" xfId="173"/>
    <cellStyle name="Normal 9 5" xfId="267"/>
    <cellStyle name="Normal 9 5 2" xfId="268"/>
    <cellStyle name="Normal_KH  PHAN CONG GIANG DAY 2013-2014" xfId="185"/>
    <cellStyle name="Normal_Sheet3" xfId="277"/>
    <cellStyle name="Note 2" xfId="174"/>
    <cellStyle name="Note 2 2" xfId="175"/>
    <cellStyle name="Note 2_CKDL_LK" xfId="176"/>
    <cellStyle name="Note 3" xfId="222"/>
    <cellStyle name="Output 2" xfId="177"/>
    <cellStyle name="Output 2 2" xfId="178"/>
    <cellStyle name="Output 2_CKDL_LK" xfId="179"/>
    <cellStyle name="Output 3" xfId="223"/>
    <cellStyle name="Title 2" xfId="180"/>
    <cellStyle name="Title 3" xfId="224"/>
    <cellStyle name="Total 2" xfId="181"/>
    <cellStyle name="Total 2 2" xfId="182"/>
    <cellStyle name="Total 2_CKDL_LK" xfId="183"/>
    <cellStyle name="Total 3" xfId="225"/>
    <cellStyle name="Warning Text 2" xfId="184"/>
    <cellStyle name="Warning Text 3" xfId="226"/>
  </cellStyles>
  <dxfs count="0"/>
  <tableStyles count="0" defaultTableStyle="TableStyleMedium2" defaultPivotStyle="PivotStyleLight16"/>
  <colors>
    <mruColors>
      <color rgb="FFFF99CC"/>
      <color rgb="FF9900FF"/>
      <color rgb="FF66FF66"/>
      <color rgb="FFF33B3F"/>
      <color rgb="FFFF3399"/>
      <color rgb="FF0066CC"/>
      <color rgb="FF9999FF"/>
      <color rgb="FFFFFF99"/>
      <color rgb="FFBBEDF7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44824</xdr:colOff>
      <xdr:row>8</xdr:row>
      <xdr:rowOff>235324</xdr:rowOff>
    </xdr:from>
    <xdr:to>
      <xdr:col>47</xdr:col>
      <xdr:colOff>168088</xdr:colOff>
      <xdr:row>8</xdr:row>
      <xdr:rowOff>235324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0578353" y="2991971"/>
          <a:ext cx="191620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112059</xdr:colOff>
      <xdr:row>8</xdr:row>
      <xdr:rowOff>224117</xdr:rowOff>
    </xdr:from>
    <xdr:to>
      <xdr:col>23</xdr:col>
      <xdr:colOff>212912</xdr:colOff>
      <xdr:row>8</xdr:row>
      <xdr:rowOff>224118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5031441" y="3003176"/>
          <a:ext cx="2117912" cy="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44820</xdr:colOff>
      <xdr:row>8</xdr:row>
      <xdr:rowOff>213934</xdr:rowOff>
    </xdr:from>
    <xdr:to>
      <xdr:col>11</xdr:col>
      <xdr:colOff>22411</xdr:colOff>
      <xdr:row>8</xdr:row>
      <xdr:rowOff>213934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2207555" y="3441228"/>
          <a:ext cx="2129121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437027</xdr:colOff>
      <xdr:row>3</xdr:row>
      <xdr:rowOff>0</xdr:rowOff>
    </xdr:from>
    <xdr:to>
      <xdr:col>2</xdr:col>
      <xdr:colOff>56027</xdr:colOff>
      <xdr:row>3</xdr:row>
      <xdr:rowOff>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717174" y="705971"/>
          <a:ext cx="150158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44823</xdr:colOff>
      <xdr:row>8</xdr:row>
      <xdr:rowOff>212912</xdr:rowOff>
    </xdr:from>
    <xdr:to>
      <xdr:col>34</xdr:col>
      <xdr:colOff>190500</xdr:colOff>
      <xdr:row>8</xdr:row>
      <xdr:rowOff>212912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>
          <a:off x="7205382" y="2969559"/>
          <a:ext cx="2442883" cy="0"/>
        </a:xfrm>
        <a:prstGeom prst="straightConnector1">
          <a:avLst/>
        </a:prstGeom>
        <a:ln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257735</xdr:colOff>
      <xdr:row>3</xdr:row>
      <xdr:rowOff>11206</xdr:rowOff>
    </xdr:from>
    <xdr:to>
      <xdr:col>3</xdr:col>
      <xdr:colOff>1019735</xdr:colOff>
      <xdr:row>3</xdr:row>
      <xdr:rowOff>11206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CxnSpPr/>
      </xdr:nvCxnSpPr>
      <xdr:spPr>
        <a:xfrm>
          <a:off x="1238810" y="697006"/>
          <a:ext cx="1314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257735</xdr:colOff>
      <xdr:row>3</xdr:row>
      <xdr:rowOff>11206</xdr:rowOff>
    </xdr:from>
    <xdr:to>
      <xdr:col>3</xdr:col>
      <xdr:colOff>1019735</xdr:colOff>
      <xdr:row>3</xdr:row>
      <xdr:rowOff>11206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CxnSpPr/>
      </xdr:nvCxnSpPr>
      <xdr:spPr>
        <a:xfrm>
          <a:off x="1238810" y="697006"/>
          <a:ext cx="1314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316617</xdr:colOff>
      <xdr:row>1</xdr:row>
      <xdr:rowOff>376</xdr:rowOff>
    </xdr:from>
    <xdr:to>
      <xdr:col>0</xdr:col>
      <xdr:colOff>138541</xdr:colOff>
      <xdr:row>1</xdr:row>
      <xdr:rowOff>376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CxnSpPr/>
      </xdr:nvCxnSpPr>
      <xdr:spPr>
        <a:xfrm>
          <a:off x="288042" y="181351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</xdr:row>
          <xdr:rowOff>0</xdr:rowOff>
        </xdr:from>
        <xdr:to>
          <xdr:col>10</xdr:col>
          <xdr:colOff>104775</xdr:colOff>
          <xdr:row>3</xdr:row>
          <xdr:rowOff>76200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F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Capnhat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316617</xdr:colOff>
      <xdr:row>3</xdr:row>
      <xdr:rowOff>376</xdr:rowOff>
    </xdr:from>
    <xdr:to>
      <xdr:col>0</xdr:col>
      <xdr:colOff>138541</xdr:colOff>
      <xdr:row>3</xdr:row>
      <xdr:rowOff>376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CxnSpPr/>
      </xdr:nvCxnSpPr>
      <xdr:spPr>
        <a:xfrm>
          <a:off x="1316742" y="771901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62550</xdr:colOff>
      <xdr:row>2</xdr:row>
      <xdr:rowOff>812</xdr:rowOff>
    </xdr:from>
    <xdr:to>
      <xdr:col>3</xdr:col>
      <xdr:colOff>95250</xdr:colOff>
      <xdr:row>2</xdr:row>
      <xdr:rowOff>812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CxnSpPr/>
      </xdr:nvCxnSpPr>
      <xdr:spPr>
        <a:xfrm>
          <a:off x="729300" y="505637"/>
          <a:ext cx="1089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44824</xdr:colOff>
      <xdr:row>9</xdr:row>
      <xdr:rowOff>235324</xdr:rowOff>
    </xdr:from>
    <xdr:to>
      <xdr:col>49</xdr:col>
      <xdr:colOff>134470</xdr:colOff>
      <xdr:row>9</xdr:row>
      <xdr:rowOff>246529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455649" y="2997574"/>
          <a:ext cx="2337546" cy="1120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24812</xdr:colOff>
      <xdr:row>9</xdr:row>
      <xdr:rowOff>224118</xdr:rowOff>
    </xdr:from>
    <xdr:to>
      <xdr:col>23</xdr:col>
      <xdr:colOff>212912</xdr:colOff>
      <xdr:row>9</xdr:row>
      <xdr:rowOff>229624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V="1">
          <a:off x="5111162" y="2986368"/>
          <a:ext cx="1940700" cy="550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44820</xdr:colOff>
      <xdr:row>9</xdr:row>
      <xdr:rowOff>213934</xdr:rowOff>
    </xdr:from>
    <xdr:to>
      <xdr:col>11</xdr:col>
      <xdr:colOff>22411</xdr:colOff>
      <xdr:row>9</xdr:row>
      <xdr:rowOff>213934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H="1">
          <a:off x="2206995" y="2976184"/>
          <a:ext cx="202546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437027</xdr:colOff>
      <xdr:row>3</xdr:row>
      <xdr:rowOff>0</xdr:rowOff>
    </xdr:from>
    <xdr:to>
      <xdr:col>2</xdr:col>
      <xdr:colOff>56027</xdr:colOff>
      <xdr:row>3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713252" y="714375"/>
          <a:ext cx="15049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44823</xdr:colOff>
      <xdr:row>9</xdr:row>
      <xdr:rowOff>212912</xdr:rowOff>
    </xdr:from>
    <xdr:to>
      <xdr:col>34</xdr:col>
      <xdr:colOff>190500</xdr:colOff>
      <xdr:row>9</xdr:row>
      <xdr:rowOff>212912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H="1">
          <a:off x="7102848" y="2975162"/>
          <a:ext cx="2403102" cy="0"/>
        </a:xfrm>
        <a:prstGeom prst="straightConnector1">
          <a:avLst/>
        </a:prstGeom>
        <a:ln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44824</xdr:colOff>
      <xdr:row>9</xdr:row>
      <xdr:rowOff>235324</xdr:rowOff>
    </xdr:from>
    <xdr:to>
      <xdr:col>49</xdr:col>
      <xdr:colOff>134470</xdr:colOff>
      <xdr:row>9</xdr:row>
      <xdr:rowOff>246529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0455649" y="2997574"/>
          <a:ext cx="2337546" cy="1120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24812</xdr:colOff>
      <xdr:row>9</xdr:row>
      <xdr:rowOff>224118</xdr:rowOff>
    </xdr:from>
    <xdr:to>
      <xdr:col>23</xdr:col>
      <xdr:colOff>212912</xdr:colOff>
      <xdr:row>9</xdr:row>
      <xdr:rowOff>229624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5111162" y="2986368"/>
          <a:ext cx="1940700" cy="550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44820</xdr:colOff>
      <xdr:row>9</xdr:row>
      <xdr:rowOff>213934</xdr:rowOff>
    </xdr:from>
    <xdr:to>
      <xdr:col>11</xdr:col>
      <xdr:colOff>22411</xdr:colOff>
      <xdr:row>9</xdr:row>
      <xdr:rowOff>213934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H="1">
          <a:off x="2206995" y="2976184"/>
          <a:ext cx="202546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437027</xdr:colOff>
      <xdr:row>3</xdr:row>
      <xdr:rowOff>0</xdr:rowOff>
    </xdr:from>
    <xdr:to>
      <xdr:col>2</xdr:col>
      <xdr:colOff>56027</xdr:colOff>
      <xdr:row>3</xdr:row>
      <xdr:rowOff>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713252" y="714375"/>
          <a:ext cx="15049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44823</xdr:colOff>
      <xdr:row>9</xdr:row>
      <xdr:rowOff>212912</xdr:rowOff>
    </xdr:from>
    <xdr:to>
      <xdr:col>34</xdr:col>
      <xdr:colOff>190500</xdr:colOff>
      <xdr:row>9</xdr:row>
      <xdr:rowOff>212912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H="1">
          <a:off x="7102848" y="2975162"/>
          <a:ext cx="2403102" cy="0"/>
        </a:xfrm>
        <a:prstGeom prst="straightConnector1">
          <a:avLst/>
        </a:prstGeom>
        <a:ln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257735</xdr:colOff>
      <xdr:row>3</xdr:row>
      <xdr:rowOff>11206</xdr:rowOff>
    </xdr:from>
    <xdr:to>
      <xdr:col>3</xdr:col>
      <xdr:colOff>1019735</xdr:colOff>
      <xdr:row>3</xdr:row>
      <xdr:rowOff>11206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1238810" y="697006"/>
          <a:ext cx="1314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33617</xdr:colOff>
      <xdr:row>3</xdr:row>
      <xdr:rowOff>11206</xdr:rowOff>
    </xdr:from>
    <xdr:to>
      <xdr:col>3</xdr:col>
      <xdr:colOff>1344705</xdr:colOff>
      <xdr:row>3</xdr:row>
      <xdr:rowOff>11206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557617" y="705971"/>
          <a:ext cx="131108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33617</xdr:colOff>
      <xdr:row>3</xdr:row>
      <xdr:rowOff>11206</xdr:rowOff>
    </xdr:from>
    <xdr:to>
      <xdr:col>3</xdr:col>
      <xdr:colOff>1344705</xdr:colOff>
      <xdr:row>3</xdr:row>
      <xdr:rowOff>11206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1567142" y="11206"/>
          <a:ext cx="131108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307041</xdr:colOff>
      <xdr:row>3</xdr:row>
      <xdr:rowOff>11206</xdr:rowOff>
    </xdr:from>
    <xdr:to>
      <xdr:col>3</xdr:col>
      <xdr:colOff>602969</xdr:colOff>
      <xdr:row>3</xdr:row>
      <xdr:rowOff>11206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CxnSpPr/>
      </xdr:nvCxnSpPr>
      <xdr:spPr>
        <a:xfrm>
          <a:off x="535641" y="611281"/>
          <a:ext cx="126747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257735</xdr:colOff>
      <xdr:row>3</xdr:row>
      <xdr:rowOff>11206</xdr:rowOff>
    </xdr:from>
    <xdr:to>
      <xdr:col>3</xdr:col>
      <xdr:colOff>1019735</xdr:colOff>
      <xdr:row>3</xdr:row>
      <xdr:rowOff>11206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1019735" y="11206"/>
          <a:ext cx="12382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257735</xdr:colOff>
      <xdr:row>3</xdr:row>
      <xdr:rowOff>11206</xdr:rowOff>
    </xdr:from>
    <xdr:to>
      <xdr:col>3</xdr:col>
      <xdr:colOff>1019735</xdr:colOff>
      <xdr:row>3</xdr:row>
      <xdr:rowOff>11206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CxnSpPr/>
      </xdr:nvCxnSpPr>
      <xdr:spPr>
        <a:xfrm>
          <a:off x="1257860" y="697006"/>
          <a:ext cx="12382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307975</xdr:colOff>
      <xdr:row>3</xdr:row>
      <xdr:rowOff>9525</xdr:rowOff>
    </xdr:from>
    <xdr:to>
      <xdr:col>3</xdr:col>
      <xdr:colOff>590525</xdr:colOff>
      <xdr:row>3</xdr:row>
      <xdr:rowOff>9525</xdr:rowOff>
    </xdr:to>
    <xdr:cxnSp macro="">
      <xdr:nvCxnSpPr>
        <xdr:cNvPr id="2" name="Straight Connector 5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574675" y="0"/>
          <a:ext cx="16160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2.%20KHDT/2023-2024/6.%20XD/6.%20XD%20anh%20Cao%20g&#7917;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Kế hoạch đào tạo chung"/>
      <sheetName val="2. Tiến độ đào tạo"/>
      <sheetName val="MAGV"/>
      <sheetName val="xoa"/>
    </sheetNames>
    <sheetDataSet>
      <sheetData sheetId="0"/>
      <sheetData sheetId="1"/>
      <sheetData sheetId="2">
        <row r="1">
          <cell r="B1" t="str">
            <v>L04</v>
          </cell>
          <cell r="C1" t="str">
            <v>Th. Chiến</v>
          </cell>
        </row>
        <row r="2">
          <cell r="B2" t="str">
            <v>L05</v>
          </cell>
          <cell r="C2" t="str">
            <v>Th.Chiêu</v>
          </cell>
        </row>
        <row r="3">
          <cell r="B3" t="str">
            <v>L27</v>
          </cell>
          <cell r="C3" t="str">
            <v>Th.Đản</v>
          </cell>
        </row>
        <row r="4">
          <cell r="B4" t="str">
            <v>L07</v>
          </cell>
          <cell r="C4" t="str">
            <v>Th.V.Dũng</v>
          </cell>
        </row>
        <row r="5">
          <cell r="B5" t="str">
            <v>L15</v>
          </cell>
          <cell r="C5" t="str">
            <v>Th.Q.Dũng</v>
          </cell>
        </row>
        <row r="6">
          <cell r="B6" t="str">
            <v>L18</v>
          </cell>
          <cell r="C6" t="str">
            <v>Th.Đ.Dũng</v>
          </cell>
        </row>
        <row r="7">
          <cell r="B7" t="str">
            <v>L22</v>
          </cell>
          <cell r="C7" t="str">
            <v>Th.N.Dũng</v>
          </cell>
        </row>
        <row r="8">
          <cell r="B8" t="str">
            <v>L08</v>
          </cell>
          <cell r="C8" t="str">
            <v>Th.Khánh</v>
          </cell>
        </row>
        <row r="9">
          <cell r="B9" t="str">
            <v>L11</v>
          </cell>
          <cell r="C9" t="str">
            <v>Th.Mạnh</v>
          </cell>
        </row>
        <row r="10">
          <cell r="B10" t="str">
            <v>L16</v>
          </cell>
          <cell r="C10" t="str">
            <v>Th.Tác</v>
          </cell>
        </row>
        <row r="11">
          <cell r="B11" t="str">
            <v>L23</v>
          </cell>
          <cell r="C11" t="str">
            <v>Th.Tấn</v>
          </cell>
        </row>
        <row r="12">
          <cell r="B12" t="str">
            <v>L25</v>
          </cell>
          <cell r="C12" t="str">
            <v>Th. Toản</v>
          </cell>
        </row>
        <row r="13">
          <cell r="B13" t="str">
            <v>L24</v>
          </cell>
          <cell r="C13" t="str">
            <v>Th.Triều</v>
          </cell>
        </row>
        <row r="14">
          <cell r="B14" t="str">
            <v>L19</v>
          </cell>
          <cell r="C14" t="str">
            <v>Th.Tùng</v>
          </cell>
        </row>
        <row r="15">
          <cell r="B15" t="str">
            <v>L29</v>
          </cell>
          <cell r="C15" t="str">
            <v>Th.Tú</v>
          </cell>
        </row>
        <row r="16">
          <cell r="B16" t="str">
            <v>L20</v>
          </cell>
          <cell r="C16" t="str">
            <v>Th.Thành</v>
          </cell>
        </row>
        <row r="17">
          <cell r="B17" t="str">
            <v>L30</v>
          </cell>
          <cell r="C17" t="str">
            <v>Th. Tuấn</v>
          </cell>
        </row>
        <row r="18">
          <cell r="B18" t="str">
            <v>L31</v>
          </cell>
          <cell r="C18" t="str">
            <v>Th. Linh</v>
          </cell>
        </row>
        <row r="19">
          <cell r="B19" t="str">
            <v>B07</v>
          </cell>
          <cell r="C19" t="str">
            <v>Th.Truyền</v>
          </cell>
        </row>
        <row r="20">
          <cell r="B20" t="str">
            <v>L03</v>
          </cell>
          <cell r="C20" t="str">
            <v>Th.Lâm</v>
          </cell>
        </row>
        <row r="21">
          <cell r="B21" t="str">
            <v>L09</v>
          </cell>
          <cell r="C21" t="str">
            <v>Th.Tiến</v>
          </cell>
        </row>
        <row r="22">
          <cell r="B22" t="str">
            <v>L14</v>
          </cell>
          <cell r="C22" t="str">
            <v>Th.Đát</v>
          </cell>
        </row>
        <row r="23">
          <cell r="B23" t="str">
            <v>L32</v>
          </cell>
          <cell r="C23" t="str">
            <v>Th.Trung</v>
          </cell>
        </row>
        <row r="24">
          <cell r="B24" t="str">
            <v>Đ44</v>
          </cell>
          <cell r="C24" t="str">
            <v>Th.An</v>
          </cell>
        </row>
        <row r="25">
          <cell r="B25" t="str">
            <v>Đ01</v>
          </cell>
          <cell r="C25" t="str">
            <v>Th.V.Anh</v>
          </cell>
        </row>
        <row r="26">
          <cell r="B26" t="str">
            <v>Đ02</v>
          </cell>
          <cell r="C26" t="str">
            <v>Th.Bình</v>
          </cell>
        </row>
        <row r="27">
          <cell r="B27" t="str">
            <v>Đ03</v>
          </cell>
          <cell r="C27" t="str">
            <v>Th.Cương</v>
          </cell>
        </row>
        <row r="28">
          <cell r="B28" t="str">
            <v>Đ05</v>
          </cell>
          <cell r="C28" t="str">
            <v>Th.Dân</v>
          </cell>
        </row>
        <row r="29">
          <cell r="B29" t="str">
            <v>Đ06</v>
          </cell>
          <cell r="C29" t="str">
            <v>C.Dịu</v>
          </cell>
        </row>
        <row r="30">
          <cell r="B30" t="str">
            <v>Đ22</v>
          </cell>
          <cell r="C30" t="str">
            <v>Th. Th.Dũng</v>
          </cell>
        </row>
        <row r="31">
          <cell r="B31" t="str">
            <v>Đ46</v>
          </cell>
          <cell r="C31" t="str">
            <v>C.Giang</v>
          </cell>
        </row>
        <row r="32">
          <cell r="B32" t="str">
            <v>Đ32</v>
          </cell>
          <cell r="C32" t="str">
            <v>C. Tr.Hằng</v>
          </cell>
        </row>
        <row r="33">
          <cell r="B33" t="str">
            <v>Đ48</v>
          </cell>
          <cell r="C33" t="str">
            <v>C. M.Hằng</v>
          </cell>
        </row>
        <row r="34">
          <cell r="B34" t="str">
            <v>Đ08</v>
          </cell>
          <cell r="C34" t="str">
            <v>Th.Hoàng</v>
          </cell>
        </row>
        <row r="35">
          <cell r="B35" t="str">
            <v>Đ35</v>
          </cell>
          <cell r="C35" t="str">
            <v>Th.V.Hùng</v>
          </cell>
        </row>
        <row r="36">
          <cell r="B36" t="str">
            <v>Đ10</v>
          </cell>
          <cell r="C36" t="str">
            <v>Th.Khuê</v>
          </cell>
        </row>
        <row r="37">
          <cell r="B37" t="str">
            <v>Đ31</v>
          </cell>
          <cell r="C37" t="str">
            <v>C.Lanh</v>
          </cell>
        </row>
        <row r="38">
          <cell r="B38" t="str">
            <v>Đ34</v>
          </cell>
          <cell r="C38" t="str">
            <v>Th.Nam</v>
          </cell>
        </row>
        <row r="39">
          <cell r="B39" t="str">
            <v>Đ30</v>
          </cell>
          <cell r="C39" t="str">
            <v>Th.Nhơn</v>
          </cell>
        </row>
        <row r="40">
          <cell r="B40" t="str">
            <v>Đ49</v>
          </cell>
          <cell r="C40" t="str">
            <v>Th.Đ.Phong</v>
          </cell>
        </row>
        <row r="41">
          <cell r="B41" t="str">
            <v>Đ14</v>
          </cell>
          <cell r="C41" t="str">
            <v>Th.Ph.Quang</v>
          </cell>
        </row>
        <row r="42">
          <cell r="B42" t="str">
            <v>Đ47</v>
          </cell>
          <cell r="C42" t="str">
            <v>Th.Tr.Quang</v>
          </cell>
        </row>
        <row r="43">
          <cell r="B43" t="str">
            <v>Đ15</v>
          </cell>
          <cell r="C43" t="str">
            <v>C.Sen</v>
          </cell>
        </row>
        <row r="44">
          <cell r="B44" t="str">
            <v>Đ17</v>
          </cell>
          <cell r="C44" t="str">
            <v>Th.Tân</v>
          </cell>
        </row>
        <row r="45">
          <cell r="B45" t="str">
            <v>Đ40</v>
          </cell>
          <cell r="C45" t="str">
            <v>Th.Thắng</v>
          </cell>
        </row>
        <row r="46">
          <cell r="B46" t="str">
            <v>Đ29</v>
          </cell>
          <cell r="C46" t="str">
            <v>C.Thảo</v>
          </cell>
        </row>
        <row r="47">
          <cell r="B47" t="str">
            <v>Đ20</v>
          </cell>
          <cell r="C47" t="str">
            <v>Th.Thiện</v>
          </cell>
        </row>
        <row r="48">
          <cell r="B48" t="str">
            <v>Đ37</v>
          </cell>
          <cell r="C48" t="str">
            <v>C.H.Thu</v>
          </cell>
        </row>
        <row r="49">
          <cell r="B49" t="str">
            <v>Đ24</v>
          </cell>
          <cell r="C49" t="str">
            <v>Th.X.Thủy</v>
          </cell>
        </row>
        <row r="50">
          <cell r="B50" t="str">
            <v>Đ42</v>
          </cell>
          <cell r="C50" t="str">
            <v>Th.Toàn</v>
          </cell>
        </row>
        <row r="51">
          <cell r="B51" t="str">
            <v>Đ45</v>
          </cell>
          <cell r="C51" t="str">
            <v>Th.Tùng</v>
          </cell>
        </row>
        <row r="52">
          <cell r="B52" t="str">
            <v>Đ23</v>
          </cell>
          <cell r="C52" t="str">
            <v>Th.Văn</v>
          </cell>
        </row>
        <row r="53">
          <cell r="B53" t="str">
            <v>Đ50</v>
          </cell>
          <cell r="C53" t="str">
            <v>Th.Q.Việt</v>
          </cell>
        </row>
        <row r="54">
          <cell r="B54" t="str">
            <v>Đ51</v>
          </cell>
          <cell r="C54" t="str">
            <v>Th.Th.Việt</v>
          </cell>
        </row>
        <row r="55">
          <cell r="B55" t="str">
            <v>Đ41</v>
          </cell>
          <cell r="C55" t="str">
            <v>Th.Vượng</v>
          </cell>
        </row>
        <row r="56">
          <cell r="B56" t="str">
            <v>Đ52</v>
          </cell>
          <cell r="C56" t="str">
            <v>Th.H.Hiệp</v>
          </cell>
        </row>
        <row r="57">
          <cell r="B57" t="str">
            <v>C23</v>
          </cell>
          <cell r="C57" t="str">
            <v>Th.Chiến</v>
          </cell>
        </row>
        <row r="58">
          <cell r="B58" t="str">
            <v>C12</v>
          </cell>
          <cell r="C58" t="str">
            <v>Th.Cương</v>
          </cell>
        </row>
        <row r="59">
          <cell r="B59" t="str">
            <v>C21</v>
          </cell>
          <cell r="C59" t="str">
            <v>Th.Dân</v>
          </cell>
        </row>
        <row r="60">
          <cell r="B60" t="str">
            <v>C06</v>
          </cell>
          <cell r="C60" t="str">
            <v>C.Ga</v>
          </cell>
        </row>
        <row r="61">
          <cell r="B61" t="str">
            <v>C08</v>
          </cell>
          <cell r="C61" t="str">
            <v>Th.Hưng</v>
          </cell>
        </row>
        <row r="62">
          <cell r="B62" t="str">
            <v>C19</v>
          </cell>
          <cell r="C62" t="str">
            <v>Th.Khải</v>
          </cell>
        </row>
        <row r="63">
          <cell r="B63" t="str">
            <v>C04</v>
          </cell>
          <cell r="C63" t="str">
            <v>Th.P.Khang</v>
          </cell>
        </row>
        <row r="64">
          <cell r="B64" t="str">
            <v>C18</v>
          </cell>
          <cell r="C64" t="str">
            <v>Th.M.Khang</v>
          </cell>
        </row>
        <row r="65">
          <cell r="B65" t="str">
            <v>C22</v>
          </cell>
          <cell r="C65" t="str">
            <v>Th.Kiên</v>
          </cell>
        </row>
        <row r="66">
          <cell r="B66" t="str">
            <v>C11</v>
          </cell>
          <cell r="C66" t="str">
            <v>Th.Lâm</v>
          </cell>
        </row>
        <row r="67">
          <cell r="B67" t="str">
            <v>C10</v>
          </cell>
          <cell r="C67" t="str">
            <v>Th.Lưu</v>
          </cell>
        </row>
        <row r="68">
          <cell r="B68" t="str">
            <v>C05</v>
          </cell>
          <cell r="C68" t="str">
            <v>Th.Luyện</v>
          </cell>
        </row>
        <row r="69">
          <cell r="B69" t="str">
            <v>C20</v>
          </cell>
          <cell r="C69" t="str">
            <v>Th.Nghĩa</v>
          </cell>
        </row>
        <row r="70">
          <cell r="B70" t="str">
            <v>C14</v>
          </cell>
          <cell r="C70" t="str">
            <v>Th.Thanh</v>
          </cell>
        </row>
        <row r="71">
          <cell r="B71" t="str">
            <v>C07</v>
          </cell>
          <cell r="C71" t="str">
            <v>Th.Thể</v>
          </cell>
        </row>
        <row r="72">
          <cell r="B72" t="str">
            <v>N02</v>
          </cell>
          <cell r="C72" t="str">
            <v>Th.Đức</v>
          </cell>
        </row>
        <row r="73">
          <cell r="B73" t="str">
            <v>N03</v>
          </cell>
          <cell r="C73" t="str">
            <v>C.Hạnh</v>
          </cell>
        </row>
        <row r="74">
          <cell r="B74" t="str">
            <v>N04</v>
          </cell>
          <cell r="C74" t="str">
            <v>C.Hiền</v>
          </cell>
        </row>
        <row r="75">
          <cell r="B75" t="str">
            <v>N06</v>
          </cell>
          <cell r="C75" t="str">
            <v>Hương</v>
          </cell>
        </row>
        <row r="76">
          <cell r="B76" t="str">
            <v>N08</v>
          </cell>
          <cell r="C76" t="str">
            <v>C.Lý</v>
          </cell>
        </row>
        <row r="77">
          <cell r="B77" t="str">
            <v>N11</v>
          </cell>
          <cell r="C77" t="str">
            <v>Th.Quân</v>
          </cell>
        </row>
        <row r="78">
          <cell r="B78" t="str">
            <v>N16</v>
          </cell>
          <cell r="C78" t="str">
            <v>C.Thanh</v>
          </cell>
        </row>
        <row r="79">
          <cell r="B79" t="str">
            <v>N15</v>
          </cell>
          <cell r="C79" t="str">
            <v>C.Thùy</v>
          </cell>
        </row>
        <row r="80">
          <cell r="B80" t="str">
            <v>N05</v>
          </cell>
          <cell r="C80" t="str">
            <v>C.Thủy</v>
          </cell>
        </row>
        <row r="81">
          <cell r="B81" t="str">
            <v>N13</v>
          </cell>
          <cell r="C81" t="str">
            <v>Th.Trung</v>
          </cell>
        </row>
        <row r="82">
          <cell r="B82" t="str">
            <v>N17</v>
          </cell>
          <cell r="C82" t="str">
            <v>Th. Huy</v>
          </cell>
        </row>
        <row r="83">
          <cell r="B83" t="str">
            <v>N18</v>
          </cell>
          <cell r="C83" t="str">
            <v>C.Ngọc</v>
          </cell>
        </row>
        <row r="84">
          <cell r="B84" t="str">
            <v>N19</v>
          </cell>
          <cell r="C84" t="str">
            <v>C.Huệ</v>
          </cell>
        </row>
        <row r="85">
          <cell r="B85" t="str">
            <v>N21</v>
          </cell>
          <cell r="C85" t="str">
            <v>C.Linh</v>
          </cell>
        </row>
        <row r="86">
          <cell r="B86" t="str">
            <v>X01</v>
          </cell>
          <cell r="C86" t="str">
            <v>Th.Cảnh</v>
          </cell>
        </row>
        <row r="87">
          <cell r="B87" t="str">
            <v>X02</v>
          </cell>
          <cell r="C87" t="str">
            <v>Th.Cao</v>
          </cell>
        </row>
        <row r="88">
          <cell r="B88" t="str">
            <v>X03</v>
          </cell>
          <cell r="C88" t="str">
            <v>Th.Chiến</v>
          </cell>
        </row>
        <row r="89">
          <cell r="B89" t="str">
            <v>X04</v>
          </cell>
          <cell r="C89" t="str">
            <v>Th.Cường</v>
          </cell>
        </row>
        <row r="90">
          <cell r="B90" t="str">
            <v>X05</v>
          </cell>
          <cell r="C90" t="str">
            <v>Th.Đức</v>
          </cell>
        </row>
        <row r="91">
          <cell r="B91" t="str">
            <v>X09</v>
          </cell>
          <cell r="C91" t="str">
            <v>Th.Huấn</v>
          </cell>
        </row>
        <row r="92">
          <cell r="B92" t="str">
            <v>X11</v>
          </cell>
          <cell r="C92" t="str">
            <v>C.Huyền</v>
          </cell>
        </row>
        <row r="93">
          <cell r="B93" t="str">
            <v>X13</v>
          </cell>
          <cell r="C93" t="str">
            <v>Th. Linh</v>
          </cell>
        </row>
        <row r="94">
          <cell r="B94" t="str">
            <v>X16</v>
          </cell>
          <cell r="C94" t="str">
            <v>Th.Mạnh</v>
          </cell>
        </row>
        <row r="95">
          <cell r="B95" t="str">
            <v>X17</v>
          </cell>
          <cell r="C95" t="str">
            <v>C.Ngà</v>
          </cell>
        </row>
        <row r="96">
          <cell r="B96" t="str">
            <v>X21</v>
          </cell>
          <cell r="C96" t="str">
            <v>Th.V.Thành</v>
          </cell>
        </row>
        <row r="97">
          <cell r="B97" t="str">
            <v>X22</v>
          </cell>
          <cell r="C97" t="str">
            <v>Th.Thảo</v>
          </cell>
        </row>
        <row r="98">
          <cell r="B98" t="str">
            <v>X23</v>
          </cell>
          <cell r="C98" t="str">
            <v>C.Thu</v>
          </cell>
        </row>
        <row r="99">
          <cell r="B99" t="str">
            <v>X25</v>
          </cell>
          <cell r="C99" t="str">
            <v>Th.M.Toàn</v>
          </cell>
        </row>
        <row r="100">
          <cell r="B100" t="str">
            <v>B41</v>
          </cell>
          <cell r="C100" t="str">
            <v>Th.Triều</v>
          </cell>
        </row>
        <row r="101">
          <cell r="B101" t="str">
            <v>B42</v>
          </cell>
          <cell r="C101" t="str">
            <v>Th.H.Tuấn</v>
          </cell>
        </row>
        <row r="102">
          <cell r="B102" t="str">
            <v>X29</v>
          </cell>
          <cell r="C102" t="str">
            <v>Th.N.Tuấn</v>
          </cell>
        </row>
        <row r="103">
          <cell r="B103" t="str">
            <v>K01</v>
          </cell>
          <cell r="C103" t="str">
            <v>C.K.Anh</v>
          </cell>
        </row>
        <row r="104">
          <cell r="B104" t="str">
            <v>K02</v>
          </cell>
          <cell r="C104" t="str">
            <v>C.Duyên</v>
          </cell>
        </row>
        <row r="105">
          <cell r="B105" t="str">
            <v>K04</v>
          </cell>
          <cell r="C105" t="str">
            <v>C.Giang</v>
          </cell>
        </row>
        <row r="106">
          <cell r="B106" t="str">
            <v>K07</v>
          </cell>
          <cell r="C106" t="str">
            <v>Th.Hân</v>
          </cell>
        </row>
        <row r="107">
          <cell r="B107" t="str">
            <v>K06</v>
          </cell>
          <cell r="C107" t="str">
            <v>C.Hạnh</v>
          </cell>
        </row>
        <row r="108">
          <cell r="B108" t="str">
            <v>K09</v>
          </cell>
          <cell r="C108" t="str">
            <v>C.Hương</v>
          </cell>
        </row>
        <row r="109">
          <cell r="B109" t="str">
            <v>K10</v>
          </cell>
          <cell r="C109" t="str">
            <v>C.Hường</v>
          </cell>
        </row>
        <row r="110">
          <cell r="B110" t="str">
            <v>K12</v>
          </cell>
          <cell r="C110" t="str">
            <v>Th.Mạnh</v>
          </cell>
        </row>
        <row r="111">
          <cell r="B111" t="str">
            <v>K13</v>
          </cell>
          <cell r="C111" t="str">
            <v>C.Minh</v>
          </cell>
        </row>
        <row r="112">
          <cell r="B112" t="str">
            <v>K15</v>
          </cell>
          <cell r="C112" t="str">
            <v>Th.Nghị</v>
          </cell>
        </row>
        <row r="113">
          <cell r="B113" t="str">
            <v>K16</v>
          </cell>
          <cell r="C113" t="str">
            <v>Th.Phú</v>
          </cell>
        </row>
        <row r="114">
          <cell r="B114" t="str">
            <v>K17</v>
          </cell>
          <cell r="C114" t="str">
            <v>Th.Sỹ</v>
          </cell>
        </row>
        <row r="115">
          <cell r="B115" t="str">
            <v>K18</v>
          </cell>
          <cell r="C115" t="str">
            <v>C.Tâm</v>
          </cell>
        </row>
        <row r="116">
          <cell r="B116" t="str">
            <v>K22</v>
          </cell>
          <cell r="C116" t="str">
            <v>C. Trang</v>
          </cell>
        </row>
        <row r="117">
          <cell r="B117" t="str">
            <v>K19</v>
          </cell>
          <cell r="C117" t="str">
            <v>C.Vân</v>
          </cell>
        </row>
        <row r="118">
          <cell r="B118" t="str">
            <v>K20</v>
          </cell>
          <cell r="C118" t="str">
            <v>C.Xen</v>
          </cell>
        </row>
        <row r="119">
          <cell r="B119" t="str">
            <v>T12</v>
          </cell>
          <cell r="C119" t="str">
            <v>C.An</v>
          </cell>
        </row>
        <row r="120">
          <cell r="B120" t="str">
            <v>T17</v>
          </cell>
          <cell r="C120" t="str">
            <v xml:space="preserve">Th.Đ. Anh </v>
          </cell>
        </row>
        <row r="121">
          <cell r="B121" t="str">
            <v>T02</v>
          </cell>
          <cell r="C121" t="str">
            <v>Th.Cường</v>
          </cell>
        </row>
        <row r="122">
          <cell r="B122" t="str">
            <v>T04</v>
          </cell>
          <cell r="C122" t="str">
            <v>Th.Hoàng</v>
          </cell>
        </row>
        <row r="123">
          <cell r="B123" t="str">
            <v>T07</v>
          </cell>
          <cell r="C123" t="str">
            <v>C.Hương</v>
          </cell>
        </row>
        <row r="124">
          <cell r="B124" t="str">
            <v>T05</v>
          </cell>
          <cell r="C124" t="str">
            <v>Th.Huy</v>
          </cell>
        </row>
        <row r="125">
          <cell r="B125" t="str">
            <v>T16</v>
          </cell>
          <cell r="C125" t="str">
            <v>C. Thủy</v>
          </cell>
        </row>
        <row r="126">
          <cell r="B126" t="str">
            <v>T11</v>
          </cell>
          <cell r="C126" t="str">
            <v>C.Tuyết</v>
          </cell>
        </row>
        <row r="127">
          <cell r="B127" t="str">
            <v>T03</v>
          </cell>
          <cell r="C127" t="str">
            <v>C.Hạnh</v>
          </cell>
        </row>
        <row r="128">
          <cell r="B128" t="str">
            <v>T15</v>
          </cell>
          <cell r="C128" t="str">
            <v>C.Yến</v>
          </cell>
        </row>
        <row r="129">
          <cell r="B129" t="str">
            <v>B15</v>
          </cell>
          <cell r="C129" t="str">
            <v>Th.An</v>
          </cell>
        </row>
        <row r="130">
          <cell r="B130" t="str">
            <v>B16</v>
          </cell>
          <cell r="C130" t="str">
            <v>Th.H.Anh</v>
          </cell>
        </row>
        <row r="131">
          <cell r="B131" t="str">
            <v>B10</v>
          </cell>
          <cell r="C131" t="str">
            <v>C.Bình</v>
          </cell>
        </row>
        <row r="132">
          <cell r="B132" t="str">
            <v>B37</v>
          </cell>
          <cell r="C132" t="str">
            <v>Th.H.Chung</v>
          </cell>
        </row>
        <row r="133">
          <cell r="B133" t="str">
            <v>B04</v>
          </cell>
          <cell r="C133" t="str">
            <v>Th.Chung</v>
          </cell>
        </row>
        <row r="134">
          <cell r="B134" t="str">
            <v>B03</v>
          </cell>
          <cell r="C134" t="str">
            <v>Th. Đông</v>
          </cell>
        </row>
        <row r="135">
          <cell r="B135" t="str">
            <v>B05</v>
          </cell>
          <cell r="C135" t="str">
            <v>Th.V.Dũng</v>
          </cell>
        </row>
        <row r="136">
          <cell r="B136" t="str">
            <v>B39</v>
          </cell>
          <cell r="C136" t="str">
            <v>Th.Giang</v>
          </cell>
        </row>
        <row r="137">
          <cell r="B137" t="str">
            <v>B23</v>
          </cell>
          <cell r="C137" t="str">
            <v>Th.Hinh</v>
          </cell>
        </row>
        <row r="138">
          <cell r="B138" t="str">
            <v>B36</v>
          </cell>
          <cell r="C138" t="str">
            <v>C.Hoài</v>
          </cell>
        </row>
        <row r="139">
          <cell r="B139" t="str">
            <v>B18</v>
          </cell>
          <cell r="C139" t="str">
            <v>Th.Hoan</v>
          </cell>
        </row>
        <row r="140">
          <cell r="B140" t="str">
            <v>B09</v>
          </cell>
          <cell r="C140" t="str">
            <v>Th.Hoàng</v>
          </cell>
        </row>
        <row r="141">
          <cell r="B141" t="str">
            <v>B22</v>
          </cell>
          <cell r="C141" t="str">
            <v>Th.Hưng</v>
          </cell>
        </row>
        <row r="142">
          <cell r="B142" t="str">
            <v>B24</v>
          </cell>
          <cell r="C142" t="str">
            <v>C.Huyền</v>
          </cell>
        </row>
        <row r="143">
          <cell r="B143" t="str">
            <v>B27</v>
          </cell>
          <cell r="C143" t="str">
            <v>Th.G.Long</v>
          </cell>
        </row>
        <row r="144">
          <cell r="B144" t="str">
            <v>B28</v>
          </cell>
          <cell r="C144" t="str">
            <v>Th.Đ.Long</v>
          </cell>
        </row>
        <row r="145">
          <cell r="B145" t="str">
            <v>B31</v>
          </cell>
          <cell r="C145" t="str">
            <v>Th.M.Long</v>
          </cell>
        </row>
        <row r="146">
          <cell r="B146" t="str">
            <v>B30</v>
          </cell>
          <cell r="C146" t="str">
            <v>Th.Minh</v>
          </cell>
        </row>
        <row r="147">
          <cell r="B147" t="str">
            <v>B14</v>
          </cell>
          <cell r="C147" t="str">
            <v>C.Nga</v>
          </cell>
        </row>
        <row r="148">
          <cell r="B148" t="str">
            <v>B11</v>
          </cell>
          <cell r="C148" t="str">
            <v>C.Ngoan</v>
          </cell>
        </row>
        <row r="149">
          <cell r="B149" t="str">
            <v>B38</v>
          </cell>
          <cell r="C149" t="str">
            <v>Th.Nguyên</v>
          </cell>
        </row>
        <row r="150">
          <cell r="B150" t="str">
            <v>B26</v>
          </cell>
          <cell r="C150" t="str">
            <v>C.Nhung</v>
          </cell>
        </row>
        <row r="151">
          <cell r="B151" t="str">
            <v>B35</v>
          </cell>
          <cell r="C151" t="str">
            <v>Th.Phong</v>
          </cell>
        </row>
        <row r="152">
          <cell r="B152" t="str">
            <v>B29</v>
          </cell>
          <cell r="C152" t="str">
            <v>C.Quỳnh</v>
          </cell>
        </row>
        <row r="153">
          <cell r="B153" t="str">
            <v>B32</v>
          </cell>
          <cell r="C153" t="str">
            <v>Th.Sửu</v>
          </cell>
        </row>
        <row r="154">
          <cell r="B154" t="str">
            <v>B21</v>
          </cell>
          <cell r="C154" t="str">
            <v>C.Thảo</v>
          </cell>
        </row>
        <row r="155">
          <cell r="B155" t="str">
            <v>B19</v>
          </cell>
          <cell r="C155" t="str">
            <v>Th.Tín</v>
          </cell>
        </row>
        <row r="156">
          <cell r="B156" t="str">
            <v>B25</v>
          </cell>
          <cell r="C156" t="str">
            <v>C.Trâm</v>
          </cell>
        </row>
        <row r="157">
          <cell r="B157" t="str">
            <v>B33</v>
          </cell>
          <cell r="C157" t="str">
            <v>Th.Tương</v>
          </cell>
        </row>
        <row r="158">
          <cell r="B158" t="str">
            <v>B01</v>
          </cell>
          <cell r="C158" t="str">
            <v>Th.Vũ</v>
          </cell>
        </row>
        <row r="159">
          <cell r="B159" t="str">
            <v>B34</v>
          </cell>
          <cell r="C159" t="str">
            <v>Th.Xuân</v>
          </cell>
        </row>
        <row r="160">
          <cell r="B160" t="str">
            <v>B02</v>
          </cell>
          <cell r="C160" t="str">
            <v>Th.Yên</v>
          </cell>
        </row>
        <row r="161">
          <cell r="B161" t="str">
            <v>MC1</v>
          </cell>
          <cell r="C161" t="str">
            <v>C.Vân</v>
          </cell>
        </row>
        <row r="162">
          <cell r="B162" t="str">
            <v>MC2</v>
          </cell>
          <cell r="C162" t="str">
            <v>C.Thủy</v>
          </cell>
        </row>
        <row r="163">
          <cell r="B163" t="str">
            <v>MC3</v>
          </cell>
          <cell r="C163" t="str">
            <v>C.Quỳnh</v>
          </cell>
        </row>
        <row r="164">
          <cell r="B164" t="str">
            <v>MC4</v>
          </cell>
          <cell r="C164" t="str">
            <v>C.Liểu</v>
          </cell>
        </row>
        <row r="165">
          <cell r="B165" t="str">
            <v>MC5</v>
          </cell>
          <cell r="C165" t="str">
            <v>Th.Anh</v>
          </cell>
        </row>
        <row r="166">
          <cell r="B166" t="str">
            <v>MC6</v>
          </cell>
          <cell r="C166" t="str">
            <v>Th.Trúc</v>
          </cell>
        </row>
        <row r="167">
          <cell r="B167" t="str">
            <v>MC7</v>
          </cell>
          <cell r="C167" t="str">
            <v>Th.Trung</v>
          </cell>
        </row>
        <row r="168">
          <cell r="B168" t="str">
            <v>MC8</v>
          </cell>
          <cell r="C168" t="str">
            <v>Th.Trường</v>
          </cell>
        </row>
        <row r="169">
          <cell r="B169" t="str">
            <v>MC9</v>
          </cell>
          <cell r="C169" t="str">
            <v>Th.Lợi</v>
          </cell>
        </row>
        <row r="170">
          <cell r="B170" t="str">
            <v>MC10</v>
          </cell>
          <cell r="C170" t="str">
            <v>Th.Phúc</v>
          </cell>
        </row>
        <row r="171">
          <cell r="B171" t="str">
            <v>MC11</v>
          </cell>
          <cell r="C171" t="str">
            <v>Th.Trọng</v>
          </cell>
        </row>
        <row r="172">
          <cell r="B172" t="str">
            <v>MC12</v>
          </cell>
          <cell r="C172" t="str">
            <v>Th.Tuấn</v>
          </cell>
        </row>
        <row r="173">
          <cell r="B173" t="str">
            <v>MC13</v>
          </cell>
          <cell r="C173" t="str">
            <v>Th.Trí</v>
          </cell>
        </row>
        <row r="174">
          <cell r="B174" t="str">
            <v>MC14</v>
          </cell>
          <cell r="C174" t="str">
            <v>Th.Thiên</v>
          </cell>
        </row>
        <row r="175">
          <cell r="B175" t="str">
            <v>MC15</v>
          </cell>
          <cell r="C175" t="str">
            <v>C.Trân</v>
          </cell>
        </row>
        <row r="176">
          <cell r="B176" t="str">
            <v>MC16</v>
          </cell>
          <cell r="C176" t="str">
            <v>C.Dung</v>
          </cell>
        </row>
        <row r="177">
          <cell r="B177" t="str">
            <v>MC17</v>
          </cell>
          <cell r="C177" t="str">
            <v>C.Ân</v>
          </cell>
        </row>
        <row r="178">
          <cell r="B178" t="str">
            <v>TT</v>
          </cell>
          <cell r="C178" t="str">
            <v>TT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BB32"/>
  <sheetViews>
    <sheetView zoomScale="70" zoomScaleNormal="70" zoomScaleSheetLayoutView="85" workbookViewId="0">
      <selection activeCell="A4" sqref="A4:BA4"/>
    </sheetView>
  </sheetViews>
  <sheetFormatPr defaultColWidth="9.140625" defaultRowHeight="15.75" x14ac:dyDescent="0.2"/>
  <cols>
    <col min="1" max="1" width="4.140625" style="8" customWidth="1"/>
    <col min="2" max="2" width="28.28515625" style="8" customWidth="1"/>
    <col min="3" max="3" width="4.42578125" style="8" customWidth="1"/>
    <col min="4" max="24" width="3.28515625" style="8" customWidth="1"/>
    <col min="25" max="25" width="3.5703125" style="8" customWidth="1"/>
    <col min="26" max="27" width="3.28515625" style="8" customWidth="1"/>
    <col min="28" max="28" width="4" style="8" customWidth="1"/>
    <col min="29" max="48" width="3.28515625" style="8" customWidth="1"/>
    <col min="49" max="49" width="4.140625" style="8" customWidth="1"/>
    <col min="50" max="50" width="3.28515625" style="8" customWidth="1"/>
    <col min="51" max="51" width="4.28515625" style="8" customWidth="1"/>
    <col min="52" max="52" width="3.7109375" style="8" customWidth="1"/>
    <col min="53" max="54" width="3.28515625" style="8" customWidth="1"/>
    <col min="55" max="16384" width="9.140625" style="8"/>
  </cols>
  <sheetData>
    <row r="1" spans="1:54" s="848" customFormat="1" ht="18.75" x14ac:dyDescent="0.2">
      <c r="A1" s="2193" t="s">
        <v>24</v>
      </c>
      <c r="B1" s="2193"/>
      <c r="C1" s="2193"/>
      <c r="D1" s="2193"/>
      <c r="E1" s="2193"/>
      <c r="F1" s="2193"/>
    </row>
    <row r="2" spans="1:54" s="848" customFormat="1" ht="18.75" x14ac:dyDescent="0.2">
      <c r="A2" s="2190" t="s">
        <v>25</v>
      </c>
      <c r="B2" s="2190"/>
      <c r="C2" s="2190"/>
      <c r="D2" s="2190"/>
      <c r="E2" s="2190"/>
      <c r="F2" s="2190"/>
    </row>
    <row r="3" spans="1:54" s="848" customFormat="1" ht="18.75" x14ac:dyDescent="0.2">
      <c r="A3" s="2190" t="s">
        <v>26</v>
      </c>
      <c r="B3" s="2190"/>
      <c r="C3" s="2190"/>
      <c r="D3" s="2190"/>
      <c r="E3" s="2190"/>
      <c r="F3" s="2190"/>
    </row>
    <row r="4" spans="1:54" ht="33.75" customHeight="1" x14ac:dyDescent="0.2">
      <c r="A4" s="2203" t="s">
        <v>1903</v>
      </c>
      <c r="B4" s="2203"/>
      <c r="C4" s="2203"/>
      <c r="D4" s="2203"/>
      <c r="E4" s="2203"/>
      <c r="F4" s="2203"/>
      <c r="G4" s="2203"/>
      <c r="H4" s="2203"/>
      <c r="I4" s="2203"/>
      <c r="J4" s="2203"/>
      <c r="K4" s="2203"/>
      <c r="L4" s="2203"/>
      <c r="M4" s="2203"/>
      <c r="N4" s="2203"/>
      <c r="O4" s="2203"/>
      <c r="P4" s="2203"/>
      <c r="Q4" s="2203"/>
      <c r="R4" s="2203"/>
      <c r="S4" s="2203"/>
      <c r="T4" s="2203"/>
      <c r="U4" s="2203"/>
      <c r="V4" s="2203"/>
      <c r="W4" s="2203"/>
      <c r="X4" s="2203"/>
      <c r="Y4" s="2203"/>
      <c r="Z4" s="2203"/>
      <c r="AA4" s="2203"/>
      <c r="AB4" s="2203"/>
      <c r="AC4" s="2203"/>
      <c r="AD4" s="2203"/>
      <c r="AE4" s="2203"/>
      <c r="AF4" s="2203"/>
      <c r="AG4" s="2203"/>
      <c r="AH4" s="2203"/>
      <c r="AI4" s="2203"/>
      <c r="AJ4" s="2203"/>
      <c r="AK4" s="2203"/>
      <c r="AL4" s="2203"/>
      <c r="AM4" s="2203"/>
      <c r="AN4" s="2203"/>
      <c r="AO4" s="2203"/>
      <c r="AP4" s="2203"/>
      <c r="AQ4" s="2203"/>
      <c r="AR4" s="2203"/>
      <c r="AS4" s="2203"/>
      <c r="AT4" s="2203"/>
      <c r="AU4" s="2203"/>
      <c r="AV4" s="2203"/>
      <c r="AW4" s="2203"/>
      <c r="AX4" s="2203"/>
      <c r="AY4" s="2203"/>
      <c r="AZ4" s="2203"/>
      <c r="BA4" s="2203"/>
    </row>
    <row r="5" spans="1:54" ht="31.5" customHeight="1" x14ac:dyDescent="0.2">
      <c r="A5" s="2207" t="s">
        <v>828</v>
      </c>
      <c r="B5" s="47" t="s">
        <v>1</v>
      </c>
      <c r="C5" s="2209" t="s">
        <v>1885</v>
      </c>
      <c r="D5" s="2209"/>
      <c r="E5" s="2209"/>
      <c r="F5" s="2191" t="s">
        <v>1886</v>
      </c>
      <c r="G5" s="2192"/>
      <c r="H5" s="2192"/>
      <c r="I5" s="2192"/>
      <c r="J5" s="2191" t="s">
        <v>1887</v>
      </c>
      <c r="K5" s="2192"/>
      <c r="L5" s="2192"/>
      <c r="M5" s="2192"/>
      <c r="N5" s="2192"/>
      <c r="O5" s="2191" t="s">
        <v>1888</v>
      </c>
      <c r="P5" s="2192"/>
      <c r="Q5" s="2192"/>
      <c r="R5" s="2192"/>
      <c r="S5" s="2191" t="s">
        <v>1889</v>
      </c>
      <c r="T5" s="2192"/>
      <c r="U5" s="2192"/>
      <c r="V5" s="2192"/>
      <c r="W5" s="2192"/>
      <c r="X5" s="2191" t="s">
        <v>1890</v>
      </c>
      <c r="Y5" s="2191"/>
      <c r="Z5" s="2191"/>
      <c r="AA5" s="2191"/>
      <c r="AB5" s="2191" t="s">
        <v>1891</v>
      </c>
      <c r="AC5" s="2192"/>
      <c r="AD5" s="2192"/>
      <c r="AE5" s="2192"/>
      <c r="AF5" s="2191" t="s">
        <v>1892</v>
      </c>
      <c r="AG5" s="2192"/>
      <c r="AH5" s="2192"/>
      <c r="AI5" s="2192"/>
      <c r="AJ5" s="2192"/>
      <c r="AK5" s="2191" t="s">
        <v>1893</v>
      </c>
      <c r="AL5" s="2192"/>
      <c r="AM5" s="2192"/>
      <c r="AN5" s="2192"/>
      <c r="AO5" s="2191" t="s">
        <v>1894</v>
      </c>
      <c r="AP5" s="2191"/>
      <c r="AQ5" s="2191"/>
      <c r="AR5" s="2191"/>
      <c r="AS5" s="2191" t="s">
        <v>1895</v>
      </c>
      <c r="AT5" s="2191"/>
      <c r="AU5" s="2191"/>
      <c r="AV5" s="2191"/>
      <c r="AW5" s="2191"/>
      <c r="AX5" s="2191" t="s">
        <v>1896</v>
      </c>
      <c r="AY5" s="2191"/>
      <c r="AZ5" s="2191"/>
      <c r="BA5" s="2191"/>
      <c r="BB5" s="873" t="s">
        <v>1882</v>
      </c>
    </row>
    <row r="6" spans="1:54" ht="29.25" customHeight="1" x14ac:dyDescent="0.2">
      <c r="A6" s="2207"/>
      <c r="B6" s="47" t="s">
        <v>0</v>
      </c>
      <c r="C6" s="30">
        <v>1</v>
      </c>
      <c r="D6" s="30">
        <v>2</v>
      </c>
      <c r="E6" s="30">
        <v>3</v>
      </c>
      <c r="F6" s="30">
        <v>4</v>
      </c>
      <c r="G6" s="30">
        <v>5</v>
      </c>
      <c r="H6" s="30">
        <v>6</v>
      </c>
      <c r="I6" s="30">
        <v>7</v>
      </c>
      <c r="J6" s="30">
        <v>8</v>
      </c>
      <c r="K6" s="30">
        <v>9</v>
      </c>
      <c r="L6" s="30">
        <v>10</v>
      </c>
      <c r="M6" s="30">
        <v>11</v>
      </c>
      <c r="N6" s="30">
        <v>12</v>
      </c>
      <c r="O6" s="30">
        <v>13</v>
      </c>
      <c r="P6" s="30">
        <v>14</v>
      </c>
      <c r="Q6" s="30">
        <v>15</v>
      </c>
      <c r="R6" s="30">
        <v>16</v>
      </c>
      <c r="S6" s="30">
        <v>17</v>
      </c>
      <c r="T6" s="30">
        <v>18</v>
      </c>
      <c r="U6" s="30">
        <v>19</v>
      </c>
      <c r="V6" s="30">
        <v>20</v>
      </c>
      <c r="W6" s="30">
        <v>21</v>
      </c>
      <c r="X6" s="30">
        <v>22</v>
      </c>
      <c r="Y6" s="30">
        <v>23</v>
      </c>
      <c r="Z6" s="30">
        <v>24</v>
      </c>
      <c r="AA6" s="30">
        <v>25</v>
      </c>
      <c r="AB6" s="30">
        <v>26</v>
      </c>
      <c r="AC6" s="30">
        <v>27</v>
      </c>
      <c r="AD6" s="30">
        <v>28</v>
      </c>
      <c r="AE6" s="30">
        <v>29</v>
      </c>
      <c r="AF6" s="30">
        <v>30</v>
      </c>
      <c r="AG6" s="30">
        <v>31</v>
      </c>
      <c r="AH6" s="30">
        <v>32</v>
      </c>
      <c r="AI6" s="30">
        <v>33</v>
      </c>
      <c r="AJ6" s="30">
        <v>34</v>
      </c>
      <c r="AK6" s="30">
        <v>35</v>
      </c>
      <c r="AL6" s="30">
        <v>36</v>
      </c>
      <c r="AM6" s="30">
        <v>37</v>
      </c>
      <c r="AN6" s="30">
        <v>38</v>
      </c>
      <c r="AO6" s="30">
        <v>39</v>
      </c>
      <c r="AP6" s="30">
        <v>40</v>
      </c>
      <c r="AQ6" s="30">
        <v>41</v>
      </c>
      <c r="AR6" s="30">
        <v>42</v>
      </c>
      <c r="AS6" s="30">
        <v>43</v>
      </c>
      <c r="AT6" s="30">
        <v>44</v>
      </c>
      <c r="AU6" s="30">
        <v>45</v>
      </c>
      <c r="AV6" s="30">
        <v>46</v>
      </c>
      <c r="AW6" s="30">
        <v>47</v>
      </c>
      <c r="AX6" s="30">
        <v>48</v>
      </c>
      <c r="AY6" s="30">
        <v>49</v>
      </c>
      <c r="AZ6" s="30">
        <v>50</v>
      </c>
      <c r="BA6" s="30">
        <v>51</v>
      </c>
      <c r="BB6" s="30">
        <v>52</v>
      </c>
    </row>
    <row r="7" spans="1:54" ht="21.6" customHeight="1" x14ac:dyDescent="0.2">
      <c r="A7" s="2207"/>
      <c r="B7" s="28" t="s">
        <v>7</v>
      </c>
      <c r="C7" s="29">
        <v>7</v>
      </c>
      <c r="D7" s="2">
        <v>14</v>
      </c>
      <c r="E7" s="2">
        <v>21</v>
      </c>
      <c r="F7" s="2">
        <v>28</v>
      </c>
      <c r="G7" s="2">
        <v>4</v>
      </c>
      <c r="H7" s="2">
        <v>11</v>
      </c>
      <c r="I7" s="2">
        <v>18</v>
      </c>
      <c r="J7" s="2">
        <v>25</v>
      </c>
      <c r="K7" s="2">
        <v>2</v>
      </c>
      <c r="L7" s="2">
        <v>9</v>
      </c>
      <c r="M7" s="2">
        <v>16</v>
      </c>
      <c r="N7" s="2">
        <v>23</v>
      </c>
      <c r="O7" s="2">
        <v>30</v>
      </c>
      <c r="P7" s="2">
        <v>6</v>
      </c>
      <c r="Q7" s="2">
        <v>13</v>
      </c>
      <c r="R7" s="2">
        <v>20</v>
      </c>
      <c r="S7" s="2">
        <v>27</v>
      </c>
      <c r="T7" s="2">
        <v>4</v>
      </c>
      <c r="U7" s="2">
        <v>11</v>
      </c>
      <c r="V7" s="2">
        <v>18</v>
      </c>
      <c r="W7" s="2">
        <v>25</v>
      </c>
      <c r="X7" s="2">
        <v>1</v>
      </c>
      <c r="Y7" s="2">
        <v>8</v>
      </c>
      <c r="Z7" s="2">
        <v>15</v>
      </c>
      <c r="AA7" s="2">
        <v>22</v>
      </c>
      <c r="AB7" s="2">
        <v>29</v>
      </c>
      <c r="AC7" s="9">
        <v>5</v>
      </c>
      <c r="AD7" s="9">
        <v>12</v>
      </c>
      <c r="AE7" s="2">
        <v>19</v>
      </c>
      <c r="AF7" s="2">
        <v>26</v>
      </c>
      <c r="AG7" s="2">
        <v>4</v>
      </c>
      <c r="AH7" s="2">
        <v>11</v>
      </c>
      <c r="AI7" s="2">
        <v>18</v>
      </c>
      <c r="AJ7" s="2">
        <v>25</v>
      </c>
      <c r="AK7" s="2">
        <v>1</v>
      </c>
      <c r="AL7" s="2">
        <v>8</v>
      </c>
      <c r="AM7" s="2">
        <v>15</v>
      </c>
      <c r="AN7" s="2">
        <v>22</v>
      </c>
      <c r="AO7" s="2">
        <v>29</v>
      </c>
      <c r="AP7" s="2">
        <v>6</v>
      </c>
      <c r="AQ7" s="2">
        <v>13</v>
      </c>
      <c r="AR7" s="2">
        <v>20</v>
      </c>
      <c r="AS7" s="2">
        <v>27</v>
      </c>
      <c r="AT7" s="2">
        <v>3</v>
      </c>
      <c r="AU7" s="2">
        <v>10</v>
      </c>
      <c r="AV7" s="2">
        <v>17</v>
      </c>
      <c r="AW7" s="9">
        <v>24</v>
      </c>
      <c r="AX7" s="9">
        <v>1</v>
      </c>
      <c r="AY7" s="9">
        <v>8</v>
      </c>
      <c r="AZ7" s="9">
        <v>15</v>
      </c>
      <c r="BA7" s="9">
        <v>22</v>
      </c>
      <c r="BB7" s="9">
        <v>29</v>
      </c>
    </row>
    <row r="8" spans="1:54" ht="21.6" customHeight="1" x14ac:dyDescent="0.2">
      <c r="A8" s="2207"/>
      <c r="B8" s="27" t="s">
        <v>8</v>
      </c>
      <c r="C8" s="29">
        <v>13</v>
      </c>
      <c r="D8" s="2">
        <v>20</v>
      </c>
      <c r="E8" s="2">
        <v>27</v>
      </c>
      <c r="F8" s="2">
        <v>3</v>
      </c>
      <c r="G8" s="2">
        <v>10</v>
      </c>
      <c r="H8" s="2">
        <v>17</v>
      </c>
      <c r="I8" s="2">
        <v>24</v>
      </c>
      <c r="J8" s="2">
        <v>1</v>
      </c>
      <c r="K8" s="2">
        <v>8</v>
      </c>
      <c r="L8" s="2">
        <v>15</v>
      </c>
      <c r="M8" s="2">
        <v>22</v>
      </c>
      <c r="N8" s="2">
        <v>29</v>
      </c>
      <c r="O8" s="2">
        <v>5</v>
      </c>
      <c r="P8" s="2">
        <v>12</v>
      </c>
      <c r="Q8" s="2">
        <v>19</v>
      </c>
      <c r="R8" s="2">
        <v>26</v>
      </c>
      <c r="S8" s="2">
        <v>3</v>
      </c>
      <c r="T8" s="2">
        <v>10</v>
      </c>
      <c r="U8" s="2">
        <v>17</v>
      </c>
      <c r="V8" s="2">
        <v>24</v>
      </c>
      <c r="W8" s="2">
        <v>31</v>
      </c>
      <c r="X8" s="2">
        <v>7</v>
      </c>
      <c r="Y8" s="2">
        <v>14</v>
      </c>
      <c r="Z8" s="2">
        <v>21</v>
      </c>
      <c r="AA8" s="2">
        <v>28</v>
      </c>
      <c r="AB8" s="889">
        <v>4</v>
      </c>
      <c r="AC8" s="9">
        <v>11</v>
      </c>
      <c r="AD8" s="9">
        <v>18</v>
      </c>
      <c r="AE8" s="2">
        <v>25</v>
      </c>
      <c r="AF8" s="2">
        <v>3</v>
      </c>
      <c r="AG8" s="2">
        <v>10</v>
      </c>
      <c r="AH8" s="2">
        <v>17</v>
      </c>
      <c r="AI8" s="2">
        <v>24</v>
      </c>
      <c r="AJ8" s="2">
        <v>31</v>
      </c>
      <c r="AK8" s="2">
        <v>7</v>
      </c>
      <c r="AL8" s="2">
        <v>14</v>
      </c>
      <c r="AM8" s="2">
        <v>21</v>
      </c>
      <c r="AN8" s="2">
        <v>28</v>
      </c>
      <c r="AO8" s="2">
        <v>5</v>
      </c>
      <c r="AP8" s="2">
        <v>12</v>
      </c>
      <c r="AQ8" s="2">
        <v>19</v>
      </c>
      <c r="AR8" s="2">
        <v>26</v>
      </c>
      <c r="AS8" s="2">
        <v>2</v>
      </c>
      <c r="AT8" s="2">
        <v>9</v>
      </c>
      <c r="AU8" s="2">
        <v>16</v>
      </c>
      <c r="AV8" s="2">
        <v>23</v>
      </c>
      <c r="AW8" s="9">
        <v>30</v>
      </c>
      <c r="AX8" s="886">
        <v>7</v>
      </c>
      <c r="AY8" s="886">
        <v>14</v>
      </c>
      <c r="AZ8" s="886">
        <v>21</v>
      </c>
      <c r="BA8" s="886">
        <v>28</v>
      </c>
      <c r="BB8" s="886">
        <v>4</v>
      </c>
    </row>
    <row r="9" spans="1:54" ht="31.5" customHeight="1" x14ac:dyDescent="0.2">
      <c r="A9" s="2207"/>
      <c r="B9" s="65" t="s">
        <v>829</v>
      </c>
      <c r="C9" s="2194" t="s">
        <v>17</v>
      </c>
      <c r="D9" s="2195"/>
      <c r="E9" s="2195"/>
      <c r="F9" s="2195"/>
      <c r="G9" s="2195"/>
      <c r="H9" s="2195"/>
      <c r="I9" s="2195"/>
      <c r="J9" s="2195"/>
      <c r="K9" s="2195"/>
      <c r="L9" s="2195"/>
      <c r="M9" s="2195"/>
      <c r="N9" s="2195"/>
      <c r="O9" s="2195"/>
      <c r="P9" s="2195"/>
      <c r="Q9" s="2195"/>
      <c r="R9" s="2195"/>
      <c r="S9" s="2195"/>
      <c r="T9" s="2195"/>
      <c r="U9" s="2195"/>
      <c r="V9" s="2195"/>
      <c r="W9" s="2195"/>
      <c r="X9" s="2208"/>
      <c r="Y9" s="2194" t="s">
        <v>1897</v>
      </c>
      <c r="Z9" s="2195"/>
      <c r="AA9" s="2195"/>
      <c r="AB9" s="2195"/>
      <c r="AC9" s="2195"/>
      <c r="AD9" s="2195"/>
      <c r="AE9" s="2195"/>
      <c r="AF9" s="2195"/>
      <c r="AG9" s="2195"/>
      <c r="AH9" s="2195"/>
      <c r="AI9" s="2195"/>
      <c r="AJ9" s="2195"/>
      <c r="AK9" s="2195"/>
      <c r="AL9" s="2195"/>
      <c r="AM9" s="2195"/>
      <c r="AN9" s="2195"/>
      <c r="AO9" s="2195"/>
      <c r="AP9" s="2195"/>
      <c r="AQ9" s="2195"/>
      <c r="AR9" s="2195"/>
      <c r="AS9" s="2195"/>
      <c r="AT9" s="2195"/>
      <c r="AU9" s="2195"/>
      <c r="AV9" s="2195"/>
      <c r="AW9" s="2204" t="s">
        <v>21</v>
      </c>
      <c r="AX9" s="2205"/>
      <c r="AY9" s="2205"/>
      <c r="AZ9" s="2205"/>
      <c r="BA9" s="2205"/>
      <c r="BB9" s="2206"/>
    </row>
    <row r="10" spans="1:54" ht="29.25" customHeight="1" x14ac:dyDescent="0.2">
      <c r="A10" s="872" t="s">
        <v>827</v>
      </c>
      <c r="B10" s="65" t="s">
        <v>1899</v>
      </c>
      <c r="C10" s="49" t="s">
        <v>826</v>
      </c>
      <c r="D10" s="49" t="s">
        <v>2</v>
      </c>
      <c r="E10" s="49" t="s">
        <v>2</v>
      </c>
      <c r="F10" s="50" t="s">
        <v>4</v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870"/>
      <c r="Y10" s="870"/>
      <c r="Z10" s="870"/>
      <c r="AA10" s="870"/>
      <c r="AB10" s="67"/>
      <c r="AC10" s="871"/>
      <c r="AD10" s="871"/>
      <c r="AE10" s="67"/>
      <c r="AF10" s="67"/>
      <c r="AG10" s="870"/>
      <c r="AH10" s="870"/>
      <c r="AI10" s="870"/>
      <c r="AJ10" s="870"/>
      <c r="AK10" s="870"/>
      <c r="AL10" s="67"/>
      <c r="AM10" s="67"/>
      <c r="AN10" s="67"/>
      <c r="AO10" s="67"/>
      <c r="AP10" s="67"/>
      <c r="AQ10" s="67"/>
      <c r="AR10" s="870"/>
      <c r="AS10" s="870"/>
      <c r="AT10" s="870"/>
      <c r="AU10" s="870"/>
      <c r="AV10" s="881"/>
      <c r="AW10" s="941"/>
      <c r="AX10" s="941"/>
      <c r="AY10" s="943"/>
      <c r="AZ10" s="943"/>
      <c r="BA10" s="942"/>
      <c r="BB10" s="942"/>
    </row>
    <row r="11" spans="1:54" s="51" customFormat="1" ht="27.75" customHeight="1" x14ac:dyDescent="0.25">
      <c r="A11" s="2197" t="s">
        <v>1881</v>
      </c>
      <c r="B11" s="896" t="s">
        <v>1908</v>
      </c>
      <c r="C11" s="899" t="s">
        <v>826</v>
      </c>
      <c r="D11" s="899" t="s">
        <v>2</v>
      </c>
      <c r="E11" s="899" t="s">
        <v>2</v>
      </c>
      <c r="F11" s="919" t="s">
        <v>4</v>
      </c>
      <c r="G11" s="920"/>
      <c r="H11" s="920"/>
      <c r="I11" s="920"/>
      <c r="J11" s="920"/>
      <c r="K11" s="920"/>
      <c r="L11" s="920"/>
      <c r="M11" s="920"/>
      <c r="N11" s="920"/>
      <c r="O11" s="920"/>
      <c r="P11" s="920"/>
      <c r="Q11" s="920"/>
      <c r="R11" s="920"/>
      <c r="S11" s="920"/>
      <c r="T11" s="920"/>
      <c r="U11" s="920"/>
      <c r="V11" s="920"/>
      <c r="W11" s="920"/>
      <c r="X11" s="920"/>
      <c r="Y11" s="920"/>
      <c r="Z11" s="921"/>
      <c r="AA11" s="921"/>
      <c r="AB11" s="922"/>
      <c r="AC11" s="900"/>
      <c r="AD11" s="900"/>
      <c r="AE11" s="923"/>
      <c r="AF11" s="924"/>
      <c r="AG11" s="920"/>
      <c r="AH11" s="920"/>
      <c r="AI11" s="920"/>
      <c r="AJ11" s="920"/>
      <c r="AK11" s="920"/>
      <c r="AL11" s="920"/>
      <c r="AM11" s="920"/>
      <c r="AN11" s="920"/>
      <c r="AO11" s="920"/>
      <c r="AP11" s="920"/>
      <c r="AQ11" s="920"/>
      <c r="AR11" s="920"/>
      <c r="AS11" s="920"/>
      <c r="AT11" s="920"/>
      <c r="AU11" s="920"/>
      <c r="AV11" s="934"/>
      <c r="AW11" s="1874"/>
      <c r="AX11" s="1874"/>
      <c r="AY11" s="1875"/>
      <c r="AZ11" s="1875"/>
      <c r="BA11" s="1876"/>
      <c r="BB11" s="1876"/>
    </row>
    <row r="12" spans="1:54" s="51" customFormat="1" ht="28.5" customHeight="1" x14ac:dyDescent="0.2">
      <c r="A12" s="2197"/>
      <c r="B12" s="925" t="s">
        <v>1907</v>
      </c>
      <c r="C12" s="905" t="s">
        <v>6</v>
      </c>
      <c r="D12" s="905" t="s">
        <v>6</v>
      </c>
      <c r="E12" s="905" t="s">
        <v>6</v>
      </c>
      <c r="F12" s="905" t="s">
        <v>6</v>
      </c>
      <c r="G12" s="905" t="s">
        <v>6</v>
      </c>
      <c r="H12" s="905" t="s">
        <v>6</v>
      </c>
      <c r="I12" s="906" t="s">
        <v>5</v>
      </c>
      <c r="J12" s="926" t="s">
        <v>826</v>
      </c>
      <c r="K12" s="926" t="s">
        <v>826</v>
      </c>
      <c r="L12" s="927" t="s">
        <v>2</v>
      </c>
      <c r="M12" s="928" t="s">
        <v>4</v>
      </c>
      <c r="N12" s="1877"/>
      <c r="O12" s="1877"/>
      <c r="P12" s="1877"/>
      <c r="Q12" s="1877"/>
      <c r="R12" s="905"/>
      <c r="S12" s="905"/>
      <c r="T12" s="905"/>
      <c r="U12" s="905"/>
      <c r="V12" s="905"/>
      <c r="W12" s="905"/>
      <c r="X12" s="1877"/>
      <c r="Y12" s="1877"/>
      <c r="Z12" s="1877"/>
      <c r="AA12" s="1877"/>
      <c r="AB12" s="1877"/>
      <c r="AC12" s="908"/>
      <c r="AD12" s="908"/>
      <c r="AE12" s="929"/>
      <c r="AF12" s="930"/>
      <c r="AG12" s="931"/>
      <c r="AH12" s="931"/>
      <c r="AI12" s="931"/>
      <c r="AJ12" s="931"/>
      <c r="AK12" s="931"/>
      <c r="AL12" s="931"/>
      <c r="AM12" s="931"/>
      <c r="AN12" s="931"/>
      <c r="AO12" s="931"/>
      <c r="AP12" s="931"/>
      <c r="AQ12" s="931"/>
      <c r="AR12" s="931"/>
      <c r="AS12" s="931"/>
      <c r="AT12" s="931"/>
      <c r="AU12" s="931"/>
      <c r="AV12" s="935"/>
      <c r="AW12" s="1878"/>
      <c r="AX12" s="1878"/>
      <c r="AY12" s="1879"/>
      <c r="AZ12" s="1879"/>
      <c r="BA12" s="1880"/>
      <c r="BB12" s="1880"/>
    </row>
    <row r="13" spans="1:54" s="51" customFormat="1" ht="27" customHeight="1" x14ac:dyDescent="0.25">
      <c r="A13" s="2197"/>
      <c r="B13" s="904" t="s">
        <v>1906</v>
      </c>
      <c r="C13" s="905" t="s">
        <v>6</v>
      </c>
      <c r="D13" s="905" t="s">
        <v>6</v>
      </c>
      <c r="E13" s="905" t="s">
        <v>6</v>
      </c>
      <c r="F13" s="905" t="s">
        <v>6</v>
      </c>
      <c r="G13" s="905" t="s">
        <v>6</v>
      </c>
      <c r="H13" s="905" t="s">
        <v>6</v>
      </c>
      <c r="I13" s="905" t="s">
        <v>6</v>
      </c>
      <c r="J13" s="905" t="s">
        <v>6</v>
      </c>
      <c r="K13" s="905" t="s">
        <v>6</v>
      </c>
      <c r="L13" s="905" t="s">
        <v>6</v>
      </c>
      <c r="M13" s="905" t="s">
        <v>6</v>
      </c>
      <c r="N13" s="905" t="s">
        <v>6</v>
      </c>
      <c r="O13" s="905" t="s">
        <v>6</v>
      </c>
      <c r="P13" s="905" t="s">
        <v>6</v>
      </c>
      <c r="Q13" s="905" t="s">
        <v>6</v>
      </c>
      <c r="R13" s="905" t="s">
        <v>6</v>
      </c>
      <c r="S13" s="905" t="s">
        <v>6</v>
      </c>
      <c r="T13" s="905" t="s">
        <v>6</v>
      </c>
      <c r="U13" s="905" t="s">
        <v>6</v>
      </c>
      <c r="V13" s="905" t="s">
        <v>6</v>
      </c>
      <c r="W13" s="905" t="s">
        <v>6</v>
      </c>
      <c r="X13" s="906" t="s">
        <v>5</v>
      </c>
      <c r="Y13" s="907" t="s">
        <v>825</v>
      </c>
      <c r="Z13" s="905" t="s">
        <v>3</v>
      </c>
      <c r="AA13" s="905" t="s">
        <v>3</v>
      </c>
      <c r="AB13" s="905" t="s">
        <v>3</v>
      </c>
      <c r="AC13" s="933" t="s">
        <v>1884</v>
      </c>
      <c r="AD13" s="908"/>
      <c r="AE13" s="926" t="s">
        <v>826</v>
      </c>
      <c r="AF13" s="926" t="s">
        <v>2</v>
      </c>
      <c r="AG13" s="926" t="s">
        <v>2</v>
      </c>
      <c r="AH13" s="905"/>
      <c r="AI13" s="905"/>
      <c r="AJ13" s="905"/>
      <c r="AK13" s="905"/>
      <c r="AL13" s="905"/>
      <c r="AM13" s="905"/>
      <c r="AN13" s="905"/>
      <c r="AO13" s="905"/>
      <c r="AP13" s="905"/>
      <c r="AQ13" s="905"/>
      <c r="AR13" s="905"/>
      <c r="AS13" s="905"/>
      <c r="AT13" s="905"/>
      <c r="AU13" s="905"/>
      <c r="AV13" s="936"/>
      <c r="AW13" s="1878"/>
      <c r="AX13" s="1878"/>
      <c r="AY13" s="1879"/>
      <c r="AZ13" s="1879"/>
      <c r="BA13" s="1880"/>
      <c r="BB13" s="1880"/>
    </row>
    <row r="14" spans="1:54" s="51" customFormat="1" ht="27.75" customHeight="1" x14ac:dyDescent="0.25">
      <c r="A14" s="2197"/>
      <c r="B14" s="910" t="s">
        <v>1901</v>
      </c>
      <c r="C14" s="911" t="s">
        <v>6</v>
      </c>
      <c r="D14" s="911" t="s">
        <v>6</v>
      </c>
      <c r="E14" s="911" t="s">
        <v>6</v>
      </c>
      <c r="F14" s="911" t="s">
        <v>6</v>
      </c>
      <c r="G14" s="911" t="s">
        <v>6</v>
      </c>
      <c r="H14" s="911" t="s">
        <v>6</v>
      </c>
      <c r="I14" s="911" t="s">
        <v>6</v>
      </c>
      <c r="J14" s="911" t="s">
        <v>6</v>
      </c>
      <c r="K14" s="911" t="s">
        <v>6</v>
      </c>
      <c r="L14" s="911" t="s">
        <v>6</v>
      </c>
      <c r="M14" s="911" t="s">
        <v>6</v>
      </c>
      <c r="N14" s="911" t="s">
        <v>6</v>
      </c>
      <c r="O14" s="911" t="s">
        <v>6</v>
      </c>
      <c r="P14" s="911" t="s">
        <v>6</v>
      </c>
      <c r="Q14" s="911" t="s">
        <v>6</v>
      </c>
      <c r="R14" s="911" t="s">
        <v>6</v>
      </c>
      <c r="S14" s="911" t="s">
        <v>6</v>
      </c>
      <c r="T14" s="911" t="s">
        <v>6</v>
      </c>
      <c r="U14" s="911" t="s">
        <v>6</v>
      </c>
      <c r="V14" s="911" t="s">
        <v>6</v>
      </c>
      <c r="W14" s="911" t="s">
        <v>6</v>
      </c>
      <c r="X14" s="912" t="s">
        <v>5</v>
      </c>
      <c r="Y14" s="913" t="s">
        <v>825</v>
      </c>
      <c r="Z14" s="911" t="s">
        <v>6</v>
      </c>
      <c r="AA14" s="911" t="s">
        <v>6</v>
      </c>
      <c r="AB14" s="911" t="s">
        <v>6</v>
      </c>
      <c r="AC14" s="914"/>
      <c r="AD14" s="914"/>
      <c r="AE14" s="911" t="s">
        <v>6</v>
      </c>
      <c r="AF14" s="911" t="s">
        <v>6</v>
      </c>
      <c r="AG14" s="911" t="s">
        <v>6</v>
      </c>
      <c r="AH14" s="911" t="s">
        <v>6</v>
      </c>
      <c r="AI14" s="911" t="s">
        <v>6</v>
      </c>
      <c r="AJ14" s="911" t="s">
        <v>6</v>
      </c>
      <c r="AK14" s="911" t="s">
        <v>6</v>
      </c>
      <c r="AL14" s="932" t="s">
        <v>3</v>
      </c>
      <c r="AM14" s="932" t="s">
        <v>3</v>
      </c>
      <c r="AN14" s="932" t="s">
        <v>3</v>
      </c>
      <c r="AO14" s="932" t="s">
        <v>3</v>
      </c>
      <c r="AP14" s="932" t="s">
        <v>3</v>
      </c>
      <c r="AQ14" s="932" t="s">
        <v>3</v>
      </c>
      <c r="AR14" s="932" t="s">
        <v>3</v>
      </c>
      <c r="AS14" s="932" t="s">
        <v>3</v>
      </c>
      <c r="AT14" s="932" t="s">
        <v>3</v>
      </c>
      <c r="AU14" s="932" t="s">
        <v>3</v>
      </c>
      <c r="AV14" s="937" t="s">
        <v>3</v>
      </c>
      <c r="AW14" s="1881"/>
      <c r="AX14" s="1881"/>
      <c r="AY14" s="1882"/>
      <c r="AZ14" s="1882"/>
      <c r="BA14" s="1883"/>
      <c r="BB14" s="1883"/>
    </row>
    <row r="15" spans="1:54" s="51" customFormat="1" ht="24" customHeight="1" x14ac:dyDescent="0.25">
      <c r="A15" s="2199" t="s">
        <v>1900</v>
      </c>
      <c r="B15" s="896" t="s">
        <v>1905</v>
      </c>
      <c r="C15" s="897" t="s">
        <v>6</v>
      </c>
      <c r="D15" s="897" t="s">
        <v>6</v>
      </c>
      <c r="E15" s="897" t="s">
        <v>6</v>
      </c>
      <c r="F15" s="897" t="s">
        <v>6</v>
      </c>
      <c r="G15" s="897" t="s">
        <v>6</v>
      </c>
      <c r="H15" s="897" t="s">
        <v>6</v>
      </c>
      <c r="I15" s="897" t="s">
        <v>6</v>
      </c>
      <c r="J15" s="897" t="s">
        <v>6</v>
      </c>
      <c r="K15" s="897" t="s">
        <v>6</v>
      </c>
      <c r="L15" s="897" t="s">
        <v>6</v>
      </c>
      <c r="M15" s="897" t="s">
        <v>6</v>
      </c>
      <c r="N15" s="897" t="s">
        <v>6</v>
      </c>
      <c r="O15" s="897" t="s">
        <v>6</v>
      </c>
      <c r="P15" s="897" t="s">
        <v>6</v>
      </c>
      <c r="Q15" s="897" t="s">
        <v>6</v>
      </c>
      <c r="R15" s="897" t="s">
        <v>6</v>
      </c>
      <c r="S15" s="897" t="s">
        <v>6</v>
      </c>
      <c r="T15" s="897" t="s">
        <v>6</v>
      </c>
      <c r="U15" s="898" t="s">
        <v>3</v>
      </c>
      <c r="V15" s="898" t="s">
        <v>3</v>
      </c>
      <c r="W15" s="898" t="s">
        <v>3</v>
      </c>
      <c r="X15" s="898" t="s">
        <v>3</v>
      </c>
      <c r="Y15" s="898" t="s">
        <v>3</v>
      </c>
      <c r="Z15" s="899" t="s">
        <v>826</v>
      </c>
      <c r="AA15" s="899" t="s">
        <v>2</v>
      </c>
      <c r="AB15" s="899" t="s">
        <v>2</v>
      </c>
      <c r="AC15" s="900"/>
      <c r="AD15" s="900"/>
      <c r="AE15" s="901"/>
      <c r="AF15" s="901"/>
      <c r="AG15" s="902"/>
      <c r="AH15" s="902"/>
      <c r="AI15" s="902"/>
      <c r="AJ15" s="897"/>
      <c r="AK15" s="897"/>
      <c r="AL15" s="897"/>
      <c r="AM15" s="897"/>
      <c r="AN15" s="903"/>
      <c r="AO15" s="903"/>
      <c r="AP15" s="903"/>
      <c r="AQ15" s="903"/>
      <c r="AR15" s="903"/>
      <c r="AS15" s="903"/>
      <c r="AT15" s="903"/>
      <c r="AU15" s="56"/>
      <c r="AV15" s="885"/>
      <c r="AW15" s="941"/>
      <c r="AX15" s="941"/>
      <c r="AY15" s="943"/>
      <c r="AZ15" s="943"/>
      <c r="BA15" s="942"/>
      <c r="BB15" s="942"/>
    </row>
    <row r="16" spans="1:54" s="51" customFormat="1" ht="24" customHeight="1" x14ac:dyDescent="0.25">
      <c r="A16" s="2200"/>
      <c r="B16" s="904" t="s">
        <v>473</v>
      </c>
      <c r="C16" s="905" t="s">
        <v>6</v>
      </c>
      <c r="D16" s="905" t="s">
        <v>6</v>
      </c>
      <c r="E16" s="905" t="s">
        <v>6</v>
      </c>
      <c r="F16" s="905" t="s">
        <v>6</v>
      </c>
      <c r="G16" s="905" t="s">
        <v>6</v>
      </c>
      <c r="H16" s="905" t="s">
        <v>6</v>
      </c>
      <c r="I16" s="905" t="s">
        <v>6</v>
      </c>
      <c r="J16" s="905" t="s">
        <v>6</v>
      </c>
      <c r="K16" s="905" t="s">
        <v>6</v>
      </c>
      <c r="L16" s="905" t="s">
        <v>6</v>
      </c>
      <c r="M16" s="905" t="s">
        <v>6</v>
      </c>
      <c r="N16" s="905" t="s">
        <v>6</v>
      </c>
      <c r="O16" s="905" t="s">
        <v>6</v>
      </c>
      <c r="P16" s="905" t="s">
        <v>6</v>
      </c>
      <c r="Q16" s="905" t="s">
        <v>6</v>
      </c>
      <c r="R16" s="905" t="s">
        <v>6</v>
      </c>
      <c r="S16" s="905" t="s">
        <v>6</v>
      </c>
      <c r="T16" s="905" t="s">
        <v>6</v>
      </c>
      <c r="U16" s="905" t="s">
        <v>6</v>
      </c>
      <c r="V16" s="905" t="s">
        <v>6</v>
      </c>
      <c r="W16" s="905" t="s">
        <v>6</v>
      </c>
      <c r="X16" s="906" t="s">
        <v>5</v>
      </c>
      <c r="Y16" s="907" t="s">
        <v>825</v>
      </c>
      <c r="Z16" s="905" t="s">
        <v>6</v>
      </c>
      <c r="AA16" s="905" t="s">
        <v>6</v>
      </c>
      <c r="AB16" s="905" t="s">
        <v>6</v>
      </c>
      <c r="AC16" s="908"/>
      <c r="AD16" s="908"/>
      <c r="AE16" s="909" t="s">
        <v>6</v>
      </c>
      <c r="AF16" s="909" t="s">
        <v>6</v>
      </c>
      <c r="AG16" s="909" t="s">
        <v>6</v>
      </c>
      <c r="AH16" s="909" t="s">
        <v>6</v>
      </c>
      <c r="AI16" s="909" t="s">
        <v>6</v>
      </c>
      <c r="AJ16" s="909" t="s">
        <v>6</v>
      </c>
      <c r="AK16" s="909" t="s">
        <v>6</v>
      </c>
      <c r="AL16" s="909" t="s">
        <v>6</v>
      </c>
      <c r="AM16" s="909" t="s">
        <v>6</v>
      </c>
      <c r="AN16" s="909" t="s">
        <v>6</v>
      </c>
      <c r="AO16" s="909" t="s">
        <v>6</v>
      </c>
      <c r="AP16" s="909" t="s">
        <v>6</v>
      </c>
      <c r="AQ16" s="909" t="s">
        <v>6</v>
      </c>
      <c r="AR16" s="909" t="s">
        <v>6</v>
      </c>
      <c r="AS16" s="909" t="s">
        <v>6</v>
      </c>
      <c r="AT16" s="909" t="s">
        <v>6</v>
      </c>
      <c r="AU16" s="66" t="s">
        <v>6</v>
      </c>
      <c r="AV16" s="938" t="s">
        <v>6</v>
      </c>
      <c r="AW16" s="941"/>
      <c r="AX16" s="941"/>
      <c r="AY16" s="943"/>
      <c r="AZ16" s="943"/>
      <c r="BA16" s="942"/>
      <c r="BB16" s="942"/>
    </row>
    <row r="17" spans="1:54" s="51" customFormat="1" ht="24" customHeight="1" x14ac:dyDescent="0.25">
      <c r="A17" s="2201"/>
      <c r="B17" s="910" t="s">
        <v>1904</v>
      </c>
      <c r="C17" s="911" t="s">
        <v>6</v>
      </c>
      <c r="D17" s="911" t="s">
        <v>6</v>
      </c>
      <c r="E17" s="911" t="s">
        <v>6</v>
      </c>
      <c r="F17" s="911" t="s">
        <v>6</v>
      </c>
      <c r="G17" s="911" t="s">
        <v>6</v>
      </c>
      <c r="H17" s="911" t="s">
        <v>6</v>
      </c>
      <c r="I17" s="911" t="s">
        <v>6</v>
      </c>
      <c r="J17" s="911" t="s">
        <v>6</v>
      </c>
      <c r="K17" s="911" t="s">
        <v>6</v>
      </c>
      <c r="L17" s="911" t="s">
        <v>6</v>
      </c>
      <c r="M17" s="911" t="s">
        <v>6</v>
      </c>
      <c r="N17" s="911" t="s">
        <v>6</v>
      </c>
      <c r="O17" s="911" t="s">
        <v>6</v>
      </c>
      <c r="P17" s="911" t="s">
        <v>6</v>
      </c>
      <c r="Q17" s="911" t="s">
        <v>6</v>
      </c>
      <c r="R17" s="911" t="s">
        <v>6</v>
      </c>
      <c r="S17" s="911" t="s">
        <v>6</v>
      </c>
      <c r="T17" s="911" t="s">
        <v>6</v>
      </c>
      <c r="U17" s="911" t="s">
        <v>6</v>
      </c>
      <c r="V17" s="911" t="s">
        <v>6</v>
      </c>
      <c r="W17" s="911" t="s">
        <v>6</v>
      </c>
      <c r="X17" s="912" t="s">
        <v>5</v>
      </c>
      <c r="Y17" s="913" t="s">
        <v>825</v>
      </c>
      <c r="Z17" s="911" t="s">
        <v>6</v>
      </c>
      <c r="AA17" s="911" t="s">
        <v>6</v>
      </c>
      <c r="AB17" s="911" t="s">
        <v>6</v>
      </c>
      <c r="AC17" s="914"/>
      <c r="AD17" s="914"/>
      <c r="AE17" s="915" t="s">
        <v>6</v>
      </c>
      <c r="AF17" s="915" t="s">
        <v>6</v>
      </c>
      <c r="AG17" s="911" t="s">
        <v>6</v>
      </c>
      <c r="AH17" s="911" t="s">
        <v>6</v>
      </c>
      <c r="AI17" s="911" t="s">
        <v>6</v>
      </c>
      <c r="AJ17" s="911" t="s">
        <v>6</v>
      </c>
      <c r="AK17" s="911" t="s">
        <v>6</v>
      </c>
      <c r="AL17" s="911" t="s">
        <v>6</v>
      </c>
      <c r="AM17" s="911" t="s">
        <v>6</v>
      </c>
      <c r="AN17" s="911" t="s">
        <v>6</v>
      </c>
      <c r="AO17" s="911" t="s">
        <v>6</v>
      </c>
      <c r="AP17" s="911" t="s">
        <v>6</v>
      </c>
      <c r="AQ17" s="911" t="s">
        <v>6</v>
      </c>
      <c r="AR17" s="911" t="s">
        <v>6</v>
      </c>
      <c r="AS17" s="911" t="s">
        <v>6</v>
      </c>
      <c r="AT17" s="911" t="s">
        <v>6</v>
      </c>
      <c r="AU17" s="52" t="s">
        <v>6</v>
      </c>
      <c r="AV17" s="883" t="s">
        <v>6</v>
      </c>
      <c r="AW17" s="941"/>
      <c r="AX17" s="941"/>
      <c r="AY17" s="943"/>
      <c r="AZ17" s="943"/>
      <c r="BA17" s="942"/>
      <c r="BB17" s="942"/>
    </row>
    <row r="18" spans="1:54" s="51" customFormat="1" ht="24" customHeight="1" x14ac:dyDescent="0.25">
      <c r="A18" s="2196" t="s">
        <v>1898</v>
      </c>
      <c r="B18" s="896" t="s">
        <v>473</v>
      </c>
      <c r="C18" s="897" t="s">
        <v>6</v>
      </c>
      <c r="D18" s="897" t="s">
        <v>6</v>
      </c>
      <c r="E18" s="897" t="s">
        <v>6</v>
      </c>
      <c r="F18" s="897" t="s">
        <v>6</v>
      </c>
      <c r="G18" s="897" t="s">
        <v>6</v>
      </c>
      <c r="H18" s="897" t="s">
        <v>6</v>
      </c>
      <c r="I18" s="897" t="s">
        <v>6</v>
      </c>
      <c r="J18" s="897" t="s">
        <v>6</v>
      </c>
      <c r="K18" s="897" t="s">
        <v>6</v>
      </c>
      <c r="L18" s="897" t="s">
        <v>6</v>
      </c>
      <c r="M18" s="897" t="s">
        <v>6</v>
      </c>
      <c r="N18" s="897" t="s">
        <v>6</v>
      </c>
      <c r="O18" s="897" t="s">
        <v>6</v>
      </c>
      <c r="P18" s="897" t="s">
        <v>6</v>
      </c>
      <c r="Q18" s="897" t="s">
        <v>6</v>
      </c>
      <c r="R18" s="897" t="s">
        <v>6</v>
      </c>
      <c r="S18" s="897" t="s">
        <v>6</v>
      </c>
      <c r="T18" s="897" t="s">
        <v>6</v>
      </c>
      <c r="U18" s="897" t="s">
        <v>6</v>
      </c>
      <c r="V18" s="897" t="s">
        <v>6</v>
      </c>
      <c r="W18" s="897" t="s">
        <v>6</v>
      </c>
      <c r="X18" s="916" t="s">
        <v>5</v>
      </c>
      <c r="Y18" s="917" t="s">
        <v>825</v>
      </c>
      <c r="Z18" s="897" t="s">
        <v>6</v>
      </c>
      <c r="AA18" s="897" t="s">
        <v>6</v>
      </c>
      <c r="AB18" s="897" t="s">
        <v>6</v>
      </c>
      <c r="AC18" s="900"/>
      <c r="AD18" s="900"/>
      <c r="AE18" s="918" t="s">
        <v>6</v>
      </c>
      <c r="AF18" s="918" t="s">
        <v>6</v>
      </c>
      <c r="AG18" s="897" t="s">
        <v>6</v>
      </c>
      <c r="AH18" s="897" t="s">
        <v>6</v>
      </c>
      <c r="AI18" s="897" t="s">
        <v>6</v>
      </c>
      <c r="AJ18" s="897" t="s">
        <v>6</v>
      </c>
      <c r="AK18" s="897" t="s">
        <v>6</v>
      </c>
      <c r="AL18" s="897" t="s">
        <v>6</v>
      </c>
      <c r="AM18" s="897" t="s">
        <v>6</v>
      </c>
      <c r="AN18" s="897" t="s">
        <v>6</v>
      </c>
      <c r="AO18" s="897" t="s">
        <v>6</v>
      </c>
      <c r="AP18" s="897" t="s">
        <v>6</v>
      </c>
      <c r="AQ18" s="897" t="s">
        <v>6</v>
      </c>
      <c r="AR18" s="897" t="s">
        <v>6</v>
      </c>
      <c r="AS18" s="897" t="s">
        <v>6</v>
      </c>
      <c r="AT18" s="897" t="s">
        <v>6</v>
      </c>
      <c r="AU18" s="897" t="s">
        <v>6</v>
      </c>
      <c r="AV18" s="939" t="s">
        <v>6</v>
      </c>
      <c r="AW18" s="941"/>
      <c r="AX18" s="941"/>
      <c r="AY18" s="943"/>
      <c r="AZ18" s="943"/>
      <c r="BA18" s="942"/>
      <c r="BB18" s="942"/>
    </row>
    <row r="19" spans="1:54" s="51" customFormat="1" ht="24" customHeight="1" x14ac:dyDescent="0.25">
      <c r="A19" s="2196"/>
      <c r="B19" s="910" t="s">
        <v>1904</v>
      </c>
      <c r="C19" s="911" t="s">
        <v>6</v>
      </c>
      <c r="D19" s="911" t="s">
        <v>6</v>
      </c>
      <c r="E19" s="911" t="s">
        <v>6</v>
      </c>
      <c r="F19" s="911" t="s">
        <v>6</v>
      </c>
      <c r="G19" s="911" t="s">
        <v>6</v>
      </c>
      <c r="H19" s="911" t="s">
        <v>6</v>
      </c>
      <c r="I19" s="911" t="s">
        <v>6</v>
      </c>
      <c r="J19" s="911" t="s">
        <v>6</v>
      </c>
      <c r="K19" s="911" t="s">
        <v>6</v>
      </c>
      <c r="L19" s="911" t="s">
        <v>6</v>
      </c>
      <c r="M19" s="911" t="s">
        <v>6</v>
      </c>
      <c r="N19" s="911" t="s">
        <v>6</v>
      </c>
      <c r="O19" s="911" t="s">
        <v>6</v>
      </c>
      <c r="P19" s="911" t="s">
        <v>6</v>
      </c>
      <c r="Q19" s="911" t="s">
        <v>6</v>
      </c>
      <c r="R19" s="911" t="s">
        <v>6</v>
      </c>
      <c r="S19" s="911" t="s">
        <v>6</v>
      </c>
      <c r="T19" s="911" t="s">
        <v>6</v>
      </c>
      <c r="U19" s="911" t="s">
        <v>6</v>
      </c>
      <c r="V19" s="911" t="s">
        <v>6</v>
      </c>
      <c r="W19" s="911" t="s">
        <v>6</v>
      </c>
      <c r="X19" s="912" t="s">
        <v>5</v>
      </c>
      <c r="Y19" s="913" t="s">
        <v>825</v>
      </c>
      <c r="Z19" s="911" t="s">
        <v>6</v>
      </c>
      <c r="AA19" s="911" t="s">
        <v>6</v>
      </c>
      <c r="AB19" s="911" t="s">
        <v>6</v>
      </c>
      <c r="AC19" s="914"/>
      <c r="AD19" s="914"/>
      <c r="AE19" s="915" t="s">
        <v>6</v>
      </c>
      <c r="AF19" s="915" t="s">
        <v>6</v>
      </c>
      <c r="AG19" s="911" t="s">
        <v>6</v>
      </c>
      <c r="AH19" s="911" t="s">
        <v>6</v>
      </c>
      <c r="AI19" s="911" t="s">
        <v>6</v>
      </c>
      <c r="AJ19" s="911" t="s">
        <v>6</v>
      </c>
      <c r="AK19" s="911" t="s">
        <v>6</v>
      </c>
      <c r="AL19" s="911" t="s">
        <v>6</v>
      </c>
      <c r="AM19" s="911" t="s">
        <v>6</v>
      </c>
      <c r="AN19" s="911" t="s">
        <v>6</v>
      </c>
      <c r="AO19" s="911" t="s">
        <v>6</v>
      </c>
      <c r="AP19" s="911" t="s">
        <v>6</v>
      </c>
      <c r="AQ19" s="911" t="s">
        <v>6</v>
      </c>
      <c r="AR19" s="911" t="s">
        <v>6</v>
      </c>
      <c r="AS19" s="911" t="s">
        <v>6</v>
      </c>
      <c r="AT19" s="911" t="s">
        <v>6</v>
      </c>
      <c r="AU19" s="911" t="s">
        <v>6</v>
      </c>
      <c r="AV19" s="940" t="s">
        <v>6</v>
      </c>
      <c r="AW19" s="941"/>
      <c r="AX19" s="941"/>
      <c r="AY19" s="943"/>
      <c r="AZ19" s="943"/>
      <c r="BA19" s="942"/>
      <c r="BB19" s="942"/>
    </row>
    <row r="20" spans="1:54" ht="21" customHeight="1" x14ac:dyDescent="0.2">
      <c r="A20" s="22"/>
      <c r="B20" s="24"/>
      <c r="C20" s="24"/>
      <c r="E20" s="23"/>
      <c r="F20" s="23"/>
      <c r="G20" s="23"/>
      <c r="H20" s="23"/>
      <c r="I20" s="23"/>
      <c r="J20" s="23"/>
      <c r="K20" s="23"/>
      <c r="L20" s="23"/>
      <c r="M20" s="23"/>
      <c r="N20" s="23"/>
      <c r="P20" s="23"/>
      <c r="R20" s="31" t="s">
        <v>23</v>
      </c>
      <c r="S20" s="23"/>
      <c r="T20" s="3" t="s">
        <v>9</v>
      </c>
      <c r="U20" s="16" t="s">
        <v>13</v>
      </c>
      <c r="V20" s="17"/>
      <c r="W20" s="17"/>
      <c r="X20" s="17"/>
      <c r="Y20" s="17"/>
      <c r="AE20" s="15"/>
      <c r="AF20" s="15"/>
      <c r="AH20" s="6" t="s">
        <v>825</v>
      </c>
      <c r="AI20" s="16" t="s">
        <v>16</v>
      </c>
      <c r="AJ20" s="15"/>
      <c r="AK20" s="15"/>
      <c r="AL20" s="15"/>
      <c r="AM20" s="15"/>
      <c r="AN20" s="15"/>
      <c r="AT20" s="17"/>
      <c r="AU20" s="14"/>
      <c r="AV20" s="17" t="s">
        <v>18</v>
      </c>
      <c r="AW20" s="17"/>
      <c r="AX20" s="17"/>
      <c r="AZ20" s="21"/>
      <c r="BA20" s="21"/>
      <c r="BB20" s="21"/>
    </row>
    <row r="21" spans="1:54" ht="20.25" customHeight="1" x14ac:dyDescent="0.2">
      <c r="T21" s="7" t="s">
        <v>6</v>
      </c>
      <c r="U21" s="17" t="s">
        <v>19</v>
      </c>
      <c r="V21" s="17"/>
      <c r="W21" s="17"/>
      <c r="X21" s="17"/>
      <c r="Y21" s="17"/>
      <c r="AE21" s="18"/>
      <c r="AF21" s="18"/>
      <c r="AH21" s="5" t="s">
        <v>3</v>
      </c>
      <c r="AI21" s="16" t="s">
        <v>10</v>
      </c>
      <c r="AJ21" s="17"/>
      <c r="AK21" s="17"/>
      <c r="AL21" s="17"/>
      <c r="AM21" s="18"/>
      <c r="AN21" s="16"/>
      <c r="AS21" s="17"/>
      <c r="AT21" s="17"/>
      <c r="AU21" s="4"/>
      <c r="AV21" s="17" t="s">
        <v>20</v>
      </c>
      <c r="AW21" s="17"/>
      <c r="AX21" s="17"/>
      <c r="AY21" s="17"/>
      <c r="AZ21" s="13"/>
      <c r="BA21" s="13"/>
      <c r="BB21" s="13"/>
    </row>
    <row r="22" spans="1:54" ht="20.25" customHeight="1" x14ac:dyDescent="0.2">
      <c r="C22" s="12"/>
      <c r="T22" s="1" t="s">
        <v>5</v>
      </c>
      <c r="U22" s="17" t="s">
        <v>12</v>
      </c>
      <c r="V22" s="17"/>
      <c r="W22" s="17"/>
      <c r="X22" s="17"/>
      <c r="Y22" s="17"/>
      <c r="AE22" s="17"/>
      <c r="AF22" s="17"/>
      <c r="AH22" s="19" t="s">
        <v>2</v>
      </c>
      <c r="AI22" s="16" t="s">
        <v>11</v>
      </c>
      <c r="AJ22" s="17"/>
      <c r="AK22" s="17"/>
      <c r="AL22" s="17"/>
      <c r="AM22" s="17"/>
      <c r="AN22" s="17"/>
      <c r="AS22" s="17"/>
      <c r="AT22" s="17"/>
      <c r="AU22" s="20" t="s">
        <v>4</v>
      </c>
      <c r="AV22" s="17" t="s">
        <v>14</v>
      </c>
      <c r="AW22" s="17"/>
      <c r="AX22" s="17"/>
      <c r="AY22" s="17"/>
      <c r="AZ22" s="12"/>
      <c r="BA22" s="12"/>
      <c r="BB22" s="12"/>
    </row>
    <row r="23" spans="1:54" s="51" customFormat="1" ht="27.75" customHeight="1" x14ac:dyDescent="0.25">
      <c r="A23" s="57"/>
      <c r="B23" s="58"/>
      <c r="C23" s="59"/>
      <c r="D23" s="60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3"/>
      <c r="X23" s="62"/>
      <c r="Y23" s="62"/>
      <c r="Z23" s="62"/>
      <c r="AA23" s="62"/>
      <c r="AB23" s="62"/>
      <c r="AC23" s="64"/>
      <c r="AD23" s="64"/>
      <c r="AE23" s="64"/>
      <c r="AF23" s="62"/>
      <c r="AG23" s="62"/>
      <c r="AH23" s="62"/>
      <c r="AI23" s="62"/>
      <c r="AJ23" s="62"/>
      <c r="AK23" s="62"/>
      <c r="AL23" s="62"/>
      <c r="AM23" s="2202" t="s">
        <v>2449</v>
      </c>
      <c r="AN23" s="2202"/>
      <c r="AO23" s="2202"/>
      <c r="AP23" s="2202"/>
      <c r="AQ23" s="2202"/>
      <c r="AR23" s="2202"/>
      <c r="AS23" s="2202"/>
      <c r="AT23" s="2202"/>
      <c r="AU23" s="2202"/>
      <c r="AV23" s="2202"/>
      <c r="AW23" s="2202"/>
      <c r="AX23" s="2202"/>
      <c r="AY23" s="2202"/>
      <c r="AZ23" s="15"/>
      <c r="BA23" s="15"/>
      <c r="BB23" s="15"/>
    </row>
    <row r="24" spans="1:54" ht="21" customHeight="1" x14ac:dyDescent="0.2">
      <c r="A24" s="2198" t="s">
        <v>1880</v>
      </c>
      <c r="B24" s="2198"/>
      <c r="C24" s="2198"/>
      <c r="D24" s="2198"/>
      <c r="E24" s="2198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198" t="s">
        <v>15</v>
      </c>
      <c r="AN24" s="2198"/>
      <c r="AO24" s="2198"/>
      <c r="AP24" s="2198"/>
      <c r="AQ24" s="2198"/>
      <c r="AR24" s="2198"/>
      <c r="AS24" s="2198"/>
      <c r="AT24" s="2198"/>
      <c r="AU24" s="2198"/>
      <c r="AV24" s="2198"/>
      <c r="AW24" s="2198"/>
      <c r="AX24" s="2198"/>
      <c r="AY24" s="2198"/>
      <c r="AZ24" s="26"/>
      <c r="BA24" s="26"/>
      <c r="BB24" s="26"/>
    </row>
    <row r="25" spans="1:54" ht="18.75" x14ac:dyDescent="0.2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</row>
    <row r="26" spans="1:54" ht="18.75" x14ac:dyDescent="0.2">
      <c r="B26" s="2189" t="s">
        <v>2453</v>
      </c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189" t="s">
        <v>2451</v>
      </c>
      <c r="AS26" s="25"/>
      <c r="AT26" s="25"/>
      <c r="AU26" s="25"/>
      <c r="AV26" s="25"/>
      <c r="AW26" s="25"/>
      <c r="AX26" s="25"/>
      <c r="AY26" s="25"/>
      <c r="AZ26" s="25"/>
      <c r="BA26" s="25"/>
      <c r="BB26" s="25"/>
    </row>
    <row r="27" spans="1:54" ht="18.75" x14ac:dyDescent="0.2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</row>
    <row r="28" spans="1:54" ht="18.75" x14ac:dyDescent="0.2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</row>
    <row r="29" spans="1:54" ht="20.100000000000001" customHeight="1" x14ac:dyDescent="0.2">
      <c r="A29" s="2190" t="s">
        <v>2452</v>
      </c>
      <c r="B29" s="2190"/>
      <c r="C29" s="2190"/>
      <c r="D29" s="2190"/>
      <c r="E29" s="2190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190" t="s">
        <v>2450</v>
      </c>
      <c r="AN29" s="2190"/>
      <c r="AO29" s="2190"/>
      <c r="AP29" s="2190"/>
      <c r="AQ29" s="2190"/>
      <c r="AR29" s="2190"/>
      <c r="AS29" s="2190"/>
      <c r="AT29" s="2190"/>
      <c r="AU29" s="2190"/>
      <c r="AV29" s="2190"/>
      <c r="AW29" s="2190"/>
      <c r="AX29" s="2190"/>
      <c r="AY29" s="2190"/>
      <c r="AZ29" s="25"/>
      <c r="BA29" s="25"/>
      <c r="BB29" s="25"/>
    </row>
    <row r="32" spans="1:54" ht="18.75" x14ac:dyDescent="0.2">
      <c r="AQ32" s="2193"/>
      <c r="AR32" s="2193"/>
      <c r="AS32" s="2193"/>
      <c r="AT32" s="2193"/>
      <c r="AU32" s="2193"/>
      <c r="AV32" s="2193"/>
      <c r="AW32" s="2193"/>
      <c r="AX32" s="2193"/>
      <c r="AY32" s="2193"/>
      <c r="AZ32" s="2193"/>
      <c r="BA32" s="2193"/>
    </row>
  </sheetData>
  <mergeCells count="29">
    <mergeCell ref="A1:F1"/>
    <mergeCell ref="A2:F2"/>
    <mergeCell ref="A3:F3"/>
    <mergeCell ref="A4:BA4"/>
    <mergeCell ref="AW9:BB9"/>
    <mergeCell ref="A5:A9"/>
    <mergeCell ref="S5:W5"/>
    <mergeCell ref="X5:AA5"/>
    <mergeCell ref="AF5:AJ5"/>
    <mergeCell ref="AK5:AN5"/>
    <mergeCell ref="AO5:AR5"/>
    <mergeCell ref="C9:X9"/>
    <mergeCell ref="AB5:AE5"/>
    <mergeCell ref="C5:E5"/>
    <mergeCell ref="F5:I5"/>
    <mergeCell ref="J5:N5"/>
    <mergeCell ref="A29:E29"/>
    <mergeCell ref="AM29:AY29"/>
    <mergeCell ref="O5:R5"/>
    <mergeCell ref="AQ32:BA32"/>
    <mergeCell ref="AS5:AW5"/>
    <mergeCell ref="AX5:BA5"/>
    <mergeCell ref="Y9:AV9"/>
    <mergeCell ref="A18:A19"/>
    <mergeCell ref="A11:A14"/>
    <mergeCell ref="A24:E24"/>
    <mergeCell ref="A15:A17"/>
    <mergeCell ref="AM23:AY23"/>
    <mergeCell ref="AM24:AY24"/>
  </mergeCells>
  <printOptions horizontalCentered="1"/>
  <pageMargins left="0.3" right="0.2" top="0.4" bottom="0.36" header="0.3" footer="0.3"/>
  <pageSetup paperSize="9" scale="70" fitToHeight="2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</sheetPr>
  <dimension ref="A1:BK120"/>
  <sheetViews>
    <sheetView zoomScaleNormal="100" workbookViewId="0">
      <pane xSplit="1" ySplit="11" topLeftCell="B93" activePane="bottomRight" state="frozen"/>
      <selection pane="topRight" activeCell="B1" sqref="B1"/>
      <selection pane="bottomLeft" activeCell="A12" sqref="A12"/>
      <selection pane="bottomRight" activeCell="D95" sqref="D95"/>
    </sheetView>
  </sheetViews>
  <sheetFormatPr defaultColWidth="9.140625" defaultRowHeight="12" x14ac:dyDescent="0.2"/>
  <cols>
    <col min="1" max="1" width="3.42578125" style="1313" bestFit="1" customWidth="1"/>
    <col min="2" max="2" width="9.42578125" style="1313" customWidth="1"/>
    <col min="3" max="3" width="7.28515625" style="1313" customWidth="1"/>
    <col min="4" max="4" width="34.85546875" style="1313" customWidth="1"/>
    <col min="5" max="5" width="8.140625" style="1313" bestFit="1" customWidth="1"/>
    <col min="6" max="6" width="8.140625" style="1313" customWidth="1"/>
    <col min="7" max="7" width="8.140625" style="1313" hidden="1" customWidth="1"/>
    <col min="8" max="8" width="10.42578125" style="1313" bestFit="1" customWidth="1"/>
    <col min="9" max="9" width="5.28515625" style="1313" customWidth="1"/>
    <col min="10" max="11" width="3.28515625" style="1313" customWidth="1"/>
    <col min="12" max="12" width="3.5703125" style="1313" customWidth="1"/>
    <col min="13" max="13" width="2.85546875" style="1313" customWidth="1"/>
    <col min="14" max="15" width="3.42578125" style="1313" customWidth="1"/>
    <col min="16" max="16" width="3.140625" style="1313" customWidth="1"/>
    <col min="17" max="17" width="2.85546875" style="1313" customWidth="1"/>
    <col min="18" max="27" width="3.140625" style="1313" customWidth="1"/>
    <col min="28" max="28" width="3" style="1313" customWidth="1"/>
    <col min="29" max="31" width="3.140625" style="1313" customWidth="1"/>
    <col min="32" max="32" width="3.42578125" style="1313" customWidth="1"/>
    <col min="33" max="33" width="3.5703125" style="1313" customWidth="1"/>
    <col min="34" max="35" width="3.85546875" style="1313" customWidth="1"/>
    <col min="36" max="37" width="3.85546875" style="1313" bestFit="1" customWidth="1"/>
    <col min="38" max="38" width="3" style="1313" bestFit="1" customWidth="1"/>
    <col min="39" max="39" width="3.42578125" style="1313" customWidth="1"/>
    <col min="40" max="40" width="3" style="1313" bestFit="1" customWidth="1"/>
    <col min="41" max="42" width="3.140625" style="1313" customWidth="1"/>
    <col min="43" max="43" width="3.140625" style="1313" bestFit="1" customWidth="1"/>
    <col min="44" max="44" width="3.42578125" style="1313" customWidth="1"/>
    <col min="45" max="45" width="3.28515625" style="1313" bestFit="1" customWidth="1"/>
    <col min="46" max="47" width="4" style="1313" bestFit="1" customWidth="1"/>
    <col min="48" max="51" width="3.85546875" style="1313" bestFit="1" customWidth="1"/>
    <col min="52" max="52" width="3" style="1313" bestFit="1" customWidth="1"/>
    <col min="53" max="53" width="3.85546875" style="1313" bestFit="1" customWidth="1"/>
    <col min="54" max="54" width="3.140625" style="1313" bestFit="1" customWidth="1"/>
    <col min="55" max="55" width="3" style="1313" bestFit="1" customWidth="1"/>
    <col min="56" max="56" width="3.140625" style="1313" bestFit="1" customWidth="1"/>
    <col min="57" max="57" width="2.85546875" style="1313" customWidth="1"/>
    <col min="58" max="58" width="3.85546875" style="1313" bestFit="1" customWidth="1"/>
    <col min="59" max="62" width="3" style="1313" bestFit="1" customWidth="1"/>
    <col min="63" max="16384" width="9.140625" style="1313"/>
  </cols>
  <sheetData>
    <row r="1" spans="1:62" ht="13.5" customHeight="1" x14ac:dyDescent="0.2">
      <c r="A1" s="1312" t="s">
        <v>2013</v>
      </c>
      <c r="B1" s="1312"/>
      <c r="C1" s="1312"/>
      <c r="D1" s="1312"/>
      <c r="E1" s="1312"/>
      <c r="F1" s="1312"/>
      <c r="G1" s="1312"/>
      <c r="H1" s="1312"/>
    </row>
    <row r="2" spans="1:62" ht="12.75" customHeight="1" x14ac:dyDescent="0.2">
      <c r="A2" s="1314" t="s">
        <v>2014</v>
      </c>
      <c r="B2" s="1314"/>
      <c r="C2" s="1314"/>
      <c r="D2" s="1314"/>
      <c r="E2" s="1314"/>
      <c r="F2" s="1314"/>
      <c r="G2" s="1314"/>
      <c r="H2" s="1314"/>
    </row>
    <row r="3" spans="1:62" ht="13.5" customHeight="1" x14ac:dyDescent="0.2">
      <c r="A3" s="1314" t="s">
        <v>2015</v>
      </c>
      <c r="B3" s="1314"/>
      <c r="C3" s="1314"/>
      <c r="D3" s="1314"/>
      <c r="E3" s="1314"/>
      <c r="F3" s="1314"/>
      <c r="G3" s="1314"/>
      <c r="H3" s="1314"/>
    </row>
    <row r="4" spans="1:62" ht="7.5" customHeight="1" x14ac:dyDescent="0.2"/>
    <row r="5" spans="1:62" ht="25.5" customHeight="1" x14ac:dyDescent="0.2">
      <c r="A5" s="2369" t="s">
        <v>2208</v>
      </c>
      <c r="B5" s="2369"/>
      <c r="C5" s="2369"/>
      <c r="D5" s="2369"/>
      <c r="E5" s="2369"/>
      <c r="F5" s="2369"/>
      <c r="G5" s="2369"/>
      <c r="H5" s="2369"/>
      <c r="I5" s="2369"/>
      <c r="J5" s="2369"/>
      <c r="K5" s="2369"/>
      <c r="L5" s="2369"/>
      <c r="M5" s="2369"/>
      <c r="N5" s="2369"/>
      <c r="O5" s="2369"/>
      <c r="P5" s="2369"/>
      <c r="Q5" s="2369"/>
      <c r="R5" s="2369"/>
      <c r="S5" s="2369"/>
      <c r="T5" s="2369"/>
      <c r="U5" s="2369"/>
      <c r="V5" s="2369"/>
      <c r="W5" s="2369"/>
      <c r="X5" s="2369"/>
      <c r="Y5" s="2369"/>
      <c r="Z5" s="2369"/>
      <c r="AA5" s="2369"/>
      <c r="AB5" s="2369"/>
      <c r="AC5" s="2369"/>
      <c r="AD5" s="2369"/>
      <c r="AE5" s="2369"/>
      <c r="AF5" s="2369"/>
      <c r="AG5" s="2369"/>
      <c r="AH5" s="2369"/>
      <c r="AI5" s="2369"/>
      <c r="AJ5" s="2369"/>
      <c r="AK5" s="2369"/>
      <c r="AL5" s="2369"/>
      <c r="AM5" s="2369"/>
      <c r="AN5" s="2369"/>
      <c r="AO5" s="2369"/>
      <c r="AP5" s="2369"/>
      <c r="AQ5" s="2369"/>
      <c r="AR5" s="2369"/>
      <c r="AS5" s="2369"/>
      <c r="AT5" s="2369"/>
      <c r="AU5" s="2369"/>
      <c r="AV5" s="2369"/>
      <c r="AW5" s="2369"/>
      <c r="AX5" s="2369"/>
      <c r="AY5" s="2369"/>
      <c r="AZ5" s="2369"/>
      <c r="BA5" s="2369"/>
      <c r="BB5" s="2369"/>
      <c r="BC5" s="2369"/>
      <c r="BD5" s="2369"/>
      <c r="BE5" s="2369"/>
      <c r="BF5" s="2369"/>
      <c r="BG5" s="2369"/>
      <c r="BH5" s="2369"/>
      <c r="BI5" s="2369"/>
      <c r="BJ5" s="2369"/>
    </row>
    <row r="6" spans="1:62" ht="24" customHeight="1" x14ac:dyDescent="0.2">
      <c r="A6" s="2369" t="s">
        <v>2017</v>
      </c>
      <c r="B6" s="2369"/>
      <c r="C6" s="2369"/>
      <c r="D6" s="2369"/>
      <c r="E6" s="2369"/>
      <c r="F6" s="2369"/>
      <c r="G6" s="2369"/>
      <c r="H6" s="2369"/>
      <c r="I6" s="2369"/>
      <c r="J6" s="2369"/>
      <c r="K6" s="2369"/>
      <c r="L6" s="2369"/>
      <c r="M6" s="2369"/>
      <c r="N6" s="2369"/>
      <c r="O6" s="2369"/>
      <c r="P6" s="2369"/>
      <c r="Q6" s="2369"/>
      <c r="R6" s="2369"/>
      <c r="S6" s="2369"/>
      <c r="T6" s="2369"/>
      <c r="U6" s="2369"/>
      <c r="V6" s="2369"/>
      <c r="W6" s="2369"/>
      <c r="X6" s="2369"/>
      <c r="Y6" s="2369"/>
      <c r="Z6" s="2369"/>
      <c r="AA6" s="2369"/>
      <c r="AB6" s="2369"/>
      <c r="AC6" s="2369"/>
      <c r="AD6" s="2369"/>
      <c r="AE6" s="2369"/>
      <c r="AF6" s="2369"/>
      <c r="AG6" s="2369"/>
      <c r="AH6" s="2369"/>
      <c r="AI6" s="2369"/>
      <c r="AJ6" s="2369"/>
      <c r="AK6" s="2369"/>
      <c r="AL6" s="2369"/>
      <c r="AM6" s="2369"/>
      <c r="AN6" s="2369"/>
      <c r="AO6" s="2369"/>
      <c r="AP6" s="2369"/>
      <c r="AQ6" s="2369"/>
      <c r="AR6" s="2369"/>
      <c r="AS6" s="2369"/>
      <c r="AT6" s="2369"/>
      <c r="AU6" s="2369"/>
      <c r="AV6" s="2369"/>
      <c r="AW6" s="2369"/>
      <c r="AX6" s="2369"/>
      <c r="AY6" s="2369"/>
      <c r="AZ6" s="2369"/>
      <c r="BA6" s="2369"/>
      <c r="BB6" s="2369"/>
      <c r="BC6" s="2369"/>
      <c r="BD6" s="2369"/>
      <c r="BE6" s="2369"/>
      <c r="BF6" s="2369"/>
      <c r="BG6" s="2369"/>
      <c r="BH6" s="2369"/>
      <c r="BI6" s="2369"/>
      <c r="BJ6" s="2369"/>
    </row>
    <row r="7" spans="1:62" ht="22.5" x14ac:dyDescent="0.2">
      <c r="A7" s="2370" t="s">
        <v>2172</v>
      </c>
      <c r="B7" s="2370"/>
      <c r="C7" s="2370"/>
      <c r="D7" s="1315"/>
      <c r="E7" s="1315"/>
      <c r="F7" s="1315"/>
      <c r="G7" s="1315"/>
      <c r="H7" s="1315"/>
      <c r="I7" s="1315"/>
      <c r="J7" s="1315"/>
      <c r="K7" s="1315"/>
      <c r="L7" s="1315"/>
      <c r="M7" s="1315"/>
      <c r="N7" s="1315"/>
      <c r="O7" s="1315"/>
      <c r="P7" s="1315"/>
      <c r="Q7" s="1315"/>
      <c r="R7" s="1315"/>
      <c r="S7" s="1315"/>
      <c r="T7" s="1315"/>
      <c r="U7" s="1315"/>
      <c r="V7" s="1315"/>
      <c r="W7" s="1315"/>
      <c r="X7" s="1315"/>
      <c r="Y7" s="1315"/>
      <c r="Z7" s="1315"/>
      <c r="AA7" s="1315"/>
      <c r="AB7" s="1315"/>
      <c r="AC7" s="1315"/>
      <c r="AD7" s="1315"/>
      <c r="AE7" s="1315"/>
      <c r="AF7" s="1315"/>
      <c r="AG7" s="1315"/>
      <c r="AH7" s="1315"/>
      <c r="AI7" s="1315"/>
      <c r="AJ7" s="1315"/>
      <c r="AK7" s="1315"/>
      <c r="AL7" s="1315"/>
      <c r="AM7" s="1315"/>
      <c r="AN7" s="1315"/>
      <c r="AO7" s="1315"/>
      <c r="AP7" s="1315"/>
      <c r="AQ7" s="1315"/>
      <c r="AR7" s="1315"/>
      <c r="AS7" s="1315"/>
      <c r="AT7" s="1315"/>
      <c r="AU7" s="1315"/>
      <c r="AV7" s="1315"/>
      <c r="AW7" s="1315"/>
      <c r="AX7" s="1315"/>
      <c r="AY7" s="1315"/>
      <c r="AZ7" s="1315"/>
      <c r="BA7" s="1315"/>
      <c r="BB7" s="1315"/>
      <c r="BC7" s="1315"/>
      <c r="BD7" s="1315"/>
      <c r="BE7" s="1315"/>
      <c r="BF7" s="1315"/>
      <c r="BG7" s="1315"/>
      <c r="BH7" s="1315"/>
      <c r="BI7" s="1315"/>
      <c r="BJ7" s="1315"/>
    </row>
    <row r="8" spans="1:62" ht="15" customHeight="1" x14ac:dyDescent="0.2">
      <c r="A8" s="2366" t="s">
        <v>3</v>
      </c>
      <c r="B8" s="2366" t="s">
        <v>28</v>
      </c>
      <c r="C8" s="2371" t="s">
        <v>835</v>
      </c>
      <c r="D8" s="2374" t="s">
        <v>836</v>
      </c>
      <c r="E8" s="2375" t="s">
        <v>837</v>
      </c>
      <c r="F8" s="1316"/>
      <c r="G8" s="1316"/>
      <c r="H8" s="2375" t="s">
        <v>838</v>
      </c>
      <c r="I8" s="2376" t="s">
        <v>839</v>
      </c>
      <c r="J8" s="2362" t="s">
        <v>1885</v>
      </c>
      <c r="K8" s="2363"/>
      <c r="L8" s="2363"/>
      <c r="M8" s="2363"/>
      <c r="N8" s="2364"/>
      <c r="O8" s="2362" t="s">
        <v>1886</v>
      </c>
      <c r="P8" s="2363"/>
      <c r="Q8" s="2363"/>
      <c r="R8" s="2364"/>
      <c r="S8" s="2365" t="s">
        <v>1887</v>
      </c>
      <c r="T8" s="2363"/>
      <c r="U8" s="2363"/>
      <c r="V8" s="2364"/>
      <c r="W8" s="2365" t="s">
        <v>1888</v>
      </c>
      <c r="X8" s="2363"/>
      <c r="Y8" s="2363"/>
      <c r="Z8" s="2363"/>
      <c r="AA8" s="2364"/>
      <c r="AB8" s="2365" t="s">
        <v>1889</v>
      </c>
      <c r="AC8" s="2363"/>
      <c r="AD8" s="2363"/>
      <c r="AE8" s="2364"/>
      <c r="AF8" s="2362" t="s">
        <v>1890</v>
      </c>
      <c r="AG8" s="2363"/>
      <c r="AH8" s="2363"/>
      <c r="AI8" s="2364"/>
      <c r="AJ8" s="2365" t="s">
        <v>2209</v>
      </c>
      <c r="AK8" s="2363"/>
      <c r="AL8" s="2363"/>
      <c r="AM8" s="2363"/>
      <c r="AN8" s="2364"/>
      <c r="AO8" s="2365" t="s">
        <v>1892</v>
      </c>
      <c r="AP8" s="2363"/>
      <c r="AQ8" s="2363"/>
      <c r="AR8" s="2364"/>
      <c r="AS8" s="2365" t="s">
        <v>1893</v>
      </c>
      <c r="AT8" s="2363"/>
      <c r="AU8" s="2363"/>
      <c r="AV8" s="2364"/>
      <c r="AW8" s="2365" t="s">
        <v>2210</v>
      </c>
      <c r="AX8" s="2363"/>
      <c r="AY8" s="2363"/>
      <c r="AZ8" s="2363"/>
      <c r="BA8" s="2364"/>
      <c r="BB8" s="2365" t="s">
        <v>2211</v>
      </c>
      <c r="BC8" s="2363"/>
      <c r="BD8" s="2363"/>
      <c r="BE8" s="2364"/>
      <c r="BF8" s="2365" t="s">
        <v>1896</v>
      </c>
      <c r="BG8" s="2363"/>
      <c r="BH8" s="2363"/>
      <c r="BI8" s="2363"/>
      <c r="BJ8" s="2364"/>
    </row>
    <row r="9" spans="1:62" ht="15.75" x14ac:dyDescent="0.2">
      <c r="A9" s="2367"/>
      <c r="B9" s="2367"/>
      <c r="C9" s="2372"/>
      <c r="D9" s="2372"/>
      <c r="E9" s="2375"/>
      <c r="F9" s="1317"/>
      <c r="G9" s="1317"/>
      <c r="H9" s="2375"/>
      <c r="I9" s="2375"/>
      <c r="J9" s="2366" t="s">
        <v>2444</v>
      </c>
      <c r="K9" s="1318">
        <v>1</v>
      </c>
      <c r="L9" s="1319">
        <v>2</v>
      </c>
      <c r="M9" s="1318">
        <v>3</v>
      </c>
      <c r="N9" s="1319">
        <v>4</v>
      </c>
      <c r="O9" s="1318">
        <v>5</v>
      </c>
      <c r="P9" s="1319">
        <v>6</v>
      </c>
      <c r="Q9" s="1318">
        <v>7</v>
      </c>
      <c r="R9" s="1319">
        <v>8</v>
      </c>
      <c r="S9" s="1318">
        <v>9</v>
      </c>
      <c r="T9" s="1319">
        <v>10</v>
      </c>
      <c r="U9" s="1318">
        <v>11</v>
      </c>
      <c r="V9" s="1319">
        <v>12</v>
      </c>
      <c r="W9" s="1318">
        <v>13</v>
      </c>
      <c r="X9" s="1319">
        <v>14</v>
      </c>
      <c r="Y9" s="1318">
        <v>15</v>
      </c>
      <c r="Z9" s="1319">
        <v>16</v>
      </c>
      <c r="AA9" s="1318">
        <v>17</v>
      </c>
      <c r="AB9" s="1319">
        <v>18</v>
      </c>
      <c r="AC9" s="1318">
        <v>19</v>
      </c>
      <c r="AD9" s="1319">
        <v>20</v>
      </c>
      <c r="AE9" s="1318">
        <v>21</v>
      </c>
      <c r="AF9" s="1319">
        <v>22</v>
      </c>
      <c r="AG9" s="1318">
        <v>23</v>
      </c>
      <c r="AH9" s="1319">
        <v>24</v>
      </c>
      <c r="AI9" s="1318">
        <v>25</v>
      </c>
      <c r="AJ9" s="1319">
        <v>26</v>
      </c>
      <c r="AK9" s="1318">
        <v>27</v>
      </c>
      <c r="AL9" s="1319">
        <v>28</v>
      </c>
      <c r="AM9" s="1318">
        <v>29</v>
      </c>
      <c r="AN9" s="1319">
        <v>30</v>
      </c>
      <c r="AO9" s="1318">
        <v>31</v>
      </c>
      <c r="AP9" s="1319">
        <v>32</v>
      </c>
      <c r="AQ9" s="1318">
        <v>33</v>
      </c>
      <c r="AR9" s="1319">
        <v>34</v>
      </c>
      <c r="AS9" s="1318">
        <v>35</v>
      </c>
      <c r="AT9" s="1319">
        <v>36</v>
      </c>
      <c r="AU9" s="1318">
        <v>37</v>
      </c>
      <c r="AV9" s="1319">
        <v>38</v>
      </c>
      <c r="AW9" s="1318">
        <v>39</v>
      </c>
      <c r="AX9" s="1319">
        <v>40</v>
      </c>
      <c r="AY9" s="1318">
        <v>41</v>
      </c>
      <c r="AZ9" s="1319">
        <v>42</v>
      </c>
      <c r="BA9" s="1318">
        <v>43</v>
      </c>
      <c r="BB9" s="1319">
        <v>44</v>
      </c>
      <c r="BC9" s="1318">
        <v>45</v>
      </c>
      <c r="BD9" s="1319">
        <v>46</v>
      </c>
      <c r="BE9" s="1318">
        <v>47</v>
      </c>
      <c r="BF9" s="1319">
        <v>48</v>
      </c>
      <c r="BG9" s="1318">
        <v>49</v>
      </c>
      <c r="BH9" s="1319">
        <v>50</v>
      </c>
      <c r="BI9" s="1318">
        <v>51</v>
      </c>
      <c r="BJ9" s="1319">
        <v>52</v>
      </c>
    </row>
    <row r="10" spans="1:62" ht="15.75" x14ac:dyDescent="0.2">
      <c r="A10" s="2367"/>
      <c r="B10" s="2367"/>
      <c r="C10" s="2372"/>
      <c r="D10" s="2372"/>
      <c r="E10" s="2375"/>
      <c r="F10" s="1317"/>
      <c r="G10" s="1317"/>
      <c r="H10" s="2375"/>
      <c r="I10" s="2375"/>
      <c r="J10" s="2367"/>
      <c r="K10" s="1320">
        <f t="shared" ref="K10:BE10" si="0">J11+1</f>
        <v>1</v>
      </c>
      <c r="L10" s="1320">
        <f t="shared" si="0"/>
        <v>8</v>
      </c>
      <c r="M10" s="1320">
        <f t="shared" si="0"/>
        <v>15</v>
      </c>
      <c r="N10" s="1320">
        <f t="shared" si="0"/>
        <v>22</v>
      </c>
      <c r="O10" s="1320">
        <f t="shared" si="0"/>
        <v>4</v>
      </c>
      <c r="P10" s="1320">
        <f t="shared" si="0"/>
        <v>11</v>
      </c>
      <c r="Q10" s="1320">
        <f t="shared" si="0"/>
        <v>18</v>
      </c>
      <c r="R10" s="1320">
        <f t="shared" si="0"/>
        <v>25</v>
      </c>
      <c r="S10" s="1320">
        <f t="shared" si="0"/>
        <v>2</v>
      </c>
      <c r="T10" s="1320">
        <f t="shared" si="0"/>
        <v>9</v>
      </c>
      <c r="U10" s="1320">
        <f t="shared" si="0"/>
        <v>16</v>
      </c>
      <c r="V10" s="1320">
        <f t="shared" si="0"/>
        <v>23</v>
      </c>
      <c r="W10" s="1320">
        <f t="shared" si="0"/>
        <v>30</v>
      </c>
      <c r="X10" s="1320">
        <f t="shared" si="0"/>
        <v>6</v>
      </c>
      <c r="Y10" s="1320">
        <f t="shared" si="0"/>
        <v>13</v>
      </c>
      <c r="Z10" s="1320">
        <f t="shared" si="0"/>
        <v>20</v>
      </c>
      <c r="AA10" s="1320">
        <f t="shared" si="0"/>
        <v>27</v>
      </c>
      <c r="AB10" s="1320">
        <f t="shared" si="0"/>
        <v>4</v>
      </c>
      <c r="AC10" s="1320">
        <f t="shared" si="0"/>
        <v>11</v>
      </c>
      <c r="AD10" s="1320">
        <f t="shared" si="0"/>
        <v>18</v>
      </c>
      <c r="AE10" s="1320">
        <f t="shared" si="0"/>
        <v>25</v>
      </c>
      <c r="AF10" s="1320">
        <v>1</v>
      </c>
      <c r="AG10" s="1320">
        <f t="shared" si="0"/>
        <v>8</v>
      </c>
      <c r="AH10" s="1320">
        <f t="shared" si="0"/>
        <v>15</v>
      </c>
      <c r="AI10" s="1320">
        <f t="shared" si="0"/>
        <v>22</v>
      </c>
      <c r="AJ10" s="1320">
        <f t="shared" si="0"/>
        <v>29</v>
      </c>
      <c r="AK10" s="1320">
        <f t="shared" si="0"/>
        <v>5</v>
      </c>
      <c r="AL10" s="1320">
        <f t="shared" si="0"/>
        <v>12</v>
      </c>
      <c r="AM10" s="1320">
        <f t="shared" si="0"/>
        <v>19</v>
      </c>
      <c r="AN10" s="1320">
        <f t="shared" si="0"/>
        <v>26</v>
      </c>
      <c r="AO10" s="1320">
        <f t="shared" si="0"/>
        <v>4</v>
      </c>
      <c r="AP10" s="1320">
        <f t="shared" si="0"/>
        <v>11</v>
      </c>
      <c r="AQ10" s="1320">
        <f t="shared" si="0"/>
        <v>18</v>
      </c>
      <c r="AR10" s="1320">
        <f t="shared" si="0"/>
        <v>25</v>
      </c>
      <c r="AS10" s="1320">
        <v>1</v>
      </c>
      <c r="AT10" s="1320">
        <f t="shared" si="0"/>
        <v>8</v>
      </c>
      <c r="AU10" s="1320">
        <f t="shared" si="0"/>
        <v>15</v>
      </c>
      <c r="AV10" s="1320">
        <f t="shared" si="0"/>
        <v>22</v>
      </c>
      <c r="AW10" s="1320">
        <f t="shared" si="0"/>
        <v>29</v>
      </c>
      <c r="AX10" s="1320">
        <f t="shared" si="0"/>
        <v>6</v>
      </c>
      <c r="AY10" s="1320">
        <f t="shared" si="0"/>
        <v>13</v>
      </c>
      <c r="AZ10" s="1320">
        <v>20</v>
      </c>
      <c r="BA10" s="1320">
        <f t="shared" si="0"/>
        <v>27</v>
      </c>
      <c r="BB10" s="1320">
        <f t="shared" si="0"/>
        <v>3</v>
      </c>
      <c r="BC10" s="1320">
        <f t="shared" si="0"/>
        <v>10</v>
      </c>
      <c r="BD10" s="1320">
        <f t="shared" si="0"/>
        <v>17</v>
      </c>
      <c r="BE10" s="1320">
        <f t="shared" si="0"/>
        <v>24</v>
      </c>
      <c r="BF10" s="1320">
        <v>1</v>
      </c>
      <c r="BG10" s="1320">
        <v>8</v>
      </c>
      <c r="BH10" s="1320">
        <v>15</v>
      </c>
      <c r="BI10" s="1320">
        <v>22</v>
      </c>
      <c r="BJ10" s="1320">
        <v>29</v>
      </c>
    </row>
    <row r="11" spans="1:62" ht="15.75" x14ac:dyDescent="0.2">
      <c r="A11" s="2368"/>
      <c r="B11" s="2368"/>
      <c r="C11" s="2373"/>
      <c r="D11" s="2373"/>
      <c r="E11" s="2375"/>
      <c r="F11" s="1321"/>
      <c r="G11" s="1321"/>
      <c r="H11" s="2375"/>
      <c r="I11" s="2375"/>
      <c r="J11" s="2368"/>
      <c r="K11" s="1320">
        <f t="shared" ref="K11:BI11" si="1">K10+6</f>
        <v>7</v>
      </c>
      <c r="L11" s="1320">
        <f t="shared" si="1"/>
        <v>14</v>
      </c>
      <c r="M11" s="1320">
        <f t="shared" si="1"/>
        <v>21</v>
      </c>
      <c r="N11" s="1320">
        <v>3</v>
      </c>
      <c r="O11" s="1320">
        <f t="shared" si="1"/>
        <v>10</v>
      </c>
      <c r="P11" s="1320">
        <f t="shared" si="1"/>
        <v>17</v>
      </c>
      <c r="Q11" s="1320">
        <f t="shared" si="1"/>
        <v>24</v>
      </c>
      <c r="R11" s="1320">
        <v>1</v>
      </c>
      <c r="S11" s="1320">
        <f t="shared" si="1"/>
        <v>8</v>
      </c>
      <c r="T11" s="1320">
        <f t="shared" si="1"/>
        <v>15</v>
      </c>
      <c r="U11" s="1320">
        <f t="shared" si="1"/>
        <v>22</v>
      </c>
      <c r="V11" s="1320">
        <f t="shared" si="1"/>
        <v>29</v>
      </c>
      <c r="W11" s="1320">
        <v>5</v>
      </c>
      <c r="X11" s="1320">
        <f t="shared" si="1"/>
        <v>12</v>
      </c>
      <c r="Y11" s="1320">
        <f t="shared" si="1"/>
        <v>19</v>
      </c>
      <c r="Z11" s="1320">
        <f t="shared" si="1"/>
        <v>26</v>
      </c>
      <c r="AA11" s="1320">
        <v>3</v>
      </c>
      <c r="AB11" s="1320">
        <f t="shared" si="1"/>
        <v>10</v>
      </c>
      <c r="AC11" s="1320">
        <f t="shared" si="1"/>
        <v>17</v>
      </c>
      <c r="AD11" s="1320">
        <f t="shared" si="1"/>
        <v>24</v>
      </c>
      <c r="AE11" s="1320">
        <f t="shared" si="1"/>
        <v>31</v>
      </c>
      <c r="AF11" s="1320">
        <f t="shared" si="1"/>
        <v>7</v>
      </c>
      <c r="AG11" s="1320">
        <f t="shared" si="1"/>
        <v>14</v>
      </c>
      <c r="AH11" s="1320">
        <f t="shared" si="1"/>
        <v>21</v>
      </c>
      <c r="AI11" s="1320">
        <f t="shared" si="1"/>
        <v>28</v>
      </c>
      <c r="AJ11" s="1320">
        <v>4</v>
      </c>
      <c r="AK11" s="1320">
        <f t="shared" si="1"/>
        <v>11</v>
      </c>
      <c r="AL11" s="1320">
        <f t="shared" si="1"/>
        <v>18</v>
      </c>
      <c r="AM11" s="1320">
        <f t="shared" si="1"/>
        <v>25</v>
      </c>
      <c r="AN11" s="1320">
        <v>3</v>
      </c>
      <c r="AO11" s="1320">
        <f t="shared" si="1"/>
        <v>10</v>
      </c>
      <c r="AP11" s="1320">
        <f t="shared" si="1"/>
        <v>17</v>
      </c>
      <c r="AQ11" s="1320">
        <f t="shared" si="1"/>
        <v>24</v>
      </c>
      <c r="AR11" s="1320">
        <f t="shared" si="1"/>
        <v>31</v>
      </c>
      <c r="AS11" s="1320">
        <f t="shared" si="1"/>
        <v>7</v>
      </c>
      <c r="AT11" s="1320">
        <f t="shared" si="1"/>
        <v>14</v>
      </c>
      <c r="AU11" s="1320">
        <f t="shared" si="1"/>
        <v>21</v>
      </c>
      <c r="AV11" s="1320">
        <f t="shared" si="1"/>
        <v>28</v>
      </c>
      <c r="AW11" s="1320">
        <v>5</v>
      </c>
      <c r="AX11" s="1320">
        <f t="shared" si="1"/>
        <v>12</v>
      </c>
      <c r="AY11" s="1320">
        <f t="shared" si="1"/>
        <v>19</v>
      </c>
      <c r="AZ11" s="1320">
        <f t="shared" si="1"/>
        <v>26</v>
      </c>
      <c r="BA11" s="1320">
        <v>2</v>
      </c>
      <c r="BB11" s="1320">
        <f t="shared" si="1"/>
        <v>9</v>
      </c>
      <c r="BC11" s="1320">
        <f t="shared" si="1"/>
        <v>16</v>
      </c>
      <c r="BD11" s="1320">
        <f t="shared" si="1"/>
        <v>23</v>
      </c>
      <c r="BE11" s="1320">
        <f t="shared" si="1"/>
        <v>30</v>
      </c>
      <c r="BF11" s="1320">
        <f t="shared" si="1"/>
        <v>7</v>
      </c>
      <c r="BG11" s="1320">
        <f t="shared" si="1"/>
        <v>14</v>
      </c>
      <c r="BH11" s="1320">
        <f t="shared" si="1"/>
        <v>21</v>
      </c>
      <c r="BI11" s="1320">
        <f t="shared" si="1"/>
        <v>28</v>
      </c>
      <c r="BJ11" s="1320">
        <v>4</v>
      </c>
    </row>
    <row r="12" spans="1:62" ht="15" x14ac:dyDescent="0.25">
      <c r="A12" s="2248"/>
      <c r="B12" s="455" t="s">
        <v>2212</v>
      </c>
      <c r="C12" s="1322" t="s">
        <v>276</v>
      </c>
      <c r="D12" s="1265" t="s">
        <v>10</v>
      </c>
      <c r="E12" s="1264">
        <v>270</v>
      </c>
      <c r="F12" s="1323">
        <f t="shared" ref="F12" si="2">SUM(R12:AK12)</f>
        <v>0</v>
      </c>
      <c r="G12" s="1396"/>
      <c r="H12" s="1324" t="s">
        <v>2213</v>
      </c>
      <c r="I12" s="1325" t="s">
        <v>126</v>
      </c>
      <c r="J12" s="1326" t="s">
        <v>3</v>
      </c>
      <c r="K12" s="1326" t="s">
        <v>3</v>
      </c>
      <c r="L12" s="1326" t="s">
        <v>3</v>
      </c>
      <c r="M12" s="1326" t="s">
        <v>3</v>
      </c>
      <c r="N12" s="1327" t="s">
        <v>826</v>
      </c>
      <c r="O12" s="1327" t="s">
        <v>2</v>
      </c>
      <c r="P12" s="1327" t="s">
        <v>2</v>
      </c>
      <c r="Q12" s="1328" t="s">
        <v>4</v>
      </c>
      <c r="R12" s="1329"/>
      <c r="S12" s="1329"/>
      <c r="T12" s="1329"/>
      <c r="U12" s="1329"/>
      <c r="V12" s="1329"/>
      <c r="W12" s="1329"/>
      <c r="X12" s="1329"/>
      <c r="Y12" s="1329"/>
      <c r="Z12" s="1329"/>
      <c r="AA12" s="1329"/>
      <c r="AB12" s="1329"/>
      <c r="AC12" s="1329"/>
      <c r="AD12" s="1329"/>
      <c r="AE12" s="1330"/>
      <c r="AF12" s="1329"/>
      <c r="AG12" s="1329"/>
      <c r="AH12" s="1329"/>
      <c r="AI12" s="1329"/>
      <c r="AJ12" s="1331"/>
      <c r="AK12" s="1332"/>
      <c r="AL12" s="1332"/>
      <c r="AM12" s="1331"/>
      <c r="AN12" s="1331"/>
      <c r="AO12" s="1331"/>
      <c r="AP12" s="1331"/>
      <c r="AQ12" s="1331"/>
      <c r="AR12" s="1331"/>
      <c r="AS12" s="1329"/>
      <c r="AT12" s="1329"/>
      <c r="AU12" s="1329"/>
      <c r="AV12" s="1329"/>
      <c r="AW12" s="1329"/>
      <c r="AX12" s="1329"/>
      <c r="AY12" s="1329"/>
      <c r="AZ12" s="1329"/>
      <c r="BA12" s="1329"/>
      <c r="BB12" s="1329"/>
      <c r="BC12" s="1331"/>
      <c r="BD12" s="1331"/>
      <c r="BE12" s="1333"/>
      <c r="BF12" s="1333"/>
      <c r="BG12" s="1334"/>
      <c r="BH12" s="1335"/>
      <c r="BI12" s="1335"/>
      <c r="BJ12" s="1335"/>
    </row>
    <row r="13" spans="1:62" ht="14.25" x14ac:dyDescent="0.2">
      <c r="A13" s="2249"/>
      <c r="B13" s="94"/>
      <c r="C13" s="1336"/>
      <c r="D13" s="1336" t="s">
        <v>843</v>
      </c>
      <c r="E13" s="1336">
        <f>SUM(E12:E12)</f>
        <v>270</v>
      </c>
      <c r="F13" s="1336"/>
      <c r="G13" s="1336"/>
      <c r="H13" s="1337"/>
      <c r="I13" s="1338"/>
      <c r="J13" s="1338"/>
      <c r="K13" s="1338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  <c r="AH13" s="1339"/>
      <c r="AI13" s="1339"/>
      <c r="AJ13" s="1331"/>
      <c r="AK13" s="1332"/>
      <c r="AL13" s="1332"/>
      <c r="AM13" s="1331"/>
      <c r="AN13" s="1331"/>
      <c r="AO13" s="1339"/>
      <c r="AP13" s="1339"/>
      <c r="AQ13" s="1339"/>
      <c r="AR13" s="1339"/>
      <c r="AS13" s="1339"/>
      <c r="AT13" s="1339"/>
      <c r="AU13" s="1339"/>
      <c r="AV13" s="1339"/>
      <c r="AW13" s="1339"/>
      <c r="AX13" s="1339"/>
      <c r="AY13" s="1339"/>
      <c r="AZ13" s="1339"/>
      <c r="BA13" s="1339"/>
      <c r="BB13" s="1339"/>
      <c r="BC13" s="1339"/>
      <c r="BD13" s="1339"/>
      <c r="BE13" s="1333"/>
      <c r="BF13" s="1333"/>
      <c r="BG13" s="1340"/>
      <c r="BH13" s="1341"/>
      <c r="BI13" s="1341"/>
      <c r="BJ13" s="1341"/>
    </row>
    <row r="14" spans="1:62" ht="14.25" x14ac:dyDescent="0.2">
      <c r="A14" s="879"/>
      <c r="B14" s="94"/>
      <c r="C14" s="1336"/>
      <c r="D14" s="1336"/>
      <c r="E14" s="1336"/>
      <c r="F14" s="1336"/>
      <c r="G14" s="1791"/>
      <c r="H14" s="1342"/>
      <c r="I14" s="1338"/>
      <c r="J14" s="1338"/>
      <c r="K14" s="1338"/>
      <c r="L14" s="1339"/>
      <c r="M14" s="1339"/>
      <c r="N14" s="1339"/>
      <c r="O14" s="1339"/>
      <c r="P14" s="1339"/>
      <c r="Q14" s="1339"/>
      <c r="R14" s="1339"/>
      <c r="S14" s="1339"/>
      <c r="T14" s="1339"/>
      <c r="U14" s="1339"/>
      <c r="V14" s="1339"/>
      <c r="W14" s="1339"/>
      <c r="X14" s="1339"/>
      <c r="Y14" s="1339"/>
      <c r="Z14" s="1339"/>
      <c r="AA14" s="1339"/>
      <c r="AB14" s="1339"/>
      <c r="AC14" s="1339"/>
      <c r="AD14" s="1339"/>
      <c r="AE14" s="1339"/>
      <c r="AF14" s="1339"/>
      <c r="AG14" s="1339"/>
      <c r="AH14" s="1339"/>
      <c r="AI14" s="1339"/>
      <c r="AJ14" s="1331"/>
      <c r="AK14" s="1332"/>
      <c r="AL14" s="1332"/>
      <c r="AM14" s="1331"/>
      <c r="AN14" s="1331"/>
      <c r="AO14" s="1339"/>
      <c r="AP14" s="1339"/>
      <c r="AQ14" s="1339"/>
      <c r="AR14" s="1339"/>
      <c r="AS14" s="1339"/>
      <c r="AT14" s="1339"/>
      <c r="AU14" s="1339"/>
      <c r="AV14" s="1339"/>
      <c r="AW14" s="1339"/>
      <c r="AX14" s="1339"/>
      <c r="AY14" s="1339"/>
      <c r="AZ14" s="1339"/>
      <c r="BA14" s="1339"/>
      <c r="BB14" s="1339"/>
      <c r="BC14" s="1339"/>
      <c r="BD14" s="1339"/>
      <c r="BE14" s="1333"/>
      <c r="BF14" s="1333"/>
      <c r="BG14" s="1343"/>
      <c r="BH14" s="1344"/>
      <c r="BI14" s="1344"/>
      <c r="BJ14" s="1344"/>
    </row>
    <row r="15" spans="1:62" ht="15" x14ac:dyDescent="0.25">
      <c r="A15" s="2248"/>
      <c r="B15" s="455" t="s">
        <v>2214</v>
      </c>
      <c r="C15" s="1345" t="s">
        <v>278</v>
      </c>
      <c r="D15" s="1241" t="s">
        <v>10</v>
      </c>
      <c r="E15" s="1240">
        <v>270</v>
      </c>
      <c r="F15" s="1323">
        <f t="shared" ref="F15" si="3">SUM(L15:AX15)</f>
        <v>0</v>
      </c>
      <c r="G15" s="1396"/>
      <c r="H15" s="1324" t="s">
        <v>2213</v>
      </c>
      <c r="I15" s="1325" t="s">
        <v>126</v>
      </c>
      <c r="J15" s="1326" t="s">
        <v>3</v>
      </c>
      <c r="K15" s="1326" t="s">
        <v>3</v>
      </c>
      <c r="L15" s="1326" t="s">
        <v>3</v>
      </c>
      <c r="M15" s="1326" t="s">
        <v>3</v>
      </c>
      <c r="N15" s="1327" t="s">
        <v>826</v>
      </c>
      <c r="O15" s="1327" t="s">
        <v>2</v>
      </c>
      <c r="P15" s="1327" t="s">
        <v>2</v>
      </c>
      <c r="Q15" s="1328" t="s">
        <v>4</v>
      </c>
      <c r="R15" s="1329"/>
      <c r="S15" s="1329"/>
      <c r="T15" s="1329"/>
      <c r="U15" s="1329"/>
      <c r="V15" s="1329"/>
      <c r="W15" s="1329"/>
      <c r="X15" s="1329"/>
      <c r="Y15" s="1329"/>
      <c r="Z15" s="1329"/>
      <c r="AA15" s="1329"/>
      <c r="AB15" s="1329"/>
      <c r="AC15" s="1329"/>
      <c r="AD15" s="1329"/>
      <c r="AE15" s="1331"/>
      <c r="AF15" s="1331"/>
      <c r="AG15" s="1331"/>
      <c r="AH15" s="1331"/>
      <c r="AI15" s="1331"/>
      <c r="AJ15" s="1331"/>
      <c r="AK15" s="1332"/>
      <c r="AL15" s="1332"/>
      <c r="AM15" s="1331"/>
      <c r="AN15" s="1331"/>
      <c r="AO15" s="1331"/>
      <c r="AP15" s="1331"/>
      <c r="AQ15" s="1331"/>
      <c r="AR15" s="1329"/>
      <c r="AS15" s="1329"/>
      <c r="AT15" s="1329"/>
      <c r="AU15" s="1329"/>
      <c r="AV15" s="1329"/>
      <c r="AW15" s="1329"/>
      <c r="AX15" s="1331"/>
      <c r="AY15" s="1329"/>
      <c r="AZ15" s="1329"/>
      <c r="BA15" s="1329"/>
      <c r="BB15" s="1329"/>
      <c r="BC15" s="1329"/>
      <c r="BD15" s="1329"/>
      <c r="BE15" s="1346"/>
      <c r="BF15" s="1346"/>
      <c r="BG15" s="1334"/>
      <c r="BH15" s="1335"/>
      <c r="BI15" s="1335"/>
      <c r="BJ15" s="1335"/>
    </row>
    <row r="16" spans="1:62" ht="14.25" x14ac:dyDescent="0.2">
      <c r="A16" s="2249"/>
      <c r="B16" s="94"/>
      <c r="C16" s="1347"/>
      <c r="D16" s="1347" t="s">
        <v>843</v>
      </c>
      <c r="E16" s="1347">
        <f>SUM(E15:E15)</f>
        <v>270</v>
      </c>
      <c r="F16" s="1347"/>
      <c r="G16" s="1347"/>
      <c r="H16" s="1337"/>
      <c r="I16" s="1338"/>
      <c r="J16" s="1338"/>
      <c r="K16" s="1338"/>
      <c r="L16" s="1339"/>
      <c r="M16" s="1339">
        <f t="shared" ref="M16:BJ16" si="4">SUM(M15:M15)</f>
        <v>0</v>
      </c>
      <c r="N16" s="1339">
        <f t="shared" si="4"/>
        <v>0</v>
      </c>
      <c r="O16" s="1339">
        <f t="shared" si="4"/>
        <v>0</v>
      </c>
      <c r="P16" s="1339">
        <f t="shared" si="4"/>
        <v>0</v>
      </c>
      <c r="Q16" s="1339">
        <f t="shared" si="4"/>
        <v>0</v>
      </c>
      <c r="R16" s="1339">
        <f t="shared" si="4"/>
        <v>0</v>
      </c>
      <c r="S16" s="1339">
        <f t="shared" si="4"/>
        <v>0</v>
      </c>
      <c r="T16" s="1339">
        <f t="shared" si="4"/>
        <v>0</v>
      </c>
      <c r="U16" s="1339">
        <f t="shared" si="4"/>
        <v>0</v>
      </c>
      <c r="V16" s="1339">
        <f t="shared" si="4"/>
        <v>0</v>
      </c>
      <c r="W16" s="1339">
        <f t="shared" si="4"/>
        <v>0</v>
      </c>
      <c r="X16" s="1339">
        <f t="shared" si="4"/>
        <v>0</v>
      </c>
      <c r="Y16" s="1339">
        <f t="shared" si="4"/>
        <v>0</v>
      </c>
      <c r="Z16" s="1339">
        <f t="shared" si="4"/>
        <v>0</v>
      </c>
      <c r="AA16" s="1339">
        <f t="shared" si="4"/>
        <v>0</v>
      </c>
      <c r="AB16" s="1339">
        <f t="shared" si="4"/>
        <v>0</v>
      </c>
      <c r="AC16" s="1339">
        <f t="shared" si="4"/>
        <v>0</v>
      </c>
      <c r="AD16" s="1339">
        <f t="shared" si="4"/>
        <v>0</v>
      </c>
      <c r="AE16" s="1339">
        <f t="shared" si="4"/>
        <v>0</v>
      </c>
      <c r="AF16" s="1339">
        <f t="shared" si="4"/>
        <v>0</v>
      </c>
      <c r="AG16" s="1339">
        <f t="shared" si="4"/>
        <v>0</v>
      </c>
      <c r="AH16" s="1339">
        <f t="shared" si="4"/>
        <v>0</v>
      </c>
      <c r="AI16" s="1339">
        <f t="shared" si="4"/>
        <v>0</v>
      </c>
      <c r="AJ16" s="1331">
        <f t="shared" si="4"/>
        <v>0</v>
      </c>
      <c r="AK16" s="1332">
        <f t="shared" si="4"/>
        <v>0</v>
      </c>
      <c r="AL16" s="1332">
        <f t="shared" si="4"/>
        <v>0</v>
      </c>
      <c r="AM16" s="1331">
        <f t="shared" si="4"/>
        <v>0</v>
      </c>
      <c r="AN16" s="1331">
        <f t="shared" si="4"/>
        <v>0</v>
      </c>
      <c r="AO16" s="1339">
        <f t="shared" si="4"/>
        <v>0</v>
      </c>
      <c r="AP16" s="1339">
        <f t="shared" si="4"/>
        <v>0</v>
      </c>
      <c r="AQ16" s="1339">
        <f t="shared" si="4"/>
        <v>0</v>
      </c>
      <c r="AR16" s="1339">
        <f t="shared" si="4"/>
        <v>0</v>
      </c>
      <c r="AS16" s="1339">
        <f t="shared" si="4"/>
        <v>0</v>
      </c>
      <c r="AT16" s="1339">
        <f t="shared" si="4"/>
        <v>0</v>
      </c>
      <c r="AU16" s="1339">
        <f t="shared" si="4"/>
        <v>0</v>
      </c>
      <c r="AV16" s="1339">
        <f t="shared" si="4"/>
        <v>0</v>
      </c>
      <c r="AW16" s="1339">
        <f t="shared" si="4"/>
        <v>0</v>
      </c>
      <c r="AX16" s="1339">
        <f t="shared" si="4"/>
        <v>0</v>
      </c>
      <c r="AY16" s="1339">
        <f t="shared" si="4"/>
        <v>0</v>
      </c>
      <c r="AZ16" s="1339">
        <f t="shared" si="4"/>
        <v>0</v>
      </c>
      <c r="BA16" s="1339">
        <f t="shared" si="4"/>
        <v>0</v>
      </c>
      <c r="BB16" s="1339">
        <f t="shared" si="4"/>
        <v>0</v>
      </c>
      <c r="BC16" s="1339">
        <f t="shared" si="4"/>
        <v>0</v>
      </c>
      <c r="BD16" s="1339">
        <f t="shared" si="4"/>
        <v>0</v>
      </c>
      <c r="BE16" s="1333">
        <f t="shared" si="4"/>
        <v>0</v>
      </c>
      <c r="BF16" s="1333">
        <f t="shared" si="4"/>
        <v>0</v>
      </c>
      <c r="BG16" s="1340">
        <f t="shared" si="4"/>
        <v>0</v>
      </c>
      <c r="BH16" s="1341">
        <f t="shared" si="4"/>
        <v>0</v>
      </c>
      <c r="BI16" s="1341">
        <f t="shared" si="4"/>
        <v>0</v>
      </c>
      <c r="BJ16" s="1341">
        <f t="shared" si="4"/>
        <v>0</v>
      </c>
    </row>
    <row r="17" spans="1:62" ht="15" x14ac:dyDescent="0.25">
      <c r="A17" s="2248">
        <v>3</v>
      </c>
      <c r="B17" s="1348" t="s">
        <v>1065</v>
      </c>
      <c r="C17" s="1345" t="s">
        <v>278</v>
      </c>
      <c r="D17" s="1241" t="s">
        <v>2215</v>
      </c>
      <c r="E17" s="1240">
        <v>60</v>
      </c>
      <c r="F17" s="1349">
        <f t="shared" ref="F17:F18" si="5">SUM(L17:BD17)</f>
        <v>60</v>
      </c>
      <c r="G17" s="1349"/>
      <c r="H17" s="1350" t="s">
        <v>2216</v>
      </c>
      <c r="I17" s="1325" t="s">
        <v>132</v>
      </c>
      <c r="J17" s="1325"/>
      <c r="K17" s="1325">
        <v>12</v>
      </c>
      <c r="L17" s="1325">
        <v>12</v>
      </c>
      <c r="M17" s="1325">
        <v>12</v>
      </c>
      <c r="N17" s="1325">
        <v>12</v>
      </c>
      <c r="O17" s="1325">
        <v>12</v>
      </c>
      <c r="P17" s="1325">
        <v>12</v>
      </c>
      <c r="Q17" s="1329"/>
      <c r="R17" s="1329"/>
      <c r="S17" s="1329"/>
      <c r="T17" s="1329"/>
      <c r="U17" s="1329"/>
      <c r="V17" s="1329"/>
      <c r="W17" s="1329"/>
      <c r="X17" s="1329"/>
      <c r="Y17" s="1329"/>
      <c r="Z17" s="1329"/>
      <c r="AA17" s="1329"/>
      <c r="AB17" s="1329"/>
      <c r="AC17" s="1329"/>
      <c r="AD17" s="1329"/>
      <c r="AE17" s="1331"/>
      <c r="AF17" s="1331"/>
      <c r="AG17" s="1331"/>
      <c r="AH17" s="1329"/>
      <c r="AI17" s="1329"/>
      <c r="AJ17" s="1331"/>
      <c r="AK17" s="1332"/>
      <c r="AL17" s="1332"/>
      <c r="AM17" s="1331"/>
      <c r="AN17" s="1331"/>
      <c r="AO17" s="1329"/>
      <c r="AP17" s="1329"/>
      <c r="AQ17" s="1329"/>
      <c r="AR17" s="1329"/>
      <c r="AS17" s="1329"/>
      <c r="AT17" s="1331"/>
      <c r="AU17" s="1331"/>
      <c r="AV17" s="1329"/>
      <c r="AW17" s="1329"/>
      <c r="AX17" s="1329"/>
      <c r="AY17" s="1329"/>
      <c r="AZ17" s="1329"/>
      <c r="BA17" s="1331"/>
      <c r="BB17" s="1331"/>
      <c r="BC17" s="1331"/>
      <c r="BD17" s="1331"/>
      <c r="BE17" s="1333"/>
      <c r="BF17" s="1333"/>
      <c r="BG17" s="1334"/>
      <c r="BH17" s="1335"/>
      <c r="BI17" s="1335"/>
      <c r="BJ17" s="1335"/>
    </row>
    <row r="18" spans="1:62" ht="15" x14ac:dyDescent="0.25">
      <c r="A18" s="2248"/>
      <c r="B18" s="1348" t="s">
        <v>1065</v>
      </c>
      <c r="C18" s="1345" t="s">
        <v>298</v>
      </c>
      <c r="D18" s="1241" t="s">
        <v>2217</v>
      </c>
      <c r="E18" s="1240">
        <v>60</v>
      </c>
      <c r="F18" s="1349">
        <f t="shared" si="5"/>
        <v>60</v>
      </c>
      <c r="G18" s="1349"/>
      <c r="H18" s="1350" t="s">
        <v>2216</v>
      </c>
      <c r="I18" s="1325" t="s">
        <v>132</v>
      </c>
      <c r="J18" s="1325"/>
      <c r="K18" s="1325"/>
      <c r="L18" s="1329"/>
      <c r="M18" s="1329"/>
      <c r="N18" s="1329"/>
      <c r="O18" s="1329"/>
      <c r="P18" s="1329"/>
      <c r="Q18" s="1329">
        <v>12</v>
      </c>
      <c r="R18" s="1329">
        <v>12</v>
      </c>
      <c r="S18" s="1329">
        <v>12</v>
      </c>
      <c r="T18" s="1329">
        <v>12</v>
      </c>
      <c r="U18" s="1329">
        <v>12</v>
      </c>
      <c r="V18" s="1329"/>
      <c r="W18" s="1329"/>
      <c r="X18" s="1329"/>
      <c r="Y18" s="1329"/>
      <c r="Z18" s="1329"/>
      <c r="AA18" s="1329"/>
      <c r="AB18" s="1329"/>
      <c r="AC18" s="1329"/>
      <c r="AD18" s="1329"/>
      <c r="AE18" s="1331"/>
      <c r="AF18" s="1331"/>
      <c r="AG18" s="1331"/>
      <c r="AH18" s="1329"/>
      <c r="AI18" s="1329"/>
      <c r="AJ18" s="1331"/>
      <c r="AK18" s="1332"/>
      <c r="AL18" s="1332"/>
      <c r="AM18" s="1331"/>
      <c r="AN18" s="1351"/>
      <c r="AO18" s="1329"/>
      <c r="AP18" s="1329"/>
      <c r="AQ18" s="1329"/>
      <c r="AR18" s="1329"/>
      <c r="AS18" s="1329"/>
      <c r="AT18" s="1331"/>
      <c r="AU18" s="1331"/>
      <c r="AV18" s="1329"/>
      <c r="AW18" s="1329"/>
      <c r="AX18" s="1329"/>
      <c r="AY18" s="1329"/>
      <c r="AZ18" s="1329"/>
      <c r="BA18" s="1331"/>
      <c r="BB18" s="1331"/>
      <c r="BC18" s="1331"/>
      <c r="BD18" s="1331"/>
      <c r="BE18" s="1333"/>
      <c r="BF18" s="1333"/>
      <c r="BG18" s="1334"/>
      <c r="BH18" s="1335"/>
      <c r="BI18" s="1335"/>
      <c r="BJ18" s="1335"/>
    </row>
    <row r="19" spans="1:62" ht="15" x14ac:dyDescent="0.25">
      <c r="A19" s="2248"/>
      <c r="B19" s="1348" t="s">
        <v>1065</v>
      </c>
      <c r="C19" s="1345" t="s">
        <v>299</v>
      </c>
      <c r="D19" s="1241" t="s">
        <v>10</v>
      </c>
      <c r="E19" s="1323">
        <v>270</v>
      </c>
      <c r="F19" s="1349">
        <f t="shared" ref="F19" si="6">SUM(L19:AK19)</f>
        <v>0</v>
      </c>
      <c r="G19" s="1349"/>
      <c r="H19" s="1350" t="s">
        <v>2218</v>
      </c>
      <c r="I19" s="1325" t="s">
        <v>127</v>
      </c>
      <c r="J19" s="1325"/>
      <c r="K19" s="1325"/>
      <c r="L19" s="1329"/>
      <c r="M19" s="1329"/>
      <c r="N19" s="1329"/>
      <c r="O19" s="1329"/>
      <c r="P19" s="1329"/>
      <c r="Q19" s="1352"/>
      <c r="R19" s="1352"/>
      <c r="S19" s="1352"/>
      <c r="T19" s="1352"/>
      <c r="U19" s="1352"/>
      <c r="V19" s="1326" t="s">
        <v>3</v>
      </c>
      <c r="W19" s="1326" t="s">
        <v>3</v>
      </c>
      <c r="X19" s="1326" t="s">
        <v>3</v>
      </c>
      <c r="Y19" s="1326" t="s">
        <v>3</v>
      </c>
      <c r="Z19" s="1326" t="s">
        <v>3</v>
      </c>
      <c r="AA19" s="1326" t="s">
        <v>3</v>
      </c>
      <c r="AB19" s="1326" t="s">
        <v>3</v>
      </c>
      <c r="AC19" s="1326" t="s">
        <v>3</v>
      </c>
      <c r="AD19" s="1326" t="s">
        <v>3</v>
      </c>
      <c r="AE19" s="1326" t="s">
        <v>3</v>
      </c>
      <c r="AF19" s="1326" t="s">
        <v>3</v>
      </c>
      <c r="AG19" s="1326" t="s">
        <v>3</v>
      </c>
      <c r="AH19" s="1326" t="s">
        <v>3</v>
      </c>
      <c r="AI19" s="1329"/>
      <c r="AJ19" s="1331"/>
      <c r="AK19" s="1332"/>
      <c r="AL19" s="1332"/>
      <c r="AM19" s="1353" t="s">
        <v>826</v>
      </c>
      <c r="AN19" s="1353" t="s">
        <v>2</v>
      </c>
      <c r="AO19" s="1353" t="s">
        <v>2</v>
      </c>
      <c r="AP19" s="1329"/>
      <c r="AQ19" s="1329"/>
      <c r="AR19" s="1329"/>
      <c r="AS19" s="1329"/>
      <c r="AT19" s="1331"/>
      <c r="AU19" s="1331"/>
      <c r="AV19" s="1329"/>
      <c r="AW19" s="1329"/>
      <c r="AX19" s="1329"/>
      <c r="AY19" s="1329"/>
      <c r="AZ19" s="1329"/>
      <c r="BA19" s="1331"/>
      <c r="BB19" s="1331"/>
      <c r="BC19" s="1331"/>
      <c r="BD19" s="1331"/>
      <c r="BE19" s="1333"/>
      <c r="BF19" s="1333"/>
      <c r="BG19" s="1334"/>
      <c r="BH19" s="1335"/>
      <c r="BI19" s="1335"/>
      <c r="BJ19" s="1335"/>
    </row>
    <row r="20" spans="1:62" ht="14.25" x14ac:dyDescent="0.2">
      <c r="A20" s="2249"/>
      <c r="B20" s="94"/>
      <c r="C20" s="1336"/>
      <c r="D20" s="1336" t="s">
        <v>843</v>
      </c>
      <c r="E20" s="1336">
        <f>SUM(E17:E19)</f>
        <v>390</v>
      </c>
      <c r="F20" s="1336"/>
      <c r="G20" s="1336"/>
      <c r="H20" s="1337"/>
      <c r="I20" s="1338"/>
      <c r="J20" s="1338"/>
      <c r="K20" s="1338"/>
      <c r="L20" s="1339"/>
      <c r="M20" s="1339">
        <f t="shared" ref="M20:BJ20" si="7">SUM(M17:M19)</f>
        <v>12</v>
      </c>
      <c r="N20" s="1339">
        <f t="shared" si="7"/>
        <v>12</v>
      </c>
      <c r="O20" s="1339">
        <f t="shared" si="7"/>
        <v>12</v>
      </c>
      <c r="P20" s="1339">
        <f t="shared" si="7"/>
        <v>12</v>
      </c>
      <c r="Q20" s="1339">
        <f t="shared" si="7"/>
        <v>12</v>
      </c>
      <c r="R20" s="1339">
        <f t="shared" si="7"/>
        <v>12</v>
      </c>
      <c r="S20" s="1339">
        <f t="shared" si="7"/>
        <v>12</v>
      </c>
      <c r="T20" s="1339">
        <f t="shared" si="7"/>
        <v>12</v>
      </c>
      <c r="U20" s="1339">
        <f t="shared" si="7"/>
        <v>12</v>
      </c>
      <c r="V20" s="1339">
        <f t="shared" si="7"/>
        <v>0</v>
      </c>
      <c r="W20" s="1339">
        <f t="shared" si="7"/>
        <v>0</v>
      </c>
      <c r="X20" s="1339">
        <f t="shared" si="7"/>
        <v>0</v>
      </c>
      <c r="Y20" s="1339">
        <f t="shared" si="7"/>
        <v>0</v>
      </c>
      <c r="Z20" s="1339">
        <f t="shared" si="7"/>
        <v>0</v>
      </c>
      <c r="AA20" s="1339">
        <f t="shared" si="7"/>
        <v>0</v>
      </c>
      <c r="AB20" s="1339">
        <f t="shared" si="7"/>
        <v>0</v>
      </c>
      <c r="AC20" s="1339">
        <f t="shared" si="7"/>
        <v>0</v>
      </c>
      <c r="AD20" s="1339">
        <f t="shared" si="7"/>
        <v>0</v>
      </c>
      <c r="AE20" s="1339">
        <f t="shared" si="7"/>
        <v>0</v>
      </c>
      <c r="AF20" s="1339">
        <f t="shared" si="7"/>
        <v>0</v>
      </c>
      <c r="AG20" s="1339">
        <f t="shared" si="7"/>
        <v>0</v>
      </c>
      <c r="AH20" s="1339">
        <f t="shared" si="7"/>
        <v>0</v>
      </c>
      <c r="AI20" s="1339">
        <f t="shared" si="7"/>
        <v>0</v>
      </c>
      <c r="AJ20" s="1331">
        <f t="shared" si="7"/>
        <v>0</v>
      </c>
      <c r="AK20" s="1332">
        <f t="shared" si="7"/>
        <v>0</v>
      </c>
      <c r="AL20" s="1332">
        <f t="shared" si="7"/>
        <v>0</v>
      </c>
      <c r="AM20" s="1331">
        <f t="shared" si="7"/>
        <v>0</v>
      </c>
      <c r="AN20" s="1331">
        <f t="shared" si="7"/>
        <v>0</v>
      </c>
      <c r="AO20" s="1339">
        <f t="shared" si="7"/>
        <v>0</v>
      </c>
      <c r="AP20" s="1339">
        <f t="shared" si="7"/>
        <v>0</v>
      </c>
      <c r="AQ20" s="1339">
        <f t="shared" si="7"/>
        <v>0</v>
      </c>
      <c r="AR20" s="1339">
        <f t="shared" si="7"/>
        <v>0</v>
      </c>
      <c r="AS20" s="1339">
        <f t="shared" si="7"/>
        <v>0</v>
      </c>
      <c r="AT20" s="1339">
        <f t="shared" si="7"/>
        <v>0</v>
      </c>
      <c r="AU20" s="1339">
        <f t="shared" si="7"/>
        <v>0</v>
      </c>
      <c r="AV20" s="1339">
        <f t="shared" si="7"/>
        <v>0</v>
      </c>
      <c r="AW20" s="1339">
        <f t="shared" si="7"/>
        <v>0</v>
      </c>
      <c r="AX20" s="1339">
        <f t="shared" si="7"/>
        <v>0</v>
      </c>
      <c r="AY20" s="1339">
        <f t="shared" si="7"/>
        <v>0</v>
      </c>
      <c r="AZ20" s="1339">
        <f t="shared" si="7"/>
        <v>0</v>
      </c>
      <c r="BA20" s="1339">
        <f t="shared" si="7"/>
        <v>0</v>
      </c>
      <c r="BB20" s="1339">
        <f t="shared" si="7"/>
        <v>0</v>
      </c>
      <c r="BC20" s="1339">
        <f t="shared" si="7"/>
        <v>0</v>
      </c>
      <c r="BD20" s="1339">
        <f t="shared" si="7"/>
        <v>0</v>
      </c>
      <c r="BE20" s="1333">
        <f t="shared" si="7"/>
        <v>0</v>
      </c>
      <c r="BF20" s="1333">
        <f t="shared" si="7"/>
        <v>0</v>
      </c>
      <c r="BG20" s="1340">
        <f t="shared" si="7"/>
        <v>0</v>
      </c>
      <c r="BH20" s="1341">
        <f t="shared" si="7"/>
        <v>0</v>
      </c>
      <c r="BI20" s="1341">
        <f t="shared" si="7"/>
        <v>0</v>
      </c>
      <c r="BJ20" s="1341">
        <f t="shared" si="7"/>
        <v>0</v>
      </c>
    </row>
    <row r="21" spans="1:62" ht="15" x14ac:dyDescent="0.25">
      <c r="A21" s="2248">
        <v>4</v>
      </c>
      <c r="B21" s="107" t="s">
        <v>2219</v>
      </c>
      <c r="C21" s="1354" t="s">
        <v>167</v>
      </c>
      <c r="D21" s="1355" t="s">
        <v>1053</v>
      </c>
      <c r="E21" s="1356">
        <v>45</v>
      </c>
      <c r="F21" s="1323">
        <f t="shared" ref="F21:F23" si="8">SUM(O21:BF21)</f>
        <v>45</v>
      </c>
      <c r="G21" s="1323"/>
      <c r="H21" s="1350" t="s">
        <v>2220</v>
      </c>
      <c r="I21" s="1325" t="s">
        <v>130</v>
      </c>
      <c r="J21" s="1325"/>
      <c r="K21" s="1325"/>
      <c r="L21" s="1357"/>
      <c r="M21" s="1357"/>
      <c r="N21" s="1357"/>
      <c r="O21" s="1357">
        <v>16</v>
      </c>
      <c r="P21" s="1357">
        <v>16</v>
      </c>
      <c r="Q21" s="1357">
        <v>13</v>
      </c>
      <c r="R21" s="1357"/>
      <c r="S21" s="1357"/>
      <c r="T21" s="1357"/>
      <c r="U21" s="1357"/>
      <c r="V21" s="1357"/>
      <c r="W21" s="1357"/>
      <c r="X21" s="1357"/>
      <c r="Y21" s="1357"/>
      <c r="Z21" s="1357"/>
      <c r="AA21" s="1357"/>
      <c r="AB21" s="1357"/>
      <c r="AC21" s="1358"/>
      <c r="AD21" s="1358"/>
      <c r="AE21" s="1358"/>
      <c r="AF21" s="1357"/>
      <c r="AG21" s="1357"/>
      <c r="AH21" s="1357"/>
      <c r="AI21" s="1357"/>
      <c r="AJ21" s="1331"/>
      <c r="AK21" s="1332"/>
      <c r="AL21" s="1332"/>
      <c r="AM21" s="1331"/>
      <c r="AN21" s="1331"/>
      <c r="AO21" s="1331"/>
      <c r="AP21" s="1331"/>
      <c r="AQ21" s="1331"/>
      <c r="AR21" s="1331"/>
      <c r="AS21" s="1329"/>
      <c r="AT21" s="1331"/>
      <c r="AU21" s="1331"/>
      <c r="AV21" s="1331"/>
      <c r="AW21" s="1331"/>
      <c r="AX21" s="1331"/>
      <c r="AY21" s="1331"/>
      <c r="AZ21" s="1331"/>
      <c r="BA21" s="1331"/>
      <c r="BB21" s="1331"/>
      <c r="BC21" s="1331"/>
      <c r="BD21" s="1331"/>
      <c r="BE21" s="1333"/>
      <c r="BF21" s="1333"/>
      <c r="BG21" s="1334"/>
      <c r="BH21" s="1335"/>
      <c r="BI21" s="1335"/>
      <c r="BJ21" s="1335"/>
    </row>
    <row r="22" spans="1:62" ht="15" x14ac:dyDescent="0.25">
      <c r="A22" s="2248"/>
      <c r="B22" s="107" t="s">
        <v>2219</v>
      </c>
      <c r="C22" s="1355" t="s">
        <v>168</v>
      </c>
      <c r="D22" s="1359" t="s">
        <v>1054</v>
      </c>
      <c r="E22" s="1349">
        <v>60</v>
      </c>
      <c r="F22" s="1323">
        <f t="shared" si="8"/>
        <v>60</v>
      </c>
      <c r="G22" s="1323"/>
      <c r="H22" s="1350" t="s">
        <v>2220</v>
      </c>
      <c r="I22" s="1325" t="s">
        <v>130</v>
      </c>
      <c r="J22" s="1325"/>
      <c r="K22" s="1325"/>
      <c r="L22" s="1357"/>
      <c r="M22" s="1357"/>
      <c r="N22" s="1357"/>
      <c r="O22" s="1357"/>
      <c r="P22" s="1357"/>
      <c r="Q22" s="1357"/>
      <c r="R22" s="1357">
        <v>12</v>
      </c>
      <c r="S22" s="1357">
        <v>12</v>
      </c>
      <c r="T22" s="1357">
        <v>12</v>
      </c>
      <c r="U22" s="1357">
        <v>12</v>
      </c>
      <c r="V22" s="1357">
        <v>12</v>
      </c>
      <c r="W22" s="1357"/>
      <c r="X22" s="1357"/>
      <c r="Y22" s="1357"/>
      <c r="Z22" s="1357"/>
      <c r="AA22" s="1357"/>
      <c r="AB22" s="1357"/>
      <c r="AC22" s="1358"/>
      <c r="AD22" s="1358"/>
      <c r="AE22" s="1358"/>
      <c r="AF22" s="1357"/>
      <c r="AG22" s="1357"/>
      <c r="AH22" s="1357"/>
      <c r="AI22" s="1357"/>
      <c r="AJ22" s="1331"/>
      <c r="AK22" s="1332"/>
      <c r="AL22" s="1332"/>
      <c r="AM22" s="1331"/>
      <c r="AN22" s="1331"/>
      <c r="AO22" s="1360"/>
      <c r="AP22" s="1360"/>
      <c r="AQ22" s="1360"/>
      <c r="AR22" s="1360"/>
      <c r="AS22" s="1330"/>
      <c r="AT22" s="1360"/>
      <c r="AU22" s="1360"/>
      <c r="AV22" s="1360"/>
      <c r="AW22" s="1360"/>
      <c r="AX22" s="1360"/>
      <c r="AY22" s="1360"/>
      <c r="AZ22" s="1360"/>
      <c r="BA22" s="1360"/>
      <c r="BB22" s="1360"/>
      <c r="BC22" s="1360"/>
      <c r="BD22" s="1360"/>
      <c r="BE22" s="1333"/>
      <c r="BF22" s="1333"/>
      <c r="BG22" s="1334"/>
      <c r="BH22" s="1335"/>
      <c r="BI22" s="1335"/>
      <c r="BJ22" s="1335"/>
    </row>
    <row r="23" spans="1:62" ht="15" x14ac:dyDescent="0.25">
      <c r="A23" s="2248"/>
      <c r="B23" s="107" t="s">
        <v>2219</v>
      </c>
      <c r="C23" s="1355" t="s">
        <v>162</v>
      </c>
      <c r="D23" s="1359" t="s">
        <v>1055</v>
      </c>
      <c r="E23" s="1349">
        <v>45</v>
      </c>
      <c r="F23" s="1323">
        <f t="shared" si="8"/>
        <v>45</v>
      </c>
      <c r="G23" s="1396"/>
      <c r="H23" s="1324" t="s">
        <v>2221</v>
      </c>
      <c r="I23" s="1325" t="s">
        <v>125</v>
      </c>
      <c r="J23" s="1325"/>
      <c r="K23" s="1325"/>
      <c r="L23" s="1329"/>
      <c r="M23" s="1329"/>
      <c r="N23" s="1329"/>
      <c r="O23" s="1329"/>
      <c r="P23" s="1329"/>
      <c r="Q23" s="1329"/>
      <c r="R23" s="1329"/>
      <c r="S23" s="1329"/>
      <c r="T23" s="1329">
        <v>8</v>
      </c>
      <c r="U23" s="1329">
        <v>8</v>
      </c>
      <c r="V23" s="1329">
        <v>8</v>
      </c>
      <c r="W23" s="1329">
        <v>8</v>
      </c>
      <c r="X23" s="1329">
        <v>8</v>
      </c>
      <c r="Y23" s="1329">
        <v>5</v>
      </c>
      <c r="Z23" s="1329"/>
      <c r="AA23" s="1329"/>
      <c r="AB23" s="1329"/>
      <c r="AC23" s="1329"/>
      <c r="AD23" s="1329"/>
      <c r="AE23" s="1329"/>
      <c r="AF23" s="1331"/>
      <c r="AG23" s="1331"/>
      <c r="AH23" s="1331"/>
      <c r="AI23" s="1331"/>
      <c r="AJ23" s="1331"/>
      <c r="AK23" s="1332"/>
      <c r="AL23" s="1332"/>
      <c r="AM23" s="1331"/>
      <c r="AN23" s="1331"/>
      <c r="AO23" s="1361"/>
      <c r="AP23" s="1361"/>
      <c r="AQ23" s="1361"/>
      <c r="AR23" s="1361"/>
      <c r="AS23" s="1361"/>
      <c r="AT23" s="1361"/>
      <c r="AU23" s="1361"/>
      <c r="AV23" s="1361"/>
      <c r="AW23" s="1361"/>
      <c r="AX23" s="1361"/>
      <c r="AY23" s="1361"/>
      <c r="AZ23" s="1361"/>
      <c r="BA23" s="1361"/>
      <c r="BB23" s="1361"/>
      <c r="BC23" s="1361"/>
      <c r="BD23" s="1361"/>
      <c r="BE23" s="1333"/>
      <c r="BF23" s="1333"/>
      <c r="BG23" s="1334"/>
      <c r="BH23" s="1335"/>
      <c r="BI23" s="1335"/>
      <c r="BJ23" s="1335"/>
    </row>
    <row r="24" spans="1:62" ht="15" x14ac:dyDescent="0.25">
      <c r="A24" s="2248"/>
      <c r="B24" s="107" t="s">
        <v>2219</v>
      </c>
      <c r="C24" s="1355" t="s">
        <v>170</v>
      </c>
      <c r="D24" s="1359" t="s">
        <v>1034</v>
      </c>
      <c r="E24" s="1349">
        <v>52</v>
      </c>
      <c r="F24" s="1323">
        <f>SUM(K24:BF24)</f>
        <v>52</v>
      </c>
      <c r="G24" s="1396"/>
      <c r="H24" s="1324" t="s">
        <v>365</v>
      </c>
      <c r="I24" s="1325" t="s">
        <v>130</v>
      </c>
      <c r="J24" s="1325"/>
      <c r="K24" s="1325">
        <v>12</v>
      </c>
      <c r="L24" s="1325">
        <v>12</v>
      </c>
      <c r="M24" s="1325">
        <v>12</v>
      </c>
      <c r="N24" s="1325">
        <v>12</v>
      </c>
      <c r="O24" s="1325">
        <v>4</v>
      </c>
      <c r="P24" s="1325"/>
      <c r="Q24" s="1325"/>
      <c r="R24" s="1325"/>
      <c r="S24" s="1329"/>
      <c r="T24" s="1329"/>
      <c r="U24" s="1329"/>
      <c r="V24" s="1329"/>
      <c r="W24" s="1329"/>
      <c r="X24" s="1329"/>
      <c r="Y24" s="1329"/>
      <c r="Z24" s="1329"/>
      <c r="AA24" s="1329"/>
      <c r="AB24" s="1329"/>
      <c r="AC24" s="1329"/>
      <c r="AD24" s="1329"/>
      <c r="AE24" s="1331"/>
      <c r="AF24" s="1331"/>
      <c r="AG24" s="1331"/>
      <c r="AH24" s="1331"/>
      <c r="AI24" s="1329"/>
      <c r="AJ24" s="1331"/>
      <c r="AK24" s="1332"/>
      <c r="AL24" s="1332"/>
      <c r="AM24" s="1331"/>
      <c r="AN24" s="1331"/>
      <c r="AO24" s="1331"/>
      <c r="AP24" s="1331"/>
      <c r="AQ24" s="1331"/>
      <c r="AR24" s="1329"/>
      <c r="AS24" s="1329"/>
      <c r="AT24" s="1329"/>
      <c r="AU24" s="1329"/>
      <c r="AV24" s="1329"/>
      <c r="AW24" s="1329"/>
      <c r="AX24" s="1331"/>
      <c r="AY24" s="1331"/>
      <c r="AZ24" s="1331"/>
      <c r="BA24" s="1331"/>
      <c r="BB24" s="1329"/>
      <c r="BC24" s="1329"/>
      <c r="BD24" s="1329"/>
      <c r="BE24" s="1346"/>
      <c r="BF24" s="1346"/>
      <c r="BG24" s="1334"/>
      <c r="BH24" s="1335"/>
      <c r="BI24" s="1335"/>
      <c r="BJ24" s="1335"/>
    </row>
    <row r="25" spans="1:62" ht="15" x14ac:dyDescent="0.25">
      <c r="A25" s="2248"/>
      <c r="B25" s="107" t="s">
        <v>2219</v>
      </c>
      <c r="C25" s="1355" t="s">
        <v>174</v>
      </c>
      <c r="D25" s="1359" t="s">
        <v>1059</v>
      </c>
      <c r="E25" s="1349">
        <v>60</v>
      </c>
      <c r="F25" s="1323">
        <f t="shared" ref="F25:F31" si="9">SUM(K25:BF25)</f>
        <v>60</v>
      </c>
      <c r="G25" s="1396"/>
      <c r="H25" s="1324" t="s">
        <v>2222</v>
      </c>
      <c r="I25" s="1325" t="s">
        <v>147</v>
      </c>
      <c r="J25" s="1325"/>
      <c r="K25" s="1325"/>
      <c r="L25" s="1329"/>
      <c r="M25" s="1329"/>
      <c r="N25" s="1329"/>
      <c r="O25" s="1329"/>
      <c r="P25" s="1329"/>
      <c r="Q25" s="1329"/>
      <c r="R25" s="1329"/>
      <c r="S25" s="1329"/>
      <c r="T25" s="1329"/>
      <c r="U25" s="1329"/>
      <c r="V25" s="1329"/>
      <c r="W25" s="1329"/>
      <c r="X25" s="1329"/>
      <c r="Y25" s="1329"/>
      <c r="Z25" s="1329"/>
      <c r="AA25" s="1329"/>
      <c r="AB25" s="1329"/>
      <c r="AC25" s="1329"/>
      <c r="AD25" s="1329"/>
      <c r="AE25" s="1329"/>
      <c r="AF25" s="1329"/>
      <c r="AG25" s="1329"/>
      <c r="AH25" s="1329"/>
      <c r="AI25" s="1329"/>
      <c r="AJ25" s="1331"/>
      <c r="AK25" s="1332"/>
      <c r="AL25" s="1332"/>
      <c r="AM25" s="1351">
        <v>8</v>
      </c>
      <c r="AN25" s="1362">
        <v>8</v>
      </c>
      <c r="AO25" s="1362">
        <v>8</v>
      </c>
      <c r="AP25" s="1362">
        <v>8</v>
      </c>
      <c r="AQ25" s="1362">
        <v>8</v>
      </c>
      <c r="AR25" s="1362">
        <v>8</v>
      </c>
      <c r="AS25" s="1351">
        <v>8</v>
      </c>
      <c r="AT25" s="1351">
        <v>4</v>
      </c>
      <c r="AU25" s="1329"/>
      <c r="AV25" s="1329"/>
      <c r="AW25" s="1329"/>
      <c r="AX25" s="1329"/>
      <c r="AY25" s="1363"/>
      <c r="AZ25" s="1363"/>
      <c r="BA25" s="1329"/>
      <c r="BB25" s="1329"/>
      <c r="BC25" s="1331"/>
      <c r="BD25" s="1331"/>
      <c r="BE25" s="1333"/>
      <c r="BF25" s="1333"/>
      <c r="BG25" s="1334"/>
      <c r="BH25" s="1335"/>
      <c r="BI25" s="1335"/>
      <c r="BJ25" s="1335"/>
    </row>
    <row r="26" spans="1:62" ht="15" x14ac:dyDescent="0.25">
      <c r="A26" s="2248"/>
      <c r="B26" s="107" t="s">
        <v>2219</v>
      </c>
      <c r="C26" s="1322" t="s">
        <v>133</v>
      </c>
      <c r="D26" s="1265" t="s">
        <v>2223</v>
      </c>
      <c r="E26" s="1264">
        <v>90</v>
      </c>
      <c r="F26" s="1323">
        <f t="shared" si="9"/>
        <v>90</v>
      </c>
      <c r="G26" s="1323"/>
      <c r="H26" s="1350" t="s">
        <v>2220</v>
      </c>
      <c r="I26" s="1325" t="s">
        <v>130</v>
      </c>
      <c r="J26" s="1325"/>
      <c r="K26" s="1325"/>
      <c r="L26" s="1329"/>
      <c r="M26" s="1329"/>
      <c r="N26" s="1329"/>
      <c r="O26" s="1329"/>
      <c r="P26" s="1329"/>
      <c r="Q26" s="1329"/>
      <c r="R26" s="1329"/>
      <c r="S26" s="1329"/>
      <c r="T26" s="1329"/>
      <c r="U26" s="1329"/>
      <c r="V26" s="1329"/>
      <c r="W26" s="1329"/>
      <c r="X26" s="1329"/>
      <c r="Y26" s="1329"/>
      <c r="Z26" s="1329"/>
      <c r="AA26" s="1329"/>
      <c r="AC26" s="1329">
        <v>12</v>
      </c>
      <c r="AD26" s="1329">
        <v>12</v>
      </c>
      <c r="AE26" s="1329">
        <v>12</v>
      </c>
      <c r="AF26" s="1329">
        <v>12</v>
      </c>
      <c r="AG26" s="1329">
        <v>12</v>
      </c>
      <c r="AH26" s="1329">
        <v>12</v>
      </c>
      <c r="AI26" s="1329">
        <v>12</v>
      </c>
      <c r="AJ26" s="1329">
        <v>6</v>
      </c>
      <c r="AK26" s="1332"/>
      <c r="AL26" s="1332"/>
      <c r="AM26" s="1331"/>
      <c r="AN26" s="1331"/>
      <c r="AO26" s="1331"/>
      <c r="AP26" s="1331"/>
      <c r="AQ26" s="1331"/>
      <c r="AR26" s="1331"/>
      <c r="AS26" s="1329"/>
      <c r="AT26" s="1329"/>
      <c r="AU26" s="1329"/>
      <c r="AV26" s="1329"/>
      <c r="AW26" s="1329"/>
      <c r="AX26" s="1329"/>
      <c r="AY26" s="1364"/>
      <c r="AZ26" s="1364"/>
      <c r="BA26" s="1329"/>
      <c r="BB26" s="1329"/>
      <c r="BC26" s="1331"/>
      <c r="BD26" s="1331"/>
      <c r="BE26" s="1333"/>
      <c r="BF26" s="1333"/>
      <c r="BG26" s="1334"/>
      <c r="BH26" s="1335"/>
      <c r="BI26" s="1335"/>
      <c r="BJ26" s="1335"/>
    </row>
    <row r="27" spans="1:62" ht="30" x14ac:dyDescent="0.2">
      <c r="A27" s="2248"/>
      <c r="B27" s="107" t="s">
        <v>2219</v>
      </c>
      <c r="C27" s="1322" t="s">
        <v>176</v>
      </c>
      <c r="D27" s="1265" t="s">
        <v>2224</v>
      </c>
      <c r="E27" s="1264">
        <v>60</v>
      </c>
      <c r="F27" s="1240">
        <f t="shared" si="9"/>
        <v>60</v>
      </c>
      <c r="G27" s="1792"/>
      <c r="H27" s="1365" t="s">
        <v>2225</v>
      </c>
      <c r="I27" s="1357" t="s">
        <v>1032</v>
      </c>
      <c r="J27" s="1325"/>
      <c r="K27" s="1325"/>
      <c r="L27" s="1329"/>
      <c r="M27" s="1329"/>
      <c r="N27" s="1329"/>
      <c r="O27" s="1329"/>
      <c r="P27" s="1329"/>
      <c r="Q27" s="1329"/>
      <c r="R27" s="1329"/>
      <c r="S27" s="1329"/>
      <c r="T27" s="1329"/>
      <c r="U27" s="1329"/>
      <c r="V27" s="1329"/>
      <c r="W27" s="1329"/>
      <c r="X27" s="1329">
        <v>12</v>
      </c>
      <c r="Y27" s="1329">
        <v>12</v>
      </c>
      <c r="Z27" s="1329">
        <v>12</v>
      </c>
      <c r="AA27" s="1329">
        <v>12</v>
      </c>
      <c r="AB27" s="1329">
        <v>12</v>
      </c>
      <c r="AC27" s="1329"/>
      <c r="AD27" s="1329"/>
      <c r="AE27" s="1329"/>
      <c r="AF27" s="1329"/>
      <c r="AG27" s="1329"/>
      <c r="AH27" s="1329"/>
      <c r="AI27" s="1329"/>
      <c r="AJ27" s="1331"/>
      <c r="AK27" s="1332"/>
      <c r="AL27" s="1332"/>
      <c r="AM27" s="1331"/>
      <c r="AN27" s="1331"/>
      <c r="AO27" s="1331"/>
      <c r="AP27" s="1331"/>
      <c r="AQ27" s="1331"/>
      <c r="AR27" s="1331"/>
      <c r="AS27" s="1329"/>
      <c r="AT27" s="1329"/>
      <c r="AU27" s="1329"/>
      <c r="AV27" s="1329"/>
      <c r="AW27" s="1329"/>
      <c r="AX27" s="1329"/>
      <c r="AY27" s="1364"/>
      <c r="AZ27" s="1364"/>
      <c r="BA27" s="1329"/>
      <c r="BB27" s="1329"/>
      <c r="BC27" s="1331"/>
      <c r="BD27" s="1331"/>
      <c r="BE27" s="1333"/>
      <c r="BF27" s="1333"/>
      <c r="BG27" s="1334"/>
      <c r="BH27" s="1335"/>
      <c r="BI27" s="1335"/>
      <c r="BJ27" s="1335"/>
    </row>
    <row r="28" spans="1:62" ht="15" x14ac:dyDescent="0.25">
      <c r="A28" s="2248"/>
      <c r="B28" s="107" t="s">
        <v>2219</v>
      </c>
      <c r="C28" s="1322" t="s">
        <v>271</v>
      </c>
      <c r="D28" s="1265" t="s">
        <v>2226</v>
      </c>
      <c r="E28" s="1264">
        <v>90</v>
      </c>
      <c r="F28" s="1323">
        <f t="shared" si="9"/>
        <v>90</v>
      </c>
      <c r="G28" s="1396"/>
      <c r="H28" s="1324" t="s">
        <v>2227</v>
      </c>
      <c r="I28" s="1325" t="s">
        <v>122</v>
      </c>
      <c r="J28" s="1325"/>
      <c r="K28" s="1325"/>
      <c r="L28" s="1329"/>
      <c r="M28" s="1329"/>
      <c r="N28" s="1329"/>
      <c r="O28" s="1329"/>
      <c r="P28" s="1329"/>
      <c r="Q28" s="1329"/>
      <c r="R28" s="1329"/>
      <c r="S28" s="1329"/>
      <c r="T28" s="1329"/>
      <c r="U28" s="1329"/>
      <c r="V28" s="1329"/>
      <c r="W28" s="1329"/>
      <c r="X28" s="1329"/>
      <c r="Y28" s="1329"/>
      <c r="Z28" s="1329"/>
      <c r="AA28" s="1329"/>
      <c r="AB28" s="1329"/>
      <c r="AC28" s="1329"/>
      <c r="AD28" s="1329"/>
      <c r="AE28" s="1329"/>
      <c r="AF28" s="1329"/>
      <c r="AG28" s="1329"/>
      <c r="AH28" s="1329"/>
      <c r="AI28" s="1329"/>
      <c r="AJ28" s="1331"/>
      <c r="AK28" s="1332"/>
      <c r="AL28" s="1332"/>
      <c r="AM28" s="1351">
        <v>12</v>
      </c>
      <c r="AN28" s="1362">
        <v>12</v>
      </c>
      <c r="AO28" s="1362">
        <v>12</v>
      </c>
      <c r="AP28" s="1362">
        <v>12</v>
      </c>
      <c r="AQ28" s="1362">
        <v>12</v>
      </c>
      <c r="AR28" s="1362">
        <v>12</v>
      </c>
      <c r="AS28" s="1362">
        <v>12</v>
      </c>
      <c r="AT28" s="1329">
        <v>6</v>
      </c>
      <c r="AU28" s="1329"/>
      <c r="AV28" s="1329"/>
      <c r="AW28" s="1329"/>
      <c r="AX28" s="1329"/>
      <c r="AY28" s="1364"/>
      <c r="AZ28" s="1364"/>
      <c r="BA28" s="1329"/>
      <c r="BB28" s="1329"/>
      <c r="BC28" s="1331"/>
      <c r="BD28" s="1331"/>
      <c r="BE28" s="1333"/>
      <c r="BF28" s="1333"/>
      <c r="BG28" s="1334"/>
      <c r="BH28" s="1335"/>
      <c r="BI28" s="1335"/>
      <c r="BJ28" s="1335"/>
    </row>
    <row r="29" spans="1:62" ht="15" x14ac:dyDescent="0.25">
      <c r="A29" s="2248"/>
      <c r="B29" s="107" t="s">
        <v>2219</v>
      </c>
      <c r="C29" s="1322" t="s">
        <v>284</v>
      </c>
      <c r="D29" s="1265" t="s">
        <v>1028</v>
      </c>
      <c r="E29" s="1264">
        <v>60</v>
      </c>
      <c r="F29" s="1323">
        <f t="shared" si="9"/>
        <v>60</v>
      </c>
      <c r="G29" s="1396"/>
      <c r="H29" s="1324" t="s">
        <v>2218</v>
      </c>
      <c r="I29" s="1325" t="s">
        <v>127</v>
      </c>
      <c r="J29" s="1325"/>
      <c r="K29" s="1325"/>
      <c r="L29" s="1329"/>
      <c r="M29" s="1329"/>
      <c r="N29" s="1329"/>
      <c r="O29" s="1329"/>
      <c r="P29" s="1329"/>
      <c r="Q29" s="1329"/>
      <c r="R29" s="1329"/>
      <c r="S29" s="1329">
        <v>12</v>
      </c>
      <c r="T29" s="1329">
        <v>12</v>
      </c>
      <c r="U29" s="1329">
        <v>12</v>
      </c>
      <c r="V29" s="1329">
        <v>12</v>
      </c>
      <c r="W29" s="1329">
        <v>12</v>
      </c>
      <c r="X29" s="1329"/>
      <c r="Y29" s="1329"/>
      <c r="Z29" s="1329"/>
      <c r="AA29" s="1329"/>
      <c r="AB29" s="1329"/>
      <c r="AC29" s="1329"/>
      <c r="AD29" s="1329"/>
      <c r="AE29" s="1329"/>
      <c r="AF29" s="1329"/>
      <c r="AG29" s="1329"/>
      <c r="AH29" s="1329"/>
      <c r="AI29" s="1329"/>
      <c r="AJ29" s="1331"/>
      <c r="AK29" s="1332"/>
      <c r="AL29" s="1332"/>
      <c r="AM29" s="1331"/>
      <c r="AN29" s="1331"/>
      <c r="AO29" s="1331"/>
      <c r="AP29" s="1331"/>
      <c r="AQ29" s="1331"/>
      <c r="AR29" s="1331"/>
      <c r="AS29" s="1329"/>
      <c r="AT29" s="1329"/>
      <c r="AU29" s="1329"/>
      <c r="AV29" s="1329"/>
      <c r="AW29" s="1329"/>
      <c r="AX29" s="1329"/>
      <c r="AY29" s="1364"/>
      <c r="AZ29" s="1364"/>
      <c r="BA29" s="1329"/>
      <c r="BB29" s="1329"/>
      <c r="BC29" s="1331"/>
      <c r="BD29" s="1331"/>
      <c r="BE29" s="1333"/>
      <c r="BF29" s="1333"/>
      <c r="BG29" s="1334"/>
      <c r="BH29" s="1335"/>
      <c r="BI29" s="1335"/>
      <c r="BJ29" s="1335"/>
    </row>
    <row r="30" spans="1:62" ht="15" x14ac:dyDescent="0.25">
      <c r="A30" s="2248"/>
      <c r="B30" s="107" t="s">
        <v>2219</v>
      </c>
      <c r="C30" s="1322" t="s">
        <v>273</v>
      </c>
      <c r="D30" s="1265" t="s">
        <v>2228</v>
      </c>
      <c r="E30" s="1264">
        <v>60</v>
      </c>
      <c r="F30" s="1323">
        <f t="shared" si="9"/>
        <v>60</v>
      </c>
      <c r="G30" s="1396"/>
      <c r="H30" s="1324" t="s">
        <v>2213</v>
      </c>
      <c r="I30" s="1325" t="s">
        <v>126</v>
      </c>
      <c r="J30" s="1325"/>
      <c r="K30" s="1325">
        <v>12</v>
      </c>
      <c r="L30" s="1325">
        <v>12</v>
      </c>
      <c r="M30" s="1325">
        <v>12</v>
      </c>
      <c r="N30" s="1325">
        <v>12</v>
      </c>
      <c r="O30" s="1325">
        <v>12</v>
      </c>
      <c r="P30" s="1329"/>
      <c r="Q30" s="1329"/>
      <c r="R30" s="1329"/>
      <c r="S30" s="1329"/>
      <c r="T30" s="1329"/>
      <c r="U30" s="1329"/>
      <c r="V30" s="1329"/>
      <c r="W30" s="1329"/>
      <c r="X30" s="1329"/>
      <c r="Y30" s="1329"/>
      <c r="Z30" s="1329"/>
      <c r="AA30" s="1329"/>
      <c r="AB30" s="1329"/>
      <c r="AC30" s="1329"/>
      <c r="AD30" s="1329"/>
      <c r="AE30" s="1329"/>
      <c r="AF30" s="1329"/>
      <c r="AG30" s="1329"/>
      <c r="AH30" s="1329"/>
      <c r="AI30" s="1329"/>
      <c r="AJ30" s="1331"/>
      <c r="AK30" s="1332"/>
      <c r="AL30" s="1332"/>
      <c r="AM30" s="1331"/>
      <c r="AN30" s="1331"/>
      <c r="AO30" s="1331"/>
      <c r="AP30" s="1331"/>
      <c r="AQ30" s="1331"/>
      <c r="AR30" s="1331"/>
      <c r="AS30" s="1329"/>
      <c r="AT30" s="1329"/>
      <c r="AU30" s="1329"/>
      <c r="AV30" s="1329"/>
      <c r="AW30" s="1329"/>
      <c r="AX30" s="1329"/>
      <c r="AY30" s="1364"/>
      <c r="AZ30" s="1364"/>
      <c r="BA30" s="1329"/>
      <c r="BB30" s="1329"/>
      <c r="BC30" s="1331"/>
      <c r="BD30" s="1331"/>
      <c r="BE30" s="1333"/>
      <c r="BF30" s="1333"/>
      <c r="BG30" s="1334"/>
      <c r="BH30" s="1335"/>
      <c r="BI30" s="1335"/>
      <c r="BJ30" s="1335"/>
    </row>
    <row r="31" spans="1:62" ht="15" x14ac:dyDescent="0.25">
      <c r="A31" s="2248"/>
      <c r="B31" s="107" t="s">
        <v>2219</v>
      </c>
      <c r="C31" s="1322" t="s">
        <v>274</v>
      </c>
      <c r="D31" s="1265" t="s">
        <v>1042</v>
      </c>
      <c r="E31" s="1264">
        <v>90</v>
      </c>
      <c r="F31" s="1323">
        <f t="shared" si="9"/>
        <v>90</v>
      </c>
      <c r="G31" s="1396"/>
      <c r="H31" s="1324" t="s">
        <v>2213</v>
      </c>
      <c r="I31" s="1325" t="s">
        <v>126</v>
      </c>
      <c r="J31" s="1325"/>
      <c r="K31" s="1325"/>
      <c r="L31" s="1329"/>
      <c r="M31" s="1329"/>
      <c r="N31" s="1329"/>
      <c r="O31" s="1329"/>
      <c r="P31" s="1329">
        <v>12</v>
      </c>
      <c r="Q31" s="1329">
        <v>12</v>
      </c>
      <c r="R31" s="1329">
        <v>12</v>
      </c>
      <c r="S31" s="1329">
        <v>8</v>
      </c>
      <c r="T31" s="1329">
        <v>8</v>
      </c>
      <c r="U31" s="1329">
        <v>8</v>
      </c>
      <c r="V31" s="1329">
        <v>8</v>
      </c>
      <c r="W31" s="1329">
        <v>8</v>
      </c>
      <c r="X31" s="1329">
        <v>8</v>
      </c>
      <c r="Y31" s="1329">
        <v>6</v>
      </c>
      <c r="Z31" s="1329"/>
      <c r="AA31" s="1329"/>
      <c r="AB31" s="1329"/>
      <c r="AC31" s="1329"/>
      <c r="AD31" s="1329"/>
      <c r="AE31" s="1329"/>
      <c r="AF31" s="1329"/>
      <c r="AG31" s="1329"/>
      <c r="AH31" s="1329"/>
      <c r="AI31" s="1329"/>
      <c r="AJ31" s="1331"/>
      <c r="AK31" s="1332"/>
      <c r="AL31" s="1332"/>
      <c r="AM31" s="1331"/>
      <c r="AN31" s="1331"/>
      <c r="AO31" s="1331"/>
      <c r="AP31" s="1331"/>
      <c r="AQ31" s="1331"/>
      <c r="AR31" s="1331"/>
      <c r="AS31" s="1329"/>
      <c r="AT31" s="1329"/>
      <c r="AU31" s="1329"/>
      <c r="AV31" s="1329"/>
      <c r="AW31" s="1329"/>
      <c r="AX31" s="1329"/>
      <c r="AY31" s="1364"/>
      <c r="AZ31" s="1364"/>
      <c r="BA31" s="1329"/>
      <c r="BB31" s="1329"/>
      <c r="BC31" s="1331"/>
      <c r="BD31" s="1331"/>
      <c r="BE31" s="1333"/>
      <c r="BF31" s="1333"/>
      <c r="BG31" s="1334"/>
      <c r="BH31" s="1335"/>
      <c r="BI31" s="1335"/>
      <c r="BJ31" s="1335"/>
    </row>
    <row r="32" spans="1:62" ht="15" x14ac:dyDescent="0.25">
      <c r="A32" s="2248"/>
      <c r="B32" s="107" t="s">
        <v>2219</v>
      </c>
      <c r="C32" s="1322" t="s">
        <v>276</v>
      </c>
      <c r="D32" s="1265" t="s">
        <v>10</v>
      </c>
      <c r="E32" s="1264">
        <v>270</v>
      </c>
      <c r="F32" s="1323">
        <f>SUM(R32:AK32)</f>
        <v>0</v>
      </c>
      <c r="G32" s="1323"/>
      <c r="H32" s="1350"/>
      <c r="I32" s="1325"/>
      <c r="J32" s="1325"/>
      <c r="K32" s="1325"/>
      <c r="L32" s="1329"/>
      <c r="M32" s="1329"/>
      <c r="N32" s="1329"/>
      <c r="O32" s="1329"/>
      <c r="P32" s="1329"/>
      <c r="Q32" s="1329"/>
      <c r="R32" s="1366"/>
      <c r="S32" s="1366"/>
      <c r="T32" s="1366"/>
      <c r="U32" s="1366"/>
      <c r="V32" s="1329"/>
      <c r="W32" s="1366"/>
      <c r="X32" s="1366"/>
      <c r="Y32" s="1366"/>
      <c r="Z32" s="1366"/>
      <c r="AA32" s="1366"/>
      <c r="AB32" s="1366"/>
      <c r="AC32" s="1366"/>
      <c r="AD32" s="1366"/>
      <c r="AE32" s="1366"/>
      <c r="AF32" s="1329"/>
      <c r="AG32" s="1329"/>
      <c r="AH32" s="1329"/>
      <c r="AI32" s="1329"/>
      <c r="AJ32" s="1331"/>
      <c r="AK32" s="1332"/>
      <c r="AL32" s="1332"/>
      <c r="AM32" s="1331"/>
      <c r="AN32" s="1331"/>
      <c r="AO32" s="1331"/>
      <c r="AP32" s="1331"/>
      <c r="AQ32" s="1331"/>
      <c r="AR32" s="1331"/>
      <c r="AS32" s="1329"/>
      <c r="AT32" s="1329"/>
      <c r="AU32" s="1326" t="s">
        <v>3</v>
      </c>
      <c r="AV32" s="1326" t="s">
        <v>3</v>
      </c>
      <c r="AW32" s="1326" t="s">
        <v>3</v>
      </c>
      <c r="AX32" s="1326" t="s">
        <v>3</v>
      </c>
      <c r="AY32" s="1326" t="s">
        <v>3</v>
      </c>
      <c r="AZ32" s="1326" t="s">
        <v>3</v>
      </c>
      <c r="BA32" s="1326" t="s">
        <v>3</v>
      </c>
      <c r="BB32" s="1326" t="s">
        <v>3</v>
      </c>
      <c r="BC32" s="1326" t="s">
        <v>3</v>
      </c>
      <c r="BD32" s="1326" t="s">
        <v>3</v>
      </c>
      <c r="BE32" s="1367"/>
      <c r="BF32" s="1333"/>
      <c r="BG32" s="1334"/>
      <c r="BH32" s="1335"/>
      <c r="BI32" s="1335"/>
      <c r="BJ32" s="1335"/>
    </row>
    <row r="33" spans="1:63" ht="14.25" x14ac:dyDescent="0.2">
      <c r="A33" s="2249"/>
      <c r="B33" s="94"/>
      <c r="C33" s="1336"/>
      <c r="D33" s="1336" t="s">
        <v>843</v>
      </c>
      <c r="E33" s="1336">
        <f>SUM(E21:E32)</f>
        <v>982</v>
      </c>
      <c r="F33" s="1336"/>
      <c r="G33" s="1336"/>
      <c r="H33" s="1337"/>
      <c r="I33" s="1338"/>
      <c r="J33" s="1338"/>
      <c r="K33" s="1338"/>
      <c r="L33" s="1339"/>
      <c r="M33" s="1339">
        <f t="shared" ref="M33:BJ33" si="10">SUM(M21:M25)</f>
        <v>12</v>
      </c>
      <c r="N33" s="1339">
        <f t="shared" si="10"/>
        <v>12</v>
      </c>
      <c r="O33" s="1339">
        <f t="shared" si="10"/>
        <v>20</v>
      </c>
      <c r="P33" s="1339">
        <f t="shared" si="10"/>
        <v>16</v>
      </c>
      <c r="Q33" s="1339">
        <f t="shared" si="10"/>
        <v>13</v>
      </c>
      <c r="R33" s="1339">
        <f t="shared" si="10"/>
        <v>12</v>
      </c>
      <c r="S33" s="1339">
        <f t="shared" si="10"/>
        <v>12</v>
      </c>
      <c r="T33" s="1339">
        <f t="shared" si="10"/>
        <v>20</v>
      </c>
      <c r="U33" s="1339">
        <f t="shared" si="10"/>
        <v>20</v>
      </c>
      <c r="V33" s="1339">
        <f t="shared" si="10"/>
        <v>20</v>
      </c>
      <c r="W33" s="1339">
        <f t="shared" si="10"/>
        <v>8</v>
      </c>
      <c r="X33" s="1339">
        <f t="shared" si="10"/>
        <v>8</v>
      </c>
      <c r="Y33" s="1339">
        <f t="shared" si="10"/>
        <v>5</v>
      </c>
      <c r="Z33" s="1339">
        <f t="shared" si="10"/>
        <v>0</v>
      </c>
      <c r="AA33" s="1339">
        <f t="shared" si="10"/>
        <v>0</v>
      </c>
      <c r="AB33" s="1339">
        <f t="shared" si="10"/>
        <v>0</v>
      </c>
      <c r="AC33" s="1339">
        <f t="shared" si="10"/>
        <v>0</v>
      </c>
      <c r="AD33" s="1339">
        <f t="shared" si="10"/>
        <v>0</v>
      </c>
      <c r="AE33" s="1339">
        <f t="shared" si="10"/>
        <v>0</v>
      </c>
      <c r="AF33" s="1339">
        <f t="shared" si="10"/>
        <v>0</v>
      </c>
      <c r="AG33" s="1339">
        <f t="shared" si="10"/>
        <v>0</v>
      </c>
      <c r="AH33" s="1339">
        <f t="shared" si="10"/>
        <v>0</v>
      </c>
      <c r="AI33" s="1339">
        <f t="shared" si="10"/>
        <v>0</v>
      </c>
      <c r="AJ33" s="1331">
        <f t="shared" si="10"/>
        <v>0</v>
      </c>
      <c r="AK33" s="1332">
        <f t="shared" si="10"/>
        <v>0</v>
      </c>
      <c r="AL33" s="1332">
        <f t="shared" si="10"/>
        <v>0</v>
      </c>
      <c r="AM33" s="1331">
        <f t="shared" si="10"/>
        <v>8</v>
      </c>
      <c r="AN33" s="1331">
        <f t="shared" si="10"/>
        <v>8</v>
      </c>
      <c r="AO33" s="1339">
        <f t="shared" si="10"/>
        <v>8</v>
      </c>
      <c r="AP33" s="1339">
        <f t="shared" si="10"/>
        <v>8</v>
      </c>
      <c r="AQ33" s="1339">
        <f t="shared" si="10"/>
        <v>8</v>
      </c>
      <c r="AR33" s="1339">
        <f t="shared" si="10"/>
        <v>8</v>
      </c>
      <c r="AS33" s="1339">
        <f t="shared" si="10"/>
        <v>8</v>
      </c>
      <c r="AT33" s="1339">
        <f t="shared" si="10"/>
        <v>4</v>
      </c>
      <c r="AU33" s="1339">
        <f t="shared" si="10"/>
        <v>0</v>
      </c>
      <c r="AV33" s="1339">
        <f t="shared" si="10"/>
        <v>0</v>
      </c>
      <c r="AW33" s="1339">
        <f t="shared" si="10"/>
        <v>0</v>
      </c>
      <c r="AX33" s="1339">
        <f t="shared" si="10"/>
        <v>0</v>
      </c>
      <c r="AY33" s="1339">
        <f t="shared" si="10"/>
        <v>0</v>
      </c>
      <c r="AZ33" s="1339">
        <f t="shared" si="10"/>
        <v>0</v>
      </c>
      <c r="BA33" s="1339">
        <f t="shared" si="10"/>
        <v>0</v>
      </c>
      <c r="BB33" s="1339">
        <f t="shared" si="10"/>
        <v>0</v>
      </c>
      <c r="BC33" s="1339">
        <f t="shared" si="10"/>
        <v>0</v>
      </c>
      <c r="BD33" s="1339">
        <f t="shared" si="10"/>
        <v>0</v>
      </c>
      <c r="BE33" s="1333">
        <f t="shared" si="10"/>
        <v>0</v>
      </c>
      <c r="BF33" s="1333">
        <f t="shared" si="10"/>
        <v>0</v>
      </c>
      <c r="BG33" s="1340">
        <f t="shared" si="10"/>
        <v>0</v>
      </c>
      <c r="BH33" s="1341">
        <f t="shared" si="10"/>
        <v>0</v>
      </c>
      <c r="BI33" s="1341">
        <f t="shared" si="10"/>
        <v>0</v>
      </c>
      <c r="BJ33" s="1341">
        <f t="shared" si="10"/>
        <v>0</v>
      </c>
    </row>
    <row r="34" spans="1:63" ht="15" x14ac:dyDescent="0.25">
      <c r="A34" s="2248">
        <v>5</v>
      </c>
      <c r="B34" s="107" t="s">
        <v>2229</v>
      </c>
      <c r="C34" s="1533" t="s">
        <v>155</v>
      </c>
      <c r="D34" s="1534" t="s">
        <v>149</v>
      </c>
      <c r="E34" s="1535">
        <v>30</v>
      </c>
      <c r="F34" s="1313">
        <v>30</v>
      </c>
      <c r="H34" s="1536" t="s">
        <v>2417</v>
      </c>
      <c r="I34" s="751" t="s">
        <v>416</v>
      </c>
      <c r="J34" s="1325"/>
      <c r="K34" s="1325"/>
      <c r="L34" s="1325"/>
      <c r="M34" s="1325"/>
      <c r="N34" s="1325"/>
      <c r="O34" s="1325"/>
      <c r="P34" s="1325"/>
      <c r="Q34" s="1329"/>
      <c r="R34" s="1329"/>
      <c r="S34" s="1329"/>
      <c r="T34" s="1329"/>
      <c r="U34" s="576">
        <v>6</v>
      </c>
      <c r="V34" s="576">
        <v>6</v>
      </c>
      <c r="W34" s="576">
        <v>6</v>
      </c>
      <c r="X34" s="576">
        <v>6</v>
      </c>
      <c r="Y34" s="576">
        <v>6</v>
      </c>
      <c r="Z34" s="1329"/>
      <c r="AA34" s="1329"/>
      <c r="AB34" s="1329"/>
      <c r="AC34" s="1329"/>
      <c r="AD34" s="1329"/>
      <c r="AE34" s="1331"/>
      <c r="AF34" s="1331"/>
      <c r="AG34" s="1331"/>
      <c r="AH34" s="1331"/>
      <c r="AI34" s="1331"/>
      <c r="AJ34" s="1331"/>
      <c r="AK34" s="1332"/>
      <c r="AL34" s="1332"/>
      <c r="AM34" s="1331"/>
      <c r="AN34" s="1331"/>
      <c r="AO34" s="1331"/>
      <c r="AP34" s="1331"/>
      <c r="AQ34" s="1331"/>
      <c r="AR34" s="1331"/>
      <c r="AS34" s="1331"/>
      <c r="AT34" s="1331"/>
      <c r="AU34" s="1331"/>
      <c r="AV34" s="1331"/>
      <c r="AW34" s="1331"/>
      <c r="AX34" s="1331"/>
      <c r="AY34" s="1331"/>
      <c r="AZ34" s="1331"/>
      <c r="BA34" s="1331"/>
      <c r="BB34" s="1331"/>
      <c r="BC34" s="1331"/>
      <c r="BD34" s="1331"/>
      <c r="BE34" s="1333"/>
      <c r="BF34" s="1333"/>
      <c r="BG34" s="1333"/>
      <c r="BH34" s="1333"/>
      <c r="BI34" s="1335"/>
      <c r="BJ34" s="1335"/>
    </row>
    <row r="35" spans="1:63" ht="15" x14ac:dyDescent="0.25">
      <c r="A35" s="2248"/>
      <c r="B35" s="107" t="s">
        <v>2229</v>
      </c>
      <c r="C35" s="1354" t="s">
        <v>167</v>
      </c>
      <c r="D35" s="1355" t="s">
        <v>1053</v>
      </c>
      <c r="E35" s="1356">
        <v>45</v>
      </c>
      <c r="F35" s="1323">
        <f t="shared" ref="F35:F44" si="11">SUM(L35:AX35)</f>
        <v>45</v>
      </c>
      <c r="G35" s="1323"/>
      <c r="H35" s="1350" t="s">
        <v>2220</v>
      </c>
      <c r="I35" s="1325" t="s">
        <v>130</v>
      </c>
      <c r="J35" s="1325"/>
      <c r="K35" s="1325"/>
      <c r="L35" s="1329"/>
      <c r="M35" s="1329"/>
      <c r="N35" s="1329"/>
      <c r="O35" s="1357">
        <v>16</v>
      </c>
      <c r="P35" s="1357">
        <v>16</v>
      </c>
      <c r="Q35" s="1357">
        <v>13</v>
      </c>
      <c r="R35" s="1329"/>
      <c r="S35" s="1329"/>
      <c r="T35" s="1329"/>
      <c r="U35" s="1329"/>
      <c r="V35" s="1329"/>
      <c r="W35" s="1329"/>
      <c r="X35" s="1329"/>
      <c r="Y35" s="1329"/>
      <c r="Z35" s="1329"/>
      <c r="AA35" s="1329"/>
      <c r="AB35" s="1329"/>
      <c r="AC35" s="1329"/>
      <c r="AD35" s="1329"/>
      <c r="AE35" s="1331"/>
      <c r="AF35" s="1331"/>
      <c r="AG35" s="1331"/>
      <c r="AH35" s="1331"/>
      <c r="AI35" s="1331"/>
      <c r="AJ35" s="1331"/>
      <c r="AK35" s="1332"/>
      <c r="AL35" s="1332"/>
      <c r="AM35" s="1331"/>
      <c r="AN35" s="1331"/>
      <c r="AO35" s="1331"/>
      <c r="AP35" s="1331"/>
      <c r="AQ35" s="1331"/>
      <c r="AR35" s="1331"/>
      <c r="AS35" s="1331"/>
      <c r="AT35" s="1331"/>
      <c r="AU35" s="1331"/>
      <c r="AV35" s="1331"/>
      <c r="AW35" s="1331"/>
      <c r="AX35" s="1331"/>
      <c r="AY35" s="1331"/>
      <c r="AZ35" s="1331"/>
      <c r="BA35" s="1331"/>
      <c r="BB35" s="1331"/>
      <c r="BC35" s="1331"/>
      <c r="BD35" s="1331"/>
      <c r="BE35" s="1333"/>
      <c r="BF35" s="1333"/>
      <c r="BG35" s="1343"/>
      <c r="BH35" s="1344"/>
      <c r="BI35" s="1335"/>
      <c r="BJ35" s="1335"/>
    </row>
    <row r="36" spans="1:63" ht="15" x14ac:dyDescent="0.25">
      <c r="A36" s="2248"/>
      <c r="B36" s="107" t="s">
        <v>2229</v>
      </c>
      <c r="C36" s="1355" t="s">
        <v>161</v>
      </c>
      <c r="D36" s="1359" t="s">
        <v>1062</v>
      </c>
      <c r="E36" s="1356">
        <v>45</v>
      </c>
      <c r="F36" s="1323">
        <f t="shared" si="11"/>
        <v>45</v>
      </c>
      <c r="G36" s="1323"/>
      <c r="H36" s="1350" t="s">
        <v>2220</v>
      </c>
      <c r="I36" s="1325" t="s">
        <v>130</v>
      </c>
      <c r="J36" s="1325"/>
      <c r="K36" s="1325">
        <v>8</v>
      </c>
      <c r="L36" s="1325">
        <v>8</v>
      </c>
      <c r="M36" s="1325">
        <v>8</v>
      </c>
      <c r="N36" s="1325">
        <v>8</v>
      </c>
      <c r="O36" s="1325">
        <v>8</v>
      </c>
      <c r="P36" s="1325">
        <v>8</v>
      </c>
      <c r="Q36" s="1329">
        <v>5</v>
      </c>
      <c r="R36" s="1329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9"/>
      <c r="AD36" s="1329"/>
      <c r="AE36" s="1331"/>
      <c r="AF36" s="1331"/>
      <c r="AG36" s="1331"/>
      <c r="AH36" s="1331"/>
      <c r="AI36" s="1331"/>
      <c r="AJ36" s="1331"/>
      <c r="AK36" s="1332"/>
      <c r="AL36" s="1332"/>
      <c r="AM36" s="1331"/>
      <c r="AN36" s="1331"/>
      <c r="AO36" s="1331"/>
      <c r="AP36" s="1331"/>
      <c r="AQ36" s="1331"/>
      <c r="AR36" s="1331"/>
      <c r="AS36" s="1331"/>
      <c r="AT36" s="1331"/>
      <c r="AU36" s="1331"/>
      <c r="AV36" s="1331"/>
      <c r="AW36" s="1331"/>
      <c r="AX36" s="1331"/>
      <c r="AY36" s="1331"/>
      <c r="AZ36" s="1331"/>
      <c r="BA36" s="1331"/>
      <c r="BB36" s="1331"/>
      <c r="BC36" s="1331"/>
      <c r="BD36" s="1331"/>
      <c r="BE36" s="1333"/>
      <c r="BF36" s="1333"/>
      <c r="BG36" s="1343"/>
      <c r="BH36" s="1344"/>
      <c r="BI36" s="1335"/>
      <c r="BJ36" s="1335"/>
    </row>
    <row r="37" spans="1:63" ht="15" x14ac:dyDescent="0.25">
      <c r="A37" s="2248"/>
      <c r="B37" s="107" t="s">
        <v>2229</v>
      </c>
      <c r="C37" s="1355" t="s">
        <v>162</v>
      </c>
      <c r="D37" s="1355" t="s">
        <v>1063</v>
      </c>
      <c r="E37" s="1356">
        <v>60</v>
      </c>
      <c r="F37" s="1323">
        <f t="shared" si="11"/>
        <v>60</v>
      </c>
      <c r="G37" s="1396"/>
      <c r="H37" s="1324" t="s">
        <v>2231</v>
      </c>
      <c r="I37" s="1325" t="s">
        <v>147</v>
      </c>
      <c r="J37" s="1325"/>
      <c r="K37" s="1325"/>
      <c r="L37" s="1329"/>
      <c r="M37" s="1329"/>
      <c r="N37" s="1329"/>
      <c r="O37" s="1329"/>
      <c r="P37" s="1329"/>
      <c r="Q37" s="1329"/>
      <c r="R37" s="1329"/>
      <c r="S37" s="1329"/>
      <c r="T37" s="1329"/>
      <c r="U37" s="1329"/>
      <c r="V37" s="1329"/>
      <c r="W37" s="1329"/>
      <c r="X37" s="1329"/>
      <c r="Y37" s="1329"/>
      <c r="Z37" s="1329"/>
      <c r="AA37" s="1329"/>
      <c r="AB37" s="1329"/>
      <c r="AC37" s="1329"/>
      <c r="AD37" s="1329"/>
      <c r="AE37" s="1331"/>
      <c r="AF37" s="1331"/>
      <c r="AG37" s="1331"/>
      <c r="AH37" s="1331"/>
      <c r="AI37" s="1331"/>
      <c r="AJ37" s="1331"/>
      <c r="AK37" s="1332"/>
      <c r="AL37" s="1332"/>
      <c r="AM37" s="1351">
        <v>8</v>
      </c>
      <c r="AN37" s="1362">
        <v>8</v>
      </c>
      <c r="AO37" s="1351">
        <v>8</v>
      </c>
      <c r="AP37" s="1351">
        <v>8</v>
      </c>
      <c r="AQ37" s="1351">
        <v>8</v>
      </c>
      <c r="AR37" s="1351">
        <v>8</v>
      </c>
      <c r="AS37" s="1351">
        <v>8</v>
      </c>
      <c r="AT37" s="1351">
        <v>4</v>
      </c>
      <c r="AU37" s="1331"/>
      <c r="AV37" s="1331"/>
      <c r="AW37" s="1331"/>
      <c r="AX37" s="1331"/>
      <c r="AY37" s="1331"/>
      <c r="AZ37" s="1331"/>
      <c r="BA37" s="1331"/>
      <c r="BB37" s="1331"/>
      <c r="BC37" s="1331"/>
      <c r="BD37" s="1331"/>
      <c r="BE37" s="1333"/>
      <c r="BF37" s="1333"/>
      <c r="BG37" s="1343"/>
      <c r="BH37" s="1344"/>
      <c r="BI37" s="1335"/>
      <c r="BJ37" s="1335"/>
    </row>
    <row r="38" spans="1:63" ht="15" x14ac:dyDescent="0.25">
      <c r="A38" s="2248"/>
      <c r="B38" s="107" t="s">
        <v>2229</v>
      </c>
      <c r="C38" s="1345" t="s">
        <v>293</v>
      </c>
      <c r="D38" s="1241" t="s">
        <v>2232</v>
      </c>
      <c r="E38" s="1356">
        <v>90</v>
      </c>
      <c r="F38" s="1323">
        <f t="shared" si="11"/>
        <v>90</v>
      </c>
      <c r="G38" s="1396"/>
      <c r="H38" s="1324" t="s">
        <v>2233</v>
      </c>
      <c r="I38" s="1325" t="s">
        <v>122</v>
      </c>
      <c r="J38" s="1325"/>
      <c r="K38" s="1325"/>
      <c r="L38" s="1329"/>
      <c r="M38" s="1329"/>
      <c r="N38" s="1329"/>
      <c r="O38" s="1329"/>
      <c r="P38" s="1329"/>
      <c r="Q38" s="1329"/>
      <c r="R38" s="1329"/>
      <c r="S38" s="1329"/>
      <c r="T38" s="1329"/>
      <c r="U38" s="1329"/>
      <c r="V38" s="1329"/>
      <c r="W38" s="1329"/>
      <c r="X38" s="1329"/>
      <c r="Y38" s="1329"/>
      <c r="Z38" s="1329"/>
      <c r="AA38" s="1329"/>
      <c r="AB38" s="1329"/>
      <c r="AC38" s="1329"/>
      <c r="AD38" s="1329"/>
      <c r="AE38" s="1331"/>
      <c r="AF38" s="1331"/>
      <c r="AG38" s="1331"/>
      <c r="AH38" s="1331"/>
      <c r="AI38" s="1331"/>
      <c r="AJ38" s="1331"/>
      <c r="AK38" s="1332"/>
      <c r="AL38" s="1332"/>
      <c r="AM38" s="1351">
        <v>12</v>
      </c>
      <c r="AN38" s="1362">
        <v>12</v>
      </c>
      <c r="AO38" s="1351">
        <v>12</v>
      </c>
      <c r="AP38" s="1351">
        <v>12</v>
      </c>
      <c r="AQ38" s="1351">
        <v>12</v>
      </c>
      <c r="AR38" s="1351">
        <v>12</v>
      </c>
      <c r="AS38" s="1351">
        <v>12</v>
      </c>
      <c r="AT38" s="1329">
        <v>6</v>
      </c>
      <c r="AU38" s="1331"/>
      <c r="AV38" s="1331"/>
      <c r="AW38" s="1331"/>
      <c r="AX38" s="1331"/>
      <c r="AY38" s="1331"/>
      <c r="AZ38" s="1331"/>
      <c r="BA38" s="1331"/>
      <c r="BB38" s="1331"/>
      <c r="BC38" s="1331"/>
      <c r="BD38" s="1331"/>
      <c r="BE38" s="1333"/>
      <c r="BF38" s="1333"/>
      <c r="BG38" s="1343"/>
      <c r="BH38" s="1344"/>
      <c r="BI38" s="1335"/>
      <c r="BJ38" s="1335"/>
    </row>
    <row r="39" spans="1:63" ht="15" x14ac:dyDescent="0.25">
      <c r="A39" s="2248"/>
      <c r="B39" s="107" t="s">
        <v>2229</v>
      </c>
      <c r="C39" s="1345" t="s">
        <v>176</v>
      </c>
      <c r="D39" s="1241" t="s">
        <v>1028</v>
      </c>
      <c r="E39" s="1323">
        <v>60</v>
      </c>
      <c r="F39" s="1323">
        <f t="shared" si="11"/>
        <v>60</v>
      </c>
      <c r="G39" s="1396"/>
      <c r="H39" s="1324" t="s">
        <v>2218</v>
      </c>
      <c r="I39" s="1325" t="s">
        <v>127</v>
      </c>
      <c r="J39" s="1325"/>
      <c r="K39" s="1325"/>
      <c r="L39" s="1329"/>
      <c r="M39" s="1329"/>
      <c r="N39" s="1329"/>
      <c r="O39" s="1329"/>
      <c r="P39" s="1329"/>
      <c r="Q39" s="1329"/>
      <c r="R39" s="1329"/>
      <c r="S39" s="1329">
        <v>12</v>
      </c>
      <c r="T39" s="1329">
        <v>12</v>
      </c>
      <c r="U39" s="1329">
        <v>12</v>
      </c>
      <c r="V39" s="1329">
        <v>12</v>
      </c>
      <c r="W39" s="1329">
        <v>12</v>
      </c>
      <c r="X39" s="1329"/>
      <c r="Y39" s="1329"/>
      <c r="Z39" s="1329"/>
      <c r="AA39" s="1329"/>
      <c r="AB39" s="1329"/>
      <c r="AC39" s="1329"/>
      <c r="AD39" s="1329"/>
      <c r="AE39" s="1331"/>
      <c r="AF39" s="1331"/>
      <c r="AG39" s="1331"/>
      <c r="AH39" s="1331"/>
      <c r="AI39" s="1331"/>
      <c r="AJ39" s="1331"/>
      <c r="AK39" s="1332"/>
      <c r="AL39" s="1332"/>
      <c r="AM39" s="1331"/>
      <c r="AN39" s="1331"/>
      <c r="AO39" s="1331"/>
      <c r="AP39" s="1331"/>
      <c r="AQ39" s="1331"/>
      <c r="AR39" s="1331"/>
      <c r="AS39" s="1331"/>
      <c r="AT39" s="1331"/>
      <c r="AU39" s="1331"/>
      <c r="AV39" s="1331"/>
      <c r="AW39" s="1331"/>
      <c r="AX39" s="1331"/>
      <c r="AY39" s="1331"/>
      <c r="AZ39" s="1331"/>
      <c r="BA39" s="1331"/>
      <c r="BB39" s="1331"/>
      <c r="BC39" s="1331"/>
      <c r="BD39" s="1331"/>
      <c r="BE39" s="1333"/>
      <c r="BF39" s="1333"/>
      <c r="BG39" s="1343"/>
      <c r="BH39" s="1344"/>
      <c r="BI39" s="1335"/>
      <c r="BJ39" s="1335"/>
    </row>
    <row r="40" spans="1:63" ht="15" x14ac:dyDescent="0.25">
      <c r="A40" s="2248"/>
      <c r="B40" s="107" t="s">
        <v>2229</v>
      </c>
      <c r="C40" s="1345" t="s">
        <v>271</v>
      </c>
      <c r="D40" s="1241" t="s">
        <v>2234</v>
      </c>
      <c r="E40" s="1240">
        <v>60</v>
      </c>
      <c r="F40" s="1323">
        <f t="shared" si="11"/>
        <v>60</v>
      </c>
      <c r="G40" s="1396"/>
      <c r="H40" s="1324" t="s">
        <v>2225</v>
      </c>
      <c r="I40" s="1325" t="s">
        <v>1032</v>
      </c>
      <c r="J40" s="1325"/>
      <c r="K40" s="1325"/>
      <c r="L40" s="1329"/>
      <c r="M40" s="1329"/>
      <c r="N40" s="1329"/>
      <c r="O40" s="1329"/>
      <c r="P40" s="1329"/>
      <c r="Q40" s="1329"/>
      <c r="R40" s="1329"/>
      <c r="S40" s="1329"/>
      <c r="T40" s="1329">
        <v>12</v>
      </c>
      <c r="U40" s="1329">
        <v>12</v>
      </c>
      <c r="V40" s="1329">
        <v>12</v>
      </c>
      <c r="W40" s="1329">
        <v>12</v>
      </c>
      <c r="X40" s="1329">
        <v>12</v>
      </c>
      <c r="Y40" s="1329"/>
      <c r="Z40" s="1329"/>
      <c r="AA40" s="1329"/>
      <c r="AB40" s="1329"/>
      <c r="AC40" s="1329"/>
      <c r="AD40" s="1329"/>
      <c r="AE40" s="1331"/>
      <c r="AF40" s="1331"/>
      <c r="AG40" s="1331"/>
      <c r="AH40" s="1331"/>
      <c r="AI40" s="1331"/>
      <c r="AJ40" s="1331"/>
      <c r="AK40" s="1332"/>
      <c r="AL40" s="1332"/>
      <c r="AM40" s="1331"/>
      <c r="AN40" s="1331"/>
      <c r="AO40" s="1331"/>
      <c r="AP40" s="1331"/>
      <c r="AQ40" s="1331"/>
      <c r="AR40" s="1331"/>
      <c r="AS40" s="1331"/>
      <c r="AT40" s="1331"/>
      <c r="AU40" s="1331"/>
      <c r="AV40" s="1331"/>
      <c r="AW40" s="1331"/>
      <c r="AX40" s="1331"/>
      <c r="AY40" s="1331"/>
      <c r="AZ40" s="1331"/>
      <c r="BA40" s="1331"/>
      <c r="BB40" s="1331"/>
      <c r="BC40" s="1331"/>
      <c r="BD40" s="1331"/>
      <c r="BE40" s="1333"/>
      <c r="BF40" s="1333"/>
      <c r="BG40" s="1343"/>
      <c r="BH40" s="1344"/>
      <c r="BI40" s="1335"/>
      <c r="BJ40" s="1335"/>
    </row>
    <row r="41" spans="1:63" ht="15" x14ac:dyDescent="0.25">
      <c r="A41" s="2248"/>
      <c r="B41" s="107" t="s">
        <v>2229</v>
      </c>
      <c r="C41" s="1345" t="s">
        <v>284</v>
      </c>
      <c r="D41" s="1241" t="s">
        <v>1046</v>
      </c>
      <c r="E41" s="1240">
        <v>90</v>
      </c>
      <c r="F41" s="1323">
        <f t="shared" si="11"/>
        <v>90</v>
      </c>
      <c r="G41" s="1396"/>
      <c r="H41" s="1324" t="s">
        <v>2235</v>
      </c>
      <c r="I41" s="1325" t="s">
        <v>132</v>
      </c>
      <c r="J41" s="1325"/>
      <c r="K41" s="1325">
        <v>12</v>
      </c>
      <c r="L41" s="1325">
        <v>12</v>
      </c>
      <c r="M41" s="1325">
        <v>12</v>
      </c>
      <c r="N41" s="1325">
        <v>12</v>
      </c>
      <c r="O41" s="1325">
        <v>12</v>
      </c>
      <c r="P41" s="1325">
        <v>12</v>
      </c>
      <c r="Q41" s="1325">
        <v>12</v>
      </c>
      <c r="R41" s="1325">
        <v>12</v>
      </c>
      <c r="S41" s="1329">
        <v>6</v>
      </c>
      <c r="T41" s="1329"/>
      <c r="U41" s="1329"/>
      <c r="V41" s="1329"/>
      <c r="W41" s="1329"/>
      <c r="X41" s="1329"/>
      <c r="Y41" s="1329"/>
      <c r="Z41" s="1329"/>
      <c r="AA41" s="1329"/>
      <c r="AB41" s="1329"/>
      <c r="AC41" s="1329"/>
      <c r="AD41" s="1329"/>
      <c r="AE41" s="1331"/>
      <c r="AF41" s="1331"/>
      <c r="AG41" s="1331"/>
      <c r="AH41" s="1331"/>
      <c r="AI41" s="1331"/>
      <c r="AJ41" s="1331"/>
      <c r="AK41" s="1332"/>
      <c r="AL41" s="1332"/>
      <c r="AM41" s="1331"/>
      <c r="AN41" s="1331"/>
      <c r="AO41" s="1331"/>
      <c r="AP41" s="1331"/>
      <c r="AQ41" s="1331"/>
      <c r="AR41" s="1331"/>
      <c r="AS41" s="1331"/>
      <c r="AT41" s="1331"/>
      <c r="AU41" s="1331"/>
      <c r="AV41" s="1331"/>
      <c r="AW41" s="1331"/>
      <c r="AX41" s="1331"/>
      <c r="AY41" s="1331"/>
      <c r="AZ41" s="1331"/>
      <c r="BA41" s="1331"/>
      <c r="BB41" s="1331"/>
      <c r="BC41" s="1331"/>
      <c r="BD41" s="1331"/>
      <c r="BE41" s="1333"/>
      <c r="BF41" s="1333"/>
      <c r="BG41" s="1343"/>
      <c r="BH41" s="1344"/>
      <c r="BI41" s="1335"/>
      <c r="BJ41" s="1335"/>
    </row>
    <row r="42" spans="1:63" ht="15" x14ac:dyDescent="0.25">
      <c r="A42" s="2248"/>
      <c r="B42" s="107" t="s">
        <v>2229</v>
      </c>
      <c r="C42" s="1345" t="s">
        <v>273</v>
      </c>
      <c r="D42" s="1241" t="s">
        <v>1047</v>
      </c>
      <c r="E42" s="1240">
        <v>60</v>
      </c>
      <c r="F42" s="1323">
        <f t="shared" si="11"/>
        <v>60</v>
      </c>
      <c r="G42" s="1396"/>
      <c r="H42" s="1324" t="s">
        <v>2236</v>
      </c>
      <c r="I42" s="1325"/>
      <c r="J42" s="1325"/>
      <c r="K42" s="1325"/>
      <c r="L42" s="1329"/>
      <c r="M42" s="1329"/>
      <c r="N42" s="1329"/>
      <c r="O42" s="1329"/>
      <c r="P42" s="1329"/>
      <c r="Q42" s="1329"/>
      <c r="R42" s="1329"/>
      <c r="S42" s="1329"/>
      <c r="T42" s="1329"/>
      <c r="U42" s="1329"/>
      <c r="V42" s="1329"/>
      <c r="W42" s="1329"/>
      <c r="X42" s="1329"/>
      <c r="Y42" s="1329">
        <v>16</v>
      </c>
      <c r="Z42" s="1329">
        <v>16</v>
      </c>
      <c r="AA42" s="1329">
        <v>16</v>
      </c>
      <c r="AB42" s="1329">
        <v>12</v>
      </c>
      <c r="AC42" s="1329"/>
      <c r="AD42" s="1329"/>
      <c r="AE42" s="1331"/>
      <c r="AF42" s="1331"/>
      <c r="AG42" s="1331"/>
      <c r="AH42" s="1331"/>
      <c r="AI42" s="1331"/>
      <c r="AJ42" s="1331"/>
      <c r="AK42" s="1332"/>
      <c r="AL42" s="1332"/>
      <c r="AM42" s="1331"/>
      <c r="AN42" s="1331"/>
      <c r="AO42" s="1331"/>
      <c r="AP42" s="1331"/>
      <c r="AQ42" s="1331"/>
      <c r="AR42" s="1331"/>
      <c r="AS42" s="1331"/>
      <c r="AT42" s="1331"/>
      <c r="AU42" s="1331"/>
      <c r="AV42" s="1331"/>
      <c r="AW42" s="1331"/>
      <c r="AX42" s="1331"/>
      <c r="AY42" s="1331"/>
      <c r="AZ42" s="1331"/>
      <c r="BA42" s="1331"/>
      <c r="BB42" s="1331"/>
      <c r="BC42" s="1331"/>
      <c r="BD42" s="1331"/>
      <c r="BE42" s="1333"/>
      <c r="BF42" s="1333"/>
      <c r="BG42" s="1343"/>
      <c r="BH42" s="1344"/>
      <c r="BI42" s="1335"/>
      <c r="BJ42" s="1335"/>
    </row>
    <row r="43" spans="1:63" ht="15" x14ac:dyDescent="0.25">
      <c r="A43" s="2248"/>
      <c r="B43" s="107" t="s">
        <v>2229</v>
      </c>
      <c r="C43" s="1345" t="s">
        <v>274</v>
      </c>
      <c r="D43" s="1241" t="s">
        <v>1049</v>
      </c>
      <c r="E43" s="1240">
        <v>60</v>
      </c>
      <c r="F43" s="1323">
        <f t="shared" si="11"/>
        <v>60</v>
      </c>
      <c r="G43" s="1396"/>
      <c r="H43" s="1324" t="s">
        <v>2236</v>
      </c>
      <c r="I43" s="1325"/>
      <c r="J43" s="1325"/>
      <c r="K43" s="1325"/>
      <c r="L43" s="1329"/>
      <c r="M43" s="1329"/>
      <c r="N43" s="1329"/>
      <c r="O43" s="1329"/>
      <c r="P43" s="1329"/>
      <c r="Q43" s="1329"/>
      <c r="R43" s="1329"/>
      <c r="S43" s="1329"/>
      <c r="T43" s="1329"/>
      <c r="U43" s="1329"/>
      <c r="V43" s="1329"/>
      <c r="W43" s="1329"/>
      <c r="X43" s="1329"/>
      <c r="Y43" s="1329"/>
      <c r="Z43" s="1329"/>
      <c r="AA43" s="1329"/>
      <c r="AB43" s="1329"/>
      <c r="AC43" s="1329">
        <v>16</v>
      </c>
      <c r="AD43" s="1329">
        <v>16</v>
      </c>
      <c r="AE43" s="1329">
        <v>16</v>
      </c>
      <c r="AF43" s="1329">
        <v>12</v>
      </c>
      <c r="AG43" s="1329"/>
      <c r="AH43" s="1329"/>
      <c r="AI43" s="1329"/>
      <c r="AJ43" s="1331"/>
      <c r="AK43" s="1332"/>
      <c r="AL43" s="1332"/>
      <c r="AM43" s="1331"/>
      <c r="AN43" s="1331"/>
      <c r="AO43" s="1366"/>
      <c r="AP43" s="1366"/>
      <c r="AQ43" s="1366"/>
      <c r="AR43" s="1308"/>
      <c r="AS43" s="1308"/>
      <c r="AT43" s="1308"/>
      <c r="AU43" s="1368"/>
      <c r="AV43" s="1368"/>
      <c r="AW43" s="1368"/>
      <c r="AX43" s="1368"/>
      <c r="AY43" s="1368"/>
      <c r="AZ43" s="1368"/>
      <c r="BA43" s="1368"/>
      <c r="BB43" s="1368"/>
      <c r="BC43" s="1331"/>
      <c r="BD43" s="1331"/>
      <c r="BE43" s="1333"/>
      <c r="BF43" s="1333"/>
      <c r="BG43" s="1334"/>
      <c r="BH43" s="1335"/>
      <c r="BI43" s="1335"/>
      <c r="BJ43" s="1335"/>
    </row>
    <row r="44" spans="1:63" ht="15" x14ac:dyDescent="0.25">
      <c r="A44" s="2248"/>
      <c r="B44" s="107" t="s">
        <v>2229</v>
      </c>
      <c r="C44" s="1345" t="s">
        <v>276</v>
      </c>
      <c r="D44" s="1241" t="s">
        <v>1050</v>
      </c>
      <c r="E44" s="1240">
        <v>60</v>
      </c>
      <c r="F44" s="1323">
        <f t="shared" si="11"/>
        <v>60</v>
      </c>
      <c r="G44" s="1396"/>
      <c r="H44" s="1324" t="s">
        <v>2235</v>
      </c>
      <c r="I44" s="1325" t="s">
        <v>132</v>
      </c>
      <c r="J44" s="1325"/>
      <c r="K44" s="1325"/>
      <c r="L44" s="1329"/>
      <c r="M44" s="1329"/>
      <c r="N44" s="1329"/>
      <c r="O44" s="1329"/>
      <c r="P44" s="1329"/>
      <c r="Q44" s="1329"/>
      <c r="R44" s="1329"/>
      <c r="S44" s="1329"/>
      <c r="T44" s="1329"/>
      <c r="U44" s="1329"/>
      <c r="V44" s="1329"/>
      <c r="W44" s="1329"/>
      <c r="X44" s="1329"/>
      <c r="Y44" s="1369"/>
      <c r="Z44" s="1329"/>
      <c r="AA44" s="1329"/>
      <c r="AB44" s="1329"/>
      <c r="AC44" s="1329"/>
      <c r="AD44" s="1329"/>
      <c r="AE44" s="1329"/>
      <c r="AF44" s="1329">
        <v>4</v>
      </c>
      <c r="AG44" s="1329">
        <v>12</v>
      </c>
      <c r="AH44" s="1329">
        <v>16</v>
      </c>
      <c r="AI44" s="1329">
        <v>16</v>
      </c>
      <c r="AJ44" s="1329">
        <v>12</v>
      </c>
      <c r="AK44" s="1332"/>
      <c r="AL44" s="1332"/>
      <c r="AM44" s="1331"/>
      <c r="AN44" s="1331"/>
      <c r="AO44" s="1329"/>
      <c r="AP44" s="1329"/>
      <c r="AQ44" s="1329"/>
      <c r="AR44" s="1329"/>
      <c r="AS44" s="1329"/>
      <c r="AT44" s="1329"/>
      <c r="AU44" s="1329"/>
      <c r="AV44" s="1329"/>
      <c r="AW44" s="1331"/>
      <c r="AX44" s="1331"/>
      <c r="AY44" s="1331"/>
      <c r="AZ44" s="1331"/>
      <c r="BA44" s="1331"/>
      <c r="BB44" s="1331"/>
      <c r="BC44" s="1331"/>
      <c r="BD44" s="1331"/>
      <c r="BE44" s="1333"/>
      <c r="BF44" s="1333"/>
      <c r="BG44" s="1334"/>
      <c r="BH44" s="1335"/>
      <c r="BI44" s="1335"/>
      <c r="BJ44" s="1335"/>
    </row>
    <row r="45" spans="1:63" ht="15" x14ac:dyDescent="0.25">
      <c r="A45" s="2248"/>
      <c r="B45" s="107" t="s">
        <v>2229</v>
      </c>
      <c r="C45" s="1345" t="s">
        <v>278</v>
      </c>
      <c r="D45" s="1241" t="s">
        <v>10</v>
      </c>
      <c r="E45" s="1240">
        <v>270</v>
      </c>
      <c r="F45" s="1323">
        <f>SUM(L45:BF45)</f>
        <v>0</v>
      </c>
      <c r="G45" s="1323"/>
      <c r="H45" s="1350"/>
      <c r="I45" s="1325"/>
      <c r="J45" s="1325"/>
      <c r="K45" s="1325"/>
      <c r="L45" s="1329"/>
      <c r="M45" s="1329"/>
      <c r="N45" s="1329"/>
      <c r="O45" s="1329"/>
      <c r="P45" s="1329"/>
      <c r="Q45" s="1329"/>
      <c r="R45" s="1329"/>
      <c r="S45" s="1329"/>
      <c r="T45" s="1329"/>
      <c r="U45" s="1329"/>
      <c r="V45" s="1329"/>
      <c r="W45" s="1329"/>
      <c r="X45" s="1329"/>
      <c r="Y45" s="1329"/>
      <c r="Z45" s="1329"/>
      <c r="AA45" s="1329"/>
      <c r="AB45" s="1329"/>
      <c r="AC45" s="1329"/>
      <c r="AD45" s="1329"/>
      <c r="AE45" s="1331"/>
      <c r="AF45" s="1331"/>
      <c r="AG45" s="1331"/>
      <c r="AH45" s="1331"/>
      <c r="AI45" s="1331"/>
      <c r="AJ45" s="1331"/>
      <c r="AK45" s="1332"/>
      <c r="AL45" s="1332"/>
      <c r="AM45" s="1331"/>
      <c r="AN45" s="1331"/>
      <c r="AO45" s="1331"/>
      <c r="AP45" s="1331"/>
      <c r="AQ45" s="1331"/>
      <c r="AR45" s="1329"/>
      <c r="AS45" s="1329"/>
      <c r="AT45" s="1329"/>
      <c r="AU45" s="1326" t="s">
        <v>3</v>
      </c>
      <c r="AV45" s="1326" t="s">
        <v>3</v>
      </c>
      <c r="AW45" s="1326" t="s">
        <v>3</v>
      </c>
      <c r="AX45" s="1326" t="s">
        <v>3</v>
      </c>
      <c r="AY45" s="1326" t="s">
        <v>3</v>
      </c>
      <c r="AZ45" s="1326" t="s">
        <v>3</v>
      </c>
      <c r="BA45" s="1326" t="s">
        <v>3</v>
      </c>
      <c r="BB45" s="1326" t="s">
        <v>3</v>
      </c>
      <c r="BC45" s="1326" t="s">
        <v>3</v>
      </c>
      <c r="BD45" s="1326" t="s">
        <v>3</v>
      </c>
      <c r="BE45" s="1367"/>
      <c r="BF45" s="1346"/>
      <c r="BG45" s="1334"/>
      <c r="BH45" s="1335"/>
      <c r="BI45" s="1335"/>
      <c r="BJ45" s="1335"/>
    </row>
    <row r="46" spans="1:63" ht="14.25" x14ac:dyDescent="0.2">
      <c r="A46" s="2249"/>
      <c r="B46" s="94"/>
      <c r="C46" s="1336"/>
      <c r="D46" s="1336" t="s">
        <v>843</v>
      </c>
      <c r="E46" s="1347">
        <f>SUM(E34:E45)</f>
        <v>930</v>
      </c>
      <c r="F46" s="1347"/>
      <c r="G46" s="1347"/>
      <c r="H46" s="1337"/>
      <c r="I46" s="1370"/>
      <c r="J46" s="1370"/>
      <c r="K46" s="1370"/>
      <c r="L46" s="1371"/>
      <c r="M46" s="1371">
        <f t="shared" ref="M46:BJ46" si="12">SUM(M34:M45)</f>
        <v>20</v>
      </c>
      <c r="N46" s="1371">
        <f t="shared" si="12"/>
        <v>20</v>
      </c>
      <c r="O46" s="1371">
        <f t="shared" si="12"/>
        <v>36</v>
      </c>
      <c r="P46" s="1371">
        <f t="shared" si="12"/>
        <v>36</v>
      </c>
      <c r="Q46" s="1371">
        <f t="shared" si="12"/>
        <v>30</v>
      </c>
      <c r="R46" s="1371">
        <f t="shared" si="12"/>
        <v>12</v>
      </c>
      <c r="S46" s="1371">
        <f t="shared" si="12"/>
        <v>18</v>
      </c>
      <c r="T46" s="1371">
        <f t="shared" si="12"/>
        <v>24</v>
      </c>
      <c r="U46" s="1371">
        <f t="shared" si="12"/>
        <v>30</v>
      </c>
      <c r="V46" s="1371">
        <f t="shared" si="12"/>
        <v>30</v>
      </c>
      <c r="W46" s="1371">
        <f t="shared" si="12"/>
        <v>30</v>
      </c>
      <c r="X46" s="1371">
        <f t="shared" si="12"/>
        <v>18</v>
      </c>
      <c r="Y46" s="1371">
        <f t="shared" si="12"/>
        <v>22</v>
      </c>
      <c r="Z46" s="1371">
        <f t="shared" si="12"/>
        <v>16</v>
      </c>
      <c r="AA46" s="1371">
        <f t="shared" si="12"/>
        <v>16</v>
      </c>
      <c r="AB46" s="1371">
        <f t="shared" si="12"/>
        <v>12</v>
      </c>
      <c r="AC46" s="1371">
        <f t="shared" si="12"/>
        <v>16</v>
      </c>
      <c r="AD46" s="1371">
        <f t="shared" si="12"/>
        <v>16</v>
      </c>
      <c r="AE46" s="1371">
        <f t="shared" si="12"/>
        <v>16</v>
      </c>
      <c r="AF46" s="1371">
        <f t="shared" si="12"/>
        <v>16</v>
      </c>
      <c r="AG46" s="1371">
        <f t="shared" si="12"/>
        <v>12</v>
      </c>
      <c r="AH46" s="1371">
        <f t="shared" si="12"/>
        <v>16</v>
      </c>
      <c r="AI46" s="1371">
        <f t="shared" si="12"/>
        <v>16</v>
      </c>
      <c r="AJ46" s="1331">
        <f t="shared" si="12"/>
        <v>12</v>
      </c>
      <c r="AK46" s="1332">
        <f t="shared" si="12"/>
        <v>0</v>
      </c>
      <c r="AL46" s="1332">
        <f t="shared" si="12"/>
        <v>0</v>
      </c>
      <c r="AM46" s="1331">
        <f t="shared" si="12"/>
        <v>20</v>
      </c>
      <c r="AN46" s="1372">
        <f t="shared" si="12"/>
        <v>20</v>
      </c>
      <c r="AO46" s="1371">
        <f t="shared" si="12"/>
        <v>20</v>
      </c>
      <c r="AP46" s="1371">
        <f t="shared" si="12"/>
        <v>20</v>
      </c>
      <c r="AQ46" s="1371">
        <f t="shared" si="12"/>
        <v>20</v>
      </c>
      <c r="AR46" s="1371">
        <f t="shared" si="12"/>
        <v>20</v>
      </c>
      <c r="AS46" s="1371">
        <f t="shared" si="12"/>
        <v>20</v>
      </c>
      <c r="AT46" s="1371">
        <f t="shared" si="12"/>
        <v>10</v>
      </c>
      <c r="AU46" s="1371">
        <f t="shared" si="12"/>
        <v>0</v>
      </c>
      <c r="AV46" s="1371">
        <f t="shared" si="12"/>
        <v>0</v>
      </c>
      <c r="AW46" s="1371">
        <f t="shared" si="12"/>
        <v>0</v>
      </c>
      <c r="AX46" s="1371">
        <f t="shared" si="12"/>
        <v>0</v>
      </c>
      <c r="AY46" s="1371">
        <f t="shared" si="12"/>
        <v>0</v>
      </c>
      <c r="AZ46" s="1371">
        <f t="shared" si="12"/>
        <v>0</v>
      </c>
      <c r="BA46" s="1371">
        <f t="shared" si="12"/>
        <v>0</v>
      </c>
      <c r="BB46" s="1371">
        <f t="shared" si="12"/>
        <v>0</v>
      </c>
      <c r="BC46" s="1371">
        <f t="shared" si="12"/>
        <v>0</v>
      </c>
      <c r="BD46" s="1371">
        <f t="shared" si="12"/>
        <v>0</v>
      </c>
      <c r="BE46" s="1373">
        <f t="shared" si="12"/>
        <v>0</v>
      </c>
      <c r="BF46" s="1373">
        <f t="shared" si="12"/>
        <v>0</v>
      </c>
      <c r="BG46" s="1343">
        <f t="shared" si="12"/>
        <v>0</v>
      </c>
      <c r="BH46" s="1344">
        <f t="shared" si="12"/>
        <v>0</v>
      </c>
      <c r="BI46" s="1344">
        <f t="shared" si="12"/>
        <v>0</v>
      </c>
      <c r="BJ46" s="1344">
        <f t="shared" si="12"/>
        <v>0</v>
      </c>
    </row>
    <row r="47" spans="1:63" ht="15" x14ac:dyDescent="0.25">
      <c r="A47" s="808"/>
      <c r="B47" s="107" t="s">
        <v>2237</v>
      </c>
      <c r="C47" s="1354" t="s">
        <v>153</v>
      </c>
      <c r="D47" s="1355" t="s">
        <v>1060</v>
      </c>
      <c r="E47" s="1374">
        <v>30</v>
      </c>
      <c r="F47" s="1323">
        <f t="shared" ref="F47:F62" si="13">SUM(J47:BJ47)</f>
        <v>15</v>
      </c>
      <c r="G47" s="1793"/>
      <c r="H47" s="1375" t="s">
        <v>2230</v>
      </c>
      <c r="I47" s="1375" t="s">
        <v>417</v>
      </c>
      <c r="J47" s="1377"/>
      <c r="K47" s="1377">
        <v>3</v>
      </c>
      <c r="L47" s="1377">
        <v>3</v>
      </c>
      <c r="M47" s="1377">
        <v>3</v>
      </c>
      <c r="N47" s="1377">
        <v>3</v>
      </c>
      <c r="O47" s="1377">
        <v>3</v>
      </c>
      <c r="P47" s="1331"/>
      <c r="Q47" s="1331"/>
      <c r="R47" s="1331"/>
      <c r="S47" s="1331"/>
      <c r="T47" s="1331"/>
      <c r="U47" s="1331"/>
      <c r="V47" s="1331"/>
      <c r="W47" s="1331"/>
      <c r="X47" s="1331"/>
      <c r="Y47" s="1331"/>
      <c r="Z47" s="1331"/>
      <c r="AA47" s="1331"/>
      <c r="AB47" s="1331"/>
      <c r="AC47" s="1331"/>
      <c r="AD47" s="1331"/>
      <c r="AE47" s="1331"/>
      <c r="AF47" s="1331"/>
      <c r="AG47" s="1331"/>
      <c r="AH47" s="1331"/>
      <c r="AI47" s="1331"/>
      <c r="AJ47" s="1331"/>
      <c r="AK47" s="1332"/>
      <c r="AL47" s="1332"/>
      <c r="AM47" s="1331"/>
      <c r="AN47" s="1331"/>
      <c r="AO47" s="1331"/>
      <c r="AP47" s="1331"/>
      <c r="AQ47" s="1331"/>
      <c r="AR47" s="1331"/>
      <c r="AS47" s="1331"/>
      <c r="AT47" s="1331"/>
      <c r="AU47" s="1331"/>
      <c r="AV47" s="1331"/>
      <c r="AW47" s="1331"/>
      <c r="AX47" s="1331"/>
      <c r="AY47" s="1331"/>
      <c r="AZ47" s="1331"/>
      <c r="BA47" s="1331"/>
      <c r="BB47" s="1331"/>
      <c r="BC47" s="1331"/>
      <c r="BD47" s="1331"/>
      <c r="BE47" s="1332"/>
      <c r="BF47" s="1332"/>
      <c r="BG47" s="1332"/>
      <c r="BH47" s="1332"/>
      <c r="BI47" s="1332"/>
      <c r="BJ47" s="1332"/>
      <c r="BK47" s="1357"/>
    </row>
    <row r="48" spans="1:63" ht="15" x14ac:dyDescent="0.25">
      <c r="A48" s="808"/>
      <c r="B48" s="107" t="s">
        <v>2237</v>
      </c>
      <c r="C48" s="1354" t="s">
        <v>154</v>
      </c>
      <c r="D48" s="1355" t="s">
        <v>136</v>
      </c>
      <c r="E48" s="1374">
        <v>15</v>
      </c>
      <c r="F48" s="1323">
        <f t="shared" si="13"/>
        <v>0</v>
      </c>
      <c r="G48" s="1793"/>
      <c r="H48" s="1375" t="s">
        <v>2230</v>
      </c>
      <c r="I48" s="1375" t="s">
        <v>419</v>
      </c>
      <c r="J48" s="1377"/>
      <c r="K48" s="1377"/>
      <c r="L48" s="1331"/>
      <c r="M48" s="1331"/>
      <c r="N48" s="1331"/>
      <c r="O48" s="1331"/>
      <c r="P48" s="1331"/>
      <c r="Q48" s="1331"/>
      <c r="R48" s="1331"/>
      <c r="S48" s="1331"/>
      <c r="T48" s="1331"/>
      <c r="U48" s="1331"/>
      <c r="V48" s="1331"/>
      <c r="W48" s="1331"/>
      <c r="X48" s="1331"/>
      <c r="Y48" s="1331"/>
      <c r="Z48" s="1331"/>
      <c r="AA48" s="1331"/>
      <c r="AB48" s="1331"/>
      <c r="AC48" s="1331"/>
      <c r="AD48" s="1331"/>
      <c r="AE48" s="1331"/>
      <c r="AF48" s="1331"/>
      <c r="AG48" s="1331"/>
      <c r="AH48" s="1331"/>
      <c r="AI48" s="1331"/>
      <c r="AJ48" s="1331"/>
      <c r="AK48" s="1332"/>
      <c r="AL48" s="1332"/>
      <c r="AM48" s="1331"/>
      <c r="AN48" s="1331"/>
      <c r="AO48" s="1331"/>
      <c r="AP48" s="1331"/>
      <c r="AQ48" s="1331"/>
      <c r="AR48" s="1331"/>
      <c r="AS48" s="1331"/>
      <c r="AT48" s="1331"/>
      <c r="AU48" s="1331"/>
      <c r="AV48" s="1331"/>
      <c r="AW48" s="1331"/>
      <c r="AX48" s="1331"/>
      <c r="AY48" s="1331"/>
      <c r="AZ48" s="1331"/>
      <c r="BA48" s="1331"/>
      <c r="BB48" s="1331"/>
      <c r="BC48" s="1331"/>
      <c r="BD48" s="1331"/>
      <c r="BE48" s="1332"/>
      <c r="BF48" s="1332"/>
      <c r="BG48" s="1332"/>
      <c r="BH48" s="1332"/>
      <c r="BI48" s="1332"/>
      <c r="BJ48" s="1332"/>
      <c r="BK48" s="1357"/>
    </row>
    <row r="49" spans="1:63" ht="15" x14ac:dyDescent="0.25">
      <c r="A49" s="808"/>
      <c r="B49" s="107" t="s">
        <v>2237</v>
      </c>
      <c r="C49" s="1354" t="s">
        <v>155</v>
      </c>
      <c r="D49" s="1355" t="s">
        <v>149</v>
      </c>
      <c r="E49" s="1374">
        <v>30</v>
      </c>
      <c r="F49" s="1323">
        <f t="shared" si="13"/>
        <v>30</v>
      </c>
      <c r="G49" s="1793"/>
      <c r="H49" s="1375" t="s">
        <v>2230</v>
      </c>
      <c r="I49" s="1375" t="s">
        <v>416</v>
      </c>
      <c r="J49" s="1377"/>
      <c r="K49" s="1377"/>
      <c r="L49" s="1331"/>
      <c r="M49" s="1331"/>
      <c r="N49" s="1331"/>
      <c r="O49" s="1331"/>
      <c r="P49" s="1351">
        <v>3</v>
      </c>
      <c r="Q49" s="1351">
        <v>3</v>
      </c>
      <c r="R49" s="1351">
        <v>3</v>
      </c>
      <c r="S49" s="1351">
        <v>3</v>
      </c>
      <c r="T49" s="1351">
        <v>3</v>
      </c>
      <c r="U49" s="1351">
        <v>3</v>
      </c>
      <c r="V49" s="1351">
        <v>3</v>
      </c>
      <c r="W49" s="1351">
        <v>3</v>
      </c>
      <c r="X49" s="1351">
        <v>3</v>
      </c>
      <c r="Y49" s="1351">
        <v>3</v>
      </c>
      <c r="Z49" s="1331"/>
      <c r="AA49" s="1331"/>
      <c r="AB49" s="1331"/>
      <c r="AC49" s="1331"/>
      <c r="AD49" s="1331"/>
      <c r="AE49" s="1331"/>
      <c r="AF49" s="1331"/>
      <c r="AG49" s="1331"/>
      <c r="AH49" s="1331"/>
      <c r="AI49" s="1331"/>
      <c r="AJ49" s="1331"/>
      <c r="AK49" s="1332"/>
      <c r="AL49" s="1332"/>
      <c r="AM49" s="1331"/>
      <c r="AN49" s="1331"/>
      <c r="AO49" s="1331"/>
      <c r="AP49" s="1331"/>
      <c r="AQ49" s="1331"/>
      <c r="AR49" s="1331"/>
      <c r="AS49" s="1331"/>
      <c r="AT49" s="1331"/>
      <c r="AU49" s="1331"/>
      <c r="AV49" s="1331"/>
      <c r="AW49" s="1331"/>
      <c r="AX49" s="1331"/>
      <c r="AY49" s="1331"/>
      <c r="AZ49" s="1331"/>
      <c r="BA49" s="1331"/>
      <c r="BB49" s="1331"/>
      <c r="BC49" s="1331"/>
      <c r="BD49" s="1331"/>
      <c r="BE49" s="1332"/>
      <c r="BF49" s="1332"/>
      <c r="BG49" s="1332"/>
      <c r="BH49" s="1332"/>
      <c r="BI49" s="1332"/>
      <c r="BJ49" s="1332"/>
      <c r="BK49" s="1357"/>
    </row>
    <row r="50" spans="1:63" ht="15" x14ac:dyDescent="0.25">
      <c r="A50" s="808"/>
      <c r="B50" s="107" t="s">
        <v>2237</v>
      </c>
      <c r="C50" s="1355" t="s">
        <v>156</v>
      </c>
      <c r="D50" s="1378" t="s">
        <v>1061</v>
      </c>
      <c r="E50" s="1379">
        <v>45</v>
      </c>
      <c r="F50" s="1323">
        <f t="shared" si="13"/>
        <v>45</v>
      </c>
      <c r="G50" s="1793"/>
      <c r="H50" s="1375" t="s">
        <v>2230</v>
      </c>
      <c r="I50" s="1377" t="s">
        <v>412</v>
      </c>
      <c r="J50" s="1377"/>
      <c r="K50" s="1377"/>
      <c r="L50" s="1331"/>
      <c r="M50" s="1331"/>
      <c r="N50" s="1331"/>
      <c r="O50" s="1331"/>
      <c r="P50" s="1331"/>
      <c r="Q50" s="1331"/>
      <c r="R50" s="1331"/>
      <c r="S50" s="1331"/>
      <c r="T50" s="1331"/>
      <c r="U50" s="1331"/>
      <c r="V50" s="1331"/>
      <c r="W50" s="1331"/>
      <c r="X50" s="1331"/>
      <c r="Y50" s="1331"/>
      <c r="Z50" s="1351">
        <v>12</v>
      </c>
      <c r="AA50" s="1351">
        <v>12</v>
      </c>
      <c r="AB50" s="1351">
        <v>12</v>
      </c>
      <c r="AC50" s="1351">
        <v>9</v>
      </c>
      <c r="AD50" s="1331"/>
      <c r="AE50" s="1331"/>
      <c r="AF50" s="1331"/>
      <c r="AG50" s="1331"/>
      <c r="AH50" s="1331"/>
      <c r="AI50" s="1331"/>
      <c r="AJ50" s="1331"/>
      <c r="AK50" s="1332"/>
      <c r="AL50" s="1332"/>
      <c r="AM50" s="1331"/>
      <c r="AN50" s="1331"/>
      <c r="AO50" s="1331"/>
      <c r="AP50" s="1331"/>
      <c r="AQ50" s="1331"/>
      <c r="AR50" s="1331"/>
      <c r="AS50" s="1331"/>
      <c r="AT50" s="1331"/>
      <c r="AU50" s="1331"/>
      <c r="AV50" s="1331"/>
      <c r="AW50" s="1331"/>
      <c r="AX50" s="1331"/>
      <c r="AY50" s="1331"/>
      <c r="AZ50" s="1331"/>
      <c r="BA50" s="1331"/>
      <c r="BB50" s="1331"/>
      <c r="BC50" s="1331"/>
      <c r="BD50" s="1331"/>
      <c r="BE50" s="1332"/>
      <c r="BF50" s="1332"/>
      <c r="BG50" s="1332"/>
      <c r="BH50" s="1332"/>
      <c r="BI50" s="1332"/>
      <c r="BJ50" s="1332"/>
      <c r="BK50" s="1357"/>
    </row>
    <row r="51" spans="1:63" ht="15" x14ac:dyDescent="0.25">
      <c r="A51" s="808"/>
      <c r="B51" s="107" t="s">
        <v>2237</v>
      </c>
      <c r="C51" s="1355" t="s">
        <v>157</v>
      </c>
      <c r="D51" s="1359" t="s">
        <v>124</v>
      </c>
      <c r="E51" s="1379">
        <v>45</v>
      </c>
      <c r="F51" s="1323">
        <f t="shared" si="13"/>
        <v>45</v>
      </c>
      <c r="G51" s="1793"/>
      <c r="H51" s="1380" t="s">
        <v>2238</v>
      </c>
      <c r="I51" s="1376" t="s">
        <v>126</v>
      </c>
      <c r="J51" s="1377"/>
      <c r="K51" s="1376">
        <v>12</v>
      </c>
      <c r="L51" s="1376">
        <v>12</v>
      </c>
      <c r="M51" s="1376">
        <v>12</v>
      </c>
      <c r="N51" s="1351">
        <v>9</v>
      </c>
      <c r="O51" s="1331"/>
      <c r="P51" s="1331"/>
      <c r="Q51" s="1331"/>
      <c r="R51" s="1331"/>
      <c r="S51" s="1331"/>
      <c r="T51" s="1331"/>
      <c r="U51" s="1331"/>
      <c r="V51" s="1331"/>
      <c r="W51" s="1331"/>
      <c r="X51" s="1331"/>
      <c r="Y51" s="1331"/>
      <c r="Z51" s="1331"/>
      <c r="AA51" s="1331"/>
      <c r="AB51" s="1331"/>
      <c r="AC51" s="1331"/>
      <c r="AD51" s="1331"/>
      <c r="AE51" s="1331"/>
      <c r="AF51" s="1331"/>
      <c r="AG51" s="1331"/>
      <c r="AH51" s="1331"/>
      <c r="AI51" s="1331"/>
      <c r="AJ51" s="1331"/>
      <c r="AK51" s="1332"/>
      <c r="AL51" s="1332"/>
      <c r="AM51" s="1331"/>
      <c r="AN51" s="1331"/>
      <c r="AO51" s="1331"/>
      <c r="AP51" s="1331"/>
      <c r="AQ51" s="1331"/>
      <c r="AR51" s="1331"/>
      <c r="AS51" s="1331"/>
      <c r="AT51" s="1331"/>
      <c r="AU51" s="1331"/>
      <c r="AV51" s="1331"/>
      <c r="AW51" s="1331"/>
      <c r="AX51" s="1331"/>
      <c r="AY51" s="1331"/>
      <c r="AZ51" s="1331"/>
      <c r="BA51" s="1331"/>
      <c r="BB51" s="1331"/>
      <c r="BC51" s="1331"/>
      <c r="BD51" s="1331"/>
      <c r="BE51" s="1332"/>
      <c r="BF51" s="1332"/>
      <c r="BG51" s="1332"/>
      <c r="BH51" s="1332"/>
      <c r="BI51" s="1332"/>
      <c r="BJ51" s="1332"/>
      <c r="BK51" s="1357"/>
    </row>
    <row r="52" spans="1:63" ht="15" x14ac:dyDescent="0.25">
      <c r="A52" s="808"/>
      <c r="B52" s="107" t="s">
        <v>2237</v>
      </c>
      <c r="C52" s="1355" t="s">
        <v>158</v>
      </c>
      <c r="D52" s="1381" t="s">
        <v>852</v>
      </c>
      <c r="E52" s="1379">
        <v>90</v>
      </c>
      <c r="F52" s="1323">
        <f t="shared" si="13"/>
        <v>90</v>
      </c>
      <c r="G52" s="1793"/>
      <c r="H52" s="1380" t="s">
        <v>2239</v>
      </c>
      <c r="I52" s="1376" t="s">
        <v>146</v>
      </c>
      <c r="J52" s="1377"/>
      <c r="K52" s="1377"/>
      <c r="L52" s="1331"/>
      <c r="M52" s="1331"/>
      <c r="N52" s="1331"/>
      <c r="O52" s="1351">
        <v>8</v>
      </c>
      <c r="P52" s="1351">
        <v>8</v>
      </c>
      <c r="Q52" s="1351">
        <v>8</v>
      </c>
      <c r="R52" s="1351">
        <v>8</v>
      </c>
      <c r="S52" s="1351">
        <v>8</v>
      </c>
      <c r="T52" s="1351">
        <v>8</v>
      </c>
      <c r="U52" s="1351">
        <v>8</v>
      </c>
      <c r="V52" s="1351">
        <v>8</v>
      </c>
      <c r="W52" s="1351">
        <v>8</v>
      </c>
      <c r="X52" s="1351">
        <v>8</v>
      </c>
      <c r="Y52" s="1351">
        <v>8</v>
      </c>
      <c r="Z52" s="1351">
        <v>2</v>
      </c>
      <c r="AA52" s="1331"/>
      <c r="AB52" s="1331"/>
      <c r="AC52" s="1331"/>
      <c r="AD52" s="1331"/>
      <c r="AE52" s="1331"/>
      <c r="AF52" s="1331"/>
      <c r="AG52" s="1331"/>
      <c r="AH52" s="1331"/>
      <c r="AI52" s="1331"/>
      <c r="AJ52" s="1331"/>
      <c r="AK52" s="1332"/>
      <c r="AL52" s="1332"/>
      <c r="AM52" s="1331"/>
      <c r="AN52" s="1331"/>
      <c r="AO52" s="1331"/>
      <c r="AP52" s="1331"/>
      <c r="AQ52" s="1331"/>
      <c r="AR52" s="1331"/>
      <c r="AS52" s="1331"/>
      <c r="AT52" s="1331"/>
      <c r="AU52" s="1331"/>
      <c r="AV52" s="1331"/>
      <c r="AW52" s="1331"/>
      <c r="AX52" s="1331"/>
      <c r="AY52" s="1331"/>
      <c r="AZ52" s="1331"/>
      <c r="BA52" s="1331"/>
      <c r="BB52" s="1331"/>
      <c r="BC52" s="1331"/>
      <c r="BD52" s="1331"/>
      <c r="BE52" s="1332"/>
      <c r="BF52" s="1332"/>
      <c r="BG52" s="1332"/>
      <c r="BH52" s="1332"/>
      <c r="BI52" s="1332"/>
      <c r="BJ52" s="1332"/>
      <c r="BK52" s="1357"/>
    </row>
    <row r="53" spans="1:63" ht="15" x14ac:dyDescent="0.25">
      <c r="A53" s="808"/>
      <c r="B53" s="107" t="s">
        <v>2237</v>
      </c>
      <c r="C53" s="1355" t="s">
        <v>159</v>
      </c>
      <c r="D53" s="1382" t="s">
        <v>59</v>
      </c>
      <c r="E53" s="1356">
        <v>30</v>
      </c>
      <c r="F53" s="1323">
        <f t="shared" si="13"/>
        <v>30</v>
      </c>
      <c r="G53" s="1793"/>
      <c r="H53" s="1375" t="s">
        <v>2230</v>
      </c>
      <c r="I53" s="1377" t="s">
        <v>414</v>
      </c>
      <c r="J53" s="1377"/>
      <c r="K53" s="1377"/>
      <c r="L53" s="1331"/>
      <c r="M53" s="1331"/>
      <c r="N53" s="1331"/>
      <c r="O53" s="1331"/>
      <c r="P53" s="1331"/>
      <c r="Q53" s="1331"/>
      <c r="R53" s="1331"/>
      <c r="S53" s="1331"/>
      <c r="T53" s="1331"/>
      <c r="U53" s="1331"/>
      <c r="V53" s="1331"/>
      <c r="W53" s="1331"/>
      <c r="X53" s="1331"/>
      <c r="Y53" s="1331"/>
      <c r="Z53" s="1351">
        <v>3</v>
      </c>
      <c r="AA53" s="1351">
        <v>3</v>
      </c>
      <c r="AB53" s="1351">
        <v>3</v>
      </c>
      <c r="AC53" s="1351">
        <v>3</v>
      </c>
      <c r="AD53" s="1351">
        <v>3</v>
      </c>
      <c r="AE53" s="1351">
        <v>3</v>
      </c>
      <c r="AF53" s="1351">
        <v>3</v>
      </c>
      <c r="AG53" s="1351">
        <v>3</v>
      </c>
      <c r="AH53" s="1351">
        <v>3</v>
      </c>
      <c r="AI53" s="1351">
        <v>3</v>
      </c>
      <c r="AJ53" s="1331"/>
      <c r="AK53" s="1332"/>
      <c r="AL53" s="1332"/>
      <c r="AM53" s="1331"/>
      <c r="AN53" s="1331"/>
      <c r="AO53" s="1331"/>
      <c r="AP53" s="1331"/>
      <c r="AQ53" s="1331"/>
      <c r="AR53" s="1331"/>
      <c r="AS53" s="1331"/>
      <c r="AT53" s="1331"/>
      <c r="AU53" s="1331"/>
      <c r="AV53" s="1331"/>
      <c r="AW53" s="1331"/>
      <c r="AX53" s="1331"/>
      <c r="AY53" s="1331"/>
      <c r="AZ53" s="1331"/>
      <c r="BA53" s="1331"/>
      <c r="BB53" s="1331"/>
      <c r="BC53" s="1331"/>
      <c r="BD53" s="1331"/>
      <c r="BE53" s="1332"/>
      <c r="BF53" s="1332"/>
      <c r="BG53" s="1332"/>
      <c r="BH53" s="1332"/>
      <c r="BI53" s="1332"/>
      <c r="BJ53" s="1332"/>
      <c r="BK53" s="1357"/>
    </row>
    <row r="54" spans="1:63" ht="15" x14ac:dyDescent="0.25">
      <c r="A54" s="808"/>
      <c r="B54" s="107" t="s">
        <v>2237</v>
      </c>
      <c r="C54" s="1355" t="s">
        <v>167</v>
      </c>
      <c r="D54" s="1382" t="s">
        <v>2240</v>
      </c>
      <c r="E54" s="1356">
        <v>30</v>
      </c>
      <c r="F54" s="1323">
        <f t="shared" si="13"/>
        <v>30</v>
      </c>
      <c r="G54" s="1794"/>
      <c r="H54" s="1383" t="s">
        <v>2241</v>
      </c>
      <c r="I54" s="1376" t="s">
        <v>130</v>
      </c>
      <c r="J54" s="1377"/>
      <c r="K54" s="1377"/>
      <c r="L54" s="1331"/>
      <c r="M54" s="1331"/>
      <c r="N54" s="1331"/>
      <c r="O54" s="1351">
        <v>8</v>
      </c>
      <c r="P54" s="1351">
        <v>8</v>
      </c>
      <c r="Q54" s="1351">
        <v>8</v>
      </c>
      <c r="R54" s="1351">
        <v>6</v>
      </c>
      <c r="S54" s="1331"/>
      <c r="T54" s="1331"/>
      <c r="U54" s="1331"/>
      <c r="V54" s="1331"/>
      <c r="W54" s="1331"/>
      <c r="X54" s="1331"/>
      <c r="Y54" s="1331"/>
      <c r="Z54" s="1331"/>
      <c r="AA54" s="1331"/>
      <c r="AB54" s="1331"/>
      <c r="AC54" s="1331"/>
      <c r="AD54" s="1331"/>
      <c r="AE54" s="1331"/>
      <c r="AF54" s="1331"/>
      <c r="AG54" s="1331"/>
      <c r="AH54" s="1331"/>
      <c r="AI54" s="1331"/>
      <c r="AJ54" s="1331"/>
      <c r="AK54" s="1332"/>
      <c r="AL54" s="1332"/>
      <c r="AM54" s="1331"/>
      <c r="AN54" s="1331"/>
      <c r="AO54" s="1331"/>
      <c r="AP54" s="1331"/>
      <c r="AQ54" s="1331"/>
      <c r="AR54" s="1331"/>
      <c r="AS54" s="1331"/>
      <c r="AT54" s="1331"/>
      <c r="AU54" s="1331"/>
      <c r="AV54" s="1331"/>
      <c r="AW54" s="1331"/>
      <c r="AX54" s="1331"/>
      <c r="AY54" s="1331"/>
      <c r="AZ54" s="1331"/>
      <c r="BA54" s="1331"/>
      <c r="BB54" s="1331"/>
      <c r="BC54" s="1331"/>
      <c r="BD54" s="1331"/>
      <c r="BE54" s="1332"/>
      <c r="BF54" s="1332"/>
      <c r="BG54" s="1332"/>
      <c r="BH54" s="1332"/>
      <c r="BI54" s="1332"/>
      <c r="BJ54" s="1332"/>
      <c r="BK54" s="1357"/>
    </row>
    <row r="55" spans="1:63" ht="30" x14ac:dyDescent="0.25">
      <c r="A55" s="808"/>
      <c r="B55" s="107" t="s">
        <v>2237</v>
      </c>
      <c r="C55" s="1384" t="s">
        <v>161</v>
      </c>
      <c r="D55" s="1385" t="s">
        <v>2242</v>
      </c>
      <c r="E55" s="1264">
        <v>30</v>
      </c>
      <c r="F55" s="1240">
        <f t="shared" si="13"/>
        <v>30</v>
      </c>
      <c r="G55" s="1795"/>
      <c r="H55" s="1383" t="s">
        <v>2238</v>
      </c>
      <c r="I55" s="1376" t="s">
        <v>126</v>
      </c>
      <c r="J55" s="1377"/>
      <c r="K55" s="1377"/>
      <c r="L55" s="1331"/>
      <c r="M55" s="1331"/>
      <c r="N55" s="1331"/>
      <c r="O55" s="1331"/>
      <c r="P55" s="1331"/>
      <c r="Q55" s="1331"/>
      <c r="R55" s="1331"/>
      <c r="S55" s="1351">
        <v>8</v>
      </c>
      <c r="T55" s="1351">
        <v>8</v>
      </c>
      <c r="U55" s="1351">
        <v>8</v>
      </c>
      <c r="V55" s="1351">
        <v>6</v>
      </c>
      <c r="W55" s="1331"/>
      <c r="X55" s="1331"/>
      <c r="Y55" s="1331"/>
      <c r="Z55" s="1331"/>
      <c r="AA55" s="1331"/>
      <c r="AB55" s="1331"/>
      <c r="AC55" s="1331"/>
      <c r="AD55" s="1331"/>
      <c r="AE55" s="1331"/>
      <c r="AF55" s="1331"/>
      <c r="AG55" s="1331"/>
      <c r="AH55" s="1331"/>
      <c r="AI55" s="1331"/>
      <c r="AJ55" s="1331"/>
      <c r="AK55" s="1332"/>
      <c r="AL55" s="1332"/>
      <c r="AM55" s="1331"/>
      <c r="AN55" s="1331"/>
      <c r="AO55" s="1331"/>
      <c r="AP55" s="1331"/>
      <c r="AQ55" s="1331"/>
      <c r="AR55" s="1331"/>
      <c r="AS55" s="1331"/>
      <c r="AT55" s="1331"/>
      <c r="AU55" s="1331"/>
      <c r="AV55" s="1331"/>
      <c r="AW55" s="1331"/>
      <c r="AX55" s="1331"/>
      <c r="AY55" s="1331"/>
      <c r="AZ55" s="1331"/>
      <c r="BA55" s="1331"/>
      <c r="BB55" s="1331"/>
      <c r="BC55" s="1331"/>
      <c r="BD55" s="1331"/>
      <c r="BE55" s="1332"/>
      <c r="BF55" s="1332"/>
      <c r="BG55" s="1332"/>
      <c r="BH55" s="1332"/>
      <c r="BI55" s="1332"/>
      <c r="BJ55" s="1332"/>
      <c r="BK55" s="1357"/>
    </row>
    <row r="56" spans="1:63" ht="15" x14ac:dyDescent="0.25">
      <c r="A56" s="808"/>
      <c r="B56" s="107" t="s">
        <v>2237</v>
      </c>
      <c r="C56" s="1355" t="s">
        <v>119</v>
      </c>
      <c r="D56" s="1359" t="s">
        <v>1056</v>
      </c>
      <c r="E56" s="1349">
        <v>45</v>
      </c>
      <c r="F56" s="1323">
        <f t="shared" si="13"/>
        <v>45</v>
      </c>
      <c r="G56" s="1794"/>
      <c r="H56" s="1386" t="s">
        <v>2216</v>
      </c>
      <c r="I56" s="1376" t="s">
        <v>132</v>
      </c>
      <c r="J56" s="1377"/>
      <c r="K56" s="1376">
        <v>8</v>
      </c>
      <c r="L56" s="1376">
        <v>8</v>
      </c>
      <c r="M56" s="1376">
        <v>8</v>
      </c>
      <c r="N56" s="1376">
        <v>8</v>
      </c>
      <c r="O56" s="1376">
        <v>8</v>
      </c>
      <c r="P56" s="1376">
        <v>5</v>
      </c>
      <c r="Q56" s="1331"/>
      <c r="R56" s="1331"/>
      <c r="S56" s="1331"/>
      <c r="T56" s="1331"/>
      <c r="U56" s="1331"/>
      <c r="V56" s="1331"/>
      <c r="W56" s="1331"/>
      <c r="X56" s="1331"/>
      <c r="Y56" s="1331"/>
      <c r="Z56" s="1331"/>
      <c r="AA56" s="1331"/>
      <c r="AB56" s="1331"/>
      <c r="AC56" s="1331"/>
      <c r="AD56" s="1331"/>
      <c r="AE56" s="1331"/>
      <c r="AF56" s="1331"/>
      <c r="AG56" s="1331"/>
      <c r="AH56" s="1331"/>
      <c r="AI56" s="1331"/>
      <c r="AJ56" s="1331"/>
      <c r="AK56" s="1332"/>
      <c r="AL56" s="1332"/>
      <c r="AM56" s="1331"/>
      <c r="AN56" s="1331"/>
      <c r="AO56" s="1331"/>
      <c r="AP56" s="1331"/>
      <c r="AQ56" s="1331"/>
      <c r="AR56" s="1331"/>
      <c r="AS56" s="1331"/>
      <c r="AT56" s="1331"/>
      <c r="AU56" s="1331"/>
      <c r="AV56" s="1331"/>
      <c r="AW56" s="1331"/>
      <c r="AX56" s="1331"/>
      <c r="AY56" s="1331"/>
      <c r="AZ56" s="1331"/>
      <c r="BA56" s="1331"/>
      <c r="BB56" s="1331"/>
      <c r="BC56" s="1331"/>
      <c r="BD56" s="1331"/>
      <c r="BE56" s="1332"/>
      <c r="BF56" s="1332"/>
      <c r="BG56" s="1332"/>
      <c r="BH56" s="1332"/>
      <c r="BI56" s="1332"/>
      <c r="BJ56" s="1332"/>
      <c r="BK56" s="1357"/>
    </row>
    <row r="57" spans="1:63" ht="15" x14ac:dyDescent="0.25">
      <c r="A57" s="808"/>
      <c r="B57" s="107" t="s">
        <v>2237</v>
      </c>
      <c r="C57" s="1355" t="s">
        <v>169</v>
      </c>
      <c r="D57" s="1359" t="s">
        <v>1057</v>
      </c>
      <c r="E57" s="1349">
        <v>90</v>
      </c>
      <c r="F57" s="1323">
        <f t="shared" si="13"/>
        <v>90</v>
      </c>
      <c r="G57" s="1794"/>
      <c r="H57" s="1386" t="s">
        <v>2243</v>
      </c>
      <c r="I57" s="1376" t="s">
        <v>125</v>
      </c>
      <c r="J57" s="1377"/>
      <c r="K57" s="1377"/>
      <c r="L57" s="1331"/>
      <c r="M57" s="1331"/>
      <c r="N57" s="1331"/>
      <c r="O57" s="1331"/>
      <c r="P57" s="1331"/>
      <c r="Q57" s="1331"/>
      <c r="R57" s="1331"/>
      <c r="S57" s="1331"/>
      <c r="T57" s="1331"/>
      <c r="U57" s="1331"/>
      <c r="V57" s="1331"/>
      <c r="W57" s="1331"/>
      <c r="X57" s="1331"/>
      <c r="Y57" s="1331"/>
      <c r="Z57" s="1331"/>
      <c r="AA57" s="1331"/>
      <c r="AB57" s="1331"/>
      <c r="AC57" s="1331"/>
      <c r="AD57" s="1331"/>
      <c r="AE57" s="1331"/>
      <c r="AF57" s="1331"/>
      <c r="AG57" s="1331"/>
      <c r="AH57" s="1331"/>
      <c r="AI57" s="1331"/>
      <c r="AJ57" s="1331"/>
      <c r="AK57" s="1332"/>
      <c r="AL57" s="1332"/>
      <c r="AM57" s="1351">
        <v>16</v>
      </c>
      <c r="AN57" s="1351">
        <v>16</v>
      </c>
      <c r="AO57" s="1351">
        <v>16</v>
      </c>
      <c r="AP57" s="1351">
        <v>16</v>
      </c>
      <c r="AQ57" s="1351">
        <v>16</v>
      </c>
      <c r="AR57" s="1351">
        <v>10</v>
      </c>
      <c r="AS57" s="1351"/>
      <c r="AT57" s="1351"/>
      <c r="AU57" s="1331"/>
      <c r="AV57" s="1331"/>
      <c r="AW57" s="1331"/>
      <c r="AX57" s="1331"/>
      <c r="AY57" s="1331"/>
      <c r="AZ57" s="1331"/>
      <c r="BA57" s="1331"/>
      <c r="BB57" s="1331"/>
      <c r="BC57" s="1331"/>
      <c r="BD57" s="1331"/>
      <c r="BE57" s="1332"/>
      <c r="BF57" s="1332"/>
      <c r="BG57" s="1332"/>
      <c r="BH57" s="1332"/>
      <c r="BI57" s="1332"/>
      <c r="BJ57" s="1332"/>
      <c r="BK57" s="1357"/>
    </row>
    <row r="58" spans="1:63" ht="15" x14ac:dyDescent="0.25">
      <c r="A58" s="808"/>
      <c r="B58" s="107" t="s">
        <v>2237</v>
      </c>
      <c r="C58" s="1355" t="s">
        <v>164</v>
      </c>
      <c r="D58" s="1359" t="s">
        <v>1058</v>
      </c>
      <c r="E58" s="1349">
        <v>45</v>
      </c>
      <c r="F58" s="1323">
        <f t="shared" si="13"/>
        <v>45</v>
      </c>
      <c r="G58" s="1794"/>
      <c r="H58" s="1386" t="s">
        <v>2221</v>
      </c>
      <c r="I58" s="1376" t="s">
        <v>125</v>
      </c>
      <c r="J58" s="1377"/>
      <c r="K58" s="1377"/>
      <c r="L58" s="1331"/>
      <c r="M58" s="1331"/>
      <c r="N58" s="1331"/>
      <c r="O58" s="1331"/>
      <c r="P58" s="1331"/>
      <c r="Q58" s="1331"/>
      <c r="R58" s="1331"/>
      <c r="S58" s="1331"/>
      <c r="T58" s="1351">
        <v>4</v>
      </c>
      <c r="U58" s="1351">
        <v>4</v>
      </c>
      <c r="V58" s="1351">
        <v>4</v>
      </c>
      <c r="W58" s="1351">
        <v>4</v>
      </c>
      <c r="X58" s="1351">
        <v>4</v>
      </c>
      <c r="Y58" s="1351">
        <v>4</v>
      </c>
      <c r="Z58" s="1351">
        <v>4</v>
      </c>
      <c r="AA58" s="1351">
        <v>4</v>
      </c>
      <c r="AB58" s="1351">
        <v>4</v>
      </c>
      <c r="AC58" s="1351">
        <v>4</v>
      </c>
      <c r="AD58" s="1351">
        <v>5</v>
      </c>
      <c r="AE58" s="1331"/>
      <c r="AF58" s="1331"/>
      <c r="AG58" s="1331"/>
      <c r="AH58" s="1331"/>
      <c r="AI58" s="1331"/>
      <c r="AJ58" s="1331"/>
      <c r="AK58" s="1332"/>
      <c r="AL58" s="1332"/>
      <c r="AM58" s="1331"/>
      <c r="AN58" s="1331"/>
      <c r="AO58" s="1331"/>
      <c r="AP58" s="1331"/>
      <c r="AQ58" s="1331"/>
      <c r="AR58" s="1351"/>
      <c r="AS58" s="1351"/>
      <c r="AT58" s="1351"/>
      <c r="AU58" s="1351"/>
      <c r="AV58" s="1351"/>
      <c r="AW58" s="1331"/>
      <c r="AX58" s="1331"/>
      <c r="AY58" s="1331"/>
      <c r="AZ58" s="1331"/>
      <c r="BA58" s="1331"/>
      <c r="BB58" s="1331"/>
      <c r="BC58" s="1331"/>
      <c r="BD58" s="1331"/>
      <c r="BE58" s="1332"/>
      <c r="BF58" s="1332"/>
      <c r="BG58" s="1332"/>
      <c r="BH58" s="1332"/>
      <c r="BI58" s="1332"/>
      <c r="BJ58" s="1332"/>
      <c r="BK58" s="1357"/>
    </row>
    <row r="59" spans="1:63" ht="15" x14ac:dyDescent="0.25">
      <c r="A59" s="808"/>
      <c r="B59" s="107" t="s">
        <v>2237</v>
      </c>
      <c r="C59" s="1355" t="s">
        <v>170</v>
      </c>
      <c r="D59" s="1359" t="s">
        <v>1034</v>
      </c>
      <c r="E59" s="1349">
        <v>60</v>
      </c>
      <c r="F59" s="1323">
        <f t="shared" si="13"/>
        <v>60</v>
      </c>
      <c r="G59" s="1794"/>
      <c r="H59" s="1386" t="s">
        <v>2241</v>
      </c>
      <c r="I59" s="1376" t="s">
        <v>130</v>
      </c>
      <c r="J59" s="1377"/>
      <c r="K59" s="1377"/>
      <c r="L59" s="1331"/>
      <c r="M59" s="1331"/>
      <c r="N59" s="1331"/>
      <c r="O59" s="1331"/>
      <c r="P59" s="1331"/>
      <c r="Q59" s="1331"/>
      <c r="R59" s="1331"/>
      <c r="S59" s="1331"/>
      <c r="T59" s="1331"/>
      <c r="U59" s="1331"/>
      <c r="V59" s="1331"/>
      <c r="W59" s="1331"/>
      <c r="X59" s="1331"/>
      <c r="Y59" s="1331"/>
      <c r="Z59" s="1331"/>
      <c r="AA59" s="1331"/>
      <c r="AB59" s="1331"/>
      <c r="AC59" s="1331"/>
      <c r="AD59" s="1331"/>
      <c r="AE59" s="1351">
        <v>12</v>
      </c>
      <c r="AF59" s="1351">
        <v>12</v>
      </c>
      <c r="AG59" s="1351">
        <v>8</v>
      </c>
      <c r="AH59" s="1351">
        <v>8</v>
      </c>
      <c r="AI59" s="1351">
        <v>12</v>
      </c>
      <c r="AJ59" s="1351">
        <v>8</v>
      </c>
      <c r="AK59" s="1332"/>
      <c r="AL59" s="1332"/>
      <c r="AM59" s="1331"/>
      <c r="AN59" s="1331"/>
      <c r="AO59" s="1331"/>
      <c r="AP59" s="1331"/>
      <c r="AQ59" s="1331"/>
      <c r="AR59" s="1331"/>
      <c r="AS59" s="1331"/>
      <c r="AT59" s="1331"/>
      <c r="AU59" s="1331"/>
      <c r="AV59" s="1331"/>
      <c r="AW59" s="1331"/>
      <c r="AX59" s="1331"/>
      <c r="AY59" s="1331"/>
      <c r="AZ59" s="1331"/>
      <c r="BA59" s="1331"/>
      <c r="BB59" s="1331"/>
      <c r="BC59" s="1331"/>
      <c r="BD59" s="1331"/>
      <c r="BE59" s="1332"/>
      <c r="BF59" s="1332"/>
      <c r="BG59" s="1332"/>
      <c r="BH59" s="1332"/>
      <c r="BI59" s="1332"/>
      <c r="BJ59" s="1332"/>
      <c r="BK59" s="1357"/>
    </row>
    <row r="60" spans="1:63" ht="15" x14ac:dyDescent="0.25">
      <c r="A60" s="808"/>
      <c r="B60" s="107" t="s">
        <v>2237</v>
      </c>
      <c r="C60" s="1355" t="s">
        <v>171</v>
      </c>
      <c r="D60" s="1359" t="s">
        <v>1035</v>
      </c>
      <c r="E60" s="1349">
        <v>60</v>
      </c>
      <c r="F60" s="1323">
        <f t="shared" si="13"/>
        <v>60</v>
      </c>
      <c r="G60" s="1794"/>
      <c r="H60" s="1386" t="s">
        <v>2221</v>
      </c>
      <c r="I60" s="1376" t="s">
        <v>125</v>
      </c>
      <c r="J60" s="1377"/>
      <c r="K60" s="1377"/>
      <c r="L60" s="1331"/>
      <c r="M60" s="1331"/>
      <c r="N60" s="1331"/>
      <c r="O60" s="1331"/>
      <c r="P60" s="1331"/>
      <c r="Q60" s="1331"/>
      <c r="R60" s="1331"/>
      <c r="S60" s="1331"/>
      <c r="T60" s="1331"/>
      <c r="U60" s="1331"/>
      <c r="V60" s="1331"/>
      <c r="W60" s="1331"/>
      <c r="X60" s="1331"/>
      <c r="Y60" s="1331"/>
      <c r="Z60" s="1331"/>
      <c r="AA60" s="1331"/>
      <c r="AB60" s="1331"/>
      <c r="AC60" s="1331"/>
      <c r="AD60" s="1331"/>
      <c r="AE60" s="1331"/>
      <c r="AF60" s="1331"/>
      <c r="AG60" s="1331"/>
      <c r="AH60" s="1331"/>
      <c r="AI60" s="1331"/>
      <c r="AJ60" s="1331"/>
      <c r="AK60" s="1332"/>
      <c r="AL60" s="1332"/>
      <c r="AM60" s="1331"/>
      <c r="AN60" s="1331"/>
      <c r="AO60" s="1331"/>
      <c r="AP60" s="1331"/>
      <c r="AQ60" s="1331"/>
      <c r="AR60" s="1351">
        <v>4</v>
      </c>
      <c r="AS60" s="1351">
        <v>16</v>
      </c>
      <c r="AT60" s="1351">
        <v>16</v>
      </c>
      <c r="AU60" s="1351">
        <v>16</v>
      </c>
      <c r="AV60" s="1351">
        <v>8</v>
      </c>
      <c r="AW60" s="1331"/>
      <c r="AX60" s="1331"/>
      <c r="AY60" s="1331"/>
      <c r="AZ60" s="1331"/>
      <c r="BA60" s="1331"/>
      <c r="BB60" s="1331"/>
      <c r="BC60" s="1331"/>
      <c r="BD60" s="1331"/>
      <c r="BE60" s="1332"/>
      <c r="BF60" s="1332"/>
      <c r="BG60" s="1332"/>
      <c r="BH60" s="1332"/>
      <c r="BI60" s="1332"/>
      <c r="BJ60" s="1332"/>
      <c r="BK60" s="1357"/>
    </row>
    <row r="61" spans="1:63" ht="15" x14ac:dyDescent="0.25">
      <c r="A61" s="808"/>
      <c r="B61" s="107" t="s">
        <v>2237</v>
      </c>
      <c r="C61" s="1322" t="s">
        <v>1096</v>
      </c>
      <c r="D61" s="1265" t="s">
        <v>1039</v>
      </c>
      <c r="E61" s="1264">
        <v>90</v>
      </c>
      <c r="F61" s="1323">
        <f t="shared" si="13"/>
        <v>90</v>
      </c>
      <c r="G61" s="1794"/>
      <c r="H61" s="1386" t="s">
        <v>2238</v>
      </c>
      <c r="I61" s="1376" t="s">
        <v>126</v>
      </c>
      <c r="J61" s="1377"/>
      <c r="K61" s="1377"/>
      <c r="L61" s="1331"/>
      <c r="M61" s="1331"/>
      <c r="N61" s="1331"/>
      <c r="O61" s="1331"/>
      <c r="P61" s="1331"/>
      <c r="Q61" s="1331"/>
      <c r="R61" s="1331"/>
      <c r="S61" s="1331"/>
      <c r="T61" s="1331"/>
      <c r="U61" s="1331"/>
      <c r="V61" s="1331"/>
      <c r="W61" s="1331"/>
      <c r="X61" s="1331"/>
      <c r="Y61" s="1331"/>
      <c r="Z61" s="1331"/>
      <c r="AA61" s="1331"/>
      <c r="AB61" s="1331"/>
      <c r="AC61" s="1331"/>
      <c r="AD61" s="1331"/>
      <c r="AE61" s="1351">
        <v>8</v>
      </c>
      <c r="AF61" s="1351">
        <v>8</v>
      </c>
      <c r="AG61" s="1351">
        <v>8</v>
      </c>
      <c r="AH61" s="1351">
        <v>8</v>
      </c>
      <c r="AI61" s="1351">
        <v>8</v>
      </c>
      <c r="AJ61" s="1351">
        <v>8</v>
      </c>
      <c r="AK61" s="1387"/>
      <c r="AL61" s="1387"/>
      <c r="AM61" s="1351">
        <v>8</v>
      </c>
      <c r="AN61" s="1351">
        <v>8</v>
      </c>
      <c r="AO61" s="1351">
        <v>8</v>
      </c>
      <c r="AP61" s="1351">
        <v>8</v>
      </c>
      <c r="AQ61" s="1351">
        <v>8</v>
      </c>
      <c r="AR61" s="1351">
        <v>2</v>
      </c>
      <c r="AS61" s="1331"/>
      <c r="AT61" s="1331"/>
      <c r="AU61" s="1331"/>
      <c r="AV61" s="1331"/>
      <c r="AW61" s="1331"/>
      <c r="AX61" s="1331"/>
      <c r="AY61" s="1331"/>
      <c r="AZ61" s="1331"/>
      <c r="BA61" s="1331"/>
      <c r="BB61" s="1331"/>
      <c r="BC61" s="1331"/>
      <c r="BD61" s="1331"/>
      <c r="BE61" s="1332"/>
      <c r="BF61" s="1332"/>
      <c r="BG61" s="1332"/>
      <c r="BH61" s="1332"/>
      <c r="BI61" s="1332"/>
      <c r="BJ61" s="1332"/>
      <c r="BK61" s="1357"/>
    </row>
    <row r="62" spans="1:63" ht="15" x14ac:dyDescent="0.25">
      <c r="A62" s="808"/>
      <c r="B62" s="107" t="s">
        <v>2237</v>
      </c>
      <c r="C62" s="1355" t="s">
        <v>293</v>
      </c>
      <c r="D62" s="1388" t="s">
        <v>1066</v>
      </c>
      <c r="E62" s="1323">
        <v>90</v>
      </c>
      <c r="F62" s="1323">
        <f t="shared" si="13"/>
        <v>90</v>
      </c>
      <c r="G62" s="1793"/>
      <c r="H62" s="1380" t="s">
        <v>2227</v>
      </c>
      <c r="I62" s="1376" t="s">
        <v>122</v>
      </c>
      <c r="J62" s="1377"/>
      <c r="K62" s="1377"/>
      <c r="L62" s="1331"/>
      <c r="M62" s="1331"/>
      <c r="N62" s="1331"/>
      <c r="O62" s="1331"/>
      <c r="P62" s="1331"/>
      <c r="Q62" s="1331"/>
      <c r="R62" s="1331"/>
      <c r="S62" s="1331"/>
      <c r="T62" s="1331"/>
      <c r="U62" s="1331"/>
      <c r="V62" s="1331"/>
      <c r="W62" s="1331"/>
      <c r="X62" s="1331"/>
      <c r="Y62" s="1331"/>
      <c r="Z62" s="1331"/>
      <c r="AA62" s="1331"/>
      <c r="AB62" s="1331"/>
      <c r="AC62" s="1331"/>
      <c r="AD62" s="1331"/>
      <c r="AE62" s="1331"/>
      <c r="AF62" s="1331"/>
      <c r="AG62" s="1331"/>
      <c r="AH62" s="1331"/>
      <c r="AI62" s="1331"/>
      <c r="AJ62" s="1331"/>
      <c r="AK62" s="1332"/>
      <c r="AL62" s="1332"/>
      <c r="AM62" s="1331"/>
      <c r="AN62" s="1331"/>
      <c r="AO62" s="1331"/>
      <c r="AP62" s="1331"/>
      <c r="AQ62" s="1331"/>
      <c r="AR62" s="1331"/>
      <c r="AS62" s="1331"/>
      <c r="AT62" s="1331"/>
      <c r="AU62" s="1331"/>
      <c r="AV62" s="1331"/>
      <c r="AW62" s="1351">
        <v>12</v>
      </c>
      <c r="AX62" s="1351">
        <v>12</v>
      </c>
      <c r="AY62" s="1351">
        <v>12</v>
      </c>
      <c r="AZ62" s="1351">
        <v>12</v>
      </c>
      <c r="BA62" s="1351">
        <v>12</v>
      </c>
      <c r="BB62" s="1351">
        <v>12</v>
      </c>
      <c r="BC62" s="1351">
        <v>12</v>
      </c>
      <c r="BD62" s="1351">
        <v>6</v>
      </c>
      <c r="BE62" s="1332"/>
      <c r="BF62" s="1332"/>
      <c r="BG62" s="1332"/>
      <c r="BH62" s="1332"/>
      <c r="BI62" s="1332"/>
      <c r="BJ62" s="1332"/>
      <c r="BK62" s="1357"/>
    </row>
    <row r="63" spans="1:63" ht="14.25" x14ac:dyDescent="0.2">
      <c r="A63" s="1389"/>
      <c r="B63" s="94"/>
      <c r="C63" s="1336"/>
      <c r="D63" s="1336" t="s">
        <v>843</v>
      </c>
      <c r="E63" s="1347">
        <f>SUM(E47:E62)</f>
        <v>825</v>
      </c>
      <c r="F63" s="1347"/>
      <c r="G63" s="1796"/>
      <c r="H63" s="1390"/>
      <c r="I63" s="1338"/>
      <c r="J63" s="1338"/>
      <c r="K63" s="1338"/>
      <c r="L63" s="1339"/>
      <c r="M63" s="1339">
        <f t="shared" ref="M63:BJ63" si="14">SUM(M49:M62)</f>
        <v>20</v>
      </c>
      <c r="N63" s="1339">
        <f t="shared" si="14"/>
        <v>17</v>
      </c>
      <c r="O63" s="1339">
        <f t="shared" si="14"/>
        <v>24</v>
      </c>
      <c r="P63" s="1339">
        <f t="shared" si="14"/>
        <v>24</v>
      </c>
      <c r="Q63" s="1339">
        <f t="shared" si="14"/>
        <v>19</v>
      </c>
      <c r="R63" s="1339">
        <f t="shared" si="14"/>
        <v>17</v>
      </c>
      <c r="S63" s="1339">
        <f t="shared" si="14"/>
        <v>19</v>
      </c>
      <c r="T63" s="1339">
        <f t="shared" si="14"/>
        <v>23</v>
      </c>
      <c r="U63" s="1339">
        <f t="shared" si="14"/>
        <v>23</v>
      </c>
      <c r="V63" s="1339">
        <f t="shared" si="14"/>
        <v>21</v>
      </c>
      <c r="W63" s="1339">
        <f t="shared" si="14"/>
        <v>15</v>
      </c>
      <c r="X63" s="1339">
        <f t="shared" si="14"/>
        <v>15</v>
      </c>
      <c r="Y63" s="1339">
        <f t="shared" si="14"/>
        <v>15</v>
      </c>
      <c r="Z63" s="1339">
        <f t="shared" si="14"/>
        <v>21</v>
      </c>
      <c r="AA63" s="1339">
        <f t="shared" si="14"/>
        <v>19</v>
      </c>
      <c r="AB63" s="1339">
        <f t="shared" si="14"/>
        <v>19</v>
      </c>
      <c r="AC63" s="1339">
        <f t="shared" si="14"/>
        <v>16</v>
      </c>
      <c r="AD63" s="1339">
        <f t="shared" si="14"/>
        <v>8</v>
      </c>
      <c r="AE63" s="1339">
        <f t="shared" si="14"/>
        <v>23</v>
      </c>
      <c r="AF63" s="1339">
        <f t="shared" si="14"/>
        <v>23</v>
      </c>
      <c r="AG63" s="1339">
        <f t="shared" si="14"/>
        <v>19</v>
      </c>
      <c r="AH63" s="1339">
        <f t="shared" si="14"/>
        <v>19</v>
      </c>
      <c r="AI63" s="1339">
        <f t="shared" si="14"/>
        <v>23</v>
      </c>
      <c r="AJ63" s="1331">
        <f t="shared" si="14"/>
        <v>16</v>
      </c>
      <c r="AK63" s="1332">
        <f t="shared" si="14"/>
        <v>0</v>
      </c>
      <c r="AL63" s="1332">
        <f t="shared" si="14"/>
        <v>0</v>
      </c>
      <c r="AM63" s="1331">
        <f t="shared" si="14"/>
        <v>24</v>
      </c>
      <c r="AN63" s="1331">
        <f t="shared" si="14"/>
        <v>24</v>
      </c>
      <c r="AO63" s="1339">
        <f t="shared" si="14"/>
        <v>24</v>
      </c>
      <c r="AP63" s="1339">
        <f t="shared" si="14"/>
        <v>24</v>
      </c>
      <c r="AQ63" s="1339">
        <f t="shared" si="14"/>
        <v>24</v>
      </c>
      <c r="AR63" s="1339">
        <f t="shared" si="14"/>
        <v>16</v>
      </c>
      <c r="AS63" s="1339">
        <f t="shared" si="14"/>
        <v>16</v>
      </c>
      <c r="AT63" s="1339">
        <f t="shared" si="14"/>
        <v>16</v>
      </c>
      <c r="AU63" s="1339">
        <f t="shared" si="14"/>
        <v>16</v>
      </c>
      <c r="AV63" s="1339">
        <f t="shared" si="14"/>
        <v>8</v>
      </c>
      <c r="AW63" s="1339">
        <f t="shared" si="14"/>
        <v>12</v>
      </c>
      <c r="AX63" s="1339">
        <f t="shared" si="14"/>
        <v>12</v>
      </c>
      <c r="AY63" s="1339">
        <f t="shared" si="14"/>
        <v>12</v>
      </c>
      <c r="AZ63" s="1339">
        <f t="shared" si="14"/>
        <v>12</v>
      </c>
      <c r="BA63" s="1339">
        <f t="shared" si="14"/>
        <v>12</v>
      </c>
      <c r="BB63" s="1339">
        <f t="shared" si="14"/>
        <v>12</v>
      </c>
      <c r="BC63" s="1339">
        <f t="shared" si="14"/>
        <v>12</v>
      </c>
      <c r="BD63" s="1339">
        <f t="shared" si="14"/>
        <v>6</v>
      </c>
      <c r="BE63" s="1332">
        <f t="shared" si="14"/>
        <v>0</v>
      </c>
      <c r="BF63" s="1332">
        <f t="shared" si="14"/>
        <v>0</v>
      </c>
      <c r="BG63" s="1332">
        <f t="shared" si="14"/>
        <v>0</v>
      </c>
      <c r="BH63" s="1332">
        <f t="shared" si="14"/>
        <v>0</v>
      </c>
      <c r="BI63" s="1332">
        <f t="shared" si="14"/>
        <v>0</v>
      </c>
      <c r="BJ63" s="1332">
        <f t="shared" si="14"/>
        <v>0</v>
      </c>
      <c r="BK63" s="1357"/>
    </row>
    <row r="64" spans="1:63" ht="15" x14ac:dyDescent="0.2">
      <c r="A64" s="808"/>
      <c r="B64" s="107" t="s">
        <v>2244</v>
      </c>
      <c r="C64" s="1544" t="s">
        <v>153</v>
      </c>
      <c r="D64" s="1545" t="s">
        <v>148</v>
      </c>
      <c r="E64" s="1544">
        <v>30</v>
      </c>
      <c r="F64" s="1544">
        <v>30</v>
      </c>
      <c r="G64" s="1544"/>
      <c r="H64" s="1536" t="s">
        <v>2418</v>
      </c>
      <c r="I64" s="754" t="s">
        <v>419</v>
      </c>
      <c r="J64" s="1377"/>
      <c r="K64" s="1377"/>
      <c r="L64" s="1331"/>
      <c r="M64" s="1331"/>
      <c r="N64" s="1331"/>
      <c r="O64" s="1331"/>
      <c r="P64" s="1331"/>
      <c r="Q64" s="1331"/>
      <c r="R64" s="1331"/>
      <c r="S64" s="1331"/>
      <c r="T64" s="1331"/>
      <c r="U64" s="1529">
        <v>6</v>
      </c>
      <c r="V64" s="1529">
        <v>6</v>
      </c>
      <c r="W64" s="1529">
        <v>6</v>
      </c>
      <c r="X64" s="1529">
        <v>6</v>
      </c>
      <c r="Y64" s="1529">
        <v>6</v>
      </c>
      <c r="Z64" s="1529"/>
      <c r="AA64" s="1529"/>
      <c r="AB64" s="1548"/>
      <c r="AC64" s="1529"/>
      <c r="AD64" s="1529"/>
      <c r="AE64" s="1529"/>
      <c r="AF64" s="1529"/>
      <c r="AG64" s="1529"/>
      <c r="AH64" s="1529"/>
      <c r="AI64" s="1529"/>
      <c r="AJ64" s="1331"/>
      <c r="AK64" s="1332"/>
      <c r="AL64" s="1332"/>
      <c r="AM64" s="1331"/>
      <c r="AN64" s="1331"/>
      <c r="AO64" s="1339"/>
      <c r="AP64" s="1339"/>
      <c r="AQ64" s="1339"/>
      <c r="AR64" s="1339"/>
      <c r="AS64" s="1339"/>
      <c r="AT64" s="1339"/>
      <c r="AU64" s="1339"/>
      <c r="AV64" s="1339"/>
      <c r="AW64" s="1339"/>
      <c r="AX64" s="1339"/>
      <c r="AY64" s="1339"/>
      <c r="AZ64" s="1339"/>
      <c r="BA64" s="1339"/>
      <c r="BB64" s="1339"/>
      <c r="BC64" s="1339"/>
      <c r="BD64" s="1339"/>
      <c r="BE64" s="1332"/>
      <c r="BF64" s="1332"/>
      <c r="BG64" s="1332"/>
      <c r="BH64" s="1332"/>
      <c r="BI64" s="1332"/>
      <c r="BJ64" s="1332"/>
      <c r="BK64" s="1357"/>
    </row>
    <row r="65" spans="1:63" ht="15" x14ac:dyDescent="0.2">
      <c r="A65" s="808"/>
      <c r="B65" s="107" t="s">
        <v>2244</v>
      </c>
      <c r="C65" s="1544" t="s">
        <v>154</v>
      </c>
      <c r="D65" s="1545" t="s">
        <v>136</v>
      </c>
      <c r="E65" s="1544">
        <v>15</v>
      </c>
      <c r="F65" s="1544">
        <v>15</v>
      </c>
      <c r="G65" s="1797"/>
      <c r="H65" s="1546" t="s">
        <v>2418</v>
      </c>
      <c r="I65" s="1547" t="s">
        <v>419</v>
      </c>
      <c r="J65" s="1377"/>
      <c r="K65" s="1377"/>
      <c r="L65" s="1331"/>
      <c r="M65" s="1331"/>
      <c r="N65" s="1331"/>
      <c r="O65" s="1331"/>
      <c r="P65" s="1331"/>
      <c r="Q65" s="1331"/>
      <c r="R65" s="1331"/>
      <c r="S65" s="1331"/>
      <c r="T65" s="1331"/>
      <c r="U65" s="1529"/>
      <c r="V65" s="1529"/>
      <c r="W65" s="1529"/>
      <c r="X65" s="1529"/>
      <c r="Y65" s="1529"/>
      <c r="Z65" s="1529">
        <v>6</v>
      </c>
      <c r="AA65" s="1529">
        <v>6</v>
      </c>
      <c r="AB65" s="1529">
        <v>3</v>
      </c>
      <c r="AC65" s="1529"/>
      <c r="AD65" s="1529"/>
      <c r="AE65" s="1529"/>
      <c r="AF65" s="1529"/>
      <c r="AG65" s="1529"/>
      <c r="AH65" s="1529"/>
      <c r="AI65" s="1529"/>
      <c r="AJ65" s="1331"/>
      <c r="AK65" s="1332"/>
      <c r="AL65" s="1332"/>
      <c r="AM65" s="1331"/>
      <c r="AN65" s="1331"/>
      <c r="AO65" s="1339"/>
      <c r="AP65" s="1339"/>
      <c r="AQ65" s="1339"/>
      <c r="AR65" s="1339"/>
      <c r="AS65" s="1339"/>
      <c r="AT65" s="1339"/>
      <c r="AU65" s="1339"/>
      <c r="AV65" s="1339"/>
      <c r="AW65" s="1339"/>
      <c r="AX65" s="1339"/>
      <c r="AY65" s="1339"/>
      <c r="AZ65" s="1339"/>
      <c r="BA65" s="1339"/>
      <c r="BB65" s="1339"/>
      <c r="BC65" s="1339"/>
      <c r="BD65" s="1339"/>
      <c r="BE65" s="1332"/>
      <c r="BF65" s="1332"/>
      <c r="BG65" s="1332"/>
      <c r="BH65" s="1332"/>
      <c r="BI65" s="1332"/>
      <c r="BJ65" s="1332"/>
      <c r="BK65" s="1357"/>
    </row>
    <row r="66" spans="1:63" ht="15" x14ac:dyDescent="0.2">
      <c r="A66" s="808"/>
      <c r="B66" s="107" t="s">
        <v>2244</v>
      </c>
      <c r="C66" s="1544" t="s">
        <v>155</v>
      </c>
      <c r="D66" s="1545" t="s">
        <v>149</v>
      </c>
      <c r="E66" s="1544">
        <v>30</v>
      </c>
      <c r="F66" s="1544">
        <v>30</v>
      </c>
      <c r="G66" s="1797"/>
      <c r="H66" s="1543" t="s">
        <v>2417</v>
      </c>
      <c r="I66" s="754" t="s">
        <v>416</v>
      </c>
      <c r="J66" s="1377"/>
      <c r="K66" s="1377"/>
      <c r="L66" s="1331"/>
      <c r="M66" s="1331"/>
      <c r="N66" s="1331"/>
      <c r="O66" s="1331"/>
      <c r="P66" s="1331"/>
      <c r="Q66" s="1331"/>
      <c r="R66" s="1331"/>
      <c r="S66" s="1331"/>
      <c r="T66" s="1331"/>
      <c r="U66" s="1529"/>
      <c r="V66" s="1529"/>
      <c r="W66" s="1529"/>
      <c r="X66" s="1529"/>
      <c r="Y66" s="1529"/>
      <c r="Z66" s="1529">
        <v>6</v>
      </c>
      <c r="AA66" s="1529">
        <v>6</v>
      </c>
      <c r="AB66" s="1529">
        <v>6</v>
      </c>
      <c r="AC66" s="1529">
        <v>6</v>
      </c>
      <c r="AD66" s="1529">
        <v>6</v>
      </c>
      <c r="AE66" s="1529"/>
      <c r="AF66" s="1529"/>
      <c r="AG66" s="1529"/>
      <c r="AH66" s="1529"/>
      <c r="AI66" s="1529"/>
      <c r="AJ66" s="1331"/>
      <c r="AK66" s="1332"/>
      <c r="AL66" s="1332"/>
      <c r="AM66" s="1331"/>
      <c r="AN66" s="1331"/>
      <c r="AO66" s="1339"/>
      <c r="AP66" s="1339"/>
      <c r="AQ66" s="1339"/>
      <c r="AR66" s="1339"/>
      <c r="AS66" s="1339"/>
      <c r="AT66" s="1339"/>
      <c r="AU66" s="1339"/>
      <c r="AV66" s="1339"/>
      <c r="AW66" s="1339"/>
      <c r="AX66" s="1339"/>
      <c r="AY66" s="1339"/>
      <c r="AZ66" s="1339"/>
      <c r="BA66" s="1339"/>
      <c r="BB66" s="1339"/>
      <c r="BC66" s="1339"/>
      <c r="BD66" s="1339"/>
      <c r="BE66" s="1332"/>
      <c r="BF66" s="1332"/>
      <c r="BG66" s="1332"/>
      <c r="BH66" s="1332"/>
      <c r="BI66" s="1332"/>
      <c r="BJ66" s="1332"/>
      <c r="BK66" s="1357"/>
    </row>
    <row r="67" spans="1:63" ht="15" x14ac:dyDescent="0.2">
      <c r="A67" s="808"/>
      <c r="B67" s="107" t="s">
        <v>2244</v>
      </c>
      <c r="C67" s="1544" t="s">
        <v>156</v>
      </c>
      <c r="D67" s="1545" t="s">
        <v>2419</v>
      </c>
      <c r="E67" s="1544">
        <v>45</v>
      </c>
      <c r="F67" s="1544">
        <v>45</v>
      </c>
      <c r="G67" s="1797"/>
      <c r="H67" s="1543" t="s">
        <v>2413</v>
      </c>
      <c r="I67" s="754" t="s">
        <v>412</v>
      </c>
      <c r="J67" s="1377"/>
      <c r="K67" s="1377"/>
      <c r="L67" s="1331"/>
      <c r="M67" s="1331"/>
      <c r="N67" s="1331"/>
      <c r="O67" s="1331"/>
      <c r="P67" s="1331"/>
      <c r="Q67" s="1331"/>
      <c r="R67" s="1331"/>
      <c r="S67" s="1331"/>
      <c r="T67" s="1331"/>
      <c r="U67" s="1529"/>
      <c r="V67" s="1529"/>
      <c r="W67" s="1529"/>
      <c r="X67" s="1529"/>
      <c r="Y67" s="1529"/>
      <c r="Z67" s="1529"/>
      <c r="AA67" s="1529"/>
      <c r="AB67" s="1529"/>
      <c r="AC67" s="1529"/>
      <c r="AD67" s="1529">
        <v>8</v>
      </c>
      <c r="AE67" s="1529">
        <v>8</v>
      </c>
      <c r="AF67" s="1529">
        <v>8</v>
      </c>
      <c r="AG67" s="1529">
        <v>8</v>
      </c>
      <c r="AH67" s="1529">
        <v>8</v>
      </c>
      <c r="AI67" s="1529">
        <v>5</v>
      </c>
      <c r="AJ67" s="1331"/>
      <c r="AK67" s="1332"/>
      <c r="AL67" s="1332"/>
      <c r="AM67" s="1331"/>
      <c r="AN67" s="1331"/>
      <c r="AO67" s="1339"/>
      <c r="AP67" s="1339"/>
      <c r="AQ67" s="1339"/>
      <c r="AR67" s="1339"/>
      <c r="AS67" s="1339"/>
      <c r="AT67" s="1339"/>
      <c r="AU67" s="1339"/>
      <c r="AV67" s="1339"/>
      <c r="AW67" s="1339"/>
      <c r="AX67" s="1339"/>
      <c r="AY67" s="1339"/>
      <c r="AZ67" s="1339"/>
      <c r="BA67" s="1339"/>
      <c r="BB67" s="1339"/>
      <c r="BC67" s="1339"/>
      <c r="BD67" s="1339"/>
      <c r="BE67" s="1332"/>
      <c r="BF67" s="1332"/>
      <c r="BG67" s="1332"/>
      <c r="BH67" s="1332"/>
      <c r="BI67" s="1332"/>
      <c r="BJ67" s="1332"/>
      <c r="BK67" s="1357"/>
    </row>
    <row r="68" spans="1:63" ht="15" x14ac:dyDescent="0.2">
      <c r="A68" s="808"/>
      <c r="B68" s="107" t="s">
        <v>2244</v>
      </c>
      <c r="C68" s="1544" t="s">
        <v>159</v>
      </c>
      <c r="D68" s="1545" t="s">
        <v>864</v>
      </c>
      <c r="E68" s="1544">
        <v>30</v>
      </c>
      <c r="F68" s="1544">
        <v>30</v>
      </c>
      <c r="G68" s="1797"/>
      <c r="H68" s="1543" t="s">
        <v>2420</v>
      </c>
      <c r="I68" s="754" t="s">
        <v>414</v>
      </c>
      <c r="J68" s="1377"/>
      <c r="K68" s="1377"/>
      <c r="L68" s="1331"/>
      <c r="M68" s="1331"/>
      <c r="N68" s="1331"/>
      <c r="O68" s="1331"/>
      <c r="P68" s="1331"/>
      <c r="Q68" s="1331"/>
      <c r="R68" s="1331"/>
      <c r="S68" s="1331"/>
      <c r="T68" s="1331"/>
      <c r="U68" s="1529"/>
      <c r="V68" s="1529"/>
      <c r="W68" s="1529"/>
      <c r="X68" s="1529">
        <v>6</v>
      </c>
      <c r="Y68" s="1529">
        <v>6</v>
      </c>
      <c r="Z68" s="1529">
        <v>6</v>
      </c>
      <c r="AA68" s="1529">
        <v>6</v>
      </c>
      <c r="AB68" s="1529">
        <v>6</v>
      </c>
      <c r="AC68" s="1529"/>
      <c r="AD68" s="1529"/>
      <c r="AE68" s="1529"/>
      <c r="AF68" s="1529"/>
      <c r="AG68" s="1529"/>
      <c r="AH68" s="1529"/>
      <c r="AI68" s="1529"/>
      <c r="AJ68" s="1331"/>
      <c r="AK68" s="1332"/>
      <c r="AL68" s="1332"/>
      <c r="AM68" s="1331"/>
      <c r="AN68" s="1331"/>
      <c r="AO68" s="1339"/>
      <c r="AP68" s="1339"/>
      <c r="AQ68" s="1339"/>
      <c r="AR68" s="1339"/>
      <c r="AS68" s="1339"/>
      <c r="AT68" s="1339"/>
      <c r="AU68" s="1339"/>
      <c r="AV68" s="1339"/>
      <c r="AW68" s="1339"/>
      <c r="AX68" s="1339"/>
      <c r="AY68" s="1339"/>
      <c r="AZ68" s="1339"/>
      <c r="BA68" s="1339"/>
      <c r="BB68" s="1339"/>
      <c r="BC68" s="1339"/>
      <c r="BD68" s="1339"/>
      <c r="BE68" s="1332"/>
      <c r="BF68" s="1332"/>
      <c r="BG68" s="1332"/>
      <c r="BH68" s="1332"/>
      <c r="BI68" s="1332"/>
      <c r="BJ68" s="1332"/>
      <c r="BK68" s="1357"/>
    </row>
    <row r="69" spans="1:63" ht="15" x14ac:dyDescent="0.25">
      <c r="A69" s="808"/>
      <c r="B69" s="107" t="s">
        <v>2244</v>
      </c>
      <c r="C69" s="1355" t="s">
        <v>157</v>
      </c>
      <c r="D69" s="1359" t="s">
        <v>124</v>
      </c>
      <c r="E69" s="1379">
        <v>45</v>
      </c>
      <c r="F69" s="1323">
        <f t="shared" ref="F69:F81" si="15">SUM(J69:BJ69)</f>
        <v>45</v>
      </c>
      <c r="G69" s="1793"/>
      <c r="H69" s="1380" t="s">
        <v>2238</v>
      </c>
      <c r="I69" s="1325" t="s">
        <v>126</v>
      </c>
      <c r="J69" s="1377"/>
      <c r="K69" s="1376">
        <v>12</v>
      </c>
      <c r="L69" s="1376">
        <v>12</v>
      </c>
      <c r="M69" s="1376">
        <v>12</v>
      </c>
      <c r="N69" s="1351">
        <v>9</v>
      </c>
      <c r="O69" s="1331"/>
      <c r="P69" s="1331"/>
      <c r="Q69" s="1331"/>
      <c r="R69" s="1331"/>
      <c r="S69" s="1331"/>
      <c r="T69" s="1331"/>
      <c r="U69" s="1331"/>
      <c r="V69" s="1331"/>
      <c r="W69" s="1331"/>
      <c r="X69" s="1331"/>
      <c r="Y69" s="1331"/>
      <c r="Z69" s="1331"/>
      <c r="AA69" s="1331"/>
      <c r="AB69" s="1331"/>
      <c r="AC69" s="1331"/>
      <c r="AD69" s="1331"/>
      <c r="AE69" s="1331"/>
      <c r="AF69" s="1331"/>
      <c r="AG69" s="1331"/>
      <c r="AH69" s="1331"/>
      <c r="AI69" s="1331"/>
      <c r="AJ69" s="1331"/>
      <c r="AK69" s="1332"/>
      <c r="AL69" s="1332"/>
      <c r="AM69" s="1331"/>
      <c r="AN69" s="1331"/>
      <c r="AO69" s="1331"/>
      <c r="AP69" s="1331"/>
      <c r="AQ69" s="1331"/>
      <c r="AR69" s="1331"/>
      <c r="AS69" s="1331"/>
      <c r="AT69" s="1331"/>
      <c r="AU69" s="1331"/>
      <c r="AV69" s="1331"/>
      <c r="AW69" s="1331"/>
      <c r="AX69" s="1331"/>
      <c r="AY69" s="1331"/>
      <c r="AZ69" s="1331"/>
      <c r="BA69" s="1331"/>
      <c r="BB69" s="1331"/>
      <c r="BC69" s="1331"/>
      <c r="BD69" s="1331"/>
      <c r="BE69" s="1332"/>
      <c r="BF69" s="1332"/>
      <c r="BG69" s="1332"/>
      <c r="BH69" s="1332"/>
      <c r="BI69" s="1332"/>
      <c r="BJ69" s="1332"/>
      <c r="BK69" s="1357"/>
    </row>
    <row r="70" spans="1:63" ht="15" x14ac:dyDescent="0.25">
      <c r="A70" s="808"/>
      <c r="B70" s="107" t="s">
        <v>2244</v>
      </c>
      <c r="C70" s="1355" t="s">
        <v>158</v>
      </c>
      <c r="D70" s="1381" t="s">
        <v>852</v>
      </c>
      <c r="E70" s="1379">
        <v>90</v>
      </c>
      <c r="F70" s="1323">
        <f t="shared" si="15"/>
        <v>90</v>
      </c>
      <c r="G70" s="1793"/>
      <c r="H70" s="1380" t="s">
        <v>2239</v>
      </c>
      <c r="I70" s="1325" t="s">
        <v>146</v>
      </c>
      <c r="J70" s="1377"/>
      <c r="K70" s="1377"/>
      <c r="L70" s="1331"/>
      <c r="M70" s="1331"/>
      <c r="N70" s="1331"/>
      <c r="O70" s="1351">
        <v>8</v>
      </c>
      <c r="P70" s="1351">
        <v>8</v>
      </c>
      <c r="Q70" s="1351">
        <v>8</v>
      </c>
      <c r="R70" s="1351">
        <v>8</v>
      </c>
      <c r="S70" s="1351">
        <v>8</v>
      </c>
      <c r="T70" s="1351">
        <v>8</v>
      </c>
      <c r="U70" s="1351">
        <v>8</v>
      </c>
      <c r="V70" s="1351">
        <v>8</v>
      </c>
      <c r="W70" s="1351">
        <v>8</v>
      </c>
      <c r="X70" s="1351">
        <v>8</v>
      </c>
      <c r="Y70" s="1351">
        <v>8</v>
      </c>
      <c r="Z70" s="1351">
        <v>2</v>
      </c>
      <c r="AA70" s="1331"/>
      <c r="AB70" s="1331"/>
      <c r="AC70" s="1331"/>
      <c r="AD70" s="1331"/>
      <c r="AE70" s="1331"/>
      <c r="AF70" s="1331"/>
      <c r="AG70" s="1331"/>
      <c r="AH70" s="1331"/>
      <c r="AI70" s="1331"/>
      <c r="AJ70" s="1331"/>
      <c r="AK70" s="1332"/>
      <c r="AL70" s="1332"/>
      <c r="AM70" s="1331"/>
      <c r="AN70" s="1331"/>
      <c r="AO70" s="1331"/>
      <c r="AP70" s="1331"/>
      <c r="AQ70" s="1331"/>
      <c r="AR70" s="1331"/>
      <c r="AS70" s="1331"/>
      <c r="AT70" s="1331"/>
      <c r="AU70" s="1331"/>
      <c r="AV70" s="1331"/>
      <c r="AW70" s="1331"/>
      <c r="AX70" s="1331"/>
      <c r="AY70" s="1331"/>
      <c r="AZ70" s="1331"/>
      <c r="BA70" s="1331"/>
      <c r="BB70" s="1331"/>
      <c r="BC70" s="1331"/>
      <c r="BD70" s="1331"/>
      <c r="BE70" s="1332"/>
      <c r="BF70" s="1332"/>
      <c r="BG70" s="1332"/>
      <c r="BH70" s="1332"/>
      <c r="BI70" s="1332"/>
      <c r="BJ70" s="1332"/>
      <c r="BK70" s="1357"/>
    </row>
    <row r="71" spans="1:63" ht="15" x14ac:dyDescent="0.25">
      <c r="A71" s="808"/>
      <c r="B71" s="107" t="s">
        <v>2244</v>
      </c>
      <c r="C71" s="1355" t="s">
        <v>167</v>
      </c>
      <c r="D71" s="1391" t="s">
        <v>2245</v>
      </c>
      <c r="E71" s="1392">
        <v>30</v>
      </c>
      <c r="F71" s="1323">
        <f t="shared" si="15"/>
        <v>30</v>
      </c>
      <c r="G71" s="1794"/>
      <c r="H71" s="1393" t="s">
        <v>2241</v>
      </c>
      <c r="I71" s="1394" t="s">
        <v>130</v>
      </c>
      <c r="J71" s="1377"/>
      <c r="K71" s="1377"/>
      <c r="L71" s="1331"/>
      <c r="M71" s="1331"/>
      <c r="N71" s="1331"/>
      <c r="O71" s="1351">
        <v>8</v>
      </c>
      <c r="P71" s="1351">
        <v>8</v>
      </c>
      <c r="Q71" s="1351">
        <v>8</v>
      </c>
      <c r="R71" s="1351">
        <v>6</v>
      </c>
      <c r="S71" s="1331"/>
      <c r="T71" s="1331"/>
      <c r="U71" s="1331"/>
      <c r="V71" s="1331"/>
      <c r="W71" s="1331"/>
      <c r="X71" s="1331"/>
      <c r="Y71" s="1331"/>
      <c r="Z71" s="1331"/>
      <c r="AA71" s="1331"/>
      <c r="AB71" s="1331"/>
      <c r="AC71" s="1331"/>
      <c r="AD71" s="1331"/>
      <c r="AE71" s="1331"/>
      <c r="AF71" s="1331"/>
      <c r="AG71" s="1331"/>
      <c r="AH71" s="1331"/>
      <c r="AI71" s="1331"/>
      <c r="AJ71" s="1331"/>
      <c r="AK71" s="1332"/>
      <c r="AL71" s="1332"/>
      <c r="AM71" s="1331"/>
      <c r="AN71" s="1331"/>
      <c r="AO71" s="1331"/>
      <c r="AP71" s="1331"/>
      <c r="AQ71" s="1331"/>
      <c r="AR71" s="1331"/>
      <c r="AS71" s="1331"/>
      <c r="AT71" s="1331"/>
      <c r="AU71" s="1331"/>
      <c r="AV71" s="1331"/>
      <c r="AW71" s="1331"/>
      <c r="AX71" s="1331"/>
      <c r="AY71" s="1331"/>
      <c r="AZ71" s="1331"/>
      <c r="BA71" s="1331"/>
      <c r="BB71" s="1331"/>
      <c r="BC71" s="1331"/>
      <c r="BD71" s="1331"/>
      <c r="BE71" s="1332"/>
      <c r="BF71" s="1332"/>
      <c r="BG71" s="1332"/>
      <c r="BH71" s="1332"/>
      <c r="BI71" s="1332"/>
      <c r="BJ71" s="1332"/>
      <c r="BK71" s="1357"/>
    </row>
    <row r="72" spans="1:63" ht="30" x14ac:dyDescent="0.25">
      <c r="A72" s="808"/>
      <c r="B72" s="107" t="s">
        <v>2244</v>
      </c>
      <c r="C72" s="1384" t="s">
        <v>161</v>
      </c>
      <c r="D72" s="1385" t="s">
        <v>2242</v>
      </c>
      <c r="E72" s="1264">
        <v>30</v>
      </c>
      <c r="F72" s="1240">
        <f t="shared" si="15"/>
        <v>30</v>
      </c>
      <c r="G72" s="1795"/>
      <c r="H72" s="1393" t="s">
        <v>2238</v>
      </c>
      <c r="I72" s="1357" t="s">
        <v>126</v>
      </c>
      <c r="J72" s="1377"/>
      <c r="K72" s="1377"/>
      <c r="L72" s="1331"/>
      <c r="M72" s="1331"/>
      <c r="N72" s="1331"/>
      <c r="O72" s="1331"/>
      <c r="P72" s="1331"/>
      <c r="Q72" s="1331"/>
      <c r="R72" s="1331"/>
      <c r="S72" s="1351">
        <v>8</v>
      </c>
      <c r="T72" s="1351">
        <v>8</v>
      </c>
      <c r="U72" s="1351">
        <v>8</v>
      </c>
      <c r="V72" s="1351">
        <v>6</v>
      </c>
      <c r="W72" s="1331"/>
      <c r="X72" s="1331"/>
      <c r="Y72" s="1331"/>
      <c r="Z72" s="1331"/>
      <c r="AA72" s="1331"/>
      <c r="AB72" s="1331"/>
      <c r="AC72" s="1331"/>
      <c r="AD72" s="1331"/>
      <c r="AE72" s="1331"/>
      <c r="AF72" s="1331"/>
      <c r="AG72" s="1331"/>
      <c r="AH72" s="1331"/>
      <c r="AI72" s="1331"/>
      <c r="AJ72" s="1331"/>
      <c r="AK72" s="1332"/>
      <c r="AL72" s="1332"/>
      <c r="AM72" s="1331"/>
      <c r="AN72" s="1331"/>
      <c r="AO72" s="1331"/>
      <c r="AP72" s="1331"/>
      <c r="AQ72" s="1331"/>
      <c r="AR72" s="1331"/>
      <c r="AS72" s="1331"/>
      <c r="AT72" s="1331"/>
      <c r="AU72" s="1331"/>
      <c r="AV72" s="1331"/>
      <c r="AW72" s="1331"/>
      <c r="AX72" s="1331"/>
      <c r="AY72" s="1331"/>
      <c r="AZ72" s="1331"/>
      <c r="BA72" s="1331"/>
      <c r="BB72" s="1331"/>
      <c r="BC72" s="1331"/>
      <c r="BD72" s="1331"/>
      <c r="BE72" s="1332"/>
      <c r="BF72" s="1332"/>
      <c r="BG72" s="1332"/>
      <c r="BH72" s="1332"/>
      <c r="BI72" s="1332"/>
      <c r="BJ72" s="1332"/>
      <c r="BK72" s="1357"/>
    </row>
    <row r="73" spans="1:63" ht="15" x14ac:dyDescent="0.25">
      <c r="A73" s="808"/>
      <c r="B73" s="107" t="s">
        <v>2244</v>
      </c>
      <c r="C73" s="1384" t="s">
        <v>162</v>
      </c>
      <c r="D73" s="1385" t="s">
        <v>1062</v>
      </c>
      <c r="E73" s="1349">
        <v>45</v>
      </c>
      <c r="F73" s="1323">
        <f t="shared" si="15"/>
        <v>45</v>
      </c>
      <c r="G73" s="1794"/>
      <c r="H73" s="1393" t="s">
        <v>2241</v>
      </c>
      <c r="I73" s="1394" t="s">
        <v>130</v>
      </c>
      <c r="J73" s="1377"/>
      <c r="K73" s="1377"/>
      <c r="L73" s="1331"/>
      <c r="M73" s="1331"/>
      <c r="N73" s="1331"/>
      <c r="O73" s="1331"/>
      <c r="P73" s="1331"/>
      <c r="Q73" s="1331"/>
      <c r="R73" s="1331"/>
      <c r="S73" s="1331"/>
      <c r="T73" s="1331"/>
      <c r="U73" s="1331"/>
      <c r="V73" s="1331"/>
      <c r="AC73" s="1351"/>
      <c r="AD73" s="1331"/>
      <c r="AE73" s="1351">
        <v>8</v>
      </c>
      <c r="AF73" s="1351">
        <v>8</v>
      </c>
      <c r="AG73" s="1351">
        <v>8</v>
      </c>
      <c r="AH73" s="1351">
        <v>8</v>
      </c>
      <c r="AI73" s="1351">
        <v>8</v>
      </c>
      <c r="AJ73" s="1351">
        <v>5</v>
      </c>
      <c r="AK73" s="1332"/>
      <c r="AL73" s="1332"/>
      <c r="AM73" s="1331"/>
      <c r="AN73" s="1331"/>
      <c r="AO73" s="1331"/>
      <c r="AP73" s="1331"/>
      <c r="AQ73" s="1331"/>
      <c r="AR73" s="1331"/>
      <c r="AS73" s="1331"/>
      <c r="AT73" s="1331"/>
      <c r="AU73" s="1331"/>
      <c r="AV73" s="1331"/>
      <c r="AW73" s="1331"/>
      <c r="AX73" s="1331"/>
      <c r="AY73" s="1331"/>
      <c r="AZ73" s="1331"/>
      <c r="BA73" s="1331"/>
      <c r="BB73" s="1331"/>
      <c r="BC73" s="1331"/>
      <c r="BD73" s="1331"/>
      <c r="BE73" s="1332"/>
      <c r="BF73" s="1332"/>
      <c r="BG73" s="1332"/>
      <c r="BH73" s="1332"/>
      <c r="BI73" s="1332"/>
      <c r="BJ73" s="1332"/>
      <c r="BK73" s="1357"/>
    </row>
    <row r="74" spans="1:63" ht="15" x14ac:dyDescent="0.25">
      <c r="A74" s="808"/>
      <c r="B74" s="107" t="s">
        <v>2244</v>
      </c>
      <c r="C74" s="1384" t="s">
        <v>169</v>
      </c>
      <c r="D74" s="1385" t="s">
        <v>1043</v>
      </c>
      <c r="E74" s="1349">
        <v>90</v>
      </c>
      <c r="F74" s="1323">
        <f t="shared" si="15"/>
        <v>90</v>
      </c>
      <c r="G74" s="1794"/>
      <c r="H74" s="1383" t="s">
        <v>2238</v>
      </c>
      <c r="I74" s="1325" t="s">
        <v>126</v>
      </c>
      <c r="J74" s="1377"/>
      <c r="K74" s="1377"/>
      <c r="L74" s="1331"/>
      <c r="M74" s="1331"/>
      <c r="N74" s="1331"/>
      <c r="O74" s="1331"/>
      <c r="P74" s="1331"/>
      <c r="Q74" s="1331"/>
      <c r="R74" s="1331"/>
      <c r="S74" s="1331"/>
      <c r="T74" s="1331"/>
      <c r="U74" s="1331"/>
      <c r="V74" s="1331"/>
      <c r="W74" s="1331"/>
      <c r="X74" s="1331"/>
      <c r="Y74" s="1331"/>
      <c r="Z74" s="1351">
        <v>8</v>
      </c>
      <c r="AA74" s="1351">
        <v>8</v>
      </c>
      <c r="AB74" s="1351">
        <v>8</v>
      </c>
      <c r="AC74" s="1351">
        <v>8</v>
      </c>
      <c r="AD74" s="1351">
        <v>8</v>
      </c>
      <c r="AE74" s="1351">
        <v>8</v>
      </c>
      <c r="AF74" s="1351">
        <v>8</v>
      </c>
      <c r="AG74" s="1351">
        <v>12</v>
      </c>
      <c r="AH74" s="1351">
        <v>12</v>
      </c>
      <c r="AI74" s="1351">
        <v>10</v>
      </c>
      <c r="AJ74" s="1331"/>
      <c r="AK74" s="1332"/>
      <c r="AL74" s="1332"/>
      <c r="AM74" s="1331"/>
      <c r="AN74" s="1331"/>
      <c r="AO74" s="1331"/>
      <c r="AP74" s="1331"/>
      <c r="AQ74" s="1331"/>
      <c r="AR74" s="1331"/>
      <c r="AS74" s="1331"/>
      <c r="AT74" s="1331"/>
      <c r="AU74" s="1331"/>
      <c r="AV74" s="1331"/>
      <c r="AW74" s="1331"/>
      <c r="AX74" s="1331"/>
      <c r="AY74" s="1331"/>
      <c r="AZ74" s="1331"/>
      <c r="BA74" s="1331"/>
      <c r="BB74" s="1331"/>
      <c r="BC74" s="1331"/>
      <c r="BD74" s="1331"/>
      <c r="BE74" s="1332"/>
      <c r="BF74" s="1332"/>
      <c r="BG74" s="1332"/>
      <c r="BH74" s="1332"/>
      <c r="BI74" s="1332"/>
      <c r="BJ74" s="1332"/>
      <c r="BK74" s="1357"/>
    </row>
    <row r="75" spans="1:63" ht="15" x14ac:dyDescent="0.25">
      <c r="A75" s="808"/>
      <c r="B75" s="107" t="s">
        <v>2244</v>
      </c>
      <c r="C75" s="1388" t="s">
        <v>164</v>
      </c>
      <c r="D75" s="1395" t="s">
        <v>1056</v>
      </c>
      <c r="E75" s="1323">
        <v>45</v>
      </c>
      <c r="F75" s="1396">
        <f t="shared" si="15"/>
        <v>45</v>
      </c>
      <c r="G75" s="1396"/>
      <c r="H75" s="1379" t="s">
        <v>2235</v>
      </c>
      <c r="I75" s="1325" t="s">
        <v>132</v>
      </c>
      <c r="J75" s="1377"/>
      <c r="K75" s="1376">
        <v>8</v>
      </c>
      <c r="L75" s="1376">
        <v>8</v>
      </c>
      <c r="M75" s="1376">
        <v>8</v>
      </c>
      <c r="N75" s="1376">
        <v>8</v>
      </c>
      <c r="O75" s="1376">
        <v>8</v>
      </c>
      <c r="P75" s="1376">
        <v>5</v>
      </c>
      <c r="Q75" s="1331"/>
      <c r="R75" s="1331"/>
      <c r="S75" s="1331"/>
      <c r="T75" s="1331"/>
      <c r="U75" s="1331"/>
      <c r="V75" s="1331"/>
      <c r="W75" s="1331"/>
      <c r="X75" s="1331"/>
      <c r="Y75" s="1331"/>
      <c r="Z75" s="1331"/>
      <c r="AA75" s="1331"/>
      <c r="AB75" s="1331"/>
      <c r="AC75" s="1331"/>
      <c r="AD75" s="1331"/>
      <c r="AE75" s="1331"/>
      <c r="AF75" s="1331"/>
      <c r="AG75" s="1331"/>
      <c r="AH75" s="1331"/>
      <c r="AI75" s="1331"/>
      <c r="AJ75" s="1331"/>
      <c r="AK75" s="1332"/>
      <c r="AL75" s="1332"/>
      <c r="AM75" s="1331"/>
      <c r="AN75" s="1331"/>
      <c r="AO75" s="1331"/>
      <c r="AP75" s="1331"/>
      <c r="AQ75" s="1331"/>
      <c r="AR75" s="1331"/>
      <c r="AS75" s="1331"/>
      <c r="AT75" s="1331"/>
      <c r="AU75" s="1331"/>
      <c r="AV75" s="1331"/>
      <c r="AW75" s="1331"/>
      <c r="AX75" s="1331"/>
      <c r="AY75" s="1331"/>
      <c r="AZ75" s="1331"/>
      <c r="BA75" s="1331"/>
      <c r="BB75" s="1331"/>
      <c r="BC75" s="1331"/>
      <c r="BD75" s="1331"/>
      <c r="BE75" s="1332"/>
      <c r="BF75" s="1332"/>
      <c r="BG75" s="1332"/>
      <c r="BH75" s="1332"/>
      <c r="BI75" s="1332"/>
      <c r="BJ75" s="1332"/>
      <c r="BK75" s="1357"/>
    </row>
    <row r="76" spans="1:63" ht="15" x14ac:dyDescent="0.25">
      <c r="A76" s="808"/>
      <c r="B76" s="107" t="s">
        <v>2244</v>
      </c>
      <c r="C76" s="1388" t="s">
        <v>165</v>
      </c>
      <c r="D76" s="1395" t="s">
        <v>1064</v>
      </c>
      <c r="E76" s="1397">
        <v>30</v>
      </c>
      <c r="F76" s="1396">
        <f t="shared" si="15"/>
        <v>30</v>
      </c>
      <c r="G76" s="1396"/>
      <c r="H76" s="1379" t="s">
        <v>2236</v>
      </c>
      <c r="I76" s="1325"/>
      <c r="J76" s="1377"/>
      <c r="K76" s="1377"/>
      <c r="L76" s="1331"/>
      <c r="M76" s="1331"/>
      <c r="N76" s="1331"/>
      <c r="O76" s="1331"/>
      <c r="P76" s="1331"/>
      <c r="Q76" s="1331"/>
      <c r="R76" s="1331"/>
      <c r="S76" s="1331"/>
      <c r="T76" s="1331"/>
      <c r="U76" s="1331"/>
      <c r="V76" s="1331"/>
      <c r="W76" s="1331"/>
      <c r="X76" s="1331"/>
      <c r="Y76" s="1331"/>
      <c r="Z76" s="1331"/>
      <c r="AA76" s="1331"/>
      <c r="AB76" s="1331"/>
      <c r="AC76" s="1331"/>
      <c r="AD76" s="1331"/>
      <c r="AE76" s="1331"/>
      <c r="AF76" s="1331"/>
      <c r="AG76" s="1331"/>
      <c r="AH76" s="1331"/>
      <c r="AI76" s="1331"/>
      <c r="AJ76" s="1331"/>
      <c r="AK76" s="1332"/>
      <c r="AL76" s="1332"/>
      <c r="AM76" s="1351">
        <v>12</v>
      </c>
      <c r="AN76" s="1351">
        <v>12</v>
      </c>
      <c r="AO76" s="1351">
        <v>6</v>
      </c>
      <c r="AP76" s="1331"/>
      <c r="AQ76" s="1331"/>
      <c r="AR76" s="1331"/>
      <c r="AS76" s="1331"/>
      <c r="AT76" s="1331"/>
      <c r="AU76" s="1331"/>
      <c r="AV76" s="1331"/>
      <c r="AW76" s="1331"/>
      <c r="AX76" s="1331"/>
      <c r="AY76" s="1331"/>
      <c r="AZ76" s="1331"/>
      <c r="BA76" s="1331"/>
      <c r="BB76" s="1331"/>
      <c r="BC76" s="1331"/>
      <c r="BD76" s="1331"/>
      <c r="BE76" s="1332"/>
      <c r="BF76" s="1332"/>
      <c r="BG76" s="1332"/>
      <c r="BH76" s="1332"/>
      <c r="BI76" s="1332"/>
      <c r="BJ76" s="1332"/>
      <c r="BK76" s="1357"/>
    </row>
    <row r="77" spans="1:63" ht="15" x14ac:dyDescent="0.25">
      <c r="A77" s="808"/>
      <c r="B77" s="107" t="s">
        <v>2244</v>
      </c>
      <c r="C77" s="1388" t="s">
        <v>166</v>
      </c>
      <c r="D77" s="1395" t="s">
        <v>1039</v>
      </c>
      <c r="E77" s="1396">
        <v>90</v>
      </c>
      <c r="F77" s="1396">
        <f t="shared" si="15"/>
        <v>90</v>
      </c>
      <c r="G77" s="1794"/>
      <c r="H77" s="1383" t="s">
        <v>2238</v>
      </c>
      <c r="I77" s="1325" t="s">
        <v>126</v>
      </c>
      <c r="J77" s="1377"/>
      <c r="K77" s="1377"/>
      <c r="L77" s="1331"/>
      <c r="M77" s="1331"/>
      <c r="N77" s="1331"/>
      <c r="O77" s="1331"/>
      <c r="P77" s="1331"/>
      <c r="Q77" s="1331"/>
      <c r="R77" s="1331"/>
      <c r="S77" s="1331"/>
      <c r="T77" s="1331"/>
      <c r="U77" s="1331"/>
      <c r="V77" s="1331"/>
      <c r="W77" s="1331"/>
      <c r="X77" s="1331"/>
      <c r="Y77" s="1331"/>
      <c r="Z77" s="1331"/>
      <c r="AA77" s="1331"/>
      <c r="AB77" s="1331"/>
      <c r="AC77" s="1351">
        <v>8</v>
      </c>
      <c r="AD77" s="1351">
        <v>8</v>
      </c>
      <c r="AE77" s="1351">
        <v>8</v>
      </c>
      <c r="AF77" s="1351">
        <v>8</v>
      </c>
      <c r="AG77" s="1351">
        <v>8</v>
      </c>
      <c r="AH77" s="1351">
        <v>8</v>
      </c>
      <c r="AI77" s="1351">
        <v>8</v>
      </c>
      <c r="AJ77" s="1351">
        <v>8</v>
      </c>
      <c r="AK77" s="1332"/>
      <c r="AL77" s="1332"/>
      <c r="AM77" s="1351">
        <v>8</v>
      </c>
      <c r="AN77" s="1351">
        <v>8</v>
      </c>
      <c r="AO77" s="1351">
        <v>8</v>
      </c>
      <c r="AP77" s="1351">
        <v>2</v>
      </c>
      <c r="AQ77" s="1331"/>
      <c r="AR77" s="1331"/>
      <c r="AS77" s="1331"/>
      <c r="AT77" s="1331"/>
      <c r="AU77" s="1331"/>
      <c r="AV77" s="1331"/>
      <c r="AW77" s="1331"/>
      <c r="AX77" s="1331"/>
      <c r="AY77" s="1331"/>
      <c r="AZ77" s="1331"/>
      <c r="BA77" s="1331"/>
      <c r="BB77" s="1331"/>
      <c r="BC77" s="1331"/>
      <c r="BD77" s="1331"/>
      <c r="BE77" s="1332"/>
      <c r="BF77" s="1332"/>
      <c r="BG77" s="1332"/>
      <c r="BH77" s="1332"/>
      <c r="BI77" s="1332"/>
      <c r="BJ77" s="1332"/>
      <c r="BK77" s="1357"/>
    </row>
    <row r="78" spans="1:63" ht="15" x14ac:dyDescent="0.25">
      <c r="A78" s="808"/>
      <c r="B78" s="107" t="s">
        <v>2244</v>
      </c>
      <c r="C78" s="1388" t="s">
        <v>172</v>
      </c>
      <c r="D78" s="1395" t="s">
        <v>956</v>
      </c>
      <c r="E78" s="1397">
        <v>90</v>
      </c>
      <c r="F78" s="1396">
        <f t="shared" si="15"/>
        <v>90</v>
      </c>
      <c r="G78" s="1396"/>
      <c r="H78" s="1379" t="s">
        <v>2236</v>
      </c>
      <c r="I78" s="1325"/>
      <c r="J78" s="1377"/>
      <c r="K78" s="1377"/>
      <c r="L78" s="1331"/>
      <c r="M78" s="1331"/>
      <c r="N78" s="1331"/>
      <c r="O78" s="1331"/>
      <c r="P78" s="1331"/>
      <c r="Q78" s="1331"/>
      <c r="R78" s="1331"/>
      <c r="S78" s="1331"/>
      <c r="T78" s="1331"/>
      <c r="U78" s="1331"/>
      <c r="V78" s="1331"/>
      <c r="W78" s="1331"/>
      <c r="X78" s="1331"/>
      <c r="Y78" s="1331"/>
      <c r="Z78" s="1331"/>
      <c r="AA78" s="1331"/>
      <c r="AB78" s="1331"/>
      <c r="AC78" s="1331"/>
      <c r="AD78" s="1331"/>
      <c r="AE78" s="1331"/>
      <c r="AF78" s="1331"/>
      <c r="AG78" s="1331"/>
      <c r="AH78" s="1331"/>
      <c r="AI78" s="1331"/>
      <c r="AJ78" s="1331"/>
      <c r="AK78" s="1332"/>
      <c r="AL78" s="1332"/>
      <c r="AM78" s="1331"/>
      <c r="AN78" s="1331"/>
      <c r="AO78" s="1351">
        <v>4</v>
      </c>
      <c r="AP78" s="1351">
        <v>12</v>
      </c>
      <c r="AQ78" s="1351">
        <v>12</v>
      </c>
      <c r="AR78" s="1351">
        <v>12</v>
      </c>
      <c r="AS78" s="1351">
        <v>12</v>
      </c>
      <c r="AT78" s="1351">
        <v>12</v>
      </c>
      <c r="AU78" s="1351">
        <v>12</v>
      </c>
      <c r="AV78" s="1351">
        <v>14</v>
      </c>
      <c r="AW78" s="1331"/>
      <c r="AX78" s="1331"/>
      <c r="AY78" s="1331"/>
      <c r="AZ78" s="1331"/>
      <c r="BA78" s="1331"/>
      <c r="BB78" s="1331"/>
      <c r="BC78" s="1331"/>
      <c r="BD78" s="1331"/>
      <c r="BE78" s="1332"/>
      <c r="BF78" s="1332"/>
      <c r="BG78" s="1332"/>
      <c r="BH78" s="1332"/>
      <c r="BI78" s="1332"/>
      <c r="BJ78" s="1332"/>
      <c r="BK78" s="1357"/>
    </row>
    <row r="79" spans="1:63" ht="15" x14ac:dyDescent="0.25">
      <c r="A79" s="808"/>
      <c r="B79" s="107" t="s">
        <v>2244</v>
      </c>
      <c r="C79" s="1388" t="s">
        <v>293</v>
      </c>
      <c r="D79" s="1395" t="s">
        <v>1014</v>
      </c>
      <c r="E79" s="1397">
        <v>60</v>
      </c>
      <c r="F79" s="1396">
        <f t="shared" si="15"/>
        <v>60</v>
      </c>
      <c r="G79" s="1396"/>
      <c r="H79" s="1379" t="s">
        <v>2236</v>
      </c>
      <c r="I79" s="1325"/>
      <c r="J79" s="1377"/>
      <c r="K79" s="1377"/>
      <c r="L79" s="1331"/>
      <c r="M79" s="1331"/>
      <c r="N79" s="1331"/>
      <c r="O79" s="1331"/>
      <c r="P79" s="1331"/>
      <c r="Q79" s="1331"/>
      <c r="R79" s="1331"/>
      <c r="S79" s="1331"/>
      <c r="T79" s="1331"/>
      <c r="U79" s="1331"/>
      <c r="V79" s="1331"/>
      <c r="W79" s="1331"/>
      <c r="X79" s="1331"/>
      <c r="Y79" s="1331"/>
      <c r="Z79" s="1331"/>
      <c r="AA79" s="1331"/>
      <c r="AB79" s="1331"/>
      <c r="AC79" s="1331"/>
      <c r="AD79" s="1331"/>
      <c r="AE79" s="1331"/>
      <c r="AF79" s="1331"/>
      <c r="AG79" s="1331"/>
      <c r="AH79" s="1331"/>
      <c r="AI79" s="1331"/>
      <c r="AJ79" s="1331"/>
      <c r="AK79" s="1332"/>
      <c r="AL79" s="1332"/>
      <c r="AM79" s="1331"/>
      <c r="AN79" s="1331"/>
      <c r="AO79" s="1331"/>
      <c r="AP79" s="1331"/>
      <c r="AQ79" s="1331"/>
      <c r="AR79" s="1331"/>
      <c r="AS79" s="1331"/>
      <c r="AT79" s="1331"/>
      <c r="AU79" s="1331"/>
      <c r="AV79" s="1331"/>
      <c r="AW79" s="1351">
        <v>16</v>
      </c>
      <c r="AX79" s="1351">
        <v>16</v>
      </c>
      <c r="AY79" s="1351">
        <v>16</v>
      </c>
      <c r="AZ79" s="1351">
        <v>12</v>
      </c>
      <c r="BA79" s="1331"/>
      <c r="BB79" s="1331"/>
      <c r="BC79" s="1331"/>
      <c r="BD79" s="1331"/>
      <c r="BE79" s="1332"/>
      <c r="BF79" s="1332"/>
      <c r="BG79" s="1332"/>
      <c r="BH79" s="1332"/>
      <c r="BI79" s="1332"/>
      <c r="BJ79" s="1332"/>
      <c r="BK79" s="1357"/>
    </row>
    <row r="80" spans="1:63" ht="15" x14ac:dyDescent="0.25">
      <c r="A80" s="808"/>
      <c r="B80" s="107" t="s">
        <v>2244</v>
      </c>
      <c r="C80" s="1345" t="s">
        <v>175</v>
      </c>
      <c r="D80" s="1395" t="s">
        <v>2246</v>
      </c>
      <c r="E80" s="1397">
        <v>90</v>
      </c>
      <c r="F80" s="1396">
        <f t="shared" si="15"/>
        <v>90</v>
      </c>
      <c r="G80" s="1396"/>
      <c r="H80" s="1350" t="s">
        <v>2221</v>
      </c>
      <c r="I80" s="1398" t="s">
        <v>125</v>
      </c>
      <c r="J80" s="1377"/>
      <c r="K80" s="1377"/>
      <c r="L80" s="1331"/>
      <c r="M80" s="1331"/>
      <c r="N80" s="1331"/>
      <c r="O80" s="1331"/>
      <c r="P80" s="1331"/>
      <c r="Q80" s="1331"/>
      <c r="R80" s="1331"/>
      <c r="S80" s="1331"/>
      <c r="T80" s="1331"/>
      <c r="U80" s="1331"/>
      <c r="V80" s="1331"/>
      <c r="W80" s="1331"/>
      <c r="X80" s="1331"/>
      <c r="Y80" s="1331"/>
      <c r="Z80" s="1331"/>
      <c r="AA80" s="1331"/>
      <c r="AB80" s="1331"/>
      <c r="AC80" s="1331"/>
      <c r="AD80" s="1331"/>
      <c r="AE80" s="1331"/>
      <c r="AF80" s="1331"/>
      <c r="AG80" s="1331"/>
      <c r="AH80" s="1331"/>
      <c r="AI80" s="1331"/>
      <c r="AJ80" s="1331"/>
      <c r="AK80" s="1332"/>
      <c r="AL80" s="1332"/>
      <c r="AM80" s="1351">
        <v>8</v>
      </c>
      <c r="AN80" s="1351">
        <v>8</v>
      </c>
      <c r="AO80" s="1351">
        <v>8</v>
      </c>
      <c r="AP80" s="1351">
        <v>8</v>
      </c>
      <c r="AQ80" s="1351">
        <v>8</v>
      </c>
      <c r="AR80" s="1351">
        <v>8</v>
      </c>
      <c r="AS80" s="1351">
        <v>8</v>
      </c>
      <c r="AT80" s="1351">
        <v>8</v>
      </c>
      <c r="AU80" s="1351">
        <v>8</v>
      </c>
      <c r="AV80" s="1351">
        <v>8</v>
      </c>
      <c r="AW80" s="1351">
        <v>10</v>
      </c>
      <c r="AX80" s="1331"/>
      <c r="AY80" s="1331"/>
      <c r="AZ80" s="1331"/>
      <c r="BA80" s="1331"/>
      <c r="BB80" s="1331"/>
      <c r="BC80" s="1331"/>
      <c r="BD80" s="1331"/>
      <c r="BE80" s="1332"/>
      <c r="BF80" s="1332"/>
      <c r="BG80" s="1332"/>
      <c r="BH80" s="1332"/>
      <c r="BI80" s="1332"/>
      <c r="BJ80" s="1332"/>
      <c r="BK80" s="1357"/>
    </row>
    <row r="81" spans="1:63" ht="15" x14ac:dyDescent="0.25">
      <c r="A81" s="808"/>
      <c r="B81" s="107" t="s">
        <v>2244</v>
      </c>
      <c r="C81" s="1395" t="s">
        <v>176</v>
      </c>
      <c r="D81" s="1388" t="s">
        <v>1102</v>
      </c>
      <c r="E81" s="1397">
        <v>120</v>
      </c>
      <c r="F81" s="1396">
        <f t="shared" si="15"/>
        <v>120</v>
      </c>
      <c r="G81" s="1396"/>
      <c r="H81" s="1379" t="s">
        <v>2218</v>
      </c>
      <c r="I81" s="1325" t="s">
        <v>127</v>
      </c>
      <c r="J81" s="1377"/>
      <c r="K81" s="1377"/>
      <c r="L81" s="1331"/>
      <c r="M81" s="1331"/>
      <c r="N81" s="1331"/>
      <c r="O81" s="1331"/>
      <c r="P81" s="1331"/>
      <c r="Q81" s="1331"/>
      <c r="R81" s="1331"/>
      <c r="S81" s="1331"/>
      <c r="T81" s="1331"/>
      <c r="U81" s="1331"/>
      <c r="V81" s="1331"/>
      <c r="W81" s="1331"/>
      <c r="X81" s="1331"/>
      <c r="Y81" s="1331"/>
      <c r="Z81" s="1331"/>
      <c r="AA81" s="1331"/>
      <c r="AB81" s="1331"/>
      <c r="AC81" s="1331"/>
      <c r="AD81" s="1331"/>
      <c r="AE81" s="1331"/>
      <c r="AF81" s="1331"/>
      <c r="AG81" s="1331"/>
      <c r="AH81" s="1331"/>
      <c r="AI81" s="1331"/>
      <c r="AJ81" s="1331"/>
      <c r="AK81" s="1332"/>
      <c r="AL81" s="1332"/>
      <c r="AM81" s="1331"/>
      <c r="AN81" s="1331"/>
      <c r="AO81" s="1331"/>
      <c r="AP81" s="1331"/>
      <c r="AQ81" s="1331"/>
      <c r="AR81" s="1331"/>
      <c r="AS81" s="1331"/>
      <c r="AT81" s="1331"/>
      <c r="AU81" s="1331"/>
      <c r="AV81" s="1331"/>
      <c r="AW81" s="1331"/>
      <c r="AX81" s="1351">
        <v>12</v>
      </c>
      <c r="AY81" s="1351">
        <v>12</v>
      </c>
      <c r="AZ81" s="1351">
        <v>12</v>
      </c>
      <c r="BA81" s="1351">
        <v>20</v>
      </c>
      <c r="BB81" s="1351">
        <v>20</v>
      </c>
      <c r="BC81" s="1351">
        <v>20</v>
      </c>
      <c r="BD81" s="1351">
        <v>24</v>
      </c>
      <c r="BE81" s="1332"/>
      <c r="BF81" s="1332"/>
      <c r="BG81" s="1332"/>
      <c r="BH81" s="1332"/>
      <c r="BI81" s="1332"/>
      <c r="BJ81" s="1332"/>
      <c r="BK81" s="1357"/>
    </row>
    <row r="82" spans="1:63" ht="14.25" x14ac:dyDescent="0.2">
      <c r="A82" s="1389"/>
      <c r="B82" s="94"/>
      <c r="C82" s="1336"/>
      <c r="D82" s="1336" t="s">
        <v>843</v>
      </c>
      <c r="E82" s="1347">
        <f>SUM(E69:E81)</f>
        <v>855</v>
      </c>
      <c r="F82" s="1347"/>
      <c r="G82" s="1796"/>
      <c r="H82" s="1390"/>
      <c r="I82" s="1338"/>
      <c r="J82" s="1338"/>
      <c r="K82" s="1338"/>
      <c r="L82" s="1338"/>
      <c r="M82" s="1338"/>
      <c r="N82" s="1338"/>
      <c r="O82" s="1338"/>
      <c r="P82" s="1338"/>
      <c r="Q82" s="1338"/>
      <c r="R82" s="1338"/>
      <c r="S82" s="1338"/>
      <c r="T82" s="1338"/>
      <c r="U82" s="1338"/>
      <c r="V82" s="1338"/>
      <c r="W82" s="1338"/>
      <c r="X82" s="1338"/>
      <c r="Y82" s="1338"/>
      <c r="Z82" s="1338"/>
      <c r="AA82" s="1338"/>
      <c r="AB82" s="1338"/>
      <c r="AC82" s="1338"/>
      <c r="AD82" s="1338"/>
      <c r="AE82" s="1338"/>
      <c r="AF82" s="1338"/>
      <c r="AG82" s="1338"/>
      <c r="AH82" s="1338"/>
      <c r="AI82" s="1338"/>
      <c r="AJ82" s="1331"/>
      <c r="AK82" s="1332"/>
      <c r="AL82" s="1332"/>
      <c r="AM82" s="1331"/>
      <c r="AN82" s="1338"/>
      <c r="AO82" s="1338"/>
      <c r="AP82" s="1338"/>
      <c r="AQ82" s="1338"/>
      <c r="AR82" s="1338"/>
      <c r="AS82" s="1338"/>
      <c r="AT82" s="1338"/>
      <c r="AU82" s="1338"/>
      <c r="AV82" s="1338"/>
      <c r="AW82" s="1338"/>
      <c r="AX82" s="1338"/>
      <c r="AY82" s="1338"/>
      <c r="AZ82" s="1338"/>
      <c r="BA82" s="1338"/>
      <c r="BB82" s="1338"/>
      <c r="BC82" s="1338"/>
      <c r="BD82" s="1338"/>
      <c r="BE82" s="1332"/>
      <c r="BF82" s="1332"/>
      <c r="BG82" s="1332"/>
      <c r="BH82" s="1332"/>
      <c r="BI82" s="1332"/>
      <c r="BJ82" s="1332"/>
      <c r="BK82" s="1357"/>
    </row>
    <row r="83" spans="1:63" ht="15" x14ac:dyDescent="0.25">
      <c r="A83" s="808"/>
      <c r="B83" s="1399" t="s">
        <v>2247</v>
      </c>
      <c r="C83" s="1354" t="s">
        <v>153</v>
      </c>
      <c r="D83" s="1355" t="s">
        <v>1060</v>
      </c>
      <c r="E83" s="1349">
        <v>75</v>
      </c>
      <c r="F83" s="1349">
        <f>SUM(L83:AK83)</f>
        <v>75</v>
      </c>
      <c r="G83" s="1798"/>
      <c r="H83" s="1375" t="s">
        <v>2230</v>
      </c>
      <c r="I83" s="1325"/>
      <c r="J83" s="1376">
        <v>6</v>
      </c>
      <c r="K83" s="1376">
        <v>6</v>
      </c>
      <c r="L83" s="1376">
        <v>6</v>
      </c>
      <c r="M83" s="1376">
        <v>6</v>
      </c>
      <c r="N83" s="1376">
        <v>6</v>
      </c>
      <c r="O83" s="1376">
        <v>6</v>
      </c>
      <c r="P83" s="1376">
        <v>6</v>
      </c>
      <c r="Q83" s="1376">
        <v>6</v>
      </c>
      <c r="R83" s="1376">
        <v>6</v>
      </c>
      <c r="S83" s="1376">
        <v>6</v>
      </c>
      <c r="T83" s="1376">
        <v>6</v>
      </c>
      <c r="U83" s="1376">
        <v>6</v>
      </c>
      <c r="V83" s="1376">
        <v>6</v>
      </c>
      <c r="W83" s="1376">
        <v>6</v>
      </c>
      <c r="X83" s="1351">
        <v>3</v>
      </c>
      <c r="Y83" s="1331"/>
      <c r="Z83" s="1331"/>
      <c r="AA83" s="1331"/>
      <c r="AB83" s="1331"/>
      <c r="AC83" s="1331"/>
      <c r="AD83" s="1331"/>
      <c r="AE83" s="1331"/>
      <c r="AF83" s="1331"/>
      <c r="AG83" s="1331"/>
      <c r="AH83" s="1331"/>
      <c r="AI83" s="1331"/>
      <c r="AJ83" s="1331"/>
      <c r="AK83" s="1332"/>
      <c r="AL83" s="1332"/>
      <c r="AM83" s="1331"/>
      <c r="AN83" s="1331"/>
      <c r="AO83" s="1331"/>
      <c r="AP83" s="1331"/>
      <c r="AQ83" s="1331"/>
      <c r="AR83" s="1331"/>
      <c r="AS83" s="1331"/>
      <c r="AT83" s="1331"/>
      <c r="AU83" s="1331"/>
      <c r="AV83" s="1331"/>
      <c r="AW83" s="1331"/>
      <c r="AX83" s="1331"/>
      <c r="AY83" s="1331"/>
      <c r="AZ83" s="1331"/>
      <c r="BA83" s="1331"/>
      <c r="BB83" s="1331"/>
      <c r="BC83" s="1331"/>
      <c r="BD83" s="1331"/>
      <c r="BE83" s="1332"/>
      <c r="BF83" s="1332"/>
      <c r="BG83" s="1332"/>
      <c r="BH83" s="1332"/>
      <c r="BI83" s="1332"/>
      <c r="BJ83" s="1332"/>
      <c r="BK83" s="1357"/>
    </row>
    <row r="84" spans="1:63" ht="15" x14ac:dyDescent="0.25">
      <c r="A84" s="808"/>
      <c r="B84" s="1399" t="s">
        <v>2247</v>
      </c>
      <c r="C84" s="1354" t="s">
        <v>154</v>
      </c>
      <c r="D84" s="1355" t="s">
        <v>136</v>
      </c>
      <c r="E84" s="1349">
        <v>30</v>
      </c>
      <c r="F84" s="1349">
        <f>SUM(L84:AK84)</f>
        <v>30</v>
      </c>
      <c r="G84" s="1798"/>
      <c r="H84" s="1375" t="s">
        <v>2230</v>
      </c>
      <c r="I84" s="1325"/>
      <c r="J84" s="1376">
        <v>3</v>
      </c>
      <c r="K84" s="1376">
        <v>3</v>
      </c>
      <c r="L84" s="1376">
        <v>3</v>
      </c>
      <c r="M84" s="1376">
        <v>3</v>
      </c>
      <c r="N84" s="1376">
        <v>3</v>
      </c>
      <c r="O84" s="1376">
        <v>3</v>
      </c>
      <c r="P84" s="1376">
        <v>3</v>
      </c>
      <c r="Q84" s="1376">
        <v>3</v>
      </c>
      <c r="R84" s="1376">
        <v>3</v>
      </c>
      <c r="S84" s="1376">
        <v>3</v>
      </c>
      <c r="T84" s="1376">
        <v>3</v>
      </c>
      <c r="U84" s="1351">
        <v>3</v>
      </c>
      <c r="V84" s="1331"/>
      <c r="W84" s="1331"/>
      <c r="X84" s="1331"/>
      <c r="Y84" s="1331"/>
      <c r="Z84" s="1331"/>
      <c r="AA84" s="1331"/>
      <c r="AB84" s="1331"/>
      <c r="AC84" s="1331"/>
      <c r="AD84" s="1331"/>
      <c r="AE84" s="1331"/>
      <c r="AF84" s="1331"/>
      <c r="AG84" s="1331"/>
      <c r="AH84" s="1331"/>
      <c r="AI84" s="1331"/>
      <c r="AJ84" s="1331"/>
      <c r="AK84" s="1332"/>
      <c r="AL84" s="1332"/>
      <c r="AM84" s="1331"/>
      <c r="AN84" s="1331"/>
      <c r="AO84" s="1331"/>
      <c r="AP84" s="1331"/>
      <c r="AQ84" s="1331"/>
      <c r="AR84" s="1331"/>
      <c r="AS84" s="1331"/>
      <c r="AT84" s="1331"/>
      <c r="AU84" s="1331"/>
      <c r="AV84" s="1331"/>
      <c r="AW84" s="1331"/>
      <c r="AX84" s="1331"/>
      <c r="AY84" s="1331"/>
      <c r="AZ84" s="1331"/>
      <c r="BA84" s="1331"/>
      <c r="BB84" s="1331"/>
      <c r="BC84" s="1331"/>
      <c r="BD84" s="1331"/>
      <c r="BE84" s="1332"/>
      <c r="BF84" s="1332"/>
      <c r="BG84" s="1332"/>
      <c r="BH84" s="1332"/>
      <c r="BI84" s="1332"/>
      <c r="BJ84" s="1332"/>
      <c r="BK84" s="1357"/>
    </row>
    <row r="85" spans="1:63" ht="15" x14ac:dyDescent="0.25">
      <c r="A85" s="808"/>
      <c r="B85" s="1399" t="s">
        <v>2247</v>
      </c>
      <c r="C85" s="1354" t="s">
        <v>155</v>
      </c>
      <c r="D85" s="1355" t="s">
        <v>149</v>
      </c>
      <c r="E85" s="1349">
        <v>60</v>
      </c>
      <c r="F85" s="1349">
        <f>SUM(L85:BF85)</f>
        <v>60</v>
      </c>
      <c r="G85" s="1798"/>
      <c r="H85" s="1375" t="s">
        <v>2230</v>
      </c>
      <c r="I85" s="1325"/>
      <c r="J85" s="1377"/>
      <c r="K85" s="1377"/>
      <c r="L85" s="1331"/>
      <c r="M85" s="1331"/>
      <c r="N85" s="1331"/>
      <c r="O85" s="1331"/>
      <c r="P85" s="1331"/>
      <c r="Q85" s="1331"/>
      <c r="R85" s="1331"/>
      <c r="S85" s="1331"/>
      <c r="T85" s="1331"/>
      <c r="U85" s="1331"/>
      <c r="V85" s="1331"/>
      <c r="W85" s="1331"/>
      <c r="X85" s="1331"/>
      <c r="Y85" s="1331"/>
      <c r="Z85" s="1331"/>
      <c r="AA85" s="1331"/>
      <c r="AB85" s="1331"/>
      <c r="AC85" s="1331"/>
      <c r="AD85" s="1331"/>
      <c r="AE85" s="1331"/>
      <c r="AF85" s="1331"/>
      <c r="AG85" s="1331"/>
      <c r="AH85" s="1331"/>
      <c r="AI85" s="1331"/>
      <c r="AJ85" s="1331"/>
      <c r="AK85" s="1332"/>
      <c r="AL85" s="1332"/>
      <c r="AM85" s="1351">
        <v>3</v>
      </c>
      <c r="AN85" s="1351">
        <v>3</v>
      </c>
      <c r="AO85" s="1351">
        <v>3</v>
      </c>
      <c r="AP85" s="1351">
        <v>3</v>
      </c>
      <c r="AQ85" s="1351">
        <v>3</v>
      </c>
      <c r="AR85" s="1351">
        <v>3</v>
      </c>
      <c r="AS85" s="1351">
        <v>3</v>
      </c>
      <c r="AT85" s="1351">
        <v>3</v>
      </c>
      <c r="AU85" s="1351">
        <v>3</v>
      </c>
      <c r="AV85" s="1351">
        <v>3</v>
      </c>
      <c r="AW85" s="1351">
        <v>3</v>
      </c>
      <c r="AX85" s="1351">
        <v>3</v>
      </c>
      <c r="AY85" s="1351">
        <v>3</v>
      </c>
      <c r="AZ85" s="1351">
        <v>3</v>
      </c>
      <c r="BA85" s="1351">
        <v>3</v>
      </c>
      <c r="BB85" s="1351">
        <v>6</v>
      </c>
      <c r="BC85" s="1351">
        <v>6</v>
      </c>
      <c r="BD85" s="1351">
        <v>3</v>
      </c>
      <c r="BE85" s="1332"/>
      <c r="BF85" s="1332"/>
      <c r="BG85" s="1332"/>
      <c r="BH85" s="1332"/>
      <c r="BI85" s="1332"/>
      <c r="BJ85" s="1332"/>
      <c r="BK85" s="1357"/>
    </row>
    <row r="86" spans="1:63" ht="15" x14ac:dyDescent="0.25">
      <c r="A86" s="808"/>
      <c r="B86" s="1399" t="s">
        <v>2247</v>
      </c>
      <c r="C86" s="1355" t="s">
        <v>157</v>
      </c>
      <c r="D86" s="1359" t="s">
        <v>124</v>
      </c>
      <c r="E86" s="1349">
        <v>75</v>
      </c>
      <c r="F86" s="1349">
        <f>SUM(L86:AK86)</f>
        <v>75</v>
      </c>
      <c r="G86" s="1799"/>
      <c r="H86" s="1383" t="s">
        <v>2241</v>
      </c>
      <c r="I86" s="1325" t="s">
        <v>130</v>
      </c>
      <c r="J86" s="1377"/>
      <c r="K86" s="1377"/>
      <c r="L86" s="1331"/>
      <c r="M86" s="1331"/>
      <c r="N86" s="1351">
        <v>12</v>
      </c>
      <c r="O86" s="1351">
        <v>12</v>
      </c>
      <c r="P86" s="1351">
        <v>12</v>
      </c>
      <c r="Q86" s="1351">
        <v>12</v>
      </c>
      <c r="R86" s="1351">
        <v>12</v>
      </c>
      <c r="S86" s="1351">
        <v>12</v>
      </c>
      <c r="T86" s="1351">
        <v>3</v>
      </c>
      <c r="U86" s="1331"/>
      <c r="V86" s="1331"/>
      <c r="W86" s="1331"/>
      <c r="X86" s="1331"/>
      <c r="Y86" s="1331"/>
      <c r="Z86" s="1331"/>
      <c r="AA86" s="1331"/>
      <c r="AB86" s="1331"/>
      <c r="AC86" s="1331"/>
      <c r="AD86" s="1331"/>
      <c r="AE86" s="1331"/>
      <c r="AF86" s="1331"/>
      <c r="AG86" s="1331"/>
      <c r="AH86" s="1331"/>
      <c r="AI86" s="1331"/>
      <c r="AJ86" s="1331"/>
      <c r="AK86" s="1332"/>
      <c r="AL86" s="1332"/>
      <c r="AM86" s="1331"/>
      <c r="AN86" s="1331"/>
      <c r="AO86" s="1331"/>
      <c r="AP86" s="1331"/>
      <c r="AQ86" s="1331"/>
      <c r="AR86" s="1331"/>
      <c r="AS86" s="1331"/>
      <c r="AT86" s="1331"/>
      <c r="AU86" s="1331"/>
      <c r="AV86" s="1331"/>
      <c r="AW86" s="1331"/>
      <c r="AX86" s="1331"/>
      <c r="AY86" s="1331"/>
      <c r="AZ86" s="1331"/>
      <c r="BA86" s="1331"/>
      <c r="BB86" s="1331"/>
      <c r="BC86" s="1331"/>
      <c r="BD86" s="1331"/>
      <c r="BE86" s="1332"/>
      <c r="BF86" s="1332"/>
      <c r="BG86" s="1332"/>
      <c r="BH86" s="1332"/>
      <c r="BI86" s="1332"/>
      <c r="BJ86" s="1332"/>
      <c r="BK86" s="1357"/>
    </row>
    <row r="87" spans="1:63" ht="15" x14ac:dyDescent="0.25">
      <c r="A87" s="808"/>
      <c r="B87" s="1399" t="s">
        <v>2247</v>
      </c>
      <c r="C87" s="1355" t="s">
        <v>158</v>
      </c>
      <c r="D87" s="1381" t="s">
        <v>852</v>
      </c>
      <c r="E87" s="1349">
        <v>120</v>
      </c>
      <c r="F87" s="1349">
        <f>SUM(L87:BF87)</f>
        <v>120</v>
      </c>
      <c r="G87" s="1799"/>
      <c r="H87" s="1386" t="s">
        <v>2239</v>
      </c>
      <c r="I87" s="1325" t="s">
        <v>146</v>
      </c>
      <c r="J87" s="1377"/>
      <c r="K87" s="1377"/>
      <c r="L87" s="1331"/>
      <c r="M87" s="1331"/>
      <c r="N87" s="1351">
        <v>4</v>
      </c>
      <c r="O87" s="1351">
        <v>4</v>
      </c>
      <c r="P87" s="1351">
        <v>4</v>
      </c>
      <c r="Q87" s="1351">
        <v>4</v>
      </c>
      <c r="R87" s="1351">
        <v>4</v>
      </c>
      <c r="S87" s="1351">
        <v>4</v>
      </c>
      <c r="T87" s="1351">
        <v>4</v>
      </c>
      <c r="U87" s="1351">
        <v>4</v>
      </c>
      <c r="V87" s="1351">
        <v>4</v>
      </c>
      <c r="W87" s="1351">
        <v>4</v>
      </c>
      <c r="X87" s="1351">
        <v>8</v>
      </c>
      <c r="Y87" s="1351">
        <v>8</v>
      </c>
      <c r="Z87" s="1351">
        <v>8</v>
      </c>
      <c r="AA87" s="1351">
        <v>8</v>
      </c>
      <c r="AB87" s="1351">
        <v>8</v>
      </c>
      <c r="AC87" s="1351">
        <v>8</v>
      </c>
      <c r="AD87" s="1351">
        <v>8</v>
      </c>
      <c r="AE87" s="1351">
        <v>8</v>
      </c>
      <c r="AF87" s="1351">
        <v>8</v>
      </c>
      <c r="AG87" s="1351">
        <v>8</v>
      </c>
      <c r="AH87" s="1331"/>
      <c r="AI87" s="1331"/>
      <c r="AJ87" s="1331"/>
      <c r="AK87" s="1332"/>
      <c r="AL87" s="1332"/>
      <c r="AM87" s="1331"/>
      <c r="AN87" s="1331"/>
      <c r="AO87" s="1331"/>
      <c r="AP87" s="1331"/>
      <c r="AQ87" s="1331"/>
      <c r="AR87" s="1331"/>
      <c r="AS87" s="1331"/>
      <c r="AT87" s="1331"/>
      <c r="AU87" s="1331"/>
      <c r="AV87" s="1331"/>
      <c r="AW87" s="1331"/>
      <c r="AX87" s="1331"/>
      <c r="AY87" s="1331"/>
      <c r="AZ87" s="1331"/>
      <c r="BA87" s="1331"/>
      <c r="BB87" s="1331"/>
      <c r="BC87" s="1331"/>
      <c r="BD87" s="1331"/>
      <c r="BE87" s="1332"/>
      <c r="BF87" s="1332"/>
      <c r="BG87" s="1332"/>
      <c r="BH87" s="1332"/>
      <c r="BI87" s="1332"/>
      <c r="BJ87" s="1332"/>
      <c r="BK87" s="1357"/>
    </row>
    <row r="88" spans="1:63" ht="15" x14ac:dyDescent="0.25">
      <c r="A88" s="808"/>
      <c r="B88" s="1399" t="s">
        <v>2247</v>
      </c>
      <c r="C88" s="1355" t="s">
        <v>159</v>
      </c>
      <c r="D88" s="1382" t="s">
        <v>59</v>
      </c>
      <c r="E88" s="1400">
        <v>30</v>
      </c>
      <c r="F88" s="1349">
        <f t="shared" ref="F88:F89" si="16">SUM(L88:BF88)</f>
        <v>30</v>
      </c>
      <c r="G88" s="1798"/>
      <c r="H88" s="1375" t="s">
        <v>2230</v>
      </c>
      <c r="I88" s="1325"/>
      <c r="J88" s="1377"/>
      <c r="K88" s="1377"/>
      <c r="L88" s="1331"/>
      <c r="M88" s="1331"/>
      <c r="N88" s="1331"/>
      <c r="O88" s="1331"/>
      <c r="P88" s="1331"/>
      <c r="Q88" s="1331"/>
      <c r="R88" s="1331"/>
      <c r="S88" s="1331"/>
      <c r="T88" s="1331"/>
      <c r="U88" s="1331"/>
      <c r="V88" s="1351">
        <v>3</v>
      </c>
      <c r="W88" s="1351">
        <v>3</v>
      </c>
      <c r="X88" s="1351">
        <v>3</v>
      </c>
      <c r="Y88" s="1351">
        <v>3</v>
      </c>
      <c r="Z88" s="1351">
        <v>3</v>
      </c>
      <c r="AA88" s="1351">
        <v>3</v>
      </c>
      <c r="AB88" s="1351">
        <v>3</v>
      </c>
      <c r="AC88" s="1351">
        <v>3</v>
      </c>
      <c r="AD88" s="1351">
        <v>3</v>
      </c>
      <c r="AE88" s="1351">
        <v>3</v>
      </c>
      <c r="AF88" s="1331"/>
      <c r="AG88" s="1331"/>
      <c r="AH88" s="1331"/>
      <c r="AI88" s="1331"/>
      <c r="AJ88" s="1331"/>
      <c r="AK88" s="1332"/>
      <c r="AL88" s="1332"/>
      <c r="AM88" s="1331"/>
      <c r="AN88" s="1331"/>
      <c r="AO88" s="1331"/>
      <c r="AP88" s="1331"/>
      <c r="AQ88" s="1331"/>
      <c r="AR88" s="1331"/>
      <c r="AS88" s="1331"/>
      <c r="AT88" s="1331"/>
      <c r="AU88" s="1331"/>
      <c r="AV88" s="1331"/>
      <c r="AW88" s="1331"/>
      <c r="AX88" s="1331"/>
      <c r="AY88" s="1331"/>
      <c r="AZ88" s="1331"/>
      <c r="BA88" s="1331"/>
      <c r="BB88" s="1331"/>
      <c r="BC88" s="1331"/>
      <c r="BD88" s="1331"/>
      <c r="BE88" s="1332"/>
      <c r="BF88" s="1332"/>
      <c r="BG88" s="1332"/>
      <c r="BH88" s="1332"/>
      <c r="BI88" s="1332"/>
      <c r="BJ88" s="1332"/>
      <c r="BK88" s="1357"/>
    </row>
    <row r="89" spans="1:63" ht="15" x14ac:dyDescent="0.25">
      <c r="A89" s="808"/>
      <c r="B89" s="1399" t="s">
        <v>2247</v>
      </c>
      <c r="C89" s="1355" t="s">
        <v>167</v>
      </c>
      <c r="D89" s="1359" t="s">
        <v>1053</v>
      </c>
      <c r="E89" s="1349">
        <v>30</v>
      </c>
      <c r="F89" s="1349">
        <f t="shared" si="16"/>
        <v>30</v>
      </c>
      <c r="G89" s="1799"/>
      <c r="H89" s="1386" t="s">
        <v>2220</v>
      </c>
      <c r="I89" s="1325" t="s">
        <v>130</v>
      </c>
      <c r="J89" s="1377"/>
      <c r="K89" s="1377"/>
      <c r="L89" s="1331"/>
      <c r="M89" s="1331"/>
      <c r="N89" s="1331"/>
      <c r="O89" s="1351">
        <v>8</v>
      </c>
      <c r="P89" s="1351">
        <v>8</v>
      </c>
      <c r="Q89" s="1351">
        <v>8</v>
      </c>
      <c r="R89" s="1351">
        <v>6</v>
      </c>
      <c r="S89" s="1331"/>
      <c r="T89" s="1331"/>
      <c r="U89" s="1331"/>
      <c r="V89" s="1331"/>
      <c r="W89" s="1331"/>
      <c r="X89" s="1331"/>
      <c r="Y89" s="1331"/>
      <c r="Z89" s="1331"/>
      <c r="AA89" s="1331"/>
      <c r="AB89" s="1331"/>
      <c r="AC89" s="1331"/>
      <c r="AD89" s="1331"/>
      <c r="AE89" s="1331"/>
      <c r="AF89" s="1331"/>
      <c r="AG89" s="1331"/>
      <c r="AH89" s="1331"/>
      <c r="AI89" s="1331"/>
      <c r="AJ89" s="1331"/>
      <c r="AK89" s="1332"/>
      <c r="AL89" s="1332"/>
      <c r="AM89" s="1331"/>
      <c r="AN89" s="1331"/>
      <c r="AO89" s="1331"/>
      <c r="AP89" s="1331"/>
      <c r="AQ89" s="1331"/>
      <c r="AR89" s="1331"/>
      <c r="AS89" s="1331"/>
      <c r="AT89" s="1331"/>
      <c r="AU89" s="1331"/>
      <c r="AV89" s="1331"/>
      <c r="AW89" s="1331"/>
      <c r="AX89" s="1331"/>
      <c r="AY89" s="1331"/>
      <c r="AZ89" s="1331"/>
      <c r="BA89" s="1331"/>
      <c r="BB89" s="1331"/>
      <c r="BC89" s="1331"/>
      <c r="BD89" s="1331"/>
      <c r="BE89" s="1332"/>
      <c r="BF89" s="1332"/>
      <c r="BG89" s="1332"/>
      <c r="BH89" s="1332"/>
      <c r="BI89" s="1332"/>
      <c r="BJ89" s="1332"/>
      <c r="BK89" s="1357"/>
    </row>
    <row r="90" spans="1:63" ht="30" x14ac:dyDescent="0.25">
      <c r="A90" s="808"/>
      <c r="B90" s="1399" t="s">
        <v>2247</v>
      </c>
      <c r="C90" s="1384" t="s">
        <v>161</v>
      </c>
      <c r="D90" s="1385" t="s">
        <v>2242</v>
      </c>
      <c r="E90" s="1264">
        <v>30</v>
      </c>
      <c r="F90" s="1240">
        <f t="shared" ref="F90:F97" si="17">SUM(J90:BJ90)</f>
        <v>30</v>
      </c>
      <c r="G90" s="1795"/>
      <c r="H90" s="1383" t="s">
        <v>2238</v>
      </c>
      <c r="I90" s="1325" t="s">
        <v>126</v>
      </c>
      <c r="J90" s="1377"/>
      <c r="K90" s="1377"/>
      <c r="L90" s="1331"/>
      <c r="M90" s="1331"/>
      <c r="N90" s="1331"/>
      <c r="O90" s="1331"/>
      <c r="P90" s="1331"/>
      <c r="Q90" s="1331"/>
      <c r="R90" s="1331"/>
      <c r="S90" s="1351">
        <v>8</v>
      </c>
      <c r="T90" s="1351">
        <v>8</v>
      </c>
      <c r="U90" s="1351">
        <v>8</v>
      </c>
      <c r="V90" s="1351">
        <v>6</v>
      </c>
      <c r="W90" s="1331"/>
      <c r="X90" s="1331"/>
      <c r="Y90" s="1331"/>
      <c r="Z90" s="1331"/>
      <c r="AA90" s="1331"/>
      <c r="AB90" s="1331"/>
      <c r="AC90" s="1331"/>
      <c r="AD90" s="1331"/>
      <c r="AE90" s="1331"/>
      <c r="AF90" s="1331"/>
      <c r="AG90" s="1331"/>
      <c r="AH90" s="1331"/>
      <c r="AI90" s="1331"/>
      <c r="AJ90" s="1331"/>
      <c r="AK90" s="1332"/>
      <c r="AL90" s="1332"/>
      <c r="AM90" s="1331"/>
      <c r="AN90" s="1331"/>
      <c r="AO90" s="1331"/>
      <c r="AP90" s="1331"/>
      <c r="AQ90" s="1331"/>
      <c r="AR90" s="1331"/>
      <c r="AS90" s="1331"/>
      <c r="AT90" s="1331"/>
      <c r="AU90" s="1331"/>
      <c r="AV90" s="1331"/>
      <c r="AW90" s="1331"/>
      <c r="AX90" s="1331"/>
      <c r="AY90" s="1331"/>
      <c r="AZ90" s="1331"/>
      <c r="BA90" s="1331"/>
      <c r="BB90" s="1331"/>
      <c r="BC90" s="1331"/>
      <c r="BD90" s="1331"/>
      <c r="BE90" s="1332"/>
      <c r="BF90" s="1332"/>
      <c r="BG90" s="1332"/>
      <c r="BH90" s="1332"/>
      <c r="BI90" s="1332"/>
      <c r="BJ90" s="1332"/>
      <c r="BK90" s="1357"/>
    </row>
    <row r="91" spans="1:63" ht="15" x14ac:dyDescent="0.25">
      <c r="A91" s="808"/>
      <c r="B91" s="1399" t="s">
        <v>2247</v>
      </c>
      <c r="C91" s="1384" t="s">
        <v>162</v>
      </c>
      <c r="D91" s="1385" t="s">
        <v>1062</v>
      </c>
      <c r="E91" s="1264">
        <v>45</v>
      </c>
      <c r="F91" s="1240">
        <f t="shared" si="17"/>
        <v>45</v>
      </c>
      <c r="G91" s="1795"/>
      <c r="H91" s="1383" t="s">
        <v>2241</v>
      </c>
      <c r="I91" s="1325" t="s">
        <v>130</v>
      </c>
      <c r="J91" s="1377"/>
      <c r="K91" s="1377"/>
      <c r="L91" s="1331"/>
      <c r="M91" s="1331"/>
      <c r="N91" s="1331"/>
      <c r="O91" s="1331"/>
      <c r="P91" s="1331"/>
      <c r="Q91" s="1331"/>
      <c r="R91" s="1331"/>
      <c r="S91" s="1331"/>
      <c r="T91" s="1331"/>
      <c r="U91" s="1331"/>
      <c r="V91" s="1331"/>
      <c r="W91" s="1331"/>
      <c r="X91" s="1331"/>
      <c r="Y91" s="1331"/>
      <c r="Z91" s="1331"/>
      <c r="AA91" s="1331"/>
      <c r="AB91" s="1331"/>
      <c r="AC91" s="1331"/>
      <c r="AD91" s="1331"/>
      <c r="AE91" s="1351">
        <v>8</v>
      </c>
      <c r="AF91" s="1351">
        <v>8</v>
      </c>
      <c r="AG91" s="1351">
        <v>8</v>
      </c>
      <c r="AH91" s="1351">
        <v>8</v>
      </c>
      <c r="AI91" s="1351">
        <v>8</v>
      </c>
      <c r="AJ91" s="1351">
        <v>5</v>
      </c>
      <c r="AK91" s="1332"/>
      <c r="AL91" s="1332"/>
      <c r="AM91" s="1331"/>
      <c r="AN91" s="1331"/>
      <c r="AO91" s="1331"/>
      <c r="AP91" s="1331"/>
      <c r="AQ91" s="1331"/>
      <c r="AR91" s="1331"/>
      <c r="AS91" s="1331"/>
      <c r="AT91" s="1331"/>
      <c r="AU91" s="1331"/>
      <c r="AV91" s="1331"/>
      <c r="AW91" s="1331"/>
      <c r="AX91" s="1331"/>
      <c r="AY91" s="1331"/>
      <c r="AZ91" s="1331"/>
      <c r="BA91" s="1331"/>
      <c r="BB91" s="1331"/>
      <c r="BC91" s="1331"/>
      <c r="BD91" s="1331"/>
      <c r="BE91" s="1332"/>
      <c r="BF91" s="1332"/>
      <c r="BG91" s="1332"/>
      <c r="BH91" s="1332"/>
      <c r="BI91" s="1332"/>
      <c r="BJ91" s="1332"/>
      <c r="BK91" s="1357"/>
    </row>
    <row r="92" spans="1:63" ht="15" x14ac:dyDescent="0.25">
      <c r="A92" s="808"/>
      <c r="B92" s="1399" t="s">
        <v>2247</v>
      </c>
      <c r="C92" s="1355" t="s">
        <v>296</v>
      </c>
      <c r="D92" s="1388" t="s">
        <v>1043</v>
      </c>
      <c r="E92" s="1323">
        <v>90</v>
      </c>
      <c r="F92" s="1240">
        <f t="shared" si="17"/>
        <v>90</v>
      </c>
      <c r="G92" s="1795"/>
      <c r="H92" s="1383" t="s">
        <v>2238</v>
      </c>
      <c r="I92" s="1325" t="s">
        <v>126</v>
      </c>
      <c r="J92" s="1377"/>
      <c r="K92" s="1377"/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1"/>
      <c r="Y92" s="1331"/>
      <c r="Z92" s="1331"/>
      <c r="AA92" s="1331"/>
      <c r="AB92" s="1331"/>
      <c r="AC92" s="1331"/>
      <c r="AD92" s="1331"/>
      <c r="AE92" s="1331"/>
      <c r="AF92" s="1331"/>
      <c r="AG92" s="1331"/>
      <c r="AH92" s="1331"/>
      <c r="AI92" s="1331"/>
      <c r="AJ92" s="1331"/>
      <c r="AK92" s="1332"/>
      <c r="AL92" s="1332"/>
      <c r="AM92" s="1351">
        <v>20</v>
      </c>
      <c r="AN92" s="1351">
        <v>20</v>
      </c>
      <c r="AO92" s="1351">
        <v>20</v>
      </c>
      <c r="AP92" s="1351">
        <v>20</v>
      </c>
      <c r="AQ92" s="1351">
        <v>10</v>
      </c>
      <c r="AR92" s="1331"/>
      <c r="AS92" s="1331"/>
      <c r="AT92" s="1331"/>
      <c r="AU92" s="1331"/>
      <c r="AV92" s="1331"/>
      <c r="AW92" s="1331"/>
      <c r="AX92" s="1331"/>
      <c r="AY92" s="1331"/>
      <c r="AZ92" s="1331"/>
      <c r="BA92" s="1331"/>
      <c r="BB92" s="1331"/>
      <c r="BC92" s="1331"/>
      <c r="BD92" s="1331"/>
      <c r="BE92" s="1332"/>
      <c r="BF92" s="1332"/>
      <c r="BG92" s="1332"/>
      <c r="BH92" s="1332"/>
      <c r="BI92" s="1332"/>
      <c r="BJ92" s="1332"/>
      <c r="BK92" s="1357"/>
    </row>
    <row r="93" spans="1:63" ht="15" x14ac:dyDescent="0.25">
      <c r="A93" s="808"/>
      <c r="B93" s="1399" t="s">
        <v>2247</v>
      </c>
      <c r="C93" s="1355" t="s">
        <v>163</v>
      </c>
      <c r="D93" s="1388" t="s">
        <v>1056</v>
      </c>
      <c r="E93" s="1323">
        <v>45</v>
      </c>
      <c r="F93" s="1240">
        <f t="shared" si="17"/>
        <v>45</v>
      </c>
      <c r="G93" s="1795"/>
      <c r="H93" s="1386" t="s">
        <v>2216</v>
      </c>
      <c r="I93" s="1325" t="s">
        <v>132</v>
      </c>
      <c r="J93" s="1377"/>
      <c r="K93" s="1376">
        <v>8</v>
      </c>
      <c r="L93" s="1376">
        <v>8</v>
      </c>
      <c r="M93" s="1376">
        <v>8</v>
      </c>
      <c r="N93" s="1376">
        <v>8</v>
      </c>
      <c r="O93" s="1376">
        <v>8</v>
      </c>
      <c r="P93" s="1376">
        <v>5</v>
      </c>
      <c r="Q93" s="1331"/>
      <c r="R93" s="1331"/>
      <c r="S93" s="1331"/>
      <c r="T93" s="1331"/>
      <c r="U93" s="1331"/>
      <c r="V93" s="1331"/>
      <c r="W93" s="1331"/>
      <c r="X93" s="1331"/>
      <c r="Y93" s="1331"/>
      <c r="Z93" s="1331"/>
      <c r="AA93" s="1331"/>
      <c r="AB93" s="1331"/>
      <c r="AC93" s="1331"/>
      <c r="AD93" s="1331"/>
      <c r="AE93" s="1331"/>
      <c r="AF93" s="1331"/>
      <c r="AG93" s="1331"/>
      <c r="AH93" s="1331"/>
      <c r="AI93" s="1331"/>
      <c r="AJ93" s="1331"/>
      <c r="AK93" s="1332"/>
      <c r="AL93" s="1332"/>
      <c r="AM93" s="1331"/>
      <c r="AN93" s="1331"/>
      <c r="AO93" s="1331"/>
      <c r="AP93" s="1331"/>
      <c r="AQ93" s="1331"/>
      <c r="AR93" s="1331"/>
      <c r="AS93" s="1331"/>
      <c r="AT93" s="1331"/>
      <c r="AU93" s="1331"/>
      <c r="AV93" s="1331"/>
      <c r="AW93" s="1331"/>
      <c r="AX93" s="1331"/>
      <c r="AY93" s="1331"/>
      <c r="AZ93" s="1331"/>
      <c r="BA93" s="1331"/>
      <c r="BB93" s="1331"/>
      <c r="BC93" s="1331"/>
      <c r="BD93" s="1331"/>
      <c r="BE93" s="1332"/>
      <c r="BF93" s="1332"/>
      <c r="BG93" s="1332"/>
      <c r="BH93" s="1332"/>
      <c r="BI93" s="1332"/>
      <c r="BJ93" s="1332"/>
      <c r="BK93" s="1357"/>
    </row>
    <row r="94" spans="1:63" ht="15" x14ac:dyDescent="0.25">
      <c r="A94" s="808"/>
      <c r="B94" s="1399" t="s">
        <v>2247</v>
      </c>
      <c r="C94" s="1355" t="s">
        <v>164</v>
      </c>
      <c r="D94" s="1388" t="s">
        <v>1039</v>
      </c>
      <c r="E94" s="1323">
        <v>90</v>
      </c>
      <c r="F94" s="1240">
        <f t="shared" si="17"/>
        <v>90</v>
      </c>
      <c r="G94" s="1795"/>
      <c r="H94" s="1383" t="s">
        <v>2238</v>
      </c>
      <c r="I94" s="1325" t="s">
        <v>126</v>
      </c>
      <c r="J94" s="1377"/>
      <c r="K94" s="1377"/>
      <c r="L94" s="1331"/>
      <c r="M94" s="1331"/>
      <c r="N94" s="1331"/>
      <c r="O94" s="1331"/>
      <c r="P94" s="1331"/>
      <c r="Q94" s="1331"/>
      <c r="R94" s="1331"/>
      <c r="S94" s="1331"/>
      <c r="T94" s="1331"/>
      <c r="U94" s="1331"/>
      <c r="V94" s="1331"/>
      <c r="W94" s="1331"/>
      <c r="X94" s="1331"/>
      <c r="Y94" s="1331"/>
      <c r="Z94" s="1331"/>
      <c r="AA94" s="1331"/>
      <c r="AB94" s="1331"/>
      <c r="AC94" s="1351">
        <v>8</v>
      </c>
      <c r="AD94" s="1351">
        <v>8</v>
      </c>
      <c r="AE94" s="1351">
        <v>8</v>
      </c>
      <c r="AF94" s="1351">
        <v>8</v>
      </c>
      <c r="AG94" s="1351">
        <v>8</v>
      </c>
      <c r="AH94" s="1351">
        <v>8</v>
      </c>
      <c r="AI94" s="1351">
        <v>8</v>
      </c>
      <c r="AJ94" s="1351">
        <v>8</v>
      </c>
      <c r="AK94" s="1332"/>
      <c r="AL94" s="1332"/>
      <c r="AM94" s="1351">
        <v>8</v>
      </c>
      <c r="AN94" s="1351">
        <v>8</v>
      </c>
      <c r="AO94" s="1351">
        <v>8</v>
      </c>
      <c r="AP94" s="1351">
        <v>2</v>
      </c>
      <c r="AQ94" s="1331"/>
      <c r="AR94" s="1331"/>
      <c r="AS94" s="1331"/>
      <c r="AT94" s="1351"/>
      <c r="AU94" s="1351"/>
      <c r="AV94" s="1351"/>
      <c r="AW94" s="1351"/>
      <c r="AX94" s="1351"/>
      <c r="AY94" s="1351"/>
      <c r="AZ94" s="1351"/>
      <c r="BA94" s="1331"/>
      <c r="BB94" s="1331"/>
      <c r="BC94" s="1331"/>
      <c r="BD94" s="1331"/>
      <c r="BE94" s="1332"/>
      <c r="BF94" s="1332"/>
      <c r="BG94" s="1332"/>
      <c r="BH94" s="1332"/>
      <c r="BI94" s="1332"/>
      <c r="BJ94" s="1332"/>
      <c r="BK94" s="1357"/>
    </row>
    <row r="95" spans="1:63" ht="15" x14ac:dyDescent="0.25">
      <c r="A95" s="808"/>
      <c r="B95" s="1399" t="s">
        <v>2247</v>
      </c>
      <c r="C95" s="1355" t="s">
        <v>171</v>
      </c>
      <c r="D95" s="1388" t="s">
        <v>1066</v>
      </c>
      <c r="E95" s="1323">
        <v>90</v>
      </c>
      <c r="F95" s="1240">
        <f t="shared" si="17"/>
        <v>90</v>
      </c>
      <c r="G95" s="1800"/>
      <c r="H95" s="1380" t="s">
        <v>2248</v>
      </c>
      <c r="I95" s="1325" t="s">
        <v>1032</v>
      </c>
      <c r="J95" s="1377"/>
      <c r="K95" s="1377"/>
      <c r="L95" s="1331"/>
      <c r="M95" s="1331"/>
      <c r="N95" s="1331"/>
      <c r="O95" s="1331"/>
      <c r="P95" s="1331"/>
      <c r="Q95" s="1331"/>
      <c r="R95" s="1331"/>
      <c r="S95" s="1331"/>
      <c r="T95" s="1331"/>
      <c r="U95" s="1331"/>
      <c r="V95" s="1331"/>
      <c r="W95" s="1331"/>
      <c r="X95" s="1331"/>
      <c r="Y95" s="1331"/>
      <c r="Z95" s="1331"/>
      <c r="AA95" s="1331"/>
      <c r="AB95" s="1331"/>
      <c r="AC95" s="1331"/>
      <c r="AD95" s="1331"/>
      <c r="AE95" s="1331"/>
      <c r="AF95" s="1331"/>
      <c r="AG95" s="1331"/>
      <c r="AH95" s="1331"/>
      <c r="AI95" s="1331"/>
      <c r="AJ95" s="1331"/>
      <c r="AK95" s="1332"/>
      <c r="AL95" s="1332"/>
      <c r="AM95" s="1331"/>
      <c r="AN95" s="1331"/>
      <c r="AO95" s="1331"/>
      <c r="AP95" s="1331"/>
      <c r="AQ95" s="1331"/>
      <c r="AR95" s="1331"/>
      <c r="AS95" s="1331"/>
      <c r="AT95" s="1331"/>
      <c r="AU95" s="1351">
        <v>12</v>
      </c>
      <c r="AV95" s="1351">
        <v>20</v>
      </c>
      <c r="AW95" s="1351">
        <v>20</v>
      </c>
      <c r="AX95" s="1351">
        <v>20</v>
      </c>
      <c r="AY95" s="1351">
        <v>18</v>
      </c>
      <c r="AZ95" s="1351"/>
      <c r="BA95" s="1351"/>
      <c r="BB95" s="1351"/>
      <c r="BC95" s="1331"/>
      <c r="BD95" s="1331"/>
      <c r="BE95" s="1332"/>
      <c r="BF95" s="1332"/>
      <c r="BG95" s="1332"/>
      <c r="BH95" s="1332"/>
      <c r="BI95" s="1332"/>
      <c r="BJ95" s="1332"/>
      <c r="BK95" s="1357"/>
    </row>
    <row r="96" spans="1:63" ht="15" x14ac:dyDescent="0.25">
      <c r="A96" s="808"/>
      <c r="B96" s="1399" t="s">
        <v>2247</v>
      </c>
      <c r="C96" s="1355" t="s">
        <v>173</v>
      </c>
      <c r="D96" s="1388" t="s">
        <v>1067</v>
      </c>
      <c r="E96" s="1323">
        <v>60</v>
      </c>
      <c r="F96" s="1240">
        <f t="shared" si="17"/>
        <v>60</v>
      </c>
      <c r="G96" s="1795"/>
      <c r="H96" s="1386" t="s">
        <v>2221</v>
      </c>
      <c r="I96" s="1325" t="s">
        <v>125</v>
      </c>
      <c r="J96" s="1377"/>
      <c r="K96" s="1377"/>
      <c r="L96" s="1331"/>
      <c r="M96" s="1331"/>
      <c r="N96" s="1331"/>
      <c r="O96" s="1331"/>
      <c r="P96" s="1331"/>
      <c r="Q96" s="1331"/>
      <c r="R96" s="1331"/>
      <c r="S96" s="1331"/>
      <c r="T96" s="1331"/>
      <c r="U96" s="1331"/>
      <c r="V96" s="1331"/>
      <c r="W96" s="1331"/>
      <c r="X96" s="1331"/>
      <c r="Y96" s="1331"/>
      <c r="Z96" s="1331"/>
      <c r="AA96" s="1331"/>
      <c r="AB96" s="1331"/>
      <c r="AC96" s="1331"/>
      <c r="AD96" s="1331"/>
      <c r="AE96" s="1331"/>
      <c r="AF96" s="1331"/>
      <c r="AG96" s="1331"/>
      <c r="AH96" s="1331"/>
      <c r="AI96" s="1331"/>
      <c r="AJ96" s="1331"/>
      <c r="AK96" s="1332"/>
      <c r="AL96" s="1332"/>
      <c r="AM96" s="1331"/>
      <c r="AN96" s="1331"/>
      <c r="AO96" s="1331"/>
      <c r="AP96" s="1331"/>
      <c r="AQ96" s="1351">
        <v>8</v>
      </c>
      <c r="AR96" s="1351">
        <v>16</v>
      </c>
      <c r="AS96" s="1351">
        <v>16</v>
      </c>
      <c r="AT96" s="1351">
        <v>12</v>
      </c>
      <c r="AU96" s="1351">
        <v>8</v>
      </c>
      <c r="AV96" s="1331"/>
      <c r="AW96" s="1331"/>
      <c r="AX96" s="1331"/>
      <c r="AY96" s="1331"/>
      <c r="AZ96" s="1331"/>
      <c r="BA96" s="1331"/>
      <c r="BB96" s="1331"/>
      <c r="BC96" s="1331"/>
      <c r="BD96" s="1331"/>
      <c r="BE96" s="1332"/>
      <c r="BF96" s="1332"/>
      <c r="BG96" s="1332"/>
      <c r="BH96" s="1332"/>
      <c r="BI96" s="1332"/>
      <c r="BJ96" s="1332"/>
      <c r="BK96" s="1357"/>
    </row>
    <row r="97" spans="1:63" ht="15" x14ac:dyDescent="0.25">
      <c r="A97" s="808"/>
      <c r="B97" s="1399" t="s">
        <v>2247</v>
      </c>
      <c r="C97" s="1355" t="s">
        <v>273</v>
      </c>
      <c r="D97" s="1388" t="s">
        <v>1042</v>
      </c>
      <c r="E97" s="1323">
        <v>90</v>
      </c>
      <c r="F97" s="1240">
        <f t="shared" si="17"/>
        <v>90</v>
      </c>
      <c r="G97" s="1800"/>
      <c r="H97" s="1380" t="s">
        <v>2248</v>
      </c>
      <c r="I97" s="1325" t="s">
        <v>1032</v>
      </c>
      <c r="J97" s="1377"/>
      <c r="K97" s="1377"/>
      <c r="L97" s="1331"/>
      <c r="M97" s="1331"/>
      <c r="N97" s="1331"/>
      <c r="O97" s="1331"/>
      <c r="P97" s="1331"/>
      <c r="Q97" s="1331"/>
      <c r="R97" s="1331"/>
      <c r="S97" s="1331"/>
      <c r="T97" s="1331"/>
      <c r="U97" s="1331"/>
      <c r="V97" s="1331"/>
      <c r="W97" s="1331"/>
      <c r="X97" s="1331"/>
      <c r="Y97" s="1331"/>
      <c r="Z97" s="1331"/>
      <c r="AA97" s="1331"/>
      <c r="AB97" s="1331"/>
      <c r="AC97" s="1331"/>
      <c r="AD97" s="1331"/>
      <c r="AE97" s="1331"/>
      <c r="AF97" s="1331"/>
      <c r="AG97" s="1331"/>
      <c r="AH97" s="1331"/>
      <c r="AI97" s="1331"/>
      <c r="AJ97" s="1331"/>
      <c r="AK97" s="1332"/>
      <c r="AL97" s="1332"/>
      <c r="AM97" s="1357"/>
      <c r="AN97" s="1331"/>
      <c r="AO97" s="1331"/>
      <c r="AP97" s="1331"/>
      <c r="AQ97" s="1331"/>
      <c r="AR97" s="1331"/>
      <c r="AS97" s="1331"/>
      <c r="AT97" s="1331"/>
      <c r="AU97" s="1331"/>
      <c r="AV97" s="1331"/>
      <c r="AW97" s="1331"/>
      <c r="AX97" s="1331"/>
      <c r="AY97" s="1331"/>
      <c r="AZ97" s="1351">
        <v>20</v>
      </c>
      <c r="BA97" s="1351">
        <v>20</v>
      </c>
      <c r="BB97" s="1351">
        <v>20</v>
      </c>
      <c r="BC97" s="1351">
        <v>20</v>
      </c>
      <c r="BD97" s="1351">
        <v>10</v>
      </c>
      <c r="BE97" s="1332"/>
      <c r="BF97" s="1332"/>
      <c r="BG97" s="1332"/>
      <c r="BH97" s="1332"/>
      <c r="BI97" s="1332"/>
      <c r="BJ97" s="1332"/>
      <c r="BK97" s="1357"/>
    </row>
    <row r="98" spans="1:63" ht="14.25" x14ac:dyDescent="0.2">
      <c r="A98" s="1389"/>
      <c r="B98" s="94"/>
      <c r="C98" s="1336"/>
      <c r="D98" s="1336" t="s">
        <v>843</v>
      </c>
      <c r="E98" s="1336">
        <f>SUM(E83:E97)</f>
        <v>960</v>
      </c>
      <c r="F98" s="1336"/>
      <c r="G98" s="1435"/>
      <c r="H98" s="1390"/>
      <c r="I98" s="1338"/>
      <c r="J98" s="1338"/>
      <c r="K98" s="1338"/>
      <c r="L98" s="1338"/>
      <c r="M98" s="1338"/>
      <c r="N98" s="1338"/>
      <c r="O98" s="1338"/>
      <c r="P98" s="1338"/>
      <c r="Q98" s="1338"/>
      <c r="R98" s="1338"/>
      <c r="S98" s="1338"/>
      <c r="T98" s="1338"/>
      <c r="U98" s="1338"/>
      <c r="V98" s="1338"/>
      <c r="W98" s="1338"/>
      <c r="X98" s="1338"/>
      <c r="Y98" s="1338"/>
      <c r="Z98" s="1338"/>
      <c r="AA98" s="1338"/>
      <c r="AB98" s="1338"/>
      <c r="AC98" s="1338"/>
      <c r="AD98" s="1338"/>
      <c r="AE98" s="1338"/>
      <c r="AF98" s="1338"/>
      <c r="AG98" s="1338"/>
      <c r="AH98" s="1338"/>
      <c r="AI98" s="1338"/>
      <c r="AJ98" s="1331"/>
      <c r="AK98" s="1332"/>
      <c r="AL98" s="1332"/>
      <c r="AM98" s="1338"/>
      <c r="AN98" s="1338"/>
      <c r="AO98" s="1338"/>
      <c r="AP98" s="1338"/>
      <c r="AQ98" s="1338"/>
      <c r="AR98" s="1338"/>
      <c r="AS98" s="1338"/>
      <c r="AT98" s="1338"/>
      <c r="AU98" s="1338"/>
      <c r="AV98" s="1338"/>
      <c r="AW98" s="1338"/>
      <c r="AX98" s="1338"/>
      <c r="AY98" s="1338"/>
      <c r="AZ98" s="1338"/>
      <c r="BA98" s="1338"/>
      <c r="BB98" s="1338"/>
      <c r="BC98" s="1338"/>
      <c r="BD98" s="1338"/>
      <c r="BE98" s="1338"/>
      <c r="BF98" s="1338"/>
      <c r="BG98" s="1338"/>
      <c r="BH98" s="1338"/>
      <c r="BI98" s="1338"/>
      <c r="BJ98" s="1338"/>
      <c r="BK98" s="1357"/>
    </row>
    <row r="110" spans="1:63" x14ac:dyDescent="0.2">
      <c r="I110" s="1489"/>
    </row>
    <row r="111" spans="1:63" x14ac:dyDescent="0.2">
      <c r="I111" s="1489"/>
    </row>
    <row r="112" spans="1:63" x14ac:dyDescent="0.2">
      <c r="I112" s="1489"/>
    </row>
    <row r="113" spans="9:9" x14ac:dyDescent="0.2">
      <c r="I113" s="1489"/>
    </row>
    <row r="114" spans="9:9" x14ac:dyDescent="0.2">
      <c r="I114" s="1489"/>
    </row>
    <row r="115" spans="9:9" x14ac:dyDescent="0.2">
      <c r="I115" s="1489"/>
    </row>
    <row r="116" spans="9:9" x14ac:dyDescent="0.2">
      <c r="I116" s="1489"/>
    </row>
    <row r="117" spans="9:9" x14ac:dyDescent="0.2">
      <c r="I117" s="1489"/>
    </row>
    <row r="118" spans="9:9" x14ac:dyDescent="0.2">
      <c r="I118" s="1489"/>
    </row>
    <row r="119" spans="9:9" x14ac:dyDescent="0.2">
      <c r="I119" s="1489"/>
    </row>
    <row r="120" spans="9:9" x14ac:dyDescent="0.2">
      <c r="I120" s="1489"/>
    </row>
  </sheetData>
  <mergeCells count="28">
    <mergeCell ref="A5:BJ5"/>
    <mergeCell ref="A6:BJ6"/>
    <mergeCell ref="A7:C7"/>
    <mergeCell ref="A8:A11"/>
    <mergeCell ref="B8:B11"/>
    <mergeCell ref="C8:C11"/>
    <mergeCell ref="D8:D11"/>
    <mergeCell ref="E8:E11"/>
    <mergeCell ref="H8:H11"/>
    <mergeCell ref="I8:I11"/>
    <mergeCell ref="BF8:BJ8"/>
    <mergeCell ref="AW8:BA8"/>
    <mergeCell ref="BB8:BE8"/>
    <mergeCell ref="A34:A46"/>
    <mergeCell ref="AF8:AI8"/>
    <mergeCell ref="AJ8:AN8"/>
    <mergeCell ref="AO8:AR8"/>
    <mergeCell ref="AS8:AV8"/>
    <mergeCell ref="J8:N8"/>
    <mergeCell ref="O8:R8"/>
    <mergeCell ref="S8:V8"/>
    <mergeCell ref="W8:AA8"/>
    <mergeCell ref="AB8:AE8"/>
    <mergeCell ref="A12:A13"/>
    <mergeCell ref="A15:A16"/>
    <mergeCell ref="A17:A20"/>
    <mergeCell ref="A21:A33"/>
    <mergeCell ref="J9:J1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BJ243"/>
  <sheetViews>
    <sheetView topLeftCell="A203" zoomScaleNormal="100" workbookViewId="0">
      <selection activeCell="B223" sqref="B223"/>
    </sheetView>
  </sheetViews>
  <sheetFormatPr defaultColWidth="9.140625" defaultRowHeight="12" x14ac:dyDescent="0.2"/>
  <cols>
    <col min="1" max="1" width="3.42578125" style="1313" bestFit="1" customWidth="1"/>
    <col min="2" max="2" width="9.42578125" style="1313" customWidth="1"/>
    <col min="3" max="3" width="7.28515625" style="1313" customWidth="1"/>
    <col min="4" max="4" width="34.85546875" style="1313" customWidth="1"/>
    <col min="5" max="5" width="8.140625" style="1313" bestFit="1" customWidth="1"/>
    <col min="6" max="6" width="8.140625" style="1313" customWidth="1"/>
    <col min="7" max="7" width="10.42578125" style="1313" bestFit="1" customWidth="1"/>
    <col min="8" max="9" width="5.28515625" style="1313" customWidth="1"/>
    <col min="10" max="10" width="3.28515625" style="1313" customWidth="1"/>
    <col min="11" max="11" width="3.5703125" style="1313" customWidth="1"/>
    <col min="12" max="12" width="2.85546875" style="1313" customWidth="1"/>
    <col min="13" max="14" width="3.42578125" style="1313" customWidth="1"/>
    <col min="15" max="15" width="3.140625" style="1313" customWidth="1"/>
    <col min="16" max="16" width="2.85546875" style="1313" customWidth="1"/>
    <col min="17" max="26" width="3.140625" style="1313" customWidth="1"/>
    <col min="27" max="27" width="3" style="1313" customWidth="1"/>
    <col min="28" max="30" width="3.140625" style="1313" customWidth="1"/>
    <col min="31" max="31" width="3.42578125" style="1313" customWidth="1"/>
    <col min="32" max="32" width="3.5703125" style="1313" customWidth="1"/>
    <col min="33" max="34" width="3.85546875" style="1313" customWidth="1"/>
    <col min="35" max="36" width="3.85546875" style="1313" bestFit="1" customWidth="1"/>
    <col min="37" max="37" width="3" style="1313" bestFit="1" customWidth="1"/>
    <col min="38" max="38" width="3.42578125" style="1313" customWidth="1"/>
    <col min="39" max="39" width="3" style="1313" bestFit="1" customWidth="1"/>
    <col min="40" max="41" width="3.140625" style="1313" customWidth="1"/>
    <col min="42" max="42" width="3.140625" style="1313" bestFit="1" customWidth="1"/>
    <col min="43" max="43" width="3.42578125" style="1313" customWidth="1"/>
    <col min="44" max="44" width="3.28515625" style="1313" bestFit="1" customWidth="1"/>
    <col min="45" max="46" width="4" style="1313" bestFit="1" customWidth="1"/>
    <col min="47" max="50" width="3.85546875" style="1313" bestFit="1" customWidth="1"/>
    <col min="51" max="51" width="3" style="1313" bestFit="1" customWidth="1"/>
    <col min="52" max="52" width="3.85546875" style="1313" bestFit="1" customWidth="1"/>
    <col min="53" max="53" width="3.140625" style="1313" bestFit="1" customWidth="1"/>
    <col min="54" max="54" width="3" style="1313" bestFit="1" customWidth="1"/>
    <col min="55" max="55" width="3.140625" style="1313" bestFit="1" customWidth="1"/>
    <col min="56" max="56" width="2.85546875" style="1313" customWidth="1"/>
    <col min="57" max="57" width="3.85546875" style="1313" bestFit="1" customWidth="1"/>
    <col min="58" max="61" width="3" style="1313" bestFit="1" customWidth="1"/>
    <col min="62" max="16384" width="9.140625" style="1313"/>
  </cols>
  <sheetData>
    <row r="1" spans="1:62" ht="13.5" customHeight="1" x14ac:dyDescent="0.2">
      <c r="A1" s="1312" t="s">
        <v>2013</v>
      </c>
      <c r="B1" s="1312"/>
      <c r="C1" s="1312"/>
      <c r="D1" s="1312"/>
      <c r="E1" s="1312"/>
      <c r="F1" s="1312"/>
      <c r="G1" s="1312"/>
    </row>
    <row r="2" spans="1:62" ht="12.75" customHeight="1" x14ac:dyDescent="0.2">
      <c r="A2" s="1314" t="s">
        <v>2014</v>
      </c>
      <c r="B2" s="1314"/>
      <c r="C2" s="1314"/>
      <c r="D2" s="1314"/>
      <c r="E2" s="1314"/>
      <c r="F2" s="1314"/>
      <c r="G2" s="1314"/>
    </row>
    <row r="3" spans="1:62" ht="13.5" customHeight="1" x14ac:dyDescent="0.2">
      <c r="A3" s="1314" t="s">
        <v>2015</v>
      </c>
      <c r="B3" s="1314"/>
      <c r="C3" s="1314"/>
      <c r="D3" s="1314"/>
      <c r="E3" s="1314"/>
      <c r="F3" s="1314"/>
      <c r="G3" s="1314"/>
    </row>
    <row r="4" spans="1:62" ht="7.5" customHeight="1" x14ac:dyDescent="0.2"/>
    <row r="5" spans="1:62" ht="25.5" customHeight="1" x14ac:dyDescent="0.2">
      <c r="A5" s="2369" t="s">
        <v>2208</v>
      </c>
      <c r="B5" s="2369"/>
      <c r="C5" s="2369"/>
      <c r="D5" s="2369"/>
      <c r="E5" s="2369"/>
      <c r="F5" s="2369"/>
      <c r="G5" s="2369"/>
      <c r="H5" s="2369"/>
      <c r="I5" s="2369"/>
      <c r="J5" s="2369"/>
      <c r="K5" s="2369"/>
      <c r="L5" s="2369"/>
      <c r="M5" s="2369"/>
      <c r="N5" s="2369"/>
      <c r="O5" s="2369"/>
      <c r="P5" s="2369"/>
      <c r="Q5" s="2369"/>
      <c r="R5" s="2369"/>
      <c r="S5" s="2369"/>
      <c r="T5" s="2369"/>
      <c r="U5" s="2369"/>
      <c r="V5" s="2369"/>
      <c r="W5" s="2369"/>
      <c r="X5" s="2369"/>
      <c r="Y5" s="2369"/>
      <c r="Z5" s="2369"/>
      <c r="AA5" s="2369"/>
      <c r="AB5" s="2369"/>
      <c r="AC5" s="2369"/>
      <c r="AD5" s="2369"/>
      <c r="AE5" s="2369"/>
      <c r="AF5" s="2369"/>
      <c r="AG5" s="2369"/>
      <c r="AH5" s="2369"/>
      <c r="AI5" s="2369"/>
      <c r="AJ5" s="2369"/>
      <c r="AK5" s="2369"/>
      <c r="AL5" s="2369"/>
      <c r="AM5" s="2369"/>
      <c r="AN5" s="2369"/>
      <c r="AO5" s="2369"/>
      <c r="AP5" s="2369"/>
      <c r="AQ5" s="2369"/>
      <c r="AR5" s="2369"/>
      <c r="AS5" s="2369"/>
      <c r="AT5" s="2369"/>
      <c r="AU5" s="2369"/>
      <c r="AV5" s="2369"/>
      <c r="AW5" s="2369"/>
      <c r="AX5" s="2369"/>
      <c r="AY5" s="2369"/>
      <c r="AZ5" s="2369"/>
      <c r="BA5" s="2369"/>
      <c r="BB5" s="2369"/>
      <c r="BC5" s="2369"/>
      <c r="BD5" s="2369"/>
      <c r="BE5" s="2369"/>
      <c r="BF5" s="2369"/>
      <c r="BG5" s="2369"/>
      <c r="BH5" s="2369"/>
      <c r="BI5" s="2369"/>
    </row>
    <row r="6" spans="1:62" ht="24" customHeight="1" x14ac:dyDescent="0.2">
      <c r="A6" s="2369" t="s">
        <v>2017</v>
      </c>
      <c r="B6" s="2369"/>
      <c r="C6" s="2369"/>
      <c r="D6" s="2369"/>
      <c r="E6" s="2369"/>
      <c r="F6" s="2369"/>
      <c r="G6" s="2369"/>
      <c r="H6" s="2369"/>
      <c r="I6" s="2369"/>
      <c r="J6" s="2369"/>
      <c r="K6" s="2369"/>
      <c r="L6" s="2369"/>
      <c r="M6" s="2369"/>
      <c r="N6" s="2369"/>
      <c r="O6" s="2369"/>
      <c r="P6" s="2369"/>
      <c r="Q6" s="2369"/>
      <c r="R6" s="2369"/>
      <c r="S6" s="2369"/>
      <c r="T6" s="2369"/>
      <c r="U6" s="2369"/>
      <c r="V6" s="2369"/>
      <c r="W6" s="2369"/>
      <c r="X6" s="2369"/>
      <c r="Y6" s="2369"/>
      <c r="Z6" s="2369"/>
      <c r="AA6" s="2369"/>
      <c r="AB6" s="2369"/>
      <c r="AC6" s="2369"/>
      <c r="AD6" s="2369"/>
      <c r="AE6" s="2369"/>
      <c r="AF6" s="2369"/>
      <c r="AG6" s="2369"/>
      <c r="AH6" s="2369"/>
      <c r="AI6" s="2369"/>
      <c r="AJ6" s="2369"/>
      <c r="AK6" s="2369"/>
      <c r="AL6" s="2369"/>
      <c r="AM6" s="2369"/>
      <c r="AN6" s="2369"/>
      <c r="AO6" s="2369"/>
      <c r="AP6" s="2369"/>
      <c r="AQ6" s="2369"/>
      <c r="AR6" s="2369"/>
      <c r="AS6" s="2369"/>
      <c r="AT6" s="2369"/>
      <c r="AU6" s="2369"/>
      <c r="AV6" s="2369"/>
      <c r="AW6" s="2369"/>
      <c r="AX6" s="2369"/>
      <c r="AY6" s="2369"/>
      <c r="AZ6" s="2369"/>
      <c r="BA6" s="2369"/>
      <c r="BB6" s="2369"/>
      <c r="BC6" s="2369"/>
      <c r="BD6" s="2369"/>
      <c r="BE6" s="2369"/>
      <c r="BF6" s="2369"/>
      <c r="BG6" s="2369"/>
      <c r="BH6" s="2369"/>
      <c r="BI6" s="2369"/>
    </row>
    <row r="7" spans="1:62" ht="22.5" x14ac:dyDescent="0.2">
      <c r="A7" s="2370"/>
      <c r="B7" s="2370"/>
      <c r="C7" s="2370"/>
      <c r="D7" s="1315"/>
      <c r="E7" s="1315"/>
      <c r="F7" s="1315"/>
      <c r="G7" s="1315"/>
      <c r="H7" s="1315"/>
      <c r="I7" s="1315"/>
      <c r="J7" s="1315"/>
      <c r="K7" s="1315"/>
      <c r="L7" s="1315"/>
      <c r="M7" s="1315"/>
      <c r="N7" s="1315"/>
      <c r="O7" s="1315"/>
      <c r="P7" s="1315"/>
      <c r="Q7" s="1315"/>
      <c r="R7" s="1315"/>
      <c r="S7" s="1315"/>
      <c r="T7" s="1315"/>
      <c r="U7" s="1315"/>
      <c r="V7" s="1315"/>
      <c r="W7" s="1315"/>
      <c r="X7" s="1315"/>
      <c r="Y7" s="1315"/>
      <c r="Z7" s="1315"/>
      <c r="AA7" s="1315"/>
      <c r="AB7" s="1315"/>
      <c r="AC7" s="1315"/>
      <c r="AD7" s="1315"/>
      <c r="AE7" s="1315"/>
      <c r="AF7" s="1315"/>
      <c r="AG7" s="1315"/>
      <c r="AH7" s="1315"/>
      <c r="AI7" s="1315"/>
      <c r="AJ7" s="1315"/>
      <c r="AK7" s="1315"/>
      <c r="AL7" s="1315"/>
      <c r="AM7" s="1315"/>
      <c r="AN7" s="1315"/>
      <c r="AO7" s="1315"/>
      <c r="AP7" s="1315"/>
      <c r="AQ7" s="1315"/>
      <c r="AR7" s="1315"/>
      <c r="AS7" s="1315"/>
      <c r="AT7" s="1315"/>
      <c r="AU7" s="1315"/>
      <c r="AV7" s="1315"/>
      <c r="AW7" s="1315"/>
      <c r="AX7" s="1315"/>
      <c r="AY7" s="1315"/>
      <c r="AZ7" s="1315"/>
      <c r="BA7" s="1315"/>
      <c r="BB7" s="1315"/>
      <c r="BC7" s="1315"/>
      <c r="BD7" s="1315"/>
      <c r="BE7" s="1315"/>
      <c r="BF7" s="1315"/>
      <c r="BG7" s="1315"/>
      <c r="BH7" s="1315"/>
      <c r="BI7" s="1315"/>
    </row>
    <row r="8" spans="1:62" ht="15" customHeight="1" x14ac:dyDescent="0.2">
      <c r="A8" s="2366" t="s">
        <v>3</v>
      </c>
      <c r="B8" s="2366" t="s">
        <v>28</v>
      </c>
      <c r="C8" s="2371" t="s">
        <v>835</v>
      </c>
      <c r="D8" s="2374" t="s">
        <v>836</v>
      </c>
      <c r="E8" s="2375" t="s">
        <v>837</v>
      </c>
      <c r="F8" s="1316"/>
      <c r="G8" s="2375" t="s">
        <v>838</v>
      </c>
      <c r="H8" s="2376" t="s">
        <v>839</v>
      </c>
      <c r="I8" s="2377" t="s">
        <v>2444</v>
      </c>
      <c r="J8" s="2363"/>
      <c r="K8" s="2363"/>
      <c r="L8" s="2363"/>
      <c r="M8" s="2364"/>
      <c r="N8" s="2362" t="s">
        <v>1886</v>
      </c>
      <c r="O8" s="2363"/>
      <c r="P8" s="2363"/>
      <c r="Q8" s="2364"/>
      <c r="R8" s="2365" t="s">
        <v>1887</v>
      </c>
      <c r="S8" s="2363"/>
      <c r="T8" s="2363"/>
      <c r="U8" s="2364"/>
      <c r="V8" s="2365" t="s">
        <v>1888</v>
      </c>
      <c r="W8" s="2363"/>
      <c r="X8" s="2363"/>
      <c r="Y8" s="2363"/>
      <c r="Z8" s="2364"/>
      <c r="AA8" s="2365" t="s">
        <v>1889</v>
      </c>
      <c r="AB8" s="2363"/>
      <c r="AC8" s="2363"/>
      <c r="AD8" s="2364"/>
      <c r="AE8" s="2362" t="s">
        <v>1890</v>
      </c>
      <c r="AF8" s="2363"/>
      <c r="AG8" s="2363"/>
      <c r="AH8" s="2364"/>
      <c r="AI8" s="2365" t="s">
        <v>2209</v>
      </c>
      <c r="AJ8" s="2363"/>
      <c r="AK8" s="2363"/>
      <c r="AL8" s="2363"/>
      <c r="AM8" s="2364"/>
      <c r="AN8" s="2365" t="s">
        <v>1892</v>
      </c>
      <c r="AO8" s="2363"/>
      <c r="AP8" s="2363"/>
      <c r="AQ8" s="2364"/>
      <c r="AR8" s="2365" t="s">
        <v>1893</v>
      </c>
      <c r="AS8" s="2363"/>
      <c r="AT8" s="2363"/>
      <c r="AU8" s="2364"/>
      <c r="AV8" s="2365" t="s">
        <v>2210</v>
      </c>
      <c r="AW8" s="2363"/>
      <c r="AX8" s="2363"/>
      <c r="AY8" s="2363"/>
      <c r="AZ8" s="2364"/>
      <c r="BA8" s="2365" t="s">
        <v>2211</v>
      </c>
      <c r="BB8" s="2363"/>
      <c r="BC8" s="2363"/>
      <c r="BD8" s="2364"/>
      <c r="BE8" s="2365" t="s">
        <v>1896</v>
      </c>
      <c r="BF8" s="2363"/>
      <c r="BG8" s="2363"/>
      <c r="BH8" s="2363"/>
      <c r="BI8" s="2364"/>
    </row>
    <row r="9" spans="1:62" ht="15.75" x14ac:dyDescent="0.2">
      <c r="A9" s="2367"/>
      <c r="B9" s="2367"/>
      <c r="C9" s="2372"/>
      <c r="D9" s="2372"/>
      <c r="E9" s="2375"/>
      <c r="F9" s="1317"/>
      <c r="G9" s="2375"/>
      <c r="H9" s="2375"/>
      <c r="I9" s="2378"/>
      <c r="J9" s="1318">
        <v>1</v>
      </c>
      <c r="K9" s="1319">
        <v>2</v>
      </c>
      <c r="L9" s="1318">
        <v>3</v>
      </c>
      <c r="M9" s="1319">
        <v>4</v>
      </c>
      <c r="N9" s="1318">
        <v>5</v>
      </c>
      <c r="O9" s="1319">
        <v>6</v>
      </c>
      <c r="P9" s="1318">
        <v>7</v>
      </c>
      <c r="Q9" s="1319">
        <v>8</v>
      </c>
      <c r="R9" s="1318">
        <v>9</v>
      </c>
      <c r="S9" s="1319">
        <v>10</v>
      </c>
      <c r="T9" s="1318">
        <v>11</v>
      </c>
      <c r="U9" s="1319">
        <v>12</v>
      </c>
      <c r="V9" s="1318">
        <v>13</v>
      </c>
      <c r="W9" s="1319">
        <v>14</v>
      </c>
      <c r="X9" s="1318">
        <v>15</v>
      </c>
      <c r="Y9" s="1319">
        <v>16</v>
      </c>
      <c r="Z9" s="1318">
        <v>17</v>
      </c>
      <c r="AA9" s="1319">
        <v>18</v>
      </c>
      <c r="AB9" s="1318">
        <v>19</v>
      </c>
      <c r="AC9" s="1319">
        <v>20</v>
      </c>
      <c r="AD9" s="1318">
        <v>21</v>
      </c>
      <c r="AE9" s="1319">
        <v>22</v>
      </c>
      <c r="AF9" s="1318">
        <v>23</v>
      </c>
      <c r="AG9" s="1319">
        <v>24</v>
      </c>
      <c r="AH9" s="1318">
        <v>25</v>
      </c>
      <c r="AI9" s="1319">
        <v>26</v>
      </c>
      <c r="AJ9" s="1318">
        <v>27</v>
      </c>
      <c r="AK9" s="1319">
        <v>28</v>
      </c>
      <c r="AL9" s="1318">
        <v>29</v>
      </c>
      <c r="AM9" s="1319">
        <v>30</v>
      </c>
      <c r="AN9" s="1318">
        <v>31</v>
      </c>
      <c r="AO9" s="1319">
        <v>32</v>
      </c>
      <c r="AP9" s="1318">
        <v>33</v>
      </c>
      <c r="AQ9" s="1319">
        <v>34</v>
      </c>
      <c r="AR9" s="1318">
        <v>35</v>
      </c>
      <c r="AS9" s="1319">
        <v>36</v>
      </c>
      <c r="AT9" s="1318">
        <v>37</v>
      </c>
      <c r="AU9" s="1319">
        <v>38</v>
      </c>
      <c r="AV9" s="1318">
        <v>39</v>
      </c>
      <c r="AW9" s="1319">
        <v>40</v>
      </c>
      <c r="AX9" s="1318">
        <v>41</v>
      </c>
      <c r="AY9" s="1319">
        <v>42</v>
      </c>
      <c r="AZ9" s="1318">
        <v>43</v>
      </c>
      <c r="BA9" s="1319">
        <v>44</v>
      </c>
      <c r="BB9" s="1318">
        <v>45</v>
      </c>
      <c r="BC9" s="1319">
        <v>46</v>
      </c>
      <c r="BD9" s="1318">
        <v>47</v>
      </c>
      <c r="BE9" s="1319">
        <v>48</v>
      </c>
      <c r="BF9" s="1318">
        <v>49</v>
      </c>
      <c r="BG9" s="1319">
        <v>50</v>
      </c>
      <c r="BH9" s="1318">
        <v>51</v>
      </c>
      <c r="BI9" s="1319">
        <v>52</v>
      </c>
    </row>
    <row r="10" spans="1:62" ht="15.75" x14ac:dyDescent="0.2">
      <c r="A10" s="2367"/>
      <c r="B10" s="2367"/>
      <c r="C10" s="2372"/>
      <c r="D10" s="2372"/>
      <c r="E10" s="2375"/>
      <c r="F10" s="1317"/>
      <c r="G10" s="2375"/>
      <c r="H10" s="2375"/>
      <c r="I10" s="2378"/>
      <c r="J10" s="1320">
        <v>7</v>
      </c>
      <c r="K10" s="1320">
        <v>14</v>
      </c>
      <c r="L10" s="1320">
        <v>21</v>
      </c>
      <c r="M10" s="1320">
        <v>28</v>
      </c>
      <c r="N10" s="1320">
        <v>4</v>
      </c>
      <c r="O10" s="1320">
        <v>11</v>
      </c>
      <c r="P10" s="1320">
        <v>18</v>
      </c>
      <c r="Q10" s="1320">
        <v>25</v>
      </c>
      <c r="R10" s="1320">
        <v>2</v>
      </c>
      <c r="S10" s="1320">
        <v>9</v>
      </c>
      <c r="T10" s="1320">
        <v>16</v>
      </c>
      <c r="U10" s="1320">
        <v>23</v>
      </c>
      <c r="V10" s="1320">
        <v>30</v>
      </c>
      <c r="W10" s="1320">
        <v>6</v>
      </c>
      <c r="X10" s="1320">
        <v>13</v>
      </c>
      <c r="Y10" s="1320">
        <v>20</v>
      </c>
      <c r="Z10" s="1320">
        <v>27</v>
      </c>
      <c r="AA10" s="1320">
        <v>4</v>
      </c>
      <c r="AB10" s="1320">
        <v>11</v>
      </c>
      <c r="AC10" s="1320">
        <v>18</v>
      </c>
      <c r="AD10" s="1320">
        <v>25</v>
      </c>
      <c r="AE10" s="1320">
        <v>1</v>
      </c>
      <c r="AF10" s="1320">
        <v>8</v>
      </c>
      <c r="AG10" s="1320">
        <v>15</v>
      </c>
      <c r="AH10" s="1320">
        <v>22</v>
      </c>
      <c r="AI10" s="1320">
        <v>29</v>
      </c>
      <c r="AJ10" s="1320">
        <v>5</v>
      </c>
      <c r="AK10" s="1320">
        <v>12</v>
      </c>
      <c r="AL10" s="1320">
        <v>19</v>
      </c>
      <c r="AM10" s="1320">
        <v>26</v>
      </c>
      <c r="AN10" s="1320">
        <v>4</v>
      </c>
      <c r="AO10" s="1320">
        <v>11</v>
      </c>
      <c r="AP10" s="1320">
        <v>18</v>
      </c>
      <c r="AQ10" s="1320">
        <v>25</v>
      </c>
      <c r="AR10" s="1320">
        <v>1</v>
      </c>
      <c r="AS10" s="1320">
        <v>8</v>
      </c>
      <c r="AT10" s="1320">
        <v>15</v>
      </c>
      <c r="AU10" s="1320">
        <v>22</v>
      </c>
      <c r="AV10" s="1320">
        <v>29</v>
      </c>
      <c r="AW10" s="1320">
        <v>6</v>
      </c>
      <c r="AX10" s="1320">
        <v>13</v>
      </c>
      <c r="AY10" s="1320">
        <v>20</v>
      </c>
      <c r="AZ10" s="1320">
        <v>27</v>
      </c>
      <c r="BA10" s="1320">
        <v>3</v>
      </c>
      <c r="BB10" s="1320">
        <v>10</v>
      </c>
      <c r="BC10" s="1320">
        <v>17</v>
      </c>
      <c r="BD10" s="1320">
        <v>24</v>
      </c>
      <c r="BE10" s="1320">
        <v>1</v>
      </c>
      <c r="BF10" s="1320">
        <v>8</v>
      </c>
      <c r="BG10" s="1320">
        <v>15</v>
      </c>
      <c r="BH10" s="1320">
        <v>22</v>
      </c>
      <c r="BI10" s="1320">
        <v>29</v>
      </c>
    </row>
    <row r="11" spans="1:62" ht="15.75" x14ac:dyDescent="0.2">
      <c r="A11" s="2368"/>
      <c r="B11" s="2368"/>
      <c r="C11" s="2373"/>
      <c r="D11" s="2373"/>
      <c r="E11" s="2375"/>
      <c r="F11" s="1321"/>
      <c r="G11" s="2375"/>
      <c r="H11" s="2375"/>
      <c r="I11" s="2379"/>
      <c r="J11" s="1320">
        <v>13</v>
      </c>
      <c r="K11" s="1320">
        <v>20</v>
      </c>
      <c r="L11" s="1320">
        <v>27</v>
      </c>
      <c r="M11" s="1320">
        <v>3</v>
      </c>
      <c r="N11" s="1320">
        <v>10</v>
      </c>
      <c r="O11" s="1320">
        <v>17</v>
      </c>
      <c r="P11" s="1320">
        <v>24</v>
      </c>
      <c r="Q11" s="1320">
        <v>1</v>
      </c>
      <c r="R11" s="1320">
        <v>8</v>
      </c>
      <c r="S11" s="1320">
        <v>15</v>
      </c>
      <c r="T11" s="1320">
        <v>22</v>
      </c>
      <c r="U11" s="1320">
        <v>29</v>
      </c>
      <c r="V11" s="1320">
        <v>5</v>
      </c>
      <c r="W11" s="1320">
        <v>12</v>
      </c>
      <c r="X11" s="1320">
        <v>19</v>
      </c>
      <c r="Y11" s="1320">
        <v>26</v>
      </c>
      <c r="Z11" s="1320">
        <v>3</v>
      </c>
      <c r="AA11" s="1320">
        <v>10</v>
      </c>
      <c r="AB11" s="1320">
        <v>17</v>
      </c>
      <c r="AC11" s="1320">
        <v>24</v>
      </c>
      <c r="AD11" s="1320">
        <v>31</v>
      </c>
      <c r="AE11" s="1320">
        <v>7</v>
      </c>
      <c r="AF11" s="1320">
        <v>14</v>
      </c>
      <c r="AG11" s="1320">
        <v>21</v>
      </c>
      <c r="AH11" s="1320">
        <v>28</v>
      </c>
      <c r="AI11" s="1320">
        <v>4</v>
      </c>
      <c r="AJ11" s="1320">
        <v>11</v>
      </c>
      <c r="AK11" s="1320">
        <v>18</v>
      </c>
      <c r="AL11" s="1320">
        <v>25</v>
      </c>
      <c r="AM11" s="1320">
        <v>3</v>
      </c>
      <c r="AN11" s="1320">
        <v>10</v>
      </c>
      <c r="AO11" s="1320">
        <v>17</v>
      </c>
      <c r="AP11" s="1320">
        <v>24</v>
      </c>
      <c r="AQ11" s="1320">
        <v>31</v>
      </c>
      <c r="AR11" s="1320">
        <v>7</v>
      </c>
      <c r="AS11" s="1320">
        <v>14</v>
      </c>
      <c r="AT11" s="1320">
        <v>21</v>
      </c>
      <c r="AU11" s="1320">
        <v>28</v>
      </c>
      <c r="AV11" s="1320">
        <v>5</v>
      </c>
      <c r="AW11" s="1320">
        <v>12</v>
      </c>
      <c r="AX11" s="1320">
        <v>19</v>
      </c>
      <c r="AY11" s="1320">
        <v>26</v>
      </c>
      <c r="AZ11" s="1320">
        <v>2</v>
      </c>
      <c r="BA11" s="1320">
        <v>9</v>
      </c>
      <c r="BB11" s="1320">
        <v>16</v>
      </c>
      <c r="BC11" s="1320">
        <v>23</v>
      </c>
      <c r="BD11" s="1320">
        <v>30</v>
      </c>
      <c r="BE11" s="1320">
        <v>7</v>
      </c>
      <c r="BF11" s="1320">
        <v>14</v>
      </c>
      <c r="BG11" s="1320">
        <v>21</v>
      </c>
      <c r="BH11" s="1320">
        <v>28</v>
      </c>
      <c r="BI11" s="1320">
        <v>4</v>
      </c>
    </row>
    <row r="12" spans="1:62" ht="26.25" customHeight="1" x14ac:dyDescent="0.2">
      <c r="A12" s="2382" t="s">
        <v>1977</v>
      </c>
      <c r="B12" s="2383"/>
      <c r="C12" s="2383"/>
      <c r="D12" s="2383"/>
      <c r="H12" s="1357"/>
      <c r="I12" s="1357"/>
      <c r="J12" s="1357"/>
      <c r="K12" s="1357"/>
      <c r="L12" s="1357"/>
      <c r="M12" s="1357"/>
      <c r="N12" s="1357"/>
      <c r="O12" s="1357"/>
      <c r="P12" s="1357"/>
      <c r="Q12" s="1357"/>
      <c r="R12" s="1357"/>
      <c r="S12" s="1357"/>
      <c r="T12" s="1357"/>
      <c r="U12" s="1357"/>
      <c r="V12" s="1357"/>
      <c r="W12" s="1357"/>
      <c r="X12" s="1357"/>
      <c r="Y12" s="1357"/>
      <c r="Z12" s="1357"/>
      <c r="AA12" s="1357"/>
      <c r="AB12" s="1357"/>
      <c r="AC12" s="1357"/>
      <c r="AD12" s="1357"/>
      <c r="AE12" s="1357"/>
      <c r="AF12" s="1357"/>
      <c r="AG12" s="1357"/>
      <c r="AH12" s="1357"/>
      <c r="AI12" s="1332"/>
      <c r="AJ12" s="1332"/>
      <c r="AK12" s="1332"/>
      <c r="AL12" s="1357"/>
      <c r="AM12" s="1331"/>
      <c r="AN12" s="1357"/>
      <c r="AO12" s="1357"/>
      <c r="AP12" s="1357"/>
      <c r="AQ12" s="1357"/>
      <c r="AR12" s="1357"/>
      <c r="AS12" s="1357"/>
      <c r="AT12" s="1357"/>
      <c r="AU12" s="1357"/>
      <c r="AV12" s="1357"/>
      <c r="AW12" s="1357"/>
      <c r="AX12" s="1357"/>
      <c r="AY12" s="1357"/>
      <c r="AZ12" s="1357"/>
      <c r="BA12" s="1357"/>
      <c r="BB12" s="1357"/>
      <c r="BC12" s="1357"/>
      <c r="BD12" s="1357"/>
      <c r="BE12" s="1357"/>
      <c r="BF12" s="1357"/>
      <c r="BG12" s="1357"/>
      <c r="BH12" s="1357"/>
      <c r="BI12" s="1357"/>
      <c r="BJ12" s="1357"/>
    </row>
    <row r="13" spans="1:62" ht="15" x14ac:dyDescent="0.25">
      <c r="A13" s="2381">
        <v>1</v>
      </c>
      <c r="B13" s="1399" t="s">
        <v>2249</v>
      </c>
      <c r="C13" s="1345" t="s">
        <v>1015</v>
      </c>
      <c r="D13" s="1241" t="s">
        <v>1059</v>
      </c>
      <c r="E13" s="1323">
        <v>90</v>
      </c>
      <c r="F13" s="1323">
        <f>SUM(J13:BI13)</f>
        <v>90</v>
      </c>
      <c r="G13" s="1380" t="s">
        <v>2222</v>
      </c>
      <c r="H13" s="1325" t="s">
        <v>147</v>
      </c>
      <c r="I13" s="1325"/>
      <c r="J13" s="1401">
        <v>15</v>
      </c>
      <c r="K13" s="1401">
        <v>15</v>
      </c>
      <c r="L13" s="1401">
        <v>15</v>
      </c>
      <c r="M13" s="1402">
        <v>15</v>
      </c>
      <c r="N13" s="1402">
        <v>30</v>
      </c>
      <c r="O13" s="1402"/>
      <c r="P13" s="1402"/>
      <c r="Q13" s="1402"/>
      <c r="R13" s="1402"/>
      <c r="S13" s="1402"/>
      <c r="T13" s="1402"/>
      <c r="U13" s="1402"/>
      <c r="V13" s="1402"/>
      <c r="W13" s="1402"/>
      <c r="X13" s="1402"/>
      <c r="Y13" s="1402"/>
      <c r="Z13" s="1402"/>
      <c r="AA13" s="1402"/>
      <c r="AB13" s="1402"/>
      <c r="AC13" s="1402"/>
      <c r="AD13" s="1403"/>
      <c r="AE13" s="1403"/>
      <c r="AF13" s="1403"/>
      <c r="AG13" s="1402"/>
      <c r="AH13" s="1402"/>
      <c r="AI13" s="1332"/>
      <c r="AJ13" s="1332"/>
      <c r="AK13" s="1332"/>
      <c r="AL13" s="1357"/>
      <c r="AM13" s="1331"/>
      <c r="AN13" s="1329"/>
      <c r="AO13" s="1329"/>
      <c r="AP13" s="1329"/>
      <c r="AQ13" s="1329"/>
      <c r="AR13" s="1329"/>
      <c r="AS13" s="1331"/>
      <c r="AT13" s="1331"/>
      <c r="AU13" s="1329"/>
      <c r="AV13" s="1329"/>
      <c r="AW13" s="1329"/>
      <c r="AX13" s="1329"/>
      <c r="AY13" s="1329"/>
      <c r="AZ13" s="1329"/>
      <c r="BA13" s="1329"/>
      <c r="BB13" s="1329"/>
      <c r="BC13" s="1329"/>
      <c r="BD13" s="1329"/>
      <c r="BE13" s="1329"/>
      <c r="BF13" s="1404"/>
      <c r="BG13" s="1404"/>
      <c r="BH13" s="1404"/>
      <c r="BI13" s="1404"/>
      <c r="BJ13" s="1357"/>
    </row>
    <row r="14" spans="1:62" ht="15" x14ac:dyDescent="0.25">
      <c r="A14" s="2381"/>
      <c r="B14" s="1399" t="s">
        <v>2249</v>
      </c>
      <c r="C14" s="1405" t="s">
        <v>2250</v>
      </c>
      <c r="D14" s="1405" t="s">
        <v>10</v>
      </c>
      <c r="E14" s="1406">
        <v>270</v>
      </c>
      <c r="F14" s="1323">
        <f>SUM(J14:BI14)</f>
        <v>0</v>
      </c>
      <c r="G14" s="1380" t="s">
        <v>2225</v>
      </c>
      <c r="H14" s="1398" t="s">
        <v>1032</v>
      </c>
      <c r="I14" s="1398"/>
      <c r="J14" s="1398"/>
      <c r="K14" s="1402"/>
      <c r="L14" s="1402"/>
      <c r="M14" s="1402"/>
      <c r="O14" s="1326" t="s">
        <v>3</v>
      </c>
      <c r="P14" s="1326" t="s">
        <v>3</v>
      </c>
      <c r="Q14" s="1326" t="s">
        <v>3</v>
      </c>
      <c r="R14" s="1326" t="s">
        <v>3</v>
      </c>
      <c r="S14" s="1326" t="s">
        <v>3</v>
      </c>
      <c r="T14" s="1326" t="s">
        <v>3</v>
      </c>
      <c r="U14" s="1326" t="s">
        <v>3</v>
      </c>
      <c r="V14" s="1326" t="s">
        <v>3</v>
      </c>
      <c r="W14" s="1326" t="s">
        <v>3</v>
      </c>
      <c r="X14" s="1326" t="s">
        <v>3</v>
      </c>
      <c r="Y14" s="1326" t="s">
        <v>3</v>
      </c>
      <c r="Z14" s="1352"/>
      <c r="AA14" s="1352"/>
      <c r="AB14" s="1402"/>
      <c r="AC14" s="1402"/>
      <c r="AD14" s="1403"/>
      <c r="AE14" s="1403"/>
      <c r="AF14" s="1403"/>
      <c r="AG14" s="1402"/>
      <c r="AH14" s="1402"/>
      <c r="AI14" s="1332"/>
      <c r="AJ14" s="1332"/>
      <c r="AK14" s="1332"/>
      <c r="AL14" s="1357"/>
      <c r="AM14" s="1351"/>
      <c r="AN14" s="1329"/>
      <c r="AO14" s="1329"/>
      <c r="AP14" s="1329"/>
      <c r="AQ14" s="1329"/>
      <c r="AR14" s="1329"/>
      <c r="AS14" s="1331"/>
      <c r="AT14" s="1331"/>
      <c r="AU14" s="1329"/>
      <c r="AV14" s="1329"/>
      <c r="AW14" s="1329"/>
      <c r="AX14" s="1329"/>
      <c r="AY14" s="1329"/>
      <c r="AZ14" s="1329"/>
      <c r="BA14" s="1329"/>
      <c r="BB14" s="1329"/>
      <c r="BC14" s="1329"/>
      <c r="BD14" s="1329"/>
      <c r="BE14" s="1329"/>
      <c r="BF14" s="1329"/>
      <c r="BG14" s="1329"/>
      <c r="BH14" s="1404"/>
      <c r="BI14" s="1404"/>
      <c r="BJ14" s="1357"/>
    </row>
    <row r="15" spans="1:62" ht="25.5" customHeight="1" x14ac:dyDescent="0.2">
      <c r="A15" s="2381"/>
      <c r="B15" s="94"/>
      <c r="C15" s="1336"/>
      <c r="D15" s="1336" t="s">
        <v>843</v>
      </c>
      <c r="E15" s="1336">
        <f>SUM(E13:E14)</f>
        <v>360</v>
      </c>
      <c r="F15" s="1347"/>
      <c r="G15" s="1390"/>
      <c r="H15" s="1338"/>
      <c r="I15" s="1338"/>
      <c r="J15" s="1338"/>
      <c r="K15" s="1339"/>
      <c r="L15" s="1339" t="e">
        <f>SUM(#REF!)</f>
        <v>#REF!</v>
      </c>
      <c r="M15" s="1339" t="e">
        <f>SUM(#REF!)</f>
        <v>#REF!</v>
      </c>
      <c r="N15" s="1339" t="e">
        <f>SUM(#REF!)</f>
        <v>#REF!</v>
      </c>
      <c r="O15" s="1339" t="e">
        <f>SUM(#REF!)</f>
        <v>#REF!</v>
      </c>
      <c r="P15" s="1339" t="e">
        <f>SUM(#REF!)</f>
        <v>#REF!</v>
      </c>
      <c r="Q15" s="1339" t="e">
        <f>SUM(#REF!)</f>
        <v>#REF!</v>
      </c>
      <c r="R15" s="1339" t="e">
        <f>SUM(#REF!)</f>
        <v>#REF!</v>
      </c>
      <c r="S15" s="1339" t="e">
        <f>SUM(#REF!)</f>
        <v>#REF!</v>
      </c>
      <c r="T15" s="1339" t="e">
        <f>SUM(#REF!)</f>
        <v>#REF!</v>
      </c>
      <c r="U15" s="1339" t="e">
        <f>SUM(#REF!)</f>
        <v>#REF!</v>
      </c>
      <c r="V15" s="1339" t="e">
        <f>SUM(#REF!)</f>
        <v>#REF!</v>
      </c>
      <c r="W15" s="1339" t="e">
        <f>SUM(#REF!)</f>
        <v>#REF!</v>
      </c>
      <c r="X15" s="1339" t="e">
        <f>SUM(#REF!)</f>
        <v>#REF!</v>
      </c>
      <c r="Y15" s="1339" t="e">
        <f>SUM(#REF!)</f>
        <v>#REF!</v>
      </c>
      <c r="Z15" s="1339" t="e">
        <f>SUM(#REF!)</f>
        <v>#REF!</v>
      </c>
      <c r="AA15" s="1339" t="e">
        <f>SUM(#REF!)</f>
        <v>#REF!</v>
      </c>
      <c r="AB15" s="1339" t="e">
        <f>SUM(#REF!)</f>
        <v>#REF!</v>
      </c>
      <c r="AC15" s="1339" t="e">
        <f>SUM(#REF!)</f>
        <v>#REF!</v>
      </c>
      <c r="AD15" s="1339" t="e">
        <f>SUM(#REF!)</f>
        <v>#REF!</v>
      </c>
      <c r="AE15" s="1339" t="e">
        <f>SUM(#REF!)</f>
        <v>#REF!</v>
      </c>
      <c r="AF15" s="1339" t="e">
        <f>SUM(#REF!)</f>
        <v>#REF!</v>
      </c>
      <c r="AG15" s="1339" t="e">
        <f>SUM(#REF!)</f>
        <v>#REF!</v>
      </c>
      <c r="AH15" s="1339" t="e">
        <f>SUM(#REF!)</f>
        <v>#REF!</v>
      </c>
      <c r="AI15" s="1332" t="e">
        <f>SUM(#REF!)</f>
        <v>#REF!</v>
      </c>
      <c r="AJ15" s="1332" t="e">
        <f>SUM(#REF!)</f>
        <v>#REF!</v>
      </c>
      <c r="AK15" s="1332" t="e">
        <f>SUM(#REF!)</f>
        <v>#REF!</v>
      </c>
      <c r="AL15" s="1357" t="e">
        <f>SUM(#REF!)</f>
        <v>#REF!</v>
      </c>
      <c r="AM15" s="1331" t="e">
        <f>SUM(#REF!)</f>
        <v>#REF!</v>
      </c>
      <c r="AN15" s="1339" t="e">
        <f>SUM(#REF!)</f>
        <v>#REF!</v>
      </c>
      <c r="AO15" s="1339" t="e">
        <f>SUM(#REF!)</f>
        <v>#REF!</v>
      </c>
      <c r="AP15" s="1339" t="e">
        <f>SUM(#REF!)</f>
        <v>#REF!</v>
      </c>
      <c r="AQ15" s="1339" t="e">
        <f>SUM(#REF!)</f>
        <v>#REF!</v>
      </c>
      <c r="AR15" s="1339" t="e">
        <f>SUM(#REF!)</f>
        <v>#REF!</v>
      </c>
      <c r="AS15" s="1339" t="e">
        <f>SUM(#REF!)</f>
        <v>#REF!</v>
      </c>
      <c r="AT15" s="1339" t="e">
        <f>SUM(#REF!)</f>
        <v>#REF!</v>
      </c>
      <c r="AU15" s="1339" t="e">
        <f>SUM(#REF!)</f>
        <v>#REF!</v>
      </c>
      <c r="AV15" s="1339" t="e">
        <f>SUM(#REF!)</f>
        <v>#REF!</v>
      </c>
      <c r="AW15" s="1339" t="e">
        <f>SUM(#REF!)</f>
        <v>#REF!</v>
      </c>
      <c r="AX15" s="1339" t="e">
        <f>SUM(#REF!)</f>
        <v>#REF!</v>
      </c>
      <c r="AY15" s="1339" t="e">
        <f>SUM(#REF!)</f>
        <v>#REF!</v>
      </c>
      <c r="AZ15" s="1339" t="e">
        <f>SUM(#REF!)</f>
        <v>#REF!</v>
      </c>
      <c r="BA15" s="1339" t="e">
        <f>SUM(#REF!)</f>
        <v>#REF!</v>
      </c>
      <c r="BB15" s="1339" t="e">
        <f>SUM(#REF!)</f>
        <v>#REF!</v>
      </c>
      <c r="BC15" s="1339" t="e">
        <f>SUM(#REF!)</f>
        <v>#REF!</v>
      </c>
      <c r="BD15" s="1339" t="e">
        <f>SUM(#REF!)</f>
        <v>#REF!</v>
      </c>
      <c r="BE15" s="1339" t="e">
        <f>SUM(#REF!)</f>
        <v>#REF!</v>
      </c>
      <c r="BF15" s="1339" t="e">
        <f>SUM(#REF!)</f>
        <v>#REF!</v>
      </c>
      <c r="BG15" s="1339" t="e">
        <f>SUM(#REF!)</f>
        <v>#REF!</v>
      </c>
      <c r="BH15" s="1339" t="e">
        <f>SUM(#REF!)</f>
        <v>#REF!</v>
      </c>
      <c r="BI15" s="1339" t="e">
        <f>SUM(#REF!)</f>
        <v>#REF!</v>
      </c>
      <c r="BJ15" s="1357"/>
    </row>
    <row r="16" spans="1:62" ht="14.25" customHeight="1" x14ac:dyDescent="0.25">
      <c r="A16" s="2248">
        <v>2</v>
      </c>
      <c r="B16" s="1399" t="s">
        <v>2251</v>
      </c>
      <c r="C16" s="1355" t="s">
        <v>158</v>
      </c>
      <c r="D16" s="1407" t="s">
        <v>852</v>
      </c>
      <c r="E16" s="1349">
        <v>90</v>
      </c>
      <c r="F16" s="1408">
        <f>SUM(J16:BE16)</f>
        <v>90</v>
      </c>
      <c r="G16" s="1409" t="s">
        <v>635</v>
      </c>
      <c r="H16" s="1325"/>
      <c r="I16" s="1325"/>
      <c r="J16" s="1357"/>
      <c r="K16" s="1410"/>
      <c r="L16" s="1329"/>
      <c r="M16" s="1329"/>
      <c r="N16" s="1329"/>
      <c r="O16" s="1329"/>
      <c r="P16" s="1329"/>
      <c r="Q16" s="1329"/>
      <c r="R16" s="1329"/>
      <c r="S16" s="1329"/>
      <c r="T16" s="1329"/>
      <c r="U16" s="1329"/>
      <c r="V16" s="1329"/>
      <c r="W16" s="1329"/>
      <c r="X16" s="1329"/>
      <c r="Y16" s="1329"/>
      <c r="Z16" s="1329"/>
      <c r="AA16" s="1329"/>
      <c r="AB16" s="1329"/>
      <c r="AC16" s="1329"/>
      <c r="AD16" s="1329"/>
      <c r="AE16" s="1331"/>
      <c r="AF16" s="1331"/>
      <c r="AG16" s="1331"/>
      <c r="AH16" s="1331"/>
      <c r="AI16" s="1332"/>
      <c r="AJ16" s="1332"/>
      <c r="AK16" s="1332"/>
      <c r="AL16" s="1357"/>
      <c r="AM16" s="1331"/>
      <c r="AN16" s="1331"/>
      <c r="AO16" s="1331"/>
      <c r="AP16" s="1331"/>
      <c r="AQ16" s="1331"/>
      <c r="AR16" s="1331"/>
      <c r="AS16" s="1331"/>
      <c r="AT16" s="1331"/>
      <c r="AU16" s="1331"/>
      <c r="AV16" s="1331"/>
      <c r="AW16" s="1331"/>
      <c r="AX16" s="1331"/>
      <c r="AY16" s="1331"/>
      <c r="AZ16" s="1351">
        <v>20</v>
      </c>
      <c r="BA16" s="1351">
        <v>20</v>
      </c>
      <c r="BB16" s="1351">
        <v>20</v>
      </c>
      <c r="BC16" s="1351">
        <v>20</v>
      </c>
      <c r="BD16" s="1351">
        <v>10</v>
      </c>
      <c r="BE16" s="1351"/>
      <c r="BF16" s="1404"/>
      <c r="BG16" s="1404"/>
      <c r="BH16" s="1404"/>
      <c r="BI16" s="1404"/>
      <c r="BJ16" s="1357"/>
    </row>
    <row r="17" spans="1:62" ht="14.25" customHeight="1" x14ac:dyDescent="0.25">
      <c r="A17" s="2248"/>
      <c r="B17" s="1399" t="s">
        <v>2251</v>
      </c>
      <c r="C17" s="1411" t="s">
        <v>161</v>
      </c>
      <c r="D17" s="1407" t="s">
        <v>1063</v>
      </c>
      <c r="E17" s="1349">
        <v>60</v>
      </c>
      <c r="F17" s="1408">
        <f>SUM(J17:AJ17)</f>
        <v>60</v>
      </c>
      <c r="G17" s="1409" t="s">
        <v>380</v>
      </c>
      <c r="H17" s="1325" t="s">
        <v>146</v>
      </c>
      <c r="I17" s="1325"/>
      <c r="J17" s="1357">
        <v>15</v>
      </c>
      <c r="K17" s="1410">
        <v>15</v>
      </c>
      <c r="L17" s="1329">
        <v>15</v>
      </c>
      <c r="M17" s="1329">
        <v>15</v>
      </c>
      <c r="N17" s="1329"/>
      <c r="O17" s="1329"/>
      <c r="P17" s="1329"/>
      <c r="Q17" s="1329"/>
      <c r="R17" s="1329"/>
      <c r="S17" s="1329"/>
      <c r="T17" s="1329"/>
      <c r="U17" s="1329"/>
      <c r="V17" s="1329"/>
      <c r="W17" s="1329"/>
      <c r="X17" s="1329"/>
      <c r="Y17" s="1329"/>
      <c r="Z17" s="1329"/>
      <c r="AA17" s="1329"/>
      <c r="AB17" s="1329"/>
      <c r="AC17" s="1329"/>
      <c r="AD17" s="1329"/>
      <c r="AE17" s="1331"/>
      <c r="AF17" s="1331"/>
      <c r="AG17" s="1331"/>
      <c r="AH17" s="1331"/>
      <c r="AI17" s="1332"/>
      <c r="AJ17" s="1332"/>
      <c r="AK17" s="1332"/>
      <c r="AL17" s="1357"/>
      <c r="AM17" s="1331"/>
      <c r="AN17" s="1331"/>
      <c r="AO17" s="1331"/>
      <c r="AP17" s="1331"/>
      <c r="AQ17" s="1331"/>
      <c r="AR17" s="1331"/>
      <c r="AS17" s="1331"/>
      <c r="AT17" s="1331"/>
      <c r="AU17" s="1331"/>
      <c r="AV17" s="1331"/>
      <c r="AW17" s="1331"/>
      <c r="AX17" s="1331"/>
      <c r="AY17" s="1331"/>
      <c r="AZ17" s="1331"/>
      <c r="BA17" s="1331"/>
      <c r="BB17" s="1331"/>
      <c r="BC17" s="1331"/>
      <c r="BD17" s="1331"/>
      <c r="BE17" s="1331"/>
      <c r="BF17" s="1404"/>
      <c r="BG17" s="1404"/>
      <c r="BH17" s="1404"/>
      <c r="BI17" s="1404"/>
      <c r="BJ17" s="1357"/>
    </row>
    <row r="18" spans="1:62" ht="14.25" customHeight="1" x14ac:dyDescent="0.25">
      <c r="A18" s="2248"/>
      <c r="B18" s="1399" t="s">
        <v>2251</v>
      </c>
      <c r="C18" s="1411" t="s">
        <v>296</v>
      </c>
      <c r="D18" s="1407" t="s">
        <v>1043</v>
      </c>
      <c r="E18" s="1349">
        <v>90</v>
      </c>
      <c r="F18" s="1408">
        <f>SUM(J18:BE18)</f>
        <v>90</v>
      </c>
      <c r="G18" s="1409" t="s">
        <v>365</v>
      </c>
      <c r="H18" s="1325" t="s">
        <v>130</v>
      </c>
      <c r="I18" s="1325"/>
      <c r="J18" s="1357"/>
      <c r="K18" s="1410"/>
      <c r="L18" s="1329"/>
      <c r="M18" s="1329"/>
      <c r="N18" s="1329"/>
      <c r="O18" s="1329"/>
      <c r="P18" s="1329"/>
      <c r="Q18" s="1329"/>
      <c r="R18" s="1329"/>
      <c r="S18" s="1329"/>
      <c r="T18" s="1329"/>
      <c r="U18" s="1329"/>
      <c r="V18" s="1329"/>
      <c r="W18" s="1329"/>
      <c r="X18" s="1329"/>
      <c r="Y18" s="1329"/>
      <c r="Z18" s="1329"/>
      <c r="AA18" s="1329"/>
      <c r="AB18" s="1329"/>
      <c r="AC18" s="1329"/>
      <c r="AD18" s="1329"/>
      <c r="AE18" s="1331"/>
      <c r="AF18" s="1331"/>
      <c r="AG18" s="1331"/>
      <c r="AH18" s="1331">
        <v>20</v>
      </c>
      <c r="AI18" s="1332"/>
      <c r="AJ18" s="1332"/>
      <c r="AK18" s="1332"/>
      <c r="AL18" s="1357">
        <v>20</v>
      </c>
      <c r="AM18" s="1331">
        <v>20</v>
      </c>
      <c r="AN18" s="1331">
        <v>20</v>
      </c>
      <c r="AO18" s="1331">
        <v>10</v>
      </c>
      <c r="AP18" s="1331"/>
      <c r="AQ18" s="1331"/>
      <c r="AR18" s="1331"/>
      <c r="AS18" s="1331"/>
      <c r="AT18" s="1331"/>
      <c r="AU18" s="1331"/>
      <c r="AV18" s="1331"/>
      <c r="AW18" s="1331"/>
      <c r="AX18" s="1331"/>
      <c r="AY18" s="1331"/>
      <c r="AZ18" s="1331"/>
      <c r="BA18" s="1331"/>
      <c r="BB18" s="1331"/>
      <c r="BC18" s="1331"/>
      <c r="BD18" s="1331"/>
      <c r="BE18" s="1331"/>
      <c r="BF18" s="1404"/>
      <c r="BG18" s="1404"/>
      <c r="BH18" s="1404"/>
      <c r="BI18" s="1404"/>
      <c r="BJ18" s="1357"/>
    </row>
    <row r="19" spans="1:62" ht="15.75" x14ac:dyDescent="0.25">
      <c r="A19" s="2248"/>
      <c r="B19" s="1399" t="s">
        <v>2251</v>
      </c>
      <c r="C19" s="1411" t="s">
        <v>163</v>
      </c>
      <c r="D19" s="1412" t="s">
        <v>1039</v>
      </c>
      <c r="E19" s="1323">
        <v>90</v>
      </c>
      <c r="F19" s="1408">
        <f t="shared" ref="F19:F24" si="0">SUM(J19:BI19)</f>
        <v>90</v>
      </c>
      <c r="G19" s="1386" t="s">
        <v>2227</v>
      </c>
      <c r="H19" s="1325" t="s">
        <v>122</v>
      </c>
      <c r="I19" s="1325"/>
      <c r="J19" s="1325"/>
      <c r="K19" s="1329"/>
      <c r="L19" s="1329"/>
      <c r="M19" s="1329"/>
      <c r="N19" s="1329"/>
      <c r="O19" s="1329"/>
      <c r="P19" s="1329"/>
      <c r="Q19" s="1329"/>
      <c r="R19" s="1329"/>
      <c r="S19" s="1329"/>
      <c r="T19" s="1329"/>
      <c r="U19" s="1329"/>
      <c r="V19" s="1329"/>
      <c r="W19" s="1329"/>
      <c r="X19" s="1329"/>
      <c r="Y19" s="1329"/>
      <c r="Z19" s="1329"/>
      <c r="AA19" s="1329"/>
      <c r="AB19" s="1329"/>
      <c r="AC19" s="1329"/>
      <c r="AD19" s="1329">
        <v>10</v>
      </c>
      <c r="AE19" s="1331">
        <v>30</v>
      </c>
      <c r="AF19" s="1331">
        <v>25</v>
      </c>
      <c r="AG19" s="1329">
        <v>25</v>
      </c>
      <c r="AH19" s="1329"/>
      <c r="AI19" s="1332"/>
      <c r="AJ19" s="1332"/>
      <c r="AK19" s="1332"/>
      <c r="AL19" s="1357"/>
      <c r="AM19" s="1331"/>
      <c r="AN19" s="1329"/>
      <c r="AO19" s="1329"/>
      <c r="AP19" s="1329"/>
      <c r="AQ19" s="1329"/>
      <c r="AR19" s="1329"/>
      <c r="AS19" s="1329"/>
      <c r="AT19" s="1329"/>
      <c r="AU19" s="1368"/>
      <c r="AV19" s="1368"/>
      <c r="AW19" s="1329"/>
      <c r="AX19" s="1329"/>
      <c r="AY19" s="1329"/>
      <c r="AZ19" s="1331"/>
      <c r="BA19" s="1331"/>
      <c r="BB19" s="1331"/>
      <c r="BC19" s="1331"/>
      <c r="BD19" s="1331"/>
      <c r="BE19" s="1331"/>
      <c r="BF19" s="1404"/>
      <c r="BG19" s="1404"/>
      <c r="BH19" s="1404"/>
      <c r="BI19" s="1404"/>
      <c r="BJ19" s="1357"/>
    </row>
    <row r="20" spans="1:62" ht="15.75" x14ac:dyDescent="0.25">
      <c r="A20" s="2248"/>
      <c r="B20" s="1399" t="s">
        <v>2251</v>
      </c>
      <c r="C20" s="1411" t="s">
        <v>91</v>
      </c>
      <c r="D20" s="1412" t="s">
        <v>1086</v>
      </c>
      <c r="E20" s="1413">
        <v>60</v>
      </c>
      <c r="F20" s="1408">
        <f t="shared" si="0"/>
        <v>60</v>
      </c>
      <c r="G20" s="1386" t="s">
        <v>373</v>
      </c>
      <c r="H20" s="1325" t="s">
        <v>1822</v>
      </c>
      <c r="I20" s="1325"/>
      <c r="J20" s="1325"/>
      <c r="K20" s="1329"/>
      <c r="L20" s="1329"/>
      <c r="M20" s="1329"/>
      <c r="N20" s="1329"/>
      <c r="O20" s="1329"/>
      <c r="P20" s="1329"/>
      <c r="Q20" s="1329"/>
      <c r="R20" s="1329"/>
      <c r="S20" s="1329">
        <v>20</v>
      </c>
      <c r="T20" s="1329">
        <v>20</v>
      </c>
      <c r="U20" s="1329">
        <v>20</v>
      </c>
      <c r="V20" s="1366"/>
      <c r="W20" s="1366"/>
      <c r="X20" s="1366"/>
      <c r="Y20" s="1366"/>
      <c r="Z20" s="1329"/>
      <c r="AA20" s="1329"/>
      <c r="AB20" s="1329"/>
      <c r="AC20" s="1329"/>
      <c r="AD20" s="1331"/>
      <c r="AE20" s="1329"/>
      <c r="AF20" s="1331"/>
      <c r="AG20" s="1329"/>
      <c r="AH20" s="1329"/>
      <c r="AI20" s="1332"/>
      <c r="AJ20" s="1332"/>
      <c r="AK20" s="1332"/>
      <c r="AL20" s="1357"/>
      <c r="AM20" s="1331"/>
      <c r="AN20" s="1329"/>
      <c r="AO20" s="1329"/>
      <c r="AP20" s="1329"/>
      <c r="AQ20" s="1329"/>
      <c r="AR20" s="1329"/>
      <c r="AS20" s="1331"/>
      <c r="AT20" s="1331"/>
      <c r="AU20" s="1329"/>
      <c r="AV20" s="1329"/>
      <c r="AW20" s="1329"/>
      <c r="AX20" s="1329"/>
      <c r="AY20" s="1329"/>
      <c r="AZ20" s="1331"/>
      <c r="BA20" s="1331"/>
      <c r="BB20" s="1331"/>
      <c r="BC20" s="1331"/>
      <c r="BD20" s="1331"/>
      <c r="BE20" s="1331"/>
      <c r="BF20" s="1404"/>
      <c r="BG20" s="1404"/>
      <c r="BH20" s="1404"/>
      <c r="BI20" s="1404"/>
      <c r="BJ20" s="1357"/>
    </row>
    <row r="21" spans="1:62" ht="15.75" x14ac:dyDescent="0.25">
      <c r="A21" s="2248"/>
      <c r="B21" s="1399" t="s">
        <v>2251</v>
      </c>
      <c r="C21" s="1411" t="s">
        <v>170</v>
      </c>
      <c r="D21" s="1412" t="s">
        <v>1088</v>
      </c>
      <c r="E21" s="1413">
        <v>90</v>
      </c>
      <c r="F21" s="1408">
        <f t="shared" si="0"/>
        <v>90</v>
      </c>
      <c r="G21" s="1386" t="s">
        <v>373</v>
      </c>
      <c r="H21" s="1325" t="s">
        <v>1822</v>
      </c>
      <c r="I21" s="1325"/>
      <c r="J21" s="1325"/>
      <c r="K21" s="1329"/>
      <c r="L21" s="1329"/>
      <c r="M21" s="1329"/>
      <c r="N21" s="1329"/>
      <c r="O21" s="1329"/>
      <c r="P21" s="1329"/>
      <c r="Q21" s="1329"/>
      <c r="R21" s="1329"/>
      <c r="S21" s="1329"/>
      <c r="T21" s="1329"/>
      <c r="U21" s="1329"/>
      <c r="V21" s="1366">
        <v>20</v>
      </c>
      <c r="W21" s="1366">
        <v>24</v>
      </c>
      <c r="X21" s="1366">
        <v>24</v>
      </c>
      <c r="Y21" s="1366">
        <v>22</v>
      </c>
      <c r="Z21" s="1366"/>
      <c r="AA21" s="1366"/>
      <c r="AB21" s="1366"/>
      <c r="AC21" s="1366"/>
      <c r="AD21" s="1366"/>
      <c r="AE21" s="1366"/>
      <c r="AF21" s="1366"/>
      <c r="AG21" s="1329"/>
      <c r="AH21" s="1329"/>
      <c r="AI21" s="1332"/>
      <c r="AJ21" s="1332"/>
      <c r="AK21" s="1332"/>
      <c r="AL21" s="1357"/>
      <c r="AM21" s="1331"/>
      <c r="AN21" s="1329"/>
      <c r="AO21" s="1329"/>
      <c r="AP21" s="1329"/>
      <c r="AQ21" s="1329"/>
      <c r="AR21" s="1329"/>
      <c r="AS21" s="1331"/>
      <c r="AT21" s="1331"/>
      <c r="AU21" s="1329"/>
      <c r="AV21" s="1329"/>
      <c r="AW21" s="1329"/>
      <c r="AX21" s="1329"/>
      <c r="AY21" s="1329"/>
      <c r="AZ21" s="1331"/>
      <c r="BA21" s="1331"/>
      <c r="BB21" s="1331"/>
      <c r="BC21" s="1331"/>
      <c r="BD21" s="1331"/>
      <c r="BE21" s="1331"/>
      <c r="BF21" s="1404"/>
      <c r="BG21" s="1404"/>
      <c r="BH21" s="1404"/>
      <c r="BI21" s="1404"/>
      <c r="BJ21" s="1357"/>
    </row>
    <row r="22" spans="1:62" ht="15" x14ac:dyDescent="0.25">
      <c r="A22" s="2248"/>
      <c r="B22" s="1399" t="s">
        <v>2251</v>
      </c>
      <c r="C22" s="1414" t="s">
        <v>293</v>
      </c>
      <c r="D22" s="1415" t="s">
        <v>1091</v>
      </c>
      <c r="E22" s="1416">
        <v>120</v>
      </c>
      <c r="F22" s="1408">
        <f t="shared" si="0"/>
        <v>120</v>
      </c>
      <c r="G22" s="1386" t="s">
        <v>2227</v>
      </c>
      <c r="H22" s="1325" t="s">
        <v>122</v>
      </c>
      <c r="I22" s="1325"/>
      <c r="J22" s="1325"/>
      <c r="K22" s="1329"/>
      <c r="L22" s="1366"/>
      <c r="M22" s="1329">
        <v>20</v>
      </c>
      <c r="N22" s="1329">
        <v>20</v>
      </c>
      <c r="O22" s="1329">
        <v>20</v>
      </c>
      <c r="P22" s="1329">
        <v>20</v>
      </c>
      <c r="Q22" s="1329">
        <v>20</v>
      </c>
      <c r="R22" s="1329">
        <v>20</v>
      </c>
      <c r="S22" s="1366"/>
      <c r="T22" s="1366"/>
      <c r="U22" s="1329"/>
      <c r="V22" s="1329"/>
      <c r="W22" s="1329"/>
      <c r="X22" s="1329"/>
      <c r="Y22" s="1329"/>
      <c r="Z22" s="1329"/>
      <c r="AA22" s="1329"/>
      <c r="AB22" s="1329"/>
      <c r="AC22" s="1329"/>
      <c r="AD22" s="1329"/>
      <c r="AE22" s="1329"/>
      <c r="AF22" s="1331"/>
      <c r="AG22" s="1329"/>
      <c r="AH22" s="1329"/>
      <c r="AI22" s="1332"/>
      <c r="AJ22" s="1332"/>
      <c r="AK22" s="1332"/>
      <c r="AL22" s="1357"/>
      <c r="AM22" s="1351"/>
      <c r="AN22" s="1351"/>
      <c r="AO22" s="1351"/>
      <c r="AP22" s="1351"/>
      <c r="AQ22" s="1329"/>
      <c r="AR22" s="1329"/>
      <c r="AS22" s="1331"/>
      <c r="AT22" s="1331"/>
      <c r="AU22" s="1329"/>
      <c r="AV22" s="1329"/>
      <c r="AW22" s="1329"/>
      <c r="AX22" s="1329"/>
      <c r="AY22" s="1329"/>
      <c r="AZ22" s="1331"/>
      <c r="BA22" s="1331"/>
      <c r="BB22" s="1331"/>
      <c r="BC22" s="1331"/>
      <c r="BD22" s="1331"/>
      <c r="BE22" s="1331"/>
      <c r="BF22" s="1404"/>
      <c r="BG22" s="1404"/>
      <c r="BH22" s="1404"/>
      <c r="BI22" s="1404"/>
      <c r="BJ22" s="1357"/>
    </row>
    <row r="23" spans="1:62" ht="15" x14ac:dyDescent="0.2">
      <c r="A23" s="2248"/>
      <c r="B23" s="1399" t="s">
        <v>2251</v>
      </c>
      <c r="C23" s="1414" t="s">
        <v>284</v>
      </c>
      <c r="D23" s="1414" t="s">
        <v>1081</v>
      </c>
      <c r="E23" s="1417">
        <v>90</v>
      </c>
      <c r="F23" s="1408">
        <f t="shared" si="0"/>
        <v>90</v>
      </c>
      <c r="G23" s="1386" t="s">
        <v>2227</v>
      </c>
      <c r="H23" s="1325" t="s">
        <v>122</v>
      </c>
      <c r="I23" s="1325"/>
      <c r="J23" s="1325"/>
      <c r="K23" s="1329"/>
      <c r="L23" s="1329"/>
      <c r="M23" s="1329"/>
      <c r="N23" s="1329"/>
      <c r="O23" s="1329"/>
      <c r="P23" s="1329"/>
      <c r="Q23" s="1329"/>
      <c r="R23" s="1329"/>
      <c r="S23" s="1329"/>
      <c r="T23" s="1329"/>
      <c r="U23" s="1329"/>
      <c r="V23" s="1329"/>
      <c r="W23" s="1329"/>
      <c r="X23" s="1329"/>
      <c r="Y23" s="1329"/>
      <c r="Z23" s="1329">
        <v>20</v>
      </c>
      <c r="AA23" s="1329">
        <v>20</v>
      </c>
      <c r="AB23" s="1329">
        <v>20</v>
      </c>
      <c r="AC23" s="1329">
        <v>20</v>
      </c>
      <c r="AD23" s="1329">
        <v>10</v>
      </c>
      <c r="AE23" s="1329"/>
      <c r="AF23" s="1329"/>
      <c r="AG23" s="1329"/>
      <c r="AH23" s="1329"/>
      <c r="AI23" s="1332"/>
      <c r="AJ23" s="1332"/>
      <c r="AK23" s="1332"/>
      <c r="AL23" s="1357"/>
      <c r="AM23" s="1331"/>
      <c r="AN23" s="1331"/>
      <c r="AO23" s="1331"/>
      <c r="AP23" s="1331"/>
      <c r="AQ23" s="1329"/>
      <c r="AR23" s="1329"/>
      <c r="AS23" s="1368"/>
      <c r="AT23" s="1368"/>
      <c r="AU23" s="1368"/>
      <c r="AV23" s="1329"/>
      <c r="AW23" s="1331"/>
      <c r="AX23" s="1331"/>
      <c r="AY23" s="1331"/>
      <c r="AZ23" s="1331"/>
      <c r="BA23" s="1329"/>
      <c r="BB23" s="1329"/>
      <c r="BC23" s="1329"/>
      <c r="BD23" s="1329"/>
      <c r="BE23" s="1329"/>
      <c r="BF23" s="1404"/>
      <c r="BG23" s="1404"/>
      <c r="BH23" s="1404"/>
      <c r="BI23" s="1404"/>
      <c r="BJ23" s="1357"/>
    </row>
    <row r="24" spans="1:62" ht="15" x14ac:dyDescent="0.2">
      <c r="A24" s="2248"/>
      <c r="B24" s="1399" t="s">
        <v>2251</v>
      </c>
      <c r="C24" s="1414" t="s">
        <v>278</v>
      </c>
      <c r="D24" s="1414" t="s">
        <v>10</v>
      </c>
      <c r="E24" s="1417">
        <v>270</v>
      </c>
      <c r="F24" s="1408">
        <f t="shared" si="0"/>
        <v>0</v>
      </c>
      <c r="G24" s="1386"/>
      <c r="H24" s="1325"/>
      <c r="I24" s="1325"/>
      <c r="J24" s="1325"/>
      <c r="K24" s="1329"/>
      <c r="L24" s="1329"/>
      <c r="M24" s="1329"/>
      <c r="N24" s="1329"/>
      <c r="O24" s="1329"/>
      <c r="P24" s="1329"/>
      <c r="Q24" s="1329"/>
      <c r="R24" s="1329"/>
      <c r="S24" s="1329"/>
      <c r="T24" s="1329"/>
      <c r="U24" s="1329"/>
      <c r="V24" s="1329"/>
      <c r="W24" s="1329"/>
      <c r="X24" s="1329"/>
      <c r="Y24" s="1329"/>
      <c r="Z24" s="1329"/>
      <c r="AA24" s="1329"/>
      <c r="AB24" s="1329"/>
      <c r="AC24" s="1329"/>
      <c r="AD24" s="1329"/>
      <c r="AE24" s="1329"/>
      <c r="AF24" s="1329"/>
      <c r="AG24" s="1329"/>
      <c r="AH24" s="1329"/>
      <c r="AI24" s="1332"/>
      <c r="AJ24" s="1332"/>
      <c r="AK24" s="1332"/>
      <c r="AL24" s="1357"/>
      <c r="AM24" s="1331"/>
      <c r="AN24" s="1331"/>
      <c r="AO24" s="1331"/>
      <c r="AP24" s="1326" t="s">
        <v>3</v>
      </c>
      <c r="AQ24" s="1326" t="s">
        <v>3</v>
      </c>
      <c r="AR24" s="1326" t="s">
        <v>3</v>
      </c>
      <c r="AS24" s="1326" t="s">
        <v>3</v>
      </c>
      <c r="AT24" s="1326" t="s">
        <v>3</v>
      </c>
      <c r="AU24" s="1326" t="s">
        <v>3</v>
      </c>
      <c r="AV24" s="1326" t="s">
        <v>3</v>
      </c>
      <c r="AW24" s="1326" t="s">
        <v>3</v>
      </c>
      <c r="AX24" s="1326" t="s">
        <v>3</v>
      </c>
      <c r="AY24" s="1326" t="s">
        <v>3</v>
      </c>
      <c r="AZ24" s="1331"/>
      <c r="BA24" s="1329"/>
      <c r="BB24" s="1329"/>
      <c r="BC24" s="1329"/>
      <c r="BD24" s="1329"/>
      <c r="BE24" s="1329"/>
      <c r="BF24" s="1404"/>
      <c r="BG24" s="1404"/>
      <c r="BH24" s="1404"/>
      <c r="BI24" s="1404"/>
      <c r="BJ24" s="1357"/>
    </row>
    <row r="25" spans="1:62" ht="14.25" x14ac:dyDescent="0.2">
      <c r="A25" s="2249"/>
      <c r="B25" s="94"/>
      <c r="C25" s="1347"/>
      <c r="D25" s="1336" t="s">
        <v>843</v>
      </c>
      <c r="E25" s="1347">
        <f>SUM(E16:E24)</f>
        <v>960</v>
      </c>
      <c r="F25" s="1347"/>
      <c r="G25" s="1390"/>
      <c r="H25" s="1338"/>
      <c r="I25" s="1338"/>
      <c r="J25" s="1338"/>
      <c r="K25" s="1339"/>
      <c r="L25" s="1339">
        <f t="shared" ref="L25:AM25" si="1">SUM(L16:L22)</f>
        <v>15</v>
      </c>
      <c r="M25" s="1339">
        <f t="shared" si="1"/>
        <v>35</v>
      </c>
      <c r="N25" s="1339">
        <f t="shared" si="1"/>
        <v>20</v>
      </c>
      <c r="O25" s="1339">
        <f t="shared" si="1"/>
        <v>20</v>
      </c>
      <c r="P25" s="1339">
        <f t="shared" si="1"/>
        <v>20</v>
      </c>
      <c r="Q25" s="1339">
        <f t="shared" si="1"/>
        <v>20</v>
      </c>
      <c r="R25" s="1339">
        <f t="shared" si="1"/>
        <v>20</v>
      </c>
      <c r="S25" s="1339">
        <f t="shared" si="1"/>
        <v>20</v>
      </c>
      <c r="T25" s="1339">
        <f t="shared" si="1"/>
        <v>20</v>
      </c>
      <c r="U25" s="1339">
        <f t="shared" si="1"/>
        <v>20</v>
      </c>
      <c r="V25" s="1339">
        <f t="shared" si="1"/>
        <v>20</v>
      </c>
      <c r="W25" s="1339">
        <f t="shared" si="1"/>
        <v>24</v>
      </c>
      <c r="X25" s="1339">
        <f t="shared" si="1"/>
        <v>24</v>
      </c>
      <c r="Y25" s="1339">
        <f t="shared" si="1"/>
        <v>22</v>
      </c>
      <c r="Z25" s="1339">
        <f t="shared" si="1"/>
        <v>0</v>
      </c>
      <c r="AA25" s="1339">
        <f t="shared" si="1"/>
        <v>0</v>
      </c>
      <c r="AB25" s="1339">
        <f t="shared" si="1"/>
        <v>0</v>
      </c>
      <c r="AC25" s="1339">
        <f t="shared" si="1"/>
        <v>0</v>
      </c>
      <c r="AD25" s="1339">
        <f t="shared" si="1"/>
        <v>10</v>
      </c>
      <c r="AE25" s="1339">
        <f t="shared" si="1"/>
        <v>30</v>
      </c>
      <c r="AF25" s="1339">
        <f t="shared" si="1"/>
        <v>25</v>
      </c>
      <c r="AG25" s="1339">
        <f t="shared" si="1"/>
        <v>25</v>
      </c>
      <c r="AH25" s="1339">
        <f t="shared" si="1"/>
        <v>20</v>
      </c>
      <c r="AI25" s="1332">
        <f t="shared" si="1"/>
        <v>0</v>
      </c>
      <c r="AJ25" s="1332">
        <f t="shared" si="1"/>
        <v>0</v>
      </c>
      <c r="AK25" s="1332">
        <f t="shared" si="1"/>
        <v>0</v>
      </c>
      <c r="AL25" s="1357">
        <f t="shared" si="1"/>
        <v>20</v>
      </c>
      <c r="AM25" s="1331">
        <f t="shared" si="1"/>
        <v>20</v>
      </c>
      <c r="AN25" s="1339">
        <f t="shared" ref="AN25:BI25" si="2">SUM(AN16:AN24)</f>
        <v>20</v>
      </c>
      <c r="AO25" s="1339">
        <f t="shared" si="2"/>
        <v>10</v>
      </c>
      <c r="AP25" s="1339">
        <f t="shared" si="2"/>
        <v>0</v>
      </c>
      <c r="AQ25" s="1339">
        <f t="shared" si="2"/>
        <v>0</v>
      </c>
      <c r="AR25" s="1339">
        <f t="shared" si="2"/>
        <v>0</v>
      </c>
      <c r="AS25" s="1339">
        <f t="shared" si="2"/>
        <v>0</v>
      </c>
      <c r="AT25" s="1339">
        <f t="shared" si="2"/>
        <v>0</v>
      </c>
      <c r="AU25" s="1339">
        <f t="shared" si="2"/>
        <v>0</v>
      </c>
      <c r="AV25" s="1339">
        <f t="shared" si="2"/>
        <v>0</v>
      </c>
      <c r="AW25" s="1339">
        <f t="shared" si="2"/>
        <v>0</v>
      </c>
      <c r="AX25" s="1339">
        <f t="shared" si="2"/>
        <v>0</v>
      </c>
      <c r="AY25" s="1339">
        <f t="shared" si="2"/>
        <v>0</v>
      </c>
      <c r="AZ25" s="1339">
        <f t="shared" si="2"/>
        <v>20</v>
      </c>
      <c r="BA25" s="1339">
        <f t="shared" si="2"/>
        <v>20</v>
      </c>
      <c r="BB25" s="1339">
        <f t="shared" si="2"/>
        <v>20</v>
      </c>
      <c r="BC25" s="1339">
        <f t="shared" si="2"/>
        <v>20</v>
      </c>
      <c r="BD25" s="1339">
        <f t="shared" si="2"/>
        <v>10</v>
      </c>
      <c r="BE25" s="1339">
        <f t="shared" si="2"/>
        <v>0</v>
      </c>
      <c r="BF25" s="1339">
        <f t="shared" si="2"/>
        <v>0</v>
      </c>
      <c r="BG25" s="1339">
        <f t="shared" si="2"/>
        <v>0</v>
      </c>
      <c r="BH25" s="1339">
        <f t="shared" si="2"/>
        <v>0</v>
      </c>
      <c r="BI25" s="1339">
        <f t="shared" si="2"/>
        <v>0</v>
      </c>
      <c r="BJ25" s="1357"/>
    </row>
    <row r="26" spans="1:62" ht="15" x14ac:dyDescent="0.25">
      <c r="A26" s="2248">
        <v>3</v>
      </c>
      <c r="B26" s="1399" t="s">
        <v>2252</v>
      </c>
      <c r="C26" s="1388" t="s">
        <v>161</v>
      </c>
      <c r="D26" s="1395" t="s">
        <v>1095</v>
      </c>
      <c r="E26" s="1323">
        <v>45</v>
      </c>
      <c r="F26" s="1396">
        <f>SUM(M26:BC26)</f>
        <v>45</v>
      </c>
      <c r="G26" s="1409" t="s">
        <v>2218</v>
      </c>
      <c r="H26" s="1325" t="s">
        <v>127</v>
      </c>
      <c r="I26" s="1325"/>
      <c r="J26" s="1325"/>
      <c r="K26" s="1329"/>
      <c r="L26" s="1329"/>
      <c r="M26" s="1329"/>
      <c r="N26" s="1366"/>
      <c r="O26" s="1366"/>
      <c r="P26" s="1366"/>
      <c r="Q26" s="1366"/>
      <c r="R26" s="1366"/>
      <c r="S26" s="1329"/>
      <c r="T26" s="1329"/>
      <c r="U26" s="1329"/>
      <c r="V26" s="1329"/>
      <c r="W26" s="1329"/>
      <c r="X26" s="1358"/>
      <c r="Y26" s="1358"/>
      <c r="Z26" s="1329"/>
      <c r="AA26" s="1329">
        <v>25</v>
      </c>
      <c r="AB26" s="1329">
        <v>20</v>
      </c>
      <c r="AC26" s="1329"/>
      <c r="AD26" s="1331"/>
      <c r="AE26" s="1329"/>
      <c r="AF26" s="1329"/>
      <c r="AG26" s="1329"/>
      <c r="AH26" s="1329"/>
      <c r="AI26" s="1332"/>
      <c r="AJ26" s="1332"/>
      <c r="AK26" s="1332"/>
      <c r="AL26" s="1357"/>
      <c r="AM26" s="1331"/>
      <c r="AN26" s="1329"/>
      <c r="AO26" s="1329"/>
      <c r="AP26" s="1329"/>
      <c r="AQ26" s="1329"/>
      <c r="AR26" s="1329"/>
      <c r="AS26" s="1329"/>
      <c r="AT26" s="1329"/>
      <c r="AU26" s="1329"/>
      <c r="AV26" s="1351"/>
      <c r="AW26" s="1351"/>
      <c r="AX26" s="1331"/>
      <c r="AY26" s="1331"/>
      <c r="AZ26" s="1331"/>
      <c r="BA26" s="1331"/>
      <c r="BB26" s="1331"/>
      <c r="BC26" s="1331"/>
      <c r="BD26" s="1331"/>
      <c r="BE26" s="1331"/>
      <c r="BF26" s="1404"/>
      <c r="BG26" s="1404"/>
      <c r="BH26" s="1404"/>
      <c r="BI26" s="1404"/>
      <c r="BJ26" s="1357"/>
    </row>
    <row r="27" spans="1:62" ht="15" x14ac:dyDescent="0.25">
      <c r="A27" s="2248"/>
      <c r="B27" s="1399" t="s">
        <v>2252</v>
      </c>
      <c r="C27" s="1388" t="s">
        <v>162</v>
      </c>
      <c r="D27" s="1395" t="s">
        <v>1063</v>
      </c>
      <c r="E27" s="1323">
        <v>60</v>
      </c>
      <c r="F27" s="1396">
        <f>SUM(J27:AJ27)</f>
        <v>60</v>
      </c>
      <c r="G27" s="1409" t="s">
        <v>380</v>
      </c>
      <c r="H27" s="1325" t="s">
        <v>146</v>
      </c>
      <c r="I27" s="1325"/>
      <c r="J27" s="1325"/>
      <c r="K27" s="1325">
        <v>15</v>
      </c>
      <c r="L27" s="1325">
        <v>15</v>
      </c>
      <c r="M27" s="1325">
        <v>15</v>
      </c>
      <c r="N27" s="1325">
        <v>15</v>
      </c>
      <c r="O27" s="1366"/>
      <c r="P27" s="1366"/>
      <c r="Q27" s="1366"/>
      <c r="R27" s="1366"/>
      <c r="S27" s="1329"/>
      <c r="T27" s="1329"/>
      <c r="U27" s="1329"/>
      <c r="V27" s="1329"/>
      <c r="W27" s="1329"/>
      <c r="X27" s="1358"/>
      <c r="Y27" s="1358"/>
      <c r="Z27" s="1329"/>
      <c r="AA27" s="1329"/>
      <c r="AB27" s="1329"/>
      <c r="AC27" s="1329"/>
      <c r="AD27" s="1331"/>
      <c r="AE27" s="1329"/>
      <c r="AF27" s="1329"/>
      <c r="AG27" s="1329"/>
      <c r="AH27" s="1329"/>
      <c r="AI27" s="1332"/>
      <c r="AJ27" s="1332"/>
      <c r="AK27" s="1332"/>
      <c r="AL27" s="1357"/>
      <c r="AM27" s="1331"/>
      <c r="AN27" s="1329"/>
      <c r="AO27" s="1329"/>
      <c r="AP27" s="1329"/>
      <c r="AQ27" s="1329"/>
      <c r="AR27" s="1329"/>
      <c r="AS27" s="1329"/>
      <c r="AT27" s="1329"/>
      <c r="AU27" s="1329"/>
      <c r="AV27" s="1331"/>
      <c r="AW27" s="1331"/>
      <c r="AX27" s="1331"/>
      <c r="AY27" s="1331"/>
      <c r="AZ27" s="1331"/>
      <c r="BA27" s="1331"/>
      <c r="BB27" s="1331"/>
      <c r="BC27" s="1331"/>
      <c r="BD27" s="1331"/>
      <c r="BE27" s="1331"/>
      <c r="BF27" s="1404"/>
      <c r="BG27" s="1404"/>
      <c r="BH27" s="1404"/>
      <c r="BI27" s="1404"/>
      <c r="BJ27" s="1357"/>
    </row>
    <row r="28" spans="1:62" ht="15" x14ac:dyDescent="0.25">
      <c r="A28" s="2248"/>
      <c r="B28" s="1399" t="s">
        <v>2252</v>
      </c>
      <c r="C28" s="1388" t="s">
        <v>296</v>
      </c>
      <c r="D28" s="1418" t="s">
        <v>1043</v>
      </c>
      <c r="E28" s="1323">
        <v>60</v>
      </c>
      <c r="F28" s="1396">
        <f>SUM(J28:BI28)</f>
        <v>60</v>
      </c>
      <c r="G28" s="1409" t="s">
        <v>2218</v>
      </c>
      <c r="H28" s="1325" t="s">
        <v>127</v>
      </c>
      <c r="I28" s="1325"/>
      <c r="J28" s="1419">
        <v>16</v>
      </c>
      <c r="K28" s="1419">
        <v>8</v>
      </c>
      <c r="L28" s="1419">
        <v>12</v>
      </c>
      <c r="M28" s="1419">
        <v>12</v>
      </c>
      <c r="N28" s="1420">
        <v>12</v>
      </c>
      <c r="O28" s="1329"/>
      <c r="P28" s="1329"/>
      <c r="Q28" s="1329"/>
      <c r="R28" s="1329"/>
      <c r="S28" s="1329"/>
      <c r="T28" s="1329"/>
      <c r="U28" s="1329"/>
      <c r="V28" s="1329"/>
      <c r="W28" s="1329"/>
      <c r="X28" s="1329"/>
      <c r="Y28" s="1329"/>
      <c r="Z28" s="1329"/>
      <c r="AA28" s="1329"/>
      <c r="AB28" s="1329"/>
      <c r="AC28" s="1329"/>
      <c r="AD28" s="1331"/>
      <c r="AE28" s="1331"/>
      <c r="AF28" s="1331"/>
      <c r="AG28" s="1329"/>
      <c r="AH28" s="1329"/>
      <c r="AI28" s="1332"/>
      <c r="AJ28" s="1332"/>
      <c r="AK28" s="1332"/>
      <c r="AL28" s="1357"/>
      <c r="AM28" s="1331"/>
      <c r="AN28" s="1368"/>
      <c r="AO28" s="1368"/>
      <c r="AP28" s="1368"/>
      <c r="AQ28" s="1329"/>
      <c r="AR28" s="1329"/>
      <c r="AS28" s="1329"/>
      <c r="AT28" s="1329"/>
      <c r="AU28" s="1329"/>
      <c r="AV28" s="1331"/>
      <c r="AW28" s="1331"/>
      <c r="AX28" s="1331"/>
      <c r="AY28" s="1331"/>
      <c r="AZ28" s="1331"/>
      <c r="BA28" s="1331"/>
      <c r="BB28" s="1331"/>
      <c r="BC28" s="1331"/>
      <c r="BD28" s="1331"/>
      <c r="BE28" s="1331"/>
      <c r="BF28" s="1404"/>
      <c r="BG28" s="1404"/>
      <c r="BH28" s="1404"/>
      <c r="BI28" s="1404"/>
      <c r="BJ28" s="1357"/>
    </row>
    <row r="29" spans="1:62" ht="15" x14ac:dyDescent="0.25">
      <c r="A29" s="2248"/>
      <c r="B29" s="1399" t="s">
        <v>2252</v>
      </c>
      <c r="C29" s="1388" t="s">
        <v>293</v>
      </c>
      <c r="D29" s="1395" t="s">
        <v>2226</v>
      </c>
      <c r="E29" s="1397">
        <v>90</v>
      </c>
      <c r="F29" s="1396">
        <f>SUM(J29:BI29)</f>
        <v>90</v>
      </c>
      <c r="G29" s="1409" t="s">
        <v>2227</v>
      </c>
      <c r="H29" s="1325" t="s">
        <v>122</v>
      </c>
      <c r="I29" s="1325"/>
      <c r="J29" s="1421"/>
      <c r="K29" s="1366"/>
      <c r="L29" s="1366"/>
      <c r="O29" s="1366">
        <v>20</v>
      </c>
      <c r="P29" s="1366">
        <v>20</v>
      </c>
      <c r="Q29" s="1366">
        <v>20</v>
      </c>
      <c r="R29" s="1366">
        <v>20</v>
      </c>
      <c r="S29" s="1329">
        <v>10</v>
      </c>
      <c r="T29" s="1329"/>
      <c r="U29" s="1329"/>
      <c r="V29" s="1329"/>
      <c r="W29" s="1329"/>
      <c r="X29" s="1329"/>
      <c r="Y29" s="1329"/>
      <c r="Z29" s="1329"/>
      <c r="AA29" s="1329"/>
      <c r="AB29" s="1329"/>
      <c r="AC29" s="1329"/>
      <c r="AD29" s="1329"/>
      <c r="AE29" s="1329"/>
      <c r="AF29" s="1329"/>
      <c r="AG29" s="1329"/>
      <c r="AH29" s="1329"/>
      <c r="AI29" s="1332"/>
      <c r="AJ29" s="1332"/>
      <c r="AK29" s="1332"/>
      <c r="AL29" s="1357"/>
      <c r="AM29" s="1331"/>
      <c r="AN29" s="1331"/>
      <c r="AO29" s="1331"/>
      <c r="AP29" s="1331"/>
      <c r="AQ29" s="1331"/>
      <c r="AR29" s="1331"/>
      <c r="AS29" s="1331"/>
      <c r="AT29" s="1331"/>
      <c r="AU29" s="1331"/>
      <c r="AV29" s="1331"/>
      <c r="AW29" s="1331"/>
      <c r="AX29" s="1331"/>
      <c r="AY29" s="1331"/>
      <c r="AZ29" s="1331"/>
      <c r="BA29" s="1329"/>
      <c r="BB29" s="1329"/>
      <c r="BC29" s="1329"/>
      <c r="BD29" s="1329"/>
      <c r="BE29" s="1329"/>
      <c r="BF29" s="1404"/>
      <c r="BG29" s="1404"/>
      <c r="BH29" s="1404"/>
      <c r="BI29" s="1404"/>
      <c r="BJ29" s="1357"/>
    </row>
    <row r="30" spans="1:62" ht="15" x14ac:dyDescent="0.25">
      <c r="A30" s="2248"/>
      <c r="B30" s="1399" t="s">
        <v>2252</v>
      </c>
      <c r="C30" s="1388" t="s">
        <v>284</v>
      </c>
      <c r="D30" s="1395" t="s">
        <v>1046</v>
      </c>
      <c r="E30" s="1397">
        <v>90</v>
      </c>
      <c r="F30" s="1396">
        <f>SUM(J30:BI30)</f>
        <v>90</v>
      </c>
      <c r="G30" s="1409" t="s">
        <v>2253</v>
      </c>
      <c r="H30" s="1325" t="s">
        <v>122</v>
      </c>
      <c r="I30" s="1325"/>
      <c r="J30" s="1421"/>
      <c r="K30" s="1366"/>
      <c r="L30" s="1366"/>
      <c r="M30" s="1366"/>
      <c r="N30" s="1329"/>
      <c r="O30" s="1366"/>
      <c r="P30" s="1329"/>
      <c r="Q30" s="1329"/>
      <c r="R30" s="1329"/>
      <c r="S30" s="1329"/>
      <c r="T30" s="1329"/>
      <c r="U30" s="1329"/>
      <c r="V30" s="1329">
        <v>8</v>
      </c>
      <c r="W30" s="1329">
        <v>20</v>
      </c>
      <c r="X30" s="1329">
        <v>20</v>
      </c>
      <c r="Y30" s="1329">
        <v>20</v>
      </c>
      <c r="Z30" s="1329">
        <v>22</v>
      </c>
      <c r="AA30" s="1329"/>
      <c r="AB30" s="1329"/>
      <c r="AC30" s="1329"/>
      <c r="AD30" s="1329"/>
      <c r="AE30" s="1329"/>
      <c r="AF30" s="1329"/>
      <c r="AG30" s="1329"/>
      <c r="AH30" s="1329"/>
      <c r="AI30" s="1332"/>
      <c r="AJ30" s="1332"/>
      <c r="AK30" s="1332"/>
      <c r="AL30" s="1357"/>
      <c r="AM30" s="1331"/>
      <c r="AN30" s="1331"/>
      <c r="AO30" s="1331"/>
      <c r="AP30" s="1331"/>
      <c r="AQ30" s="1331"/>
      <c r="AR30" s="1331"/>
      <c r="AS30" s="1331"/>
      <c r="AT30" s="1331"/>
      <c r="AU30" s="1331"/>
      <c r="AV30" s="1331"/>
      <c r="AW30" s="1331"/>
      <c r="AX30" s="1331"/>
      <c r="AY30" s="1331"/>
      <c r="AZ30" s="1331"/>
      <c r="BA30" s="1329"/>
      <c r="BB30" s="1329"/>
      <c r="BC30" s="1329"/>
      <c r="BD30" s="1329"/>
      <c r="BE30" s="1329"/>
      <c r="BF30" s="1404"/>
      <c r="BG30" s="1404"/>
      <c r="BH30" s="1404"/>
      <c r="BI30" s="1404"/>
      <c r="BJ30" s="1357"/>
    </row>
    <row r="31" spans="1:62" ht="15" x14ac:dyDescent="0.25">
      <c r="A31" s="2248"/>
      <c r="B31" s="1399" t="s">
        <v>2252</v>
      </c>
      <c r="C31" s="1388" t="s">
        <v>276</v>
      </c>
      <c r="D31" s="1395" t="s">
        <v>1050</v>
      </c>
      <c r="E31" s="1397">
        <v>60</v>
      </c>
      <c r="F31" s="1396">
        <f>SUM(J31:BI31)</f>
        <v>60</v>
      </c>
      <c r="G31" s="1409" t="s">
        <v>373</v>
      </c>
      <c r="H31" s="1325" t="s">
        <v>1822</v>
      </c>
      <c r="I31" s="1325"/>
      <c r="J31" s="1421"/>
      <c r="K31" s="1366"/>
      <c r="L31" s="1366"/>
      <c r="M31" s="1366"/>
      <c r="N31" s="1329"/>
      <c r="O31" s="1366"/>
      <c r="P31" s="1329"/>
      <c r="Q31" s="1329"/>
      <c r="R31" s="1329"/>
      <c r="S31" s="1329">
        <v>8</v>
      </c>
      <c r="T31" s="1329">
        <v>20</v>
      </c>
      <c r="U31" s="1329">
        <v>20</v>
      </c>
      <c r="V31" s="1329">
        <v>12</v>
      </c>
      <c r="W31" s="1329"/>
      <c r="X31" s="1329"/>
      <c r="Y31" s="1329"/>
      <c r="Z31" s="1329"/>
      <c r="AA31" s="1329"/>
      <c r="AB31" s="1329"/>
      <c r="AC31" s="1329"/>
      <c r="AD31" s="1329"/>
      <c r="AE31" s="1329"/>
      <c r="AF31" s="1329"/>
      <c r="AG31" s="1329"/>
      <c r="AH31" s="1329"/>
      <c r="AI31" s="1332"/>
      <c r="AJ31" s="1332"/>
      <c r="AK31" s="1332"/>
      <c r="AL31" s="1357"/>
      <c r="AM31" s="1331"/>
      <c r="AN31" s="1331"/>
      <c r="AO31" s="1331"/>
      <c r="AP31" s="1331"/>
      <c r="AQ31" s="1331"/>
      <c r="AR31" s="1331"/>
      <c r="AS31" s="1331"/>
      <c r="AT31" s="1331"/>
      <c r="AU31" s="1331"/>
      <c r="AV31" s="1331"/>
      <c r="AW31" s="1331"/>
      <c r="AX31" s="1331"/>
      <c r="AY31" s="1331"/>
      <c r="AZ31" s="1331"/>
      <c r="BA31" s="1329"/>
      <c r="BB31" s="1329"/>
      <c r="BC31" s="1329"/>
      <c r="BD31" s="1329"/>
      <c r="BE31" s="1329"/>
      <c r="BF31" s="1404"/>
      <c r="BG31" s="1404"/>
      <c r="BH31" s="1404"/>
      <c r="BI31" s="1404"/>
      <c r="BJ31" s="1357"/>
    </row>
    <row r="32" spans="1:62" ht="15" x14ac:dyDescent="0.25">
      <c r="A32" s="2248"/>
      <c r="B32" s="1399" t="s">
        <v>2252</v>
      </c>
      <c r="C32" s="1388" t="s">
        <v>278</v>
      </c>
      <c r="D32" s="1241" t="s">
        <v>10</v>
      </c>
      <c r="E32" s="1323">
        <v>270</v>
      </c>
      <c r="F32" s="1396">
        <f>SUM(J32:BI32)</f>
        <v>0</v>
      </c>
      <c r="G32" s="1386"/>
      <c r="H32" s="1325"/>
      <c r="I32" s="1325"/>
      <c r="J32" s="1325"/>
      <c r="K32" s="1329"/>
      <c r="L32" s="1329"/>
      <c r="M32" s="1329"/>
      <c r="N32" s="1329"/>
      <c r="O32" s="1329"/>
      <c r="P32" s="1329"/>
      <c r="Q32" s="1329"/>
      <c r="R32" s="1329"/>
      <c r="S32" s="1329"/>
      <c r="T32" s="1329"/>
      <c r="U32" s="1329"/>
      <c r="V32" s="1329"/>
      <c r="W32" s="1329"/>
      <c r="X32" s="1329"/>
      <c r="Y32" s="1329"/>
      <c r="Z32" s="1329"/>
      <c r="AA32" s="1329"/>
      <c r="AB32" s="1329"/>
      <c r="AC32" s="1326" t="s">
        <v>3</v>
      </c>
      <c r="AD32" s="1326" t="s">
        <v>3</v>
      </c>
      <c r="AE32" s="1326" t="s">
        <v>3</v>
      </c>
      <c r="AF32" s="1326" t="s">
        <v>3</v>
      </c>
      <c r="AG32" s="1326" t="s">
        <v>3</v>
      </c>
      <c r="AH32" s="1326" t="s">
        <v>3</v>
      </c>
      <c r="AI32" s="1332"/>
      <c r="AJ32" s="1332"/>
      <c r="AK32" s="1332"/>
      <c r="AL32" s="1326" t="s">
        <v>3</v>
      </c>
      <c r="AM32" s="1326" t="s">
        <v>3</v>
      </c>
      <c r="AN32" s="1326" t="s">
        <v>3</v>
      </c>
      <c r="AO32" s="1326" t="s">
        <v>3</v>
      </c>
      <c r="AP32" s="1352"/>
      <c r="AQ32" s="1331"/>
      <c r="AR32" s="1331"/>
      <c r="AS32" s="1331"/>
      <c r="AT32" s="1331"/>
      <c r="AU32" s="1331"/>
      <c r="AV32" s="1331"/>
      <c r="AW32" s="1331"/>
      <c r="AX32" s="1331"/>
      <c r="AY32" s="1331"/>
      <c r="AZ32" s="1331"/>
      <c r="BA32" s="1329"/>
      <c r="BB32" s="1329"/>
      <c r="BC32" s="1329"/>
      <c r="BD32" s="1329"/>
      <c r="BE32" s="1329"/>
      <c r="BF32" s="1329"/>
      <c r="BG32" s="1329"/>
      <c r="BH32" s="1404"/>
      <c r="BI32" s="1404"/>
      <c r="BJ32" s="1357"/>
    </row>
    <row r="33" spans="1:62" ht="14.25" x14ac:dyDescent="0.2">
      <c r="A33" s="2249"/>
      <c r="B33" s="94"/>
      <c r="C33" s="1347"/>
      <c r="D33" s="1336" t="s">
        <v>843</v>
      </c>
      <c r="E33" s="1347">
        <f>SUM(E26:E32)</f>
        <v>675</v>
      </c>
      <c r="F33" s="1347"/>
      <c r="G33" s="1390"/>
      <c r="H33" s="1338"/>
      <c r="I33" s="1338"/>
      <c r="J33" s="1338"/>
      <c r="K33" s="1339"/>
      <c r="L33" s="1339">
        <f t="shared" ref="L33:AD33" si="3">SUM(L26:L28)</f>
        <v>27</v>
      </c>
      <c r="M33" s="1339">
        <f t="shared" si="3"/>
        <v>27</v>
      </c>
      <c r="N33" s="1339">
        <f t="shared" si="3"/>
        <v>27</v>
      </c>
      <c r="O33" s="1339">
        <f t="shared" si="3"/>
        <v>0</v>
      </c>
      <c r="P33" s="1339">
        <f t="shared" si="3"/>
        <v>0</v>
      </c>
      <c r="Q33" s="1339">
        <f t="shared" si="3"/>
        <v>0</v>
      </c>
      <c r="R33" s="1339">
        <f t="shared" si="3"/>
        <v>0</v>
      </c>
      <c r="S33" s="1339">
        <f t="shared" si="3"/>
        <v>0</v>
      </c>
      <c r="T33" s="1339">
        <f t="shared" si="3"/>
        <v>0</v>
      </c>
      <c r="U33" s="1339">
        <f t="shared" si="3"/>
        <v>0</v>
      </c>
      <c r="V33" s="1339">
        <f t="shared" si="3"/>
        <v>0</v>
      </c>
      <c r="W33" s="1339">
        <f t="shared" si="3"/>
        <v>0</v>
      </c>
      <c r="X33" s="1339">
        <f t="shared" si="3"/>
        <v>0</v>
      </c>
      <c r="Y33" s="1339">
        <f t="shared" si="3"/>
        <v>0</v>
      </c>
      <c r="Z33" s="1339">
        <f t="shared" si="3"/>
        <v>0</v>
      </c>
      <c r="AA33" s="1339">
        <f t="shared" si="3"/>
        <v>25</v>
      </c>
      <c r="AB33" s="1339">
        <f t="shared" si="3"/>
        <v>20</v>
      </c>
      <c r="AC33" s="1339">
        <f t="shared" si="3"/>
        <v>0</v>
      </c>
      <c r="AD33" s="1339">
        <f t="shared" si="3"/>
        <v>0</v>
      </c>
      <c r="AE33" s="1339">
        <f>SUM(AE26:AE29)</f>
        <v>0</v>
      </c>
      <c r="AF33" s="1339">
        <f t="shared" ref="AF33:AM33" si="4">SUM(AF26:AF28)</f>
        <v>0</v>
      </c>
      <c r="AG33" s="1339">
        <f t="shared" si="4"/>
        <v>0</v>
      </c>
      <c r="AH33" s="1339">
        <f t="shared" si="4"/>
        <v>0</v>
      </c>
      <c r="AI33" s="1332">
        <f t="shared" si="4"/>
        <v>0</v>
      </c>
      <c r="AJ33" s="1332">
        <f t="shared" si="4"/>
        <v>0</v>
      </c>
      <c r="AK33" s="1332">
        <f t="shared" si="4"/>
        <v>0</v>
      </c>
      <c r="AL33" s="1357">
        <f t="shared" si="4"/>
        <v>0</v>
      </c>
      <c r="AM33" s="1331">
        <f t="shared" si="4"/>
        <v>0</v>
      </c>
      <c r="AN33" s="1339">
        <f t="shared" ref="AN33:BI33" si="5">SUM(AN26:AN32)</f>
        <v>0</v>
      </c>
      <c r="AO33" s="1339">
        <f t="shared" si="5"/>
        <v>0</v>
      </c>
      <c r="AP33" s="1339">
        <f t="shared" si="5"/>
        <v>0</v>
      </c>
      <c r="AQ33" s="1339">
        <f t="shared" si="5"/>
        <v>0</v>
      </c>
      <c r="AR33" s="1339">
        <f t="shared" si="5"/>
        <v>0</v>
      </c>
      <c r="AS33" s="1339">
        <f t="shared" si="5"/>
        <v>0</v>
      </c>
      <c r="AT33" s="1339">
        <f t="shared" si="5"/>
        <v>0</v>
      </c>
      <c r="AU33" s="1339">
        <f t="shared" si="5"/>
        <v>0</v>
      </c>
      <c r="AV33" s="1339">
        <f t="shared" si="5"/>
        <v>0</v>
      </c>
      <c r="AW33" s="1339">
        <f t="shared" si="5"/>
        <v>0</v>
      </c>
      <c r="AX33" s="1339">
        <f t="shared" si="5"/>
        <v>0</v>
      </c>
      <c r="AY33" s="1339">
        <f t="shared" si="5"/>
        <v>0</v>
      </c>
      <c r="AZ33" s="1339">
        <f t="shared" si="5"/>
        <v>0</v>
      </c>
      <c r="BA33" s="1339">
        <f t="shared" si="5"/>
        <v>0</v>
      </c>
      <c r="BB33" s="1339">
        <f t="shared" si="5"/>
        <v>0</v>
      </c>
      <c r="BC33" s="1339">
        <f t="shared" si="5"/>
        <v>0</v>
      </c>
      <c r="BD33" s="1339">
        <f t="shared" si="5"/>
        <v>0</v>
      </c>
      <c r="BE33" s="1339">
        <f t="shared" si="5"/>
        <v>0</v>
      </c>
      <c r="BF33" s="1339">
        <f t="shared" si="5"/>
        <v>0</v>
      </c>
      <c r="BG33" s="1339">
        <f t="shared" si="5"/>
        <v>0</v>
      </c>
      <c r="BH33" s="1339">
        <f t="shared" si="5"/>
        <v>0</v>
      </c>
      <c r="BI33" s="1339">
        <f t="shared" si="5"/>
        <v>0</v>
      </c>
      <c r="BJ33" s="1357"/>
    </row>
    <row r="34" spans="1:62" ht="15" x14ac:dyDescent="0.25">
      <c r="A34" s="2248"/>
      <c r="B34" s="1399" t="s">
        <v>2254</v>
      </c>
      <c r="C34" s="1395" t="s">
        <v>133</v>
      </c>
      <c r="D34" s="1388" t="s">
        <v>1102</v>
      </c>
      <c r="E34" s="1397">
        <v>90</v>
      </c>
      <c r="F34" s="1396">
        <f>SUM(J34:BI34)</f>
        <v>90</v>
      </c>
      <c r="G34" s="1386" t="s">
        <v>2225</v>
      </c>
      <c r="H34" s="1325" t="s">
        <v>1032</v>
      </c>
      <c r="I34" s="1325"/>
      <c r="J34" s="1325"/>
      <c r="K34" s="1329"/>
      <c r="L34" s="1329"/>
      <c r="M34" s="1329"/>
      <c r="N34" s="1329"/>
      <c r="O34" s="1329"/>
      <c r="P34" s="1329">
        <v>20</v>
      </c>
      <c r="Q34" s="1329">
        <v>20</v>
      </c>
      <c r="R34" s="1329">
        <v>20</v>
      </c>
      <c r="S34" s="1329">
        <v>20</v>
      </c>
      <c r="T34" s="1329">
        <v>10</v>
      </c>
      <c r="U34" s="1329"/>
      <c r="V34" s="1329"/>
      <c r="W34" s="1329"/>
      <c r="X34" s="1329"/>
      <c r="Y34" s="1329"/>
      <c r="Z34" s="1329"/>
      <c r="AA34" s="1329"/>
      <c r="AB34" s="1329"/>
      <c r="AC34" s="1329"/>
      <c r="AD34" s="1329"/>
      <c r="AE34" s="1329"/>
      <c r="AF34" s="1329"/>
      <c r="AG34" s="1329"/>
      <c r="AH34" s="1329"/>
      <c r="AI34" s="1332"/>
      <c r="AJ34" s="1332"/>
      <c r="AK34" s="1332"/>
      <c r="AL34" s="1357"/>
      <c r="AM34" s="1331"/>
      <c r="AN34" s="1331"/>
      <c r="AO34" s="1331"/>
      <c r="AP34" s="1331"/>
      <c r="AQ34" s="1331"/>
      <c r="AR34" s="1331"/>
      <c r="AS34" s="1368"/>
      <c r="AT34" s="1368"/>
      <c r="AU34" s="1368"/>
      <c r="AV34" s="1329"/>
      <c r="AW34" s="1331"/>
      <c r="AX34" s="1331"/>
      <c r="AY34" s="1331"/>
      <c r="AZ34" s="1331"/>
      <c r="BA34" s="1329"/>
      <c r="BB34" s="1329"/>
      <c r="BC34" s="1329"/>
      <c r="BD34" s="1329"/>
      <c r="BE34" s="1329"/>
      <c r="BF34" s="1404"/>
      <c r="BG34" s="1404"/>
      <c r="BH34" s="1404"/>
      <c r="BI34" s="1404"/>
      <c r="BJ34" s="1357"/>
    </row>
    <row r="35" spans="1:62" ht="15" x14ac:dyDescent="0.25">
      <c r="A35" s="2248"/>
      <c r="B35" s="1399" t="s">
        <v>2254</v>
      </c>
      <c r="C35" s="1388" t="s">
        <v>1096</v>
      </c>
      <c r="D35" s="1395" t="s">
        <v>1063</v>
      </c>
      <c r="E35" s="1323">
        <v>45</v>
      </c>
      <c r="F35" s="1396">
        <f>SUM(J35:BI35)</f>
        <v>45</v>
      </c>
      <c r="G35" s="1386" t="s">
        <v>2222</v>
      </c>
      <c r="H35" s="1325" t="s">
        <v>147</v>
      </c>
      <c r="I35" s="1325"/>
      <c r="J35" s="1325">
        <v>15</v>
      </c>
      <c r="K35" s="1325">
        <v>15</v>
      </c>
      <c r="L35" s="1325">
        <v>15</v>
      </c>
      <c r="M35" s="1329"/>
      <c r="N35" s="1329"/>
      <c r="O35" s="1329"/>
      <c r="P35" s="1329"/>
      <c r="Q35" s="1329"/>
      <c r="R35" s="1329"/>
      <c r="S35" s="1329"/>
      <c r="T35" s="1329"/>
      <c r="U35" s="1329"/>
      <c r="V35" s="1329"/>
      <c r="W35" s="1329"/>
      <c r="X35" s="1329"/>
      <c r="Y35" s="1329"/>
      <c r="Z35" s="1329"/>
      <c r="AA35" s="1329"/>
      <c r="AB35" s="1329"/>
      <c r="AC35" s="1329"/>
      <c r="AD35" s="1329"/>
      <c r="AE35" s="1329"/>
      <c r="AF35" s="1329"/>
      <c r="AG35" s="1329"/>
      <c r="AH35" s="1329"/>
      <c r="AI35" s="1332"/>
      <c r="AJ35" s="1332"/>
      <c r="AK35" s="1332"/>
      <c r="AL35" s="1357"/>
      <c r="AM35" s="1331"/>
      <c r="AN35" s="1331"/>
      <c r="AO35" s="1331"/>
      <c r="AP35" s="1331"/>
      <c r="AQ35" s="1331"/>
      <c r="AR35" s="1331"/>
      <c r="AS35" s="1368"/>
      <c r="AT35" s="1368"/>
      <c r="AU35" s="1368"/>
      <c r="AV35" s="1329"/>
      <c r="AW35" s="1331"/>
      <c r="AX35" s="1331"/>
      <c r="AY35" s="1331"/>
      <c r="AZ35" s="1331"/>
      <c r="BA35" s="1329"/>
      <c r="BB35" s="1329"/>
      <c r="BC35" s="1329"/>
      <c r="BD35" s="1329"/>
      <c r="BE35" s="1329"/>
      <c r="BF35" s="1404"/>
      <c r="BG35" s="1404"/>
      <c r="BH35" s="1404"/>
      <c r="BI35" s="1404"/>
      <c r="BJ35" s="1357"/>
    </row>
    <row r="36" spans="1:62" ht="15" x14ac:dyDescent="0.25">
      <c r="A36" s="2248"/>
      <c r="B36" s="1399" t="s">
        <v>2254</v>
      </c>
      <c r="C36" s="1422" t="s">
        <v>176</v>
      </c>
      <c r="D36" s="1423" t="s">
        <v>1103</v>
      </c>
      <c r="E36" s="1323">
        <v>90</v>
      </c>
      <c r="F36" s="1396">
        <f>SUM(J36:BI36)</f>
        <v>90</v>
      </c>
      <c r="G36" s="1386" t="s">
        <v>2216</v>
      </c>
      <c r="H36" s="1325" t="s">
        <v>132</v>
      </c>
      <c r="I36" s="1325"/>
      <c r="J36" s="1325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29"/>
      <c r="W36" s="1329"/>
      <c r="X36" s="1329"/>
      <c r="Y36" s="1329"/>
      <c r="Z36" s="1329">
        <v>8</v>
      </c>
      <c r="AA36" s="1329">
        <v>24</v>
      </c>
      <c r="AB36" s="1329">
        <v>24</v>
      </c>
      <c r="AC36" s="1329">
        <v>12</v>
      </c>
      <c r="AD36" s="1331">
        <v>12</v>
      </c>
      <c r="AE36" s="1331">
        <v>10</v>
      </c>
      <c r="AF36" s="1329"/>
      <c r="AG36" s="1329"/>
      <c r="AH36" s="1329"/>
      <c r="AI36" s="1332"/>
      <c r="AJ36" s="1332"/>
      <c r="AK36" s="1332"/>
      <c r="AL36" s="1357"/>
      <c r="AM36" s="1331"/>
      <c r="AN36" s="1331"/>
      <c r="AO36" s="1331"/>
      <c r="AP36" s="1331"/>
      <c r="AQ36" s="1331"/>
      <c r="AR36" s="1331"/>
      <c r="AS36" s="1368"/>
      <c r="AT36" s="1368"/>
      <c r="AU36" s="1368"/>
      <c r="AV36" s="1329"/>
      <c r="AW36" s="1331"/>
      <c r="AX36" s="1331"/>
      <c r="AY36" s="1331"/>
      <c r="AZ36" s="1331"/>
      <c r="BA36" s="1329"/>
      <c r="BB36" s="1329"/>
      <c r="BC36" s="1329"/>
      <c r="BD36" s="1329"/>
      <c r="BE36" s="1329"/>
      <c r="BF36" s="1404"/>
      <c r="BG36" s="1404"/>
      <c r="BH36" s="1404"/>
      <c r="BI36" s="1404"/>
      <c r="BJ36" s="1357"/>
    </row>
    <row r="37" spans="1:62" ht="15" x14ac:dyDescent="0.25">
      <c r="A37" s="2248"/>
      <c r="B37" s="1399" t="s">
        <v>2254</v>
      </c>
      <c r="C37" s="1345" t="s">
        <v>271</v>
      </c>
      <c r="D37" s="1241" t="s">
        <v>1074</v>
      </c>
      <c r="E37" s="1323">
        <v>120</v>
      </c>
      <c r="F37" s="1396">
        <f>SUM(J37:BI37)</f>
        <v>120</v>
      </c>
      <c r="G37" s="1386" t="s">
        <v>2255</v>
      </c>
      <c r="H37" s="1325" t="s">
        <v>1032</v>
      </c>
      <c r="I37" s="1325"/>
      <c r="J37" s="1325"/>
      <c r="K37" s="1329"/>
      <c r="L37" s="1329"/>
      <c r="M37" s="1329"/>
      <c r="N37" s="1329"/>
      <c r="O37" s="1329"/>
      <c r="P37" s="1329"/>
      <c r="Q37" s="1329"/>
      <c r="R37" s="1329"/>
      <c r="S37" s="1329"/>
      <c r="T37" s="1329">
        <v>8</v>
      </c>
      <c r="U37" s="1329">
        <v>20</v>
      </c>
      <c r="V37" s="1329">
        <v>20</v>
      </c>
      <c r="W37" s="1329">
        <v>20</v>
      </c>
      <c r="X37" s="1329">
        <v>20</v>
      </c>
      <c r="Y37" s="1329">
        <v>20</v>
      </c>
      <c r="Z37" s="1329">
        <v>12</v>
      </c>
      <c r="AA37" s="1329"/>
      <c r="AB37" s="1329"/>
      <c r="AC37" s="1329"/>
      <c r="AD37" s="1329"/>
      <c r="AE37" s="1329"/>
      <c r="AF37" s="1329"/>
      <c r="AG37" s="1329"/>
      <c r="AH37" s="1329"/>
      <c r="AI37" s="1332"/>
      <c r="AJ37" s="1332"/>
      <c r="AK37" s="1332"/>
      <c r="AL37" s="1357"/>
      <c r="AM37" s="1331"/>
      <c r="AN37" s="1329"/>
      <c r="AO37" s="1329"/>
      <c r="AP37" s="1329"/>
      <c r="AQ37" s="1329"/>
      <c r="AR37" s="1329"/>
      <c r="AS37" s="1329"/>
      <c r="AT37" s="1329"/>
      <c r="AU37" s="1368"/>
      <c r="AV37" s="1368"/>
      <c r="AW37" s="1331"/>
      <c r="AX37" s="1329"/>
      <c r="AY37" s="1329"/>
      <c r="AZ37" s="1329"/>
      <c r="BA37" s="1329"/>
      <c r="BB37" s="1329"/>
      <c r="BC37" s="1329"/>
      <c r="BD37" s="1329"/>
      <c r="BE37" s="1329"/>
      <c r="BF37" s="1329"/>
      <c r="BG37" s="1329"/>
      <c r="BH37" s="1329"/>
      <c r="BI37" s="1329"/>
      <c r="BJ37" s="1357"/>
    </row>
    <row r="38" spans="1:62" ht="15" x14ac:dyDescent="0.25">
      <c r="A38" s="2248"/>
      <c r="B38" s="1399" t="s">
        <v>2254</v>
      </c>
      <c r="C38" s="1345" t="s">
        <v>273</v>
      </c>
      <c r="D38" s="1241" t="s">
        <v>2256</v>
      </c>
      <c r="E38" s="1323">
        <v>60</v>
      </c>
      <c r="F38" s="1396">
        <f>SUM(J38:BI38)</f>
        <v>60</v>
      </c>
      <c r="G38" s="1386" t="s">
        <v>2221</v>
      </c>
      <c r="H38" s="1325" t="s">
        <v>125</v>
      </c>
      <c r="I38" s="1325"/>
      <c r="J38" s="1325">
        <v>8</v>
      </c>
      <c r="K38" s="1329">
        <v>8</v>
      </c>
      <c r="L38" s="1329">
        <v>8</v>
      </c>
      <c r="M38" s="1329">
        <v>12</v>
      </c>
      <c r="N38" s="1329">
        <v>12</v>
      </c>
      <c r="O38" s="1329">
        <v>12</v>
      </c>
      <c r="P38" s="1329"/>
      <c r="Q38" s="1329"/>
      <c r="R38" s="1329"/>
      <c r="S38" s="1329"/>
      <c r="T38" s="1329"/>
      <c r="U38" s="1329"/>
      <c r="V38" s="1329"/>
      <c r="W38" s="1329"/>
      <c r="X38" s="1329"/>
      <c r="Y38" s="1329"/>
      <c r="Z38" s="1329"/>
      <c r="AA38" s="1329"/>
      <c r="AB38" s="1329"/>
      <c r="AC38" s="1329"/>
      <c r="AD38" s="1329"/>
      <c r="AE38" s="1329"/>
      <c r="AF38" s="1329"/>
      <c r="AG38" s="1329"/>
      <c r="AH38" s="1329"/>
      <c r="AI38" s="1332"/>
      <c r="AJ38" s="1332"/>
      <c r="AK38" s="1332"/>
      <c r="AL38" s="1357"/>
      <c r="AM38" s="1331"/>
      <c r="AN38" s="1329"/>
      <c r="AO38" s="1329"/>
      <c r="AP38" s="1329"/>
      <c r="AQ38" s="1329"/>
      <c r="AR38" s="1329"/>
      <c r="AS38" s="1329"/>
      <c r="AT38" s="1329"/>
      <c r="AU38" s="1368"/>
      <c r="AV38" s="1368"/>
      <c r="AW38" s="1331"/>
      <c r="AX38" s="1329"/>
      <c r="AY38" s="1329"/>
      <c r="AZ38" s="1329"/>
      <c r="BA38" s="1329"/>
      <c r="BB38" s="1329"/>
      <c r="BC38" s="1329"/>
      <c r="BD38" s="1329"/>
      <c r="BE38" s="1329"/>
      <c r="BF38" s="1329"/>
      <c r="BG38" s="1329"/>
      <c r="BH38" s="1329"/>
      <c r="BI38" s="1329"/>
      <c r="BJ38" s="1357"/>
    </row>
    <row r="39" spans="1:62" ht="15" x14ac:dyDescent="0.25">
      <c r="A39" s="2248"/>
      <c r="B39" s="1399" t="s">
        <v>2254</v>
      </c>
      <c r="C39" s="1395" t="s">
        <v>285</v>
      </c>
      <c r="D39" s="1241" t="s">
        <v>10</v>
      </c>
      <c r="E39" s="1397">
        <v>270</v>
      </c>
      <c r="F39" s="1396"/>
      <c r="G39" s="1386"/>
      <c r="H39" s="1325"/>
      <c r="I39" s="1325"/>
      <c r="J39" s="1325"/>
      <c r="K39" s="1329"/>
      <c r="L39" s="1329"/>
      <c r="M39" s="1329"/>
      <c r="N39" s="1329"/>
      <c r="O39" s="1329"/>
      <c r="P39" s="1329"/>
      <c r="Q39" s="1329"/>
      <c r="R39" s="1329"/>
      <c r="S39" s="1329"/>
      <c r="T39" s="1329"/>
      <c r="U39" s="1329"/>
      <c r="V39" s="1329"/>
      <c r="W39" s="1329"/>
      <c r="X39" s="1329"/>
      <c r="Y39" s="1329"/>
      <c r="Z39" s="1329"/>
      <c r="AA39" s="1329"/>
      <c r="AB39" s="1329"/>
      <c r="AC39" s="1329"/>
      <c r="AD39" s="1329"/>
      <c r="AE39" s="1352"/>
      <c r="AF39" s="1326" t="s">
        <v>3</v>
      </c>
      <c r="AG39" s="1326" t="s">
        <v>3</v>
      </c>
      <c r="AH39" s="1326" t="s">
        <v>3</v>
      </c>
      <c r="AI39" s="1332"/>
      <c r="AJ39" s="1332"/>
      <c r="AK39" s="1332"/>
      <c r="AL39" s="1326" t="s">
        <v>3</v>
      </c>
      <c r="AM39" s="1326" t="s">
        <v>3</v>
      </c>
      <c r="AN39" s="1326" t="s">
        <v>3</v>
      </c>
      <c r="AO39" s="1326" t="s">
        <v>3</v>
      </c>
      <c r="AP39" s="1326" t="s">
        <v>3</v>
      </c>
      <c r="AQ39" s="1326" t="s">
        <v>3</v>
      </c>
      <c r="AR39" s="1326" t="s">
        <v>3</v>
      </c>
      <c r="AS39" s="1331"/>
      <c r="AT39" s="1331"/>
      <c r="AU39" s="1331"/>
      <c r="AV39" s="1331"/>
      <c r="AW39" s="1331"/>
      <c r="AX39" s="1331"/>
      <c r="AY39" s="1331"/>
      <c r="AZ39" s="1331"/>
      <c r="BA39" s="1329"/>
      <c r="BB39" s="1329"/>
      <c r="BC39" s="1329"/>
      <c r="BD39" s="1329"/>
      <c r="BE39" s="1329"/>
      <c r="BF39" s="1329"/>
      <c r="BG39" s="1329"/>
      <c r="BH39" s="1404"/>
      <c r="BI39" s="1404"/>
      <c r="BJ39" s="1357"/>
    </row>
    <row r="40" spans="1:62" ht="14.25" x14ac:dyDescent="0.2">
      <c r="A40" s="2249"/>
      <c r="B40" s="94"/>
      <c r="C40" s="1347"/>
      <c r="D40" s="1336" t="s">
        <v>843</v>
      </c>
      <c r="E40" s="1347">
        <f>SUM(E34:E39)</f>
        <v>675</v>
      </c>
      <c r="F40" s="1347"/>
      <c r="G40" s="1390"/>
      <c r="H40" s="1338"/>
      <c r="I40" s="1338"/>
      <c r="J40" s="1338"/>
      <c r="K40" s="1339"/>
      <c r="L40" s="1339" t="e">
        <f>SUM(#REF!)</f>
        <v>#REF!</v>
      </c>
      <c r="M40" s="1339" t="e">
        <f>SUM(#REF!)</f>
        <v>#REF!</v>
      </c>
      <c r="N40" s="1339" t="e">
        <f>SUM(#REF!)</f>
        <v>#REF!</v>
      </c>
      <c r="O40" s="1339" t="e">
        <f>SUM(#REF!)</f>
        <v>#REF!</v>
      </c>
      <c r="P40" s="1339" t="e">
        <f>SUM(#REF!)</f>
        <v>#REF!</v>
      </c>
      <c r="Q40" s="1339" t="e">
        <f>SUM(#REF!)</f>
        <v>#REF!</v>
      </c>
      <c r="R40" s="1339" t="e">
        <f>SUM(#REF!)</f>
        <v>#REF!</v>
      </c>
      <c r="S40" s="1339" t="e">
        <f>SUM(#REF!)</f>
        <v>#REF!</v>
      </c>
      <c r="T40" s="1339" t="e">
        <f>SUM(#REF!)</f>
        <v>#REF!</v>
      </c>
      <c r="U40" s="1339" t="e">
        <f>SUM(#REF!)</f>
        <v>#REF!</v>
      </c>
      <c r="V40" s="1339" t="e">
        <f>SUM(#REF!)</f>
        <v>#REF!</v>
      </c>
      <c r="W40" s="1339" t="e">
        <f>SUM(#REF!)</f>
        <v>#REF!</v>
      </c>
      <c r="X40" s="1339" t="e">
        <f>SUM(#REF!)</f>
        <v>#REF!</v>
      </c>
      <c r="Y40" s="1339" t="e">
        <f>SUM(#REF!)</f>
        <v>#REF!</v>
      </c>
      <c r="Z40" s="1339" t="e">
        <f>SUM(#REF!)</f>
        <v>#REF!</v>
      </c>
      <c r="AA40" s="1339" t="e">
        <f>SUM(#REF!)</f>
        <v>#REF!</v>
      </c>
      <c r="AB40" s="1339" t="e">
        <f>SUM(#REF!)</f>
        <v>#REF!</v>
      </c>
      <c r="AC40" s="1339" t="e">
        <f>SUM(#REF!)</f>
        <v>#REF!</v>
      </c>
      <c r="AD40" s="1339" t="e">
        <f>SUM(#REF!)</f>
        <v>#REF!</v>
      </c>
      <c r="AE40" s="1339">
        <f>SUM(AE34:AE34)</f>
        <v>0</v>
      </c>
      <c r="AF40" s="1339" t="e">
        <f>SUM(#REF!)</f>
        <v>#REF!</v>
      </c>
      <c r="AG40" s="1339" t="e">
        <f>SUM(#REF!)</f>
        <v>#REF!</v>
      </c>
      <c r="AH40" s="1339" t="e">
        <f>SUM(#REF!)</f>
        <v>#REF!</v>
      </c>
      <c r="AI40" s="1332" t="e">
        <f>SUM(#REF!)</f>
        <v>#REF!</v>
      </c>
      <c r="AJ40" s="1332" t="e">
        <f>SUM(#REF!)</f>
        <v>#REF!</v>
      </c>
      <c r="AK40" s="1332" t="e">
        <f>SUM(#REF!)</f>
        <v>#REF!</v>
      </c>
      <c r="AL40" s="1357" t="e">
        <f>SUM(#REF!)</f>
        <v>#REF!</v>
      </c>
      <c r="AM40" s="1331" t="e">
        <f>SUM(#REF!)</f>
        <v>#REF!</v>
      </c>
      <c r="AN40" s="1339">
        <f t="shared" ref="AN40:BI40" si="6">SUM(AN34:AN39)</f>
        <v>0</v>
      </c>
      <c r="AO40" s="1339">
        <f t="shared" si="6"/>
        <v>0</v>
      </c>
      <c r="AP40" s="1339">
        <f t="shared" si="6"/>
        <v>0</v>
      </c>
      <c r="AQ40" s="1339">
        <f t="shared" si="6"/>
        <v>0</v>
      </c>
      <c r="AR40" s="1339">
        <f t="shared" si="6"/>
        <v>0</v>
      </c>
      <c r="AS40" s="1339">
        <f t="shared" si="6"/>
        <v>0</v>
      </c>
      <c r="AT40" s="1339">
        <f t="shared" si="6"/>
        <v>0</v>
      </c>
      <c r="AU40" s="1339">
        <f t="shared" si="6"/>
        <v>0</v>
      </c>
      <c r="AV40" s="1339">
        <f t="shared" si="6"/>
        <v>0</v>
      </c>
      <c r="AW40" s="1339">
        <f t="shared" si="6"/>
        <v>0</v>
      </c>
      <c r="AX40" s="1339">
        <f t="shared" si="6"/>
        <v>0</v>
      </c>
      <c r="AY40" s="1339">
        <f t="shared" si="6"/>
        <v>0</v>
      </c>
      <c r="AZ40" s="1339">
        <f t="shared" si="6"/>
        <v>0</v>
      </c>
      <c r="BA40" s="1339">
        <f t="shared" si="6"/>
        <v>0</v>
      </c>
      <c r="BB40" s="1339">
        <f t="shared" si="6"/>
        <v>0</v>
      </c>
      <c r="BC40" s="1339">
        <f t="shared" si="6"/>
        <v>0</v>
      </c>
      <c r="BD40" s="1339">
        <f t="shared" si="6"/>
        <v>0</v>
      </c>
      <c r="BE40" s="1339">
        <f t="shared" si="6"/>
        <v>0</v>
      </c>
      <c r="BF40" s="1339">
        <f t="shared" si="6"/>
        <v>0</v>
      </c>
      <c r="BG40" s="1339">
        <f t="shared" si="6"/>
        <v>0</v>
      </c>
      <c r="BH40" s="1339">
        <f t="shared" si="6"/>
        <v>0</v>
      </c>
      <c r="BI40" s="1339">
        <f t="shared" si="6"/>
        <v>0</v>
      </c>
      <c r="BJ40" s="1357"/>
    </row>
    <row r="41" spans="1:62" ht="15" x14ac:dyDescent="0.25">
      <c r="A41" s="2248"/>
      <c r="B41" s="1399" t="s">
        <v>2257</v>
      </c>
      <c r="C41" s="1388" t="s">
        <v>161</v>
      </c>
      <c r="D41" s="1395" t="s">
        <v>1095</v>
      </c>
      <c r="E41" s="1323">
        <v>45</v>
      </c>
      <c r="F41" s="1396">
        <f t="shared" ref="F41:F48" si="7">SUM(J41:BI41)</f>
        <v>45</v>
      </c>
      <c r="G41" s="1409" t="s">
        <v>2241</v>
      </c>
      <c r="H41" s="1325" t="s">
        <v>130</v>
      </c>
      <c r="I41" s="1325"/>
      <c r="J41" s="1325"/>
      <c r="K41" s="1329"/>
      <c r="L41" s="1329"/>
      <c r="M41" s="1329"/>
      <c r="N41" s="1366"/>
      <c r="O41" s="1366"/>
      <c r="P41" s="1366"/>
      <c r="Q41" s="1366"/>
      <c r="R41" s="1366"/>
      <c r="S41" s="1329"/>
      <c r="T41" s="1329"/>
      <c r="U41" s="1329"/>
      <c r="V41" s="1329"/>
      <c r="W41" s="1329"/>
      <c r="X41" s="1358"/>
      <c r="Y41" s="1358"/>
      <c r="Z41" s="1329"/>
      <c r="AA41" s="1329"/>
      <c r="AB41" s="1329"/>
      <c r="AC41" s="1329"/>
      <c r="AD41" s="1331"/>
      <c r="AE41" s="1329"/>
      <c r="AF41" s="1329"/>
      <c r="AG41" s="1329"/>
      <c r="AH41" s="1329"/>
      <c r="AI41" s="1332"/>
      <c r="AJ41" s="1332"/>
      <c r="AK41" s="1332"/>
      <c r="AL41" s="1357"/>
      <c r="AM41" s="1331"/>
      <c r="AN41" s="1329">
        <v>15</v>
      </c>
      <c r="AO41" s="1329">
        <v>30</v>
      </c>
      <c r="AP41" s="1329"/>
      <c r="AQ41" s="1329"/>
      <c r="AR41" s="1329"/>
      <c r="AS41" s="1329"/>
      <c r="AT41" s="1329"/>
      <c r="AU41" s="1329"/>
      <c r="AV41" s="1331"/>
      <c r="AW41" s="1331"/>
      <c r="AX41" s="1331"/>
      <c r="AY41" s="1331"/>
      <c r="AZ41" s="1331"/>
      <c r="BA41" s="1331"/>
      <c r="BB41" s="1331"/>
      <c r="BC41" s="1331"/>
      <c r="BD41" s="1331"/>
      <c r="BE41" s="1331"/>
      <c r="BF41" s="1404"/>
      <c r="BG41" s="1404"/>
      <c r="BH41" s="1404"/>
      <c r="BI41" s="1404"/>
      <c r="BJ41" s="1357"/>
    </row>
    <row r="42" spans="1:62" ht="15" x14ac:dyDescent="0.25">
      <c r="A42" s="2248"/>
      <c r="B42" s="1399" t="s">
        <v>2257</v>
      </c>
      <c r="C42" s="1388" t="s">
        <v>1096</v>
      </c>
      <c r="D42" s="1395" t="s">
        <v>1063</v>
      </c>
      <c r="E42" s="1323">
        <v>45</v>
      </c>
      <c r="F42" s="1396">
        <f t="shared" si="7"/>
        <v>45</v>
      </c>
      <c r="G42" s="1386" t="s">
        <v>2222</v>
      </c>
      <c r="H42" s="1325" t="s">
        <v>147</v>
      </c>
      <c r="I42" s="1325"/>
      <c r="J42" s="1325">
        <v>15</v>
      </c>
      <c r="K42" s="1325">
        <v>15</v>
      </c>
      <c r="L42" s="1325">
        <v>15</v>
      </c>
      <c r="M42" s="1325"/>
      <c r="N42" s="1329"/>
      <c r="O42" s="1329"/>
      <c r="P42" s="1329"/>
      <c r="Q42" s="1329"/>
      <c r="R42" s="1329"/>
      <c r="S42" s="1329"/>
      <c r="T42" s="1329"/>
      <c r="U42" s="1329"/>
      <c r="V42" s="1329"/>
      <c r="W42" s="1329"/>
      <c r="X42" s="1329"/>
      <c r="Y42" s="1329"/>
      <c r="Z42" s="1329"/>
      <c r="AA42" s="1329"/>
      <c r="AB42" s="1329"/>
      <c r="AC42" s="1329"/>
      <c r="AD42" s="1331"/>
      <c r="AE42" s="1331"/>
      <c r="AF42" s="1331"/>
      <c r="AG42" s="1329"/>
      <c r="AH42" s="1329"/>
      <c r="AI42" s="1332"/>
      <c r="AJ42" s="1332"/>
      <c r="AK42" s="1332"/>
      <c r="AL42" s="1357"/>
      <c r="AM42" s="1331"/>
      <c r="AN42" s="1329"/>
      <c r="AO42" s="1329"/>
      <c r="AP42" s="1329"/>
      <c r="AQ42" s="1329"/>
      <c r="AR42" s="1329"/>
      <c r="AS42" s="1329"/>
      <c r="AT42" s="1329"/>
      <c r="AU42" s="1368"/>
      <c r="AV42" s="1368"/>
      <c r="AW42" s="1329"/>
      <c r="AX42" s="1329"/>
      <c r="AY42" s="1329"/>
      <c r="AZ42" s="1331"/>
      <c r="BA42" s="1331"/>
      <c r="BB42" s="1331"/>
      <c r="BC42" s="1331"/>
      <c r="BD42" s="1331"/>
      <c r="BE42" s="1331"/>
      <c r="BF42" s="1404"/>
      <c r="BG42" s="1404"/>
      <c r="BH42" s="1404"/>
      <c r="BI42" s="1404"/>
      <c r="BJ42" s="1357"/>
    </row>
    <row r="43" spans="1:62" ht="15" x14ac:dyDescent="0.25">
      <c r="A43" s="2248"/>
      <c r="B43" s="1399" t="s">
        <v>2257</v>
      </c>
      <c r="C43" s="1422" t="s">
        <v>176</v>
      </c>
      <c r="D43" s="1423" t="s">
        <v>1103</v>
      </c>
      <c r="E43" s="1323">
        <v>90</v>
      </c>
      <c r="F43" s="1396">
        <f t="shared" si="7"/>
        <v>90</v>
      </c>
      <c r="G43" s="1386" t="s">
        <v>2216</v>
      </c>
      <c r="H43" s="1325" t="s">
        <v>132</v>
      </c>
      <c r="I43" s="1325"/>
      <c r="J43" s="1325"/>
      <c r="K43" s="1329"/>
      <c r="L43" s="1329"/>
      <c r="M43" s="1329"/>
      <c r="N43" s="1329"/>
      <c r="O43" s="1329"/>
      <c r="P43" s="1329"/>
      <c r="Q43" s="1329"/>
      <c r="R43" s="1329"/>
      <c r="S43" s="1329"/>
      <c r="T43" s="1329"/>
      <c r="U43" s="1329"/>
      <c r="V43" s="1329"/>
      <c r="W43" s="1329"/>
      <c r="X43" s="1329"/>
      <c r="Y43" s="1329"/>
      <c r="Z43" s="1329"/>
      <c r="AA43" s="1329"/>
      <c r="AB43" s="1329">
        <v>20</v>
      </c>
      <c r="AC43" s="1329">
        <v>20</v>
      </c>
      <c r="AD43" s="1329">
        <v>20</v>
      </c>
      <c r="AE43" s="1329">
        <v>20</v>
      </c>
      <c r="AF43" s="1331">
        <v>10</v>
      </c>
      <c r="AG43" s="1329"/>
      <c r="AH43" s="1329"/>
      <c r="AI43" s="1332"/>
      <c r="AJ43" s="1332"/>
      <c r="AK43" s="1332"/>
      <c r="AL43" s="1357"/>
      <c r="AM43" s="1351"/>
      <c r="AN43" s="1329"/>
      <c r="AO43" s="1329"/>
      <c r="AP43" s="1329"/>
      <c r="AQ43" s="1329"/>
      <c r="AR43" s="1329"/>
      <c r="AS43" s="1329"/>
      <c r="AT43" s="1329"/>
      <c r="AU43" s="1368"/>
      <c r="AV43" s="1368"/>
      <c r="AW43" s="1329"/>
      <c r="AX43" s="1329"/>
      <c r="AY43" s="1329"/>
      <c r="AZ43" s="1331"/>
      <c r="BA43" s="1331"/>
      <c r="BB43" s="1331"/>
      <c r="BC43" s="1331"/>
      <c r="BD43" s="1331"/>
      <c r="BE43" s="1331"/>
      <c r="BF43" s="1404"/>
      <c r="BG43" s="1404"/>
      <c r="BH43" s="1404"/>
      <c r="BI43" s="1404"/>
      <c r="BJ43" s="1357"/>
    </row>
    <row r="44" spans="1:62" ht="15" x14ac:dyDescent="0.25">
      <c r="A44" s="2248"/>
      <c r="B44" s="1399" t="s">
        <v>2257</v>
      </c>
      <c r="C44" s="1345" t="s">
        <v>271</v>
      </c>
      <c r="D44" s="1241" t="s">
        <v>1074</v>
      </c>
      <c r="E44" s="1323">
        <v>120</v>
      </c>
      <c r="F44" s="1396">
        <f t="shared" si="7"/>
        <v>120</v>
      </c>
      <c r="G44" s="1386" t="s">
        <v>2258</v>
      </c>
      <c r="H44" s="1325" t="s">
        <v>1032</v>
      </c>
      <c r="I44" s="1325"/>
      <c r="J44" s="1325"/>
      <c r="K44" s="1329"/>
      <c r="L44" s="1329"/>
      <c r="M44" s="1329"/>
      <c r="N44" s="1329"/>
      <c r="O44" s="1329"/>
      <c r="P44" s="1329"/>
      <c r="Q44" s="1329"/>
      <c r="R44" s="1329"/>
      <c r="S44" s="1329"/>
      <c r="T44" s="1329"/>
      <c r="U44" s="1329"/>
      <c r="V44" s="1329">
        <v>20</v>
      </c>
      <c r="W44" s="1329">
        <v>20</v>
      </c>
      <c r="X44" s="1329">
        <v>20</v>
      </c>
      <c r="Y44" s="1329">
        <v>20</v>
      </c>
      <c r="Z44" s="1329">
        <v>20</v>
      </c>
      <c r="AA44" s="1329">
        <v>20</v>
      </c>
      <c r="AB44" s="1329"/>
      <c r="AC44" s="1329"/>
      <c r="AD44" s="1329"/>
      <c r="AE44" s="1329"/>
      <c r="AF44" s="1329"/>
      <c r="AG44" s="1329"/>
      <c r="AH44" s="1329"/>
      <c r="AI44" s="1332"/>
      <c r="AJ44" s="1332"/>
      <c r="AK44" s="1332"/>
      <c r="AL44" s="1357"/>
      <c r="AM44" s="1331"/>
      <c r="AN44" s="1329"/>
      <c r="AO44" s="1329"/>
      <c r="AP44" s="1329"/>
      <c r="AQ44" s="1329"/>
      <c r="AR44" s="1329"/>
      <c r="AS44" s="1329"/>
      <c r="AT44" s="1329"/>
      <c r="AU44" s="1368"/>
      <c r="AV44" s="1368"/>
      <c r="AW44" s="1331"/>
      <c r="AX44" s="1329"/>
      <c r="AY44" s="1329"/>
      <c r="AZ44" s="1329"/>
      <c r="BA44" s="1329"/>
      <c r="BB44" s="1329"/>
      <c r="BC44" s="1329"/>
      <c r="BD44" s="1329"/>
      <c r="BE44" s="1329"/>
      <c r="BF44" s="1404"/>
      <c r="BG44" s="1404"/>
      <c r="BH44" s="1404"/>
      <c r="BI44" s="1404"/>
      <c r="BJ44" s="1357"/>
    </row>
    <row r="45" spans="1:62" ht="15" x14ac:dyDescent="0.25">
      <c r="A45" s="2248"/>
      <c r="B45" s="1399" t="s">
        <v>2257</v>
      </c>
      <c r="C45" s="1345" t="s">
        <v>273</v>
      </c>
      <c r="D45" s="1241" t="s">
        <v>2256</v>
      </c>
      <c r="E45" s="1323">
        <v>60</v>
      </c>
      <c r="F45" s="1396">
        <f t="shared" si="7"/>
        <v>60</v>
      </c>
      <c r="G45" s="1386" t="s">
        <v>2221</v>
      </c>
      <c r="H45" s="1325" t="s">
        <v>125</v>
      </c>
      <c r="I45" s="1325"/>
      <c r="J45" s="1357">
        <v>8</v>
      </c>
      <c r="K45" s="1329">
        <v>8</v>
      </c>
      <c r="L45" s="1329">
        <v>8</v>
      </c>
      <c r="M45" s="1329">
        <v>12</v>
      </c>
      <c r="N45" s="1329">
        <v>12</v>
      </c>
      <c r="O45" s="1329">
        <v>12</v>
      </c>
      <c r="P45" s="1329"/>
      <c r="Q45" s="1329"/>
      <c r="R45" s="1329"/>
      <c r="S45" s="1329"/>
      <c r="T45" s="1329"/>
      <c r="U45" s="1329"/>
      <c r="V45" s="1329"/>
      <c r="W45" s="1329"/>
      <c r="X45" s="1329"/>
      <c r="Y45" s="1329"/>
      <c r="Z45" s="1329"/>
      <c r="AA45" s="1329"/>
      <c r="AB45" s="1329"/>
      <c r="AC45" s="1329"/>
      <c r="AD45" s="1329"/>
      <c r="AE45" s="1329"/>
      <c r="AF45" s="1329"/>
      <c r="AG45" s="1329"/>
      <c r="AH45" s="1329"/>
      <c r="AI45" s="1332"/>
      <c r="AJ45" s="1332"/>
      <c r="AK45" s="1332"/>
      <c r="AL45" s="1357"/>
      <c r="AM45" s="1331"/>
      <c r="AN45" s="1329"/>
      <c r="AO45" s="1329"/>
      <c r="AP45" s="1329"/>
      <c r="AQ45" s="1329"/>
      <c r="AR45" s="1329"/>
      <c r="AS45" s="1329"/>
      <c r="AT45" s="1329"/>
      <c r="AU45" s="1329"/>
      <c r="AV45" s="1329"/>
      <c r="AW45" s="1368"/>
      <c r="AX45" s="1368"/>
      <c r="AY45" s="1368"/>
      <c r="AZ45" s="1368"/>
      <c r="BA45" s="1329"/>
      <c r="BB45" s="1329"/>
      <c r="BC45" s="1329"/>
      <c r="BD45" s="1329"/>
      <c r="BE45" s="1331"/>
      <c r="BF45" s="1404"/>
      <c r="BG45" s="1404"/>
      <c r="BH45" s="1404"/>
      <c r="BI45" s="1404"/>
      <c r="BJ45" s="1357"/>
    </row>
    <row r="46" spans="1:62" ht="15" x14ac:dyDescent="0.25">
      <c r="A46" s="2248"/>
      <c r="B46" s="1399" t="s">
        <v>2257</v>
      </c>
      <c r="C46" s="1345" t="s">
        <v>274</v>
      </c>
      <c r="D46" s="1241" t="s">
        <v>2259</v>
      </c>
      <c r="E46" s="1323">
        <v>100</v>
      </c>
      <c r="F46" s="1396">
        <f t="shared" si="7"/>
        <v>100</v>
      </c>
      <c r="G46" s="1386" t="s">
        <v>2216</v>
      </c>
      <c r="H46" s="1325" t="s">
        <v>132</v>
      </c>
      <c r="I46" s="1325"/>
      <c r="J46" s="1325"/>
      <c r="K46" s="1329"/>
      <c r="L46" s="1329"/>
      <c r="M46" s="1329"/>
      <c r="N46" s="1329"/>
      <c r="O46" s="1329"/>
      <c r="P46" s="1329"/>
      <c r="Q46" s="1329"/>
      <c r="R46" s="1329"/>
      <c r="S46" s="1329"/>
      <c r="T46" s="1329"/>
      <c r="U46" s="1329"/>
      <c r="V46" s="1329"/>
      <c r="W46" s="1329"/>
      <c r="X46" s="1329"/>
      <c r="Y46" s="1329"/>
      <c r="Z46" s="1329"/>
      <c r="AA46" s="1329"/>
      <c r="AB46" s="1329"/>
      <c r="AC46" s="1329"/>
      <c r="AD46" s="1329"/>
      <c r="AE46" s="1329"/>
      <c r="AF46" s="1329">
        <v>8</v>
      </c>
      <c r="AG46" s="1329">
        <v>20</v>
      </c>
      <c r="AH46" s="1329">
        <v>20</v>
      </c>
      <c r="AI46" s="1332"/>
      <c r="AJ46" s="1332"/>
      <c r="AK46" s="1332"/>
      <c r="AL46" s="1357">
        <v>20</v>
      </c>
      <c r="AM46" s="1331">
        <v>24</v>
      </c>
      <c r="AN46" s="1329">
        <v>8</v>
      </c>
      <c r="AO46" s="1329"/>
      <c r="AP46" s="1329"/>
      <c r="AQ46" s="1329"/>
      <c r="AR46" s="1329"/>
      <c r="AS46" s="1329"/>
      <c r="AT46" s="1329"/>
      <c r="AU46" s="1329"/>
      <c r="AV46" s="1329"/>
      <c r="AW46" s="1368"/>
      <c r="AX46" s="1368"/>
      <c r="AY46" s="1368"/>
      <c r="AZ46" s="1368"/>
      <c r="BA46" s="1329"/>
      <c r="BB46" s="1329"/>
      <c r="BC46" s="1329"/>
      <c r="BD46" s="1329"/>
      <c r="BE46" s="1331"/>
      <c r="BF46" s="1404"/>
      <c r="BG46" s="1404"/>
      <c r="BH46" s="1404"/>
      <c r="BI46" s="1404"/>
      <c r="BJ46" s="1357"/>
    </row>
    <row r="47" spans="1:62" ht="15" x14ac:dyDescent="0.25">
      <c r="A47" s="2248"/>
      <c r="B47" s="1399" t="s">
        <v>2257</v>
      </c>
      <c r="C47" s="1345" t="s">
        <v>276</v>
      </c>
      <c r="D47" s="1241" t="s">
        <v>1078</v>
      </c>
      <c r="E47" s="1323">
        <v>120</v>
      </c>
      <c r="F47" s="1396">
        <f t="shared" si="7"/>
        <v>120</v>
      </c>
      <c r="G47" s="1386" t="s">
        <v>2248</v>
      </c>
      <c r="H47" s="1325" t="s">
        <v>1032</v>
      </c>
      <c r="I47" s="1325"/>
      <c r="J47" s="1325"/>
      <c r="K47" s="1329"/>
      <c r="L47" s="1329"/>
      <c r="M47" s="1329"/>
      <c r="N47" s="1329"/>
      <c r="O47" s="1329"/>
      <c r="P47" s="1329">
        <v>20</v>
      </c>
      <c r="Q47" s="1329">
        <v>20</v>
      </c>
      <c r="R47" s="1329">
        <v>20</v>
      </c>
      <c r="S47" s="1329">
        <v>20</v>
      </c>
      <c r="T47" s="1329">
        <v>20</v>
      </c>
      <c r="U47" s="1329">
        <v>20</v>
      </c>
      <c r="V47" s="1329"/>
      <c r="W47" s="1329"/>
      <c r="X47" s="1329"/>
      <c r="Y47" s="1329"/>
      <c r="Z47" s="1329"/>
      <c r="AA47" s="1329"/>
      <c r="AB47" s="1329"/>
      <c r="AC47" s="1329"/>
      <c r="AD47" s="1329"/>
      <c r="AE47" s="1329"/>
      <c r="AF47" s="1329"/>
      <c r="AG47" s="1329"/>
      <c r="AH47" s="1329"/>
      <c r="AI47" s="1332"/>
      <c r="AJ47" s="1332"/>
      <c r="AK47" s="1332"/>
      <c r="AL47" s="1357"/>
      <c r="AM47" s="1331"/>
      <c r="AN47" s="1329"/>
      <c r="AO47" s="1329"/>
      <c r="AP47" s="1329"/>
      <c r="AQ47" s="1329"/>
      <c r="AR47" s="1329"/>
      <c r="AS47" s="1329"/>
      <c r="AT47" s="1329"/>
      <c r="AU47" s="1329"/>
      <c r="AV47" s="1329"/>
      <c r="AW47" s="1368"/>
      <c r="AX47" s="1368"/>
      <c r="AY47" s="1368"/>
      <c r="AZ47" s="1368"/>
      <c r="BA47" s="1329"/>
      <c r="BB47" s="1329"/>
      <c r="BC47" s="1329"/>
      <c r="BD47" s="1329"/>
      <c r="BE47" s="1331"/>
      <c r="BF47" s="1404"/>
      <c r="BG47" s="1404"/>
      <c r="BH47" s="1404"/>
      <c r="BI47" s="1404"/>
      <c r="BJ47" s="1357"/>
    </row>
    <row r="48" spans="1:62" ht="15" x14ac:dyDescent="0.25">
      <c r="A48" s="2248"/>
      <c r="B48" s="1399" t="s">
        <v>2257</v>
      </c>
      <c r="C48" s="1395" t="s">
        <v>285</v>
      </c>
      <c r="D48" s="1241" t="s">
        <v>10</v>
      </c>
      <c r="E48" s="1397">
        <v>270</v>
      </c>
      <c r="F48" s="1396">
        <f t="shared" si="7"/>
        <v>0</v>
      </c>
      <c r="G48" s="1386"/>
      <c r="H48" s="1325"/>
      <c r="I48" s="1325"/>
      <c r="J48" s="1325"/>
      <c r="K48" s="1329"/>
      <c r="L48" s="1329"/>
      <c r="M48" s="1329"/>
      <c r="N48" s="1329"/>
      <c r="O48" s="1329"/>
      <c r="P48" s="1329"/>
      <c r="Q48" s="1329"/>
      <c r="R48" s="1329"/>
      <c r="S48" s="1329"/>
      <c r="T48" s="1329"/>
      <c r="U48" s="1329"/>
      <c r="V48" s="1329"/>
      <c r="W48" s="1329"/>
      <c r="X48" s="1329"/>
      <c r="Y48" s="1329"/>
      <c r="Z48" s="1329"/>
      <c r="AA48" s="1329"/>
      <c r="AB48" s="1329"/>
      <c r="AC48" s="1329"/>
      <c r="AD48" s="1329"/>
      <c r="AE48" s="1329"/>
      <c r="AF48" s="1329"/>
      <c r="AG48" s="1329"/>
      <c r="AH48" s="1329"/>
      <c r="AI48" s="1332"/>
      <c r="AJ48" s="1332"/>
      <c r="AK48" s="1332"/>
      <c r="AL48" s="1357"/>
      <c r="AM48" s="1331"/>
      <c r="AN48" s="1329"/>
      <c r="AO48" s="1329"/>
      <c r="AP48" s="1326" t="s">
        <v>3</v>
      </c>
      <c r="AQ48" s="1326" t="s">
        <v>3</v>
      </c>
      <c r="AR48" s="1326" t="s">
        <v>3</v>
      </c>
      <c r="AS48" s="1326" t="s">
        <v>3</v>
      </c>
      <c r="AT48" s="1326" t="s">
        <v>3</v>
      </c>
      <c r="AU48" s="1326" t="s">
        <v>3</v>
      </c>
      <c r="AV48" s="1326" t="s">
        <v>3</v>
      </c>
      <c r="AW48" s="1326" t="s">
        <v>3</v>
      </c>
      <c r="AX48" s="1326" t="s">
        <v>3</v>
      </c>
      <c r="AY48" s="1326" t="s">
        <v>3</v>
      </c>
      <c r="AZ48" s="1368"/>
      <c r="BA48" s="1329"/>
      <c r="BB48" s="1329"/>
      <c r="BC48" s="1329"/>
      <c r="BD48" s="1329"/>
      <c r="BE48" s="1331"/>
      <c r="BF48" s="1404"/>
      <c r="BG48" s="1404"/>
      <c r="BH48" s="1404"/>
      <c r="BI48" s="1404"/>
      <c r="BJ48" s="1357"/>
    </row>
    <row r="49" spans="1:62" ht="14.25" x14ac:dyDescent="0.2">
      <c r="A49" s="2249"/>
      <c r="B49" s="94"/>
      <c r="C49" s="1347"/>
      <c r="D49" s="1336" t="s">
        <v>843</v>
      </c>
      <c r="E49" s="1347">
        <f>SUM(E41:E48)</f>
        <v>850</v>
      </c>
      <c r="F49" s="1347"/>
      <c r="G49" s="1390"/>
      <c r="H49" s="1338"/>
      <c r="I49" s="1338"/>
      <c r="J49" s="1338"/>
      <c r="K49" s="1339"/>
      <c r="L49" s="1339">
        <f t="shared" ref="L49:AM49" si="8">SUM(L41:L41)</f>
        <v>0</v>
      </c>
      <c r="M49" s="1339">
        <f t="shared" si="8"/>
        <v>0</v>
      </c>
      <c r="N49" s="1339">
        <f t="shared" si="8"/>
        <v>0</v>
      </c>
      <c r="O49" s="1339">
        <f t="shared" si="8"/>
        <v>0</v>
      </c>
      <c r="P49" s="1339">
        <f t="shared" si="8"/>
        <v>0</v>
      </c>
      <c r="Q49" s="1339">
        <f t="shared" si="8"/>
        <v>0</v>
      </c>
      <c r="R49" s="1339">
        <f t="shared" si="8"/>
        <v>0</v>
      </c>
      <c r="S49" s="1339">
        <f t="shared" si="8"/>
        <v>0</v>
      </c>
      <c r="T49" s="1339">
        <f t="shared" si="8"/>
        <v>0</v>
      </c>
      <c r="U49" s="1339">
        <f t="shared" si="8"/>
        <v>0</v>
      </c>
      <c r="V49" s="1339">
        <f t="shared" si="8"/>
        <v>0</v>
      </c>
      <c r="W49" s="1339">
        <f t="shared" si="8"/>
        <v>0</v>
      </c>
      <c r="X49" s="1339">
        <f t="shared" si="8"/>
        <v>0</v>
      </c>
      <c r="Y49" s="1339">
        <f t="shared" si="8"/>
        <v>0</v>
      </c>
      <c r="Z49" s="1339">
        <f t="shared" si="8"/>
        <v>0</v>
      </c>
      <c r="AA49" s="1339">
        <f t="shared" si="8"/>
        <v>0</v>
      </c>
      <c r="AB49" s="1339">
        <f t="shared" si="8"/>
        <v>0</v>
      </c>
      <c r="AC49" s="1339">
        <f t="shared" si="8"/>
        <v>0</v>
      </c>
      <c r="AD49" s="1339">
        <f t="shared" si="8"/>
        <v>0</v>
      </c>
      <c r="AE49" s="1339">
        <f t="shared" si="8"/>
        <v>0</v>
      </c>
      <c r="AF49" s="1339">
        <f t="shared" si="8"/>
        <v>0</v>
      </c>
      <c r="AG49" s="1339">
        <f t="shared" si="8"/>
        <v>0</v>
      </c>
      <c r="AH49" s="1339">
        <f t="shared" si="8"/>
        <v>0</v>
      </c>
      <c r="AI49" s="1332">
        <f t="shared" si="8"/>
        <v>0</v>
      </c>
      <c r="AJ49" s="1332">
        <f t="shared" si="8"/>
        <v>0</v>
      </c>
      <c r="AK49" s="1332">
        <f t="shared" si="8"/>
        <v>0</v>
      </c>
      <c r="AL49" s="1357">
        <f t="shared" si="8"/>
        <v>0</v>
      </c>
      <c r="AM49" s="1331">
        <f t="shared" si="8"/>
        <v>0</v>
      </c>
      <c r="AN49" s="1339">
        <f t="shared" ref="AN49:BI49" si="9">SUM(AN41:AN48)</f>
        <v>23</v>
      </c>
      <c r="AO49" s="1339">
        <f t="shared" si="9"/>
        <v>30</v>
      </c>
      <c r="AP49" s="1339">
        <f t="shared" si="9"/>
        <v>0</v>
      </c>
      <c r="AQ49" s="1339">
        <f t="shared" si="9"/>
        <v>0</v>
      </c>
      <c r="AR49" s="1339">
        <f t="shared" si="9"/>
        <v>0</v>
      </c>
      <c r="AS49" s="1339">
        <f t="shared" si="9"/>
        <v>0</v>
      </c>
      <c r="AT49" s="1339">
        <f t="shared" si="9"/>
        <v>0</v>
      </c>
      <c r="AU49" s="1339">
        <f t="shared" si="9"/>
        <v>0</v>
      </c>
      <c r="AV49" s="1339">
        <f t="shared" si="9"/>
        <v>0</v>
      </c>
      <c r="AW49" s="1339">
        <f t="shared" si="9"/>
        <v>0</v>
      </c>
      <c r="AX49" s="1339">
        <f t="shared" si="9"/>
        <v>0</v>
      </c>
      <c r="AY49" s="1339">
        <f t="shared" si="9"/>
        <v>0</v>
      </c>
      <c r="AZ49" s="1339">
        <f t="shared" si="9"/>
        <v>0</v>
      </c>
      <c r="BA49" s="1339">
        <f t="shared" si="9"/>
        <v>0</v>
      </c>
      <c r="BB49" s="1339">
        <f t="shared" si="9"/>
        <v>0</v>
      </c>
      <c r="BC49" s="1339">
        <f t="shared" si="9"/>
        <v>0</v>
      </c>
      <c r="BD49" s="1339">
        <f t="shared" si="9"/>
        <v>0</v>
      </c>
      <c r="BE49" s="1339">
        <f t="shared" si="9"/>
        <v>0</v>
      </c>
      <c r="BF49" s="1404">
        <f t="shared" si="9"/>
        <v>0</v>
      </c>
      <c r="BG49" s="1404">
        <f t="shared" si="9"/>
        <v>0</v>
      </c>
      <c r="BH49" s="1404">
        <f t="shared" si="9"/>
        <v>0</v>
      </c>
      <c r="BI49" s="1404">
        <f t="shared" si="9"/>
        <v>0</v>
      </c>
      <c r="BJ49" s="1357"/>
    </row>
    <row r="50" spans="1:62" ht="15" x14ac:dyDescent="0.25">
      <c r="A50" s="2380">
        <v>6</v>
      </c>
      <c r="B50" s="1399" t="s">
        <v>2260</v>
      </c>
      <c r="C50" s="1355" t="s">
        <v>158</v>
      </c>
      <c r="D50" s="1381" t="s">
        <v>852</v>
      </c>
      <c r="E50" s="1349">
        <v>90</v>
      </c>
      <c r="F50" s="1396">
        <f t="shared" ref="F50:F61" si="10">SUM(J50:BI50)</f>
        <v>0</v>
      </c>
      <c r="G50" s="1424"/>
      <c r="H50" s="1325"/>
      <c r="I50" s="1325"/>
      <c r="J50" s="1401"/>
      <c r="K50" s="1401"/>
      <c r="L50" s="1401"/>
      <c r="M50" s="1402"/>
      <c r="N50" s="1402"/>
      <c r="O50" s="1425"/>
      <c r="P50" s="1329"/>
      <c r="Q50" s="1329"/>
      <c r="R50" s="1329"/>
      <c r="S50" s="1329"/>
      <c r="T50" s="1329"/>
      <c r="U50" s="1329"/>
      <c r="V50" s="1329"/>
      <c r="W50" s="1329"/>
      <c r="X50" s="1329"/>
      <c r="Y50" s="1329"/>
      <c r="Z50" s="1329"/>
      <c r="AA50" s="1329"/>
      <c r="AB50" s="1329"/>
      <c r="AC50" s="1329"/>
      <c r="AD50" s="1329"/>
      <c r="AE50" s="1329"/>
      <c r="AF50" s="1329"/>
      <c r="AG50" s="1329"/>
      <c r="AH50" s="1329"/>
      <c r="AI50" s="1332"/>
      <c r="AJ50" s="1332"/>
      <c r="AK50" s="1332"/>
      <c r="AL50" s="1357"/>
      <c r="AM50" s="1357"/>
      <c r="AN50" s="1357"/>
      <c r="AO50" s="1357"/>
      <c r="AP50" s="1357"/>
      <c r="AQ50" s="1357"/>
      <c r="AR50" s="1357"/>
      <c r="AS50" s="1357"/>
      <c r="AT50" s="1357"/>
      <c r="AU50" s="1357"/>
      <c r="AV50" s="1357"/>
      <c r="AW50" s="1357"/>
      <c r="AX50" s="1357"/>
      <c r="AY50" s="1357"/>
      <c r="AZ50" s="1357"/>
      <c r="BA50" s="1357"/>
      <c r="BB50" s="1357"/>
      <c r="BC50" s="1357"/>
      <c r="BD50" s="1357"/>
      <c r="BE50" s="1357"/>
      <c r="BF50" s="1404"/>
      <c r="BG50" s="1404"/>
      <c r="BH50" s="1404"/>
      <c r="BI50" s="1404"/>
      <c r="BJ50" s="1357"/>
    </row>
    <row r="51" spans="1:62" ht="15" x14ac:dyDescent="0.25">
      <c r="A51" s="2381"/>
      <c r="B51" s="1399" t="s">
        <v>2260</v>
      </c>
      <c r="C51" s="1384" t="s">
        <v>167</v>
      </c>
      <c r="D51" s="1384" t="s">
        <v>1053</v>
      </c>
      <c r="E51" s="1426">
        <v>45</v>
      </c>
      <c r="F51" s="1396">
        <f t="shared" si="10"/>
        <v>45</v>
      </c>
      <c r="G51" s="1424" t="s">
        <v>2261</v>
      </c>
      <c r="H51" s="1325" t="s">
        <v>130</v>
      </c>
      <c r="I51" s="1325"/>
      <c r="J51" s="1325"/>
      <c r="K51" s="1329"/>
      <c r="L51" s="1329"/>
      <c r="M51" s="1329"/>
      <c r="N51" s="1329"/>
      <c r="O51" s="1329"/>
      <c r="P51" s="1329"/>
      <c r="Q51" s="1329"/>
      <c r="R51" s="1329"/>
      <c r="S51" s="1329"/>
      <c r="T51" s="1329"/>
      <c r="U51" s="1329"/>
      <c r="V51" s="1329"/>
      <c r="W51" s="1329"/>
      <c r="X51" s="1329"/>
      <c r="Y51" s="1329">
        <v>25</v>
      </c>
      <c r="Z51" s="1329">
        <v>20</v>
      </c>
      <c r="AA51" s="1329"/>
      <c r="AB51" s="1329"/>
      <c r="AC51" s="1329"/>
      <c r="AD51" s="1329"/>
      <c r="AE51" s="1329"/>
      <c r="AF51" s="1329"/>
      <c r="AG51" s="1329"/>
      <c r="AH51" s="1329"/>
      <c r="AI51" s="1332"/>
      <c r="AJ51" s="1332"/>
      <c r="AK51" s="1332"/>
      <c r="AL51" s="1357"/>
      <c r="AM51" s="1357"/>
      <c r="AN51" s="1357"/>
      <c r="AO51" s="1357"/>
      <c r="AP51" s="1357"/>
      <c r="AQ51" s="1357"/>
      <c r="AR51" s="1357"/>
      <c r="AS51" s="1357"/>
      <c r="AT51" s="1357"/>
      <c r="AU51" s="1357"/>
      <c r="AV51" s="1357"/>
      <c r="AW51" s="1357"/>
      <c r="AX51" s="1357"/>
      <c r="AY51" s="1357"/>
      <c r="AZ51" s="1357"/>
      <c r="BA51" s="1357"/>
      <c r="BB51" s="1357"/>
      <c r="BC51" s="1357"/>
      <c r="BD51" s="1357"/>
      <c r="BE51" s="1357"/>
      <c r="BF51" s="1404"/>
      <c r="BG51" s="1404"/>
      <c r="BH51" s="1404"/>
      <c r="BI51" s="1404"/>
      <c r="BJ51" s="1357"/>
    </row>
    <row r="52" spans="1:62" ht="15" x14ac:dyDescent="0.25">
      <c r="A52" s="2381"/>
      <c r="B52" s="1399" t="s">
        <v>2260</v>
      </c>
      <c r="C52" s="1345" t="s">
        <v>296</v>
      </c>
      <c r="D52" s="1345" t="s">
        <v>1035</v>
      </c>
      <c r="E52" s="1396">
        <v>60</v>
      </c>
      <c r="F52" s="1396">
        <f t="shared" si="10"/>
        <v>60</v>
      </c>
      <c r="G52" s="1427" t="s">
        <v>2227</v>
      </c>
      <c r="H52" s="1325" t="s">
        <v>122</v>
      </c>
      <c r="I52" s="1325"/>
      <c r="J52" s="1329"/>
      <c r="K52" s="1329"/>
      <c r="L52" s="1329">
        <v>8</v>
      </c>
      <c r="M52" s="1329">
        <v>20</v>
      </c>
      <c r="N52" s="1329">
        <v>20</v>
      </c>
      <c r="O52" s="1329">
        <v>12</v>
      </c>
      <c r="P52" s="1329"/>
      <c r="Q52" s="1329"/>
      <c r="R52" s="1329"/>
      <c r="S52" s="1329"/>
      <c r="T52" s="1329"/>
      <c r="U52" s="1329"/>
      <c r="V52" s="1329"/>
      <c r="W52" s="1329"/>
      <c r="X52" s="1329"/>
      <c r="Y52" s="1329"/>
      <c r="Z52" s="1329"/>
      <c r="AA52" s="1329"/>
      <c r="AB52" s="1329"/>
      <c r="AC52" s="1329"/>
      <c r="AD52" s="1331"/>
      <c r="AE52" s="1331"/>
      <c r="AF52" s="1331"/>
      <c r="AG52" s="1329"/>
      <c r="AH52" s="1329"/>
      <c r="AI52" s="1332"/>
      <c r="AJ52" s="1332"/>
      <c r="AK52" s="1332"/>
      <c r="AL52" s="1357"/>
      <c r="AM52" s="1357"/>
      <c r="AN52" s="1357"/>
      <c r="AO52" s="1357"/>
      <c r="AP52" s="1357"/>
      <c r="AQ52" s="1357"/>
      <c r="AR52" s="1357"/>
      <c r="AS52" s="1357"/>
      <c r="AT52" s="1357"/>
      <c r="AU52" s="1357"/>
      <c r="AV52" s="1357"/>
      <c r="AW52" s="1357"/>
      <c r="AX52" s="1357"/>
      <c r="AY52" s="1357"/>
      <c r="AZ52" s="1357"/>
      <c r="BA52" s="1357"/>
      <c r="BB52" s="1357"/>
      <c r="BC52" s="1357"/>
      <c r="BD52" s="1357"/>
      <c r="BE52" s="1357"/>
      <c r="BF52" s="1404"/>
      <c r="BG52" s="1404"/>
      <c r="BH52" s="1404"/>
      <c r="BI52" s="1404"/>
      <c r="BJ52" s="1357"/>
    </row>
    <row r="53" spans="1:62" ht="15" x14ac:dyDescent="0.25">
      <c r="A53" s="2381"/>
      <c r="B53" s="1399" t="s">
        <v>2260</v>
      </c>
      <c r="C53" s="1345" t="s">
        <v>1096</v>
      </c>
      <c r="D53" s="1241" t="s">
        <v>1068</v>
      </c>
      <c r="E53" s="1323">
        <v>60</v>
      </c>
      <c r="F53" s="1396">
        <f t="shared" si="10"/>
        <v>60</v>
      </c>
      <c r="G53" s="1427" t="s">
        <v>2227</v>
      </c>
      <c r="H53" s="1325" t="s">
        <v>122</v>
      </c>
      <c r="I53" s="1325"/>
      <c r="J53" s="1329">
        <v>25</v>
      </c>
      <c r="K53" s="1329">
        <v>25</v>
      </c>
      <c r="L53" s="1329">
        <v>10</v>
      </c>
      <c r="M53" s="1329"/>
      <c r="N53" s="1329"/>
      <c r="O53" s="1329"/>
      <c r="P53" s="1329"/>
      <c r="Q53" s="1329"/>
      <c r="R53" s="1329"/>
      <c r="S53" s="1329"/>
      <c r="T53" s="1329"/>
      <c r="U53" s="1329"/>
      <c r="V53" s="1366"/>
      <c r="W53" s="1366"/>
      <c r="X53" s="1366"/>
      <c r="Y53" s="1366"/>
      <c r="Z53" s="1366"/>
      <c r="AA53" s="1366"/>
      <c r="AB53" s="1329"/>
      <c r="AC53" s="1329"/>
      <c r="AD53" s="1329"/>
      <c r="AE53" s="1329"/>
      <c r="AF53" s="1329"/>
      <c r="AG53" s="1329"/>
      <c r="AH53" s="1329"/>
      <c r="AI53" s="1332"/>
      <c r="AJ53" s="1332"/>
      <c r="AK53" s="1332"/>
      <c r="AL53" s="1357"/>
      <c r="AM53" s="1357"/>
      <c r="AN53" s="1357"/>
      <c r="AO53" s="1357"/>
      <c r="AP53" s="1357"/>
      <c r="AQ53" s="1357"/>
      <c r="AR53" s="1357"/>
      <c r="AS53" s="1357"/>
      <c r="AT53" s="1357"/>
      <c r="AU53" s="1357"/>
      <c r="AV53" s="1357"/>
      <c r="AW53" s="1357"/>
      <c r="AX53" s="1357"/>
      <c r="AY53" s="1357"/>
      <c r="AZ53" s="1357"/>
      <c r="BA53" s="1357"/>
      <c r="BB53" s="1357"/>
      <c r="BC53" s="1357"/>
      <c r="BD53" s="1357"/>
      <c r="BE53" s="1357"/>
      <c r="BF53" s="1404"/>
      <c r="BG53" s="1404"/>
      <c r="BH53" s="1404"/>
      <c r="BI53" s="1404"/>
      <c r="BJ53" s="1357"/>
    </row>
    <row r="54" spans="1:62" ht="15" x14ac:dyDescent="0.25">
      <c r="A54" s="2381"/>
      <c r="B54" s="1399" t="s">
        <v>2260</v>
      </c>
      <c r="C54" s="1345" t="s">
        <v>1015</v>
      </c>
      <c r="D54" s="1428" t="s">
        <v>1063</v>
      </c>
      <c r="E54" s="1323">
        <v>90</v>
      </c>
      <c r="F54" s="1396">
        <f t="shared" si="10"/>
        <v>90</v>
      </c>
      <c r="G54" s="1424" t="s">
        <v>2262</v>
      </c>
      <c r="H54" s="1325" t="s">
        <v>147</v>
      </c>
      <c r="I54" s="1325"/>
      <c r="J54" s="1401">
        <v>15</v>
      </c>
      <c r="K54" s="1401">
        <v>15</v>
      </c>
      <c r="L54" s="1401">
        <v>15</v>
      </c>
      <c r="M54" s="1402">
        <v>15</v>
      </c>
      <c r="N54" s="1402">
        <v>30</v>
      </c>
      <c r="O54" s="1329"/>
      <c r="P54" s="1329"/>
      <c r="Q54" s="1329"/>
      <c r="R54" s="1329"/>
      <c r="S54" s="1329"/>
      <c r="T54" s="1329"/>
      <c r="U54" s="1329"/>
      <c r="V54" s="1366"/>
      <c r="W54" s="1366"/>
      <c r="X54" s="1366"/>
      <c r="Y54" s="1366"/>
      <c r="Z54" s="1366"/>
      <c r="AA54" s="1366"/>
      <c r="AB54" s="1329"/>
      <c r="AC54" s="1329"/>
      <c r="AD54" s="1329"/>
      <c r="AE54" s="1329"/>
      <c r="AF54" s="1329"/>
      <c r="AG54" s="1329"/>
      <c r="AH54" s="1329"/>
      <c r="AI54" s="1332"/>
      <c r="AJ54" s="1332"/>
      <c r="AK54" s="1332"/>
      <c r="AL54" s="1357"/>
      <c r="AM54" s="1357"/>
      <c r="AN54" s="1357"/>
      <c r="AO54" s="1357"/>
      <c r="AP54" s="1357"/>
      <c r="AQ54" s="1357"/>
      <c r="AR54" s="1357"/>
      <c r="AS54" s="1357"/>
      <c r="AT54" s="1357"/>
      <c r="AU54" s="1357"/>
      <c r="AV54" s="1357"/>
      <c r="AW54" s="1357"/>
      <c r="AX54" s="1357"/>
      <c r="AY54" s="1357"/>
      <c r="AZ54" s="1357"/>
      <c r="BA54" s="1357"/>
      <c r="BB54" s="1357"/>
      <c r="BC54" s="1357"/>
      <c r="BD54" s="1357"/>
      <c r="BE54" s="1357"/>
      <c r="BF54" s="1404"/>
      <c r="BG54" s="1404"/>
      <c r="BH54" s="1404"/>
      <c r="BI54" s="1404"/>
      <c r="BJ54" s="1357"/>
    </row>
    <row r="55" spans="1:62" ht="15" x14ac:dyDescent="0.25">
      <c r="A55" s="2381"/>
      <c r="B55" s="1399" t="s">
        <v>2260</v>
      </c>
      <c r="C55" s="1429" t="s">
        <v>271</v>
      </c>
      <c r="D55" s="1402" t="s">
        <v>1103</v>
      </c>
      <c r="E55" s="1323">
        <v>90</v>
      </c>
      <c r="F55" s="1396">
        <f t="shared" si="10"/>
        <v>90</v>
      </c>
      <c r="G55" s="1380" t="s">
        <v>2218</v>
      </c>
      <c r="H55" s="1398" t="s">
        <v>127</v>
      </c>
      <c r="I55" s="1398"/>
      <c r="J55" s="1325"/>
      <c r="K55" s="1329"/>
      <c r="L55" s="1329"/>
      <c r="M55" s="1329"/>
      <c r="N55" s="1329"/>
      <c r="O55" s="1329"/>
      <c r="P55" s="1329"/>
      <c r="Q55" s="1329"/>
      <c r="R55" s="1329"/>
      <c r="S55" s="1329"/>
      <c r="T55" s="1329"/>
      <c r="U55" s="1329"/>
      <c r="V55" s="1366"/>
      <c r="W55" s="1366"/>
      <c r="X55" s="1366"/>
      <c r="Y55" s="1366"/>
      <c r="Z55" s="1366"/>
      <c r="AA55" s="1366"/>
      <c r="AB55" s="1329"/>
      <c r="AC55" s="1329"/>
      <c r="AD55" s="1329"/>
      <c r="AE55" s="1329"/>
      <c r="AF55" s="1329"/>
      <c r="AG55" s="1329"/>
      <c r="AH55" s="1329"/>
      <c r="AI55" s="1332"/>
      <c r="AJ55" s="1332"/>
      <c r="AK55" s="1332"/>
      <c r="AL55" s="1357"/>
      <c r="AM55" s="1357"/>
      <c r="AN55" s="1357"/>
      <c r="AO55" s="1357"/>
      <c r="AP55" s="1357"/>
      <c r="AQ55" s="1357"/>
      <c r="AR55" s="1357"/>
      <c r="AS55" s="1357"/>
      <c r="AT55" s="1357"/>
      <c r="AU55" s="1357"/>
      <c r="AV55" s="1357">
        <v>20</v>
      </c>
      <c r="AW55" s="1357">
        <v>20</v>
      </c>
      <c r="AX55" s="1357">
        <v>20</v>
      </c>
      <c r="AY55" s="1357">
        <v>20</v>
      </c>
      <c r="AZ55" s="1357">
        <v>10</v>
      </c>
      <c r="BA55" s="1357"/>
      <c r="BB55" s="1357"/>
      <c r="BC55" s="1357"/>
      <c r="BD55" s="1357"/>
      <c r="BE55" s="1357"/>
      <c r="BF55" s="1404"/>
      <c r="BG55" s="1404"/>
      <c r="BH55" s="1404"/>
      <c r="BI55" s="1404"/>
      <c r="BJ55" s="1357"/>
    </row>
    <row r="56" spans="1:62" ht="15" x14ac:dyDescent="0.25">
      <c r="A56" s="2381"/>
      <c r="B56" s="1399" t="s">
        <v>2260</v>
      </c>
      <c r="C56" s="1345" t="s">
        <v>273</v>
      </c>
      <c r="D56" s="1241" t="s">
        <v>2256</v>
      </c>
      <c r="E56" s="1430">
        <v>60</v>
      </c>
      <c r="F56" s="1396">
        <f t="shared" si="10"/>
        <v>60</v>
      </c>
      <c r="G56" s="1380" t="s">
        <v>2263</v>
      </c>
      <c r="H56" s="1398" t="s">
        <v>125</v>
      </c>
      <c r="I56" s="1398"/>
      <c r="J56" s="1325"/>
      <c r="K56" s="1329"/>
      <c r="L56" s="1329"/>
      <c r="M56" s="1329"/>
      <c r="N56" s="1329"/>
      <c r="O56" s="1329"/>
      <c r="P56" s="1329">
        <v>20</v>
      </c>
      <c r="Q56" s="1329">
        <v>20</v>
      </c>
      <c r="R56" s="1329">
        <v>20</v>
      </c>
      <c r="S56" s="1329"/>
      <c r="T56" s="1329"/>
      <c r="U56" s="1329"/>
      <c r="V56" s="1329"/>
      <c r="W56" s="1329"/>
      <c r="X56" s="1366"/>
      <c r="Y56" s="1366"/>
      <c r="Z56" s="1366"/>
      <c r="AA56" s="1366"/>
      <c r="AB56" s="1329"/>
      <c r="AC56" s="1329"/>
      <c r="AD56" s="1329"/>
      <c r="AE56" s="1329"/>
      <c r="AF56" s="1329"/>
      <c r="AG56" s="1329"/>
      <c r="AH56" s="1329"/>
      <c r="AI56" s="1332"/>
      <c r="AJ56" s="1332"/>
      <c r="AK56" s="1332"/>
      <c r="AL56" s="1357"/>
      <c r="AM56" s="1357"/>
      <c r="AN56" s="1357"/>
      <c r="AO56" s="1357"/>
      <c r="AP56" s="1357"/>
      <c r="AQ56" s="1357"/>
      <c r="AR56" s="1357"/>
      <c r="AS56" s="1357"/>
      <c r="AT56" s="1357"/>
      <c r="AU56" s="1357"/>
      <c r="AV56" s="1357"/>
      <c r="AW56" s="1357"/>
      <c r="AX56" s="1357"/>
      <c r="AY56" s="1357"/>
      <c r="AZ56" s="1357"/>
      <c r="BA56" s="1357"/>
      <c r="BB56" s="1357"/>
      <c r="BC56" s="1357"/>
      <c r="BD56" s="1357"/>
      <c r="BE56" s="1357"/>
      <c r="BF56" s="1404"/>
      <c r="BG56" s="1404"/>
      <c r="BH56" s="1404"/>
      <c r="BI56" s="1404"/>
      <c r="BJ56" s="1357"/>
    </row>
    <row r="57" spans="1:62" ht="15" x14ac:dyDescent="0.25">
      <c r="A57" s="2381"/>
      <c r="B57" s="1399" t="s">
        <v>2260</v>
      </c>
      <c r="C57" s="1345" t="s">
        <v>274</v>
      </c>
      <c r="D57" s="1241" t="s">
        <v>1074</v>
      </c>
      <c r="E57" s="1240">
        <v>120</v>
      </c>
      <c r="F57" s="1396">
        <f t="shared" si="10"/>
        <v>120</v>
      </c>
      <c r="G57" s="1380" t="s">
        <v>365</v>
      </c>
      <c r="H57" s="1398" t="s">
        <v>130</v>
      </c>
      <c r="I57" s="1398"/>
      <c r="J57" s="1325"/>
      <c r="K57" s="1329"/>
      <c r="L57" s="1329"/>
      <c r="M57" s="1329"/>
      <c r="N57" s="1329"/>
      <c r="O57" s="1329"/>
      <c r="P57" s="1329"/>
      <c r="Q57" s="1329"/>
      <c r="R57" s="1329"/>
      <c r="S57" s="1329"/>
      <c r="T57" s="1329"/>
      <c r="U57" s="1329"/>
      <c r="V57" s="1366"/>
      <c r="W57" s="1366"/>
      <c r="X57" s="1366"/>
      <c r="Y57" s="1366"/>
      <c r="Z57" s="1366"/>
      <c r="AA57" s="1329">
        <v>20</v>
      </c>
      <c r="AB57" s="1329">
        <v>20</v>
      </c>
      <c r="AC57" s="1329">
        <v>20</v>
      </c>
      <c r="AD57" s="1329">
        <v>20</v>
      </c>
      <c r="AE57" s="1329">
        <v>20</v>
      </c>
      <c r="AF57" s="1329">
        <v>20</v>
      </c>
      <c r="AG57" s="1329"/>
      <c r="AH57" s="1329"/>
      <c r="AI57" s="1332"/>
      <c r="AJ57" s="1332"/>
      <c r="AK57" s="1332"/>
      <c r="AL57" s="1357"/>
      <c r="AM57" s="1357"/>
      <c r="AN57" s="1357"/>
      <c r="AO57" s="1357"/>
      <c r="AP57" s="1357"/>
      <c r="AQ57" s="1357"/>
      <c r="AR57" s="1357"/>
      <c r="AS57" s="1357"/>
      <c r="AT57" s="1357"/>
      <c r="AU57" s="1357"/>
      <c r="AV57" s="1357"/>
      <c r="AW57" s="1357"/>
      <c r="AX57" s="1357"/>
      <c r="AY57" s="1357"/>
      <c r="AZ57" s="1357"/>
      <c r="BA57" s="1357"/>
      <c r="BB57" s="1357"/>
      <c r="BC57" s="1357"/>
      <c r="BD57" s="1357"/>
      <c r="BE57" s="1357"/>
      <c r="BF57" s="1404"/>
      <c r="BG57" s="1404"/>
      <c r="BH57" s="1404"/>
      <c r="BI57" s="1404"/>
      <c r="BJ57" s="1357"/>
    </row>
    <row r="58" spans="1:62" ht="15" x14ac:dyDescent="0.25">
      <c r="A58" s="2381"/>
      <c r="B58" s="1399" t="s">
        <v>2260</v>
      </c>
      <c r="C58" s="1431" t="s">
        <v>276</v>
      </c>
      <c r="D58" s="1432" t="s">
        <v>2264</v>
      </c>
      <c r="E58" s="1433">
        <v>120</v>
      </c>
      <c r="F58" s="1396">
        <f t="shared" si="10"/>
        <v>120</v>
      </c>
      <c r="G58" s="1380" t="s">
        <v>2216</v>
      </c>
      <c r="H58" s="1398" t="s">
        <v>132</v>
      </c>
      <c r="I58" s="1398"/>
      <c r="J58" s="1325"/>
      <c r="K58" s="1329"/>
      <c r="L58" s="1329"/>
      <c r="M58" s="1329"/>
      <c r="N58" s="1329"/>
      <c r="O58" s="1329"/>
      <c r="P58" s="1329"/>
      <c r="Q58" s="1329"/>
      <c r="R58" s="1329"/>
      <c r="S58" s="1329"/>
      <c r="T58" s="1329"/>
      <c r="U58" s="1329"/>
      <c r="V58" s="1366"/>
      <c r="W58" s="1366"/>
      <c r="X58" s="1366"/>
      <c r="Y58" s="1366"/>
      <c r="Z58" s="1366"/>
      <c r="AA58" s="1366"/>
      <c r="AB58" s="1329"/>
      <c r="AC58" s="1329"/>
      <c r="AD58" s="1329"/>
      <c r="AE58" s="1329"/>
      <c r="AF58" s="1329"/>
      <c r="AG58" s="1329">
        <v>20</v>
      </c>
      <c r="AH58" s="1329">
        <v>20</v>
      </c>
      <c r="AI58" s="1332"/>
      <c r="AJ58" s="1332"/>
      <c r="AK58" s="1332"/>
      <c r="AL58" s="1357">
        <v>20</v>
      </c>
      <c r="AM58" s="1357">
        <v>20</v>
      </c>
      <c r="AN58" s="1357">
        <v>20</v>
      </c>
      <c r="AO58" s="1357">
        <v>20</v>
      </c>
      <c r="AP58" s="1357"/>
      <c r="AQ58" s="1357"/>
      <c r="AR58" s="1357"/>
      <c r="AS58" s="1357"/>
      <c r="AT58" s="1357"/>
      <c r="AU58" s="1357"/>
      <c r="AV58" s="1357"/>
      <c r="AW58" s="1357"/>
      <c r="AX58" s="1357"/>
      <c r="AY58" s="1357"/>
      <c r="AZ58" s="1357"/>
      <c r="BA58" s="1357"/>
      <c r="BB58" s="1357"/>
      <c r="BC58" s="1357"/>
      <c r="BD58" s="1357"/>
      <c r="BE58" s="1357"/>
      <c r="BF58" s="1404"/>
      <c r="BG58" s="1404"/>
      <c r="BH58" s="1404"/>
      <c r="BI58" s="1404"/>
      <c r="BJ58" s="1357"/>
    </row>
    <row r="59" spans="1:62" ht="15" x14ac:dyDescent="0.25">
      <c r="A59" s="2381"/>
      <c r="B59" s="1399" t="s">
        <v>2260</v>
      </c>
      <c r="C59" s="1345" t="s">
        <v>278</v>
      </c>
      <c r="D59" s="1241" t="s">
        <v>2265</v>
      </c>
      <c r="E59" s="1240">
        <v>180</v>
      </c>
      <c r="F59" s="1396">
        <f t="shared" si="10"/>
        <v>0</v>
      </c>
      <c r="G59" s="1380" t="s">
        <v>2218</v>
      </c>
      <c r="H59" s="1398" t="s">
        <v>127</v>
      </c>
      <c r="I59" s="1398"/>
      <c r="J59" s="1325"/>
      <c r="K59" s="1329"/>
      <c r="L59" s="1329"/>
      <c r="M59" s="1329"/>
      <c r="N59" s="1329"/>
      <c r="O59" s="1329"/>
      <c r="P59" s="1329"/>
      <c r="Q59" s="1329"/>
      <c r="R59" s="1329"/>
      <c r="S59" s="1329"/>
      <c r="T59" s="1329"/>
      <c r="U59" s="1329"/>
      <c r="V59" s="1366"/>
      <c r="W59" s="1366"/>
      <c r="X59" s="1366"/>
      <c r="Y59" s="1366"/>
      <c r="Z59" s="1366"/>
      <c r="AA59" s="1366"/>
      <c r="AB59" s="1329"/>
      <c r="AC59" s="1329"/>
      <c r="AD59" s="1329"/>
      <c r="AE59" s="1329"/>
      <c r="AF59" s="1329"/>
      <c r="AG59" s="1329"/>
      <c r="AH59" s="1329"/>
      <c r="AI59" s="1332"/>
      <c r="AJ59" s="1332"/>
      <c r="AK59" s="1332"/>
      <c r="AL59" s="1357"/>
      <c r="AM59" s="1357"/>
      <c r="AN59" s="1357"/>
      <c r="AO59" s="1357"/>
      <c r="AP59" s="1357"/>
      <c r="AQ59" s="1357"/>
      <c r="AR59" s="1357"/>
      <c r="AS59" s="1357"/>
      <c r="AT59" s="1357"/>
      <c r="AU59" s="1357"/>
      <c r="AV59" s="1357"/>
      <c r="AW59" s="1357"/>
      <c r="AX59" s="1357"/>
      <c r="AY59" s="1357"/>
      <c r="AZ59" s="1357"/>
      <c r="BA59" s="1434" t="s">
        <v>3</v>
      </c>
      <c r="BB59" s="1434" t="s">
        <v>3</v>
      </c>
      <c r="BC59" s="1434" t="s">
        <v>3</v>
      </c>
      <c r="BD59" s="1434" t="s">
        <v>3</v>
      </c>
      <c r="BE59" s="1434" t="s">
        <v>3</v>
      </c>
      <c r="BF59" s="1404"/>
      <c r="BG59" s="1404"/>
      <c r="BH59" s="1404"/>
      <c r="BI59" s="1404"/>
      <c r="BJ59" s="1357"/>
    </row>
    <row r="60" spans="1:62" ht="15" x14ac:dyDescent="0.25">
      <c r="A60" s="2381"/>
      <c r="B60" s="1399" t="s">
        <v>2260</v>
      </c>
      <c r="C60" s="1345" t="s">
        <v>285</v>
      </c>
      <c r="D60" s="1241" t="s">
        <v>2266</v>
      </c>
      <c r="E60" s="1240">
        <v>120</v>
      </c>
      <c r="F60" s="1396">
        <f t="shared" si="10"/>
        <v>120</v>
      </c>
      <c r="G60" s="1380" t="s">
        <v>365</v>
      </c>
      <c r="H60" s="1398" t="s">
        <v>130</v>
      </c>
      <c r="I60" s="1398"/>
      <c r="J60" s="1325"/>
      <c r="K60" s="1329"/>
      <c r="L60" s="1329"/>
      <c r="M60" s="1329"/>
      <c r="N60" s="1329"/>
      <c r="O60" s="1329"/>
      <c r="P60" s="1329"/>
      <c r="Q60" s="1329"/>
      <c r="R60" s="1329"/>
      <c r="S60" s="1366">
        <v>20</v>
      </c>
      <c r="T60" s="1366">
        <v>20</v>
      </c>
      <c r="U60" s="1366">
        <v>20</v>
      </c>
      <c r="V60" s="1366">
        <v>20</v>
      </c>
      <c r="W60" s="1366">
        <v>20</v>
      </c>
      <c r="X60" s="1366">
        <v>20</v>
      </c>
      <c r="Y60" s="1366"/>
      <c r="Z60" s="1366"/>
      <c r="AA60" s="1366"/>
      <c r="AB60" s="1366"/>
      <c r="AC60" s="1366"/>
      <c r="AD60" s="1329"/>
      <c r="AE60" s="1329"/>
      <c r="AF60" s="1329"/>
      <c r="AG60" s="1329"/>
      <c r="AH60" s="1329"/>
      <c r="AI60" s="1332"/>
      <c r="AJ60" s="1332"/>
      <c r="AK60" s="1332"/>
      <c r="AL60" s="1357"/>
      <c r="AM60" s="1357"/>
      <c r="AN60" s="1357"/>
      <c r="AO60" s="1357"/>
      <c r="AP60" s="1357"/>
      <c r="AQ60" s="1357"/>
      <c r="AR60" s="1357"/>
      <c r="AS60" s="1357"/>
      <c r="AT60" s="1357"/>
      <c r="AU60" s="1357"/>
      <c r="AV60" s="1357"/>
      <c r="AW60" s="1357"/>
      <c r="AX60" s="1357"/>
      <c r="AY60" s="1357"/>
      <c r="AZ60" s="1357"/>
      <c r="BA60" s="1357"/>
      <c r="BB60" s="1357"/>
      <c r="BC60" s="1357"/>
      <c r="BD60" s="1357"/>
      <c r="BE60" s="1357"/>
      <c r="BF60" s="1404"/>
      <c r="BG60" s="1404"/>
      <c r="BH60" s="1404"/>
      <c r="BI60" s="1404"/>
      <c r="BJ60" s="1357"/>
    </row>
    <row r="61" spans="1:62" ht="15" x14ac:dyDescent="0.25">
      <c r="A61" s="2381"/>
      <c r="B61" s="1399" t="s">
        <v>2260</v>
      </c>
      <c r="C61" s="1431" t="s">
        <v>299</v>
      </c>
      <c r="D61" s="1432" t="s">
        <v>2267</v>
      </c>
      <c r="E61" s="1433">
        <v>120</v>
      </c>
      <c r="F61" s="1396">
        <f t="shared" si="10"/>
        <v>120</v>
      </c>
      <c r="G61" s="1380" t="s">
        <v>2216</v>
      </c>
      <c r="H61" s="1398" t="s">
        <v>132</v>
      </c>
      <c r="I61" s="1398"/>
      <c r="J61" s="1325"/>
      <c r="K61" s="1329"/>
      <c r="L61" s="1329"/>
      <c r="M61" s="1329"/>
      <c r="N61" s="1329"/>
      <c r="O61" s="1329"/>
      <c r="P61" s="1329"/>
      <c r="Q61" s="1329"/>
      <c r="R61" s="1329"/>
      <c r="S61" s="1329"/>
      <c r="T61" s="1329"/>
      <c r="U61" s="1329"/>
      <c r="V61" s="1366"/>
      <c r="W61" s="1366"/>
      <c r="X61" s="1366"/>
      <c r="Y61" s="1366"/>
      <c r="Z61" s="1366"/>
      <c r="AA61" s="1366"/>
      <c r="AB61" s="1329"/>
      <c r="AC61" s="1329"/>
      <c r="AD61" s="1329"/>
      <c r="AE61" s="1329"/>
      <c r="AF61" s="1329"/>
      <c r="AG61" s="1329"/>
      <c r="AH61" s="1329"/>
      <c r="AI61" s="1332"/>
      <c r="AJ61" s="1332"/>
      <c r="AK61" s="1332"/>
      <c r="AL61" s="1357"/>
      <c r="AM61" s="1357"/>
      <c r="AN61" s="1357"/>
      <c r="AO61" s="1357"/>
      <c r="AP61" s="1357">
        <v>20</v>
      </c>
      <c r="AQ61" s="1357">
        <v>20</v>
      </c>
      <c r="AR61" s="1357">
        <v>20</v>
      </c>
      <c r="AS61" s="1357">
        <v>20</v>
      </c>
      <c r="AT61" s="1357">
        <v>20</v>
      </c>
      <c r="AU61" s="1357">
        <v>20</v>
      </c>
      <c r="AV61" s="1357"/>
      <c r="AW61" s="1357"/>
      <c r="AX61" s="1357"/>
      <c r="AY61" s="1357"/>
      <c r="AZ61" s="1357"/>
      <c r="BA61" s="1357"/>
      <c r="BB61" s="1357"/>
      <c r="BC61" s="1357"/>
      <c r="BD61" s="1357"/>
      <c r="BE61" s="1357"/>
      <c r="BF61" s="1404"/>
      <c r="BG61" s="1404"/>
      <c r="BH61" s="1404"/>
      <c r="BI61" s="1404"/>
      <c r="BJ61" s="1357"/>
    </row>
    <row r="62" spans="1:62" ht="14.25" x14ac:dyDescent="0.2">
      <c r="B62" s="561"/>
      <c r="C62" s="1336"/>
      <c r="D62" s="1336" t="s">
        <v>843</v>
      </c>
      <c r="E62" s="1336">
        <f>SUM(E50:E61)</f>
        <v>1155</v>
      </c>
      <c r="F62" s="1336">
        <f t="shared" ref="F62:BI62" si="11">SUM(F50:F52)</f>
        <v>105</v>
      </c>
      <c r="G62" s="1435">
        <f t="shared" si="11"/>
        <v>0</v>
      </c>
      <c r="H62" s="1336">
        <f t="shared" si="11"/>
        <v>0</v>
      </c>
      <c r="I62" s="1336"/>
      <c r="J62" s="1336">
        <f t="shared" si="11"/>
        <v>0</v>
      </c>
      <c r="K62" s="1336">
        <f t="shared" si="11"/>
        <v>0</v>
      </c>
      <c r="L62" s="1336">
        <f t="shared" si="11"/>
        <v>8</v>
      </c>
      <c r="M62" s="1336">
        <f t="shared" si="11"/>
        <v>20</v>
      </c>
      <c r="N62" s="1336">
        <f t="shared" si="11"/>
        <v>20</v>
      </c>
      <c r="O62" s="1336">
        <f t="shared" si="11"/>
        <v>12</v>
      </c>
      <c r="P62" s="1336">
        <f t="shared" si="11"/>
        <v>0</v>
      </c>
      <c r="Q62" s="1336">
        <f t="shared" si="11"/>
        <v>0</v>
      </c>
      <c r="R62" s="1336">
        <f t="shared" si="11"/>
        <v>0</v>
      </c>
      <c r="S62" s="1336">
        <f t="shared" si="11"/>
        <v>0</v>
      </c>
      <c r="T62" s="1336">
        <f t="shared" si="11"/>
        <v>0</v>
      </c>
      <c r="U62" s="1336">
        <f t="shared" si="11"/>
        <v>0</v>
      </c>
      <c r="V62" s="1336">
        <f t="shared" si="11"/>
        <v>0</v>
      </c>
      <c r="W62" s="1336">
        <f t="shared" si="11"/>
        <v>0</v>
      </c>
      <c r="X62" s="1336">
        <f t="shared" si="11"/>
        <v>0</v>
      </c>
      <c r="Y62" s="1336">
        <f t="shared" si="11"/>
        <v>25</v>
      </c>
      <c r="Z62" s="1336">
        <f t="shared" si="11"/>
        <v>20</v>
      </c>
      <c r="AA62" s="1336">
        <f t="shared" si="11"/>
        <v>0</v>
      </c>
      <c r="AB62" s="1336">
        <f t="shared" si="11"/>
        <v>0</v>
      </c>
      <c r="AC62" s="1336">
        <f t="shared" si="11"/>
        <v>0</v>
      </c>
      <c r="AD62" s="1336">
        <f t="shared" si="11"/>
        <v>0</v>
      </c>
      <c r="AE62" s="1336">
        <f t="shared" si="11"/>
        <v>0</v>
      </c>
      <c r="AF62" s="1336">
        <f t="shared" si="11"/>
        <v>0</v>
      </c>
      <c r="AG62" s="1336">
        <f t="shared" si="11"/>
        <v>0</v>
      </c>
      <c r="AH62" s="1336">
        <f t="shared" si="11"/>
        <v>0</v>
      </c>
      <c r="AI62" s="1332">
        <f t="shared" si="11"/>
        <v>0</v>
      </c>
      <c r="AJ62" s="1332">
        <f t="shared" si="11"/>
        <v>0</v>
      </c>
      <c r="AK62" s="1332">
        <f t="shared" si="11"/>
        <v>0</v>
      </c>
      <c r="AL62" s="1336">
        <f t="shared" si="11"/>
        <v>0</v>
      </c>
      <c r="AM62" s="1336">
        <f t="shared" si="11"/>
        <v>0</v>
      </c>
      <c r="AN62" s="1336">
        <f t="shared" si="11"/>
        <v>0</v>
      </c>
      <c r="AO62" s="1336">
        <f t="shared" si="11"/>
        <v>0</v>
      </c>
      <c r="AP62" s="1336">
        <f t="shared" si="11"/>
        <v>0</v>
      </c>
      <c r="AQ62" s="1336">
        <f t="shared" si="11"/>
        <v>0</v>
      </c>
      <c r="AR62" s="1336">
        <f t="shared" si="11"/>
        <v>0</v>
      </c>
      <c r="AS62" s="1336">
        <f t="shared" si="11"/>
        <v>0</v>
      </c>
      <c r="AT62" s="1336">
        <f t="shared" si="11"/>
        <v>0</v>
      </c>
      <c r="AU62" s="1336">
        <f t="shared" si="11"/>
        <v>0</v>
      </c>
      <c r="AV62" s="1336">
        <f t="shared" si="11"/>
        <v>0</v>
      </c>
      <c r="AW62" s="1336">
        <f t="shared" si="11"/>
        <v>0</v>
      </c>
      <c r="AX62" s="1336">
        <f t="shared" si="11"/>
        <v>0</v>
      </c>
      <c r="AY62" s="1336">
        <f t="shared" si="11"/>
        <v>0</v>
      </c>
      <c r="AZ62" s="1336">
        <f t="shared" si="11"/>
        <v>0</v>
      </c>
      <c r="BA62" s="1336">
        <f t="shared" si="11"/>
        <v>0</v>
      </c>
      <c r="BB62" s="1336">
        <f t="shared" si="11"/>
        <v>0</v>
      </c>
      <c r="BC62" s="1336">
        <f t="shared" si="11"/>
        <v>0</v>
      </c>
      <c r="BD62" s="1336">
        <f t="shared" si="11"/>
        <v>0</v>
      </c>
      <c r="BE62" s="1336">
        <f t="shared" si="11"/>
        <v>0</v>
      </c>
      <c r="BF62" s="1404">
        <f t="shared" si="11"/>
        <v>0</v>
      </c>
      <c r="BG62" s="1404">
        <f t="shared" si="11"/>
        <v>0</v>
      </c>
      <c r="BH62" s="1404">
        <f t="shared" si="11"/>
        <v>0</v>
      </c>
      <c r="BI62" s="1404">
        <f t="shared" si="11"/>
        <v>0</v>
      </c>
      <c r="BJ62" s="1357"/>
    </row>
    <row r="63" spans="1:62" ht="15" x14ac:dyDescent="0.25">
      <c r="B63" s="1399" t="s">
        <v>2268</v>
      </c>
      <c r="C63" s="1354" t="s">
        <v>153</v>
      </c>
      <c r="D63" s="1411" t="s">
        <v>1060</v>
      </c>
      <c r="E63" s="1349">
        <v>30</v>
      </c>
      <c r="F63" s="1408">
        <f>SUM(J63:AJ63)</f>
        <v>30</v>
      </c>
      <c r="G63" s="1436" t="s">
        <v>2269</v>
      </c>
      <c r="H63" s="1325"/>
      <c r="I63" s="1325"/>
      <c r="J63" s="1357"/>
      <c r="K63" s="1357"/>
      <c r="L63" s="1357"/>
      <c r="M63" s="1357"/>
      <c r="N63" s="1357"/>
      <c r="O63" s="1357"/>
      <c r="P63" s="1357"/>
      <c r="Q63" s="1357"/>
      <c r="R63" s="1357"/>
      <c r="S63" s="1357">
        <v>15</v>
      </c>
      <c r="T63" s="1357">
        <v>15</v>
      </c>
      <c r="U63" s="1357"/>
      <c r="V63" s="1357"/>
      <c r="W63" s="1357"/>
      <c r="X63" s="1357"/>
      <c r="Y63" s="1357"/>
      <c r="Z63" s="1357"/>
      <c r="AA63" s="1357"/>
      <c r="AB63" s="1357"/>
      <c r="AC63" s="1357"/>
      <c r="AD63" s="1357"/>
      <c r="AE63" s="1357"/>
      <c r="AF63" s="1357"/>
      <c r="AG63" s="1357"/>
      <c r="AH63" s="1357"/>
      <c r="AI63" s="1332"/>
      <c r="AJ63" s="1332"/>
      <c r="AK63" s="1332"/>
      <c r="AL63" s="1357"/>
      <c r="AM63" s="1357"/>
      <c r="AN63" s="1357"/>
      <c r="AO63" s="1357"/>
      <c r="AP63" s="1357"/>
      <c r="AQ63" s="1357"/>
      <c r="AR63" s="1357"/>
      <c r="AS63" s="1357"/>
      <c r="AT63" s="1357"/>
      <c r="AU63" s="1357"/>
      <c r="AV63" s="1357"/>
      <c r="AW63" s="1357"/>
      <c r="AX63" s="1357"/>
      <c r="AY63" s="1357"/>
      <c r="AZ63" s="1357"/>
      <c r="BA63" s="1357"/>
      <c r="BB63" s="1357"/>
      <c r="BC63" s="1357"/>
      <c r="BD63" s="1357"/>
      <c r="BE63" s="1357"/>
      <c r="BF63" s="1404"/>
      <c r="BG63" s="1404"/>
      <c r="BH63" s="1404"/>
      <c r="BI63" s="1404"/>
      <c r="BJ63" s="1357"/>
    </row>
    <row r="64" spans="1:62" ht="15" x14ac:dyDescent="0.25">
      <c r="B64" s="1399" t="s">
        <v>2268</v>
      </c>
      <c r="C64" s="1354" t="s">
        <v>154</v>
      </c>
      <c r="D64" s="1411" t="s">
        <v>136</v>
      </c>
      <c r="E64" s="1349">
        <v>15</v>
      </c>
      <c r="F64" s="1408">
        <f>SUM(J64:AJ64)</f>
        <v>15</v>
      </c>
      <c r="G64" s="1436" t="s">
        <v>2269</v>
      </c>
      <c r="H64" s="1325"/>
      <c r="I64" s="1325"/>
      <c r="J64" s="1357"/>
      <c r="K64" s="1357"/>
      <c r="L64" s="1357"/>
      <c r="M64" s="1357"/>
      <c r="N64" s="1357"/>
      <c r="O64" s="1357"/>
      <c r="P64" s="1357"/>
      <c r="Q64" s="1357"/>
      <c r="R64" s="1357"/>
      <c r="S64" s="1357"/>
      <c r="T64" s="1357"/>
      <c r="U64" s="1357">
        <v>15</v>
      </c>
      <c r="V64" s="1357"/>
      <c r="W64" s="1357"/>
      <c r="X64" s="1357"/>
      <c r="Y64" s="1357"/>
      <c r="Z64" s="1357"/>
      <c r="AA64" s="1357"/>
      <c r="AB64" s="1357"/>
      <c r="AC64" s="1357"/>
      <c r="AD64" s="1357"/>
      <c r="AE64" s="1357"/>
      <c r="AF64" s="1357"/>
      <c r="AG64" s="1357"/>
      <c r="AH64" s="1357"/>
      <c r="AI64" s="1332"/>
      <c r="AJ64" s="1332"/>
      <c r="AK64" s="1332"/>
      <c r="AL64" s="1357"/>
      <c r="AM64" s="1357"/>
      <c r="AN64" s="1357"/>
      <c r="AO64" s="1357"/>
      <c r="AP64" s="1357"/>
      <c r="AQ64" s="1357"/>
      <c r="AR64" s="1357"/>
      <c r="AS64" s="1357"/>
      <c r="AT64" s="1357"/>
      <c r="AU64" s="1357"/>
      <c r="AV64" s="1357"/>
      <c r="AW64" s="1357"/>
      <c r="AX64" s="1357"/>
      <c r="AY64" s="1357"/>
      <c r="AZ64" s="1357"/>
      <c r="BA64" s="1357"/>
      <c r="BB64" s="1357"/>
      <c r="BC64" s="1357"/>
      <c r="BD64" s="1357"/>
      <c r="BE64" s="1357"/>
      <c r="BF64" s="1404"/>
      <c r="BG64" s="1404"/>
      <c r="BH64" s="1404"/>
      <c r="BI64" s="1404"/>
      <c r="BJ64" s="1357"/>
    </row>
    <row r="65" spans="2:62" ht="15" x14ac:dyDescent="0.25">
      <c r="B65" s="1399" t="s">
        <v>2268</v>
      </c>
      <c r="C65" s="1354" t="s">
        <v>155</v>
      </c>
      <c r="D65" s="1437" t="s">
        <v>2270</v>
      </c>
      <c r="E65" s="1349">
        <v>30</v>
      </c>
      <c r="F65" s="1408">
        <f>SUM(J65:BE65)</f>
        <v>0</v>
      </c>
      <c r="G65" s="1436" t="s">
        <v>2269</v>
      </c>
      <c r="H65" s="1325"/>
      <c r="I65" s="1325">
        <v>30</v>
      </c>
      <c r="J65" s="1357"/>
      <c r="K65" s="1357"/>
      <c r="L65" s="1357"/>
      <c r="M65" s="1357"/>
      <c r="N65" s="1357"/>
      <c r="O65" s="1357"/>
      <c r="P65" s="1357"/>
      <c r="Q65" s="1357"/>
      <c r="R65" s="1357"/>
      <c r="S65" s="1357"/>
      <c r="T65" s="1357"/>
      <c r="U65" s="1357"/>
      <c r="V65" s="1357"/>
      <c r="W65" s="1357"/>
      <c r="X65" s="1357"/>
      <c r="Y65" s="1357"/>
      <c r="Z65" s="1357"/>
      <c r="AA65" s="1357"/>
      <c r="AB65" s="1357"/>
      <c r="AC65" s="1357"/>
      <c r="AD65" s="1357"/>
      <c r="AE65" s="1357"/>
      <c r="AF65" s="1357"/>
      <c r="AG65" s="1357"/>
      <c r="AH65" s="1357"/>
      <c r="AI65" s="1332"/>
      <c r="AJ65" s="1332"/>
      <c r="AK65" s="1332"/>
      <c r="AL65" s="1357"/>
      <c r="AM65" s="1357"/>
      <c r="AN65" s="1357"/>
      <c r="AO65" s="1357"/>
      <c r="AP65" s="1357"/>
      <c r="AQ65" s="1357"/>
      <c r="AR65" s="1357"/>
      <c r="AS65" s="1357"/>
      <c r="AT65" s="1357"/>
      <c r="AU65" s="1357"/>
      <c r="AV65" s="1357"/>
      <c r="AW65" s="1357"/>
      <c r="AX65" s="1357"/>
      <c r="AY65" s="1357"/>
      <c r="AZ65" s="1357"/>
      <c r="BA65" s="1357"/>
      <c r="BB65" s="1357"/>
      <c r="BC65" s="1357"/>
      <c r="BD65" s="1357"/>
      <c r="BE65" s="1357"/>
      <c r="BF65" s="1404"/>
      <c r="BG65" s="1404"/>
      <c r="BH65" s="1404"/>
      <c r="BI65" s="1404"/>
      <c r="BJ65" s="1357"/>
    </row>
    <row r="66" spans="2:62" ht="15" x14ac:dyDescent="0.25">
      <c r="B66" s="1399" t="s">
        <v>2268</v>
      </c>
      <c r="C66" s="1354" t="s">
        <v>156</v>
      </c>
      <c r="D66" s="1437" t="s">
        <v>2271</v>
      </c>
      <c r="E66" s="1349">
        <v>45</v>
      </c>
      <c r="F66" s="1408">
        <f>SUM(J66:AJ66)</f>
        <v>0</v>
      </c>
      <c r="G66" s="1436" t="s">
        <v>2269</v>
      </c>
      <c r="H66" s="1325"/>
      <c r="I66" s="1325">
        <v>45</v>
      </c>
      <c r="J66" s="1357"/>
      <c r="K66" s="1357"/>
      <c r="L66" s="1357"/>
      <c r="M66" s="1357"/>
      <c r="N66" s="1357"/>
      <c r="O66" s="1357"/>
      <c r="P66" s="1357"/>
      <c r="Q66" s="1357"/>
      <c r="R66" s="1357"/>
      <c r="S66" s="1357"/>
      <c r="T66" s="1357"/>
      <c r="U66" s="1357"/>
      <c r="V66" s="1357"/>
      <c r="W66" s="1357"/>
      <c r="X66" s="1357"/>
      <c r="Y66" s="1357"/>
      <c r="Z66" s="1357"/>
      <c r="AA66" s="1357"/>
      <c r="AB66" s="1357"/>
      <c r="AC66" s="1357"/>
      <c r="AD66" s="1357"/>
      <c r="AE66" s="1357"/>
      <c r="AF66" s="1357"/>
      <c r="AG66" s="1357"/>
      <c r="AH66" s="1357"/>
      <c r="AI66" s="1332"/>
      <c r="AJ66" s="1332"/>
      <c r="AK66" s="1332"/>
      <c r="AL66" s="1357"/>
      <c r="AM66" s="1357"/>
      <c r="AN66" s="1357"/>
      <c r="AO66" s="1357"/>
      <c r="AP66" s="1357"/>
      <c r="AQ66" s="1357"/>
      <c r="AR66" s="1357"/>
      <c r="AS66" s="1357"/>
      <c r="AT66" s="1357"/>
      <c r="AU66" s="1357"/>
      <c r="AV66" s="1357"/>
      <c r="AW66" s="1357"/>
      <c r="AX66" s="1357"/>
      <c r="AY66" s="1357"/>
      <c r="AZ66" s="1357"/>
      <c r="BA66" s="1357"/>
      <c r="BB66" s="1357"/>
      <c r="BC66" s="1357"/>
      <c r="BD66" s="1357"/>
      <c r="BE66" s="1357"/>
      <c r="BF66" s="1404"/>
      <c r="BG66" s="1404"/>
      <c r="BH66" s="1404"/>
      <c r="BI66" s="1404"/>
      <c r="BJ66" s="1357"/>
    </row>
    <row r="67" spans="2:62" ht="15" x14ac:dyDescent="0.25">
      <c r="B67" s="1399" t="s">
        <v>2268</v>
      </c>
      <c r="C67" s="1354" t="s">
        <v>158</v>
      </c>
      <c r="D67" s="1437" t="s">
        <v>1305</v>
      </c>
      <c r="E67" s="1349">
        <v>90</v>
      </c>
      <c r="F67" s="1408">
        <f>SUM(J67:AJ67)</f>
        <v>25</v>
      </c>
      <c r="G67" s="1436" t="s">
        <v>2269</v>
      </c>
      <c r="H67" s="1325"/>
      <c r="I67" s="1325">
        <v>65</v>
      </c>
      <c r="J67" s="1357">
        <v>25</v>
      </c>
      <c r="K67" s="1357"/>
      <c r="L67" s="1357"/>
      <c r="M67" s="1357"/>
      <c r="N67" s="1357"/>
      <c r="O67" s="1357"/>
      <c r="P67" s="1357"/>
      <c r="Q67" s="1357"/>
      <c r="R67" s="1357"/>
      <c r="S67" s="1357"/>
      <c r="T67" s="1357"/>
      <c r="U67" s="1357"/>
      <c r="V67" s="1357"/>
      <c r="W67" s="1357"/>
      <c r="X67" s="1357"/>
      <c r="Y67" s="1357"/>
      <c r="Z67" s="1357"/>
      <c r="AA67" s="1357"/>
      <c r="AB67" s="1357"/>
      <c r="AC67" s="1357"/>
      <c r="AD67" s="1357"/>
      <c r="AE67" s="1357"/>
      <c r="AF67" s="1357"/>
      <c r="AG67" s="1357"/>
      <c r="AH67" s="1357"/>
      <c r="AI67" s="1332"/>
      <c r="AJ67" s="1332"/>
      <c r="AK67" s="1332"/>
      <c r="AL67" s="1357"/>
      <c r="AM67" s="1357"/>
      <c r="AN67" s="1357"/>
      <c r="AO67" s="1357"/>
      <c r="AP67" s="1357"/>
      <c r="AQ67" s="1357"/>
      <c r="AR67" s="1357"/>
      <c r="AS67" s="1357"/>
      <c r="AT67" s="1357"/>
      <c r="AU67" s="1357"/>
      <c r="AV67" s="1357"/>
      <c r="AW67" s="1357"/>
      <c r="AX67" s="1357"/>
      <c r="AY67" s="1357"/>
      <c r="AZ67" s="1357"/>
      <c r="BA67" s="1357"/>
      <c r="BB67" s="1357"/>
      <c r="BC67" s="1357"/>
      <c r="BD67" s="1357"/>
      <c r="BE67" s="1357"/>
      <c r="BF67" s="1404"/>
      <c r="BG67" s="1404"/>
      <c r="BH67" s="1404"/>
      <c r="BI67" s="1404"/>
      <c r="BJ67" s="1357"/>
    </row>
    <row r="68" spans="2:62" ht="15" x14ac:dyDescent="0.25">
      <c r="B68" s="1399" t="s">
        <v>2268</v>
      </c>
      <c r="C68" s="1355" t="s">
        <v>159</v>
      </c>
      <c r="D68" s="1437" t="s">
        <v>59</v>
      </c>
      <c r="E68" s="1356">
        <v>30</v>
      </c>
      <c r="F68" s="1408">
        <f>SUM(J68:AJ68)</f>
        <v>0</v>
      </c>
      <c r="G68" s="1436" t="s">
        <v>413</v>
      </c>
      <c r="H68" s="1325" t="s">
        <v>412</v>
      </c>
      <c r="I68" s="1325"/>
      <c r="J68" s="1357"/>
      <c r="K68" s="1357"/>
      <c r="L68" s="1357"/>
      <c r="M68" s="1357"/>
      <c r="N68" s="1357"/>
      <c r="O68" s="1357"/>
      <c r="P68" s="1357"/>
      <c r="Q68" s="1357"/>
      <c r="R68" s="1357"/>
      <c r="S68" s="1357"/>
      <c r="T68" s="1357"/>
      <c r="U68" s="1357"/>
      <c r="V68" s="1357"/>
      <c r="W68" s="1357"/>
      <c r="X68" s="1357"/>
      <c r="Y68" s="1357"/>
      <c r="Z68" s="1357"/>
      <c r="AA68" s="1357"/>
      <c r="AB68" s="1357"/>
      <c r="AC68" s="1357"/>
      <c r="AD68" s="1357"/>
      <c r="AE68" s="1357"/>
      <c r="AF68" s="1357"/>
      <c r="AG68" s="1357"/>
      <c r="AH68" s="1357"/>
      <c r="AI68" s="1332"/>
      <c r="AJ68" s="1332"/>
      <c r="AK68" s="1332"/>
      <c r="AL68" s="1357"/>
      <c r="AM68" s="1357"/>
      <c r="AN68" s="1357"/>
      <c r="AO68" s="1357"/>
      <c r="AP68" s="1357"/>
      <c r="AQ68" s="1357"/>
      <c r="AR68" s="1357"/>
      <c r="AS68" s="1357"/>
      <c r="AT68" s="1357"/>
      <c r="AU68" s="1357"/>
      <c r="AV68" s="1357"/>
      <c r="AW68" s="1357"/>
      <c r="AX68" s="1357"/>
      <c r="AY68" s="1357"/>
      <c r="AZ68" s="1357"/>
      <c r="BA68" s="1357"/>
      <c r="BB68" s="1357"/>
      <c r="BC68" s="1357"/>
      <c r="BD68" s="1357"/>
      <c r="BE68" s="1357"/>
      <c r="BF68" s="1404"/>
      <c r="BG68" s="1404"/>
      <c r="BH68" s="1404"/>
      <c r="BI68" s="1404"/>
      <c r="BJ68" s="1357"/>
    </row>
    <row r="69" spans="2:62" ht="15" x14ac:dyDescent="0.25">
      <c r="B69" s="1399" t="s">
        <v>2268</v>
      </c>
      <c r="C69" s="1355" t="s">
        <v>167</v>
      </c>
      <c r="D69" s="1385" t="s">
        <v>2245</v>
      </c>
      <c r="E69" s="1349">
        <v>30</v>
      </c>
      <c r="F69" s="1408">
        <f t="shared" ref="F69:F81" si="12">SUM(J69:BI69)</f>
        <v>30</v>
      </c>
      <c r="G69" s="1379" t="s">
        <v>2227</v>
      </c>
      <c r="H69" s="1325" t="s">
        <v>122</v>
      </c>
      <c r="I69" s="1325"/>
      <c r="J69" s="1357"/>
      <c r="K69" s="1357"/>
      <c r="L69" s="1357"/>
      <c r="M69" s="1357">
        <v>15</v>
      </c>
      <c r="N69" s="1357">
        <v>15</v>
      </c>
      <c r="O69" s="1357"/>
      <c r="P69" s="1357"/>
      <c r="Q69" s="1357"/>
      <c r="R69" s="1357"/>
      <c r="S69" s="1357"/>
      <c r="T69" s="1357"/>
      <c r="U69" s="1357"/>
      <c r="V69" s="1357"/>
      <c r="W69" s="1357"/>
      <c r="X69" s="1357"/>
      <c r="Y69" s="1357"/>
      <c r="Z69" s="1357"/>
      <c r="AA69" s="1357"/>
      <c r="AB69" s="1357"/>
      <c r="AC69" s="1357"/>
      <c r="AD69" s="1357"/>
      <c r="AE69" s="1357"/>
      <c r="AF69" s="1357"/>
      <c r="AG69" s="1357"/>
      <c r="AH69" s="1357"/>
      <c r="AI69" s="1332"/>
      <c r="AJ69" s="1332"/>
      <c r="AK69" s="1332"/>
      <c r="AL69" s="1357"/>
      <c r="AM69" s="1357"/>
      <c r="AN69" s="1357"/>
      <c r="AO69" s="1357"/>
      <c r="AP69" s="1357"/>
      <c r="AQ69" s="1357"/>
      <c r="AR69" s="1357"/>
      <c r="AS69" s="1357"/>
      <c r="AT69" s="1357"/>
      <c r="AU69" s="1357"/>
      <c r="AV69" s="1357"/>
      <c r="AW69" s="1357"/>
      <c r="AX69" s="1357"/>
      <c r="AY69" s="1357"/>
      <c r="AZ69" s="1357"/>
      <c r="BA69" s="1357"/>
      <c r="BB69" s="1357"/>
      <c r="BC69" s="1357"/>
      <c r="BD69" s="1357"/>
      <c r="BE69" s="1357"/>
      <c r="BF69" s="1404"/>
      <c r="BG69" s="1404"/>
      <c r="BH69" s="1404"/>
      <c r="BI69" s="1404"/>
      <c r="BJ69" s="1357"/>
    </row>
    <row r="70" spans="2:62" ht="30" x14ac:dyDescent="0.2">
      <c r="B70" s="1399" t="s">
        <v>2268</v>
      </c>
      <c r="C70" s="1384" t="s">
        <v>161</v>
      </c>
      <c r="D70" s="1438" t="s">
        <v>2242</v>
      </c>
      <c r="E70" s="1264">
        <v>30</v>
      </c>
      <c r="F70" s="1408">
        <f t="shared" si="12"/>
        <v>30</v>
      </c>
      <c r="G70" s="1439" t="s">
        <v>2227</v>
      </c>
      <c r="H70" s="1357" t="s">
        <v>122</v>
      </c>
      <c r="I70" s="1357"/>
      <c r="J70" s="1357"/>
      <c r="K70" s="1357"/>
      <c r="L70" s="1357"/>
      <c r="M70" s="1357"/>
      <c r="N70" s="1357"/>
      <c r="O70" s="1357">
        <v>30</v>
      </c>
      <c r="P70" s="1357"/>
      <c r="Q70" s="1357"/>
      <c r="R70" s="1357"/>
      <c r="S70" s="1357"/>
      <c r="T70" s="1357"/>
      <c r="U70" s="1357"/>
      <c r="V70" s="1357"/>
      <c r="W70" s="1357"/>
      <c r="X70" s="1357"/>
      <c r="Y70" s="1357"/>
      <c r="Z70" s="1357"/>
      <c r="AA70" s="1357"/>
      <c r="AB70" s="1357"/>
      <c r="AC70" s="1357"/>
      <c r="AD70" s="1357"/>
      <c r="AE70" s="1357"/>
      <c r="AF70" s="1357"/>
      <c r="AG70" s="1357"/>
      <c r="AH70" s="1357"/>
      <c r="AI70" s="1332"/>
      <c r="AJ70" s="1332"/>
      <c r="AK70" s="1332"/>
      <c r="AL70" s="1357"/>
      <c r="AM70" s="1357"/>
      <c r="AN70" s="1357"/>
      <c r="AO70" s="1357"/>
      <c r="AP70" s="1357"/>
      <c r="AQ70" s="1357"/>
      <c r="AR70" s="1357"/>
      <c r="AS70" s="1357"/>
      <c r="AT70" s="1357"/>
      <c r="AU70" s="1357"/>
      <c r="AV70" s="1357"/>
      <c r="AW70" s="1357"/>
      <c r="AX70" s="1357"/>
      <c r="AY70" s="1357"/>
      <c r="AZ70" s="1357"/>
      <c r="BA70" s="1357"/>
      <c r="BB70" s="1357"/>
      <c r="BC70" s="1357"/>
      <c r="BD70" s="1357"/>
      <c r="BE70" s="1357"/>
      <c r="BF70" s="1404"/>
      <c r="BG70" s="1404"/>
      <c r="BH70" s="1404"/>
      <c r="BI70" s="1404"/>
      <c r="BJ70" s="1357"/>
    </row>
    <row r="71" spans="2:62" ht="15.75" x14ac:dyDescent="0.25">
      <c r="B71" s="1399" t="s">
        <v>2268</v>
      </c>
      <c r="C71" s="1411" t="s">
        <v>119</v>
      </c>
      <c r="D71" s="1412" t="s">
        <v>1085</v>
      </c>
      <c r="E71" s="1440">
        <v>45</v>
      </c>
      <c r="F71" s="1408">
        <f t="shared" si="12"/>
        <v>45</v>
      </c>
      <c r="G71" s="1379" t="s">
        <v>2227</v>
      </c>
      <c r="H71" s="1325" t="s">
        <v>122</v>
      </c>
      <c r="I71" s="1325"/>
      <c r="J71" s="1357"/>
      <c r="K71" s="1357">
        <v>25</v>
      </c>
      <c r="L71" s="1357">
        <v>20</v>
      </c>
      <c r="M71" s="1357"/>
      <c r="N71" s="1357"/>
      <c r="O71" s="1357"/>
      <c r="P71" s="1357"/>
      <c r="Q71" s="1357"/>
      <c r="R71" s="1357"/>
      <c r="S71" s="1357"/>
      <c r="T71" s="1357"/>
      <c r="U71" s="1357"/>
      <c r="V71" s="1357"/>
      <c r="W71" s="1357"/>
      <c r="X71" s="1357"/>
      <c r="Y71" s="1357"/>
      <c r="Z71" s="1357"/>
      <c r="AA71" s="1357"/>
      <c r="AB71" s="1357"/>
      <c r="AC71" s="1357"/>
      <c r="AD71" s="1357"/>
      <c r="AE71" s="1357"/>
      <c r="AF71" s="1357"/>
      <c r="AG71" s="1357"/>
      <c r="AH71" s="1357"/>
      <c r="AI71" s="1332"/>
      <c r="AJ71" s="1332"/>
      <c r="AK71" s="1332"/>
      <c r="AL71" s="1357"/>
      <c r="AM71" s="1357"/>
      <c r="AN71" s="1357"/>
      <c r="AO71" s="1357"/>
      <c r="AP71" s="1357"/>
      <c r="AQ71" s="1357"/>
      <c r="AR71" s="1357"/>
      <c r="AS71" s="1357"/>
      <c r="AT71" s="1357"/>
      <c r="AU71" s="1357"/>
      <c r="AV71" s="1357"/>
      <c r="AW71" s="1357"/>
      <c r="AX71" s="1357"/>
      <c r="AY71" s="1357"/>
      <c r="AZ71" s="1357"/>
      <c r="BA71" s="1357"/>
      <c r="BB71" s="1357"/>
      <c r="BC71" s="1357"/>
      <c r="BD71" s="1357"/>
      <c r="BE71" s="1357"/>
      <c r="BF71" s="1404"/>
      <c r="BG71" s="1404"/>
      <c r="BH71" s="1404"/>
      <c r="BI71" s="1404"/>
      <c r="BJ71" s="1357"/>
    </row>
    <row r="72" spans="2:62" ht="15.75" x14ac:dyDescent="0.25">
      <c r="B72" s="1399" t="s">
        <v>2268</v>
      </c>
      <c r="C72" s="1441" t="s">
        <v>169</v>
      </c>
      <c r="D72" s="1442" t="s">
        <v>1043</v>
      </c>
      <c r="E72" s="1440">
        <v>90</v>
      </c>
      <c r="F72" s="1408">
        <f t="shared" si="12"/>
        <v>90</v>
      </c>
      <c r="G72" s="1379" t="s">
        <v>2272</v>
      </c>
      <c r="H72" s="1325" t="s">
        <v>125</v>
      </c>
      <c r="I72" s="1325"/>
      <c r="J72" s="1357"/>
      <c r="K72" s="1357"/>
      <c r="L72" s="1357"/>
      <c r="M72" s="1357"/>
      <c r="N72" s="1357"/>
      <c r="O72" s="1357"/>
      <c r="P72" s="1357">
        <v>12</v>
      </c>
      <c r="Q72" s="1357">
        <v>12</v>
      </c>
      <c r="R72" s="1357">
        <v>12</v>
      </c>
      <c r="S72" s="1357"/>
      <c r="T72" s="1357"/>
      <c r="U72" s="1357"/>
      <c r="V72" s="1357">
        <v>20</v>
      </c>
      <c r="W72" s="1357">
        <v>20</v>
      </c>
      <c r="X72" s="1357">
        <v>14</v>
      </c>
      <c r="Y72" s="1357"/>
      <c r="Z72" s="1357"/>
      <c r="AA72" s="1357"/>
      <c r="AB72" s="1357"/>
      <c r="AC72" s="1357"/>
      <c r="AD72" s="1357"/>
      <c r="AE72" s="1357"/>
      <c r="AF72" s="1357"/>
      <c r="AG72" s="1357"/>
      <c r="AH72" s="1357"/>
      <c r="AI72" s="1332"/>
      <c r="AJ72" s="1332"/>
      <c r="AK72" s="1332"/>
      <c r="AL72" s="1357"/>
      <c r="AM72" s="1357"/>
      <c r="AN72" s="1357"/>
      <c r="AO72" s="1357"/>
      <c r="AP72" s="1357"/>
      <c r="AQ72" s="1357"/>
      <c r="AR72" s="1357"/>
      <c r="AS72" s="1357"/>
      <c r="AT72" s="1357"/>
      <c r="AU72" s="1357"/>
      <c r="AV72" s="1357"/>
      <c r="AW72" s="1357"/>
      <c r="AX72" s="1357"/>
      <c r="AY72" s="1357"/>
      <c r="AZ72" s="1357"/>
      <c r="BA72" s="1357"/>
      <c r="BB72" s="1357"/>
      <c r="BC72" s="1357"/>
      <c r="BD72" s="1357"/>
      <c r="BE72" s="1357"/>
      <c r="BF72" s="1404"/>
      <c r="BG72" s="1404"/>
      <c r="BH72" s="1404"/>
      <c r="BI72" s="1404"/>
      <c r="BJ72" s="1357"/>
    </row>
    <row r="73" spans="2:62" ht="15.75" x14ac:dyDescent="0.25">
      <c r="B73" s="1399" t="s">
        <v>2268</v>
      </c>
      <c r="C73" s="1441" t="s">
        <v>164</v>
      </c>
      <c r="D73" s="1442" t="s">
        <v>1039</v>
      </c>
      <c r="E73" s="1440">
        <v>90</v>
      </c>
      <c r="F73" s="1408">
        <f t="shared" si="12"/>
        <v>90</v>
      </c>
      <c r="G73" s="1324" t="s">
        <v>2216</v>
      </c>
      <c r="H73" s="1325" t="s">
        <v>132</v>
      </c>
      <c r="I73" s="1325"/>
      <c r="J73" s="1357"/>
      <c r="K73" s="1357"/>
      <c r="L73" s="1357"/>
      <c r="M73" s="1357"/>
      <c r="N73" s="1357"/>
      <c r="O73" s="1357"/>
      <c r="P73" s="1357"/>
      <c r="Q73" s="1357"/>
      <c r="R73" s="1357"/>
      <c r="S73" s="1357"/>
      <c r="T73" s="1357"/>
      <c r="U73" s="1357"/>
      <c r="V73" s="1357"/>
      <c r="W73" s="1357"/>
      <c r="X73" s="1357"/>
      <c r="Y73" s="1357"/>
      <c r="Z73" s="1357"/>
      <c r="AA73" s="1357"/>
      <c r="AB73" s="1357"/>
      <c r="AC73" s="1357"/>
      <c r="AD73" s="1357"/>
      <c r="AE73" s="1357"/>
      <c r="AF73" s="1357"/>
      <c r="AG73" s="1357"/>
      <c r="AH73" s="1357"/>
      <c r="AI73" s="1332"/>
      <c r="AJ73" s="1332"/>
      <c r="AK73" s="1332"/>
      <c r="AL73" s="1357"/>
      <c r="AM73" s="1357"/>
      <c r="AN73" s="1357"/>
      <c r="AO73" s="1357"/>
      <c r="AP73" s="1357">
        <v>10</v>
      </c>
      <c r="AQ73" s="1357">
        <v>25</v>
      </c>
      <c r="AR73" s="1357">
        <v>25</v>
      </c>
      <c r="AS73" s="1357">
        <v>25</v>
      </c>
      <c r="AT73" s="1357">
        <v>5</v>
      </c>
      <c r="AU73" s="1357"/>
      <c r="AV73" s="1357"/>
      <c r="AW73" s="1357"/>
      <c r="AX73" s="1357"/>
      <c r="AY73" s="1357"/>
      <c r="AZ73" s="1357"/>
      <c r="BA73" s="1357"/>
      <c r="BB73" s="1357"/>
      <c r="BC73" s="1357"/>
      <c r="BD73" s="1357"/>
      <c r="BE73" s="1357"/>
      <c r="BF73" s="1404"/>
      <c r="BG73" s="1404"/>
      <c r="BH73" s="1404"/>
      <c r="BI73" s="1404"/>
      <c r="BJ73" s="1357"/>
    </row>
    <row r="74" spans="2:62" ht="15.75" x14ac:dyDescent="0.25">
      <c r="B74" s="1399" t="s">
        <v>2268</v>
      </c>
      <c r="C74" s="1441" t="s">
        <v>172</v>
      </c>
      <c r="D74" s="1442" t="s">
        <v>1089</v>
      </c>
      <c r="E74" s="1416">
        <v>90</v>
      </c>
      <c r="F74" s="1408">
        <f t="shared" si="12"/>
        <v>90</v>
      </c>
      <c r="G74" s="1379" t="s">
        <v>2218</v>
      </c>
      <c r="H74" s="1325" t="s">
        <v>127</v>
      </c>
      <c r="I74" s="1325"/>
      <c r="J74" s="1357"/>
      <c r="K74" s="1357"/>
      <c r="L74" s="1357"/>
      <c r="M74" s="1357"/>
      <c r="N74" s="1357"/>
      <c r="O74" s="1357"/>
      <c r="P74" s="1357"/>
      <c r="Q74" s="1357"/>
      <c r="R74" s="1357"/>
      <c r="S74" s="1357"/>
      <c r="T74" s="1357"/>
      <c r="U74" s="1357"/>
      <c r="V74" s="1357"/>
      <c r="W74" s="1357"/>
      <c r="X74" s="1357"/>
      <c r="Y74" s="1357"/>
      <c r="Z74" s="1357"/>
      <c r="AA74" s="1357"/>
      <c r="AB74" s="1357"/>
      <c r="AC74" s="1357"/>
      <c r="AD74" s="1357"/>
      <c r="AE74" s="1357"/>
      <c r="AF74" s="1357"/>
      <c r="AG74" s="1357"/>
      <c r="AH74" s="1357"/>
      <c r="AI74" s="1332"/>
      <c r="AJ74" s="1332"/>
      <c r="AK74" s="1332"/>
      <c r="AL74" s="1357"/>
      <c r="AM74" s="1357"/>
      <c r="AN74" s="1357"/>
      <c r="AO74" s="1357"/>
      <c r="AP74" s="1357"/>
      <c r="AQ74" s="1357"/>
      <c r="AR74" s="1357"/>
      <c r="AS74" s="1357"/>
      <c r="AT74" s="1357"/>
      <c r="AU74" s="1357"/>
      <c r="AV74" s="1357"/>
      <c r="AW74" s="1357">
        <v>16</v>
      </c>
      <c r="AX74" s="1357">
        <v>20</v>
      </c>
      <c r="AY74" s="1357">
        <v>20</v>
      </c>
      <c r="AZ74" s="1357">
        <v>20</v>
      </c>
      <c r="BA74" s="1357">
        <v>14</v>
      </c>
      <c r="BB74" s="1357"/>
      <c r="BC74" s="1357"/>
      <c r="BD74" s="1357"/>
      <c r="BE74" s="1357"/>
      <c r="BF74" s="1404"/>
      <c r="BG74" s="1404"/>
      <c r="BH74" s="1404"/>
      <c r="BI74" s="1404"/>
      <c r="BJ74" s="1357"/>
    </row>
    <row r="75" spans="2:62" ht="15" x14ac:dyDescent="0.25">
      <c r="B75" s="1399" t="s">
        <v>2268</v>
      </c>
      <c r="C75" s="1441" t="s">
        <v>293</v>
      </c>
      <c r="D75" s="1414" t="s">
        <v>2273</v>
      </c>
      <c r="E75" s="1417">
        <v>60</v>
      </c>
      <c r="F75" s="1408">
        <f t="shared" si="12"/>
        <v>60</v>
      </c>
      <c r="G75" s="1379" t="s">
        <v>2218</v>
      </c>
      <c r="H75" s="1325" t="s">
        <v>127</v>
      </c>
      <c r="I75" s="1325"/>
      <c r="J75" s="1357"/>
      <c r="K75" s="1357"/>
      <c r="L75" s="1357"/>
      <c r="M75" s="1357"/>
      <c r="N75" s="1357"/>
      <c r="O75" s="1357"/>
      <c r="P75" s="1357"/>
      <c r="Q75" s="1357"/>
      <c r="R75" s="1357"/>
      <c r="S75" s="1357"/>
      <c r="T75" s="1357"/>
      <c r="U75" s="1357"/>
      <c r="V75" s="1357"/>
      <c r="W75" s="1357"/>
      <c r="X75" s="1357"/>
      <c r="Y75" s="1357"/>
      <c r="Z75" s="1357"/>
      <c r="AA75" s="1357"/>
      <c r="AB75" s="1357"/>
      <c r="AC75" s="1357"/>
      <c r="AD75" s="1357"/>
      <c r="AE75" s="1357"/>
      <c r="AF75" s="1357"/>
      <c r="AG75" s="1357"/>
      <c r="AH75" s="1357"/>
      <c r="AI75" s="1332"/>
      <c r="AJ75" s="1332"/>
      <c r="AK75" s="1332"/>
      <c r="AL75" s="1357"/>
      <c r="AM75" s="1357"/>
      <c r="AN75" s="1357"/>
      <c r="AO75" s="1357"/>
      <c r="AP75" s="1357"/>
      <c r="AQ75" s="1357"/>
      <c r="AR75" s="1357"/>
      <c r="AS75" s="1357"/>
      <c r="AT75" s="1357"/>
      <c r="AU75" s="1357"/>
      <c r="AV75" s="1357"/>
      <c r="AW75" s="1357"/>
      <c r="AX75" s="1357"/>
      <c r="AY75" s="1357"/>
      <c r="AZ75" s="1357"/>
      <c r="BA75" s="1357">
        <v>4</v>
      </c>
      <c r="BB75" s="1357">
        <v>20</v>
      </c>
      <c r="BC75" s="1357">
        <v>20</v>
      </c>
      <c r="BD75" s="1357">
        <v>16</v>
      </c>
      <c r="BE75" s="1357"/>
      <c r="BF75" s="1404"/>
      <c r="BG75" s="1404"/>
      <c r="BH75" s="1404"/>
      <c r="BI75" s="1404"/>
      <c r="BJ75" s="1357"/>
    </row>
    <row r="76" spans="2:62" ht="15" x14ac:dyDescent="0.2">
      <c r="B76" s="1399" t="s">
        <v>2268</v>
      </c>
      <c r="C76" s="1414" t="s">
        <v>175</v>
      </c>
      <c r="D76" s="1414" t="s">
        <v>1092</v>
      </c>
      <c r="E76" s="1417">
        <v>90</v>
      </c>
      <c r="F76" s="1408">
        <f t="shared" si="12"/>
        <v>90</v>
      </c>
      <c r="G76" s="1324" t="s">
        <v>365</v>
      </c>
      <c r="H76" s="1325" t="s">
        <v>130</v>
      </c>
      <c r="I76" s="1325"/>
      <c r="J76" s="1357"/>
      <c r="K76" s="1357"/>
      <c r="L76" s="1357"/>
      <c r="M76" s="1357"/>
      <c r="N76" s="1357"/>
      <c r="O76" s="1357"/>
      <c r="P76" s="1357"/>
      <c r="Q76" s="1357"/>
      <c r="R76" s="1357"/>
      <c r="S76" s="1357"/>
      <c r="T76" s="1357"/>
      <c r="U76" s="1357"/>
      <c r="V76" s="1357"/>
      <c r="W76" s="1357"/>
      <c r="X76" s="1357">
        <v>8</v>
      </c>
      <c r="Y76" s="1357">
        <v>20</v>
      </c>
      <c r="Z76" s="1357">
        <v>20</v>
      </c>
      <c r="AA76" s="1357">
        <v>20</v>
      </c>
      <c r="AB76" s="1357">
        <v>22</v>
      </c>
      <c r="AC76" s="1357"/>
      <c r="AD76" s="1357"/>
      <c r="AE76" s="1357"/>
      <c r="AF76" s="1357"/>
      <c r="AG76" s="1357"/>
      <c r="AH76" s="1357"/>
      <c r="AI76" s="1332"/>
      <c r="AJ76" s="1332"/>
      <c r="AK76" s="1332"/>
      <c r="AL76" s="1357"/>
      <c r="AM76" s="1357"/>
      <c r="AN76" s="1357"/>
      <c r="AO76" s="1357"/>
      <c r="AP76" s="1357"/>
      <c r="AQ76" s="1357"/>
      <c r="AR76" s="1357"/>
      <c r="AS76" s="1357"/>
      <c r="AT76" s="1357"/>
      <c r="AU76" s="1357"/>
      <c r="AV76" s="1357"/>
      <c r="AW76" s="1357"/>
      <c r="AX76" s="1357"/>
      <c r="AY76" s="1357"/>
      <c r="AZ76" s="1357"/>
      <c r="BA76" s="1357"/>
      <c r="BB76" s="1357"/>
      <c r="BC76" s="1357"/>
      <c r="BD76" s="1357"/>
      <c r="BE76" s="1357"/>
      <c r="BF76" s="1404"/>
      <c r="BG76" s="1404"/>
      <c r="BH76" s="1404"/>
      <c r="BI76" s="1404"/>
      <c r="BJ76" s="1357"/>
    </row>
    <row r="77" spans="2:62" ht="15" x14ac:dyDescent="0.2">
      <c r="B77" s="1399" t="s">
        <v>2268</v>
      </c>
      <c r="C77" s="1414" t="s">
        <v>176</v>
      </c>
      <c r="D77" s="1414" t="s">
        <v>2274</v>
      </c>
      <c r="E77" s="1417">
        <v>90</v>
      </c>
      <c r="F77" s="1408">
        <f t="shared" si="12"/>
        <v>90</v>
      </c>
      <c r="G77" s="1324" t="s">
        <v>2227</v>
      </c>
      <c r="H77" s="1325" t="s">
        <v>122</v>
      </c>
      <c r="I77" s="1325"/>
      <c r="J77" s="1357"/>
      <c r="K77" s="1357"/>
      <c r="L77" s="1357"/>
      <c r="M77" s="1357"/>
      <c r="N77" s="1357"/>
      <c r="O77" s="1357"/>
      <c r="P77" s="1357"/>
      <c r="Q77" s="1357"/>
      <c r="R77" s="1357"/>
      <c r="S77" s="1357"/>
      <c r="T77" s="1357"/>
      <c r="U77" s="1357"/>
      <c r="V77" s="1357"/>
      <c r="W77" s="1357"/>
      <c r="X77" s="1357"/>
      <c r="Y77" s="1357"/>
      <c r="Z77" s="1357"/>
      <c r="AA77" s="1357"/>
      <c r="AB77" s="1357"/>
      <c r="AC77" s="1357">
        <v>20</v>
      </c>
      <c r="AD77" s="1357">
        <v>20</v>
      </c>
      <c r="AE77" s="1357">
        <v>20</v>
      </c>
      <c r="AF77" s="1357">
        <v>20</v>
      </c>
      <c r="AG77" s="1357">
        <v>10</v>
      </c>
      <c r="AH77" s="1357"/>
      <c r="AI77" s="1332"/>
      <c r="AJ77" s="1332"/>
      <c r="AK77" s="1332"/>
      <c r="AL77" s="1357"/>
      <c r="AM77" s="1357"/>
      <c r="AN77" s="1357"/>
      <c r="AO77" s="1357"/>
      <c r="AP77" s="1357"/>
      <c r="AQ77" s="1357"/>
      <c r="AR77" s="1357"/>
      <c r="AS77" s="1357"/>
      <c r="AT77" s="1357"/>
      <c r="AU77" s="1357"/>
      <c r="AV77" s="1357"/>
      <c r="AW77" s="1357"/>
      <c r="AX77" s="1357"/>
      <c r="AY77" s="1357"/>
      <c r="AZ77" s="1357"/>
      <c r="BA77" s="1357"/>
      <c r="BB77" s="1357"/>
      <c r="BC77" s="1357"/>
      <c r="BD77" s="1357"/>
      <c r="BE77" s="1357"/>
      <c r="BF77" s="1404"/>
      <c r="BG77" s="1404"/>
      <c r="BH77" s="1404"/>
      <c r="BI77" s="1404"/>
      <c r="BJ77" s="1357"/>
    </row>
    <row r="78" spans="2:62" ht="15" x14ac:dyDescent="0.2">
      <c r="B78" s="1399" t="s">
        <v>2268</v>
      </c>
      <c r="C78" s="1414" t="s">
        <v>271</v>
      </c>
      <c r="D78" s="1414" t="s">
        <v>1080</v>
      </c>
      <c r="E78" s="1417">
        <v>60</v>
      </c>
      <c r="F78" s="1408">
        <f t="shared" si="12"/>
        <v>60</v>
      </c>
      <c r="G78" s="1324" t="s">
        <v>2227</v>
      </c>
      <c r="H78" s="1325" t="s">
        <v>122</v>
      </c>
      <c r="I78" s="1325"/>
      <c r="J78" s="1357"/>
      <c r="K78" s="1357"/>
      <c r="L78" s="1357"/>
      <c r="M78" s="1357"/>
      <c r="N78" s="1357"/>
      <c r="O78" s="1357"/>
      <c r="P78" s="1357"/>
      <c r="Q78" s="1357"/>
      <c r="R78" s="1357"/>
      <c r="S78" s="1357"/>
      <c r="T78" s="1357"/>
      <c r="U78" s="1357"/>
      <c r="V78" s="1357"/>
      <c r="W78" s="1357"/>
      <c r="X78" s="1357"/>
      <c r="Y78" s="1357"/>
      <c r="Z78" s="1357"/>
      <c r="AA78" s="1357"/>
      <c r="AB78" s="1357"/>
      <c r="AC78" s="1357"/>
      <c r="AD78" s="1357"/>
      <c r="AE78" s="1357"/>
      <c r="AF78" s="1357"/>
      <c r="AG78" s="1357">
        <v>8</v>
      </c>
      <c r="AH78" s="1357">
        <v>20</v>
      </c>
      <c r="AI78" s="1332"/>
      <c r="AJ78" s="1332"/>
      <c r="AK78" s="1332"/>
      <c r="AL78" s="1357">
        <v>20</v>
      </c>
      <c r="AM78" s="1357">
        <v>12</v>
      </c>
      <c r="AN78" s="1357"/>
      <c r="AO78" s="1357"/>
      <c r="AP78" s="1357"/>
      <c r="AQ78" s="1357"/>
      <c r="AR78" s="1357"/>
      <c r="AS78" s="1357"/>
      <c r="AT78" s="1357"/>
      <c r="AU78" s="1357"/>
      <c r="AV78" s="1357"/>
      <c r="AW78" s="1357"/>
      <c r="AX78" s="1357"/>
      <c r="AY78" s="1357"/>
      <c r="AZ78" s="1357"/>
      <c r="BA78" s="1357"/>
      <c r="BB78" s="1357"/>
      <c r="BC78" s="1357"/>
      <c r="BD78" s="1357"/>
      <c r="BE78" s="1357"/>
      <c r="BF78" s="1404"/>
      <c r="BG78" s="1404"/>
      <c r="BH78" s="1404"/>
      <c r="BI78" s="1404"/>
      <c r="BJ78" s="1357"/>
    </row>
    <row r="79" spans="2:62" ht="15" x14ac:dyDescent="0.2">
      <c r="B79" s="1399" t="s">
        <v>2268</v>
      </c>
      <c r="C79" s="1414" t="s">
        <v>284</v>
      </c>
      <c r="D79" s="1414" t="s">
        <v>2275</v>
      </c>
      <c r="E79" s="1417">
        <v>60</v>
      </c>
      <c r="F79" s="1408">
        <f t="shared" si="12"/>
        <v>60</v>
      </c>
      <c r="G79" s="1324" t="s">
        <v>312</v>
      </c>
      <c r="H79" s="1325" t="s">
        <v>1032</v>
      </c>
      <c r="I79" s="1325"/>
      <c r="J79" s="1357"/>
      <c r="K79" s="1357"/>
      <c r="L79" s="1357"/>
      <c r="M79" s="1357"/>
      <c r="N79" s="1357"/>
      <c r="O79" s="1357"/>
      <c r="P79" s="1357"/>
      <c r="Q79" s="1357"/>
      <c r="R79" s="1357"/>
      <c r="S79" s="1357"/>
      <c r="T79" s="1357"/>
      <c r="U79" s="1357"/>
      <c r="V79" s="1357"/>
      <c r="W79" s="1357"/>
      <c r="X79" s="1357"/>
      <c r="Y79" s="1357"/>
      <c r="Z79" s="1357"/>
      <c r="AA79" s="1357"/>
      <c r="AB79" s="1357"/>
      <c r="AC79" s="1357"/>
      <c r="AD79" s="1357"/>
      <c r="AE79" s="1357"/>
      <c r="AF79" s="1357"/>
      <c r="AG79" s="1357"/>
      <c r="AH79" s="1357"/>
      <c r="AI79" s="1332"/>
      <c r="AJ79" s="1332"/>
      <c r="AK79" s="1332"/>
      <c r="AL79" s="1357"/>
      <c r="AM79" s="1357"/>
      <c r="AN79" s="1357"/>
      <c r="AO79" s="1357"/>
      <c r="AP79" s="1357"/>
      <c r="AQ79" s="1357"/>
      <c r="AR79" s="1357"/>
      <c r="AS79" s="1357"/>
      <c r="AT79" s="1357">
        <v>16</v>
      </c>
      <c r="AU79" s="1357">
        <v>20</v>
      </c>
      <c r="AV79" s="1357">
        <v>20</v>
      </c>
      <c r="AW79" s="1357">
        <v>4</v>
      </c>
      <c r="AX79" s="1357"/>
      <c r="AY79" s="1357"/>
      <c r="AZ79" s="1357"/>
      <c r="BA79" s="1357"/>
      <c r="BB79" s="1357"/>
      <c r="BC79" s="1357"/>
      <c r="BD79" s="1357"/>
      <c r="BE79" s="1357"/>
      <c r="BF79" s="1404"/>
      <c r="BG79" s="1404"/>
      <c r="BH79" s="1404"/>
      <c r="BI79" s="1404"/>
      <c r="BJ79" s="1357"/>
    </row>
    <row r="80" spans="2:62" ht="15" x14ac:dyDescent="0.2">
      <c r="B80" s="1399" t="s">
        <v>2268</v>
      </c>
      <c r="C80" s="1443" t="s">
        <v>276</v>
      </c>
      <c r="D80" s="1443" t="s">
        <v>2276</v>
      </c>
      <c r="E80" s="1417">
        <v>60</v>
      </c>
      <c r="F80" s="1408">
        <f t="shared" si="12"/>
        <v>60</v>
      </c>
      <c r="G80" s="1324" t="s">
        <v>2216</v>
      </c>
      <c r="H80" s="1325" t="s">
        <v>132</v>
      </c>
      <c r="I80" s="1325"/>
      <c r="J80" s="1357"/>
      <c r="K80" s="1357"/>
      <c r="L80" s="1357"/>
      <c r="M80" s="1357"/>
      <c r="N80" s="1357"/>
      <c r="O80" s="1357"/>
      <c r="P80" s="1357"/>
      <c r="Q80" s="1357"/>
      <c r="R80" s="1357"/>
      <c r="S80" s="1357"/>
      <c r="T80" s="1357"/>
      <c r="U80" s="1357"/>
      <c r="V80" s="1357"/>
      <c r="W80" s="1357"/>
      <c r="X80" s="1357"/>
      <c r="Y80" s="1357"/>
      <c r="Z80" s="1357"/>
      <c r="AA80" s="1357"/>
      <c r="AB80" s="1357"/>
      <c r="AC80" s="1357"/>
      <c r="AD80" s="1357"/>
      <c r="AE80" s="1357"/>
      <c r="AF80" s="1357"/>
      <c r="AG80" s="1357"/>
      <c r="AH80" s="1357"/>
      <c r="AI80" s="1332"/>
      <c r="AJ80" s="1332"/>
      <c r="AK80" s="1332"/>
      <c r="AL80" s="1357"/>
      <c r="AM80" s="1357">
        <v>8</v>
      </c>
      <c r="AN80" s="1357">
        <v>20</v>
      </c>
      <c r="AO80" s="1357">
        <v>20</v>
      </c>
      <c r="AP80" s="1357">
        <v>12</v>
      </c>
      <c r="AQ80" s="1357"/>
      <c r="AR80" s="1357"/>
      <c r="AS80" s="1357"/>
      <c r="AT80" s="1357"/>
      <c r="AU80" s="1357"/>
      <c r="AV80" s="1357"/>
      <c r="AW80" s="1357"/>
      <c r="AX80" s="1357"/>
      <c r="AY80" s="1357"/>
      <c r="AZ80" s="1357"/>
      <c r="BA80" s="1357"/>
      <c r="BB80" s="1357"/>
      <c r="BC80" s="1357"/>
      <c r="BD80" s="1357"/>
      <c r="BE80" s="1357"/>
      <c r="BF80" s="1404"/>
      <c r="BG80" s="1404"/>
      <c r="BH80" s="1404"/>
      <c r="BI80" s="1404"/>
      <c r="BJ80" s="1357"/>
    </row>
    <row r="81" spans="2:62" ht="15" x14ac:dyDescent="0.25">
      <c r="B81" s="1399" t="s">
        <v>2268</v>
      </c>
      <c r="C81" s="1444" t="s">
        <v>278</v>
      </c>
      <c r="D81" s="1444" t="s">
        <v>1093</v>
      </c>
      <c r="E81" s="1417">
        <v>60</v>
      </c>
      <c r="F81" s="1408">
        <f t="shared" si="12"/>
        <v>24</v>
      </c>
      <c r="G81" s="1379" t="s">
        <v>2218</v>
      </c>
      <c r="H81" s="1325" t="s">
        <v>127</v>
      </c>
      <c r="I81" s="1325"/>
      <c r="J81" s="1357"/>
      <c r="K81" s="1357"/>
      <c r="L81" s="1357"/>
      <c r="M81" s="1357"/>
      <c r="N81" s="1357"/>
      <c r="O81" s="1357"/>
      <c r="P81" s="1357"/>
      <c r="Q81" s="1357"/>
      <c r="R81" s="1357"/>
      <c r="S81" s="1357"/>
      <c r="T81" s="1357"/>
      <c r="U81" s="1357"/>
      <c r="V81" s="1357"/>
      <c r="W81" s="1357"/>
      <c r="X81" s="1357"/>
      <c r="Y81" s="1357"/>
      <c r="Z81" s="1357"/>
      <c r="AA81" s="1357"/>
      <c r="AB81" s="1357"/>
      <c r="AC81" s="1357"/>
      <c r="AD81" s="1357"/>
      <c r="AE81" s="1357"/>
      <c r="AF81" s="1357"/>
      <c r="AG81" s="1357"/>
      <c r="AH81" s="1357"/>
      <c r="AI81" s="1332"/>
      <c r="AJ81" s="1332"/>
      <c r="AK81" s="1332"/>
      <c r="AL81" s="1357"/>
      <c r="AM81" s="1357"/>
      <c r="AN81" s="1357"/>
      <c r="AO81" s="1357"/>
      <c r="AP81" s="1357"/>
      <c r="AQ81" s="1357"/>
      <c r="AR81" s="1357"/>
      <c r="AS81" s="1357"/>
      <c r="AT81" s="1357"/>
      <c r="AU81" s="1357"/>
      <c r="AV81" s="1357"/>
      <c r="AW81" s="1357"/>
      <c r="AX81" s="1357"/>
      <c r="AY81" s="1357"/>
      <c r="AZ81" s="1357"/>
      <c r="BA81" s="1357"/>
      <c r="BB81" s="1357"/>
      <c r="BC81" s="1357"/>
      <c r="BD81" s="1357">
        <v>4</v>
      </c>
      <c r="BE81" s="1357">
        <v>20</v>
      </c>
      <c r="BF81" s="1404"/>
      <c r="BG81" s="1404"/>
      <c r="BH81" s="1404"/>
      <c r="BI81" s="1404"/>
      <c r="BJ81" s="1357"/>
    </row>
    <row r="82" spans="2:62" ht="14.25" x14ac:dyDescent="0.2">
      <c r="B82" s="94"/>
      <c r="C82" s="1347"/>
      <c r="D82" s="1336" t="s">
        <v>843</v>
      </c>
      <c r="E82" s="1347">
        <f>SUM(E63:E81)</f>
        <v>1095</v>
      </c>
      <c r="F82" s="1347"/>
      <c r="G82" s="1337"/>
      <c r="H82" s="1338"/>
      <c r="I82" s="1338"/>
      <c r="J82" s="1445"/>
      <c r="K82" s="1445"/>
      <c r="L82" s="1445"/>
      <c r="M82" s="1445"/>
      <c r="N82" s="1445"/>
      <c r="O82" s="1445"/>
      <c r="P82" s="1445"/>
      <c r="Q82" s="1445"/>
      <c r="R82" s="1445"/>
      <c r="S82" s="1445"/>
      <c r="T82" s="1445"/>
      <c r="U82" s="1445"/>
      <c r="V82" s="1445"/>
      <c r="W82" s="1445"/>
      <c r="X82" s="1445"/>
      <c r="Y82" s="1445"/>
      <c r="Z82" s="1445"/>
      <c r="AA82" s="1445"/>
      <c r="AB82" s="1445"/>
      <c r="AC82" s="1445"/>
      <c r="AD82" s="1445"/>
      <c r="AE82" s="1445"/>
      <c r="AF82" s="1445"/>
      <c r="AG82" s="1445"/>
      <c r="AH82" s="1445"/>
      <c r="AI82" s="1332"/>
      <c r="AJ82" s="1332"/>
      <c r="AK82" s="1332"/>
      <c r="AL82" s="1445"/>
      <c r="AM82" s="1445"/>
      <c r="AN82" s="1445"/>
      <c r="AO82" s="1445"/>
      <c r="AP82" s="1445"/>
      <c r="AQ82" s="1445"/>
      <c r="AR82" s="1445"/>
      <c r="AS82" s="1445"/>
      <c r="AT82" s="1445"/>
      <c r="AU82" s="1445"/>
      <c r="AV82" s="1445"/>
      <c r="AW82" s="1445"/>
      <c r="AX82" s="1445"/>
      <c r="AY82" s="1445"/>
      <c r="AZ82" s="1445"/>
      <c r="BA82" s="1445"/>
      <c r="BB82" s="1445"/>
      <c r="BC82" s="1445"/>
      <c r="BD82" s="1445"/>
      <c r="BE82" s="1445"/>
      <c r="BF82" s="1404"/>
      <c r="BG82" s="1404"/>
      <c r="BH82" s="1404"/>
      <c r="BI82" s="1404"/>
      <c r="BJ82" s="1445"/>
    </row>
    <row r="83" spans="2:62" ht="15" x14ac:dyDescent="0.25">
      <c r="B83" s="1399" t="s">
        <v>2447</v>
      </c>
      <c r="C83" s="1354" t="s">
        <v>153</v>
      </c>
      <c r="D83" s="1411" t="s">
        <v>1060</v>
      </c>
      <c r="E83" s="1349">
        <v>30</v>
      </c>
      <c r="F83" s="1408">
        <f>SUM(J83:AJ83)</f>
        <v>30</v>
      </c>
      <c r="G83" s="1436" t="s">
        <v>2269</v>
      </c>
      <c r="H83" s="1325"/>
      <c r="I83" s="1325"/>
      <c r="J83" s="1357"/>
      <c r="K83" s="1357"/>
      <c r="L83" s="1357"/>
      <c r="M83" s="1357"/>
      <c r="N83" s="1357"/>
      <c r="O83" s="1357"/>
      <c r="P83" s="1357"/>
      <c r="Q83" s="1357"/>
      <c r="R83" s="1357"/>
      <c r="S83" s="1357">
        <v>15</v>
      </c>
      <c r="T83" s="1357">
        <v>15</v>
      </c>
      <c r="U83" s="1357"/>
      <c r="V83" s="1357"/>
      <c r="W83" s="1357"/>
      <c r="X83" s="1357"/>
      <c r="Y83" s="1357"/>
      <c r="Z83" s="1357"/>
      <c r="AA83" s="1357"/>
      <c r="AB83" s="1357"/>
      <c r="AC83" s="1357"/>
      <c r="AD83" s="1357"/>
      <c r="AE83" s="1357"/>
      <c r="AF83" s="1357"/>
      <c r="AG83" s="1357"/>
      <c r="AH83" s="1357"/>
      <c r="AI83" s="1332"/>
      <c r="AJ83" s="1332"/>
      <c r="AK83" s="1332"/>
      <c r="AL83" s="1357"/>
      <c r="AM83" s="1357"/>
      <c r="AN83" s="1357"/>
      <c r="AO83" s="1357"/>
      <c r="AP83" s="1357"/>
      <c r="AQ83" s="1357"/>
      <c r="AR83" s="1357"/>
      <c r="AS83" s="1357"/>
      <c r="AT83" s="1357"/>
      <c r="AU83" s="1357"/>
      <c r="AV83" s="1357"/>
      <c r="AW83" s="1357"/>
      <c r="AX83" s="1357"/>
      <c r="AY83" s="1357"/>
      <c r="AZ83" s="1357"/>
      <c r="BA83" s="1357"/>
      <c r="BB83" s="1357"/>
      <c r="BC83" s="1357"/>
      <c r="BD83" s="1357"/>
      <c r="BE83" s="1357"/>
      <c r="BF83" s="1404"/>
      <c r="BG83" s="1404"/>
      <c r="BH83" s="1404"/>
      <c r="BI83" s="1404"/>
      <c r="BJ83" s="1357"/>
    </row>
    <row r="84" spans="2:62" ht="15" x14ac:dyDescent="0.25">
      <c r="B84" s="1399" t="s">
        <v>2447</v>
      </c>
      <c r="C84" s="1354" t="s">
        <v>154</v>
      </c>
      <c r="D84" s="1411" t="s">
        <v>136</v>
      </c>
      <c r="E84" s="1349">
        <v>15</v>
      </c>
      <c r="F84" s="1408">
        <f>SUM(J84:AJ84)</f>
        <v>15</v>
      </c>
      <c r="G84" s="1436" t="s">
        <v>2269</v>
      </c>
      <c r="H84" s="1325"/>
      <c r="I84" s="1325"/>
      <c r="J84" s="1357"/>
      <c r="K84" s="1357"/>
      <c r="L84" s="1357"/>
      <c r="M84" s="1357"/>
      <c r="N84" s="1357"/>
      <c r="O84" s="1357"/>
      <c r="P84" s="1357"/>
      <c r="Q84" s="1357"/>
      <c r="R84" s="1357"/>
      <c r="S84" s="1357"/>
      <c r="T84" s="1357"/>
      <c r="U84" s="1357">
        <v>15</v>
      </c>
      <c r="V84" s="1357"/>
      <c r="W84" s="1357"/>
      <c r="X84" s="1357"/>
      <c r="Y84" s="1357"/>
      <c r="Z84" s="1357"/>
      <c r="AA84" s="1357"/>
      <c r="AB84" s="1357"/>
      <c r="AC84" s="1357"/>
      <c r="AD84" s="1357"/>
      <c r="AE84" s="1357"/>
      <c r="AF84" s="1357"/>
      <c r="AG84" s="1357"/>
      <c r="AH84" s="1357"/>
      <c r="AI84" s="1332"/>
      <c r="AJ84" s="1332"/>
      <c r="AK84" s="1332"/>
      <c r="AL84" s="1357"/>
      <c r="AM84" s="1357"/>
      <c r="AN84" s="1357"/>
      <c r="AO84" s="1357"/>
      <c r="AP84" s="1357"/>
      <c r="AQ84" s="1357"/>
      <c r="AR84" s="1357"/>
      <c r="AS84" s="1357"/>
      <c r="AT84" s="1357"/>
      <c r="AU84" s="1357"/>
      <c r="AV84" s="1357"/>
      <c r="AW84" s="1357"/>
      <c r="AX84" s="1357"/>
      <c r="AY84" s="1357"/>
      <c r="AZ84" s="1357"/>
      <c r="BA84" s="1357"/>
      <c r="BB84" s="1357"/>
      <c r="BC84" s="1357"/>
      <c r="BD84" s="1357"/>
      <c r="BE84" s="1357"/>
      <c r="BF84" s="1404"/>
      <c r="BG84" s="1404"/>
      <c r="BH84" s="1404"/>
      <c r="BI84" s="1404"/>
      <c r="BJ84" s="1357"/>
    </row>
    <row r="85" spans="2:62" ht="15" x14ac:dyDescent="0.25">
      <c r="B85" s="1399" t="s">
        <v>2447</v>
      </c>
      <c r="C85" s="1354" t="s">
        <v>155</v>
      </c>
      <c r="D85" s="1437" t="s">
        <v>2270</v>
      </c>
      <c r="E85" s="1349">
        <v>30</v>
      </c>
      <c r="F85" s="1408">
        <f>SUM(J85:BE85)</f>
        <v>0</v>
      </c>
      <c r="G85" s="1436" t="s">
        <v>2269</v>
      </c>
      <c r="H85" s="1325"/>
      <c r="I85" s="1325">
        <v>30</v>
      </c>
      <c r="J85" s="1357"/>
      <c r="K85" s="1357"/>
      <c r="L85" s="1357"/>
      <c r="M85" s="1357"/>
      <c r="N85" s="1357"/>
      <c r="O85" s="1357"/>
      <c r="P85" s="1357"/>
      <c r="Q85" s="1357"/>
      <c r="R85" s="1357"/>
      <c r="S85" s="1357"/>
      <c r="T85" s="1357"/>
      <c r="U85" s="1357"/>
      <c r="V85" s="1357"/>
      <c r="W85" s="1357"/>
      <c r="X85" s="1357"/>
      <c r="Y85" s="1357"/>
      <c r="Z85" s="1357"/>
      <c r="AA85" s="1357"/>
      <c r="AB85" s="1357"/>
      <c r="AC85" s="1357"/>
      <c r="AD85" s="1357"/>
      <c r="AE85" s="1357"/>
      <c r="AF85" s="1357"/>
      <c r="AG85" s="1357"/>
      <c r="AH85" s="1357"/>
      <c r="AI85" s="1332"/>
      <c r="AJ85" s="1332"/>
      <c r="AK85" s="1332"/>
      <c r="AL85" s="1357"/>
      <c r="AM85" s="1357"/>
      <c r="AN85" s="1357"/>
      <c r="AO85" s="1357"/>
      <c r="AP85" s="1357"/>
      <c r="AQ85" s="1357"/>
      <c r="AR85" s="1357"/>
      <c r="AS85" s="1357"/>
      <c r="AT85" s="1357"/>
      <c r="AU85" s="1357"/>
      <c r="AV85" s="1357"/>
      <c r="AW85" s="1357"/>
      <c r="AX85" s="1357"/>
      <c r="AY85" s="1357"/>
      <c r="AZ85" s="1357"/>
      <c r="BA85" s="1357"/>
      <c r="BB85" s="1357"/>
      <c r="BC85" s="1357"/>
      <c r="BD85" s="1357"/>
      <c r="BE85" s="1357"/>
      <c r="BF85" s="1404"/>
      <c r="BG85" s="1404"/>
      <c r="BH85" s="1404"/>
      <c r="BI85" s="1404"/>
      <c r="BJ85" s="1357"/>
    </row>
    <row r="86" spans="2:62" ht="15" x14ac:dyDescent="0.25">
      <c r="B86" s="1399" t="s">
        <v>2447</v>
      </c>
      <c r="C86" s="1354" t="s">
        <v>156</v>
      </c>
      <c r="D86" s="1437" t="s">
        <v>2271</v>
      </c>
      <c r="E86" s="1349">
        <v>45</v>
      </c>
      <c r="F86" s="1408">
        <f>SUM(J86:AJ86)</f>
        <v>0</v>
      </c>
      <c r="G86" s="1436" t="s">
        <v>2269</v>
      </c>
      <c r="H86" s="1325"/>
      <c r="I86" s="1325">
        <v>45</v>
      </c>
      <c r="J86" s="1357"/>
      <c r="K86" s="1357"/>
      <c r="L86" s="1357"/>
      <c r="M86" s="1357"/>
      <c r="N86" s="1357"/>
      <c r="O86" s="1357"/>
      <c r="P86" s="1357"/>
      <c r="Q86" s="1357"/>
      <c r="R86" s="1357"/>
      <c r="S86" s="1357"/>
      <c r="T86" s="1357"/>
      <c r="U86" s="1357"/>
      <c r="V86" s="1357"/>
      <c r="W86" s="1357"/>
      <c r="X86" s="1357"/>
      <c r="Y86" s="1357"/>
      <c r="Z86" s="1357"/>
      <c r="AA86" s="1357"/>
      <c r="AB86" s="1357"/>
      <c r="AC86" s="1357"/>
      <c r="AD86" s="1357"/>
      <c r="AE86" s="1357"/>
      <c r="AF86" s="1357"/>
      <c r="AG86" s="1357"/>
      <c r="AH86" s="1357"/>
      <c r="AI86" s="1332"/>
      <c r="AJ86" s="1332"/>
      <c r="AK86" s="1332"/>
      <c r="AL86" s="1357"/>
      <c r="AM86" s="1357"/>
      <c r="AN86" s="1357"/>
      <c r="AO86" s="1357"/>
      <c r="AP86" s="1357"/>
      <c r="AQ86" s="1357"/>
      <c r="AR86" s="1357"/>
      <c r="AS86" s="1357"/>
      <c r="AT86" s="1357"/>
      <c r="AU86" s="1357"/>
      <c r="AV86" s="1357"/>
      <c r="AW86" s="1357"/>
      <c r="AX86" s="1357"/>
      <c r="AY86" s="1357"/>
      <c r="AZ86" s="1357"/>
      <c r="BA86" s="1357"/>
      <c r="BB86" s="1357"/>
      <c r="BC86" s="1357"/>
      <c r="BD86" s="1357"/>
      <c r="BE86" s="1357"/>
      <c r="BF86" s="1404"/>
      <c r="BG86" s="1404"/>
      <c r="BH86" s="1404"/>
      <c r="BI86" s="1404"/>
      <c r="BJ86" s="1357"/>
    </row>
    <row r="87" spans="2:62" ht="15" x14ac:dyDescent="0.25">
      <c r="B87" s="1399" t="s">
        <v>2447</v>
      </c>
      <c r="C87" s="1354" t="s">
        <v>158</v>
      </c>
      <c r="D87" s="1437" t="s">
        <v>1305</v>
      </c>
      <c r="E87" s="1349">
        <v>90</v>
      </c>
      <c r="F87" s="1408">
        <f>SUM(J87:AJ87)</f>
        <v>25</v>
      </c>
      <c r="G87" s="1436" t="s">
        <v>2269</v>
      </c>
      <c r="H87" s="1325"/>
      <c r="I87" s="1325">
        <v>65</v>
      </c>
      <c r="J87" s="1357">
        <v>25</v>
      </c>
      <c r="K87" s="1357"/>
      <c r="L87" s="1357"/>
      <c r="M87" s="1357"/>
      <c r="N87" s="1357"/>
      <c r="O87" s="1357"/>
      <c r="P87" s="1357"/>
      <c r="Q87" s="1357"/>
      <c r="R87" s="1357"/>
      <c r="S87" s="1357"/>
      <c r="T87" s="1357"/>
      <c r="U87" s="1357"/>
      <c r="V87" s="1357"/>
      <c r="W87" s="1357"/>
      <c r="X87" s="1357"/>
      <c r="Y87" s="1357"/>
      <c r="Z87" s="1357"/>
      <c r="AA87" s="1357"/>
      <c r="AB87" s="1357"/>
      <c r="AC87" s="1357"/>
      <c r="AD87" s="1357"/>
      <c r="AE87" s="1357"/>
      <c r="AF87" s="1357"/>
      <c r="AG87" s="1357"/>
      <c r="AH87" s="1357"/>
      <c r="AI87" s="1332"/>
      <c r="AJ87" s="1332"/>
      <c r="AK87" s="1332"/>
      <c r="AL87" s="1357"/>
      <c r="AM87" s="1357"/>
      <c r="AN87" s="1357"/>
      <c r="AO87" s="1357"/>
      <c r="AP87" s="1357"/>
      <c r="AQ87" s="1357"/>
      <c r="AR87" s="1357"/>
      <c r="AS87" s="1357"/>
      <c r="AT87" s="1357"/>
      <c r="AU87" s="1357"/>
      <c r="AV87" s="1357"/>
      <c r="AW87" s="1357"/>
      <c r="AX87" s="1357"/>
      <c r="AY87" s="1357"/>
      <c r="AZ87" s="1357"/>
      <c r="BA87" s="1357"/>
      <c r="BB87" s="1357"/>
      <c r="BC87" s="1357"/>
      <c r="BD87" s="1357"/>
      <c r="BE87" s="1357"/>
      <c r="BF87" s="1404"/>
      <c r="BG87" s="1404"/>
      <c r="BH87" s="1404"/>
      <c r="BI87" s="1404"/>
      <c r="BJ87" s="1357"/>
    </row>
    <row r="88" spans="2:62" ht="15" x14ac:dyDescent="0.25">
      <c r="B88" s="1399" t="s">
        <v>2447</v>
      </c>
      <c r="C88" s="1355" t="s">
        <v>159</v>
      </c>
      <c r="D88" s="1437" t="s">
        <v>59</v>
      </c>
      <c r="E88" s="1356">
        <v>30</v>
      </c>
      <c r="F88" s="1408">
        <f>SUM(J88:AJ88)</f>
        <v>0</v>
      </c>
      <c r="G88" s="1436" t="s">
        <v>413</v>
      </c>
      <c r="H88" s="1325" t="s">
        <v>412</v>
      </c>
      <c r="I88" s="1325"/>
      <c r="J88" s="1357"/>
      <c r="K88" s="1357"/>
      <c r="L88" s="1357"/>
      <c r="M88" s="1357"/>
      <c r="N88" s="1357"/>
      <c r="O88" s="1357"/>
      <c r="P88" s="1357"/>
      <c r="Q88" s="1357"/>
      <c r="R88" s="1357"/>
      <c r="S88" s="1357"/>
      <c r="T88" s="1357"/>
      <c r="U88" s="1357"/>
      <c r="V88" s="1357"/>
      <c r="W88" s="1357"/>
      <c r="X88" s="1357"/>
      <c r="Y88" s="1357"/>
      <c r="Z88" s="1357"/>
      <c r="AA88" s="1357"/>
      <c r="AB88" s="1357"/>
      <c r="AC88" s="1357"/>
      <c r="AD88" s="1357"/>
      <c r="AE88" s="1357"/>
      <c r="AF88" s="1357"/>
      <c r="AG88" s="1357"/>
      <c r="AH88" s="1357"/>
      <c r="AI88" s="1332"/>
      <c r="AJ88" s="1332"/>
      <c r="AK88" s="1332"/>
      <c r="AL88" s="1357"/>
      <c r="AM88" s="1357"/>
      <c r="AN88" s="1357"/>
      <c r="AO88" s="1357"/>
      <c r="AP88" s="1357"/>
      <c r="AQ88" s="1357"/>
      <c r="AR88" s="1357"/>
      <c r="AS88" s="1357"/>
      <c r="AT88" s="1357"/>
      <c r="AU88" s="1357"/>
      <c r="AV88" s="1357"/>
      <c r="AW88" s="1357"/>
      <c r="AX88" s="1357"/>
      <c r="AY88" s="1357"/>
      <c r="AZ88" s="1357"/>
      <c r="BA88" s="1357"/>
      <c r="BB88" s="1357"/>
      <c r="BC88" s="1357"/>
      <c r="BD88" s="1357"/>
      <c r="BE88" s="1357"/>
      <c r="BF88" s="1404"/>
      <c r="BG88" s="1404"/>
      <c r="BH88" s="1404"/>
      <c r="BI88" s="1404"/>
      <c r="BJ88" s="1357"/>
    </row>
    <row r="89" spans="2:62" ht="15" x14ac:dyDescent="0.25">
      <c r="B89" s="1399" t="s">
        <v>2447</v>
      </c>
      <c r="C89" s="1355" t="s">
        <v>167</v>
      </c>
      <c r="D89" s="1385" t="s">
        <v>2245</v>
      </c>
      <c r="E89" s="1349">
        <v>30</v>
      </c>
      <c r="F89" s="1408">
        <f t="shared" ref="F89:F101" si="13">SUM(J89:BI89)</f>
        <v>30</v>
      </c>
      <c r="G89" s="1379" t="s">
        <v>2227</v>
      </c>
      <c r="H89" s="1325" t="s">
        <v>122</v>
      </c>
      <c r="I89" s="1325"/>
      <c r="J89" s="1357"/>
      <c r="K89" s="1357"/>
      <c r="L89" s="1357"/>
      <c r="M89" s="1357">
        <v>15</v>
      </c>
      <c r="N89" s="1357">
        <v>15</v>
      </c>
      <c r="O89" s="1357"/>
      <c r="P89" s="1357"/>
      <c r="Q89" s="1357"/>
      <c r="R89" s="1357"/>
      <c r="S89" s="1357"/>
      <c r="T89" s="1357"/>
      <c r="U89" s="1357"/>
      <c r="V89" s="1357"/>
      <c r="W89" s="1357"/>
      <c r="X89" s="1357"/>
      <c r="Y89" s="1357"/>
      <c r="Z89" s="1357"/>
      <c r="AA89" s="1357"/>
      <c r="AB89" s="1357"/>
      <c r="AC89" s="1357"/>
      <c r="AD89" s="1357"/>
      <c r="AE89" s="1357"/>
      <c r="AF89" s="1357"/>
      <c r="AG89" s="1357"/>
      <c r="AH89" s="1357"/>
      <c r="AI89" s="1332"/>
      <c r="AJ89" s="1332"/>
      <c r="AK89" s="1332"/>
      <c r="AL89" s="1357"/>
      <c r="AM89" s="1357"/>
      <c r="AN89" s="1357"/>
      <c r="AO89" s="1357"/>
      <c r="AP89" s="1357"/>
      <c r="AQ89" s="1357"/>
      <c r="AR89" s="1357"/>
      <c r="AS89" s="1357"/>
      <c r="AT89" s="1357"/>
      <c r="AU89" s="1357"/>
      <c r="AV89" s="1357"/>
      <c r="AW89" s="1357"/>
      <c r="AX89" s="1357"/>
      <c r="AY89" s="1357"/>
      <c r="AZ89" s="1357"/>
      <c r="BA89" s="1357"/>
      <c r="BB89" s="1357"/>
      <c r="BC89" s="1357"/>
      <c r="BD89" s="1357"/>
      <c r="BE89" s="1357"/>
      <c r="BF89" s="1404"/>
      <c r="BG89" s="1404"/>
      <c r="BH89" s="1404"/>
      <c r="BI89" s="1404"/>
      <c r="BJ89" s="1357"/>
    </row>
    <row r="90" spans="2:62" ht="30" x14ac:dyDescent="0.2">
      <c r="B90" s="1399" t="s">
        <v>2447</v>
      </c>
      <c r="C90" s="1384" t="s">
        <v>161</v>
      </c>
      <c r="D90" s="1438" t="s">
        <v>2242</v>
      </c>
      <c r="E90" s="1264">
        <v>30</v>
      </c>
      <c r="F90" s="1408">
        <f t="shared" si="13"/>
        <v>30</v>
      </c>
      <c r="G90" s="1439" t="s">
        <v>2227</v>
      </c>
      <c r="H90" s="1357" t="s">
        <v>122</v>
      </c>
      <c r="I90" s="1357"/>
      <c r="J90" s="1357"/>
      <c r="K90" s="1357"/>
      <c r="L90" s="1357"/>
      <c r="M90" s="1357"/>
      <c r="N90" s="1357"/>
      <c r="O90" s="1357">
        <v>30</v>
      </c>
      <c r="P90" s="1357"/>
      <c r="Q90" s="1357"/>
      <c r="R90" s="1357"/>
      <c r="S90" s="1357"/>
      <c r="T90" s="1357"/>
      <c r="U90" s="1357"/>
      <c r="V90" s="1357"/>
      <c r="W90" s="1357"/>
      <c r="X90" s="1357"/>
      <c r="Y90" s="1357"/>
      <c r="Z90" s="1357"/>
      <c r="AA90" s="1357"/>
      <c r="AB90" s="1357"/>
      <c r="AC90" s="1357"/>
      <c r="AD90" s="1357"/>
      <c r="AE90" s="1357"/>
      <c r="AF90" s="1357"/>
      <c r="AG90" s="1357"/>
      <c r="AH90" s="1357"/>
      <c r="AI90" s="1332"/>
      <c r="AJ90" s="1332"/>
      <c r="AK90" s="1332"/>
      <c r="AL90" s="1357"/>
      <c r="AM90" s="1357"/>
      <c r="AN90" s="1357"/>
      <c r="AO90" s="1357"/>
      <c r="AP90" s="1357"/>
      <c r="AQ90" s="1357"/>
      <c r="AR90" s="1357"/>
      <c r="AS90" s="1357"/>
      <c r="AT90" s="1357"/>
      <c r="AU90" s="1357"/>
      <c r="AV90" s="1357"/>
      <c r="AW90" s="1357"/>
      <c r="AX90" s="1357"/>
      <c r="AY90" s="1357"/>
      <c r="AZ90" s="1357"/>
      <c r="BA90" s="1357"/>
      <c r="BB90" s="1357"/>
      <c r="BC90" s="1357"/>
      <c r="BD90" s="1357"/>
      <c r="BE90" s="1357"/>
      <c r="BF90" s="1404"/>
      <c r="BG90" s="1404"/>
      <c r="BH90" s="1404"/>
      <c r="BI90" s="1404"/>
      <c r="BJ90" s="1357"/>
    </row>
    <row r="91" spans="2:62" ht="15.75" x14ac:dyDescent="0.25">
      <c r="B91" s="1399" t="s">
        <v>2447</v>
      </c>
      <c r="C91" s="1411" t="s">
        <v>119</v>
      </c>
      <c r="D91" s="1412" t="s">
        <v>1085</v>
      </c>
      <c r="E91" s="1440">
        <v>45</v>
      </c>
      <c r="F91" s="1408">
        <f t="shared" si="13"/>
        <v>45</v>
      </c>
      <c r="G91" s="1379" t="s">
        <v>2227</v>
      </c>
      <c r="H91" s="1325" t="s">
        <v>122</v>
      </c>
      <c r="I91" s="1325"/>
      <c r="J91" s="1357"/>
      <c r="K91" s="1357">
        <v>25</v>
      </c>
      <c r="L91" s="1357">
        <v>20</v>
      </c>
      <c r="M91" s="1357"/>
      <c r="N91" s="1357"/>
      <c r="O91" s="1357"/>
      <c r="P91" s="1357"/>
      <c r="Q91" s="1357"/>
      <c r="R91" s="1357"/>
      <c r="S91" s="1357"/>
      <c r="T91" s="1357"/>
      <c r="U91" s="1357"/>
      <c r="V91" s="1357"/>
      <c r="W91" s="1357"/>
      <c r="X91" s="1357"/>
      <c r="Y91" s="1357"/>
      <c r="Z91" s="1357"/>
      <c r="AA91" s="1357"/>
      <c r="AB91" s="1357"/>
      <c r="AC91" s="1357"/>
      <c r="AD91" s="1357"/>
      <c r="AE91" s="1357"/>
      <c r="AF91" s="1357"/>
      <c r="AG91" s="1357"/>
      <c r="AH91" s="1357"/>
      <c r="AI91" s="1332"/>
      <c r="AJ91" s="1332"/>
      <c r="AK91" s="1332"/>
      <c r="AL91" s="1357"/>
      <c r="AM91" s="1357"/>
      <c r="AN91" s="1357"/>
      <c r="AO91" s="1357"/>
      <c r="AP91" s="1357"/>
      <c r="AQ91" s="1357"/>
      <c r="AR91" s="1357"/>
      <c r="AS91" s="1357"/>
      <c r="AT91" s="1357"/>
      <c r="AU91" s="1357"/>
      <c r="AV91" s="1357"/>
      <c r="AW91" s="1357"/>
      <c r="AX91" s="1357"/>
      <c r="AY91" s="1357"/>
      <c r="AZ91" s="1357"/>
      <c r="BA91" s="1357"/>
      <c r="BB91" s="1357"/>
      <c r="BC91" s="1357"/>
      <c r="BD91" s="1357"/>
      <c r="BE91" s="1357"/>
      <c r="BF91" s="1404"/>
      <c r="BG91" s="1404"/>
      <c r="BH91" s="1404"/>
      <c r="BI91" s="1404"/>
      <c r="BJ91" s="1357"/>
    </row>
    <row r="92" spans="2:62" ht="15.75" x14ac:dyDescent="0.25">
      <c r="B92" s="1399" t="s">
        <v>2447</v>
      </c>
      <c r="C92" s="1441" t="s">
        <v>169</v>
      </c>
      <c r="D92" s="1442" t="s">
        <v>1043</v>
      </c>
      <c r="E92" s="1440">
        <v>90</v>
      </c>
      <c r="F92" s="1408">
        <f t="shared" si="13"/>
        <v>90</v>
      </c>
      <c r="G92" s="1379" t="s">
        <v>2272</v>
      </c>
      <c r="H92" s="1325" t="s">
        <v>125</v>
      </c>
      <c r="I92" s="1325"/>
      <c r="J92" s="1357"/>
      <c r="K92" s="1357"/>
      <c r="L92" s="1357"/>
      <c r="M92" s="1357"/>
      <c r="N92" s="1357"/>
      <c r="O92" s="1357"/>
      <c r="P92" s="1357">
        <v>12</v>
      </c>
      <c r="Q92" s="1357">
        <v>12</v>
      </c>
      <c r="R92" s="1357">
        <v>12</v>
      </c>
      <c r="S92" s="1357"/>
      <c r="T92" s="1357"/>
      <c r="U92" s="1357"/>
      <c r="V92" s="1357">
        <v>20</v>
      </c>
      <c r="W92" s="1357">
        <v>20</v>
      </c>
      <c r="X92" s="1357">
        <v>14</v>
      </c>
      <c r="Y92" s="1357"/>
      <c r="Z92" s="1357"/>
      <c r="AA92" s="1357"/>
      <c r="AB92" s="1357"/>
      <c r="AC92" s="1357"/>
      <c r="AD92" s="1357"/>
      <c r="AE92" s="1357"/>
      <c r="AF92" s="1357"/>
      <c r="AG92" s="1357"/>
      <c r="AH92" s="1357"/>
      <c r="AI92" s="1332"/>
      <c r="AJ92" s="1332"/>
      <c r="AK92" s="1332"/>
      <c r="AL92" s="1357"/>
      <c r="AM92" s="1357"/>
      <c r="AN92" s="1357"/>
      <c r="AO92" s="1357"/>
      <c r="AP92" s="1357"/>
      <c r="AQ92" s="1357"/>
      <c r="AR92" s="1357"/>
      <c r="AS92" s="1357"/>
      <c r="AT92" s="1357"/>
      <c r="AU92" s="1357"/>
      <c r="AV92" s="1357"/>
      <c r="AW92" s="1357"/>
      <c r="AX92" s="1357"/>
      <c r="AY92" s="1357"/>
      <c r="AZ92" s="1357"/>
      <c r="BA92" s="1357"/>
      <c r="BB92" s="1357"/>
      <c r="BC92" s="1357"/>
      <c r="BD92" s="1357"/>
      <c r="BE92" s="1357"/>
      <c r="BF92" s="1404"/>
      <c r="BG92" s="1404"/>
      <c r="BH92" s="1404"/>
      <c r="BI92" s="1404"/>
      <c r="BJ92" s="1357"/>
    </row>
    <row r="93" spans="2:62" ht="15.75" x14ac:dyDescent="0.25">
      <c r="B93" s="1399" t="s">
        <v>2447</v>
      </c>
      <c r="C93" s="1441" t="s">
        <v>164</v>
      </c>
      <c r="D93" s="1442" t="s">
        <v>1039</v>
      </c>
      <c r="E93" s="1440">
        <v>90</v>
      </c>
      <c r="F93" s="1408">
        <f t="shared" si="13"/>
        <v>90</v>
      </c>
      <c r="G93" s="1324" t="s">
        <v>2216</v>
      </c>
      <c r="H93" s="1325" t="s">
        <v>132</v>
      </c>
      <c r="I93" s="1325"/>
      <c r="J93" s="1357"/>
      <c r="K93" s="1357"/>
      <c r="L93" s="1357"/>
      <c r="M93" s="1357"/>
      <c r="N93" s="1357"/>
      <c r="O93" s="1357"/>
      <c r="P93" s="1357"/>
      <c r="Q93" s="1357"/>
      <c r="R93" s="1357"/>
      <c r="S93" s="1357"/>
      <c r="T93" s="1357"/>
      <c r="U93" s="1357"/>
      <c r="V93" s="1357"/>
      <c r="W93" s="1357"/>
      <c r="X93" s="1357"/>
      <c r="Y93" s="1357"/>
      <c r="Z93" s="1357"/>
      <c r="AA93" s="1357"/>
      <c r="AB93" s="1357"/>
      <c r="AC93" s="1357"/>
      <c r="AD93" s="1357"/>
      <c r="AE93" s="1357"/>
      <c r="AF93" s="1357"/>
      <c r="AG93" s="1357"/>
      <c r="AH93" s="1357"/>
      <c r="AI93" s="1332"/>
      <c r="AJ93" s="1332"/>
      <c r="AK93" s="1332"/>
      <c r="AL93" s="1357"/>
      <c r="AM93" s="1357"/>
      <c r="AN93" s="1357"/>
      <c r="AO93" s="1357"/>
      <c r="AP93" s="1357">
        <v>10</v>
      </c>
      <c r="AQ93" s="1357">
        <v>25</v>
      </c>
      <c r="AR93" s="1357">
        <v>25</v>
      </c>
      <c r="AS93" s="1357">
        <v>25</v>
      </c>
      <c r="AT93" s="1357">
        <v>5</v>
      </c>
      <c r="AU93" s="1357"/>
      <c r="AV93" s="1357"/>
      <c r="AW93" s="1357"/>
      <c r="AX93" s="1357"/>
      <c r="AY93" s="1357"/>
      <c r="AZ93" s="1357"/>
      <c r="BA93" s="1357"/>
      <c r="BB93" s="1357"/>
      <c r="BC93" s="1357"/>
      <c r="BD93" s="1357"/>
      <c r="BE93" s="1357"/>
      <c r="BF93" s="1404"/>
      <c r="BG93" s="1404"/>
      <c r="BH93" s="1404"/>
      <c r="BI93" s="1404"/>
      <c r="BJ93" s="1357"/>
    </row>
    <row r="94" spans="2:62" ht="15.75" x14ac:dyDescent="0.25">
      <c r="B94" s="1399" t="s">
        <v>2447</v>
      </c>
      <c r="C94" s="1441" t="s">
        <v>172</v>
      </c>
      <c r="D94" s="1442" t="s">
        <v>1089</v>
      </c>
      <c r="E94" s="1416">
        <v>90</v>
      </c>
      <c r="F94" s="1408">
        <f t="shared" si="13"/>
        <v>90</v>
      </c>
      <c r="G94" s="1379" t="s">
        <v>2218</v>
      </c>
      <c r="H94" s="1325" t="s">
        <v>127</v>
      </c>
      <c r="I94" s="1325"/>
      <c r="J94" s="1357"/>
      <c r="K94" s="1357"/>
      <c r="L94" s="1357"/>
      <c r="M94" s="1357"/>
      <c r="N94" s="1357"/>
      <c r="O94" s="1357"/>
      <c r="P94" s="1357"/>
      <c r="Q94" s="1357"/>
      <c r="R94" s="1357"/>
      <c r="S94" s="1357"/>
      <c r="T94" s="1357"/>
      <c r="U94" s="1357"/>
      <c r="V94" s="1357"/>
      <c r="W94" s="1357"/>
      <c r="X94" s="1357"/>
      <c r="Y94" s="1357"/>
      <c r="Z94" s="1357"/>
      <c r="AA94" s="1357"/>
      <c r="AB94" s="1357"/>
      <c r="AC94" s="1357"/>
      <c r="AD94" s="1357"/>
      <c r="AE94" s="1357"/>
      <c r="AF94" s="1357"/>
      <c r="AG94" s="1357"/>
      <c r="AH94" s="1357"/>
      <c r="AI94" s="1332"/>
      <c r="AJ94" s="1332"/>
      <c r="AK94" s="1332"/>
      <c r="AL94" s="1357"/>
      <c r="AM94" s="1357"/>
      <c r="AN94" s="1357"/>
      <c r="AO94" s="1357"/>
      <c r="AP94" s="1357"/>
      <c r="AQ94" s="1357"/>
      <c r="AR94" s="1357"/>
      <c r="AS94" s="1357"/>
      <c r="AT94" s="1357"/>
      <c r="AU94" s="1357"/>
      <c r="AV94" s="1357"/>
      <c r="AW94" s="1357">
        <v>16</v>
      </c>
      <c r="AX94" s="1357">
        <v>20</v>
      </c>
      <c r="AY94" s="1357">
        <v>20</v>
      </c>
      <c r="AZ94" s="1357">
        <v>20</v>
      </c>
      <c r="BA94" s="1357">
        <v>14</v>
      </c>
      <c r="BB94" s="1357"/>
      <c r="BC94" s="1357"/>
      <c r="BD94" s="1357"/>
      <c r="BE94" s="1357"/>
      <c r="BF94" s="1404"/>
      <c r="BG94" s="1404"/>
      <c r="BH94" s="1404"/>
      <c r="BI94" s="1404"/>
      <c r="BJ94" s="1357"/>
    </row>
    <row r="95" spans="2:62" ht="15" x14ac:dyDescent="0.25">
      <c r="B95" s="1399" t="s">
        <v>2447</v>
      </c>
      <c r="C95" s="1441" t="s">
        <v>293</v>
      </c>
      <c r="D95" s="1414" t="s">
        <v>2273</v>
      </c>
      <c r="E95" s="1417">
        <v>60</v>
      </c>
      <c r="F95" s="1408">
        <f t="shared" si="13"/>
        <v>60</v>
      </c>
      <c r="G95" s="1379" t="s">
        <v>2218</v>
      </c>
      <c r="H95" s="1325" t="s">
        <v>127</v>
      </c>
      <c r="I95" s="1325"/>
      <c r="J95" s="1357"/>
      <c r="K95" s="1357"/>
      <c r="L95" s="1357"/>
      <c r="M95" s="1357"/>
      <c r="N95" s="1357"/>
      <c r="O95" s="1357"/>
      <c r="P95" s="1357"/>
      <c r="Q95" s="1357"/>
      <c r="R95" s="1357"/>
      <c r="S95" s="1357"/>
      <c r="T95" s="1357"/>
      <c r="U95" s="1357"/>
      <c r="V95" s="1357"/>
      <c r="W95" s="1357"/>
      <c r="X95" s="1357"/>
      <c r="Y95" s="1357"/>
      <c r="Z95" s="1357"/>
      <c r="AA95" s="1357"/>
      <c r="AB95" s="1357"/>
      <c r="AC95" s="1357"/>
      <c r="AD95" s="1357"/>
      <c r="AE95" s="1357"/>
      <c r="AF95" s="1357"/>
      <c r="AG95" s="1357"/>
      <c r="AH95" s="1357"/>
      <c r="AI95" s="1332"/>
      <c r="AJ95" s="1332"/>
      <c r="AK95" s="1332"/>
      <c r="AL95" s="1357"/>
      <c r="AM95" s="1357"/>
      <c r="AN95" s="1357"/>
      <c r="AO95" s="1357"/>
      <c r="AP95" s="1357"/>
      <c r="AQ95" s="1357"/>
      <c r="AR95" s="1357"/>
      <c r="AS95" s="1357"/>
      <c r="AT95" s="1357"/>
      <c r="AU95" s="1357"/>
      <c r="AV95" s="1357"/>
      <c r="AW95" s="1357"/>
      <c r="AX95" s="1357"/>
      <c r="AY95" s="1357"/>
      <c r="AZ95" s="1357"/>
      <c r="BA95" s="1357">
        <v>4</v>
      </c>
      <c r="BB95" s="1357">
        <v>20</v>
      </c>
      <c r="BC95" s="1357">
        <v>20</v>
      </c>
      <c r="BD95" s="1357">
        <v>16</v>
      </c>
      <c r="BE95" s="1357"/>
      <c r="BF95" s="1404"/>
      <c r="BG95" s="1404"/>
      <c r="BH95" s="1404"/>
      <c r="BI95" s="1404"/>
      <c r="BJ95" s="1357"/>
    </row>
    <row r="96" spans="2:62" ht="15" x14ac:dyDescent="0.2">
      <c r="B96" s="1399" t="s">
        <v>2447</v>
      </c>
      <c r="C96" s="1414" t="s">
        <v>175</v>
      </c>
      <c r="D96" s="1414" t="s">
        <v>1092</v>
      </c>
      <c r="E96" s="1417">
        <v>90</v>
      </c>
      <c r="F96" s="1408">
        <f t="shared" si="13"/>
        <v>90</v>
      </c>
      <c r="G96" s="1324" t="s">
        <v>365</v>
      </c>
      <c r="H96" s="1325" t="s">
        <v>130</v>
      </c>
      <c r="I96" s="1325"/>
      <c r="J96" s="1357"/>
      <c r="K96" s="1357"/>
      <c r="L96" s="1357"/>
      <c r="M96" s="1357"/>
      <c r="N96" s="1357"/>
      <c r="O96" s="1357"/>
      <c r="P96" s="1357"/>
      <c r="Q96" s="1357"/>
      <c r="R96" s="1357"/>
      <c r="S96" s="1357"/>
      <c r="T96" s="1357"/>
      <c r="U96" s="1357"/>
      <c r="V96" s="1357"/>
      <c r="W96" s="1357"/>
      <c r="X96" s="1357">
        <v>8</v>
      </c>
      <c r="Y96" s="1357">
        <v>20</v>
      </c>
      <c r="Z96" s="1357">
        <v>20</v>
      </c>
      <c r="AA96" s="1357">
        <v>20</v>
      </c>
      <c r="AB96" s="1357">
        <v>22</v>
      </c>
      <c r="AC96" s="1357"/>
      <c r="AD96" s="1357"/>
      <c r="AE96" s="1357"/>
      <c r="AF96" s="1357"/>
      <c r="AG96" s="1357"/>
      <c r="AH96" s="1357"/>
      <c r="AI96" s="1332"/>
      <c r="AJ96" s="1332"/>
      <c r="AK96" s="1332"/>
      <c r="AL96" s="1357"/>
      <c r="AM96" s="1357"/>
      <c r="AN96" s="1357"/>
      <c r="AO96" s="1357"/>
      <c r="AP96" s="1357"/>
      <c r="AQ96" s="1357"/>
      <c r="AR96" s="1357"/>
      <c r="AS96" s="1357"/>
      <c r="AT96" s="1357"/>
      <c r="AU96" s="1357"/>
      <c r="AV96" s="1357"/>
      <c r="AW96" s="1357"/>
      <c r="AX96" s="1357"/>
      <c r="AY96" s="1357"/>
      <c r="AZ96" s="1357"/>
      <c r="BA96" s="1357"/>
      <c r="BB96" s="1357"/>
      <c r="BC96" s="1357"/>
      <c r="BD96" s="1357"/>
      <c r="BE96" s="1357"/>
      <c r="BF96" s="1404"/>
      <c r="BG96" s="1404"/>
      <c r="BH96" s="1404"/>
      <c r="BI96" s="1404"/>
      <c r="BJ96" s="1357"/>
    </row>
    <row r="97" spans="2:62" ht="15" x14ac:dyDescent="0.2">
      <c r="B97" s="1399" t="s">
        <v>2447</v>
      </c>
      <c r="C97" s="1414" t="s">
        <v>176</v>
      </c>
      <c r="D97" s="1414" t="s">
        <v>2274</v>
      </c>
      <c r="E97" s="1417">
        <v>90</v>
      </c>
      <c r="F97" s="1408">
        <f t="shared" si="13"/>
        <v>90</v>
      </c>
      <c r="G97" s="1324" t="s">
        <v>2227</v>
      </c>
      <c r="H97" s="1325" t="s">
        <v>122</v>
      </c>
      <c r="I97" s="1325"/>
      <c r="J97" s="1357"/>
      <c r="K97" s="1357"/>
      <c r="L97" s="1357"/>
      <c r="M97" s="1357"/>
      <c r="N97" s="1357"/>
      <c r="O97" s="1357"/>
      <c r="P97" s="1357"/>
      <c r="Q97" s="1357"/>
      <c r="R97" s="1357"/>
      <c r="S97" s="1357"/>
      <c r="T97" s="1357"/>
      <c r="U97" s="1357"/>
      <c r="V97" s="1357"/>
      <c r="W97" s="1357"/>
      <c r="X97" s="1357"/>
      <c r="Y97" s="1357"/>
      <c r="Z97" s="1357"/>
      <c r="AA97" s="1357"/>
      <c r="AB97" s="1357"/>
      <c r="AC97" s="1357">
        <v>20</v>
      </c>
      <c r="AD97" s="1357">
        <v>20</v>
      </c>
      <c r="AE97" s="1357">
        <v>20</v>
      </c>
      <c r="AF97" s="1357">
        <v>20</v>
      </c>
      <c r="AG97" s="1357">
        <v>10</v>
      </c>
      <c r="AH97" s="1357"/>
      <c r="AI97" s="1332"/>
      <c r="AJ97" s="1332"/>
      <c r="AK97" s="1332"/>
      <c r="AL97" s="1357"/>
      <c r="AM97" s="1357"/>
      <c r="AN97" s="1357"/>
      <c r="AO97" s="1357"/>
      <c r="AP97" s="1357"/>
      <c r="AQ97" s="1357"/>
      <c r="AR97" s="1357"/>
      <c r="AS97" s="1357"/>
      <c r="AT97" s="1357"/>
      <c r="AU97" s="1357"/>
      <c r="AV97" s="1357"/>
      <c r="AW97" s="1357"/>
      <c r="AX97" s="1357"/>
      <c r="AY97" s="1357"/>
      <c r="AZ97" s="1357"/>
      <c r="BA97" s="1357"/>
      <c r="BB97" s="1357"/>
      <c r="BC97" s="1357"/>
      <c r="BD97" s="1357"/>
      <c r="BE97" s="1357"/>
      <c r="BF97" s="1404"/>
      <c r="BG97" s="1404"/>
      <c r="BH97" s="1404"/>
      <c r="BI97" s="1404"/>
      <c r="BJ97" s="1357"/>
    </row>
    <row r="98" spans="2:62" ht="15" x14ac:dyDescent="0.2">
      <c r="B98" s="1399" t="s">
        <v>2447</v>
      </c>
      <c r="C98" s="1414" t="s">
        <v>271</v>
      </c>
      <c r="D98" s="1414" t="s">
        <v>1080</v>
      </c>
      <c r="E98" s="1417">
        <v>60</v>
      </c>
      <c r="F98" s="1408">
        <f t="shared" si="13"/>
        <v>60</v>
      </c>
      <c r="G98" s="1324" t="s">
        <v>2227</v>
      </c>
      <c r="H98" s="1325" t="s">
        <v>122</v>
      </c>
      <c r="I98" s="1325"/>
      <c r="J98" s="1357"/>
      <c r="K98" s="1357"/>
      <c r="L98" s="1357"/>
      <c r="M98" s="1357"/>
      <c r="N98" s="1357"/>
      <c r="O98" s="1357"/>
      <c r="P98" s="1357"/>
      <c r="Q98" s="1357"/>
      <c r="R98" s="1357"/>
      <c r="S98" s="1357"/>
      <c r="T98" s="1357"/>
      <c r="U98" s="1357"/>
      <c r="V98" s="1357"/>
      <c r="W98" s="1357"/>
      <c r="X98" s="1357"/>
      <c r="Y98" s="1357"/>
      <c r="Z98" s="1357"/>
      <c r="AA98" s="1357"/>
      <c r="AB98" s="1357"/>
      <c r="AC98" s="1357"/>
      <c r="AD98" s="1357"/>
      <c r="AE98" s="1357"/>
      <c r="AF98" s="1357"/>
      <c r="AG98" s="1357">
        <v>8</v>
      </c>
      <c r="AH98" s="1357">
        <v>20</v>
      </c>
      <c r="AI98" s="1332"/>
      <c r="AJ98" s="1332"/>
      <c r="AK98" s="1332"/>
      <c r="AL98" s="1357">
        <v>20</v>
      </c>
      <c r="AM98" s="1357">
        <v>12</v>
      </c>
      <c r="AN98" s="1357"/>
      <c r="AO98" s="1357"/>
      <c r="AP98" s="1357"/>
      <c r="AQ98" s="1357"/>
      <c r="AR98" s="1357"/>
      <c r="AS98" s="1357"/>
      <c r="AT98" s="1357"/>
      <c r="AU98" s="1357"/>
      <c r="AV98" s="1357"/>
      <c r="AW98" s="1357"/>
      <c r="AX98" s="1357"/>
      <c r="AY98" s="1357"/>
      <c r="AZ98" s="1357"/>
      <c r="BA98" s="1357"/>
      <c r="BB98" s="1357"/>
      <c r="BC98" s="1357"/>
      <c r="BD98" s="1357"/>
      <c r="BE98" s="1357"/>
      <c r="BF98" s="1404"/>
      <c r="BG98" s="1404"/>
      <c r="BH98" s="1404"/>
      <c r="BI98" s="1404"/>
      <c r="BJ98" s="1357"/>
    </row>
    <row r="99" spans="2:62" ht="15" x14ac:dyDescent="0.2">
      <c r="B99" s="1399" t="s">
        <v>2447</v>
      </c>
      <c r="C99" s="1414" t="s">
        <v>284</v>
      </c>
      <c r="D99" s="1414" t="s">
        <v>2275</v>
      </c>
      <c r="E99" s="1417">
        <v>60</v>
      </c>
      <c r="F99" s="1408">
        <f t="shared" si="13"/>
        <v>60</v>
      </c>
      <c r="G99" s="1324" t="s">
        <v>312</v>
      </c>
      <c r="H99" s="1325" t="s">
        <v>1032</v>
      </c>
      <c r="I99" s="1325"/>
      <c r="J99" s="1357"/>
      <c r="K99" s="1357"/>
      <c r="L99" s="1357"/>
      <c r="M99" s="1357"/>
      <c r="N99" s="1357"/>
      <c r="O99" s="1357"/>
      <c r="P99" s="1357"/>
      <c r="Q99" s="1357"/>
      <c r="R99" s="1357"/>
      <c r="S99" s="1357"/>
      <c r="T99" s="1357"/>
      <c r="U99" s="1357"/>
      <c r="V99" s="1357"/>
      <c r="W99" s="1357"/>
      <c r="X99" s="1357"/>
      <c r="Y99" s="1357"/>
      <c r="Z99" s="1357"/>
      <c r="AA99" s="1357"/>
      <c r="AB99" s="1357"/>
      <c r="AC99" s="1357"/>
      <c r="AD99" s="1357"/>
      <c r="AE99" s="1357"/>
      <c r="AF99" s="1357"/>
      <c r="AG99" s="1357"/>
      <c r="AH99" s="1357"/>
      <c r="AI99" s="1332"/>
      <c r="AJ99" s="1332"/>
      <c r="AK99" s="1332"/>
      <c r="AL99" s="1357"/>
      <c r="AM99" s="1357"/>
      <c r="AN99" s="1357"/>
      <c r="AO99" s="1357"/>
      <c r="AP99" s="1357"/>
      <c r="AQ99" s="1357"/>
      <c r="AR99" s="1357"/>
      <c r="AS99" s="1357"/>
      <c r="AT99" s="1357">
        <v>16</v>
      </c>
      <c r="AU99" s="1357">
        <v>20</v>
      </c>
      <c r="AV99" s="1357">
        <v>20</v>
      </c>
      <c r="AW99" s="1357">
        <v>4</v>
      </c>
      <c r="AX99" s="1357"/>
      <c r="AY99" s="1357"/>
      <c r="AZ99" s="1357"/>
      <c r="BA99" s="1357"/>
      <c r="BB99" s="1357"/>
      <c r="BC99" s="1357"/>
      <c r="BD99" s="1357"/>
      <c r="BE99" s="1357"/>
      <c r="BF99" s="1404"/>
      <c r="BG99" s="1404"/>
      <c r="BH99" s="1404"/>
      <c r="BI99" s="1404"/>
      <c r="BJ99" s="1357"/>
    </row>
    <row r="100" spans="2:62" ht="15" x14ac:dyDescent="0.2">
      <c r="B100" s="1399" t="s">
        <v>2447</v>
      </c>
      <c r="C100" s="1443" t="s">
        <v>276</v>
      </c>
      <c r="D100" s="1443" t="s">
        <v>2276</v>
      </c>
      <c r="E100" s="1417">
        <v>60</v>
      </c>
      <c r="F100" s="1408">
        <f t="shared" si="13"/>
        <v>60</v>
      </c>
      <c r="G100" s="1324" t="s">
        <v>2216</v>
      </c>
      <c r="H100" s="1325" t="s">
        <v>132</v>
      </c>
      <c r="I100" s="1325"/>
      <c r="J100" s="1357"/>
      <c r="K100" s="1357"/>
      <c r="L100" s="1357"/>
      <c r="M100" s="1357"/>
      <c r="N100" s="1357"/>
      <c r="O100" s="1357"/>
      <c r="P100" s="1357"/>
      <c r="Q100" s="1357"/>
      <c r="R100" s="1357"/>
      <c r="S100" s="1357"/>
      <c r="T100" s="1357"/>
      <c r="U100" s="1357"/>
      <c r="V100" s="1357"/>
      <c r="W100" s="1357"/>
      <c r="X100" s="1357"/>
      <c r="Y100" s="1357"/>
      <c r="Z100" s="1357"/>
      <c r="AA100" s="1357"/>
      <c r="AB100" s="1357"/>
      <c r="AC100" s="1357"/>
      <c r="AD100" s="1357"/>
      <c r="AE100" s="1357"/>
      <c r="AF100" s="1357"/>
      <c r="AG100" s="1357"/>
      <c r="AH100" s="1357"/>
      <c r="AI100" s="1332"/>
      <c r="AJ100" s="1332"/>
      <c r="AK100" s="1332"/>
      <c r="AL100" s="1357"/>
      <c r="AM100" s="1357">
        <v>8</v>
      </c>
      <c r="AN100" s="1357">
        <v>20</v>
      </c>
      <c r="AO100" s="1357">
        <v>20</v>
      </c>
      <c r="AP100" s="1357">
        <v>12</v>
      </c>
      <c r="AQ100" s="1357"/>
      <c r="AR100" s="1357"/>
      <c r="AS100" s="1357"/>
      <c r="AT100" s="1357"/>
      <c r="AU100" s="1357"/>
      <c r="AV100" s="1357"/>
      <c r="AW100" s="1357"/>
      <c r="AX100" s="1357"/>
      <c r="AY100" s="1357"/>
      <c r="AZ100" s="1357"/>
      <c r="BA100" s="1357"/>
      <c r="BB100" s="1357"/>
      <c r="BC100" s="1357"/>
      <c r="BD100" s="1357"/>
      <c r="BE100" s="1357"/>
      <c r="BF100" s="1404"/>
      <c r="BG100" s="1404"/>
      <c r="BH100" s="1404"/>
      <c r="BI100" s="1404"/>
      <c r="BJ100" s="1357"/>
    </row>
    <row r="101" spans="2:62" ht="15" x14ac:dyDescent="0.25">
      <c r="B101" s="1399" t="s">
        <v>2447</v>
      </c>
      <c r="C101" s="1444" t="s">
        <v>278</v>
      </c>
      <c r="D101" s="1444" t="s">
        <v>1093</v>
      </c>
      <c r="E101" s="1417">
        <v>60</v>
      </c>
      <c r="F101" s="1408">
        <f t="shared" si="13"/>
        <v>24</v>
      </c>
      <c r="G101" s="1379" t="s">
        <v>2218</v>
      </c>
      <c r="H101" s="1325" t="s">
        <v>127</v>
      </c>
      <c r="I101" s="1325"/>
      <c r="J101" s="1357"/>
      <c r="K101" s="1357"/>
      <c r="L101" s="1357"/>
      <c r="M101" s="1357"/>
      <c r="N101" s="1357"/>
      <c r="O101" s="1357"/>
      <c r="P101" s="1357"/>
      <c r="Q101" s="1357"/>
      <c r="R101" s="1357"/>
      <c r="S101" s="1357"/>
      <c r="T101" s="1357"/>
      <c r="U101" s="1357"/>
      <c r="V101" s="1357"/>
      <c r="W101" s="1357"/>
      <c r="X101" s="1357"/>
      <c r="Y101" s="1357"/>
      <c r="Z101" s="1357"/>
      <c r="AA101" s="1357"/>
      <c r="AB101" s="1357"/>
      <c r="AC101" s="1357"/>
      <c r="AD101" s="1357"/>
      <c r="AE101" s="1357"/>
      <c r="AF101" s="1357"/>
      <c r="AG101" s="1357"/>
      <c r="AH101" s="1357"/>
      <c r="AI101" s="1332"/>
      <c r="AJ101" s="1332"/>
      <c r="AK101" s="1332"/>
      <c r="AL101" s="1357"/>
      <c r="AM101" s="1357"/>
      <c r="AN101" s="1357"/>
      <c r="AO101" s="1357"/>
      <c r="AP101" s="1357"/>
      <c r="AQ101" s="1357"/>
      <c r="AR101" s="1357"/>
      <c r="AS101" s="1357"/>
      <c r="AT101" s="1357"/>
      <c r="AU101" s="1357"/>
      <c r="AV101" s="1357"/>
      <c r="AW101" s="1357"/>
      <c r="AX101" s="1357"/>
      <c r="AY101" s="1357"/>
      <c r="AZ101" s="1357"/>
      <c r="BA101" s="1357"/>
      <c r="BB101" s="1357"/>
      <c r="BC101" s="1357"/>
      <c r="BD101" s="1357">
        <v>4</v>
      </c>
      <c r="BE101" s="1357">
        <v>20</v>
      </c>
      <c r="BF101" s="1404"/>
      <c r="BG101" s="1404"/>
      <c r="BH101" s="1404"/>
      <c r="BI101" s="1404"/>
      <c r="BJ101" s="1357"/>
    </row>
    <row r="102" spans="2:62" ht="14.25" x14ac:dyDescent="0.2">
      <c r="B102" s="94"/>
      <c r="C102" s="1347"/>
      <c r="D102" s="1336" t="s">
        <v>843</v>
      </c>
      <c r="E102" s="1347">
        <f>SUM(E83:E101)</f>
        <v>1095</v>
      </c>
      <c r="F102" s="1347"/>
      <c r="G102" s="1337"/>
      <c r="H102" s="1338"/>
      <c r="I102" s="1338"/>
      <c r="J102" s="1445"/>
      <c r="K102" s="1445"/>
      <c r="L102" s="1445"/>
      <c r="M102" s="1445"/>
      <c r="N102" s="1445"/>
      <c r="O102" s="1445"/>
      <c r="P102" s="1445"/>
      <c r="Q102" s="1445"/>
      <c r="R102" s="1445"/>
      <c r="S102" s="1445"/>
      <c r="T102" s="1445"/>
      <c r="U102" s="1445"/>
      <c r="V102" s="1445"/>
      <c r="W102" s="1445"/>
      <c r="X102" s="1445"/>
      <c r="Y102" s="1445"/>
      <c r="Z102" s="1445"/>
      <c r="AA102" s="1445"/>
      <c r="AB102" s="1445"/>
      <c r="AC102" s="1445"/>
      <c r="AD102" s="1445"/>
      <c r="AE102" s="1445"/>
      <c r="AF102" s="1445"/>
      <c r="AG102" s="1445"/>
      <c r="AH102" s="1445"/>
      <c r="AI102" s="1332"/>
      <c r="AJ102" s="1332"/>
      <c r="AK102" s="1332"/>
      <c r="AL102" s="1445"/>
      <c r="AM102" s="1445"/>
      <c r="AN102" s="1445"/>
      <c r="AO102" s="1445"/>
      <c r="AP102" s="1445"/>
      <c r="AQ102" s="1445"/>
      <c r="AR102" s="1445"/>
      <c r="AS102" s="1445"/>
      <c r="AT102" s="1445"/>
      <c r="AU102" s="1445"/>
      <c r="AV102" s="1445"/>
      <c r="AW102" s="1445"/>
      <c r="AX102" s="1445"/>
      <c r="AY102" s="1445"/>
      <c r="AZ102" s="1445"/>
      <c r="BA102" s="1445"/>
      <c r="BB102" s="1445"/>
      <c r="BC102" s="1445"/>
      <c r="BD102" s="1445"/>
      <c r="BE102" s="1445"/>
      <c r="BF102" s="1404"/>
      <c r="BG102" s="1404"/>
      <c r="BH102" s="1404"/>
      <c r="BI102" s="1404"/>
      <c r="BJ102" s="1445"/>
    </row>
    <row r="103" spans="2:62" ht="15" x14ac:dyDescent="0.25">
      <c r="B103" s="1399" t="s">
        <v>2277</v>
      </c>
      <c r="C103" s="1354" t="s">
        <v>153</v>
      </c>
      <c r="D103" s="1355" t="s">
        <v>1060</v>
      </c>
      <c r="E103" s="1349">
        <v>30</v>
      </c>
      <c r="F103" s="1396">
        <f>SUM(J103:AJ103)</f>
        <v>0</v>
      </c>
      <c r="G103" s="1436" t="s">
        <v>413</v>
      </c>
      <c r="H103" s="1325" t="s">
        <v>420</v>
      </c>
      <c r="I103" s="1325">
        <v>30</v>
      </c>
      <c r="J103" s="1357"/>
      <c r="K103" s="1357"/>
      <c r="L103" s="1357"/>
      <c r="M103" s="1357"/>
      <c r="N103" s="1357"/>
      <c r="O103" s="1357"/>
      <c r="P103" s="1357"/>
      <c r="Q103" s="1357"/>
      <c r="R103" s="1357"/>
      <c r="S103" s="1357"/>
      <c r="T103" s="1357"/>
      <c r="U103" s="1357"/>
      <c r="V103" s="1357"/>
      <c r="W103" s="1357"/>
      <c r="X103" s="1357"/>
      <c r="Y103" s="1357"/>
      <c r="Z103" s="1357"/>
      <c r="AA103" s="1357"/>
      <c r="AB103" s="1357"/>
      <c r="AC103" s="1357"/>
      <c r="AD103" s="1357"/>
      <c r="AE103" s="1357"/>
      <c r="AF103" s="1357"/>
      <c r="AG103" s="1357"/>
      <c r="AH103" s="1357"/>
      <c r="AI103" s="1332"/>
      <c r="AJ103" s="1332"/>
      <c r="AK103" s="1332"/>
      <c r="AL103" s="1357"/>
      <c r="AM103" s="1357"/>
      <c r="AN103" s="1357"/>
      <c r="AO103" s="1357"/>
      <c r="AP103" s="1357"/>
      <c r="AQ103" s="1357"/>
      <c r="AR103" s="1357"/>
      <c r="AS103" s="1357"/>
      <c r="AT103" s="1357"/>
      <c r="AU103" s="1357"/>
      <c r="AV103" s="1357"/>
      <c r="AW103" s="1357"/>
      <c r="AX103" s="1357"/>
      <c r="AY103" s="1357"/>
      <c r="AZ103" s="1357"/>
      <c r="BA103" s="1357"/>
      <c r="BB103" s="1357"/>
      <c r="BC103" s="1357"/>
      <c r="BD103" s="1357"/>
      <c r="BE103" s="1357"/>
      <c r="BF103" s="1404"/>
      <c r="BG103" s="1404"/>
      <c r="BH103" s="1404"/>
      <c r="BI103" s="1404"/>
      <c r="BJ103" s="1357"/>
    </row>
    <row r="104" spans="2:62" ht="15" x14ac:dyDescent="0.25">
      <c r="B104" s="1399" t="s">
        <v>2277</v>
      </c>
      <c r="C104" s="1354" t="s">
        <v>154</v>
      </c>
      <c r="D104" s="1355" t="s">
        <v>136</v>
      </c>
      <c r="E104" s="1349">
        <v>15</v>
      </c>
      <c r="F104" s="1396">
        <f>SUM(J104:AJ104)</f>
        <v>0</v>
      </c>
      <c r="G104" s="1436" t="s">
        <v>413</v>
      </c>
      <c r="H104" s="1325" t="s">
        <v>420</v>
      </c>
      <c r="I104" s="1325">
        <v>15</v>
      </c>
      <c r="J104" s="1357"/>
      <c r="K104" s="1357"/>
      <c r="L104" s="1357"/>
      <c r="M104" s="1357"/>
      <c r="N104" s="1357"/>
      <c r="O104" s="1357"/>
      <c r="P104" s="1357"/>
      <c r="Q104" s="1357"/>
      <c r="R104" s="1357"/>
      <c r="S104" s="1357"/>
      <c r="T104" s="1357"/>
      <c r="U104" s="1357"/>
      <c r="V104" s="1357"/>
      <c r="W104" s="1357"/>
      <c r="X104" s="1357"/>
      <c r="Y104" s="1357"/>
      <c r="Z104" s="1357"/>
      <c r="AA104" s="1357"/>
      <c r="AB104" s="1357"/>
      <c r="AC104" s="1357"/>
      <c r="AD104" s="1357"/>
      <c r="AE104" s="1357"/>
      <c r="AF104" s="1357"/>
      <c r="AG104" s="1357"/>
      <c r="AH104" s="1357"/>
      <c r="AI104" s="1332"/>
      <c r="AJ104" s="1332"/>
      <c r="AK104" s="1332"/>
      <c r="AL104" s="1357"/>
      <c r="AM104" s="1357"/>
      <c r="AN104" s="1357"/>
      <c r="AO104" s="1357"/>
      <c r="AP104" s="1357"/>
      <c r="AQ104" s="1357"/>
      <c r="AR104" s="1357"/>
      <c r="AS104" s="1357"/>
      <c r="AT104" s="1357"/>
      <c r="AU104" s="1357"/>
      <c r="AV104" s="1357"/>
      <c r="AW104" s="1357"/>
      <c r="AX104" s="1357"/>
      <c r="AY104" s="1357"/>
      <c r="AZ104" s="1357"/>
      <c r="BA104" s="1357"/>
      <c r="BB104" s="1357"/>
      <c r="BC104" s="1357"/>
      <c r="BD104" s="1357"/>
      <c r="BE104" s="1357"/>
      <c r="BF104" s="1404"/>
      <c r="BG104" s="1404"/>
      <c r="BH104" s="1404"/>
      <c r="BI104" s="1404"/>
      <c r="BJ104" s="1357"/>
    </row>
    <row r="105" spans="2:62" ht="15" x14ac:dyDescent="0.25">
      <c r="B105" s="1399" t="s">
        <v>2277</v>
      </c>
      <c r="C105" s="1354" t="s">
        <v>155</v>
      </c>
      <c r="D105" s="1437" t="s">
        <v>2270</v>
      </c>
      <c r="E105" s="1446">
        <v>30</v>
      </c>
      <c r="F105" s="1396" t="e">
        <f>SUM(#REF!)</f>
        <v>#REF!</v>
      </c>
      <c r="G105" s="1436" t="s">
        <v>2269</v>
      </c>
      <c r="H105" s="1325"/>
      <c r="I105" s="1325">
        <v>30</v>
      </c>
      <c r="J105" s="1357"/>
      <c r="K105" s="1357"/>
      <c r="L105" s="1357"/>
      <c r="M105" s="1357"/>
      <c r="N105" s="1357"/>
      <c r="O105" s="1357"/>
      <c r="P105" s="1357"/>
      <c r="Q105" s="1357"/>
      <c r="R105" s="1357"/>
      <c r="S105" s="1357"/>
      <c r="T105" s="1357"/>
      <c r="U105" s="1357"/>
      <c r="V105" s="1357"/>
      <c r="W105" s="1357"/>
      <c r="X105" s="1357"/>
      <c r="Y105" s="1357"/>
      <c r="Z105" s="1357"/>
      <c r="AA105" s="1357"/>
      <c r="AB105" s="1357"/>
      <c r="AC105" s="1357"/>
      <c r="AD105" s="1357"/>
      <c r="AE105" s="1357"/>
      <c r="AF105" s="1357"/>
      <c r="AG105" s="1357"/>
      <c r="AH105" s="1357"/>
      <c r="AI105" s="1332"/>
      <c r="AJ105" s="1332"/>
      <c r="AK105" s="1332"/>
      <c r="AL105" s="1357"/>
      <c r="AM105" s="1357"/>
      <c r="AN105" s="1357"/>
      <c r="AO105" s="1357"/>
      <c r="AP105" s="1357"/>
      <c r="AQ105" s="1357"/>
      <c r="AR105" s="1357"/>
      <c r="AS105" s="1357"/>
      <c r="AT105" s="1357"/>
      <c r="AU105" s="1357"/>
      <c r="AV105" s="1357"/>
      <c r="AW105" s="1357"/>
      <c r="AX105" s="1357"/>
      <c r="AY105" s="1357"/>
      <c r="AZ105" s="1357"/>
      <c r="BA105" s="1357"/>
      <c r="BB105" s="1357"/>
      <c r="BC105" s="1357"/>
      <c r="BD105" s="1357"/>
      <c r="BE105" s="1357"/>
      <c r="BF105" s="1404"/>
      <c r="BG105" s="1404"/>
      <c r="BH105" s="1404"/>
      <c r="BI105" s="1404"/>
      <c r="BJ105" s="1357"/>
    </row>
    <row r="106" spans="2:62" ht="15" x14ac:dyDescent="0.25">
      <c r="B106" s="1399" t="s">
        <v>2277</v>
      </c>
      <c r="C106" s="1354" t="s">
        <v>156</v>
      </c>
      <c r="D106" s="1437" t="s">
        <v>2271</v>
      </c>
      <c r="E106" s="1446">
        <v>45</v>
      </c>
      <c r="F106" s="1396">
        <f>SUM(J106:AJ106)</f>
        <v>0</v>
      </c>
      <c r="G106" s="1436" t="s">
        <v>2269</v>
      </c>
      <c r="H106" s="1325"/>
      <c r="I106" s="1325">
        <v>45</v>
      </c>
      <c r="J106" s="1357"/>
      <c r="K106" s="1357"/>
      <c r="L106" s="1357"/>
      <c r="M106" s="1357"/>
      <c r="N106" s="1357"/>
      <c r="O106" s="1357"/>
      <c r="P106" s="1357"/>
      <c r="Q106" s="1357"/>
      <c r="R106" s="1357"/>
      <c r="S106" s="1357"/>
      <c r="T106" s="1357"/>
      <c r="U106" s="1357"/>
      <c r="V106" s="1357"/>
      <c r="W106" s="1357"/>
      <c r="X106" s="1357"/>
      <c r="Y106" s="1357"/>
      <c r="Z106" s="1357"/>
      <c r="AA106" s="1357"/>
      <c r="AB106" s="1357"/>
      <c r="AC106" s="1357"/>
      <c r="AD106" s="1357"/>
      <c r="AE106" s="1357"/>
      <c r="AF106" s="1357"/>
      <c r="AG106" s="1357"/>
      <c r="AH106" s="1357"/>
      <c r="AI106" s="1332"/>
      <c r="AJ106" s="1332"/>
      <c r="AK106" s="1332"/>
      <c r="AL106" s="1357"/>
      <c r="AM106" s="1357"/>
      <c r="AN106" s="1357"/>
      <c r="AO106" s="1357"/>
      <c r="AP106" s="1357"/>
      <c r="AQ106" s="1357"/>
      <c r="AR106" s="1357"/>
      <c r="AS106" s="1357"/>
      <c r="AT106" s="1357"/>
      <c r="AU106" s="1357"/>
      <c r="AV106" s="1357"/>
      <c r="AW106" s="1357"/>
      <c r="AX106" s="1357"/>
      <c r="AY106" s="1357"/>
      <c r="AZ106" s="1357"/>
      <c r="BA106" s="1357"/>
      <c r="BB106" s="1357"/>
      <c r="BC106" s="1357"/>
      <c r="BD106" s="1357"/>
      <c r="BE106" s="1357"/>
      <c r="BF106" s="1404"/>
      <c r="BG106" s="1404"/>
      <c r="BH106" s="1404"/>
      <c r="BI106" s="1404"/>
      <c r="BJ106" s="1357"/>
    </row>
    <row r="107" spans="2:62" ht="15" x14ac:dyDescent="0.25">
      <c r="B107" s="1399" t="s">
        <v>2277</v>
      </c>
      <c r="C107" s="1355" t="s">
        <v>159</v>
      </c>
      <c r="D107" s="1382" t="s">
        <v>59</v>
      </c>
      <c r="E107" s="1400">
        <v>30</v>
      </c>
      <c r="F107" s="1396">
        <f>SUM(J107:AJ107)</f>
        <v>0</v>
      </c>
      <c r="G107" s="1436" t="s">
        <v>413</v>
      </c>
      <c r="H107" s="1325" t="s">
        <v>420</v>
      </c>
      <c r="I107" s="1325">
        <v>30</v>
      </c>
      <c r="J107" s="1357"/>
      <c r="K107" s="1357"/>
      <c r="L107" s="1357"/>
      <c r="M107" s="1357"/>
      <c r="N107" s="1357"/>
      <c r="O107" s="1357"/>
      <c r="P107" s="1357"/>
      <c r="Q107" s="1357"/>
      <c r="R107" s="1357"/>
      <c r="S107" s="1357"/>
      <c r="T107" s="1357"/>
      <c r="U107" s="1357"/>
      <c r="V107" s="1357"/>
      <c r="W107" s="1357"/>
      <c r="X107" s="1357"/>
      <c r="Y107" s="1357"/>
      <c r="Z107" s="1357"/>
      <c r="AA107" s="1357"/>
      <c r="AB107" s="1357"/>
      <c r="AC107" s="1357"/>
      <c r="AD107" s="1357"/>
      <c r="AE107" s="1357"/>
      <c r="AF107" s="1357"/>
      <c r="AG107" s="1357"/>
      <c r="AH107" s="1357"/>
      <c r="AI107" s="1332"/>
      <c r="AJ107" s="1332"/>
      <c r="AK107" s="1332"/>
      <c r="AL107" s="1357"/>
      <c r="AM107" s="1357"/>
      <c r="AN107" s="1357"/>
      <c r="AO107" s="1357"/>
      <c r="AP107" s="1357"/>
      <c r="AQ107" s="1357"/>
      <c r="AR107" s="1357"/>
      <c r="AS107" s="1357"/>
      <c r="AT107" s="1357"/>
      <c r="AU107" s="1357"/>
      <c r="AV107" s="1357"/>
      <c r="AW107" s="1357"/>
      <c r="AX107" s="1357"/>
      <c r="AY107" s="1357"/>
      <c r="AZ107" s="1357"/>
      <c r="BA107" s="1357"/>
      <c r="BB107" s="1357"/>
      <c r="BC107" s="1357"/>
      <c r="BD107" s="1357"/>
      <c r="BE107" s="1357"/>
      <c r="BF107" s="1404"/>
      <c r="BG107" s="1404"/>
      <c r="BH107" s="1404"/>
      <c r="BI107" s="1404"/>
      <c r="BJ107" s="1357"/>
    </row>
    <row r="108" spans="2:62" ht="15" x14ac:dyDescent="0.25">
      <c r="B108" s="1399" t="s">
        <v>2277</v>
      </c>
      <c r="C108" s="1355" t="s">
        <v>167</v>
      </c>
      <c r="D108" s="1391" t="s">
        <v>2245</v>
      </c>
      <c r="E108" s="1392">
        <v>30</v>
      </c>
      <c r="F108" s="1396">
        <f>SUM(J108:AJ108)</f>
        <v>30</v>
      </c>
      <c r="G108" s="1427" t="s">
        <v>2227</v>
      </c>
      <c r="H108" s="1325" t="s">
        <v>122</v>
      </c>
      <c r="I108" s="1325"/>
      <c r="J108" s="1357">
        <v>30</v>
      </c>
      <c r="K108" s="1357"/>
      <c r="L108" s="1357"/>
      <c r="M108" s="1357"/>
      <c r="N108" s="1357"/>
      <c r="O108" s="1357"/>
      <c r="P108" s="1357"/>
      <c r="Q108" s="1357"/>
      <c r="R108" s="1357"/>
      <c r="S108" s="1357"/>
      <c r="T108" s="1357"/>
      <c r="U108" s="1357"/>
      <c r="V108" s="1357"/>
      <c r="W108" s="1357"/>
      <c r="X108" s="1357"/>
      <c r="Y108" s="1357"/>
      <c r="Z108" s="1357"/>
      <c r="AA108" s="1357"/>
      <c r="AB108" s="1357"/>
      <c r="AC108" s="1357"/>
      <c r="AD108" s="1357"/>
      <c r="AE108" s="1357"/>
      <c r="AF108" s="1357"/>
      <c r="AG108" s="1357"/>
      <c r="AH108" s="1357"/>
      <c r="AI108" s="1332"/>
      <c r="AJ108" s="1332"/>
      <c r="AK108" s="1332"/>
      <c r="AL108" s="1357"/>
      <c r="AM108" s="1357"/>
      <c r="AN108" s="1357"/>
      <c r="AO108" s="1357"/>
      <c r="AP108" s="1357"/>
      <c r="AQ108" s="1357"/>
      <c r="AR108" s="1357"/>
      <c r="AS108" s="1357"/>
      <c r="AT108" s="1357"/>
      <c r="AU108" s="1357"/>
      <c r="AV108" s="1357"/>
      <c r="AW108" s="1357"/>
      <c r="AX108" s="1357"/>
      <c r="AY108" s="1357"/>
      <c r="AZ108" s="1357"/>
      <c r="BA108" s="1357"/>
      <c r="BB108" s="1357"/>
      <c r="BC108" s="1357"/>
      <c r="BD108" s="1357"/>
      <c r="BE108" s="1357"/>
      <c r="BF108" s="1404"/>
      <c r="BG108" s="1404"/>
      <c r="BH108" s="1404"/>
      <c r="BI108" s="1404"/>
      <c r="BJ108" s="1357"/>
    </row>
    <row r="109" spans="2:62" ht="30" x14ac:dyDescent="0.25">
      <c r="B109" s="1399" t="s">
        <v>2277</v>
      </c>
      <c r="C109" s="1384" t="s">
        <v>161</v>
      </c>
      <c r="D109" s="1385" t="s">
        <v>2242</v>
      </c>
      <c r="E109" s="1264">
        <v>30</v>
      </c>
      <c r="F109" s="1396">
        <f t="shared" ref="F109:F120" si="14">SUM(J109:BI109)</f>
        <v>30</v>
      </c>
      <c r="G109" s="1439" t="s">
        <v>2225</v>
      </c>
      <c r="H109" s="1357" t="s">
        <v>1032</v>
      </c>
      <c r="I109" s="1357"/>
      <c r="J109" s="1357"/>
      <c r="K109" s="1357"/>
      <c r="L109" s="1357"/>
      <c r="M109" s="1357"/>
      <c r="N109" s="1357"/>
      <c r="O109" s="1357"/>
      <c r="P109" s="1357"/>
      <c r="Q109" s="1357"/>
      <c r="R109" s="1357"/>
      <c r="S109" s="1357"/>
      <c r="T109" s="1357"/>
      <c r="U109" s="1357"/>
      <c r="V109" s="1357"/>
      <c r="W109" s="1357"/>
      <c r="X109" s="1357"/>
      <c r="Y109" s="1357"/>
      <c r="Z109" s="1357"/>
      <c r="AA109" s="1357"/>
      <c r="AB109" s="1357"/>
      <c r="AC109" s="1357"/>
      <c r="AD109" s="1357"/>
      <c r="AE109" s="1357"/>
      <c r="AF109" s="1357"/>
      <c r="AG109" s="1357"/>
      <c r="AH109" s="1357"/>
      <c r="AI109" s="1332"/>
      <c r="AJ109" s="1332"/>
      <c r="AK109" s="1332"/>
      <c r="AL109" s="1357"/>
      <c r="AM109" s="1357"/>
      <c r="AN109" s="1357"/>
      <c r="AO109" s="1357"/>
      <c r="AP109" s="1357"/>
      <c r="AQ109" s="1357"/>
      <c r="AR109" s="1357"/>
      <c r="AS109" s="1357"/>
      <c r="AT109" s="1357">
        <v>10</v>
      </c>
      <c r="AU109" s="1357">
        <v>20</v>
      </c>
      <c r="AV109" s="1357"/>
      <c r="AW109" s="1357"/>
      <c r="AX109" s="1357"/>
      <c r="AY109" s="1357"/>
      <c r="AZ109" s="1357"/>
      <c r="BA109" s="1357"/>
      <c r="BB109" s="1357"/>
      <c r="BC109" s="1357"/>
      <c r="BD109" s="1357"/>
      <c r="BE109" s="1357"/>
      <c r="BF109" s="1404"/>
      <c r="BG109" s="1404"/>
      <c r="BH109" s="1404"/>
      <c r="BI109" s="1404"/>
      <c r="BJ109" s="1357"/>
    </row>
    <row r="110" spans="2:62" ht="15" x14ac:dyDescent="0.25">
      <c r="B110" s="1399" t="s">
        <v>2277</v>
      </c>
      <c r="C110" s="1384" t="s">
        <v>162</v>
      </c>
      <c r="D110" s="1385" t="s">
        <v>1062</v>
      </c>
      <c r="E110" s="1349">
        <v>45</v>
      </c>
      <c r="F110" s="1396">
        <f t="shared" si="14"/>
        <v>35</v>
      </c>
      <c r="G110" s="1427" t="s">
        <v>2227</v>
      </c>
      <c r="H110" s="1325" t="s">
        <v>122</v>
      </c>
      <c r="I110" s="1325"/>
      <c r="J110" s="1357"/>
      <c r="K110" s="1357"/>
      <c r="L110" s="1357">
        <v>5</v>
      </c>
      <c r="M110" s="1357">
        <v>15</v>
      </c>
      <c r="N110" s="1357">
        <v>15</v>
      </c>
      <c r="O110" s="1357"/>
      <c r="P110" s="1357"/>
      <c r="Q110" s="1357"/>
      <c r="R110" s="1357"/>
      <c r="S110" s="1357"/>
      <c r="T110" s="1357"/>
      <c r="U110" s="1357"/>
      <c r="V110" s="1357"/>
      <c r="W110" s="1357"/>
      <c r="X110" s="1357"/>
      <c r="Y110" s="1357"/>
      <c r="Z110" s="1357"/>
      <c r="AA110" s="1357"/>
      <c r="AB110" s="1357"/>
      <c r="AC110" s="1357"/>
      <c r="AD110" s="1357"/>
      <c r="AE110" s="1357"/>
      <c r="AF110" s="1357"/>
      <c r="AG110" s="1357"/>
      <c r="AH110" s="1357"/>
      <c r="AI110" s="1332"/>
      <c r="AJ110" s="1332"/>
      <c r="AK110" s="1332"/>
      <c r="AL110" s="1357"/>
      <c r="AM110" s="1357"/>
      <c r="AN110" s="1357"/>
      <c r="AO110" s="1357"/>
      <c r="AP110" s="1357"/>
      <c r="AQ110" s="1357"/>
      <c r="AR110" s="1357"/>
      <c r="AS110" s="1357"/>
      <c r="AT110" s="1357"/>
      <c r="AU110" s="1357"/>
      <c r="AV110" s="1357"/>
      <c r="AW110" s="1357"/>
      <c r="AX110" s="1357"/>
      <c r="AY110" s="1357"/>
      <c r="AZ110" s="1357"/>
      <c r="BA110" s="1357"/>
      <c r="BB110" s="1357"/>
      <c r="BC110" s="1357"/>
      <c r="BD110" s="1357"/>
      <c r="BE110" s="1357"/>
      <c r="BF110" s="1404"/>
      <c r="BG110" s="1404"/>
      <c r="BH110" s="1404"/>
      <c r="BI110" s="1404"/>
      <c r="BJ110" s="1357"/>
    </row>
    <row r="111" spans="2:62" ht="15" x14ac:dyDescent="0.25">
      <c r="B111" s="1399" t="s">
        <v>2277</v>
      </c>
      <c r="C111" s="1384" t="s">
        <v>169</v>
      </c>
      <c r="D111" s="1385" t="s">
        <v>1043</v>
      </c>
      <c r="E111" s="1349">
        <v>90</v>
      </c>
      <c r="F111" s="1396">
        <f t="shared" si="14"/>
        <v>90</v>
      </c>
      <c r="G111" s="1379" t="s">
        <v>2221</v>
      </c>
      <c r="H111" s="1325" t="s">
        <v>125</v>
      </c>
      <c r="I111" s="1325"/>
      <c r="J111" s="1357"/>
      <c r="K111" s="1357"/>
      <c r="L111" s="1357"/>
      <c r="M111" s="1357"/>
      <c r="N111" s="1357"/>
      <c r="O111" s="1357"/>
      <c r="P111" s="1357">
        <v>12</v>
      </c>
      <c r="Q111" s="1357">
        <v>12</v>
      </c>
      <c r="R111" s="1357">
        <v>12</v>
      </c>
      <c r="S111" s="1357">
        <v>20</v>
      </c>
      <c r="T111" s="1357">
        <v>20</v>
      </c>
      <c r="U111" s="1357">
        <v>14</v>
      </c>
      <c r="V111" s="1357"/>
      <c r="W111" s="1357"/>
      <c r="X111" s="1357"/>
      <c r="Y111" s="1357"/>
      <c r="Z111" s="1357"/>
      <c r="AA111" s="1357"/>
      <c r="AB111" s="1357"/>
      <c r="AC111" s="1357"/>
      <c r="AD111" s="1357"/>
      <c r="AE111" s="1357"/>
      <c r="AF111" s="1357"/>
      <c r="AG111" s="1357"/>
      <c r="AH111" s="1357"/>
      <c r="AI111" s="1332"/>
      <c r="AJ111" s="1332"/>
      <c r="AK111" s="1332"/>
      <c r="AL111" s="1357"/>
      <c r="AM111" s="1357"/>
      <c r="AN111" s="1357"/>
      <c r="AO111" s="1357"/>
      <c r="AP111" s="1357"/>
      <c r="AQ111" s="1357"/>
      <c r="AR111" s="1357"/>
      <c r="AS111" s="1357"/>
      <c r="AT111" s="1357"/>
      <c r="AU111" s="1357"/>
      <c r="AV111" s="1357"/>
      <c r="AW111" s="1357"/>
      <c r="AX111" s="1357"/>
      <c r="AY111" s="1357"/>
      <c r="AZ111" s="1357"/>
      <c r="BA111" s="1357"/>
      <c r="BB111" s="1357"/>
      <c r="BC111" s="1357"/>
      <c r="BD111" s="1357"/>
      <c r="BE111" s="1357"/>
      <c r="BF111" s="1404"/>
      <c r="BG111" s="1404"/>
      <c r="BH111" s="1404"/>
      <c r="BI111" s="1404"/>
      <c r="BJ111" s="1357"/>
    </row>
    <row r="112" spans="2:62" ht="15" x14ac:dyDescent="0.25">
      <c r="B112" s="1399" t="s">
        <v>2277</v>
      </c>
      <c r="C112" s="1388" t="s">
        <v>164</v>
      </c>
      <c r="D112" s="1395" t="s">
        <v>1056</v>
      </c>
      <c r="E112" s="1323">
        <v>45</v>
      </c>
      <c r="F112" s="1396">
        <f t="shared" si="14"/>
        <v>45</v>
      </c>
      <c r="G112" s="1427" t="s">
        <v>2227</v>
      </c>
      <c r="H112" s="1325" t="s">
        <v>122</v>
      </c>
      <c r="I112" s="1325"/>
      <c r="J112" s="1357"/>
      <c r="K112" s="1357">
        <v>25</v>
      </c>
      <c r="L112" s="1357">
        <v>20</v>
      </c>
      <c r="M112" s="1357"/>
      <c r="N112" s="1357"/>
      <c r="O112" s="1357"/>
      <c r="P112" s="1357"/>
      <c r="Q112" s="1357"/>
      <c r="R112" s="1357"/>
      <c r="S112" s="1357"/>
      <c r="T112" s="1357"/>
      <c r="U112" s="1357"/>
      <c r="V112" s="1357"/>
      <c r="W112" s="1357"/>
      <c r="X112" s="1357"/>
      <c r="Y112" s="1357"/>
      <c r="Z112" s="1357"/>
      <c r="AA112" s="1357"/>
      <c r="AB112" s="1357"/>
      <c r="AC112" s="1357"/>
      <c r="AD112" s="1357"/>
      <c r="AE112" s="1357"/>
      <c r="AF112" s="1357"/>
      <c r="AG112" s="1357"/>
      <c r="AH112" s="1357"/>
      <c r="AI112" s="1332"/>
      <c r="AJ112" s="1332"/>
      <c r="AK112" s="1332"/>
      <c r="AL112" s="1357"/>
      <c r="AM112" s="1357"/>
      <c r="AN112" s="1357"/>
      <c r="AO112" s="1357"/>
      <c r="AP112" s="1357"/>
      <c r="AQ112" s="1357"/>
      <c r="AR112" s="1357"/>
      <c r="AS112" s="1357"/>
      <c r="AT112" s="1357"/>
      <c r="AU112" s="1357"/>
      <c r="AV112" s="1357"/>
      <c r="AW112" s="1357"/>
      <c r="AX112" s="1357"/>
      <c r="AY112" s="1357"/>
      <c r="AZ112" s="1357"/>
      <c r="BA112" s="1357"/>
      <c r="BB112" s="1357"/>
      <c r="BC112" s="1357"/>
      <c r="BD112" s="1357"/>
      <c r="BE112" s="1357"/>
      <c r="BF112" s="1404"/>
      <c r="BG112" s="1404"/>
      <c r="BH112" s="1404"/>
      <c r="BI112" s="1404"/>
      <c r="BJ112" s="1357"/>
    </row>
    <row r="113" spans="2:62" ht="15" x14ac:dyDescent="0.25">
      <c r="B113" s="1399" t="s">
        <v>2277</v>
      </c>
      <c r="C113" s="1388" t="s">
        <v>165</v>
      </c>
      <c r="D113" s="1395" t="s">
        <v>1064</v>
      </c>
      <c r="E113" s="1397">
        <v>30</v>
      </c>
      <c r="F113" s="1396">
        <f t="shared" si="14"/>
        <v>30</v>
      </c>
      <c r="G113" s="1379" t="s">
        <v>1048</v>
      </c>
      <c r="H113" s="1325"/>
      <c r="I113" s="1325"/>
      <c r="J113" s="1357"/>
      <c r="K113" s="1357"/>
      <c r="L113" s="1357"/>
      <c r="M113" s="1357"/>
      <c r="N113" s="1357"/>
      <c r="O113" s="1357"/>
      <c r="P113" s="1357"/>
      <c r="Q113" s="1357"/>
      <c r="R113" s="1357"/>
      <c r="S113" s="1357"/>
      <c r="T113" s="1357"/>
      <c r="U113" s="1357"/>
      <c r="V113" s="1357"/>
      <c r="W113" s="1357"/>
      <c r="X113" s="1357"/>
      <c r="Y113" s="1357"/>
      <c r="Z113" s="1357"/>
      <c r="AA113" s="1357"/>
      <c r="AB113" s="1357"/>
      <c r="AC113" s="1357"/>
      <c r="AD113" s="1357"/>
      <c r="AE113" s="1357"/>
      <c r="AF113" s="1357"/>
      <c r="AG113" s="1357"/>
      <c r="AH113" s="1357"/>
      <c r="AI113" s="1332"/>
      <c r="AJ113" s="1332"/>
      <c r="AK113" s="1332"/>
      <c r="AL113" s="1357"/>
      <c r="AM113" s="1357"/>
      <c r="AN113" s="1357"/>
      <c r="AO113" s="1357"/>
      <c r="AP113" s="1357"/>
      <c r="AQ113" s="1357"/>
      <c r="AR113" s="1357"/>
      <c r="AS113" s="1357"/>
      <c r="AT113" s="1357"/>
      <c r="AU113" s="1357"/>
      <c r="AV113" s="1357">
        <v>10</v>
      </c>
      <c r="AW113" s="1357">
        <v>20</v>
      </c>
      <c r="AX113" s="1357"/>
      <c r="AY113" s="1357"/>
      <c r="AZ113" s="1357"/>
      <c r="BA113" s="1357"/>
      <c r="BB113" s="1357"/>
      <c r="BC113" s="1357"/>
      <c r="BD113" s="1357"/>
      <c r="BE113" s="1357"/>
      <c r="BF113" s="1404"/>
      <c r="BG113" s="1404"/>
      <c r="BH113" s="1404"/>
      <c r="BI113" s="1404"/>
      <c r="BJ113" s="1357"/>
    </row>
    <row r="114" spans="2:62" ht="15" x14ac:dyDescent="0.25">
      <c r="B114" s="1399" t="s">
        <v>2277</v>
      </c>
      <c r="C114" s="1388" t="s">
        <v>166</v>
      </c>
      <c r="D114" s="1395" t="s">
        <v>1039</v>
      </c>
      <c r="E114" s="1396">
        <v>90</v>
      </c>
      <c r="F114" s="1396">
        <f t="shared" si="14"/>
        <v>90</v>
      </c>
      <c r="G114" s="1379" t="s">
        <v>2225</v>
      </c>
      <c r="H114" s="1325" t="s">
        <v>1032</v>
      </c>
      <c r="I114" s="1325"/>
      <c r="J114" s="1357"/>
      <c r="K114" s="1357"/>
      <c r="L114" s="1357"/>
      <c r="M114" s="1357"/>
      <c r="N114" s="1357"/>
      <c r="O114" s="1357"/>
      <c r="P114" s="1357"/>
      <c r="Q114" s="1357"/>
      <c r="R114" s="1357"/>
      <c r="S114" s="1357"/>
      <c r="T114" s="1357"/>
      <c r="U114" s="1357"/>
      <c r="V114" s="1357"/>
      <c r="W114" s="1357"/>
      <c r="X114" s="1357"/>
      <c r="Y114" s="1357"/>
      <c r="Z114" s="1357"/>
      <c r="AA114" s="1357"/>
      <c r="AB114" s="1357"/>
      <c r="AC114" s="1357"/>
      <c r="AD114" s="1357"/>
      <c r="AE114" s="1357"/>
      <c r="AF114" s="1357"/>
      <c r="AG114" s="1357"/>
      <c r="AH114" s="1357"/>
      <c r="AI114" s="1332"/>
      <c r="AJ114" s="1332"/>
      <c r="AK114" s="1332"/>
      <c r="AL114" s="1357"/>
      <c r="AM114" s="1357"/>
      <c r="AN114" s="1357"/>
      <c r="AO114" s="1357"/>
      <c r="AP114" s="1357"/>
      <c r="AQ114" s="1357">
        <v>25</v>
      </c>
      <c r="AR114" s="1357">
        <v>25</v>
      </c>
      <c r="AS114" s="1357">
        <v>25</v>
      </c>
      <c r="AT114" s="1357">
        <v>15</v>
      </c>
      <c r="AU114" s="1357"/>
      <c r="AV114" s="1357"/>
      <c r="AW114" s="1357"/>
      <c r="AX114" s="1357"/>
      <c r="AY114" s="1357"/>
      <c r="AZ114" s="1357"/>
      <c r="BA114" s="1357"/>
      <c r="BB114" s="1357"/>
      <c r="BC114" s="1357"/>
      <c r="BD114" s="1357"/>
      <c r="BE114" s="1357"/>
      <c r="BF114" s="1404"/>
      <c r="BG114" s="1404"/>
      <c r="BH114" s="1404"/>
      <c r="BI114" s="1404"/>
      <c r="BJ114" s="1357"/>
    </row>
    <row r="115" spans="2:62" ht="15" x14ac:dyDescent="0.25">
      <c r="B115" s="1399" t="s">
        <v>2277</v>
      </c>
      <c r="C115" s="1388" t="s">
        <v>172</v>
      </c>
      <c r="D115" s="1395" t="s">
        <v>956</v>
      </c>
      <c r="E115" s="1397">
        <v>90</v>
      </c>
      <c r="F115" s="1396">
        <f t="shared" si="14"/>
        <v>90</v>
      </c>
      <c r="G115" s="1379" t="s">
        <v>1048</v>
      </c>
      <c r="H115" s="1325"/>
      <c r="I115" s="1325"/>
      <c r="J115" s="1357"/>
      <c r="K115" s="1357"/>
      <c r="L115" s="1357"/>
      <c r="M115" s="1357"/>
      <c r="N115" s="1357"/>
      <c r="O115" s="1357"/>
      <c r="P115" s="1357"/>
      <c r="Q115" s="1357"/>
      <c r="R115" s="1357"/>
      <c r="S115" s="1357"/>
      <c r="T115" s="1357"/>
      <c r="U115" s="1357"/>
      <c r="V115" s="1357"/>
      <c r="W115" s="1357"/>
      <c r="X115" s="1357"/>
      <c r="Y115" s="1357"/>
      <c r="Z115" s="1357"/>
      <c r="AA115" s="1357"/>
      <c r="AB115" s="1357"/>
      <c r="AC115" s="1357"/>
      <c r="AD115" s="1357"/>
      <c r="AE115" s="1357"/>
      <c r="AF115" s="1357"/>
      <c r="AG115" s="1357"/>
      <c r="AH115" s="1357"/>
      <c r="AI115" s="1332"/>
      <c r="AJ115" s="1332"/>
      <c r="AK115" s="1332"/>
      <c r="AL115" s="1357"/>
      <c r="AM115" s="1357"/>
      <c r="AN115" s="1357"/>
      <c r="AO115" s="1357"/>
      <c r="AP115" s="1357"/>
      <c r="AQ115" s="1357"/>
      <c r="AR115" s="1357"/>
      <c r="AS115" s="1357"/>
      <c r="AT115" s="1357"/>
      <c r="AU115" s="1357"/>
      <c r="AV115" s="1357"/>
      <c r="AW115" s="1357"/>
      <c r="AX115" s="1357">
        <v>20</v>
      </c>
      <c r="AY115" s="1357">
        <v>20</v>
      </c>
      <c r="AZ115" s="1357">
        <v>20</v>
      </c>
      <c r="BA115" s="1357">
        <v>20</v>
      </c>
      <c r="BB115" s="1357">
        <v>10</v>
      </c>
      <c r="BC115" s="1357"/>
      <c r="BD115" s="1357"/>
      <c r="BE115" s="1357"/>
      <c r="BF115" s="1404"/>
      <c r="BG115" s="1404"/>
      <c r="BH115" s="1404"/>
      <c r="BI115" s="1404"/>
      <c r="BJ115" s="1357"/>
    </row>
    <row r="116" spans="2:62" ht="15" x14ac:dyDescent="0.25">
      <c r="B116" s="1399" t="s">
        <v>2277</v>
      </c>
      <c r="C116" s="1388" t="s">
        <v>293</v>
      </c>
      <c r="D116" s="1395" t="s">
        <v>1014</v>
      </c>
      <c r="E116" s="1397">
        <v>60</v>
      </c>
      <c r="F116" s="1396">
        <f t="shared" si="14"/>
        <v>60</v>
      </c>
      <c r="G116" s="1379" t="s">
        <v>1048</v>
      </c>
      <c r="H116" s="1325"/>
      <c r="I116" s="1325"/>
      <c r="J116" s="1357"/>
      <c r="K116" s="1357"/>
      <c r="L116" s="1357"/>
      <c r="M116" s="1357"/>
      <c r="N116" s="1357"/>
      <c r="O116" s="1357"/>
      <c r="P116" s="1357"/>
      <c r="Q116" s="1357"/>
      <c r="R116" s="1357"/>
      <c r="S116" s="1357"/>
      <c r="T116" s="1357"/>
      <c r="U116" s="1357"/>
      <c r="V116" s="1357"/>
      <c r="W116" s="1357"/>
      <c r="X116" s="1357"/>
      <c r="Y116" s="1357"/>
      <c r="Z116" s="1357"/>
      <c r="AA116" s="1357"/>
      <c r="AB116" s="1357"/>
      <c r="AC116" s="1357"/>
      <c r="AD116" s="1357"/>
      <c r="AE116" s="1357"/>
      <c r="AF116" s="1357"/>
      <c r="AG116" s="1357"/>
      <c r="AH116" s="1357"/>
      <c r="AI116" s="1332"/>
      <c r="AJ116" s="1332"/>
      <c r="AK116" s="1332"/>
      <c r="AL116" s="1357"/>
      <c r="AM116" s="1357"/>
      <c r="AN116" s="1357"/>
      <c r="AO116" s="1357"/>
      <c r="AP116" s="1357"/>
      <c r="AQ116" s="1357"/>
      <c r="AR116" s="1357"/>
      <c r="AS116" s="1357"/>
      <c r="AT116" s="1357"/>
      <c r="AU116" s="1357"/>
      <c r="AV116" s="1357"/>
      <c r="AW116" s="1357"/>
      <c r="AX116" s="1357"/>
      <c r="AY116" s="1357"/>
      <c r="AZ116" s="1357"/>
      <c r="BA116" s="1357"/>
      <c r="BB116" s="1357">
        <v>8</v>
      </c>
      <c r="BC116" s="1357">
        <v>20</v>
      </c>
      <c r="BD116" s="1357">
        <v>20</v>
      </c>
      <c r="BE116" s="1357">
        <v>12</v>
      </c>
      <c r="BF116" s="1404"/>
      <c r="BG116" s="1404"/>
      <c r="BH116" s="1404"/>
      <c r="BI116" s="1404"/>
      <c r="BJ116" s="1357"/>
    </row>
    <row r="117" spans="2:62" ht="15" x14ac:dyDescent="0.25">
      <c r="B117" s="1399" t="s">
        <v>2277</v>
      </c>
      <c r="C117" s="1345" t="s">
        <v>175</v>
      </c>
      <c r="D117" s="1395" t="s">
        <v>2246</v>
      </c>
      <c r="E117" s="1397">
        <v>90</v>
      </c>
      <c r="F117" s="1396">
        <f t="shared" si="14"/>
        <v>90</v>
      </c>
      <c r="G117" s="1350" t="s">
        <v>2213</v>
      </c>
      <c r="H117" s="1398" t="s">
        <v>126</v>
      </c>
      <c r="I117" s="1398"/>
      <c r="J117" s="1357"/>
      <c r="K117" s="1357"/>
      <c r="L117" s="1357"/>
      <c r="M117" s="1357"/>
      <c r="N117" s="1357"/>
      <c r="O117" s="1357"/>
      <c r="P117" s="1357"/>
      <c r="Q117" s="1357"/>
      <c r="R117" s="1357"/>
      <c r="S117" s="1357"/>
      <c r="T117" s="1357"/>
      <c r="U117" s="1357"/>
      <c r="V117" s="1447">
        <v>15</v>
      </c>
      <c r="W117" s="1447">
        <v>15</v>
      </c>
      <c r="X117" s="1447">
        <v>15</v>
      </c>
      <c r="Y117" s="1447">
        <v>15</v>
      </c>
      <c r="Z117" s="1447">
        <v>15</v>
      </c>
      <c r="AA117" s="1447">
        <v>15</v>
      </c>
      <c r="AB117" s="1357"/>
      <c r="AC117" s="1357"/>
      <c r="AD117" s="1357"/>
      <c r="AE117" s="1357"/>
      <c r="AF117" s="1357"/>
      <c r="AG117" s="1357"/>
      <c r="AH117" s="1357"/>
      <c r="AI117" s="1332"/>
      <c r="AJ117" s="1332"/>
      <c r="AK117" s="1332"/>
      <c r="AL117" s="1357"/>
      <c r="AM117" s="1357"/>
      <c r="AN117" s="1357"/>
      <c r="AO117" s="1357"/>
      <c r="AP117" s="1357"/>
      <c r="AQ117" s="1357"/>
      <c r="AR117" s="1357"/>
      <c r="AS117" s="1357"/>
      <c r="AT117" s="1357"/>
      <c r="AU117" s="1357"/>
      <c r="AV117" s="1357"/>
      <c r="AW117" s="1357"/>
      <c r="AX117" s="1357"/>
      <c r="AY117" s="1357"/>
      <c r="AZ117" s="1357"/>
      <c r="BA117" s="1357"/>
      <c r="BB117" s="1357"/>
      <c r="BC117" s="1357"/>
      <c r="BD117" s="1357"/>
      <c r="BE117" s="1357"/>
      <c r="BF117" s="1404"/>
      <c r="BG117" s="1404"/>
      <c r="BH117" s="1404"/>
      <c r="BI117" s="1404"/>
      <c r="BJ117" s="1357"/>
    </row>
    <row r="118" spans="2:62" ht="15" x14ac:dyDescent="0.25">
      <c r="B118" s="1399" t="s">
        <v>2277</v>
      </c>
      <c r="C118" s="1395" t="s">
        <v>176</v>
      </c>
      <c r="D118" s="1388" t="s">
        <v>1102</v>
      </c>
      <c r="E118" s="1397">
        <v>120</v>
      </c>
      <c r="F118" s="1396">
        <f t="shared" si="14"/>
        <v>120</v>
      </c>
      <c r="G118" s="1379" t="s">
        <v>2218</v>
      </c>
      <c r="H118" s="1325" t="s">
        <v>127</v>
      </c>
      <c r="I118" s="1325"/>
      <c r="J118" s="1357"/>
      <c r="K118" s="1357"/>
      <c r="L118" s="1357"/>
      <c r="M118" s="1357"/>
      <c r="N118" s="1357"/>
      <c r="O118" s="1357"/>
      <c r="P118" s="1357"/>
      <c r="Q118" s="1357"/>
      <c r="R118" s="1357"/>
      <c r="S118" s="1357"/>
      <c r="T118" s="1357"/>
      <c r="U118" s="1357"/>
      <c r="V118" s="1357"/>
      <c r="W118" s="1357"/>
      <c r="X118" s="1357"/>
      <c r="Y118" s="1357"/>
      <c r="Z118" s="1357"/>
      <c r="AA118" s="1357"/>
      <c r="AB118" s="1357">
        <v>20</v>
      </c>
      <c r="AC118" s="1447">
        <v>20</v>
      </c>
      <c r="AD118" s="1447">
        <v>20</v>
      </c>
      <c r="AE118" s="1447">
        <v>20</v>
      </c>
      <c r="AF118" s="1447">
        <v>20</v>
      </c>
      <c r="AG118" s="1447">
        <v>20</v>
      </c>
      <c r="AH118" s="1357"/>
      <c r="AI118" s="1332"/>
      <c r="AJ118" s="1332"/>
      <c r="AK118" s="1332"/>
      <c r="AL118" s="1357"/>
      <c r="AM118" s="1357"/>
      <c r="AN118" s="1357"/>
      <c r="AO118" s="1357"/>
      <c r="AP118" s="1357"/>
      <c r="AQ118" s="1357"/>
      <c r="AR118" s="1357"/>
      <c r="AS118" s="1357"/>
      <c r="AT118" s="1357"/>
      <c r="AU118" s="1357"/>
      <c r="AV118" s="1357"/>
      <c r="AW118" s="1357"/>
      <c r="AX118" s="1357"/>
      <c r="AY118" s="1357"/>
      <c r="AZ118" s="1357"/>
      <c r="BA118" s="1357"/>
      <c r="BB118" s="1357"/>
      <c r="BC118" s="1357"/>
      <c r="BD118" s="1357"/>
      <c r="BE118" s="1357"/>
      <c r="BF118" s="1404"/>
      <c r="BG118" s="1404"/>
      <c r="BH118" s="1404"/>
      <c r="BI118" s="1404"/>
      <c r="BJ118" s="1357"/>
    </row>
    <row r="119" spans="2:62" ht="15" x14ac:dyDescent="0.25">
      <c r="B119" s="1399" t="s">
        <v>2277</v>
      </c>
      <c r="C119" s="1395" t="s">
        <v>271</v>
      </c>
      <c r="D119" s="1388" t="s">
        <v>1028</v>
      </c>
      <c r="E119" s="1397">
        <v>60</v>
      </c>
      <c r="F119" s="1396">
        <f t="shared" si="14"/>
        <v>60</v>
      </c>
      <c r="G119" s="1379" t="s">
        <v>2225</v>
      </c>
      <c r="H119" s="1325" t="s">
        <v>1032</v>
      </c>
      <c r="I119" s="1325"/>
      <c r="J119" s="1357"/>
      <c r="K119" s="1357"/>
      <c r="L119" s="1357"/>
      <c r="M119" s="1357"/>
      <c r="N119" s="1357"/>
      <c r="O119" s="1357"/>
      <c r="P119" s="1357"/>
      <c r="Q119" s="1357"/>
      <c r="R119" s="1357"/>
      <c r="S119" s="1357"/>
      <c r="T119" s="1357"/>
      <c r="U119" s="1357"/>
      <c r="V119" s="1357"/>
      <c r="W119" s="1357"/>
      <c r="X119" s="1357"/>
      <c r="Y119" s="1357"/>
      <c r="Z119" s="1357"/>
      <c r="AA119" s="1357"/>
      <c r="AB119" s="1357"/>
      <c r="AC119" s="1357"/>
      <c r="AD119" s="1357"/>
      <c r="AE119" s="1357"/>
      <c r="AF119" s="1357"/>
      <c r="AG119" s="1357"/>
      <c r="AH119" s="1357"/>
      <c r="AI119" s="1332"/>
      <c r="AJ119" s="1332"/>
      <c r="AK119" s="1332"/>
      <c r="AL119" s="1357"/>
      <c r="AM119" s="1357"/>
      <c r="AN119" s="1357">
        <v>20</v>
      </c>
      <c r="AO119" s="1357">
        <v>20</v>
      </c>
      <c r="AP119" s="1357">
        <v>20</v>
      </c>
      <c r="AQ119" s="1357"/>
      <c r="AR119" s="1357"/>
      <c r="AS119" s="1357"/>
      <c r="AT119" s="1357"/>
      <c r="AU119" s="1357"/>
      <c r="AV119" s="1357"/>
      <c r="AW119" s="1357"/>
      <c r="AX119" s="1357"/>
      <c r="AY119" s="1357"/>
      <c r="AZ119" s="1357"/>
      <c r="BA119" s="1357"/>
      <c r="BB119" s="1357"/>
      <c r="BC119" s="1357"/>
      <c r="BD119" s="1357"/>
      <c r="BE119" s="1357"/>
      <c r="BF119" s="1404"/>
      <c r="BG119" s="1404"/>
      <c r="BH119" s="1404"/>
      <c r="BI119" s="1404"/>
      <c r="BJ119" s="1357"/>
    </row>
    <row r="120" spans="2:62" ht="15" x14ac:dyDescent="0.25">
      <c r="B120" s="1399" t="s">
        <v>2277</v>
      </c>
      <c r="C120" s="1345" t="s">
        <v>284</v>
      </c>
      <c r="D120" s="1241" t="s">
        <v>2234</v>
      </c>
      <c r="E120" s="1323">
        <v>60</v>
      </c>
      <c r="F120" s="1396">
        <f t="shared" si="14"/>
        <v>60</v>
      </c>
      <c r="G120" s="1379" t="s">
        <v>2225</v>
      </c>
      <c r="H120" s="1325" t="s">
        <v>1032</v>
      </c>
      <c r="I120" s="1325"/>
      <c r="J120" s="1357"/>
      <c r="K120" s="1357"/>
      <c r="L120" s="1357"/>
      <c r="M120" s="1357"/>
      <c r="N120" s="1357"/>
      <c r="O120" s="1357"/>
      <c r="P120" s="1357"/>
      <c r="Q120" s="1357"/>
      <c r="R120" s="1357"/>
      <c r="S120" s="1357"/>
      <c r="T120" s="1357"/>
      <c r="U120" s="1357"/>
      <c r="V120" s="1357"/>
      <c r="W120" s="1357"/>
      <c r="X120" s="1357"/>
      <c r="Y120" s="1357"/>
      <c r="Z120" s="1357"/>
      <c r="AA120" s="1357"/>
      <c r="AB120" s="1357"/>
      <c r="AC120" s="1357"/>
      <c r="AD120" s="1357"/>
      <c r="AE120" s="1357"/>
      <c r="AF120" s="1357"/>
      <c r="AG120" s="1357"/>
      <c r="AH120" s="1357">
        <v>20</v>
      </c>
      <c r="AI120" s="1332"/>
      <c r="AJ120" s="1332"/>
      <c r="AK120" s="1332"/>
      <c r="AL120" s="1357">
        <v>20</v>
      </c>
      <c r="AM120" s="1357">
        <v>20</v>
      </c>
      <c r="AN120" s="1357"/>
      <c r="AO120" s="1357"/>
      <c r="AP120" s="1357"/>
      <c r="AQ120" s="1357"/>
      <c r="AR120" s="1357"/>
      <c r="AS120" s="1357"/>
      <c r="AT120" s="1357"/>
      <c r="AU120" s="1357"/>
      <c r="AV120" s="1357"/>
      <c r="AW120" s="1357"/>
      <c r="AX120" s="1357"/>
      <c r="AY120" s="1357"/>
      <c r="AZ120" s="1357"/>
      <c r="BA120" s="1357"/>
      <c r="BB120" s="1357"/>
      <c r="BC120" s="1357"/>
      <c r="BD120" s="1357"/>
      <c r="BE120" s="1357"/>
      <c r="BF120" s="1404"/>
      <c r="BG120" s="1404"/>
      <c r="BH120" s="1404"/>
      <c r="BI120" s="1404"/>
      <c r="BJ120" s="1357"/>
    </row>
    <row r="121" spans="2:62" ht="14.25" x14ac:dyDescent="0.2">
      <c r="B121" s="94"/>
      <c r="C121" s="1347"/>
      <c r="D121" s="1336" t="s">
        <v>843</v>
      </c>
      <c r="E121" s="1347">
        <f>SUM(E103:E120)</f>
        <v>990</v>
      </c>
      <c r="F121" s="1347"/>
      <c r="G121" s="1337"/>
      <c r="H121" s="1338"/>
      <c r="I121" s="1338"/>
      <c r="J121" s="1445"/>
      <c r="K121" s="1445"/>
      <c r="L121" s="1445"/>
      <c r="M121" s="1445"/>
      <c r="N121" s="1445"/>
      <c r="O121" s="1445"/>
      <c r="P121" s="1445"/>
      <c r="Q121" s="1445"/>
      <c r="R121" s="1445"/>
      <c r="S121" s="1445"/>
      <c r="T121" s="1445"/>
      <c r="U121" s="1445"/>
      <c r="V121" s="1445"/>
      <c r="W121" s="1445"/>
      <c r="X121" s="1445"/>
      <c r="Y121" s="1445"/>
      <c r="Z121" s="1445"/>
      <c r="AA121" s="1445"/>
      <c r="AB121" s="1445"/>
      <c r="AC121" s="1445"/>
      <c r="AD121" s="1445"/>
      <c r="AE121" s="1445"/>
      <c r="AF121" s="1445"/>
      <c r="AG121" s="1445"/>
      <c r="AH121" s="1445"/>
      <c r="AI121" s="1332"/>
      <c r="AJ121" s="1332"/>
      <c r="AK121" s="1332"/>
      <c r="AL121" s="1445"/>
      <c r="AM121" s="1445"/>
      <c r="AN121" s="1445"/>
      <c r="AO121" s="1445"/>
      <c r="AP121" s="1445"/>
      <c r="AQ121" s="1445"/>
      <c r="AR121" s="1445"/>
      <c r="AS121" s="1445"/>
      <c r="AT121" s="1445"/>
      <c r="AU121" s="1445"/>
      <c r="AV121" s="1445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04"/>
      <c r="BG121" s="1404"/>
      <c r="BH121" s="1404"/>
      <c r="BI121" s="1404"/>
      <c r="BJ121" s="1445"/>
    </row>
    <row r="122" spans="2:62" ht="15" x14ac:dyDescent="0.25">
      <c r="B122" s="1399" t="s">
        <v>2448</v>
      </c>
      <c r="C122" s="1354" t="s">
        <v>153</v>
      </c>
      <c r="D122" s="1355" t="s">
        <v>1060</v>
      </c>
      <c r="E122" s="1349">
        <v>30</v>
      </c>
      <c r="F122" s="1396">
        <f>SUM(J122:AJ122)</f>
        <v>0</v>
      </c>
      <c r="G122" s="1436" t="s">
        <v>413</v>
      </c>
      <c r="H122" s="1325" t="s">
        <v>420</v>
      </c>
      <c r="I122" s="1325">
        <v>30</v>
      </c>
      <c r="J122" s="1357"/>
      <c r="K122" s="1357"/>
      <c r="L122" s="1357"/>
      <c r="M122" s="1357"/>
      <c r="N122" s="1357"/>
      <c r="O122" s="1357"/>
      <c r="P122" s="1357"/>
      <c r="Q122" s="1357"/>
      <c r="R122" s="1357"/>
      <c r="S122" s="1357"/>
      <c r="T122" s="1357"/>
      <c r="U122" s="1357"/>
      <c r="V122" s="1357"/>
      <c r="W122" s="1357"/>
      <c r="X122" s="1357"/>
      <c r="Y122" s="1357"/>
      <c r="Z122" s="1357"/>
      <c r="AA122" s="1357"/>
      <c r="AB122" s="1357"/>
      <c r="AC122" s="1357"/>
      <c r="AD122" s="1357"/>
      <c r="AE122" s="1357"/>
      <c r="AF122" s="1357"/>
      <c r="AG122" s="1357"/>
      <c r="AH122" s="1357"/>
      <c r="AI122" s="1332"/>
      <c r="AJ122" s="1332"/>
      <c r="AK122" s="1332"/>
      <c r="AL122" s="1357"/>
      <c r="AM122" s="1357"/>
      <c r="AN122" s="1357"/>
      <c r="AO122" s="1357"/>
      <c r="AP122" s="1357"/>
      <c r="AQ122" s="1357"/>
      <c r="AR122" s="1357"/>
      <c r="AS122" s="1357"/>
      <c r="AT122" s="1357"/>
      <c r="AU122" s="1357"/>
      <c r="AV122" s="1357"/>
      <c r="AW122" s="1357"/>
      <c r="AX122" s="1357"/>
      <c r="AY122" s="1357"/>
      <c r="AZ122" s="1357"/>
      <c r="BA122" s="1357"/>
      <c r="BB122" s="1357"/>
      <c r="BC122" s="1357"/>
      <c r="BD122" s="1357"/>
      <c r="BE122" s="1357"/>
      <c r="BF122" s="1404"/>
      <c r="BG122" s="1404"/>
      <c r="BH122" s="1404"/>
      <c r="BI122" s="1404"/>
      <c r="BJ122" s="1357"/>
    </row>
    <row r="123" spans="2:62" ht="15" x14ac:dyDescent="0.25">
      <c r="B123" s="1399" t="s">
        <v>2448</v>
      </c>
      <c r="C123" s="1354" t="s">
        <v>154</v>
      </c>
      <c r="D123" s="1355" t="s">
        <v>136</v>
      </c>
      <c r="E123" s="1349">
        <v>15</v>
      </c>
      <c r="F123" s="1396">
        <f>SUM(J123:AJ123)</f>
        <v>0</v>
      </c>
      <c r="G123" s="1436" t="s">
        <v>413</v>
      </c>
      <c r="H123" s="1325" t="s">
        <v>420</v>
      </c>
      <c r="I123" s="1325">
        <v>15</v>
      </c>
      <c r="J123" s="1357"/>
      <c r="K123" s="1357"/>
      <c r="L123" s="1357"/>
      <c r="M123" s="1357"/>
      <c r="N123" s="1357"/>
      <c r="O123" s="1357"/>
      <c r="P123" s="1357"/>
      <c r="Q123" s="1357"/>
      <c r="R123" s="1357"/>
      <c r="S123" s="1357"/>
      <c r="T123" s="1357"/>
      <c r="U123" s="1357"/>
      <c r="V123" s="1357"/>
      <c r="W123" s="1357"/>
      <c r="X123" s="1357"/>
      <c r="Y123" s="1357"/>
      <c r="Z123" s="1357"/>
      <c r="AA123" s="1357"/>
      <c r="AB123" s="1357"/>
      <c r="AC123" s="1357"/>
      <c r="AD123" s="1357"/>
      <c r="AE123" s="1357"/>
      <c r="AF123" s="1357"/>
      <c r="AG123" s="1357"/>
      <c r="AH123" s="1357"/>
      <c r="AI123" s="1332"/>
      <c r="AJ123" s="1332"/>
      <c r="AK123" s="1332"/>
      <c r="AL123" s="1357"/>
      <c r="AM123" s="1357"/>
      <c r="AN123" s="1357"/>
      <c r="AO123" s="1357"/>
      <c r="AP123" s="1357"/>
      <c r="AQ123" s="1357"/>
      <c r="AR123" s="1357"/>
      <c r="AS123" s="1357"/>
      <c r="AT123" s="1357"/>
      <c r="AU123" s="1357"/>
      <c r="AV123" s="1357"/>
      <c r="AW123" s="1357"/>
      <c r="AX123" s="1357"/>
      <c r="AY123" s="1357"/>
      <c r="AZ123" s="1357"/>
      <c r="BA123" s="1357"/>
      <c r="BB123" s="1357"/>
      <c r="BC123" s="1357"/>
      <c r="BD123" s="1357"/>
      <c r="BE123" s="1357"/>
      <c r="BF123" s="1404"/>
      <c r="BG123" s="1404"/>
      <c r="BH123" s="1404"/>
      <c r="BI123" s="1404"/>
      <c r="BJ123" s="1357"/>
    </row>
    <row r="124" spans="2:62" ht="15" x14ac:dyDescent="0.25">
      <c r="B124" s="1399" t="s">
        <v>2448</v>
      </c>
      <c r="C124" s="1354" t="s">
        <v>155</v>
      </c>
      <c r="D124" s="1437" t="s">
        <v>2270</v>
      </c>
      <c r="E124" s="1446">
        <v>30</v>
      </c>
      <c r="F124" s="1396" t="e">
        <f>SUM(#REF!)</f>
        <v>#REF!</v>
      </c>
      <c r="G124" s="1436" t="s">
        <v>2269</v>
      </c>
      <c r="H124" s="1325"/>
      <c r="I124" s="1325">
        <v>30</v>
      </c>
      <c r="J124" s="1357"/>
      <c r="K124" s="1357"/>
      <c r="L124" s="1357"/>
      <c r="M124" s="1357"/>
      <c r="N124" s="1357"/>
      <c r="O124" s="1357"/>
      <c r="P124" s="1357"/>
      <c r="Q124" s="1357"/>
      <c r="R124" s="1357"/>
      <c r="S124" s="1357"/>
      <c r="T124" s="1357"/>
      <c r="U124" s="1357"/>
      <c r="V124" s="1357"/>
      <c r="W124" s="1357"/>
      <c r="X124" s="1357"/>
      <c r="Y124" s="1357"/>
      <c r="Z124" s="1357"/>
      <c r="AA124" s="1357"/>
      <c r="AB124" s="1357"/>
      <c r="AC124" s="1357"/>
      <c r="AD124" s="1357"/>
      <c r="AE124" s="1357"/>
      <c r="AF124" s="1357"/>
      <c r="AG124" s="1357"/>
      <c r="AH124" s="1357"/>
      <c r="AI124" s="1332"/>
      <c r="AJ124" s="1332"/>
      <c r="AK124" s="1332"/>
      <c r="AL124" s="1357"/>
      <c r="AM124" s="1357"/>
      <c r="AN124" s="1357"/>
      <c r="AO124" s="1357"/>
      <c r="AP124" s="1357"/>
      <c r="AQ124" s="1357"/>
      <c r="AR124" s="1357"/>
      <c r="AS124" s="1357"/>
      <c r="AT124" s="1357"/>
      <c r="AU124" s="1357"/>
      <c r="AV124" s="1357"/>
      <c r="AW124" s="1357"/>
      <c r="AX124" s="1357"/>
      <c r="AY124" s="1357"/>
      <c r="AZ124" s="1357"/>
      <c r="BA124" s="1357"/>
      <c r="BB124" s="1357"/>
      <c r="BC124" s="1357"/>
      <c r="BD124" s="1357"/>
      <c r="BE124" s="1357"/>
      <c r="BF124" s="1404"/>
      <c r="BG124" s="1404"/>
      <c r="BH124" s="1404"/>
      <c r="BI124" s="1404"/>
      <c r="BJ124" s="1357"/>
    </row>
    <row r="125" spans="2:62" ht="15" x14ac:dyDescent="0.25">
      <c r="B125" s="1399" t="s">
        <v>2448</v>
      </c>
      <c r="C125" s="1354" t="s">
        <v>156</v>
      </c>
      <c r="D125" s="1437" t="s">
        <v>2271</v>
      </c>
      <c r="E125" s="1446">
        <v>45</v>
      </c>
      <c r="F125" s="1396">
        <f>SUM(J125:AJ125)</f>
        <v>0</v>
      </c>
      <c r="G125" s="1436" t="s">
        <v>2269</v>
      </c>
      <c r="H125" s="1325"/>
      <c r="I125" s="1325">
        <v>45</v>
      </c>
      <c r="J125" s="1357"/>
      <c r="K125" s="1357"/>
      <c r="L125" s="1357"/>
      <c r="M125" s="1357"/>
      <c r="N125" s="1357"/>
      <c r="O125" s="1357"/>
      <c r="P125" s="1357"/>
      <c r="Q125" s="1357"/>
      <c r="R125" s="1357"/>
      <c r="S125" s="1357"/>
      <c r="T125" s="1357"/>
      <c r="U125" s="1357"/>
      <c r="V125" s="1357"/>
      <c r="W125" s="1357"/>
      <c r="X125" s="1357"/>
      <c r="Y125" s="1357"/>
      <c r="Z125" s="1357"/>
      <c r="AA125" s="1357"/>
      <c r="AB125" s="1357"/>
      <c r="AC125" s="1357"/>
      <c r="AD125" s="1357"/>
      <c r="AE125" s="1357"/>
      <c r="AF125" s="1357"/>
      <c r="AG125" s="1357"/>
      <c r="AH125" s="1357"/>
      <c r="AI125" s="1332"/>
      <c r="AJ125" s="1332"/>
      <c r="AK125" s="1332"/>
      <c r="AL125" s="1357"/>
      <c r="AM125" s="1357"/>
      <c r="AN125" s="1357"/>
      <c r="AO125" s="1357"/>
      <c r="AP125" s="1357"/>
      <c r="AQ125" s="1357"/>
      <c r="AR125" s="1357"/>
      <c r="AS125" s="1357"/>
      <c r="AT125" s="1357"/>
      <c r="AU125" s="1357"/>
      <c r="AV125" s="1357"/>
      <c r="AW125" s="1357"/>
      <c r="AX125" s="1357"/>
      <c r="AY125" s="1357"/>
      <c r="AZ125" s="1357"/>
      <c r="BA125" s="1357"/>
      <c r="BB125" s="1357"/>
      <c r="BC125" s="1357"/>
      <c r="BD125" s="1357"/>
      <c r="BE125" s="1357"/>
      <c r="BF125" s="1404"/>
      <c r="BG125" s="1404"/>
      <c r="BH125" s="1404"/>
      <c r="BI125" s="1404"/>
      <c r="BJ125" s="1357"/>
    </row>
    <row r="126" spans="2:62" ht="15" x14ac:dyDescent="0.25">
      <c r="B126" s="1399" t="s">
        <v>2448</v>
      </c>
      <c r="C126" s="1355" t="s">
        <v>159</v>
      </c>
      <c r="D126" s="1382" t="s">
        <v>59</v>
      </c>
      <c r="E126" s="1400">
        <v>30</v>
      </c>
      <c r="F126" s="1396">
        <f>SUM(J126:AJ126)</f>
        <v>0</v>
      </c>
      <c r="G126" s="1436" t="s">
        <v>413</v>
      </c>
      <c r="H126" s="1325" t="s">
        <v>420</v>
      </c>
      <c r="I126" s="1325">
        <v>30</v>
      </c>
      <c r="J126" s="1357"/>
      <c r="K126" s="1357"/>
      <c r="L126" s="1357"/>
      <c r="M126" s="1357"/>
      <c r="N126" s="1357"/>
      <c r="O126" s="1357"/>
      <c r="P126" s="1357"/>
      <c r="Q126" s="1357"/>
      <c r="R126" s="1357"/>
      <c r="S126" s="1357"/>
      <c r="T126" s="1357"/>
      <c r="U126" s="1357"/>
      <c r="V126" s="1357"/>
      <c r="W126" s="1357"/>
      <c r="X126" s="1357"/>
      <c r="Y126" s="1357"/>
      <c r="Z126" s="1357"/>
      <c r="AA126" s="1357"/>
      <c r="AB126" s="1357"/>
      <c r="AC126" s="1357"/>
      <c r="AD126" s="1357"/>
      <c r="AE126" s="1357"/>
      <c r="AF126" s="1357"/>
      <c r="AG126" s="1357"/>
      <c r="AH126" s="1357"/>
      <c r="AI126" s="1332"/>
      <c r="AJ126" s="1332"/>
      <c r="AK126" s="1332"/>
      <c r="AL126" s="1357"/>
      <c r="AM126" s="1357"/>
      <c r="AN126" s="1357"/>
      <c r="AO126" s="1357"/>
      <c r="AP126" s="1357"/>
      <c r="AQ126" s="1357"/>
      <c r="AR126" s="1357"/>
      <c r="AS126" s="1357"/>
      <c r="AT126" s="1357"/>
      <c r="AU126" s="1357"/>
      <c r="AV126" s="1357"/>
      <c r="AW126" s="1357"/>
      <c r="AX126" s="1357"/>
      <c r="AY126" s="1357"/>
      <c r="AZ126" s="1357"/>
      <c r="BA126" s="1357"/>
      <c r="BB126" s="1357"/>
      <c r="BC126" s="1357"/>
      <c r="BD126" s="1357"/>
      <c r="BE126" s="1357"/>
      <c r="BF126" s="1404"/>
      <c r="BG126" s="1404"/>
      <c r="BH126" s="1404"/>
      <c r="BI126" s="1404"/>
      <c r="BJ126" s="1357"/>
    </row>
    <row r="127" spans="2:62" ht="15" x14ac:dyDescent="0.25">
      <c r="B127" s="1399" t="s">
        <v>2448</v>
      </c>
      <c r="C127" s="1355" t="s">
        <v>167</v>
      </c>
      <c r="D127" s="1391" t="s">
        <v>2245</v>
      </c>
      <c r="E127" s="1392">
        <v>30</v>
      </c>
      <c r="F127" s="1396">
        <f>SUM(J127:AJ127)</f>
        <v>30</v>
      </c>
      <c r="G127" s="1427" t="s">
        <v>2227</v>
      </c>
      <c r="H127" s="1325" t="s">
        <v>122</v>
      </c>
      <c r="I127" s="1325"/>
      <c r="J127" s="1357">
        <v>30</v>
      </c>
      <c r="K127" s="1357"/>
      <c r="L127" s="1357"/>
      <c r="M127" s="1357"/>
      <c r="N127" s="1357"/>
      <c r="O127" s="1357"/>
      <c r="P127" s="1357"/>
      <c r="Q127" s="1357"/>
      <c r="R127" s="1357"/>
      <c r="S127" s="1357"/>
      <c r="T127" s="1357"/>
      <c r="U127" s="1357"/>
      <c r="V127" s="1357"/>
      <c r="W127" s="1357"/>
      <c r="X127" s="1357"/>
      <c r="Y127" s="1357"/>
      <c r="Z127" s="1357"/>
      <c r="AA127" s="1357"/>
      <c r="AB127" s="1357"/>
      <c r="AC127" s="1357"/>
      <c r="AD127" s="1357"/>
      <c r="AE127" s="1357"/>
      <c r="AF127" s="1357"/>
      <c r="AG127" s="1357"/>
      <c r="AH127" s="1357"/>
      <c r="AI127" s="1332"/>
      <c r="AJ127" s="1332"/>
      <c r="AK127" s="1332"/>
      <c r="AL127" s="1357"/>
      <c r="AM127" s="1357"/>
      <c r="AN127" s="1357"/>
      <c r="AO127" s="1357"/>
      <c r="AP127" s="1357"/>
      <c r="AQ127" s="1357"/>
      <c r="AR127" s="1357"/>
      <c r="AS127" s="1357"/>
      <c r="AT127" s="1357"/>
      <c r="AU127" s="1357"/>
      <c r="AV127" s="1357"/>
      <c r="AW127" s="1357"/>
      <c r="AX127" s="1357"/>
      <c r="AY127" s="1357"/>
      <c r="AZ127" s="1357"/>
      <c r="BA127" s="1357"/>
      <c r="BB127" s="1357"/>
      <c r="BC127" s="1357"/>
      <c r="BD127" s="1357"/>
      <c r="BE127" s="1357"/>
      <c r="BF127" s="1404"/>
      <c r="BG127" s="1404"/>
      <c r="BH127" s="1404"/>
      <c r="BI127" s="1404"/>
      <c r="BJ127" s="1357"/>
    </row>
    <row r="128" spans="2:62" ht="30" x14ac:dyDescent="0.25">
      <c r="B128" s="1399" t="s">
        <v>2448</v>
      </c>
      <c r="C128" s="1384" t="s">
        <v>161</v>
      </c>
      <c r="D128" s="1385" t="s">
        <v>2242</v>
      </c>
      <c r="E128" s="1264">
        <v>30</v>
      </c>
      <c r="F128" s="1396">
        <f t="shared" ref="F128:F139" si="15">SUM(J128:BI128)</f>
        <v>30</v>
      </c>
      <c r="G128" s="1439" t="s">
        <v>2225</v>
      </c>
      <c r="H128" s="1357" t="s">
        <v>1032</v>
      </c>
      <c r="I128" s="1357"/>
      <c r="J128" s="1357"/>
      <c r="K128" s="1357"/>
      <c r="L128" s="1357"/>
      <c r="M128" s="1357"/>
      <c r="N128" s="1357"/>
      <c r="O128" s="1357"/>
      <c r="P128" s="1357"/>
      <c r="Q128" s="1357"/>
      <c r="R128" s="1357"/>
      <c r="S128" s="1357"/>
      <c r="T128" s="1357"/>
      <c r="U128" s="1357"/>
      <c r="V128" s="1357"/>
      <c r="W128" s="1357"/>
      <c r="X128" s="1357"/>
      <c r="Y128" s="1357"/>
      <c r="Z128" s="1357"/>
      <c r="AA128" s="1357"/>
      <c r="AB128" s="1357"/>
      <c r="AC128" s="1357"/>
      <c r="AD128" s="1357"/>
      <c r="AE128" s="1357"/>
      <c r="AF128" s="1357"/>
      <c r="AG128" s="1357"/>
      <c r="AH128" s="1357"/>
      <c r="AI128" s="1332"/>
      <c r="AJ128" s="1332"/>
      <c r="AK128" s="1332"/>
      <c r="AL128" s="1357"/>
      <c r="AM128" s="1357"/>
      <c r="AN128" s="1357"/>
      <c r="AO128" s="1357"/>
      <c r="AP128" s="1357"/>
      <c r="AQ128" s="1357"/>
      <c r="AR128" s="1357"/>
      <c r="AS128" s="1357"/>
      <c r="AT128" s="1357">
        <v>10</v>
      </c>
      <c r="AU128" s="1357">
        <v>20</v>
      </c>
      <c r="AV128" s="1357"/>
      <c r="AW128" s="1357"/>
      <c r="AX128" s="1357"/>
      <c r="AY128" s="1357"/>
      <c r="AZ128" s="1357"/>
      <c r="BA128" s="1357"/>
      <c r="BB128" s="1357"/>
      <c r="BC128" s="1357"/>
      <c r="BD128" s="1357"/>
      <c r="BE128" s="1357"/>
      <c r="BF128" s="1404"/>
      <c r="BG128" s="1404"/>
      <c r="BH128" s="1404"/>
      <c r="BI128" s="1404"/>
      <c r="BJ128" s="1357"/>
    </row>
    <row r="129" spans="2:62" ht="15" x14ac:dyDescent="0.25">
      <c r="B129" s="1399" t="s">
        <v>2448</v>
      </c>
      <c r="C129" s="1384" t="s">
        <v>162</v>
      </c>
      <c r="D129" s="1385" t="s">
        <v>1062</v>
      </c>
      <c r="E129" s="1349">
        <v>45</v>
      </c>
      <c r="F129" s="1396">
        <f t="shared" si="15"/>
        <v>35</v>
      </c>
      <c r="G129" s="1427" t="s">
        <v>2227</v>
      </c>
      <c r="H129" s="1325" t="s">
        <v>122</v>
      </c>
      <c r="I129" s="1325"/>
      <c r="J129" s="1357"/>
      <c r="K129" s="1357"/>
      <c r="L129" s="1357">
        <v>5</v>
      </c>
      <c r="M129" s="1357">
        <v>15</v>
      </c>
      <c r="N129" s="1357">
        <v>15</v>
      </c>
      <c r="O129" s="1357"/>
      <c r="P129" s="1357"/>
      <c r="Q129" s="1357"/>
      <c r="R129" s="1357"/>
      <c r="S129" s="1357"/>
      <c r="T129" s="1357"/>
      <c r="U129" s="1357"/>
      <c r="V129" s="1357"/>
      <c r="W129" s="1357"/>
      <c r="X129" s="1357"/>
      <c r="Y129" s="1357"/>
      <c r="Z129" s="1357"/>
      <c r="AA129" s="1357"/>
      <c r="AB129" s="1357"/>
      <c r="AC129" s="1357"/>
      <c r="AD129" s="1357"/>
      <c r="AE129" s="1357"/>
      <c r="AF129" s="1357"/>
      <c r="AG129" s="1357"/>
      <c r="AH129" s="1357"/>
      <c r="AI129" s="1332"/>
      <c r="AJ129" s="1332"/>
      <c r="AK129" s="1332"/>
      <c r="AL129" s="1357"/>
      <c r="AM129" s="1357"/>
      <c r="AN129" s="1357"/>
      <c r="AO129" s="1357"/>
      <c r="AP129" s="1357"/>
      <c r="AQ129" s="1357"/>
      <c r="AR129" s="1357"/>
      <c r="AS129" s="1357"/>
      <c r="AT129" s="1357"/>
      <c r="AU129" s="1357"/>
      <c r="AV129" s="1357"/>
      <c r="AW129" s="1357"/>
      <c r="AX129" s="1357"/>
      <c r="AY129" s="1357"/>
      <c r="AZ129" s="1357"/>
      <c r="BA129" s="1357"/>
      <c r="BB129" s="1357"/>
      <c r="BC129" s="1357"/>
      <c r="BD129" s="1357"/>
      <c r="BE129" s="1357"/>
      <c r="BF129" s="1404"/>
      <c r="BG129" s="1404"/>
      <c r="BH129" s="1404"/>
      <c r="BI129" s="1404"/>
      <c r="BJ129" s="1357"/>
    </row>
    <row r="130" spans="2:62" ht="15" x14ac:dyDescent="0.25">
      <c r="B130" s="1399" t="s">
        <v>2448</v>
      </c>
      <c r="C130" s="1384" t="s">
        <v>169</v>
      </c>
      <c r="D130" s="1385" t="s">
        <v>1043</v>
      </c>
      <c r="E130" s="1349">
        <v>90</v>
      </c>
      <c r="F130" s="1396">
        <f t="shared" si="15"/>
        <v>90</v>
      </c>
      <c r="G130" s="1379" t="s">
        <v>2221</v>
      </c>
      <c r="H130" s="1325" t="s">
        <v>125</v>
      </c>
      <c r="I130" s="1325"/>
      <c r="J130" s="1357"/>
      <c r="K130" s="1357"/>
      <c r="L130" s="1357"/>
      <c r="M130" s="1357"/>
      <c r="N130" s="1357"/>
      <c r="O130" s="1357"/>
      <c r="P130" s="1357">
        <v>12</v>
      </c>
      <c r="Q130" s="1357">
        <v>12</v>
      </c>
      <c r="R130" s="1357">
        <v>12</v>
      </c>
      <c r="S130" s="1357">
        <v>20</v>
      </c>
      <c r="T130" s="1357">
        <v>20</v>
      </c>
      <c r="U130" s="1357">
        <v>14</v>
      </c>
      <c r="V130" s="1357"/>
      <c r="W130" s="1357"/>
      <c r="X130" s="1357"/>
      <c r="Y130" s="1357"/>
      <c r="Z130" s="1357"/>
      <c r="AA130" s="1357"/>
      <c r="AB130" s="1357"/>
      <c r="AC130" s="1357"/>
      <c r="AD130" s="1357"/>
      <c r="AE130" s="1357"/>
      <c r="AF130" s="1357"/>
      <c r="AG130" s="1357"/>
      <c r="AH130" s="1357"/>
      <c r="AI130" s="1332"/>
      <c r="AJ130" s="1332"/>
      <c r="AK130" s="1332"/>
      <c r="AL130" s="1357"/>
      <c r="AM130" s="1357"/>
      <c r="AN130" s="1357"/>
      <c r="AO130" s="1357"/>
      <c r="AP130" s="1357"/>
      <c r="AQ130" s="1357"/>
      <c r="AR130" s="1357"/>
      <c r="AS130" s="1357"/>
      <c r="AT130" s="1357"/>
      <c r="AU130" s="1357"/>
      <c r="AV130" s="1357"/>
      <c r="AW130" s="1357"/>
      <c r="AX130" s="1357"/>
      <c r="AY130" s="1357"/>
      <c r="AZ130" s="1357"/>
      <c r="BA130" s="1357"/>
      <c r="BB130" s="1357"/>
      <c r="BC130" s="1357"/>
      <c r="BD130" s="1357"/>
      <c r="BE130" s="1357"/>
      <c r="BF130" s="1404"/>
      <c r="BG130" s="1404"/>
      <c r="BH130" s="1404"/>
      <c r="BI130" s="1404"/>
      <c r="BJ130" s="1357"/>
    </row>
    <row r="131" spans="2:62" ht="15" x14ac:dyDescent="0.25">
      <c r="B131" s="1399" t="s">
        <v>2448</v>
      </c>
      <c r="C131" s="1388" t="s">
        <v>164</v>
      </c>
      <c r="D131" s="1395" t="s">
        <v>1056</v>
      </c>
      <c r="E131" s="1323">
        <v>45</v>
      </c>
      <c r="F131" s="1396">
        <f t="shared" si="15"/>
        <v>45</v>
      </c>
      <c r="G131" s="1427" t="s">
        <v>2227</v>
      </c>
      <c r="H131" s="1325" t="s">
        <v>122</v>
      </c>
      <c r="I131" s="1325"/>
      <c r="J131" s="1357"/>
      <c r="K131" s="1357">
        <v>25</v>
      </c>
      <c r="L131" s="1357">
        <v>20</v>
      </c>
      <c r="M131" s="1357"/>
      <c r="N131" s="1357"/>
      <c r="O131" s="1357"/>
      <c r="P131" s="1357"/>
      <c r="Q131" s="1357"/>
      <c r="R131" s="1357"/>
      <c r="S131" s="1357"/>
      <c r="T131" s="1357"/>
      <c r="U131" s="1357"/>
      <c r="V131" s="1357"/>
      <c r="W131" s="1357"/>
      <c r="X131" s="1357"/>
      <c r="Y131" s="1357"/>
      <c r="Z131" s="1357"/>
      <c r="AA131" s="1357"/>
      <c r="AB131" s="1357"/>
      <c r="AC131" s="1357"/>
      <c r="AD131" s="1357"/>
      <c r="AE131" s="1357"/>
      <c r="AF131" s="1357"/>
      <c r="AG131" s="1357"/>
      <c r="AH131" s="1357"/>
      <c r="AI131" s="1332"/>
      <c r="AJ131" s="1332"/>
      <c r="AK131" s="1332"/>
      <c r="AL131" s="1357"/>
      <c r="AM131" s="1357"/>
      <c r="AN131" s="1357"/>
      <c r="AO131" s="1357"/>
      <c r="AP131" s="1357"/>
      <c r="AQ131" s="1357"/>
      <c r="AR131" s="1357"/>
      <c r="AS131" s="1357"/>
      <c r="AT131" s="1357"/>
      <c r="AU131" s="1357"/>
      <c r="AV131" s="1357"/>
      <c r="AW131" s="1357"/>
      <c r="AX131" s="1357"/>
      <c r="AY131" s="1357"/>
      <c r="AZ131" s="1357"/>
      <c r="BA131" s="1357"/>
      <c r="BB131" s="1357"/>
      <c r="BC131" s="1357"/>
      <c r="BD131" s="1357"/>
      <c r="BE131" s="1357"/>
      <c r="BF131" s="1404"/>
      <c r="BG131" s="1404"/>
      <c r="BH131" s="1404"/>
      <c r="BI131" s="1404"/>
      <c r="BJ131" s="1357"/>
    </row>
    <row r="132" spans="2:62" ht="15" x14ac:dyDescent="0.25">
      <c r="B132" s="1399" t="s">
        <v>2448</v>
      </c>
      <c r="C132" s="1388" t="s">
        <v>165</v>
      </c>
      <c r="D132" s="1395" t="s">
        <v>1064</v>
      </c>
      <c r="E132" s="1397">
        <v>30</v>
      </c>
      <c r="F132" s="1396">
        <f t="shared" si="15"/>
        <v>30</v>
      </c>
      <c r="G132" s="1379" t="s">
        <v>1048</v>
      </c>
      <c r="H132" s="1325"/>
      <c r="I132" s="1325"/>
      <c r="J132" s="1357"/>
      <c r="K132" s="1357"/>
      <c r="L132" s="1357"/>
      <c r="M132" s="1357"/>
      <c r="N132" s="1357"/>
      <c r="O132" s="1357"/>
      <c r="P132" s="1357"/>
      <c r="Q132" s="1357"/>
      <c r="R132" s="1357"/>
      <c r="S132" s="1357"/>
      <c r="T132" s="1357"/>
      <c r="U132" s="1357"/>
      <c r="V132" s="1357"/>
      <c r="W132" s="1357"/>
      <c r="X132" s="1357"/>
      <c r="Y132" s="1357"/>
      <c r="Z132" s="1357"/>
      <c r="AA132" s="1357"/>
      <c r="AB132" s="1357"/>
      <c r="AC132" s="1357"/>
      <c r="AD132" s="1357"/>
      <c r="AE132" s="1357"/>
      <c r="AF132" s="1357"/>
      <c r="AG132" s="1357"/>
      <c r="AH132" s="1357"/>
      <c r="AI132" s="1332"/>
      <c r="AJ132" s="1332"/>
      <c r="AK132" s="1332"/>
      <c r="AL132" s="1357"/>
      <c r="AM132" s="1357"/>
      <c r="AN132" s="1357"/>
      <c r="AO132" s="1357"/>
      <c r="AP132" s="1357"/>
      <c r="AQ132" s="1357"/>
      <c r="AR132" s="1357"/>
      <c r="AS132" s="1357"/>
      <c r="AT132" s="1357"/>
      <c r="AU132" s="1357"/>
      <c r="AV132" s="1357">
        <v>10</v>
      </c>
      <c r="AW132" s="1357">
        <v>20</v>
      </c>
      <c r="AX132" s="1357"/>
      <c r="AY132" s="1357"/>
      <c r="AZ132" s="1357"/>
      <c r="BA132" s="1357"/>
      <c r="BB132" s="1357"/>
      <c r="BC132" s="1357"/>
      <c r="BD132" s="1357"/>
      <c r="BE132" s="1357"/>
      <c r="BF132" s="1404"/>
      <c r="BG132" s="1404"/>
      <c r="BH132" s="1404"/>
      <c r="BI132" s="1404"/>
      <c r="BJ132" s="1357"/>
    </row>
    <row r="133" spans="2:62" ht="15" x14ac:dyDescent="0.25">
      <c r="B133" s="1399" t="s">
        <v>2448</v>
      </c>
      <c r="C133" s="1388" t="s">
        <v>166</v>
      </c>
      <c r="D133" s="1395" t="s">
        <v>1039</v>
      </c>
      <c r="E133" s="1396">
        <v>90</v>
      </c>
      <c r="F133" s="1396">
        <f t="shared" si="15"/>
        <v>90</v>
      </c>
      <c r="G133" s="1379" t="s">
        <v>2225</v>
      </c>
      <c r="H133" s="1325" t="s">
        <v>1032</v>
      </c>
      <c r="I133" s="1325"/>
      <c r="J133" s="1357"/>
      <c r="K133" s="1357"/>
      <c r="L133" s="1357"/>
      <c r="M133" s="1357"/>
      <c r="N133" s="1357"/>
      <c r="O133" s="1357"/>
      <c r="P133" s="1357"/>
      <c r="Q133" s="1357"/>
      <c r="R133" s="1357"/>
      <c r="S133" s="1357"/>
      <c r="T133" s="1357"/>
      <c r="U133" s="1357"/>
      <c r="V133" s="1357"/>
      <c r="W133" s="1357"/>
      <c r="X133" s="1357"/>
      <c r="Y133" s="1357"/>
      <c r="Z133" s="1357"/>
      <c r="AA133" s="1357"/>
      <c r="AB133" s="1357"/>
      <c r="AC133" s="1357"/>
      <c r="AD133" s="1357"/>
      <c r="AE133" s="1357"/>
      <c r="AF133" s="1357"/>
      <c r="AG133" s="1357"/>
      <c r="AH133" s="1357"/>
      <c r="AI133" s="1332"/>
      <c r="AJ133" s="1332"/>
      <c r="AK133" s="1332"/>
      <c r="AL133" s="1357"/>
      <c r="AM133" s="1357"/>
      <c r="AN133" s="1357"/>
      <c r="AO133" s="1357"/>
      <c r="AP133" s="1357"/>
      <c r="AQ133" s="1357">
        <v>25</v>
      </c>
      <c r="AR133" s="1357">
        <v>25</v>
      </c>
      <c r="AS133" s="1357">
        <v>25</v>
      </c>
      <c r="AT133" s="1357">
        <v>15</v>
      </c>
      <c r="AU133" s="1357"/>
      <c r="AV133" s="1357"/>
      <c r="AW133" s="1357"/>
      <c r="AX133" s="1357"/>
      <c r="AY133" s="1357"/>
      <c r="AZ133" s="1357"/>
      <c r="BA133" s="1357"/>
      <c r="BB133" s="1357"/>
      <c r="BC133" s="1357"/>
      <c r="BD133" s="1357"/>
      <c r="BE133" s="1357"/>
      <c r="BF133" s="1404"/>
      <c r="BG133" s="1404"/>
      <c r="BH133" s="1404"/>
      <c r="BI133" s="1404"/>
      <c r="BJ133" s="1357"/>
    </row>
    <row r="134" spans="2:62" ht="15" x14ac:dyDescent="0.25">
      <c r="B134" s="1399" t="s">
        <v>2448</v>
      </c>
      <c r="C134" s="1388" t="s">
        <v>172</v>
      </c>
      <c r="D134" s="1395" t="s">
        <v>956</v>
      </c>
      <c r="E134" s="1397">
        <v>90</v>
      </c>
      <c r="F134" s="1396">
        <f t="shared" si="15"/>
        <v>90</v>
      </c>
      <c r="G134" s="1379" t="s">
        <v>1048</v>
      </c>
      <c r="H134" s="1325"/>
      <c r="I134" s="1325"/>
      <c r="J134" s="1357"/>
      <c r="K134" s="1357"/>
      <c r="L134" s="1357"/>
      <c r="M134" s="1357"/>
      <c r="N134" s="1357"/>
      <c r="O134" s="1357"/>
      <c r="P134" s="1357"/>
      <c r="Q134" s="1357"/>
      <c r="R134" s="1357"/>
      <c r="S134" s="1357"/>
      <c r="T134" s="1357"/>
      <c r="U134" s="1357"/>
      <c r="V134" s="1357"/>
      <c r="W134" s="1357"/>
      <c r="X134" s="1357"/>
      <c r="Y134" s="1357"/>
      <c r="Z134" s="1357"/>
      <c r="AA134" s="1357"/>
      <c r="AB134" s="1357"/>
      <c r="AC134" s="1357"/>
      <c r="AD134" s="1357"/>
      <c r="AE134" s="1357"/>
      <c r="AF134" s="1357"/>
      <c r="AG134" s="1357"/>
      <c r="AH134" s="1357"/>
      <c r="AI134" s="1332"/>
      <c r="AJ134" s="1332"/>
      <c r="AK134" s="1332"/>
      <c r="AL134" s="1357"/>
      <c r="AM134" s="1357"/>
      <c r="AN134" s="1357"/>
      <c r="AO134" s="1357"/>
      <c r="AP134" s="1357"/>
      <c r="AQ134" s="1357"/>
      <c r="AR134" s="1357"/>
      <c r="AS134" s="1357"/>
      <c r="AT134" s="1357"/>
      <c r="AU134" s="1357"/>
      <c r="AV134" s="1357"/>
      <c r="AW134" s="1357"/>
      <c r="AX134" s="1357">
        <v>20</v>
      </c>
      <c r="AY134" s="1357">
        <v>20</v>
      </c>
      <c r="AZ134" s="1357">
        <v>20</v>
      </c>
      <c r="BA134" s="1357">
        <v>20</v>
      </c>
      <c r="BB134" s="1357">
        <v>10</v>
      </c>
      <c r="BC134" s="1357"/>
      <c r="BD134" s="1357"/>
      <c r="BE134" s="1357"/>
      <c r="BF134" s="1404"/>
      <c r="BG134" s="1404"/>
      <c r="BH134" s="1404"/>
      <c r="BI134" s="1404"/>
      <c r="BJ134" s="1357"/>
    </row>
    <row r="135" spans="2:62" ht="15" x14ac:dyDescent="0.25">
      <c r="B135" s="1399" t="s">
        <v>2448</v>
      </c>
      <c r="C135" s="1388" t="s">
        <v>293</v>
      </c>
      <c r="D135" s="1395" t="s">
        <v>1014</v>
      </c>
      <c r="E135" s="1397">
        <v>60</v>
      </c>
      <c r="F135" s="1396">
        <f t="shared" si="15"/>
        <v>60</v>
      </c>
      <c r="G135" s="1379" t="s">
        <v>1048</v>
      </c>
      <c r="H135" s="1325"/>
      <c r="I135" s="1325"/>
      <c r="J135" s="1357"/>
      <c r="K135" s="1357"/>
      <c r="L135" s="1357"/>
      <c r="M135" s="1357"/>
      <c r="N135" s="1357"/>
      <c r="O135" s="1357"/>
      <c r="P135" s="1357"/>
      <c r="Q135" s="1357"/>
      <c r="R135" s="1357"/>
      <c r="S135" s="1357"/>
      <c r="T135" s="1357"/>
      <c r="U135" s="1357"/>
      <c r="V135" s="1357"/>
      <c r="W135" s="1357"/>
      <c r="X135" s="1357"/>
      <c r="Y135" s="1357"/>
      <c r="Z135" s="1357"/>
      <c r="AA135" s="1357"/>
      <c r="AB135" s="1357"/>
      <c r="AC135" s="1357"/>
      <c r="AD135" s="1357"/>
      <c r="AE135" s="1357"/>
      <c r="AF135" s="1357"/>
      <c r="AG135" s="1357"/>
      <c r="AH135" s="1357"/>
      <c r="AI135" s="1332"/>
      <c r="AJ135" s="1332"/>
      <c r="AK135" s="1332"/>
      <c r="AL135" s="1357"/>
      <c r="AM135" s="1357"/>
      <c r="AN135" s="1357"/>
      <c r="AO135" s="1357"/>
      <c r="AP135" s="1357"/>
      <c r="AQ135" s="1357"/>
      <c r="AR135" s="1357"/>
      <c r="AS135" s="1357"/>
      <c r="AT135" s="1357"/>
      <c r="AU135" s="1357"/>
      <c r="AV135" s="1357"/>
      <c r="AW135" s="1357"/>
      <c r="AX135" s="1357"/>
      <c r="AY135" s="1357"/>
      <c r="AZ135" s="1357"/>
      <c r="BA135" s="1357"/>
      <c r="BB135" s="1357">
        <v>8</v>
      </c>
      <c r="BC135" s="1357">
        <v>20</v>
      </c>
      <c r="BD135" s="1357">
        <v>20</v>
      </c>
      <c r="BE135" s="1357">
        <v>12</v>
      </c>
      <c r="BF135" s="1404"/>
      <c r="BG135" s="1404"/>
      <c r="BH135" s="1404"/>
      <c r="BI135" s="1404"/>
      <c r="BJ135" s="1357"/>
    </row>
    <row r="136" spans="2:62" ht="15" x14ac:dyDescent="0.25">
      <c r="B136" s="1399" t="s">
        <v>2448</v>
      </c>
      <c r="C136" s="1345" t="s">
        <v>175</v>
      </c>
      <c r="D136" s="1395" t="s">
        <v>2246</v>
      </c>
      <c r="E136" s="1397">
        <v>90</v>
      </c>
      <c r="F136" s="1396">
        <f t="shared" si="15"/>
        <v>90</v>
      </c>
      <c r="G136" s="1350" t="s">
        <v>2213</v>
      </c>
      <c r="H136" s="1398" t="s">
        <v>126</v>
      </c>
      <c r="I136" s="1398"/>
      <c r="J136" s="1357"/>
      <c r="K136" s="1357"/>
      <c r="L136" s="1357"/>
      <c r="M136" s="1357"/>
      <c r="N136" s="1357"/>
      <c r="O136" s="1357"/>
      <c r="P136" s="1357"/>
      <c r="Q136" s="1357"/>
      <c r="R136" s="1357"/>
      <c r="S136" s="1357"/>
      <c r="T136" s="1357"/>
      <c r="U136" s="1357"/>
      <c r="V136" s="1447">
        <v>15</v>
      </c>
      <c r="W136" s="1447">
        <v>15</v>
      </c>
      <c r="X136" s="1447">
        <v>15</v>
      </c>
      <c r="Y136" s="1447">
        <v>15</v>
      </c>
      <c r="Z136" s="1447">
        <v>15</v>
      </c>
      <c r="AA136" s="1447">
        <v>15</v>
      </c>
      <c r="AB136" s="1357"/>
      <c r="AC136" s="1357"/>
      <c r="AD136" s="1357"/>
      <c r="AE136" s="1357"/>
      <c r="AF136" s="1357"/>
      <c r="AG136" s="1357"/>
      <c r="AH136" s="1357"/>
      <c r="AI136" s="1332"/>
      <c r="AJ136" s="1332"/>
      <c r="AK136" s="1332"/>
      <c r="AL136" s="1357"/>
      <c r="AM136" s="1357"/>
      <c r="AN136" s="1357"/>
      <c r="AO136" s="1357"/>
      <c r="AP136" s="1357"/>
      <c r="AQ136" s="1357"/>
      <c r="AR136" s="1357"/>
      <c r="AS136" s="1357"/>
      <c r="AT136" s="1357"/>
      <c r="AU136" s="1357"/>
      <c r="AV136" s="1357"/>
      <c r="AW136" s="1357"/>
      <c r="AX136" s="1357"/>
      <c r="AY136" s="1357"/>
      <c r="AZ136" s="1357"/>
      <c r="BA136" s="1357"/>
      <c r="BB136" s="1357"/>
      <c r="BC136" s="1357"/>
      <c r="BD136" s="1357"/>
      <c r="BE136" s="1357"/>
      <c r="BF136" s="1404"/>
      <c r="BG136" s="1404"/>
      <c r="BH136" s="1404"/>
      <c r="BI136" s="1404"/>
      <c r="BJ136" s="1357"/>
    </row>
    <row r="137" spans="2:62" ht="15" x14ac:dyDescent="0.25">
      <c r="B137" s="1399" t="s">
        <v>2448</v>
      </c>
      <c r="C137" s="1395" t="s">
        <v>176</v>
      </c>
      <c r="D137" s="1388" t="s">
        <v>1102</v>
      </c>
      <c r="E137" s="1397">
        <v>120</v>
      </c>
      <c r="F137" s="1396">
        <f t="shared" si="15"/>
        <v>120</v>
      </c>
      <c r="G137" s="1379" t="s">
        <v>2218</v>
      </c>
      <c r="H137" s="1325" t="s">
        <v>127</v>
      </c>
      <c r="I137" s="1325"/>
      <c r="J137" s="1357"/>
      <c r="K137" s="1357"/>
      <c r="L137" s="1357"/>
      <c r="M137" s="1357"/>
      <c r="N137" s="1357"/>
      <c r="O137" s="1357"/>
      <c r="P137" s="1357"/>
      <c r="Q137" s="1357"/>
      <c r="R137" s="1357"/>
      <c r="S137" s="1357"/>
      <c r="T137" s="1357"/>
      <c r="U137" s="1357"/>
      <c r="V137" s="1357"/>
      <c r="W137" s="1357"/>
      <c r="X137" s="1357"/>
      <c r="Y137" s="1357"/>
      <c r="Z137" s="1357"/>
      <c r="AA137" s="1357"/>
      <c r="AB137" s="1357">
        <v>20</v>
      </c>
      <c r="AC137" s="1447">
        <v>20</v>
      </c>
      <c r="AD137" s="1447">
        <v>20</v>
      </c>
      <c r="AE137" s="1447">
        <v>20</v>
      </c>
      <c r="AF137" s="1447">
        <v>20</v>
      </c>
      <c r="AG137" s="1447">
        <v>20</v>
      </c>
      <c r="AH137" s="1357"/>
      <c r="AI137" s="1332"/>
      <c r="AJ137" s="1332"/>
      <c r="AK137" s="1332"/>
      <c r="AL137" s="1357"/>
      <c r="AM137" s="1357"/>
      <c r="AN137" s="1357"/>
      <c r="AO137" s="1357"/>
      <c r="AP137" s="1357"/>
      <c r="AQ137" s="1357"/>
      <c r="AR137" s="1357"/>
      <c r="AS137" s="1357"/>
      <c r="AT137" s="1357"/>
      <c r="AU137" s="1357"/>
      <c r="AV137" s="1357"/>
      <c r="AW137" s="1357"/>
      <c r="AX137" s="1357"/>
      <c r="AY137" s="1357"/>
      <c r="AZ137" s="1357"/>
      <c r="BA137" s="1357"/>
      <c r="BB137" s="1357"/>
      <c r="BC137" s="1357"/>
      <c r="BD137" s="1357"/>
      <c r="BE137" s="1357"/>
      <c r="BF137" s="1404"/>
      <c r="BG137" s="1404"/>
      <c r="BH137" s="1404"/>
      <c r="BI137" s="1404"/>
      <c r="BJ137" s="1357"/>
    </row>
    <row r="138" spans="2:62" ht="15" x14ac:dyDescent="0.25">
      <c r="B138" s="1399" t="s">
        <v>2448</v>
      </c>
      <c r="C138" s="1395" t="s">
        <v>271</v>
      </c>
      <c r="D138" s="1388" t="s">
        <v>1028</v>
      </c>
      <c r="E138" s="1397">
        <v>60</v>
      </c>
      <c r="F138" s="1396">
        <f t="shared" si="15"/>
        <v>60</v>
      </c>
      <c r="G138" s="1379" t="s">
        <v>2225</v>
      </c>
      <c r="H138" s="1325" t="s">
        <v>1032</v>
      </c>
      <c r="I138" s="1325"/>
      <c r="J138" s="1357"/>
      <c r="K138" s="1357"/>
      <c r="L138" s="1357"/>
      <c r="M138" s="1357"/>
      <c r="N138" s="1357"/>
      <c r="O138" s="1357"/>
      <c r="P138" s="1357"/>
      <c r="Q138" s="1357"/>
      <c r="R138" s="1357"/>
      <c r="S138" s="1357"/>
      <c r="T138" s="1357"/>
      <c r="U138" s="1357"/>
      <c r="V138" s="1357"/>
      <c r="W138" s="1357"/>
      <c r="X138" s="1357"/>
      <c r="Y138" s="1357"/>
      <c r="Z138" s="1357"/>
      <c r="AA138" s="1357"/>
      <c r="AB138" s="1357"/>
      <c r="AC138" s="1357"/>
      <c r="AD138" s="1357"/>
      <c r="AE138" s="1357"/>
      <c r="AF138" s="1357"/>
      <c r="AG138" s="1357"/>
      <c r="AH138" s="1357"/>
      <c r="AI138" s="1332"/>
      <c r="AJ138" s="1332"/>
      <c r="AK138" s="1332"/>
      <c r="AL138" s="1357"/>
      <c r="AM138" s="1357"/>
      <c r="AN138" s="1357">
        <v>20</v>
      </c>
      <c r="AO138" s="1357">
        <v>20</v>
      </c>
      <c r="AP138" s="1357">
        <v>20</v>
      </c>
      <c r="AQ138" s="1357"/>
      <c r="AR138" s="1357"/>
      <c r="AS138" s="1357"/>
      <c r="AT138" s="1357"/>
      <c r="AU138" s="1357"/>
      <c r="AV138" s="1357"/>
      <c r="AW138" s="1357"/>
      <c r="AX138" s="1357"/>
      <c r="AY138" s="1357"/>
      <c r="AZ138" s="1357"/>
      <c r="BA138" s="1357"/>
      <c r="BB138" s="1357"/>
      <c r="BC138" s="1357"/>
      <c r="BD138" s="1357"/>
      <c r="BE138" s="1357"/>
      <c r="BF138" s="1404"/>
      <c r="BG138" s="1404"/>
      <c r="BH138" s="1404"/>
      <c r="BI138" s="1404"/>
      <c r="BJ138" s="1357"/>
    </row>
    <row r="139" spans="2:62" ht="15" x14ac:dyDescent="0.25">
      <c r="B139" s="1399" t="s">
        <v>2448</v>
      </c>
      <c r="C139" s="1345" t="s">
        <v>284</v>
      </c>
      <c r="D139" s="1241" t="s">
        <v>2234</v>
      </c>
      <c r="E139" s="1323">
        <v>60</v>
      </c>
      <c r="F139" s="1396">
        <f t="shared" si="15"/>
        <v>60</v>
      </c>
      <c r="G139" s="1379" t="s">
        <v>2225</v>
      </c>
      <c r="H139" s="1325" t="s">
        <v>1032</v>
      </c>
      <c r="I139" s="1325"/>
      <c r="J139" s="1357"/>
      <c r="K139" s="1357"/>
      <c r="L139" s="1357"/>
      <c r="M139" s="1357"/>
      <c r="N139" s="1357"/>
      <c r="O139" s="1357"/>
      <c r="P139" s="1357"/>
      <c r="Q139" s="1357"/>
      <c r="R139" s="1357"/>
      <c r="S139" s="1357"/>
      <c r="T139" s="1357"/>
      <c r="U139" s="1357"/>
      <c r="V139" s="1357"/>
      <c r="W139" s="1357"/>
      <c r="X139" s="1357"/>
      <c r="Y139" s="1357"/>
      <c r="Z139" s="1357"/>
      <c r="AA139" s="1357"/>
      <c r="AB139" s="1357"/>
      <c r="AC139" s="1357"/>
      <c r="AD139" s="1357"/>
      <c r="AE139" s="1357"/>
      <c r="AF139" s="1357"/>
      <c r="AG139" s="1357"/>
      <c r="AH139" s="1357">
        <v>20</v>
      </c>
      <c r="AI139" s="1332"/>
      <c r="AJ139" s="1332"/>
      <c r="AK139" s="1332"/>
      <c r="AL139" s="1357">
        <v>20</v>
      </c>
      <c r="AM139" s="1357">
        <v>20</v>
      </c>
      <c r="AN139" s="1357"/>
      <c r="AO139" s="1357"/>
      <c r="AP139" s="1357"/>
      <c r="AQ139" s="1357"/>
      <c r="AR139" s="1357"/>
      <c r="AS139" s="1357"/>
      <c r="AT139" s="1357"/>
      <c r="AU139" s="1357"/>
      <c r="AV139" s="1357"/>
      <c r="AW139" s="1357"/>
      <c r="AX139" s="1357"/>
      <c r="AY139" s="1357"/>
      <c r="AZ139" s="1357"/>
      <c r="BA139" s="1357"/>
      <c r="BB139" s="1357"/>
      <c r="BC139" s="1357"/>
      <c r="BD139" s="1357"/>
      <c r="BE139" s="1357"/>
      <c r="BF139" s="1404"/>
      <c r="BG139" s="1404"/>
      <c r="BH139" s="1404"/>
      <c r="BI139" s="1404"/>
      <c r="BJ139" s="1357"/>
    </row>
    <row r="140" spans="2:62" ht="14.25" x14ac:dyDescent="0.2">
      <c r="B140" s="94"/>
      <c r="C140" s="1347"/>
      <c r="D140" s="1336" t="s">
        <v>843</v>
      </c>
      <c r="E140" s="1347">
        <f>SUM(E122:E139)</f>
        <v>990</v>
      </c>
      <c r="F140" s="1347"/>
      <c r="G140" s="1337"/>
      <c r="H140" s="1338"/>
      <c r="I140" s="1338"/>
      <c r="J140" s="1445"/>
      <c r="K140" s="1445"/>
      <c r="L140" s="1445"/>
      <c r="M140" s="1445"/>
      <c r="N140" s="1445"/>
      <c r="O140" s="1445"/>
      <c r="P140" s="1445"/>
      <c r="Q140" s="1445"/>
      <c r="R140" s="1445"/>
      <c r="S140" s="1445"/>
      <c r="T140" s="1445"/>
      <c r="U140" s="1445"/>
      <c r="V140" s="1445"/>
      <c r="W140" s="1445"/>
      <c r="X140" s="1445"/>
      <c r="Y140" s="1445"/>
      <c r="Z140" s="1445"/>
      <c r="AA140" s="1445"/>
      <c r="AB140" s="1445"/>
      <c r="AC140" s="1445"/>
      <c r="AD140" s="1445"/>
      <c r="AE140" s="1445"/>
      <c r="AF140" s="1445"/>
      <c r="AG140" s="1445"/>
      <c r="AH140" s="1445"/>
      <c r="AI140" s="1332"/>
      <c r="AJ140" s="1332"/>
      <c r="AK140" s="1332"/>
      <c r="AL140" s="1445"/>
      <c r="AM140" s="1445"/>
      <c r="AN140" s="1445"/>
      <c r="AO140" s="1445"/>
      <c r="AP140" s="1445"/>
      <c r="AQ140" s="1445"/>
      <c r="AR140" s="1445"/>
      <c r="AS140" s="1445"/>
      <c r="AT140" s="1445"/>
      <c r="AU140" s="1445"/>
      <c r="AV140" s="1445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04"/>
      <c r="BG140" s="1404"/>
      <c r="BH140" s="1404"/>
      <c r="BI140" s="1404"/>
      <c r="BJ140" s="1445"/>
    </row>
    <row r="141" spans="2:62" ht="15" x14ac:dyDescent="0.25">
      <c r="B141" s="1399" t="s">
        <v>2278</v>
      </c>
      <c r="C141" s="1354" t="s">
        <v>153</v>
      </c>
      <c r="D141" s="1355" t="s">
        <v>1060</v>
      </c>
      <c r="E141" s="1349">
        <v>30</v>
      </c>
      <c r="F141" s="1396">
        <f t="shared" ref="F141:F161" si="16">SUM(J141:BI141)</f>
        <v>30</v>
      </c>
      <c r="G141" s="1448" t="s">
        <v>2279</v>
      </c>
      <c r="H141" s="1325" t="s">
        <v>420</v>
      </c>
      <c r="I141" s="1325"/>
      <c r="J141" s="1357">
        <v>25</v>
      </c>
      <c r="K141" s="1357">
        <v>5</v>
      </c>
      <c r="L141" s="1357"/>
      <c r="M141" s="1357"/>
      <c r="N141" s="1357"/>
      <c r="O141" s="1357"/>
      <c r="P141" s="1357"/>
      <c r="Q141" s="1357"/>
      <c r="R141" s="1357"/>
      <c r="S141" s="1357"/>
      <c r="T141" s="1357"/>
      <c r="U141" s="1357"/>
      <c r="V141" s="1357"/>
      <c r="W141" s="1357"/>
      <c r="X141" s="1357"/>
      <c r="Y141" s="1357"/>
      <c r="Z141" s="1357"/>
      <c r="AA141" s="1357"/>
      <c r="AB141" s="1357"/>
      <c r="AC141" s="1357"/>
      <c r="AD141" s="1357"/>
      <c r="AE141" s="1357"/>
      <c r="AF141" s="1357"/>
      <c r="AG141" s="1357"/>
      <c r="AH141" s="1357"/>
      <c r="AI141" s="1332"/>
      <c r="AJ141" s="1332"/>
      <c r="AK141" s="1332"/>
      <c r="AL141" s="1357"/>
      <c r="AM141" s="1357"/>
      <c r="AN141" s="1357"/>
      <c r="AO141" s="1357"/>
      <c r="AP141" s="1357"/>
      <c r="AQ141" s="1357"/>
      <c r="AR141" s="1357"/>
      <c r="AS141" s="1357"/>
      <c r="AT141" s="1357"/>
      <c r="AU141" s="1357"/>
      <c r="AV141" s="1357"/>
      <c r="AW141" s="1357"/>
      <c r="AX141" s="1357"/>
      <c r="AY141" s="1357"/>
      <c r="AZ141" s="1357"/>
      <c r="BA141" s="1357"/>
      <c r="BB141" s="1357"/>
      <c r="BC141" s="1357"/>
      <c r="BD141" s="1357"/>
      <c r="BE141" s="1357"/>
      <c r="BF141" s="1404"/>
      <c r="BG141" s="1404"/>
      <c r="BH141" s="1404"/>
      <c r="BI141" s="1404"/>
      <c r="BJ141" s="1357"/>
    </row>
    <row r="142" spans="2:62" ht="15" x14ac:dyDescent="0.25">
      <c r="B142" s="1399" t="s">
        <v>2278</v>
      </c>
      <c r="C142" s="1354" t="s">
        <v>154</v>
      </c>
      <c r="D142" s="1355" t="s">
        <v>136</v>
      </c>
      <c r="E142" s="1349">
        <v>15</v>
      </c>
      <c r="F142" s="1396">
        <f t="shared" si="16"/>
        <v>15</v>
      </c>
      <c r="G142" s="1448" t="s">
        <v>2279</v>
      </c>
      <c r="H142" s="1325" t="s">
        <v>420</v>
      </c>
      <c r="I142" s="1325"/>
      <c r="J142" s="1357"/>
      <c r="K142" s="1357">
        <v>15</v>
      </c>
      <c r="L142" s="1357"/>
      <c r="M142" s="1357"/>
      <c r="N142" s="1357"/>
      <c r="O142" s="1357"/>
      <c r="P142" s="1357"/>
      <c r="Q142" s="1357"/>
      <c r="R142" s="1357"/>
      <c r="S142" s="1357"/>
      <c r="T142" s="1357"/>
      <c r="U142" s="1357"/>
      <c r="V142" s="1357"/>
      <c r="W142" s="1357"/>
      <c r="X142" s="1357"/>
      <c r="Y142" s="1357"/>
      <c r="Z142" s="1357"/>
      <c r="AA142" s="1357"/>
      <c r="AB142" s="1357"/>
      <c r="AC142" s="1357"/>
      <c r="AD142" s="1357"/>
      <c r="AE142" s="1357"/>
      <c r="AF142" s="1357"/>
      <c r="AG142" s="1357"/>
      <c r="AH142" s="1357"/>
      <c r="AI142" s="1332"/>
      <c r="AJ142" s="1332"/>
      <c r="AK142" s="1332"/>
      <c r="AL142" s="1357"/>
      <c r="AM142" s="1357"/>
      <c r="AN142" s="1357"/>
      <c r="AO142" s="1357"/>
      <c r="AP142" s="1357"/>
      <c r="AQ142" s="1357"/>
      <c r="AR142" s="1357"/>
      <c r="AS142" s="1357"/>
      <c r="AT142" s="1357"/>
      <c r="AU142" s="1357"/>
      <c r="AV142" s="1357"/>
      <c r="AW142" s="1357"/>
      <c r="AX142" s="1357"/>
      <c r="AY142" s="1357"/>
      <c r="AZ142" s="1357"/>
      <c r="BA142" s="1357"/>
      <c r="BB142" s="1357"/>
      <c r="BC142" s="1357"/>
      <c r="BD142" s="1357"/>
      <c r="BE142" s="1357"/>
      <c r="BF142" s="1404"/>
      <c r="BG142" s="1404"/>
      <c r="BH142" s="1404"/>
      <c r="BI142" s="1404"/>
      <c r="BJ142" s="1357"/>
    </row>
    <row r="143" spans="2:62" ht="15" x14ac:dyDescent="0.25">
      <c r="B143" s="1399" t="s">
        <v>2278</v>
      </c>
      <c r="C143" s="1354" t="s">
        <v>155</v>
      </c>
      <c r="D143" s="1382" t="s">
        <v>2270</v>
      </c>
      <c r="E143" s="1446">
        <v>30</v>
      </c>
      <c r="F143" s="1396">
        <f t="shared" si="16"/>
        <v>0</v>
      </c>
      <c r="G143" s="1324" t="s">
        <v>2269</v>
      </c>
      <c r="H143" s="1325"/>
      <c r="I143" s="1325">
        <v>30</v>
      </c>
      <c r="J143" s="1357"/>
      <c r="K143" s="1357"/>
      <c r="L143" s="1357"/>
      <c r="M143" s="1357"/>
      <c r="N143" s="1357"/>
      <c r="O143" s="1357"/>
      <c r="P143" s="1357"/>
      <c r="Q143" s="1357"/>
      <c r="R143" s="1357"/>
      <c r="S143" s="1357"/>
      <c r="T143" s="1357"/>
      <c r="U143" s="1357"/>
      <c r="V143" s="1357"/>
      <c r="W143" s="1357"/>
      <c r="X143" s="1357"/>
      <c r="Y143" s="1357"/>
      <c r="Z143" s="1357"/>
      <c r="AA143" s="1357"/>
      <c r="AB143" s="1357"/>
      <c r="AC143" s="1357"/>
      <c r="AD143" s="1357"/>
      <c r="AE143" s="1357"/>
      <c r="AF143" s="1357"/>
      <c r="AG143" s="1357"/>
      <c r="AH143" s="1357"/>
      <c r="AI143" s="1332"/>
      <c r="AJ143" s="1332"/>
      <c r="AK143" s="1332"/>
      <c r="AL143" s="1357"/>
      <c r="AM143" s="1357"/>
      <c r="AN143" s="1357"/>
      <c r="AO143" s="1357"/>
      <c r="AP143" s="1357"/>
      <c r="AQ143" s="1357"/>
      <c r="AR143" s="1357"/>
      <c r="AS143" s="1357"/>
      <c r="AT143" s="1357"/>
      <c r="AU143" s="1357"/>
      <c r="AV143" s="1357"/>
      <c r="AW143" s="1357"/>
      <c r="AX143" s="1357"/>
      <c r="AY143" s="1357"/>
      <c r="AZ143" s="1357"/>
      <c r="BA143" s="1357"/>
      <c r="BB143" s="1357"/>
      <c r="BC143" s="1357"/>
      <c r="BD143" s="1357"/>
      <c r="BE143" s="1357"/>
      <c r="BF143" s="1404"/>
      <c r="BG143" s="1404"/>
      <c r="BH143" s="1404"/>
      <c r="BI143" s="1404"/>
      <c r="BJ143" s="1357"/>
    </row>
    <row r="144" spans="2:62" ht="15" x14ac:dyDescent="0.25">
      <c r="B144" s="1399" t="s">
        <v>2278</v>
      </c>
      <c r="C144" s="1355" t="s">
        <v>156</v>
      </c>
      <c r="D144" s="1378" t="s">
        <v>1061</v>
      </c>
      <c r="E144" s="1446">
        <v>45</v>
      </c>
      <c r="F144" s="1396">
        <f t="shared" si="16"/>
        <v>0</v>
      </c>
      <c r="G144" s="1324" t="s">
        <v>2269</v>
      </c>
      <c r="H144" s="1325"/>
      <c r="I144" s="1325">
        <v>45</v>
      </c>
      <c r="J144" s="1357"/>
      <c r="K144" s="1357"/>
      <c r="L144" s="1357"/>
      <c r="M144" s="1357"/>
      <c r="N144" s="1357"/>
      <c r="O144" s="1357"/>
      <c r="P144" s="1357"/>
      <c r="Q144" s="1357"/>
      <c r="R144" s="1357"/>
      <c r="S144" s="1357"/>
      <c r="T144" s="1357"/>
      <c r="U144" s="1357"/>
      <c r="V144" s="1357"/>
      <c r="W144" s="1357"/>
      <c r="X144" s="1357"/>
      <c r="Y144" s="1357"/>
      <c r="Z144" s="1357"/>
      <c r="AA144" s="1357"/>
      <c r="AB144" s="1357"/>
      <c r="AC144" s="1357"/>
      <c r="AD144" s="1357"/>
      <c r="AE144" s="1357"/>
      <c r="AF144" s="1357"/>
      <c r="AG144" s="1357"/>
      <c r="AH144" s="1357"/>
      <c r="AI144" s="1332"/>
      <c r="AJ144" s="1332"/>
      <c r="AK144" s="1332"/>
      <c r="AL144" s="1357"/>
      <c r="AM144" s="1357"/>
      <c r="AN144" s="1357"/>
      <c r="AO144" s="1357"/>
      <c r="AP144" s="1357"/>
      <c r="AQ144" s="1357"/>
      <c r="AR144" s="1357"/>
      <c r="AS144" s="1357"/>
      <c r="AT144" s="1357"/>
      <c r="AU144" s="1357"/>
      <c r="AV144" s="1357"/>
      <c r="AW144" s="1357"/>
      <c r="AX144" s="1357"/>
      <c r="AY144" s="1357"/>
      <c r="AZ144" s="1357"/>
      <c r="BA144" s="1357"/>
      <c r="BB144" s="1357"/>
      <c r="BC144" s="1357"/>
      <c r="BD144" s="1357"/>
      <c r="BE144" s="1357"/>
      <c r="BF144" s="1404"/>
      <c r="BG144" s="1404"/>
      <c r="BH144" s="1404"/>
      <c r="BI144" s="1404"/>
      <c r="BJ144" s="1357"/>
    </row>
    <row r="145" spans="2:62" ht="15" x14ac:dyDescent="0.25">
      <c r="B145" s="1399" t="s">
        <v>2278</v>
      </c>
      <c r="C145" s="1355" t="s">
        <v>158</v>
      </c>
      <c r="D145" s="1378" t="s">
        <v>1305</v>
      </c>
      <c r="E145" s="1446">
        <v>90</v>
      </c>
      <c r="F145" s="1396">
        <f t="shared" si="16"/>
        <v>25</v>
      </c>
      <c r="G145" s="1448" t="s">
        <v>2239</v>
      </c>
      <c r="H145" s="1376" t="s">
        <v>146</v>
      </c>
      <c r="I145" s="1325">
        <v>65</v>
      </c>
      <c r="J145" s="1357">
        <v>25</v>
      </c>
      <c r="K145" s="1357"/>
      <c r="L145" s="1357"/>
      <c r="M145" s="1357"/>
      <c r="N145" s="1357"/>
      <c r="O145" s="1357"/>
      <c r="P145" s="1357"/>
      <c r="Q145" s="1357"/>
      <c r="R145" s="1357"/>
      <c r="S145" s="1357"/>
      <c r="T145" s="1357"/>
      <c r="U145" s="1357"/>
      <c r="V145" s="1357"/>
      <c r="W145" s="1357"/>
      <c r="X145" s="1357"/>
      <c r="Y145" s="1357"/>
      <c r="Z145" s="1357"/>
      <c r="AA145" s="1357"/>
      <c r="AB145" s="1357"/>
      <c r="AC145" s="1357"/>
      <c r="AD145" s="1357"/>
      <c r="AE145" s="1357"/>
      <c r="AF145" s="1357"/>
      <c r="AG145" s="1357"/>
      <c r="AH145" s="1357"/>
      <c r="AI145" s="1332"/>
      <c r="AJ145" s="1332"/>
      <c r="AK145" s="1332"/>
      <c r="AL145" s="1357"/>
      <c r="AM145" s="1357"/>
      <c r="AN145" s="1357"/>
      <c r="AO145" s="1357"/>
      <c r="AP145" s="1357"/>
      <c r="AQ145" s="1357"/>
      <c r="AR145" s="1357"/>
      <c r="AS145" s="1357"/>
      <c r="AT145" s="1357"/>
      <c r="AU145" s="1357"/>
      <c r="AV145" s="1357"/>
      <c r="AW145" s="1357"/>
      <c r="AX145" s="1357"/>
      <c r="AY145" s="1357"/>
      <c r="AZ145" s="1357"/>
      <c r="BA145" s="1357"/>
      <c r="BB145" s="1357"/>
      <c r="BC145" s="1357"/>
      <c r="BD145" s="1357"/>
      <c r="BE145" s="1357"/>
      <c r="BF145" s="1404"/>
      <c r="BG145" s="1404"/>
      <c r="BH145" s="1404"/>
      <c r="BI145" s="1404"/>
      <c r="BJ145" s="1357"/>
    </row>
    <row r="146" spans="2:62" ht="15" x14ac:dyDescent="0.25">
      <c r="B146" s="1399" t="s">
        <v>2278</v>
      </c>
      <c r="C146" s="1355" t="s">
        <v>159</v>
      </c>
      <c r="D146" s="1355" t="s">
        <v>59</v>
      </c>
      <c r="E146" s="1400">
        <v>30</v>
      </c>
      <c r="F146" s="1396">
        <f t="shared" si="16"/>
        <v>30</v>
      </c>
      <c r="G146" s="1324" t="s">
        <v>413</v>
      </c>
      <c r="H146" s="1325" t="s">
        <v>420</v>
      </c>
      <c r="I146" s="1449"/>
      <c r="J146" s="1357"/>
      <c r="K146" s="1357">
        <v>5</v>
      </c>
      <c r="L146" s="1357">
        <v>25</v>
      </c>
      <c r="M146" s="1357"/>
      <c r="N146" s="1357"/>
      <c r="O146" s="1357"/>
      <c r="P146" s="1357"/>
      <c r="Q146" s="1357"/>
      <c r="R146" s="1357"/>
      <c r="S146" s="1357"/>
      <c r="T146" s="1357"/>
      <c r="U146" s="1357"/>
      <c r="V146" s="1357"/>
      <c r="W146" s="1357"/>
      <c r="X146" s="1357"/>
      <c r="Y146" s="1357"/>
      <c r="Z146" s="1357"/>
      <c r="AA146" s="1357"/>
      <c r="AB146" s="1357"/>
      <c r="AC146" s="1357"/>
      <c r="AD146" s="1357"/>
      <c r="AE146" s="1357"/>
      <c r="AF146" s="1357"/>
      <c r="AG146" s="1357"/>
      <c r="AH146" s="1357"/>
      <c r="AI146" s="1332"/>
      <c r="AJ146" s="1332"/>
      <c r="AK146" s="1332"/>
      <c r="AL146" s="1357"/>
      <c r="AM146" s="1357"/>
      <c r="AN146" s="1357"/>
      <c r="AO146" s="1357"/>
      <c r="AP146" s="1357"/>
      <c r="AQ146" s="1357"/>
      <c r="AR146" s="1357"/>
      <c r="AS146" s="1357"/>
      <c r="AT146" s="1357"/>
      <c r="AU146" s="1357"/>
      <c r="AV146" s="1357"/>
      <c r="AW146" s="1357"/>
      <c r="AX146" s="1357"/>
      <c r="AY146" s="1357"/>
      <c r="AZ146" s="1357"/>
      <c r="BA146" s="1357"/>
      <c r="BB146" s="1357"/>
      <c r="BC146" s="1357"/>
      <c r="BD146" s="1357"/>
      <c r="BE146" s="1357"/>
      <c r="BF146" s="1404"/>
      <c r="BG146" s="1404"/>
      <c r="BH146" s="1404"/>
      <c r="BI146" s="1404"/>
      <c r="BJ146" s="1357"/>
    </row>
    <row r="147" spans="2:62" ht="15" x14ac:dyDescent="0.25">
      <c r="B147" s="1399" t="s">
        <v>2278</v>
      </c>
      <c r="C147" s="1355" t="s">
        <v>167</v>
      </c>
      <c r="D147" s="1391" t="s">
        <v>2245</v>
      </c>
      <c r="E147" s="1392">
        <v>30</v>
      </c>
      <c r="F147" s="1396">
        <f t="shared" si="16"/>
        <v>30</v>
      </c>
      <c r="G147" s="1324" t="s">
        <v>2227</v>
      </c>
      <c r="H147" s="1325" t="s">
        <v>122</v>
      </c>
      <c r="I147" s="1449"/>
      <c r="J147" s="1357"/>
      <c r="K147" s="1357"/>
      <c r="L147" s="1357"/>
      <c r="M147" s="1357"/>
      <c r="N147" s="1357"/>
      <c r="O147" s="1357"/>
      <c r="P147" s="1357"/>
      <c r="Q147" s="1357"/>
      <c r="R147" s="1357"/>
      <c r="S147" s="1357"/>
      <c r="T147" s="1357"/>
      <c r="U147" s="1357"/>
      <c r="V147" s="1357"/>
      <c r="W147" s="1357"/>
      <c r="X147" s="1357"/>
      <c r="Y147" s="1357"/>
      <c r="Z147" s="1357"/>
      <c r="AA147" s="1357"/>
      <c r="AB147" s="1357"/>
      <c r="AC147" s="1357"/>
      <c r="AD147" s="1357"/>
      <c r="AE147" s="1357"/>
      <c r="AF147" s="1357"/>
      <c r="AG147" s="1357"/>
      <c r="AH147" s="1357"/>
      <c r="AI147" s="1332"/>
      <c r="AJ147" s="1332"/>
      <c r="AK147" s="1332"/>
      <c r="AL147" s="1357"/>
      <c r="AM147" s="1357"/>
      <c r="AN147" s="1357"/>
      <c r="AO147" s="1357"/>
      <c r="AP147" s="1357"/>
      <c r="AQ147" s="1357"/>
      <c r="AR147" s="1357"/>
      <c r="AS147" s="1357"/>
      <c r="AT147" s="1357"/>
      <c r="AU147" s="1357"/>
      <c r="AV147" s="1357"/>
      <c r="AW147" s="1357"/>
      <c r="AX147" s="1357"/>
      <c r="AY147" s="1357"/>
      <c r="AZ147" s="1357">
        <v>25</v>
      </c>
      <c r="BA147" s="1357">
        <v>5</v>
      </c>
      <c r="BB147" s="1357"/>
      <c r="BC147" s="1357"/>
      <c r="BD147" s="1357"/>
      <c r="BE147" s="1357"/>
      <c r="BF147" s="1404"/>
      <c r="BG147" s="1404"/>
      <c r="BH147" s="1404"/>
      <c r="BI147" s="1404"/>
      <c r="BJ147" s="1357"/>
    </row>
    <row r="148" spans="2:62" ht="30" x14ac:dyDescent="0.25">
      <c r="B148" s="1399" t="s">
        <v>2278</v>
      </c>
      <c r="C148" s="1355" t="s">
        <v>161</v>
      </c>
      <c r="D148" s="1385" t="s">
        <v>2242</v>
      </c>
      <c r="E148" s="1264">
        <v>30</v>
      </c>
      <c r="F148" s="1396">
        <f t="shared" si="16"/>
        <v>30</v>
      </c>
      <c r="G148" s="1324" t="s">
        <v>2216</v>
      </c>
      <c r="H148" s="1325" t="s">
        <v>132</v>
      </c>
      <c r="I148" s="1449"/>
      <c r="J148" s="1357"/>
      <c r="K148" s="1357"/>
      <c r="L148" s="1357"/>
      <c r="M148" s="1450"/>
      <c r="N148" s="1450"/>
      <c r="O148" s="1450"/>
      <c r="P148" s="1450"/>
      <c r="Q148" s="1450"/>
      <c r="R148" s="1450"/>
      <c r="S148" s="1450"/>
      <c r="T148" s="1450"/>
      <c r="U148" s="1450"/>
      <c r="V148" s="1450"/>
      <c r="W148" s="1450"/>
      <c r="X148" s="1450"/>
      <c r="Y148" s="1450"/>
      <c r="Z148" s="1450"/>
      <c r="AA148" s="1450"/>
      <c r="AB148" s="1450"/>
      <c r="AC148" s="1357"/>
      <c r="AD148" s="1357"/>
      <c r="AE148" s="1357"/>
      <c r="AF148" s="1357"/>
      <c r="AG148" s="1357"/>
      <c r="AH148" s="1357"/>
      <c r="AI148" s="1332"/>
      <c r="AJ148" s="1332"/>
      <c r="AK148" s="1332"/>
      <c r="AL148" s="1357"/>
      <c r="AM148" s="1357"/>
      <c r="AN148" s="1357"/>
      <c r="AO148" s="1357"/>
      <c r="AP148" s="1357"/>
      <c r="AQ148" s="1357"/>
      <c r="AR148" s="1357"/>
      <c r="AS148" s="1357">
        <v>25</v>
      </c>
      <c r="AT148" s="1357">
        <v>5</v>
      </c>
      <c r="AU148" s="1357"/>
      <c r="AV148" s="1357"/>
      <c r="AW148" s="1357"/>
      <c r="AX148" s="1357"/>
      <c r="AY148" s="1357"/>
      <c r="AZ148" s="1357"/>
      <c r="BA148" s="1357"/>
      <c r="BB148" s="1357"/>
      <c r="BC148" s="1357"/>
      <c r="BD148" s="1357"/>
      <c r="BE148" s="1357"/>
      <c r="BF148" s="1404"/>
      <c r="BG148" s="1404"/>
      <c r="BH148" s="1404"/>
      <c r="BI148" s="1404"/>
      <c r="BJ148" s="1357"/>
    </row>
    <row r="149" spans="2:62" ht="15" x14ac:dyDescent="0.25">
      <c r="B149" s="1399" t="s">
        <v>2278</v>
      </c>
      <c r="C149" s="1355" t="s">
        <v>162</v>
      </c>
      <c r="D149" s="1391" t="s">
        <v>1062</v>
      </c>
      <c r="E149" s="1392">
        <v>45</v>
      </c>
      <c r="F149" s="1396">
        <f t="shared" si="16"/>
        <v>45</v>
      </c>
      <c r="G149" s="1324" t="s">
        <v>2216</v>
      </c>
      <c r="H149" s="1325" t="s">
        <v>132</v>
      </c>
      <c r="I149" s="1449"/>
      <c r="J149" s="1357"/>
      <c r="K149" s="1357"/>
      <c r="L149" s="1357"/>
      <c r="M149" s="1450"/>
      <c r="N149" s="1450"/>
      <c r="O149" s="1450"/>
      <c r="P149" s="1450"/>
      <c r="Q149" s="1450"/>
      <c r="R149" s="1450"/>
      <c r="S149" s="1450"/>
      <c r="T149" s="1450"/>
      <c r="U149" s="1450"/>
      <c r="V149" s="1450"/>
      <c r="W149" s="1450"/>
      <c r="X149" s="1450"/>
      <c r="Y149" s="1450"/>
      <c r="Z149" s="1450"/>
      <c r="AA149" s="1450"/>
      <c r="AB149" s="1450"/>
      <c r="AC149" s="1357"/>
      <c r="AD149" s="1357"/>
      <c r="AE149" s="1357"/>
      <c r="AF149" s="1357"/>
      <c r="AG149" s="1357"/>
      <c r="AH149" s="1357"/>
      <c r="AI149" s="1332"/>
      <c r="AJ149" s="1332"/>
      <c r="AK149" s="1332"/>
      <c r="AL149" s="1357"/>
      <c r="AM149" s="1357"/>
      <c r="AN149" s="1357"/>
      <c r="AO149" s="1357"/>
      <c r="AP149" s="1357"/>
      <c r="AQ149" s="1357"/>
      <c r="AR149" s="1357"/>
      <c r="AS149" s="1357"/>
      <c r="AT149" s="1357">
        <v>20</v>
      </c>
      <c r="AU149" s="1357">
        <v>25</v>
      </c>
      <c r="AV149" s="1357"/>
      <c r="AW149" s="1357"/>
      <c r="AX149" s="1357"/>
      <c r="AY149" s="1357"/>
      <c r="AZ149" s="1357"/>
      <c r="BA149" s="1357"/>
      <c r="BB149" s="1357"/>
      <c r="BC149" s="1357"/>
      <c r="BD149" s="1357"/>
      <c r="BE149" s="1357"/>
      <c r="BF149" s="1404"/>
      <c r="BG149" s="1404"/>
      <c r="BH149" s="1404"/>
      <c r="BI149" s="1404"/>
      <c r="BJ149" s="1357"/>
    </row>
    <row r="150" spans="2:62" ht="15" x14ac:dyDescent="0.25">
      <c r="B150" s="1399" t="s">
        <v>2278</v>
      </c>
      <c r="C150" s="1388" t="s">
        <v>296</v>
      </c>
      <c r="D150" s="1418" t="s">
        <v>1031</v>
      </c>
      <c r="E150" s="1323">
        <v>60</v>
      </c>
      <c r="F150" s="1396">
        <f t="shared" si="16"/>
        <v>60</v>
      </c>
      <c r="G150" s="1324" t="s">
        <v>2218</v>
      </c>
      <c r="H150" s="1325" t="s">
        <v>127</v>
      </c>
      <c r="I150" s="1449"/>
      <c r="J150" s="1357"/>
      <c r="K150" s="1357"/>
      <c r="L150" s="1357"/>
      <c r="M150" s="1451">
        <v>20</v>
      </c>
      <c r="N150" s="1451">
        <v>16</v>
      </c>
      <c r="O150" s="1451">
        <v>20</v>
      </c>
      <c r="P150" s="1451">
        <v>4</v>
      </c>
      <c r="Q150" s="1451"/>
      <c r="R150" s="1451"/>
      <c r="S150" s="1451"/>
      <c r="T150" s="1451"/>
      <c r="U150" s="1451"/>
      <c r="V150" s="1451"/>
      <c r="W150" s="1451"/>
      <c r="X150" s="1451"/>
      <c r="Y150" s="1451"/>
      <c r="Z150" s="1451"/>
      <c r="AA150" s="1451"/>
      <c r="AB150" s="1451"/>
      <c r="AC150" s="1357"/>
      <c r="AD150" s="1357"/>
      <c r="AE150" s="1357"/>
      <c r="AF150" s="1357"/>
      <c r="AG150" s="1357"/>
      <c r="AH150" s="1357"/>
      <c r="AI150" s="1332"/>
      <c r="AJ150" s="1332"/>
      <c r="AK150" s="1332"/>
      <c r="AL150" s="1357"/>
      <c r="AM150" s="1357"/>
      <c r="AN150" s="1357"/>
      <c r="AO150" s="1357"/>
      <c r="AP150" s="1357"/>
      <c r="AQ150" s="1357"/>
      <c r="AR150" s="1357"/>
      <c r="AS150" s="1357"/>
      <c r="AT150" s="1357"/>
      <c r="AU150" s="1357"/>
      <c r="AV150" s="1357"/>
      <c r="AW150" s="1357"/>
      <c r="AX150" s="1357"/>
      <c r="AY150" s="1357"/>
      <c r="AZ150" s="1357"/>
      <c r="BA150" s="1357"/>
      <c r="BB150" s="1357"/>
      <c r="BC150" s="1357"/>
      <c r="BD150" s="1357"/>
      <c r="BE150" s="1357"/>
      <c r="BF150" s="1404"/>
      <c r="BG150" s="1404"/>
      <c r="BH150" s="1404"/>
      <c r="BI150" s="1404"/>
      <c r="BJ150" s="1357"/>
    </row>
    <row r="151" spans="2:62" ht="15" x14ac:dyDescent="0.25">
      <c r="B151" s="1399" t="s">
        <v>2278</v>
      </c>
      <c r="C151" s="1388" t="s">
        <v>169</v>
      </c>
      <c r="D151" s="1418" t="s">
        <v>1035</v>
      </c>
      <c r="E151" s="1323">
        <v>60</v>
      </c>
      <c r="F151" s="1396">
        <f t="shared" si="16"/>
        <v>60</v>
      </c>
      <c r="G151" s="1324" t="s">
        <v>2221</v>
      </c>
      <c r="H151" s="1325" t="s">
        <v>125</v>
      </c>
      <c r="I151" s="1449"/>
      <c r="J151" s="1357"/>
      <c r="K151" s="1357"/>
      <c r="L151" s="1357"/>
      <c r="M151" s="1451"/>
      <c r="N151" s="1451"/>
      <c r="O151" s="1451"/>
      <c r="P151" s="1451"/>
      <c r="Q151" s="1451"/>
      <c r="R151" s="1451"/>
      <c r="S151" s="1451"/>
      <c r="T151" s="1451"/>
      <c r="U151" s="1451"/>
      <c r="V151" s="1451"/>
      <c r="W151" s="1451"/>
      <c r="X151" s="1451"/>
      <c r="Y151" s="1451"/>
      <c r="Z151" s="1451"/>
      <c r="AA151" s="1451">
        <v>16</v>
      </c>
      <c r="AB151" s="1451">
        <v>20</v>
      </c>
      <c r="AC151" s="1357">
        <v>24</v>
      </c>
      <c r="AD151" s="1357"/>
      <c r="AE151" s="1357"/>
      <c r="AF151" s="1357"/>
      <c r="AG151" s="1357"/>
      <c r="AH151" s="1357"/>
      <c r="AI151" s="1332"/>
      <c r="AJ151" s="1332"/>
      <c r="AK151" s="1332"/>
      <c r="AL151" s="1357"/>
      <c r="AM151" s="1357"/>
      <c r="AN151" s="1357"/>
      <c r="AO151" s="1357"/>
      <c r="AP151" s="1357"/>
      <c r="AQ151" s="1357"/>
      <c r="AR151" s="1357"/>
      <c r="AS151" s="1357"/>
      <c r="AT151" s="1357"/>
      <c r="AU151" s="1357"/>
      <c r="AV151" s="1357"/>
      <c r="AW151" s="1357"/>
      <c r="AX151" s="1357"/>
      <c r="AY151" s="1357"/>
      <c r="AZ151" s="1357"/>
      <c r="BA151" s="1357"/>
      <c r="BB151" s="1357"/>
      <c r="BC151" s="1357"/>
      <c r="BD151" s="1357"/>
      <c r="BE151" s="1357"/>
      <c r="BF151" s="1404"/>
      <c r="BG151" s="1404"/>
      <c r="BH151" s="1404"/>
      <c r="BI151" s="1404"/>
      <c r="BJ151" s="1357"/>
    </row>
    <row r="152" spans="2:62" ht="15" x14ac:dyDescent="0.25">
      <c r="B152" s="1399" t="s">
        <v>2278</v>
      </c>
      <c r="C152" s="1388" t="s">
        <v>164</v>
      </c>
      <c r="D152" s="1395" t="s">
        <v>1097</v>
      </c>
      <c r="E152" s="1323">
        <v>90</v>
      </c>
      <c r="F152" s="1396">
        <f t="shared" si="16"/>
        <v>90</v>
      </c>
      <c r="G152" s="1324" t="s">
        <v>2218</v>
      </c>
      <c r="H152" s="1325" t="s">
        <v>127</v>
      </c>
      <c r="I152" s="1449"/>
      <c r="J152" s="1357"/>
      <c r="K152" s="1357"/>
      <c r="L152" s="1357"/>
      <c r="M152" s="1451"/>
      <c r="N152" s="1451"/>
      <c r="O152" s="1451"/>
      <c r="P152" s="1451">
        <v>20</v>
      </c>
      <c r="Q152" s="1451">
        <v>25</v>
      </c>
      <c r="R152" s="1451">
        <v>25</v>
      </c>
      <c r="S152" s="1451">
        <v>20</v>
      </c>
      <c r="T152" s="1451"/>
      <c r="U152" s="1451"/>
      <c r="V152" s="1451"/>
      <c r="W152" s="1451"/>
      <c r="X152" s="1451"/>
      <c r="Y152" s="1451"/>
      <c r="Z152" s="1451"/>
      <c r="AA152" s="1451"/>
      <c r="AB152" s="1451"/>
      <c r="AC152" s="1357"/>
      <c r="AD152" s="1357"/>
      <c r="AE152" s="1357"/>
      <c r="AF152" s="1357"/>
      <c r="AG152" s="1357"/>
      <c r="AH152" s="1357"/>
      <c r="AI152" s="1332"/>
      <c r="AJ152" s="1332"/>
      <c r="AK152" s="1332"/>
      <c r="AL152" s="1357"/>
      <c r="AM152" s="1357"/>
      <c r="AN152" s="1357"/>
      <c r="AO152" s="1357"/>
      <c r="AP152" s="1357"/>
      <c r="AQ152" s="1357"/>
      <c r="AR152" s="1357"/>
      <c r="AS152" s="1357"/>
      <c r="AT152" s="1357"/>
      <c r="AU152" s="1357"/>
      <c r="AV152" s="1357"/>
      <c r="AW152" s="1357"/>
      <c r="AX152" s="1357"/>
      <c r="AY152" s="1357"/>
      <c r="AZ152" s="1357"/>
      <c r="BA152" s="1357"/>
      <c r="BB152" s="1357"/>
      <c r="BC152" s="1357"/>
      <c r="BD152" s="1357"/>
      <c r="BE152" s="1357"/>
      <c r="BF152" s="1404"/>
      <c r="BG152" s="1404"/>
      <c r="BH152" s="1404"/>
      <c r="BI152" s="1404"/>
      <c r="BJ152" s="1357"/>
    </row>
    <row r="153" spans="2:62" ht="15" x14ac:dyDescent="0.25">
      <c r="B153" s="1399" t="s">
        <v>2278</v>
      </c>
      <c r="C153" s="1388" t="s">
        <v>165</v>
      </c>
      <c r="D153" s="1395" t="s">
        <v>1098</v>
      </c>
      <c r="E153" s="1323">
        <v>60</v>
      </c>
      <c r="F153" s="1396">
        <f t="shared" si="16"/>
        <v>60</v>
      </c>
      <c r="G153" s="1324" t="s">
        <v>2213</v>
      </c>
      <c r="H153" s="1325" t="s">
        <v>126</v>
      </c>
      <c r="I153" s="1449"/>
      <c r="J153" s="1357"/>
      <c r="K153" s="1357"/>
      <c r="L153" s="1357"/>
      <c r="M153" s="1451"/>
      <c r="N153" s="1451"/>
      <c r="O153" s="1451"/>
      <c r="P153" s="1451"/>
      <c r="Q153" s="1451"/>
      <c r="R153" s="1451"/>
      <c r="S153" s="1451"/>
      <c r="T153" s="1451">
        <v>25</v>
      </c>
      <c r="U153" s="1451">
        <v>25</v>
      </c>
      <c r="V153" s="1451">
        <v>10</v>
      </c>
      <c r="W153" s="1451"/>
      <c r="X153" s="1451"/>
      <c r="Y153" s="1451"/>
      <c r="Z153" s="1451"/>
      <c r="AA153" s="1451"/>
      <c r="AB153" s="1451"/>
      <c r="AC153" s="1357"/>
      <c r="AD153" s="1357"/>
      <c r="AE153" s="1357"/>
      <c r="AF153" s="1357"/>
      <c r="AG153" s="1357"/>
      <c r="AH153" s="1357"/>
      <c r="AI153" s="1332"/>
      <c r="AJ153" s="1332"/>
      <c r="AK153" s="1332"/>
      <c r="AL153" s="1357"/>
      <c r="AM153" s="1357"/>
      <c r="AN153" s="1357"/>
      <c r="AO153" s="1357"/>
      <c r="AP153" s="1357"/>
      <c r="AQ153" s="1357"/>
      <c r="AR153" s="1357"/>
      <c r="AS153" s="1357"/>
      <c r="AT153" s="1357"/>
      <c r="AU153" s="1357"/>
      <c r="AV153" s="1357"/>
      <c r="AW153" s="1357"/>
      <c r="AX153" s="1357"/>
      <c r="AY153" s="1357"/>
      <c r="AZ153" s="1357"/>
      <c r="BA153" s="1357"/>
      <c r="BB153" s="1357"/>
      <c r="BC153" s="1357"/>
      <c r="BD153" s="1357"/>
      <c r="BE153" s="1357"/>
      <c r="BF153" s="1404"/>
      <c r="BG153" s="1404"/>
      <c r="BH153" s="1404"/>
      <c r="BI153" s="1404"/>
      <c r="BJ153" s="1357"/>
    </row>
    <row r="154" spans="2:62" ht="15" x14ac:dyDescent="0.25">
      <c r="B154" s="1399" t="s">
        <v>2278</v>
      </c>
      <c r="C154" s="1388" t="s">
        <v>166</v>
      </c>
      <c r="D154" s="1395" t="s">
        <v>1099</v>
      </c>
      <c r="E154" s="1323">
        <v>60</v>
      </c>
      <c r="F154" s="1396">
        <f t="shared" si="16"/>
        <v>60</v>
      </c>
      <c r="G154" s="1324" t="s">
        <v>2213</v>
      </c>
      <c r="H154" s="1325" t="s">
        <v>126</v>
      </c>
      <c r="I154" s="1449"/>
      <c r="J154" s="1357"/>
      <c r="K154" s="1357"/>
      <c r="L154" s="1357"/>
      <c r="M154" s="1451"/>
      <c r="N154" s="1451"/>
      <c r="O154" s="1451"/>
      <c r="P154" s="1451"/>
      <c r="Q154" s="1451"/>
      <c r="R154" s="1451"/>
      <c r="S154" s="1451"/>
      <c r="T154" s="1451"/>
      <c r="U154" s="1451"/>
      <c r="V154" s="1451">
        <v>15</v>
      </c>
      <c r="W154" s="1451">
        <v>25</v>
      </c>
      <c r="X154" s="1451">
        <v>20</v>
      </c>
      <c r="Y154" s="1451"/>
      <c r="Z154" s="1451"/>
      <c r="AA154" s="1451"/>
      <c r="AB154" s="1451"/>
      <c r="AC154" s="1357"/>
      <c r="AD154" s="1357"/>
      <c r="AE154" s="1357"/>
      <c r="AF154" s="1357"/>
      <c r="AG154" s="1357"/>
      <c r="AH154" s="1357"/>
      <c r="AI154" s="1332"/>
      <c r="AJ154" s="1332"/>
      <c r="AK154" s="1332"/>
      <c r="AL154" s="1357"/>
      <c r="AM154" s="1357"/>
      <c r="AN154" s="1357"/>
      <c r="AO154" s="1357"/>
      <c r="AP154" s="1357"/>
      <c r="AQ154" s="1357"/>
      <c r="AR154" s="1357"/>
      <c r="AS154" s="1357"/>
      <c r="AT154" s="1357"/>
      <c r="AU154" s="1357"/>
      <c r="AV154" s="1357"/>
      <c r="AW154" s="1357"/>
      <c r="AX154" s="1357"/>
      <c r="AY154" s="1357"/>
      <c r="AZ154" s="1357"/>
      <c r="BA154" s="1357"/>
      <c r="BB154" s="1357"/>
      <c r="BC154" s="1357"/>
      <c r="BD154" s="1357"/>
      <c r="BE154" s="1357"/>
      <c r="BF154" s="1404"/>
      <c r="BG154" s="1404"/>
      <c r="BH154" s="1404"/>
      <c r="BI154" s="1404"/>
      <c r="BJ154" s="1357"/>
    </row>
    <row r="155" spans="2:62" ht="15" x14ac:dyDescent="0.25">
      <c r="B155" s="1399" t="s">
        <v>2278</v>
      </c>
      <c r="C155" s="1388" t="s">
        <v>174</v>
      </c>
      <c r="D155" s="1395" t="s">
        <v>1100</v>
      </c>
      <c r="E155" s="1323">
        <v>60</v>
      </c>
      <c r="F155" s="1396">
        <f t="shared" si="16"/>
        <v>60</v>
      </c>
      <c r="G155" s="1324" t="s">
        <v>2221</v>
      </c>
      <c r="H155" s="1325" t="s">
        <v>125</v>
      </c>
      <c r="I155" s="1449"/>
      <c r="J155" s="1357"/>
      <c r="K155" s="1357"/>
      <c r="L155" s="1357"/>
      <c r="M155" s="1451"/>
      <c r="N155" s="1451"/>
      <c r="O155" s="1451"/>
      <c r="P155" s="1451"/>
      <c r="Q155" s="1451"/>
      <c r="R155" s="1451"/>
      <c r="S155" s="1451"/>
      <c r="T155" s="1451"/>
      <c r="U155" s="1451"/>
      <c r="V155" s="1451"/>
      <c r="W155" s="1451"/>
      <c r="X155" s="1451"/>
      <c r="Y155" s="1451"/>
      <c r="Z155" s="1451"/>
      <c r="AA155" s="1451"/>
      <c r="AB155" s="1451"/>
      <c r="AC155" s="1357"/>
      <c r="AD155" s="1357">
        <v>25</v>
      </c>
      <c r="AE155" s="1357">
        <v>25</v>
      </c>
      <c r="AF155" s="1357">
        <v>10</v>
      </c>
      <c r="AG155" s="1357"/>
      <c r="AH155" s="1357"/>
      <c r="AI155" s="1332"/>
      <c r="AJ155" s="1332"/>
      <c r="AK155" s="1332"/>
      <c r="AL155" s="1357"/>
      <c r="AM155" s="1357"/>
      <c r="AN155" s="1357"/>
      <c r="AO155" s="1357"/>
      <c r="AP155" s="1357"/>
      <c r="AQ155" s="1357"/>
      <c r="AR155" s="1357"/>
      <c r="AS155" s="1357"/>
      <c r="AT155" s="1357"/>
      <c r="AU155" s="1357"/>
      <c r="AV155" s="1357"/>
      <c r="AW155" s="1357"/>
      <c r="AX155" s="1357"/>
      <c r="AY155" s="1357"/>
      <c r="AZ155" s="1357"/>
      <c r="BA155" s="1357"/>
      <c r="BB155" s="1357"/>
      <c r="BC155" s="1357"/>
      <c r="BD155" s="1357"/>
      <c r="BE155" s="1357"/>
      <c r="BF155" s="1404"/>
      <c r="BG155" s="1404"/>
      <c r="BH155" s="1404"/>
      <c r="BI155" s="1404"/>
      <c r="BJ155" s="1357"/>
    </row>
    <row r="156" spans="2:62" ht="15" x14ac:dyDescent="0.25">
      <c r="B156" s="1399" t="s">
        <v>2278</v>
      </c>
      <c r="C156" s="1388" t="s">
        <v>173</v>
      </c>
      <c r="D156" s="1395" t="s">
        <v>2280</v>
      </c>
      <c r="E156" s="1323">
        <v>60</v>
      </c>
      <c r="F156" s="1396">
        <f t="shared" si="16"/>
        <v>60</v>
      </c>
      <c r="G156" s="1324" t="s">
        <v>2213</v>
      </c>
      <c r="H156" s="1325" t="s">
        <v>126</v>
      </c>
      <c r="I156" s="1449"/>
      <c r="J156" s="1357"/>
      <c r="K156" s="1357"/>
      <c r="L156" s="1357"/>
      <c r="M156" s="1451"/>
      <c r="N156" s="1451"/>
      <c r="O156" s="1451"/>
      <c r="P156" s="1451"/>
      <c r="Q156" s="1451"/>
      <c r="R156" s="1451"/>
      <c r="S156" s="1451"/>
      <c r="T156" s="1451"/>
      <c r="U156" s="1451"/>
      <c r="V156" s="1451"/>
      <c r="W156" s="1451"/>
      <c r="X156" s="1451">
        <v>5</v>
      </c>
      <c r="Y156" s="1451">
        <v>25</v>
      </c>
      <c r="Z156" s="1451">
        <v>25</v>
      </c>
      <c r="AA156" s="1451">
        <v>5</v>
      </c>
      <c r="AB156" s="1451"/>
      <c r="AC156" s="1357"/>
      <c r="AD156" s="1357"/>
      <c r="AE156" s="1357"/>
      <c r="AF156" s="1357"/>
      <c r="AG156" s="1357"/>
      <c r="AH156" s="1357"/>
      <c r="AI156" s="1332"/>
      <c r="AJ156" s="1332"/>
      <c r="AK156" s="1332"/>
      <c r="AL156" s="1357"/>
      <c r="AM156" s="1357"/>
      <c r="AN156" s="1357"/>
      <c r="AO156" s="1357"/>
      <c r="AP156" s="1357"/>
      <c r="AQ156" s="1357"/>
      <c r="AR156" s="1357"/>
      <c r="AS156" s="1357"/>
      <c r="AT156" s="1357"/>
      <c r="AU156" s="1357"/>
      <c r="AV156" s="1357"/>
      <c r="AW156" s="1357"/>
      <c r="AX156" s="1357"/>
      <c r="AY156" s="1357"/>
      <c r="AZ156" s="1357"/>
      <c r="BA156" s="1357"/>
      <c r="BB156" s="1357"/>
      <c r="BC156" s="1357"/>
      <c r="BD156" s="1357"/>
      <c r="BE156" s="1357"/>
      <c r="BF156" s="1404"/>
      <c r="BG156" s="1404"/>
      <c r="BH156" s="1404"/>
      <c r="BI156" s="1404"/>
      <c r="BJ156" s="1357"/>
    </row>
    <row r="157" spans="2:62" ht="15" x14ac:dyDescent="0.25">
      <c r="B157" s="1399" t="s">
        <v>2278</v>
      </c>
      <c r="C157" s="1388" t="s">
        <v>1038</v>
      </c>
      <c r="D157" s="1395" t="s">
        <v>1056</v>
      </c>
      <c r="E157" s="1323">
        <v>45</v>
      </c>
      <c r="F157" s="1396">
        <f t="shared" si="16"/>
        <v>45</v>
      </c>
      <c r="G157" s="1448" t="s">
        <v>2225</v>
      </c>
      <c r="H157" s="1376" t="s">
        <v>1032</v>
      </c>
      <c r="I157" s="1451"/>
      <c r="J157" s="1357"/>
      <c r="K157" s="1357"/>
      <c r="L157" s="1357"/>
      <c r="M157" s="1357"/>
      <c r="N157" s="1357"/>
      <c r="O157" s="1357"/>
      <c r="P157" s="1357"/>
      <c r="Q157" s="1357"/>
      <c r="R157" s="1357"/>
      <c r="S157" s="1357"/>
      <c r="T157" s="1357"/>
      <c r="U157" s="1357"/>
      <c r="V157" s="1357"/>
      <c r="W157" s="1357"/>
      <c r="X157" s="1357"/>
      <c r="Y157" s="1357"/>
      <c r="Z157" s="1357"/>
      <c r="AA157" s="1357"/>
      <c r="AB157" s="1357"/>
      <c r="AC157" s="1357"/>
      <c r="AD157" s="1357"/>
      <c r="AE157" s="1357"/>
      <c r="AF157" s="1357"/>
      <c r="AG157" s="1357"/>
      <c r="AH157" s="1357"/>
      <c r="AI157" s="1332"/>
      <c r="AJ157" s="1332"/>
      <c r="AK157" s="1332"/>
      <c r="AL157" s="1357"/>
      <c r="AM157" s="1357"/>
      <c r="AN157" s="1357"/>
      <c r="AO157" s="1357"/>
      <c r="AP157" s="1357"/>
      <c r="AQ157" s="1357">
        <v>25</v>
      </c>
      <c r="AR157" s="1357">
        <v>20</v>
      </c>
      <c r="AS157" s="1357"/>
      <c r="AT157" s="1357"/>
      <c r="AU157" s="1357"/>
      <c r="AV157" s="1357"/>
      <c r="AW157" s="1357"/>
      <c r="AX157" s="1357"/>
      <c r="AY157" s="1357"/>
      <c r="AZ157" s="1357"/>
      <c r="BA157" s="1357"/>
      <c r="BB157" s="1357"/>
      <c r="BC157" s="1357"/>
      <c r="BD157" s="1357"/>
      <c r="BE157" s="1357"/>
      <c r="BF157" s="1404"/>
      <c r="BG157" s="1404"/>
      <c r="BH157" s="1404"/>
      <c r="BI157" s="1404"/>
      <c r="BJ157" s="1357"/>
    </row>
    <row r="158" spans="2:62" ht="15" x14ac:dyDescent="0.25">
      <c r="B158" s="1399" t="s">
        <v>2278</v>
      </c>
      <c r="C158" s="1395" t="s">
        <v>284</v>
      </c>
      <c r="D158" s="1388" t="s">
        <v>1104</v>
      </c>
      <c r="E158" s="1397">
        <v>60</v>
      </c>
      <c r="F158" s="1396">
        <f t="shared" si="16"/>
        <v>60</v>
      </c>
      <c r="G158" s="1324" t="s">
        <v>2221</v>
      </c>
      <c r="H158" s="1325" t="s">
        <v>125</v>
      </c>
      <c r="I158" s="1449"/>
      <c r="J158" s="1357"/>
      <c r="K158" s="1357"/>
      <c r="L158" s="1357"/>
      <c r="M158" s="1357"/>
      <c r="N158" s="1357"/>
      <c r="O158" s="1357"/>
      <c r="P158" s="1357"/>
      <c r="Q158" s="1357"/>
      <c r="R158" s="1357"/>
      <c r="S158" s="1357"/>
      <c r="T158" s="1357"/>
      <c r="U158" s="1357"/>
      <c r="V158" s="1357"/>
      <c r="W158" s="1357"/>
      <c r="X158" s="1357"/>
      <c r="Y158" s="1357"/>
      <c r="Z158" s="1357"/>
      <c r="AA158" s="1357"/>
      <c r="AB158" s="1357"/>
      <c r="AC158" s="1357"/>
      <c r="AD158" s="1357"/>
      <c r="AE158" s="1357"/>
      <c r="AF158" s="1357">
        <v>8</v>
      </c>
      <c r="AG158" s="1357">
        <v>20</v>
      </c>
      <c r="AH158" s="1357">
        <v>20</v>
      </c>
      <c r="AI158" s="1332"/>
      <c r="AJ158" s="1332"/>
      <c r="AK158" s="1332"/>
      <c r="AL158" s="1357">
        <v>12</v>
      </c>
      <c r="AM158" s="1357"/>
      <c r="AN158" s="1357"/>
      <c r="AO158" s="1357"/>
      <c r="AP158" s="1357"/>
      <c r="AQ158" s="1357"/>
      <c r="AR158" s="1357"/>
      <c r="AS158" s="1357"/>
      <c r="AT158" s="1357"/>
      <c r="AU158" s="1357"/>
      <c r="AV158" s="1357"/>
      <c r="AW158" s="1357"/>
      <c r="AX158" s="1357"/>
      <c r="AY158" s="1357"/>
      <c r="AZ158" s="1357"/>
      <c r="BA158" s="1357"/>
      <c r="BB158" s="1357"/>
      <c r="BC158" s="1357"/>
      <c r="BD158" s="1357"/>
      <c r="BE158" s="1357"/>
      <c r="BF158" s="1404"/>
      <c r="BG158" s="1404"/>
      <c r="BH158" s="1404"/>
      <c r="BI158" s="1404"/>
      <c r="BJ158" s="1357"/>
    </row>
    <row r="159" spans="2:62" ht="15" x14ac:dyDescent="0.25">
      <c r="B159" s="1399" t="s">
        <v>2278</v>
      </c>
      <c r="C159" s="1395" t="s">
        <v>273</v>
      </c>
      <c r="D159" s="1388" t="s">
        <v>2256</v>
      </c>
      <c r="E159" s="1397">
        <v>60</v>
      </c>
      <c r="F159" s="1396">
        <f t="shared" si="16"/>
        <v>60</v>
      </c>
      <c r="G159" s="1324" t="s">
        <v>2221</v>
      </c>
      <c r="H159" s="1325" t="s">
        <v>125</v>
      </c>
      <c r="I159" s="1449"/>
      <c r="J159" s="1357"/>
      <c r="K159" s="1357"/>
      <c r="L159" s="1357"/>
      <c r="M159" s="1357"/>
      <c r="N159" s="1357"/>
      <c r="O159" s="1357"/>
      <c r="P159" s="1357"/>
      <c r="Q159" s="1357"/>
      <c r="R159" s="1357"/>
      <c r="S159" s="1357"/>
      <c r="T159" s="1357"/>
      <c r="U159" s="1357"/>
      <c r="V159" s="1357"/>
      <c r="W159" s="1357"/>
      <c r="X159" s="1357"/>
      <c r="Y159" s="1357"/>
      <c r="Z159" s="1357"/>
      <c r="AA159" s="1357"/>
      <c r="AB159" s="1357"/>
      <c r="AC159" s="1357"/>
      <c r="AD159" s="1357"/>
      <c r="AE159" s="1357"/>
      <c r="AF159" s="1357"/>
      <c r="AG159" s="1357"/>
      <c r="AH159" s="1357"/>
      <c r="AI159" s="1332"/>
      <c r="AJ159" s="1332"/>
      <c r="AK159" s="1332"/>
      <c r="AL159" s="1357"/>
      <c r="AM159" s="1357"/>
      <c r="AN159" s="1357"/>
      <c r="AO159" s="1357"/>
      <c r="AP159" s="1357"/>
      <c r="AQ159" s="1357"/>
      <c r="AR159" s="1357"/>
      <c r="AS159" s="1357"/>
      <c r="AT159" s="1357"/>
      <c r="AU159" s="1357"/>
      <c r="AV159" s="1357">
        <v>8</v>
      </c>
      <c r="AW159" s="1357">
        <v>20</v>
      </c>
      <c r="AX159" s="1357">
        <v>20</v>
      </c>
      <c r="AY159" s="1357">
        <v>12</v>
      </c>
      <c r="AZ159" s="1357"/>
      <c r="BA159" s="1357"/>
      <c r="BB159" s="1357"/>
      <c r="BC159" s="1357"/>
      <c r="BD159" s="1357"/>
      <c r="BE159" s="1357"/>
      <c r="BF159" s="1404"/>
      <c r="BG159" s="1404"/>
      <c r="BH159" s="1404"/>
      <c r="BI159" s="1404"/>
      <c r="BJ159" s="1357"/>
    </row>
    <row r="160" spans="2:62" ht="15" x14ac:dyDescent="0.25">
      <c r="B160" s="1399" t="s">
        <v>2278</v>
      </c>
      <c r="C160" s="1395" t="s">
        <v>278</v>
      </c>
      <c r="D160" s="1388" t="s">
        <v>1042</v>
      </c>
      <c r="E160" s="1397">
        <v>90</v>
      </c>
      <c r="F160" s="1396">
        <f t="shared" si="16"/>
        <v>90</v>
      </c>
      <c r="G160" s="1324" t="s">
        <v>312</v>
      </c>
      <c r="H160" s="1325" t="s">
        <v>1032</v>
      </c>
      <c r="I160" s="1449"/>
      <c r="J160" s="1357"/>
      <c r="K160" s="1357"/>
      <c r="L160" s="1357"/>
      <c r="M160" s="1357"/>
      <c r="N160" s="1357"/>
      <c r="O160" s="1357"/>
      <c r="P160" s="1357"/>
      <c r="Q160" s="1357"/>
      <c r="R160" s="1357"/>
      <c r="S160" s="1357"/>
      <c r="T160" s="1357"/>
      <c r="U160" s="1357"/>
      <c r="V160" s="1357"/>
      <c r="W160" s="1357"/>
      <c r="X160" s="1357"/>
      <c r="Y160" s="1357"/>
      <c r="Z160" s="1357"/>
      <c r="AA160" s="1357"/>
      <c r="AB160" s="1357"/>
      <c r="AC160" s="1357"/>
      <c r="AD160" s="1357"/>
      <c r="AE160" s="1357"/>
      <c r="AF160" s="1357"/>
      <c r="AG160" s="1357"/>
      <c r="AH160" s="1357"/>
      <c r="AI160" s="1332"/>
      <c r="AJ160" s="1332"/>
      <c r="AK160" s="1332"/>
      <c r="AL160" s="1357">
        <v>8</v>
      </c>
      <c r="AM160" s="1357">
        <v>20</v>
      </c>
      <c r="AN160" s="1357">
        <v>20</v>
      </c>
      <c r="AO160" s="1357">
        <v>20</v>
      </c>
      <c r="AP160" s="1357">
        <v>22</v>
      </c>
      <c r="AQ160" s="1357"/>
      <c r="AR160" s="1357"/>
      <c r="AS160" s="1357"/>
      <c r="AT160" s="1357"/>
      <c r="AU160" s="1357"/>
      <c r="AV160" s="1357"/>
      <c r="AW160" s="1357"/>
      <c r="AX160" s="1357"/>
      <c r="AY160" s="1357"/>
      <c r="AZ160" s="1357"/>
      <c r="BA160" s="1357"/>
      <c r="BB160" s="1357"/>
      <c r="BC160" s="1357"/>
      <c r="BD160" s="1357"/>
      <c r="BE160" s="1357"/>
      <c r="BF160" s="1404"/>
      <c r="BG160" s="1404"/>
      <c r="BH160" s="1404"/>
      <c r="BI160" s="1404"/>
      <c r="BJ160" s="1357"/>
    </row>
    <row r="161" spans="2:62" ht="15" x14ac:dyDescent="0.25">
      <c r="B161" s="1399" t="s">
        <v>2278</v>
      </c>
      <c r="C161" s="1395" t="s">
        <v>285</v>
      </c>
      <c r="D161" s="1388" t="s">
        <v>2281</v>
      </c>
      <c r="E161" s="1397">
        <v>90</v>
      </c>
      <c r="F161" s="1396">
        <f t="shared" si="16"/>
        <v>90</v>
      </c>
      <c r="G161" s="1324" t="s">
        <v>2227</v>
      </c>
      <c r="H161" s="1325" t="s">
        <v>122</v>
      </c>
      <c r="I161" s="1449"/>
      <c r="J161" s="1357"/>
      <c r="K161" s="1357"/>
      <c r="L161" s="1357"/>
      <c r="M161" s="1357"/>
      <c r="N161" s="1357"/>
      <c r="O161" s="1357"/>
      <c r="P161" s="1357"/>
      <c r="Q161" s="1357"/>
      <c r="R161" s="1357"/>
      <c r="S161" s="1357"/>
      <c r="T161" s="1357"/>
      <c r="U161" s="1357"/>
      <c r="V161" s="1357"/>
      <c r="W161" s="1357"/>
      <c r="X161" s="1357"/>
      <c r="Y161" s="1357"/>
      <c r="Z161" s="1357"/>
      <c r="AA161" s="1357"/>
      <c r="AB161" s="1357"/>
      <c r="AC161" s="1357"/>
      <c r="AD161" s="1357"/>
      <c r="AE161" s="1357"/>
      <c r="AF161" s="1357"/>
      <c r="AG161" s="1357"/>
      <c r="AH161" s="1357"/>
      <c r="AI161" s="1332"/>
      <c r="AJ161" s="1332"/>
      <c r="AK161" s="1332"/>
      <c r="AL161" s="1357"/>
      <c r="AM161" s="1357"/>
      <c r="AN161" s="1357"/>
      <c r="AO161" s="1357"/>
      <c r="AP161" s="1357"/>
      <c r="AQ161" s="1357"/>
      <c r="AR161" s="1357"/>
      <c r="AS161" s="1357"/>
      <c r="AT161" s="1357"/>
      <c r="AU161" s="1357"/>
      <c r="AV161" s="1357"/>
      <c r="AW161" s="1357"/>
      <c r="AX161" s="1357"/>
      <c r="AY161" s="1357"/>
      <c r="AZ161" s="1357"/>
      <c r="BA161" s="1357">
        <v>10</v>
      </c>
      <c r="BB161" s="1357">
        <v>20</v>
      </c>
      <c r="BC161" s="1357">
        <v>20</v>
      </c>
      <c r="BD161" s="1357">
        <v>20</v>
      </c>
      <c r="BE161" s="1357">
        <v>20</v>
      </c>
      <c r="BF161" s="1404"/>
      <c r="BG161" s="1404"/>
      <c r="BH161" s="1404"/>
      <c r="BI161" s="1404"/>
      <c r="BJ161" s="1357"/>
    </row>
    <row r="162" spans="2:62" ht="14.25" x14ac:dyDescent="0.2">
      <c r="B162" s="94"/>
      <c r="C162" s="1347"/>
      <c r="D162" s="1336" t="s">
        <v>843</v>
      </c>
      <c r="E162" s="1347">
        <f>SUM(E141:E161)</f>
        <v>1140</v>
      </c>
      <c r="F162" s="1347"/>
      <c r="G162" s="1337"/>
      <c r="H162" s="1338"/>
      <c r="I162" s="1445"/>
      <c r="J162" s="1445"/>
      <c r="K162" s="1445"/>
      <c r="L162" s="1445"/>
      <c r="M162" s="1445"/>
      <c r="N162" s="1445"/>
      <c r="O162" s="1445"/>
      <c r="P162" s="1445"/>
      <c r="Q162" s="1445"/>
      <c r="R162" s="1445"/>
      <c r="S162" s="1445"/>
      <c r="T162" s="1445"/>
      <c r="U162" s="1445"/>
      <c r="V162" s="1445"/>
      <c r="W162" s="1445"/>
      <c r="X162" s="1445"/>
      <c r="Y162" s="1445"/>
      <c r="Z162" s="1445"/>
      <c r="AA162" s="1445"/>
      <c r="AB162" s="1445"/>
      <c r="AC162" s="1445"/>
      <c r="AD162" s="1445"/>
      <c r="AE162" s="1445"/>
      <c r="AF162" s="1445"/>
      <c r="AG162" s="1445"/>
      <c r="AH162" s="1445"/>
      <c r="AI162" s="1332"/>
      <c r="AJ162" s="1332"/>
      <c r="AK162" s="1332"/>
      <c r="AL162" s="1445"/>
      <c r="AM162" s="1445"/>
      <c r="AN162" s="1445"/>
      <c r="AO162" s="1445"/>
      <c r="AP162" s="1445"/>
      <c r="AQ162" s="1445"/>
      <c r="AR162" s="1445"/>
      <c r="AS162" s="1445"/>
      <c r="AT162" s="1445"/>
      <c r="AU162" s="1445"/>
      <c r="AV162" s="1445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04"/>
      <c r="BG162" s="1404"/>
      <c r="BH162" s="1404"/>
      <c r="BI162" s="1404"/>
      <c r="BJ162" s="1445"/>
    </row>
    <row r="163" spans="2:62" ht="15" x14ac:dyDescent="0.25">
      <c r="B163" s="1399" t="s">
        <v>2282</v>
      </c>
      <c r="C163" s="1354" t="s">
        <v>153</v>
      </c>
      <c r="D163" s="1355" t="s">
        <v>1060</v>
      </c>
      <c r="E163" s="1349">
        <v>30</v>
      </c>
      <c r="F163" s="1396">
        <f t="shared" ref="F163:F182" si="17">SUM(J163:BI163)</f>
        <v>30</v>
      </c>
      <c r="G163" s="1448" t="s">
        <v>2279</v>
      </c>
      <c r="H163" s="1325" t="s">
        <v>420</v>
      </c>
      <c r="I163" s="1325"/>
      <c r="J163" s="1357">
        <v>25</v>
      </c>
      <c r="K163" s="1357">
        <v>5</v>
      </c>
      <c r="L163" s="1357"/>
      <c r="M163" s="1452"/>
      <c r="N163" s="1452"/>
      <c r="O163" s="1452"/>
      <c r="P163" s="1452"/>
      <c r="Q163" s="1452"/>
      <c r="R163" s="1452"/>
      <c r="S163" s="1452"/>
      <c r="T163" s="1452"/>
      <c r="U163" s="1452"/>
      <c r="V163" s="1452"/>
      <c r="W163" s="1452"/>
      <c r="X163" s="1452"/>
      <c r="Y163" s="1452"/>
      <c r="Z163" s="1452"/>
      <c r="AA163" s="1452"/>
      <c r="AB163" s="1452"/>
      <c r="AC163" s="1452"/>
      <c r="AD163" s="1452"/>
      <c r="AE163" s="1452"/>
      <c r="AF163" s="1452"/>
      <c r="AG163" s="1452"/>
      <c r="AH163" s="1452"/>
      <c r="AI163" s="1332"/>
      <c r="AJ163" s="1332"/>
      <c r="AK163" s="1332"/>
      <c r="AL163" s="1452"/>
      <c r="AM163" s="1452"/>
      <c r="AN163" s="1452"/>
      <c r="AO163" s="1452"/>
      <c r="AP163" s="1452"/>
      <c r="AQ163" s="1452"/>
      <c r="AR163" s="1452"/>
      <c r="AS163" s="1452"/>
      <c r="AT163" s="1452"/>
      <c r="AU163" s="1452"/>
      <c r="AV163" s="1452"/>
      <c r="AW163" s="1452"/>
      <c r="AX163" s="1452"/>
      <c r="AY163" s="1452"/>
      <c r="AZ163" s="1452"/>
      <c r="BA163" s="1452"/>
      <c r="BB163" s="1452"/>
      <c r="BC163" s="1452"/>
      <c r="BD163" s="1452"/>
      <c r="BE163" s="1452"/>
      <c r="BF163" s="1404"/>
      <c r="BG163" s="1404"/>
      <c r="BH163" s="1404"/>
      <c r="BI163" s="1404"/>
      <c r="BJ163" s="1452"/>
    </row>
    <row r="164" spans="2:62" ht="15" x14ac:dyDescent="0.25">
      <c r="B164" s="1399" t="s">
        <v>2282</v>
      </c>
      <c r="C164" s="1354" t="s">
        <v>154</v>
      </c>
      <c r="D164" s="1355" t="s">
        <v>136</v>
      </c>
      <c r="E164" s="1349">
        <v>15</v>
      </c>
      <c r="F164" s="1396">
        <f t="shared" si="17"/>
        <v>15</v>
      </c>
      <c r="G164" s="1448" t="s">
        <v>2279</v>
      </c>
      <c r="H164" s="1325" t="s">
        <v>420</v>
      </c>
      <c r="I164" s="1325"/>
      <c r="J164" s="1357"/>
      <c r="K164" s="1357">
        <v>15</v>
      </c>
      <c r="L164" s="1357"/>
      <c r="M164" s="1452"/>
      <c r="N164" s="1452"/>
      <c r="O164" s="1452"/>
      <c r="P164" s="1452"/>
      <c r="Q164" s="1452"/>
      <c r="R164" s="1452"/>
      <c r="S164" s="1452"/>
      <c r="T164" s="1452"/>
      <c r="U164" s="1452"/>
      <c r="V164" s="1452"/>
      <c r="W164" s="1452"/>
      <c r="X164" s="1452"/>
      <c r="Y164" s="1452"/>
      <c r="Z164" s="1452"/>
      <c r="AA164" s="1452"/>
      <c r="AB164" s="1452"/>
      <c r="AC164" s="1452"/>
      <c r="AD164" s="1452"/>
      <c r="AE164" s="1452"/>
      <c r="AF164" s="1452"/>
      <c r="AG164" s="1452"/>
      <c r="AH164" s="1452"/>
      <c r="AI164" s="1332"/>
      <c r="AJ164" s="1332"/>
      <c r="AK164" s="1332"/>
      <c r="AL164" s="1452"/>
      <c r="AM164" s="1452"/>
      <c r="AN164" s="1452"/>
      <c r="AO164" s="1452"/>
      <c r="AP164" s="1452"/>
      <c r="AQ164" s="1452"/>
      <c r="AR164" s="1452"/>
      <c r="AS164" s="1452"/>
      <c r="AT164" s="1452"/>
      <c r="AU164" s="1452"/>
      <c r="AV164" s="1452"/>
      <c r="AW164" s="1452"/>
      <c r="AX164" s="1452"/>
      <c r="AY164" s="1452"/>
      <c r="AZ164" s="1452"/>
      <c r="BA164" s="1452"/>
      <c r="BB164" s="1452"/>
      <c r="BC164" s="1452"/>
      <c r="BD164" s="1452"/>
      <c r="BE164" s="1452"/>
      <c r="BF164" s="1404"/>
      <c r="BG164" s="1404"/>
      <c r="BH164" s="1404"/>
      <c r="BI164" s="1404"/>
      <c r="BJ164" s="1452"/>
    </row>
    <row r="165" spans="2:62" ht="15" x14ac:dyDescent="0.25">
      <c r="B165" s="1399" t="s">
        <v>2282</v>
      </c>
      <c r="C165" s="1354" t="s">
        <v>155</v>
      </c>
      <c r="D165" s="1382" t="s">
        <v>2270</v>
      </c>
      <c r="E165" s="1446">
        <v>30</v>
      </c>
      <c r="F165" s="1396">
        <f t="shared" si="17"/>
        <v>0</v>
      </c>
      <c r="G165" s="1448" t="s">
        <v>2269</v>
      </c>
      <c r="H165" s="1325"/>
      <c r="I165" s="1325">
        <v>30</v>
      </c>
      <c r="J165" s="1357"/>
      <c r="K165" s="1357"/>
      <c r="L165" s="1357"/>
      <c r="M165" s="1452"/>
      <c r="N165" s="1452"/>
      <c r="O165" s="1452"/>
      <c r="P165" s="1452"/>
      <c r="Q165" s="1452"/>
      <c r="R165" s="1452"/>
      <c r="S165" s="1452"/>
      <c r="T165" s="1452"/>
      <c r="U165" s="1452"/>
      <c r="V165" s="1452"/>
      <c r="W165" s="1452"/>
      <c r="X165" s="1452"/>
      <c r="Y165" s="1452"/>
      <c r="Z165" s="1452"/>
      <c r="AA165" s="1452"/>
      <c r="AB165" s="1452"/>
      <c r="AC165" s="1452"/>
      <c r="AD165" s="1452"/>
      <c r="AE165" s="1452"/>
      <c r="AF165" s="1452"/>
      <c r="AG165" s="1452"/>
      <c r="AH165" s="1452"/>
      <c r="AI165" s="1332"/>
      <c r="AJ165" s="1332"/>
      <c r="AK165" s="1332"/>
      <c r="AL165" s="1452"/>
      <c r="AM165" s="1452"/>
      <c r="AN165" s="1452"/>
      <c r="AO165" s="1452"/>
      <c r="AP165" s="1452"/>
      <c r="AQ165" s="1452"/>
      <c r="AR165" s="1452"/>
      <c r="AS165" s="1452"/>
      <c r="AT165" s="1452"/>
      <c r="AU165" s="1452"/>
      <c r="AV165" s="1452"/>
      <c r="AW165" s="1452"/>
      <c r="AX165" s="1452"/>
      <c r="AY165" s="1452"/>
      <c r="AZ165" s="1452"/>
      <c r="BA165" s="1452"/>
      <c r="BB165" s="1452"/>
      <c r="BC165" s="1452"/>
      <c r="BD165" s="1452"/>
      <c r="BE165" s="1452"/>
      <c r="BF165" s="1404"/>
      <c r="BG165" s="1404"/>
      <c r="BH165" s="1404"/>
      <c r="BI165" s="1404"/>
      <c r="BJ165" s="1452"/>
    </row>
    <row r="166" spans="2:62" ht="15" x14ac:dyDescent="0.25">
      <c r="B166" s="1399" t="s">
        <v>2282</v>
      </c>
      <c r="C166" s="1355" t="s">
        <v>156</v>
      </c>
      <c r="D166" s="1453" t="s">
        <v>1061</v>
      </c>
      <c r="E166" s="1454">
        <v>45</v>
      </c>
      <c r="F166" s="1455">
        <f t="shared" si="17"/>
        <v>0</v>
      </c>
      <c r="G166" s="1448" t="s">
        <v>2269</v>
      </c>
      <c r="H166" s="1376"/>
      <c r="I166" s="1325">
        <v>45</v>
      </c>
      <c r="J166" s="1394"/>
      <c r="K166" s="1394"/>
      <c r="L166" s="1394"/>
      <c r="M166" s="1451"/>
      <c r="N166" s="1451"/>
      <c r="O166" s="1451"/>
      <c r="P166" s="1451"/>
      <c r="Q166" s="1451"/>
      <c r="R166" s="1451"/>
      <c r="S166" s="1451"/>
      <c r="T166" s="1451"/>
      <c r="U166" s="1451"/>
      <c r="V166" s="1451"/>
      <c r="W166" s="1451"/>
      <c r="X166" s="1451"/>
      <c r="Y166" s="1451"/>
      <c r="Z166" s="1451"/>
      <c r="AA166" s="1451"/>
      <c r="AB166" s="1451"/>
      <c r="AC166" s="1451"/>
      <c r="AD166" s="1451"/>
      <c r="AE166" s="1451"/>
      <c r="AF166" s="1451"/>
      <c r="AG166" s="1451"/>
      <c r="AH166" s="1451"/>
      <c r="AI166" s="1387"/>
      <c r="AJ166" s="1387"/>
      <c r="AK166" s="1387"/>
      <c r="AL166" s="1451"/>
      <c r="AM166" s="1451"/>
      <c r="AN166" s="1451"/>
      <c r="AO166" s="1451"/>
      <c r="AP166" s="1451"/>
      <c r="AQ166" s="1451"/>
      <c r="AR166" s="1451"/>
      <c r="AS166" s="1451"/>
      <c r="AT166" s="1451"/>
      <c r="AU166" s="1451"/>
      <c r="AV166" s="1451"/>
      <c r="AW166" s="1451"/>
      <c r="AX166" s="1451"/>
      <c r="AY166" s="1451"/>
      <c r="AZ166" s="1451"/>
      <c r="BA166" s="1451"/>
      <c r="BB166" s="1451"/>
      <c r="BC166" s="1451"/>
      <c r="BD166" s="1451"/>
      <c r="BE166" s="1451"/>
      <c r="BF166" s="1404"/>
      <c r="BG166" s="1404"/>
      <c r="BH166" s="1404"/>
      <c r="BI166" s="1404"/>
      <c r="BJ166" s="1452"/>
    </row>
    <row r="167" spans="2:62" ht="15" x14ac:dyDescent="0.25">
      <c r="B167" s="1399" t="s">
        <v>2282</v>
      </c>
      <c r="C167" s="1355" t="s">
        <v>158</v>
      </c>
      <c r="D167" s="1453" t="s">
        <v>1305</v>
      </c>
      <c r="E167" s="1454">
        <v>90</v>
      </c>
      <c r="F167" s="1455">
        <f t="shared" si="17"/>
        <v>25</v>
      </c>
      <c r="G167" s="1448" t="s">
        <v>2239</v>
      </c>
      <c r="H167" s="1376" t="s">
        <v>146</v>
      </c>
      <c r="I167" s="1325">
        <v>65</v>
      </c>
      <c r="J167" s="1394">
        <v>25</v>
      </c>
      <c r="K167" s="1394"/>
      <c r="L167" s="1394"/>
      <c r="M167" s="1451"/>
      <c r="N167" s="1451"/>
      <c r="O167" s="1451"/>
      <c r="P167" s="1451"/>
      <c r="Q167" s="1451"/>
      <c r="R167" s="1451"/>
      <c r="S167" s="1451"/>
      <c r="T167" s="1451"/>
      <c r="U167" s="1451"/>
      <c r="V167" s="1451"/>
      <c r="W167" s="1451"/>
      <c r="X167" s="1451"/>
      <c r="Y167" s="1451"/>
      <c r="Z167" s="1451"/>
      <c r="AA167" s="1451"/>
      <c r="AB167" s="1451"/>
      <c r="AC167" s="1451"/>
      <c r="AD167" s="1451"/>
      <c r="AE167" s="1451"/>
      <c r="AF167" s="1451"/>
      <c r="AG167" s="1451"/>
      <c r="AH167" s="1451"/>
      <c r="AI167" s="1387"/>
      <c r="AJ167" s="1387"/>
      <c r="AK167" s="1387"/>
      <c r="AL167" s="1451"/>
      <c r="AM167" s="1451"/>
      <c r="AN167" s="1451"/>
      <c r="AO167" s="1451"/>
      <c r="AP167" s="1451"/>
      <c r="AQ167" s="1451"/>
      <c r="AR167" s="1451"/>
      <c r="AS167" s="1451"/>
      <c r="AT167" s="1451"/>
      <c r="AU167" s="1451"/>
      <c r="AV167" s="1451"/>
      <c r="AW167" s="1451"/>
      <c r="AX167" s="1451"/>
      <c r="AY167" s="1451"/>
      <c r="AZ167" s="1451"/>
      <c r="BA167" s="1451"/>
      <c r="BB167" s="1451"/>
      <c r="BC167" s="1451"/>
      <c r="BD167" s="1451"/>
      <c r="BE167" s="1451"/>
      <c r="BF167" s="1404"/>
      <c r="BG167" s="1404"/>
      <c r="BH167" s="1404"/>
      <c r="BI167" s="1404"/>
      <c r="BJ167" s="1452"/>
    </row>
    <row r="168" spans="2:62" ht="15" x14ac:dyDescent="0.25">
      <c r="B168" s="1399" t="s">
        <v>2282</v>
      </c>
      <c r="C168" s="1355" t="s">
        <v>159</v>
      </c>
      <c r="D168" s="1456" t="s">
        <v>59</v>
      </c>
      <c r="E168" s="1457">
        <v>30</v>
      </c>
      <c r="F168" s="1455">
        <f t="shared" si="17"/>
        <v>30</v>
      </c>
      <c r="G168" s="1448" t="s">
        <v>2279</v>
      </c>
      <c r="H168" s="1376" t="s">
        <v>420</v>
      </c>
      <c r="I168" s="1451"/>
      <c r="J168" s="1394"/>
      <c r="K168" s="1394">
        <v>5</v>
      </c>
      <c r="L168" s="1394">
        <v>25</v>
      </c>
      <c r="M168" s="1451"/>
      <c r="N168" s="1451"/>
      <c r="O168" s="1451"/>
      <c r="P168" s="1451"/>
      <c r="Q168" s="1451"/>
      <c r="R168" s="1451"/>
      <c r="S168" s="1451"/>
      <c r="T168" s="1451"/>
      <c r="U168" s="1451"/>
      <c r="V168" s="1451"/>
      <c r="W168" s="1451"/>
      <c r="X168" s="1451"/>
      <c r="Y168" s="1451"/>
      <c r="Z168" s="1451"/>
      <c r="AA168" s="1451"/>
      <c r="AB168" s="1451"/>
      <c r="AC168" s="1451"/>
      <c r="AD168" s="1451"/>
      <c r="AE168" s="1451"/>
      <c r="AF168" s="1451"/>
      <c r="AG168" s="1451"/>
      <c r="AH168" s="1451"/>
      <c r="AI168" s="1387"/>
      <c r="AJ168" s="1387"/>
      <c r="AK168" s="1387"/>
      <c r="AL168" s="1451"/>
      <c r="AM168" s="1451"/>
      <c r="AN168" s="1451"/>
      <c r="AO168" s="1451"/>
      <c r="AP168" s="1451"/>
      <c r="AQ168" s="1451"/>
      <c r="AR168" s="1451"/>
      <c r="AS168" s="1451"/>
      <c r="AT168" s="1451"/>
      <c r="AU168" s="1451"/>
      <c r="AV168" s="1451"/>
      <c r="AW168" s="1451"/>
      <c r="AX168" s="1451"/>
      <c r="AY168" s="1451"/>
      <c r="AZ168" s="1451"/>
      <c r="BA168" s="1451"/>
      <c r="BB168" s="1451"/>
      <c r="BC168" s="1451"/>
      <c r="BD168" s="1451"/>
      <c r="BE168" s="1451"/>
      <c r="BF168" s="1404"/>
      <c r="BG168" s="1404"/>
      <c r="BH168" s="1404"/>
      <c r="BI168" s="1404"/>
      <c r="BJ168" s="1452"/>
    </row>
    <row r="169" spans="2:62" ht="15" x14ac:dyDescent="0.25">
      <c r="B169" s="1399" t="s">
        <v>2282</v>
      </c>
      <c r="C169" s="1355" t="s">
        <v>167</v>
      </c>
      <c r="D169" s="1458" t="s">
        <v>2245</v>
      </c>
      <c r="E169" s="1459">
        <v>30</v>
      </c>
      <c r="F169" s="1455">
        <f t="shared" si="17"/>
        <v>30</v>
      </c>
      <c r="G169" s="1448" t="s">
        <v>2221</v>
      </c>
      <c r="H169" s="1376" t="s">
        <v>125</v>
      </c>
      <c r="I169" s="1376"/>
      <c r="J169" s="1451"/>
      <c r="K169" s="1451"/>
      <c r="L169" s="1451"/>
      <c r="M169" s="1451"/>
      <c r="N169" s="1451"/>
      <c r="O169" s="1451"/>
      <c r="P169" s="1451"/>
      <c r="Q169" s="1451"/>
      <c r="R169" s="1451"/>
      <c r="S169" s="1451"/>
      <c r="T169" s="1451"/>
      <c r="U169" s="1451"/>
      <c r="V169" s="1451"/>
      <c r="W169" s="1451"/>
      <c r="X169" s="1451"/>
      <c r="Y169" s="1451"/>
      <c r="Z169" s="1451"/>
      <c r="AA169" s="1451"/>
      <c r="AB169" s="1451"/>
      <c r="AC169" s="1451"/>
      <c r="AD169" s="1451"/>
      <c r="AE169" s="1451"/>
      <c r="AF169" s="1451"/>
      <c r="AG169" s="1451"/>
      <c r="AH169" s="1451"/>
      <c r="AI169" s="1387"/>
      <c r="AJ169" s="1387"/>
      <c r="AK169" s="1387"/>
      <c r="AL169" s="1451"/>
      <c r="AM169" s="1451"/>
      <c r="AN169" s="1451"/>
      <c r="AO169" s="1451"/>
      <c r="AP169" s="1451"/>
      <c r="AQ169" s="1451"/>
      <c r="AR169" s="1451"/>
      <c r="AS169" s="1451"/>
      <c r="AT169" s="1451"/>
      <c r="AU169" s="1451"/>
      <c r="AV169" s="1451"/>
      <c r="AW169" s="1451"/>
      <c r="AX169" s="1451"/>
      <c r="AY169" s="1451"/>
      <c r="AZ169" s="1451"/>
      <c r="BA169" s="1451"/>
      <c r="BB169" s="1451"/>
      <c r="BC169" s="1451">
        <v>25</v>
      </c>
      <c r="BD169" s="1451">
        <v>5</v>
      </c>
      <c r="BE169" s="1451"/>
      <c r="BF169" s="1404"/>
      <c r="BG169" s="1404"/>
      <c r="BH169" s="1404"/>
      <c r="BI169" s="1404"/>
      <c r="BJ169" s="1452"/>
    </row>
    <row r="170" spans="2:62" ht="15" x14ac:dyDescent="0.25">
      <c r="B170" s="1399" t="s">
        <v>2282</v>
      </c>
      <c r="C170" s="1384" t="s">
        <v>162</v>
      </c>
      <c r="D170" s="1460" t="s">
        <v>1062</v>
      </c>
      <c r="E170" s="1461">
        <v>45</v>
      </c>
      <c r="F170" s="1455">
        <f t="shared" si="17"/>
        <v>45</v>
      </c>
      <c r="G170" s="1448" t="s">
        <v>2221</v>
      </c>
      <c r="H170" s="1376" t="s">
        <v>125</v>
      </c>
      <c r="I170" s="1376"/>
      <c r="J170" s="1451"/>
      <c r="K170" s="1451"/>
      <c r="L170" s="1451"/>
      <c r="M170" s="1451"/>
      <c r="N170" s="1451"/>
      <c r="O170" s="1451"/>
      <c r="P170" s="1451"/>
      <c r="Q170" s="1451"/>
      <c r="R170" s="1451"/>
      <c r="S170" s="1451"/>
      <c r="T170" s="1451"/>
      <c r="U170" s="1451"/>
      <c r="V170" s="1451"/>
      <c r="W170" s="1451"/>
      <c r="X170" s="1451"/>
      <c r="Y170" s="1451"/>
      <c r="Z170" s="1451"/>
      <c r="AA170" s="1451"/>
      <c r="AB170" s="1451"/>
      <c r="AC170" s="1451"/>
      <c r="AD170" s="1451"/>
      <c r="AE170" s="1451"/>
      <c r="AF170" s="1451"/>
      <c r="AG170" s="1451"/>
      <c r="AH170" s="1451"/>
      <c r="AI170" s="1387"/>
      <c r="AJ170" s="1387"/>
      <c r="AK170" s="1387"/>
      <c r="AL170" s="1451"/>
      <c r="AM170" s="1451"/>
      <c r="AN170" s="1451"/>
      <c r="AO170" s="1451"/>
      <c r="AP170" s="1451"/>
      <c r="AQ170" s="1451"/>
      <c r="AR170" s="1451"/>
      <c r="AS170" s="1451"/>
      <c r="AT170" s="1451"/>
      <c r="AU170" s="1451"/>
      <c r="AV170" s="1451"/>
      <c r="AW170" s="1451"/>
      <c r="AX170" s="1451"/>
      <c r="AY170" s="1451"/>
      <c r="AZ170" s="1451"/>
      <c r="BA170" s="1451"/>
      <c r="BB170" s="1451"/>
      <c r="BC170" s="1451"/>
      <c r="BD170" s="1451">
        <v>20</v>
      </c>
      <c r="BE170" s="1451">
        <v>25</v>
      </c>
      <c r="BF170" s="1404"/>
      <c r="BG170" s="1404"/>
      <c r="BH170" s="1404"/>
      <c r="BI170" s="1404"/>
      <c r="BJ170" s="1452"/>
    </row>
    <row r="171" spans="2:62" ht="15" x14ac:dyDescent="0.25">
      <c r="B171" s="1399" t="s">
        <v>2282</v>
      </c>
      <c r="C171" s="1388" t="s">
        <v>296</v>
      </c>
      <c r="D171" s="1462" t="s">
        <v>1031</v>
      </c>
      <c r="E171" s="1463">
        <v>60</v>
      </c>
      <c r="F171" s="1455">
        <f t="shared" si="17"/>
        <v>60</v>
      </c>
      <c r="G171" s="1448" t="s">
        <v>2218</v>
      </c>
      <c r="H171" s="1376" t="s">
        <v>127</v>
      </c>
      <c r="I171" s="1376"/>
      <c r="J171" s="1451"/>
      <c r="K171" s="1451"/>
      <c r="L171" s="1451"/>
      <c r="M171" s="1451">
        <v>20</v>
      </c>
      <c r="N171" s="1451">
        <v>16</v>
      </c>
      <c r="O171" s="1451">
        <v>20</v>
      </c>
      <c r="P171" s="1451">
        <v>4</v>
      </c>
      <c r="Q171" s="1451"/>
      <c r="R171" s="1451"/>
      <c r="S171" s="1451"/>
      <c r="T171" s="1451"/>
      <c r="U171" s="1451"/>
      <c r="V171" s="1451"/>
      <c r="W171" s="1451"/>
      <c r="X171" s="1451"/>
      <c r="Y171" s="1451"/>
      <c r="Z171" s="1451"/>
      <c r="AA171" s="1451"/>
      <c r="AB171" s="1451"/>
      <c r="AC171" s="1451"/>
      <c r="AD171" s="1451"/>
      <c r="AE171" s="1451"/>
      <c r="AF171" s="1451"/>
      <c r="AG171" s="1451"/>
      <c r="AH171" s="1451"/>
      <c r="AI171" s="1387"/>
      <c r="AJ171" s="1387"/>
      <c r="AK171" s="1387"/>
      <c r="AL171" s="1451"/>
      <c r="AM171" s="1451"/>
      <c r="AN171" s="1451"/>
      <c r="AO171" s="1451"/>
      <c r="AP171" s="1451"/>
      <c r="AQ171" s="1451"/>
      <c r="AR171" s="1451"/>
      <c r="AS171" s="1451"/>
      <c r="AT171" s="1451"/>
      <c r="AU171" s="1451"/>
      <c r="AV171" s="1451"/>
      <c r="AW171" s="1451"/>
      <c r="AX171" s="1451"/>
      <c r="AY171" s="1451"/>
      <c r="AZ171" s="1451"/>
      <c r="BA171" s="1451"/>
      <c r="BB171" s="1451"/>
      <c r="BC171" s="1451"/>
      <c r="BD171" s="1451"/>
      <c r="BE171" s="1451"/>
      <c r="BF171" s="1404"/>
      <c r="BG171" s="1404"/>
      <c r="BH171" s="1404"/>
      <c r="BI171" s="1404"/>
      <c r="BJ171" s="1452"/>
    </row>
    <row r="172" spans="2:62" ht="15" x14ac:dyDescent="0.25">
      <c r="B172" s="1399" t="s">
        <v>2282</v>
      </c>
      <c r="C172" s="1388" t="s">
        <v>169</v>
      </c>
      <c r="D172" s="1462" t="s">
        <v>1035</v>
      </c>
      <c r="E172" s="1463">
        <v>60</v>
      </c>
      <c r="F172" s="1455">
        <f t="shared" si="17"/>
        <v>60</v>
      </c>
      <c r="G172" s="1448" t="s">
        <v>2221</v>
      </c>
      <c r="H172" s="1376" t="s">
        <v>125</v>
      </c>
      <c r="I172" s="1376"/>
      <c r="J172" s="1451"/>
      <c r="K172" s="1451"/>
      <c r="L172" s="1451"/>
      <c r="M172" s="1451"/>
      <c r="N172" s="1451"/>
      <c r="O172" s="1451"/>
      <c r="P172" s="1451"/>
      <c r="Q172" s="1451"/>
      <c r="R172" s="1451"/>
      <c r="S172" s="1451"/>
      <c r="T172" s="1451"/>
      <c r="U172" s="1451"/>
      <c r="V172" s="1451"/>
      <c r="W172" s="1451"/>
      <c r="X172" s="1451"/>
      <c r="Y172" s="1451"/>
      <c r="Z172" s="1451"/>
      <c r="AA172" s="1451"/>
      <c r="AB172" s="1451"/>
      <c r="AC172" s="1357">
        <v>8</v>
      </c>
      <c r="AD172" s="1357">
        <v>20</v>
      </c>
      <c r="AE172" s="1357">
        <v>20</v>
      </c>
      <c r="AF172" s="1357">
        <v>12</v>
      </c>
      <c r="AG172" s="1357"/>
      <c r="AH172" s="1357"/>
      <c r="AI172" s="1387"/>
      <c r="AJ172" s="1387"/>
      <c r="AK172" s="1387"/>
      <c r="AL172" s="1451"/>
      <c r="AM172" s="1451"/>
      <c r="AN172" s="1451"/>
      <c r="AO172" s="1451"/>
      <c r="AP172" s="1451"/>
      <c r="AQ172" s="1451"/>
      <c r="AR172" s="1451"/>
      <c r="AS172" s="1451"/>
      <c r="AT172" s="1451"/>
      <c r="AU172" s="1451"/>
      <c r="AV172" s="1451"/>
      <c r="AW172" s="1451"/>
      <c r="AX172" s="1451"/>
      <c r="AY172" s="1451"/>
      <c r="AZ172" s="1451"/>
      <c r="BA172" s="1451"/>
      <c r="BB172" s="1451"/>
      <c r="BC172" s="1451"/>
      <c r="BD172" s="1451"/>
      <c r="BE172" s="1451"/>
      <c r="BF172" s="1404"/>
      <c r="BG172" s="1404"/>
      <c r="BH172" s="1404"/>
      <c r="BI172" s="1404"/>
      <c r="BJ172" s="1452"/>
    </row>
    <row r="173" spans="2:62" ht="15" x14ac:dyDescent="0.25">
      <c r="B173" s="1399" t="s">
        <v>2282</v>
      </c>
      <c r="C173" s="1388" t="s">
        <v>164</v>
      </c>
      <c r="D173" s="1464" t="s">
        <v>1097</v>
      </c>
      <c r="E173" s="1463">
        <v>90</v>
      </c>
      <c r="F173" s="1455">
        <f t="shared" si="17"/>
        <v>90</v>
      </c>
      <c r="G173" s="1448" t="s">
        <v>2218</v>
      </c>
      <c r="H173" s="1376" t="s">
        <v>127</v>
      </c>
      <c r="I173" s="1376"/>
      <c r="J173" s="1451"/>
      <c r="K173" s="1451"/>
      <c r="L173" s="1451"/>
      <c r="M173" s="1451"/>
      <c r="N173" s="1451"/>
      <c r="O173" s="1451"/>
      <c r="P173" s="1451">
        <v>20</v>
      </c>
      <c r="Q173" s="1451">
        <v>25</v>
      </c>
      <c r="R173" s="1451">
        <v>25</v>
      </c>
      <c r="S173" s="1451">
        <v>20</v>
      </c>
      <c r="T173" s="1451"/>
      <c r="U173" s="1451"/>
      <c r="V173" s="1451"/>
      <c r="W173" s="1451"/>
      <c r="X173" s="1451"/>
      <c r="Y173" s="1451"/>
      <c r="Z173" s="1451"/>
      <c r="AA173" s="1451"/>
      <c r="AB173" s="1451"/>
      <c r="AC173" s="1357"/>
      <c r="AD173" s="1357"/>
      <c r="AE173" s="1357"/>
      <c r="AF173" s="1357"/>
      <c r="AG173" s="1357"/>
      <c r="AH173" s="1357"/>
      <c r="AI173" s="1387"/>
      <c r="AJ173" s="1387"/>
      <c r="AK173" s="1387"/>
      <c r="AL173" s="1451"/>
      <c r="AM173" s="1451"/>
      <c r="AN173" s="1451"/>
      <c r="AO173" s="1451"/>
      <c r="AP173" s="1451"/>
      <c r="AQ173" s="1451"/>
      <c r="AR173" s="1451"/>
      <c r="AS173" s="1451"/>
      <c r="AT173" s="1451"/>
      <c r="AU173" s="1451"/>
      <c r="AV173" s="1451"/>
      <c r="AW173" s="1451"/>
      <c r="AX173" s="1451"/>
      <c r="AY173" s="1451"/>
      <c r="AZ173" s="1451"/>
      <c r="BA173" s="1451"/>
      <c r="BB173" s="1451"/>
      <c r="BC173" s="1451"/>
      <c r="BD173" s="1451"/>
      <c r="BE173" s="1451"/>
      <c r="BF173" s="1404"/>
      <c r="BG173" s="1404"/>
      <c r="BH173" s="1404"/>
      <c r="BI173" s="1404"/>
      <c r="BJ173" s="1452"/>
    </row>
    <row r="174" spans="2:62" ht="15" x14ac:dyDescent="0.25">
      <c r="B174" s="1399" t="s">
        <v>2282</v>
      </c>
      <c r="C174" s="1388" t="s">
        <v>165</v>
      </c>
      <c r="D174" s="1464" t="s">
        <v>1098</v>
      </c>
      <c r="E174" s="1463">
        <v>60</v>
      </c>
      <c r="F174" s="1455">
        <f t="shared" si="17"/>
        <v>60</v>
      </c>
      <c r="G174" s="1448" t="s">
        <v>2213</v>
      </c>
      <c r="H174" s="1376" t="s">
        <v>126</v>
      </c>
      <c r="I174" s="1376"/>
      <c r="J174" s="1451"/>
      <c r="K174" s="1451"/>
      <c r="L174" s="1451"/>
      <c r="M174" s="1451"/>
      <c r="N174" s="1451"/>
      <c r="O174" s="1451"/>
      <c r="P174" s="1451"/>
      <c r="Q174" s="1451"/>
      <c r="R174" s="1451"/>
      <c r="S174" s="1451"/>
      <c r="T174" s="1451">
        <v>25</v>
      </c>
      <c r="U174" s="1451">
        <v>25</v>
      </c>
      <c r="V174" s="1451">
        <v>10</v>
      </c>
      <c r="W174" s="1451"/>
      <c r="X174" s="1451"/>
      <c r="Y174" s="1451"/>
      <c r="Z174" s="1451"/>
      <c r="AA174" s="1451"/>
      <c r="AB174" s="1451"/>
      <c r="AC174" s="1357"/>
      <c r="AD174" s="1357"/>
      <c r="AE174" s="1357"/>
      <c r="AF174" s="1357"/>
      <c r="AG174" s="1357"/>
      <c r="AH174" s="1357"/>
      <c r="AI174" s="1387"/>
      <c r="AJ174" s="1387"/>
      <c r="AK174" s="1387"/>
      <c r="AL174" s="1451"/>
      <c r="AM174" s="1451"/>
      <c r="AN174" s="1451"/>
      <c r="AO174" s="1451"/>
      <c r="AP174" s="1451"/>
      <c r="AQ174" s="1451"/>
      <c r="AR174" s="1451"/>
      <c r="AS174" s="1451"/>
      <c r="AT174" s="1451"/>
      <c r="AU174" s="1451"/>
      <c r="AV174" s="1451"/>
      <c r="AW174" s="1451"/>
      <c r="AX174" s="1451"/>
      <c r="AY174" s="1451"/>
      <c r="AZ174" s="1451"/>
      <c r="BA174" s="1451"/>
      <c r="BB174" s="1451"/>
      <c r="BC174" s="1451"/>
      <c r="BD174" s="1451"/>
      <c r="BE174" s="1451"/>
      <c r="BF174" s="1404"/>
      <c r="BG174" s="1404"/>
      <c r="BH174" s="1404"/>
      <c r="BI174" s="1404"/>
      <c r="BJ174" s="1452"/>
    </row>
    <row r="175" spans="2:62" ht="15" x14ac:dyDescent="0.25">
      <c r="B175" s="1399" t="s">
        <v>2282</v>
      </c>
      <c r="C175" s="1388" t="s">
        <v>166</v>
      </c>
      <c r="D175" s="1464" t="s">
        <v>1099</v>
      </c>
      <c r="E175" s="1463">
        <v>60</v>
      </c>
      <c r="F175" s="1455">
        <f t="shared" si="17"/>
        <v>60</v>
      </c>
      <c r="G175" s="1448" t="s">
        <v>2213</v>
      </c>
      <c r="H175" s="1376" t="s">
        <v>126</v>
      </c>
      <c r="I175" s="1376"/>
      <c r="J175" s="1451"/>
      <c r="K175" s="1451"/>
      <c r="L175" s="1451"/>
      <c r="M175" s="1451"/>
      <c r="N175" s="1451"/>
      <c r="O175" s="1451"/>
      <c r="P175" s="1451"/>
      <c r="Q175" s="1451"/>
      <c r="R175" s="1451"/>
      <c r="S175" s="1451"/>
      <c r="T175" s="1451"/>
      <c r="U175" s="1451"/>
      <c r="V175" s="1451">
        <v>5</v>
      </c>
      <c r="W175" s="1451">
        <v>15</v>
      </c>
      <c r="X175" s="1451">
        <v>15</v>
      </c>
      <c r="Y175" s="1451">
        <v>15</v>
      </c>
      <c r="Z175" s="1451">
        <v>10</v>
      </c>
      <c r="AA175" s="1451"/>
      <c r="AB175" s="1451"/>
      <c r="AC175" s="1357"/>
      <c r="AD175" s="1357"/>
      <c r="AE175" s="1357"/>
      <c r="AF175" s="1357"/>
      <c r="AG175" s="1357"/>
      <c r="AH175" s="1357"/>
      <c r="AI175" s="1387"/>
      <c r="AJ175" s="1387"/>
      <c r="AK175" s="1387"/>
      <c r="AL175" s="1451"/>
      <c r="AM175" s="1451"/>
      <c r="AN175" s="1451"/>
      <c r="AO175" s="1451"/>
      <c r="AP175" s="1451"/>
      <c r="AQ175" s="1451"/>
      <c r="AR175" s="1451"/>
      <c r="AS175" s="1451"/>
      <c r="AT175" s="1451"/>
      <c r="AU175" s="1451"/>
      <c r="AV175" s="1451"/>
      <c r="AW175" s="1451"/>
      <c r="AX175" s="1451"/>
      <c r="AY175" s="1451"/>
      <c r="AZ175" s="1451"/>
      <c r="BA175" s="1451"/>
      <c r="BB175" s="1451"/>
      <c r="BC175" s="1451"/>
      <c r="BD175" s="1451"/>
      <c r="BE175" s="1451"/>
      <c r="BF175" s="1404"/>
      <c r="BG175" s="1404"/>
      <c r="BH175" s="1404"/>
      <c r="BI175" s="1404"/>
      <c r="BJ175" s="1452"/>
    </row>
    <row r="176" spans="2:62" ht="15" x14ac:dyDescent="0.25">
      <c r="B176" s="1399" t="s">
        <v>2282</v>
      </c>
      <c r="C176" s="1388" t="s">
        <v>174</v>
      </c>
      <c r="D176" s="1464" t="s">
        <v>1100</v>
      </c>
      <c r="E176" s="1463">
        <v>60</v>
      </c>
      <c r="F176" s="1455">
        <f t="shared" si="17"/>
        <v>60</v>
      </c>
      <c r="G176" s="1448" t="s">
        <v>2221</v>
      </c>
      <c r="H176" s="1376" t="s">
        <v>125</v>
      </c>
      <c r="I176" s="1376"/>
      <c r="J176" s="1451"/>
      <c r="K176" s="1451"/>
      <c r="L176" s="1451"/>
      <c r="M176" s="1451"/>
      <c r="N176" s="1451"/>
      <c r="O176" s="1451"/>
      <c r="P176" s="1451"/>
      <c r="Q176" s="1451"/>
      <c r="R176" s="1451"/>
      <c r="S176" s="1451"/>
      <c r="T176" s="1451"/>
      <c r="U176" s="1451"/>
      <c r="V176" s="1451"/>
      <c r="W176" s="1451"/>
      <c r="X176" s="1451"/>
      <c r="Y176" s="1451"/>
      <c r="Z176" s="1451"/>
      <c r="AA176" s="1451"/>
      <c r="AB176" s="1451"/>
      <c r="AC176" s="1357"/>
      <c r="AD176" s="1357"/>
      <c r="AE176" s="1357"/>
      <c r="AF176" s="1357">
        <v>10</v>
      </c>
      <c r="AG176" s="1357">
        <v>25</v>
      </c>
      <c r="AH176" s="1357">
        <v>25</v>
      </c>
      <c r="AI176" s="1387"/>
      <c r="AJ176" s="1387"/>
      <c r="AK176" s="1387"/>
      <c r="AL176" s="1451"/>
      <c r="AM176" s="1451"/>
      <c r="AN176" s="1451"/>
      <c r="AO176" s="1451"/>
      <c r="AP176" s="1451"/>
      <c r="AQ176" s="1451"/>
      <c r="AR176" s="1451"/>
      <c r="AS176" s="1451"/>
      <c r="AT176" s="1451"/>
      <c r="AU176" s="1451"/>
      <c r="AV176" s="1451"/>
      <c r="AW176" s="1451"/>
      <c r="AX176" s="1451"/>
      <c r="AY176" s="1451"/>
      <c r="AZ176" s="1451"/>
      <c r="BA176" s="1451"/>
      <c r="BB176" s="1451"/>
      <c r="BC176" s="1451"/>
      <c r="BD176" s="1451"/>
      <c r="BE176" s="1451"/>
      <c r="BF176" s="1404"/>
      <c r="BG176" s="1404"/>
      <c r="BH176" s="1404"/>
      <c r="BI176" s="1404"/>
      <c r="BJ176" s="1452"/>
    </row>
    <row r="177" spans="2:62" ht="15" x14ac:dyDescent="0.25">
      <c r="B177" s="1399" t="s">
        <v>2282</v>
      </c>
      <c r="C177" s="1388" t="s">
        <v>173</v>
      </c>
      <c r="D177" s="1464" t="s">
        <v>2280</v>
      </c>
      <c r="E177" s="1463">
        <v>60</v>
      </c>
      <c r="F177" s="1455">
        <f t="shared" si="17"/>
        <v>60</v>
      </c>
      <c r="G177" s="1448" t="s">
        <v>2213</v>
      </c>
      <c r="H177" s="1376" t="s">
        <v>126</v>
      </c>
      <c r="I177" s="1376"/>
      <c r="J177" s="1451"/>
      <c r="K177" s="1451"/>
      <c r="L177" s="1451"/>
      <c r="M177" s="1451"/>
      <c r="N177" s="1451"/>
      <c r="O177" s="1451"/>
      <c r="P177" s="1451"/>
      <c r="Q177" s="1451"/>
      <c r="R177" s="1451"/>
      <c r="S177" s="1451"/>
      <c r="T177" s="1451"/>
      <c r="U177" s="1451"/>
      <c r="V177" s="1451"/>
      <c r="W177" s="1451"/>
      <c r="X177" s="1451"/>
      <c r="Y177" s="1451"/>
      <c r="Z177" s="1451">
        <v>5</v>
      </c>
      <c r="AA177" s="1451">
        <v>15</v>
      </c>
      <c r="AB177" s="1451">
        <v>25</v>
      </c>
      <c r="AC177" s="1451">
        <v>15</v>
      </c>
      <c r="AD177" s="1451"/>
      <c r="AE177" s="1451"/>
      <c r="AF177" s="1451"/>
      <c r="AG177" s="1451"/>
      <c r="AH177" s="1451"/>
      <c r="AI177" s="1387"/>
      <c r="AJ177" s="1387"/>
      <c r="AK177" s="1387"/>
      <c r="AL177" s="1451"/>
      <c r="AM177" s="1451"/>
      <c r="AN177" s="1451"/>
      <c r="AO177" s="1451"/>
      <c r="AP177" s="1451"/>
      <c r="AQ177" s="1451"/>
      <c r="AR177" s="1451"/>
      <c r="AS177" s="1451"/>
      <c r="AT177" s="1451"/>
      <c r="AU177" s="1451"/>
      <c r="AV177" s="1451"/>
      <c r="AW177" s="1451"/>
      <c r="AX177" s="1451"/>
      <c r="AY177" s="1451"/>
      <c r="AZ177" s="1451"/>
      <c r="BA177" s="1451"/>
      <c r="BB177" s="1451"/>
      <c r="BC177" s="1451"/>
      <c r="BD177" s="1451"/>
      <c r="BE177" s="1451"/>
      <c r="BF177" s="1404"/>
      <c r="BG177" s="1404"/>
      <c r="BH177" s="1404"/>
      <c r="BI177" s="1404"/>
      <c r="BJ177" s="1452"/>
    </row>
    <row r="178" spans="2:62" ht="15" x14ac:dyDescent="0.25">
      <c r="B178" s="1399" t="s">
        <v>2282</v>
      </c>
      <c r="C178" s="1388" t="s">
        <v>1038</v>
      </c>
      <c r="D178" s="1464" t="s">
        <v>1056</v>
      </c>
      <c r="E178" s="1463">
        <v>45</v>
      </c>
      <c r="F178" s="1455">
        <f t="shared" si="17"/>
        <v>45</v>
      </c>
      <c r="G178" s="1448" t="s">
        <v>2225</v>
      </c>
      <c r="H178" s="1376" t="s">
        <v>1032</v>
      </c>
      <c r="I178" s="1376"/>
      <c r="J178" s="1451"/>
      <c r="K178" s="1451"/>
      <c r="L178" s="1451"/>
      <c r="M178" s="1451"/>
      <c r="N178" s="1451"/>
      <c r="O178" s="1451"/>
      <c r="P178" s="1451"/>
      <c r="Q178" s="1451"/>
      <c r="R178" s="1451"/>
      <c r="S178" s="1451"/>
      <c r="T178" s="1451"/>
      <c r="U178" s="1451"/>
      <c r="V178" s="1451"/>
      <c r="W178" s="1451"/>
      <c r="X178" s="1451"/>
      <c r="Y178" s="1451"/>
      <c r="Z178" s="1451"/>
      <c r="AA178" s="1451"/>
      <c r="AB178" s="1451"/>
      <c r="AC178" s="1451"/>
      <c r="AD178" s="1451"/>
      <c r="AE178" s="1451"/>
      <c r="AF178" s="1451"/>
      <c r="AG178" s="1451"/>
      <c r="AH178" s="1451"/>
      <c r="AI178" s="1387"/>
      <c r="AJ178" s="1387"/>
      <c r="AK178" s="1387"/>
      <c r="AL178" s="1451">
        <v>25</v>
      </c>
      <c r="AM178" s="1451">
        <v>20</v>
      </c>
      <c r="AN178" s="1451"/>
      <c r="AO178" s="1451"/>
      <c r="AP178" s="1451"/>
      <c r="AQ178" s="1451"/>
      <c r="AR178" s="1451"/>
      <c r="AS178" s="1451"/>
      <c r="AT178" s="1451"/>
      <c r="AU178" s="1451"/>
      <c r="AV178" s="1451"/>
      <c r="AW178" s="1451"/>
      <c r="AX178" s="1451"/>
      <c r="AY178" s="1451"/>
      <c r="AZ178" s="1451"/>
      <c r="BA178" s="1451"/>
      <c r="BB178" s="1451"/>
      <c r="BC178" s="1451"/>
      <c r="BD178" s="1451"/>
      <c r="BE178" s="1451"/>
      <c r="BF178" s="1404"/>
      <c r="BG178" s="1404"/>
      <c r="BH178" s="1404"/>
      <c r="BI178" s="1404"/>
      <c r="BJ178" s="1452"/>
    </row>
    <row r="179" spans="2:62" ht="15" x14ac:dyDescent="0.25">
      <c r="B179" s="1399" t="s">
        <v>2282</v>
      </c>
      <c r="C179" s="1395" t="s">
        <v>284</v>
      </c>
      <c r="D179" s="1465" t="s">
        <v>1104</v>
      </c>
      <c r="E179" s="1466">
        <v>60</v>
      </c>
      <c r="F179" s="1455">
        <f t="shared" si="17"/>
        <v>60</v>
      </c>
      <c r="G179" s="1448" t="s">
        <v>2221</v>
      </c>
      <c r="H179" s="1376" t="s">
        <v>125</v>
      </c>
      <c r="I179" s="1376"/>
      <c r="J179" s="1451"/>
      <c r="K179" s="1451"/>
      <c r="L179" s="1451"/>
      <c r="M179" s="1451"/>
      <c r="N179" s="1451"/>
      <c r="O179" s="1451"/>
      <c r="P179" s="1451"/>
      <c r="Q179" s="1451"/>
      <c r="R179" s="1451"/>
      <c r="S179" s="1451"/>
      <c r="T179" s="1451"/>
      <c r="U179" s="1451"/>
      <c r="V179" s="1451"/>
      <c r="W179" s="1451"/>
      <c r="X179" s="1451"/>
      <c r="Y179" s="1451"/>
      <c r="Z179" s="1451"/>
      <c r="AA179" s="1451"/>
      <c r="AB179" s="1451"/>
      <c r="AC179" s="1451"/>
      <c r="AD179" s="1451"/>
      <c r="AE179" s="1451"/>
      <c r="AF179" s="1451"/>
      <c r="AG179" s="1451"/>
      <c r="AH179" s="1451"/>
      <c r="AI179" s="1387"/>
      <c r="AJ179" s="1387"/>
      <c r="AK179" s="1387"/>
      <c r="AL179" s="1451"/>
      <c r="AM179" s="1451"/>
      <c r="AN179" s="1451"/>
      <c r="AO179" s="1451"/>
      <c r="AP179" s="1451"/>
      <c r="AQ179" s="1451"/>
      <c r="AR179" s="1451"/>
      <c r="AS179" s="1451"/>
      <c r="AT179" s="1451"/>
      <c r="AU179" s="1451"/>
      <c r="AV179" s="1451"/>
      <c r="AW179" s="1451">
        <v>20</v>
      </c>
      <c r="AX179" s="1451">
        <v>20</v>
      </c>
      <c r="AY179" s="1451">
        <v>20</v>
      </c>
      <c r="AZ179" s="1451"/>
      <c r="BA179" s="1451"/>
      <c r="BB179" s="1451"/>
      <c r="BC179" s="1451"/>
      <c r="BD179" s="1451"/>
      <c r="BE179" s="1451"/>
      <c r="BF179" s="1404"/>
      <c r="BG179" s="1404"/>
      <c r="BH179" s="1404"/>
      <c r="BI179" s="1404"/>
      <c r="BJ179" s="1452"/>
    </row>
    <row r="180" spans="2:62" ht="15" x14ac:dyDescent="0.25">
      <c r="B180" s="1399" t="s">
        <v>2282</v>
      </c>
      <c r="C180" s="1395" t="s">
        <v>273</v>
      </c>
      <c r="D180" s="1465" t="s">
        <v>2256</v>
      </c>
      <c r="E180" s="1466">
        <v>60</v>
      </c>
      <c r="F180" s="1455">
        <f t="shared" si="17"/>
        <v>60</v>
      </c>
      <c r="G180" s="1448" t="s">
        <v>2221</v>
      </c>
      <c r="H180" s="1376" t="s">
        <v>125</v>
      </c>
      <c r="I180" s="1376"/>
      <c r="J180" s="1451"/>
      <c r="K180" s="1451"/>
      <c r="L180" s="1451"/>
      <c r="M180" s="1451"/>
      <c r="N180" s="1451"/>
      <c r="O180" s="1451"/>
      <c r="P180" s="1451"/>
      <c r="Q180" s="1451"/>
      <c r="R180" s="1451"/>
      <c r="S180" s="1451"/>
      <c r="T180" s="1451"/>
      <c r="U180" s="1451"/>
      <c r="V180" s="1451"/>
      <c r="W180" s="1451"/>
      <c r="X180" s="1451"/>
      <c r="Y180" s="1451"/>
      <c r="Z180" s="1451"/>
      <c r="AA180" s="1451"/>
      <c r="AB180" s="1451"/>
      <c r="AC180" s="1451"/>
      <c r="AD180" s="1451"/>
      <c r="AE180" s="1451"/>
      <c r="AF180" s="1451"/>
      <c r="AG180" s="1451"/>
      <c r="AH180" s="1451"/>
      <c r="AI180" s="1387"/>
      <c r="AJ180" s="1387"/>
      <c r="AK180" s="1387"/>
      <c r="AL180" s="1451"/>
      <c r="AM180" s="1451"/>
      <c r="AN180" s="1451"/>
      <c r="AO180" s="1451"/>
      <c r="AP180" s="1451"/>
      <c r="AQ180" s="1451"/>
      <c r="AR180" s="1451"/>
      <c r="AS180" s="1451"/>
      <c r="AT180" s="1451"/>
      <c r="AU180" s="1451"/>
      <c r="AV180" s="1451"/>
      <c r="AW180" s="1451"/>
      <c r="AX180" s="1451"/>
      <c r="AY180" s="1451"/>
      <c r="AZ180" s="1451">
        <v>20</v>
      </c>
      <c r="BA180" s="1451">
        <v>20</v>
      </c>
      <c r="BB180" s="1451">
        <v>20</v>
      </c>
      <c r="BC180" s="1451"/>
      <c r="BD180" s="1451"/>
      <c r="BE180" s="1451"/>
      <c r="BF180" s="1404"/>
      <c r="BG180" s="1404"/>
      <c r="BH180" s="1404"/>
      <c r="BI180" s="1404"/>
      <c r="BJ180" s="1452"/>
    </row>
    <row r="181" spans="2:62" ht="15" x14ac:dyDescent="0.25">
      <c r="B181" s="1399" t="s">
        <v>2282</v>
      </c>
      <c r="C181" s="1395" t="s">
        <v>278</v>
      </c>
      <c r="D181" s="1465" t="s">
        <v>1042</v>
      </c>
      <c r="E181" s="1466">
        <v>90</v>
      </c>
      <c r="F181" s="1455">
        <f t="shared" si="17"/>
        <v>90</v>
      </c>
      <c r="G181" s="1448" t="s">
        <v>2225</v>
      </c>
      <c r="H181" s="1376" t="s">
        <v>1032</v>
      </c>
      <c r="I181" s="1376"/>
      <c r="J181" s="1451"/>
      <c r="K181" s="1451"/>
      <c r="L181" s="1451"/>
      <c r="M181" s="1451"/>
      <c r="N181" s="1451"/>
      <c r="O181" s="1451"/>
      <c r="P181" s="1451"/>
      <c r="Q181" s="1451"/>
      <c r="R181" s="1451"/>
      <c r="S181" s="1451"/>
      <c r="T181" s="1451"/>
      <c r="U181" s="1451"/>
      <c r="V181" s="1451"/>
      <c r="W181" s="1451"/>
      <c r="X181" s="1451"/>
      <c r="Y181" s="1451"/>
      <c r="Z181" s="1451"/>
      <c r="AA181" s="1451"/>
      <c r="AB181" s="1451"/>
      <c r="AC181" s="1451"/>
      <c r="AD181" s="1451"/>
      <c r="AE181" s="1451"/>
      <c r="AF181" s="1451"/>
      <c r="AG181" s="1451"/>
      <c r="AH181" s="1451"/>
      <c r="AI181" s="1387"/>
      <c r="AJ181" s="1387"/>
      <c r="AK181" s="1387"/>
      <c r="AL181" s="1451"/>
      <c r="AM181" s="1451">
        <v>4</v>
      </c>
      <c r="AN181" s="1451">
        <v>20</v>
      </c>
      <c r="AO181" s="1451">
        <v>20</v>
      </c>
      <c r="AP181" s="1451">
        <v>20</v>
      </c>
      <c r="AQ181" s="1451">
        <v>20</v>
      </c>
      <c r="AR181" s="1451">
        <v>6</v>
      </c>
      <c r="AS181" s="1451"/>
      <c r="AT181" s="1451"/>
      <c r="AU181" s="1451"/>
      <c r="AV181" s="1451"/>
      <c r="AW181" s="1451"/>
      <c r="AX181" s="1451"/>
      <c r="AY181" s="1451"/>
      <c r="AZ181" s="1451"/>
      <c r="BA181" s="1451"/>
      <c r="BB181" s="1451"/>
      <c r="BC181" s="1451"/>
      <c r="BD181" s="1451"/>
      <c r="BE181" s="1451"/>
      <c r="BF181" s="1404"/>
      <c r="BG181" s="1404"/>
      <c r="BH181" s="1404"/>
      <c r="BI181" s="1404"/>
      <c r="BJ181" s="1452"/>
    </row>
    <row r="182" spans="2:62" ht="15" x14ac:dyDescent="0.25">
      <c r="B182" s="1399" t="s">
        <v>2282</v>
      </c>
      <c r="C182" s="1395" t="s">
        <v>285</v>
      </c>
      <c r="D182" s="1465" t="s">
        <v>2281</v>
      </c>
      <c r="E182" s="1466">
        <v>90</v>
      </c>
      <c r="F182" s="1455">
        <f t="shared" si="17"/>
        <v>90</v>
      </c>
      <c r="G182" s="1448" t="s">
        <v>2220</v>
      </c>
      <c r="H182" s="1376" t="s">
        <v>130</v>
      </c>
      <c r="I182" s="1376"/>
      <c r="J182" s="1451"/>
      <c r="K182" s="1451"/>
      <c r="L182" s="1451"/>
      <c r="M182" s="1451"/>
      <c r="N182" s="1451"/>
      <c r="O182" s="1451"/>
      <c r="P182" s="1451"/>
      <c r="Q182" s="1451"/>
      <c r="R182" s="1451"/>
      <c r="S182" s="1451"/>
      <c r="T182" s="1451"/>
      <c r="U182" s="1451"/>
      <c r="V182" s="1451"/>
      <c r="W182" s="1451"/>
      <c r="X182" s="1451"/>
      <c r="Y182" s="1451"/>
      <c r="Z182" s="1451"/>
      <c r="AA182" s="1451"/>
      <c r="AB182" s="1451"/>
      <c r="AC182" s="1451"/>
      <c r="AD182" s="1451"/>
      <c r="AE182" s="1451"/>
      <c r="AF182" s="1451"/>
      <c r="AG182" s="1451"/>
      <c r="AH182" s="1451"/>
      <c r="AI182" s="1387"/>
      <c r="AJ182" s="1387"/>
      <c r="AK182" s="1387"/>
      <c r="AL182" s="1451"/>
      <c r="AM182" s="1451"/>
      <c r="AN182" s="1451"/>
      <c r="AO182" s="1451"/>
      <c r="AP182" s="1451"/>
      <c r="AQ182" s="1451"/>
      <c r="AR182" s="1451">
        <v>12</v>
      </c>
      <c r="AS182" s="1451">
        <v>20</v>
      </c>
      <c r="AT182" s="1451">
        <v>20</v>
      </c>
      <c r="AU182" s="1451">
        <v>20</v>
      </c>
      <c r="AV182" s="1451">
        <v>18</v>
      </c>
      <c r="AW182" s="1451"/>
      <c r="AX182" s="1451"/>
      <c r="AY182" s="1451"/>
      <c r="AZ182" s="1451"/>
      <c r="BA182" s="1451"/>
      <c r="BB182" s="1451"/>
      <c r="BC182" s="1451"/>
      <c r="BD182" s="1451"/>
      <c r="BE182" s="1451"/>
      <c r="BF182" s="1404"/>
      <c r="BG182" s="1404"/>
      <c r="BH182" s="1404"/>
      <c r="BI182" s="1404"/>
      <c r="BJ182" s="1452"/>
    </row>
    <row r="183" spans="2:62" ht="15" x14ac:dyDescent="0.2">
      <c r="B183" s="94"/>
      <c r="C183" s="1347"/>
      <c r="D183" s="1467" t="s">
        <v>843</v>
      </c>
      <c r="E183" s="1468">
        <f>SUM(E163:E182)</f>
        <v>1110</v>
      </c>
      <c r="F183" s="1468"/>
      <c r="G183" s="1469"/>
      <c r="H183" s="1470"/>
      <c r="I183" s="1471"/>
      <c r="J183" s="1471"/>
      <c r="K183" s="1471"/>
      <c r="L183" s="1471"/>
      <c r="M183" s="1471"/>
      <c r="N183" s="1471"/>
      <c r="O183" s="1471"/>
      <c r="P183" s="1471"/>
      <c r="Q183" s="1471"/>
      <c r="R183" s="1471"/>
      <c r="S183" s="1471"/>
      <c r="T183" s="1471"/>
      <c r="U183" s="1471"/>
      <c r="V183" s="1471"/>
      <c r="W183" s="1471"/>
      <c r="X183" s="1471"/>
      <c r="Y183" s="1471"/>
      <c r="Z183" s="1471"/>
      <c r="AA183" s="1471"/>
      <c r="AB183" s="1471"/>
      <c r="AC183" s="1471"/>
      <c r="AD183" s="1471"/>
      <c r="AE183" s="1471"/>
      <c r="AF183" s="1471"/>
      <c r="AG183" s="1471"/>
      <c r="AH183" s="1471"/>
      <c r="AI183" s="1387"/>
      <c r="AJ183" s="1387"/>
      <c r="AK183" s="1387"/>
      <c r="AL183" s="1471"/>
      <c r="AM183" s="1471"/>
      <c r="AN183" s="1471"/>
      <c r="AO183" s="1471"/>
      <c r="AP183" s="1471"/>
      <c r="AQ183" s="1471"/>
      <c r="AR183" s="1471"/>
      <c r="AS183" s="1471"/>
      <c r="AT183" s="1471"/>
      <c r="AU183" s="1471"/>
      <c r="AV183" s="1471"/>
      <c r="AW183" s="1471"/>
      <c r="AX183" s="1471"/>
      <c r="AY183" s="1471"/>
      <c r="AZ183" s="1471"/>
      <c r="BA183" s="1471"/>
      <c r="BB183" s="1471"/>
      <c r="BC183" s="1471"/>
      <c r="BD183" s="1471"/>
      <c r="BE183" s="1471"/>
      <c r="BF183" s="1404"/>
      <c r="BG183" s="1404"/>
      <c r="BH183" s="1404"/>
      <c r="BI183" s="1404"/>
      <c r="BJ183" s="1445"/>
    </row>
    <row r="184" spans="2:62" ht="15" x14ac:dyDescent="0.25">
      <c r="B184" s="2174" t="s">
        <v>2446</v>
      </c>
      <c r="C184" s="1354" t="s">
        <v>153</v>
      </c>
      <c r="D184" s="1355" t="s">
        <v>1060</v>
      </c>
      <c r="E184" s="1349">
        <v>30</v>
      </c>
      <c r="F184" s="1396">
        <f t="shared" ref="F184:F203" si="18">SUM(J184:BI184)</f>
        <v>30</v>
      </c>
      <c r="G184" s="1448" t="s">
        <v>2279</v>
      </c>
      <c r="H184" s="1325" t="s">
        <v>420</v>
      </c>
      <c r="I184" s="1325"/>
      <c r="J184" s="1357">
        <v>25</v>
      </c>
      <c r="K184" s="1357">
        <v>5</v>
      </c>
      <c r="L184" s="1357"/>
      <c r="M184" s="1452"/>
      <c r="N184" s="1452"/>
      <c r="O184" s="1452"/>
      <c r="P184" s="1452"/>
      <c r="Q184" s="1452"/>
      <c r="R184" s="1452"/>
      <c r="S184" s="1452"/>
      <c r="T184" s="1452"/>
      <c r="U184" s="1452"/>
      <c r="V184" s="1452"/>
      <c r="W184" s="1452"/>
      <c r="X184" s="1452"/>
      <c r="Y184" s="1452"/>
      <c r="Z184" s="1452"/>
      <c r="AA184" s="1452"/>
      <c r="AB184" s="1452"/>
      <c r="AC184" s="1452"/>
      <c r="AD184" s="1452"/>
      <c r="AE184" s="1452"/>
      <c r="AF184" s="1452"/>
      <c r="AG184" s="1452"/>
      <c r="AH184" s="1452"/>
      <c r="AI184" s="1332"/>
      <c r="AJ184" s="1332"/>
      <c r="AK184" s="1332"/>
      <c r="AL184" s="1452"/>
      <c r="AM184" s="1452"/>
      <c r="AN184" s="1452"/>
      <c r="AO184" s="1452"/>
      <c r="AP184" s="1452"/>
      <c r="AQ184" s="1452"/>
      <c r="AR184" s="1452"/>
      <c r="AS184" s="1452"/>
      <c r="AT184" s="1452"/>
      <c r="AU184" s="1452"/>
      <c r="AV184" s="1452"/>
      <c r="AW184" s="1452"/>
      <c r="AX184" s="1452"/>
      <c r="AY184" s="1452"/>
      <c r="AZ184" s="1452"/>
      <c r="BA184" s="1452"/>
      <c r="BB184" s="1452"/>
      <c r="BC184" s="1452"/>
      <c r="BD184" s="1452"/>
      <c r="BE184" s="1452"/>
      <c r="BF184" s="1404"/>
      <c r="BG184" s="1404"/>
      <c r="BH184" s="1404"/>
      <c r="BI184" s="1404"/>
      <c r="BJ184" s="1452"/>
    </row>
    <row r="185" spans="2:62" ht="15" x14ac:dyDescent="0.25">
      <c r="B185" s="2174" t="s">
        <v>2446</v>
      </c>
      <c r="C185" s="1354" t="s">
        <v>154</v>
      </c>
      <c r="D185" s="1355" t="s">
        <v>136</v>
      </c>
      <c r="E185" s="1349">
        <v>15</v>
      </c>
      <c r="F185" s="1396">
        <f t="shared" si="18"/>
        <v>15</v>
      </c>
      <c r="G185" s="1448" t="s">
        <v>2279</v>
      </c>
      <c r="H185" s="1325" t="s">
        <v>420</v>
      </c>
      <c r="I185" s="1325"/>
      <c r="J185" s="1357"/>
      <c r="K185" s="1357">
        <v>15</v>
      </c>
      <c r="L185" s="1357"/>
      <c r="M185" s="1452"/>
      <c r="N185" s="1452"/>
      <c r="O185" s="1452"/>
      <c r="P185" s="1452"/>
      <c r="Q185" s="1452"/>
      <c r="R185" s="1452"/>
      <c r="S185" s="1452"/>
      <c r="T185" s="1452"/>
      <c r="U185" s="1452"/>
      <c r="V185" s="1452"/>
      <c r="W185" s="1452"/>
      <c r="X185" s="1452"/>
      <c r="Y185" s="1452"/>
      <c r="Z185" s="1452"/>
      <c r="AA185" s="1452"/>
      <c r="AB185" s="1452"/>
      <c r="AC185" s="1452"/>
      <c r="AD185" s="1452"/>
      <c r="AE185" s="1452"/>
      <c r="AF185" s="1452"/>
      <c r="AG185" s="1452"/>
      <c r="AH185" s="1452"/>
      <c r="AI185" s="1332"/>
      <c r="AJ185" s="1332"/>
      <c r="AK185" s="1332"/>
      <c r="AL185" s="1452"/>
      <c r="AM185" s="1452"/>
      <c r="AN185" s="1452"/>
      <c r="AO185" s="1452"/>
      <c r="AP185" s="1452"/>
      <c r="AQ185" s="1452"/>
      <c r="AR185" s="1452"/>
      <c r="AS185" s="1452"/>
      <c r="AT185" s="1452"/>
      <c r="AU185" s="1452"/>
      <c r="AV185" s="1452"/>
      <c r="AW185" s="1452"/>
      <c r="AX185" s="1452"/>
      <c r="AY185" s="1452"/>
      <c r="AZ185" s="1452"/>
      <c r="BA185" s="1452"/>
      <c r="BB185" s="1452"/>
      <c r="BC185" s="1452"/>
      <c r="BD185" s="1452"/>
      <c r="BE185" s="1452"/>
      <c r="BF185" s="1404"/>
      <c r="BG185" s="1404"/>
      <c r="BH185" s="1404"/>
      <c r="BI185" s="1404"/>
      <c r="BJ185" s="1452"/>
    </row>
    <row r="186" spans="2:62" ht="15" x14ac:dyDescent="0.25">
      <c r="B186" s="2174" t="s">
        <v>2446</v>
      </c>
      <c r="C186" s="1354" t="s">
        <v>155</v>
      </c>
      <c r="D186" s="1382" t="s">
        <v>2270</v>
      </c>
      <c r="E186" s="1446">
        <v>30</v>
      </c>
      <c r="F186" s="1396">
        <f t="shared" si="18"/>
        <v>0</v>
      </c>
      <c r="G186" s="1448" t="s">
        <v>2269</v>
      </c>
      <c r="H186" s="1325"/>
      <c r="I186" s="1325">
        <v>30</v>
      </c>
      <c r="J186" s="1357"/>
      <c r="K186" s="1357"/>
      <c r="L186" s="1357"/>
      <c r="M186" s="1452"/>
      <c r="N186" s="1452"/>
      <c r="O186" s="1452"/>
      <c r="P186" s="1452"/>
      <c r="Q186" s="1452"/>
      <c r="R186" s="1452"/>
      <c r="S186" s="1452"/>
      <c r="T186" s="1452"/>
      <c r="U186" s="1452"/>
      <c r="V186" s="1452"/>
      <c r="W186" s="1452"/>
      <c r="X186" s="1452"/>
      <c r="Y186" s="1452"/>
      <c r="Z186" s="1452"/>
      <c r="AA186" s="1452"/>
      <c r="AB186" s="1452"/>
      <c r="AC186" s="1452"/>
      <c r="AD186" s="1452"/>
      <c r="AE186" s="1452"/>
      <c r="AF186" s="1452"/>
      <c r="AG186" s="1452"/>
      <c r="AH186" s="1452"/>
      <c r="AI186" s="1332"/>
      <c r="AJ186" s="1332"/>
      <c r="AK186" s="1332"/>
      <c r="AL186" s="1452"/>
      <c r="AM186" s="1452"/>
      <c r="AN186" s="1452"/>
      <c r="AO186" s="1452"/>
      <c r="AP186" s="1452"/>
      <c r="AQ186" s="1452"/>
      <c r="AR186" s="1452"/>
      <c r="AS186" s="1452"/>
      <c r="AT186" s="1452"/>
      <c r="AU186" s="1452"/>
      <c r="AV186" s="1452"/>
      <c r="AW186" s="1452"/>
      <c r="AX186" s="1452"/>
      <c r="AY186" s="1452"/>
      <c r="AZ186" s="1452"/>
      <c r="BA186" s="1452"/>
      <c r="BB186" s="1452"/>
      <c r="BC186" s="1452"/>
      <c r="BD186" s="1452"/>
      <c r="BE186" s="1452"/>
      <c r="BF186" s="1404"/>
      <c r="BG186" s="1404"/>
      <c r="BH186" s="1404"/>
      <c r="BI186" s="1404"/>
      <c r="BJ186" s="1452"/>
    </row>
    <row r="187" spans="2:62" ht="15" x14ac:dyDescent="0.25">
      <c r="B187" s="2174" t="s">
        <v>2446</v>
      </c>
      <c r="C187" s="1355" t="s">
        <v>156</v>
      </c>
      <c r="D187" s="1453" t="s">
        <v>1061</v>
      </c>
      <c r="E187" s="1454">
        <v>45</v>
      </c>
      <c r="F187" s="1455">
        <f t="shared" si="18"/>
        <v>0</v>
      </c>
      <c r="G187" s="1448" t="s">
        <v>2269</v>
      </c>
      <c r="H187" s="1376"/>
      <c r="I187" s="1325">
        <v>45</v>
      </c>
      <c r="J187" s="1394"/>
      <c r="K187" s="1394"/>
      <c r="L187" s="1394"/>
      <c r="M187" s="1451"/>
      <c r="N187" s="1451"/>
      <c r="O187" s="1451"/>
      <c r="P187" s="1451"/>
      <c r="Q187" s="1451"/>
      <c r="R187" s="1451"/>
      <c r="S187" s="1451"/>
      <c r="T187" s="1451"/>
      <c r="U187" s="1451"/>
      <c r="V187" s="1451"/>
      <c r="W187" s="1451"/>
      <c r="X187" s="1451"/>
      <c r="Y187" s="1451"/>
      <c r="Z187" s="1451"/>
      <c r="AA187" s="1451"/>
      <c r="AB187" s="1451"/>
      <c r="AC187" s="1451"/>
      <c r="AD187" s="1451"/>
      <c r="AE187" s="1451"/>
      <c r="AF187" s="1451"/>
      <c r="AG187" s="1451"/>
      <c r="AH187" s="1451"/>
      <c r="AI187" s="1387"/>
      <c r="AJ187" s="1387"/>
      <c r="AK187" s="1387"/>
      <c r="AL187" s="1451"/>
      <c r="AM187" s="1451"/>
      <c r="AN187" s="1451"/>
      <c r="AO187" s="1451"/>
      <c r="AP187" s="1451"/>
      <c r="AQ187" s="1451"/>
      <c r="AR187" s="1451"/>
      <c r="AS187" s="1451"/>
      <c r="AT187" s="1451"/>
      <c r="AU187" s="1451"/>
      <c r="AV187" s="1451"/>
      <c r="AW187" s="1451"/>
      <c r="AX187" s="1451"/>
      <c r="AY187" s="1451"/>
      <c r="AZ187" s="1451"/>
      <c r="BA187" s="1451"/>
      <c r="BB187" s="1451"/>
      <c r="BC187" s="1451"/>
      <c r="BD187" s="1451"/>
      <c r="BE187" s="1451"/>
      <c r="BF187" s="1404"/>
      <c r="BG187" s="1404"/>
      <c r="BH187" s="1404"/>
      <c r="BI187" s="1404"/>
      <c r="BJ187" s="1452"/>
    </row>
    <row r="188" spans="2:62" ht="15" x14ac:dyDescent="0.25">
      <c r="B188" s="2174" t="s">
        <v>2446</v>
      </c>
      <c r="C188" s="1355" t="s">
        <v>158</v>
      </c>
      <c r="D188" s="1453" t="s">
        <v>1305</v>
      </c>
      <c r="E188" s="1454">
        <v>90</v>
      </c>
      <c r="F188" s="1455">
        <f t="shared" si="18"/>
        <v>25</v>
      </c>
      <c r="G188" s="1448" t="s">
        <v>2239</v>
      </c>
      <c r="H188" s="1376" t="s">
        <v>146</v>
      </c>
      <c r="I188" s="1325">
        <v>65</v>
      </c>
      <c r="J188" s="1394">
        <v>25</v>
      </c>
      <c r="K188" s="1394"/>
      <c r="L188" s="1394"/>
      <c r="M188" s="1451"/>
      <c r="N188" s="1451"/>
      <c r="O188" s="1451"/>
      <c r="P188" s="1451"/>
      <c r="Q188" s="1451"/>
      <c r="R188" s="1451"/>
      <c r="S188" s="1451"/>
      <c r="T188" s="1451"/>
      <c r="U188" s="1451"/>
      <c r="V188" s="1451"/>
      <c r="W188" s="1451"/>
      <c r="X188" s="1451"/>
      <c r="Y188" s="1451"/>
      <c r="Z188" s="1451"/>
      <c r="AA188" s="1451"/>
      <c r="AB188" s="1451"/>
      <c r="AC188" s="1451"/>
      <c r="AD188" s="1451"/>
      <c r="AE188" s="1451"/>
      <c r="AF188" s="1451"/>
      <c r="AG188" s="1451"/>
      <c r="AH188" s="1451"/>
      <c r="AI188" s="1387"/>
      <c r="AJ188" s="1387"/>
      <c r="AK188" s="1387"/>
      <c r="AL188" s="1451"/>
      <c r="AM188" s="1451"/>
      <c r="AN188" s="1451"/>
      <c r="AO188" s="1451"/>
      <c r="AP188" s="1451"/>
      <c r="AQ188" s="1451"/>
      <c r="AR188" s="1451"/>
      <c r="AS188" s="1451"/>
      <c r="AT188" s="1451"/>
      <c r="AU188" s="1451"/>
      <c r="AV188" s="1451"/>
      <c r="AW188" s="1451"/>
      <c r="AX188" s="1451"/>
      <c r="AY188" s="1451"/>
      <c r="AZ188" s="1451"/>
      <c r="BA188" s="1451"/>
      <c r="BB188" s="1451"/>
      <c r="BC188" s="1451"/>
      <c r="BD188" s="1451"/>
      <c r="BE188" s="1451"/>
      <c r="BF188" s="1404"/>
      <c r="BG188" s="1404"/>
      <c r="BH188" s="1404"/>
      <c r="BI188" s="1404"/>
      <c r="BJ188" s="1452"/>
    </row>
    <row r="189" spans="2:62" ht="15" x14ac:dyDescent="0.25">
      <c r="B189" s="2174" t="s">
        <v>2446</v>
      </c>
      <c r="C189" s="1355" t="s">
        <v>159</v>
      </c>
      <c r="D189" s="1456" t="s">
        <v>59</v>
      </c>
      <c r="E189" s="1457">
        <v>30</v>
      </c>
      <c r="F189" s="1455">
        <f t="shared" si="18"/>
        <v>30</v>
      </c>
      <c r="G189" s="1448" t="s">
        <v>2279</v>
      </c>
      <c r="H189" s="1376" t="s">
        <v>420</v>
      </c>
      <c r="I189" s="1451"/>
      <c r="J189" s="1394"/>
      <c r="K189" s="1394">
        <v>5</v>
      </c>
      <c r="L189" s="1394">
        <v>25</v>
      </c>
      <c r="M189" s="1451"/>
      <c r="N189" s="1451"/>
      <c r="O189" s="1451"/>
      <c r="P189" s="1451"/>
      <c r="Q189" s="1451"/>
      <c r="R189" s="1451"/>
      <c r="S189" s="1451"/>
      <c r="T189" s="1451"/>
      <c r="U189" s="1451"/>
      <c r="V189" s="1451"/>
      <c r="W189" s="1451"/>
      <c r="X189" s="1451"/>
      <c r="Y189" s="1451"/>
      <c r="Z189" s="1451"/>
      <c r="AA189" s="1451"/>
      <c r="AB189" s="1451"/>
      <c r="AC189" s="1451"/>
      <c r="AD189" s="1451"/>
      <c r="AE189" s="1451"/>
      <c r="AF189" s="1451"/>
      <c r="AG189" s="1451"/>
      <c r="AH189" s="1451"/>
      <c r="AI189" s="1387"/>
      <c r="AJ189" s="1387"/>
      <c r="AK189" s="1387"/>
      <c r="AL189" s="1451"/>
      <c r="AM189" s="1451"/>
      <c r="AN189" s="1451"/>
      <c r="AO189" s="1451"/>
      <c r="AP189" s="1451"/>
      <c r="AQ189" s="1451"/>
      <c r="AR189" s="1451"/>
      <c r="AS189" s="1451"/>
      <c r="AT189" s="1451"/>
      <c r="AU189" s="1451"/>
      <c r="AV189" s="1451"/>
      <c r="AW189" s="1451"/>
      <c r="AX189" s="1451"/>
      <c r="AY189" s="1451"/>
      <c r="AZ189" s="1451"/>
      <c r="BA189" s="1451"/>
      <c r="BB189" s="1451"/>
      <c r="BC189" s="1451"/>
      <c r="BD189" s="1451"/>
      <c r="BE189" s="1451"/>
      <c r="BF189" s="1404"/>
      <c r="BG189" s="1404"/>
      <c r="BH189" s="1404"/>
      <c r="BI189" s="1404"/>
      <c r="BJ189" s="1452"/>
    </row>
    <row r="190" spans="2:62" ht="15" x14ac:dyDescent="0.25">
      <c r="B190" s="2174" t="s">
        <v>2446</v>
      </c>
      <c r="C190" s="1355" t="s">
        <v>167</v>
      </c>
      <c r="D190" s="1458" t="s">
        <v>2245</v>
      </c>
      <c r="E190" s="1459">
        <v>30</v>
      </c>
      <c r="F190" s="1455">
        <f t="shared" si="18"/>
        <v>30</v>
      </c>
      <c r="G190" s="1448" t="s">
        <v>2221</v>
      </c>
      <c r="H190" s="1376" t="s">
        <v>125</v>
      </c>
      <c r="I190" s="1376"/>
      <c r="J190" s="1451"/>
      <c r="K190" s="1451"/>
      <c r="L190" s="1451"/>
      <c r="M190" s="1451"/>
      <c r="N190" s="1451"/>
      <c r="O190" s="1451"/>
      <c r="P190" s="1451"/>
      <c r="Q190" s="1451"/>
      <c r="R190" s="1451"/>
      <c r="S190" s="1451"/>
      <c r="T190" s="1451"/>
      <c r="U190" s="1451"/>
      <c r="V190" s="1451"/>
      <c r="W190" s="1451"/>
      <c r="X190" s="1451"/>
      <c r="Y190" s="1451"/>
      <c r="Z190" s="1451"/>
      <c r="AA190" s="1451"/>
      <c r="AB190" s="1451"/>
      <c r="AC190" s="1451"/>
      <c r="AD190" s="1451"/>
      <c r="AE190" s="1451"/>
      <c r="AF190" s="1451"/>
      <c r="AG190" s="1451"/>
      <c r="AH190" s="1451"/>
      <c r="AI190" s="1387"/>
      <c r="AJ190" s="1387"/>
      <c r="AK190" s="1387"/>
      <c r="AL190" s="1451"/>
      <c r="AM190" s="1451"/>
      <c r="AN190" s="1451"/>
      <c r="AO190" s="1451"/>
      <c r="AP190" s="1451"/>
      <c r="AQ190" s="1451"/>
      <c r="AR190" s="1451"/>
      <c r="AS190" s="1451"/>
      <c r="AT190" s="1451"/>
      <c r="AU190" s="1451"/>
      <c r="AV190" s="1451"/>
      <c r="AW190" s="1451"/>
      <c r="AX190" s="1451"/>
      <c r="AY190" s="1451"/>
      <c r="AZ190" s="1451"/>
      <c r="BA190" s="1451"/>
      <c r="BB190" s="1451"/>
      <c r="BC190" s="1451">
        <v>25</v>
      </c>
      <c r="BD190" s="1451">
        <v>5</v>
      </c>
      <c r="BE190" s="1451"/>
      <c r="BF190" s="1404"/>
      <c r="BG190" s="1404"/>
      <c r="BH190" s="1404"/>
      <c r="BI190" s="1404"/>
      <c r="BJ190" s="1452"/>
    </row>
    <row r="191" spans="2:62" ht="15" x14ac:dyDescent="0.25">
      <c r="B191" s="2174" t="s">
        <v>2446</v>
      </c>
      <c r="C191" s="1384" t="s">
        <v>162</v>
      </c>
      <c r="D191" s="1460" t="s">
        <v>1062</v>
      </c>
      <c r="E191" s="1461">
        <v>45</v>
      </c>
      <c r="F191" s="1455">
        <f t="shared" si="18"/>
        <v>45</v>
      </c>
      <c r="G191" s="1448" t="s">
        <v>2221</v>
      </c>
      <c r="H191" s="1376" t="s">
        <v>125</v>
      </c>
      <c r="I191" s="1376"/>
      <c r="J191" s="1451"/>
      <c r="K191" s="1451"/>
      <c r="L191" s="1451"/>
      <c r="M191" s="1451"/>
      <c r="N191" s="1451"/>
      <c r="O191" s="1451"/>
      <c r="P191" s="1451"/>
      <c r="Q191" s="1451"/>
      <c r="R191" s="1451"/>
      <c r="S191" s="1451"/>
      <c r="T191" s="1451"/>
      <c r="U191" s="1451"/>
      <c r="V191" s="1451"/>
      <c r="W191" s="1451"/>
      <c r="X191" s="1451"/>
      <c r="Y191" s="1451"/>
      <c r="Z191" s="1451"/>
      <c r="AA191" s="1451"/>
      <c r="AB191" s="1451"/>
      <c r="AC191" s="1451"/>
      <c r="AD191" s="1451"/>
      <c r="AE191" s="1451"/>
      <c r="AF191" s="1451"/>
      <c r="AG191" s="1451"/>
      <c r="AH191" s="1451"/>
      <c r="AI191" s="1387"/>
      <c r="AJ191" s="1387"/>
      <c r="AK191" s="1387"/>
      <c r="AL191" s="1451"/>
      <c r="AM191" s="1451"/>
      <c r="AN191" s="1451"/>
      <c r="AO191" s="1451"/>
      <c r="AP191" s="1451"/>
      <c r="AQ191" s="1451"/>
      <c r="AR191" s="1451"/>
      <c r="AS191" s="1451"/>
      <c r="AT191" s="1451"/>
      <c r="AU191" s="1451"/>
      <c r="AV191" s="1451"/>
      <c r="AW191" s="1451"/>
      <c r="AX191" s="1451"/>
      <c r="AY191" s="1451"/>
      <c r="AZ191" s="1451"/>
      <c r="BA191" s="1451"/>
      <c r="BB191" s="1451"/>
      <c r="BC191" s="1451"/>
      <c r="BD191" s="1451">
        <v>20</v>
      </c>
      <c r="BE191" s="1451">
        <v>25</v>
      </c>
      <c r="BF191" s="1404"/>
      <c r="BG191" s="1404"/>
      <c r="BH191" s="1404"/>
      <c r="BI191" s="1404"/>
      <c r="BJ191" s="1452"/>
    </row>
    <row r="192" spans="2:62" ht="15" x14ac:dyDescent="0.25">
      <c r="B192" s="2174" t="s">
        <v>2446</v>
      </c>
      <c r="C192" s="1388" t="s">
        <v>296</v>
      </c>
      <c r="D192" s="1462" t="s">
        <v>1031</v>
      </c>
      <c r="E192" s="1463">
        <v>60</v>
      </c>
      <c r="F192" s="1455">
        <f t="shared" si="18"/>
        <v>60</v>
      </c>
      <c r="G192" s="1448" t="s">
        <v>2218</v>
      </c>
      <c r="H192" s="1376" t="s">
        <v>127</v>
      </c>
      <c r="I192" s="1376"/>
      <c r="J192" s="1451"/>
      <c r="K192" s="1451"/>
      <c r="L192" s="1451"/>
      <c r="M192" s="1451">
        <v>20</v>
      </c>
      <c r="N192" s="1451">
        <v>16</v>
      </c>
      <c r="O192" s="1451">
        <v>20</v>
      </c>
      <c r="P192" s="1451">
        <v>4</v>
      </c>
      <c r="Q192" s="1451"/>
      <c r="R192" s="1451"/>
      <c r="S192" s="1451"/>
      <c r="T192" s="1451"/>
      <c r="U192" s="1451"/>
      <c r="V192" s="1451"/>
      <c r="W192" s="1451"/>
      <c r="X192" s="1451"/>
      <c r="Y192" s="1451"/>
      <c r="Z192" s="1451"/>
      <c r="AA192" s="1451"/>
      <c r="AB192" s="1451"/>
      <c r="AC192" s="1451"/>
      <c r="AD192" s="1451"/>
      <c r="AE192" s="1451"/>
      <c r="AF192" s="1451"/>
      <c r="AG192" s="1451"/>
      <c r="AH192" s="1451"/>
      <c r="AI192" s="1387"/>
      <c r="AJ192" s="1387"/>
      <c r="AK192" s="1387"/>
      <c r="AL192" s="1451"/>
      <c r="AM192" s="1451"/>
      <c r="AN192" s="1451"/>
      <c r="AO192" s="1451"/>
      <c r="AP192" s="1451"/>
      <c r="AQ192" s="1451"/>
      <c r="AR192" s="1451"/>
      <c r="AS192" s="1451"/>
      <c r="AT192" s="1451"/>
      <c r="AU192" s="1451"/>
      <c r="AV192" s="1451"/>
      <c r="AW192" s="1451"/>
      <c r="AX192" s="1451"/>
      <c r="AY192" s="1451"/>
      <c r="AZ192" s="1451"/>
      <c r="BA192" s="1451"/>
      <c r="BB192" s="1451"/>
      <c r="BC192" s="1451"/>
      <c r="BD192" s="1451"/>
      <c r="BE192" s="1451"/>
      <c r="BF192" s="1404"/>
      <c r="BG192" s="1404"/>
      <c r="BH192" s="1404"/>
      <c r="BI192" s="1404"/>
      <c r="BJ192" s="1452"/>
    </row>
    <row r="193" spans="2:62" ht="15" x14ac:dyDescent="0.25">
      <c r="B193" s="2174" t="s">
        <v>2446</v>
      </c>
      <c r="C193" s="1388" t="s">
        <v>169</v>
      </c>
      <c r="D193" s="1462" t="s">
        <v>1035</v>
      </c>
      <c r="E193" s="1463">
        <v>60</v>
      </c>
      <c r="F193" s="1455">
        <f t="shared" si="18"/>
        <v>60</v>
      </c>
      <c r="G193" s="1448" t="s">
        <v>2221</v>
      </c>
      <c r="H193" s="1376" t="s">
        <v>125</v>
      </c>
      <c r="I193" s="1376"/>
      <c r="J193" s="1451"/>
      <c r="K193" s="1451"/>
      <c r="L193" s="1451"/>
      <c r="M193" s="1451"/>
      <c r="N193" s="1451"/>
      <c r="O193" s="1451"/>
      <c r="P193" s="1451"/>
      <c r="Q193" s="1451"/>
      <c r="R193" s="1451"/>
      <c r="S193" s="1451"/>
      <c r="T193" s="1451"/>
      <c r="U193" s="1451"/>
      <c r="V193" s="1451"/>
      <c r="W193" s="1451"/>
      <c r="X193" s="1451"/>
      <c r="Y193" s="1451"/>
      <c r="Z193" s="1451"/>
      <c r="AA193" s="1451"/>
      <c r="AB193" s="1451"/>
      <c r="AC193" s="1357">
        <v>8</v>
      </c>
      <c r="AD193" s="1357">
        <v>20</v>
      </c>
      <c r="AE193" s="1357">
        <v>20</v>
      </c>
      <c r="AF193" s="1357">
        <v>12</v>
      </c>
      <c r="AG193" s="1357"/>
      <c r="AH193" s="1357"/>
      <c r="AI193" s="1387"/>
      <c r="AJ193" s="1387"/>
      <c r="AK193" s="1387"/>
      <c r="AL193" s="1451"/>
      <c r="AM193" s="1451"/>
      <c r="AN193" s="1451"/>
      <c r="AO193" s="1451"/>
      <c r="AP193" s="1451"/>
      <c r="AQ193" s="1451"/>
      <c r="AR193" s="1451"/>
      <c r="AS193" s="1451"/>
      <c r="AT193" s="1451"/>
      <c r="AU193" s="1451"/>
      <c r="AV193" s="1451"/>
      <c r="AW193" s="1451"/>
      <c r="AX193" s="1451"/>
      <c r="AY193" s="1451"/>
      <c r="AZ193" s="1451"/>
      <c r="BA193" s="1451"/>
      <c r="BB193" s="1451"/>
      <c r="BC193" s="1451"/>
      <c r="BD193" s="1451"/>
      <c r="BE193" s="1451"/>
      <c r="BF193" s="1404"/>
      <c r="BG193" s="1404"/>
      <c r="BH193" s="1404"/>
      <c r="BI193" s="1404"/>
      <c r="BJ193" s="1452"/>
    </row>
    <row r="194" spans="2:62" ht="15" x14ac:dyDescent="0.25">
      <c r="B194" s="2174" t="s">
        <v>2446</v>
      </c>
      <c r="C194" s="1388" t="s">
        <v>164</v>
      </c>
      <c r="D194" s="1464" t="s">
        <v>1097</v>
      </c>
      <c r="E194" s="1463">
        <v>90</v>
      </c>
      <c r="F194" s="1455">
        <f t="shared" si="18"/>
        <v>90</v>
      </c>
      <c r="G194" s="1448" t="s">
        <v>2218</v>
      </c>
      <c r="H194" s="1376" t="s">
        <v>127</v>
      </c>
      <c r="I194" s="1376"/>
      <c r="J194" s="1451"/>
      <c r="K194" s="1451"/>
      <c r="L194" s="1451"/>
      <c r="M194" s="1451"/>
      <c r="N194" s="1451"/>
      <c r="O194" s="1451"/>
      <c r="P194" s="1451">
        <v>20</v>
      </c>
      <c r="Q194" s="1451">
        <v>25</v>
      </c>
      <c r="R194" s="1451">
        <v>25</v>
      </c>
      <c r="S194" s="1451">
        <v>20</v>
      </c>
      <c r="T194" s="1451"/>
      <c r="U194" s="1451"/>
      <c r="V194" s="1451"/>
      <c r="W194" s="1451"/>
      <c r="X194" s="1451"/>
      <c r="Y194" s="1451"/>
      <c r="Z194" s="1451"/>
      <c r="AA194" s="1451"/>
      <c r="AB194" s="1451"/>
      <c r="AC194" s="1357"/>
      <c r="AD194" s="1357"/>
      <c r="AE194" s="1357"/>
      <c r="AF194" s="1357"/>
      <c r="AG194" s="1357"/>
      <c r="AH194" s="1357"/>
      <c r="AI194" s="1387"/>
      <c r="AJ194" s="1387"/>
      <c r="AK194" s="1387"/>
      <c r="AL194" s="1451"/>
      <c r="AM194" s="1451"/>
      <c r="AN194" s="1451"/>
      <c r="AO194" s="1451"/>
      <c r="AP194" s="1451"/>
      <c r="AQ194" s="1451"/>
      <c r="AR194" s="1451"/>
      <c r="AS194" s="1451"/>
      <c r="AT194" s="1451"/>
      <c r="AU194" s="1451"/>
      <c r="AV194" s="1451"/>
      <c r="AW194" s="1451"/>
      <c r="AX194" s="1451"/>
      <c r="AY194" s="1451"/>
      <c r="AZ194" s="1451"/>
      <c r="BA194" s="1451"/>
      <c r="BB194" s="1451"/>
      <c r="BC194" s="1451"/>
      <c r="BD194" s="1451"/>
      <c r="BE194" s="1451"/>
      <c r="BF194" s="1404"/>
      <c r="BG194" s="1404"/>
      <c r="BH194" s="1404"/>
      <c r="BI194" s="1404"/>
      <c r="BJ194" s="1452"/>
    </row>
    <row r="195" spans="2:62" ht="15" x14ac:dyDescent="0.25">
      <c r="B195" s="2174" t="s">
        <v>2446</v>
      </c>
      <c r="C195" s="1388" t="s">
        <v>165</v>
      </c>
      <c r="D195" s="1464" t="s">
        <v>1098</v>
      </c>
      <c r="E195" s="1463">
        <v>60</v>
      </c>
      <c r="F195" s="1455">
        <f t="shared" si="18"/>
        <v>60</v>
      </c>
      <c r="G195" s="1448" t="s">
        <v>2213</v>
      </c>
      <c r="H195" s="1376" t="s">
        <v>126</v>
      </c>
      <c r="I195" s="1376"/>
      <c r="J195" s="1451"/>
      <c r="K195" s="1451"/>
      <c r="L195" s="1451"/>
      <c r="M195" s="1451"/>
      <c r="N195" s="1451"/>
      <c r="O195" s="1451"/>
      <c r="P195" s="1451"/>
      <c r="Q195" s="1451"/>
      <c r="R195" s="1451"/>
      <c r="S195" s="1451"/>
      <c r="T195" s="1451">
        <v>25</v>
      </c>
      <c r="U195" s="1451">
        <v>25</v>
      </c>
      <c r="V195" s="1451">
        <v>10</v>
      </c>
      <c r="W195" s="1451"/>
      <c r="X195" s="1451"/>
      <c r="Y195" s="1451"/>
      <c r="Z195" s="1451"/>
      <c r="AA195" s="1451"/>
      <c r="AB195" s="1451"/>
      <c r="AC195" s="1357"/>
      <c r="AD195" s="1357"/>
      <c r="AE195" s="1357"/>
      <c r="AF195" s="1357"/>
      <c r="AG195" s="1357"/>
      <c r="AH195" s="1357"/>
      <c r="AI195" s="1387"/>
      <c r="AJ195" s="1387"/>
      <c r="AK195" s="1387"/>
      <c r="AL195" s="1451"/>
      <c r="AM195" s="1451"/>
      <c r="AN195" s="1451"/>
      <c r="AO195" s="1451"/>
      <c r="AP195" s="1451"/>
      <c r="AQ195" s="1451"/>
      <c r="AR195" s="1451"/>
      <c r="AS195" s="1451"/>
      <c r="AT195" s="1451"/>
      <c r="AU195" s="1451"/>
      <c r="AV195" s="1451"/>
      <c r="AW195" s="1451"/>
      <c r="AX195" s="1451"/>
      <c r="AY195" s="1451"/>
      <c r="AZ195" s="1451"/>
      <c r="BA195" s="1451"/>
      <c r="BB195" s="1451"/>
      <c r="BC195" s="1451"/>
      <c r="BD195" s="1451"/>
      <c r="BE195" s="1451"/>
      <c r="BF195" s="1404"/>
      <c r="BG195" s="1404"/>
      <c r="BH195" s="1404"/>
      <c r="BI195" s="1404"/>
      <c r="BJ195" s="1452"/>
    </row>
    <row r="196" spans="2:62" ht="15" x14ac:dyDescent="0.25">
      <c r="B196" s="2174" t="s">
        <v>2446</v>
      </c>
      <c r="C196" s="1388" t="s">
        <v>166</v>
      </c>
      <c r="D196" s="1464" t="s">
        <v>1099</v>
      </c>
      <c r="E196" s="1463">
        <v>60</v>
      </c>
      <c r="F196" s="1455">
        <f t="shared" si="18"/>
        <v>60</v>
      </c>
      <c r="G196" s="1448" t="s">
        <v>2213</v>
      </c>
      <c r="H196" s="1376" t="s">
        <v>126</v>
      </c>
      <c r="I196" s="1376"/>
      <c r="J196" s="1451"/>
      <c r="K196" s="1451"/>
      <c r="L196" s="1451"/>
      <c r="M196" s="1451"/>
      <c r="N196" s="1451"/>
      <c r="O196" s="1451"/>
      <c r="P196" s="1451"/>
      <c r="Q196" s="1451"/>
      <c r="R196" s="1451"/>
      <c r="S196" s="1451"/>
      <c r="T196" s="1451"/>
      <c r="U196" s="1451"/>
      <c r="V196" s="1451">
        <v>5</v>
      </c>
      <c r="W196" s="1451">
        <v>15</v>
      </c>
      <c r="X196" s="1451">
        <v>15</v>
      </c>
      <c r="Y196" s="1451">
        <v>15</v>
      </c>
      <c r="Z196" s="1451">
        <v>10</v>
      </c>
      <c r="AA196" s="1451"/>
      <c r="AB196" s="1451"/>
      <c r="AC196" s="1357"/>
      <c r="AD196" s="1357"/>
      <c r="AE196" s="1357"/>
      <c r="AF196" s="1357"/>
      <c r="AG196" s="1357"/>
      <c r="AH196" s="1357"/>
      <c r="AI196" s="1387"/>
      <c r="AJ196" s="1387"/>
      <c r="AK196" s="1387"/>
      <c r="AL196" s="1451"/>
      <c r="AM196" s="1451"/>
      <c r="AN196" s="1451"/>
      <c r="AO196" s="1451"/>
      <c r="AP196" s="1451"/>
      <c r="AQ196" s="1451"/>
      <c r="AR196" s="1451"/>
      <c r="AS196" s="1451"/>
      <c r="AT196" s="1451"/>
      <c r="AU196" s="1451"/>
      <c r="AV196" s="1451"/>
      <c r="AW196" s="1451"/>
      <c r="AX196" s="1451"/>
      <c r="AY196" s="1451"/>
      <c r="AZ196" s="1451"/>
      <c r="BA196" s="1451"/>
      <c r="BB196" s="1451"/>
      <c r="BC196" s="1451"/>
      <c r="BD196" s="1451"/>
      <c r="BE196" s="1451"/>
      <c r="BF196" s="1404"/>
      <c r="BG196" s="1404"/>
      <c r="BH196" s="1404"/>
      <c r="BI196" s="1404"/>
      <c r="BJ196" s="1452"/>
    </row>
    <row r="197" spans="2:62" ht="15" x14ac:dyDescent="0.25">
      <c r="B197" s="2174" t="s">
        <v>2446</v>
      </c>
      <c r="C197" s="1388" t="s">
        <v>174</v>
      </c>
      <c r="D197" s="1464" t="s">
        <v>1100</v>
      </c>
      <c r="E197" s="1463">
        <v>60</v>
      </c>
      <c r="F197" s="1455">
        <f t="shared" si="18"/>
        <v>60</v>
      </c>
      <c r="G197" s="1448" t="s">
        <v>2221</v>
      </c>
      <c r="H197" s="1376" t="s">
        <v>125</v>
      </c>
      <c r="I197" s="1376"/>
      <c r="J197" s="1451"/>
      <c r="K197" s="1451"/>
      <c r="L197" s="1451"/>
      <c r="M197" s="1451"/>
      <c r="N197" s="1451"/>
      <c r="O197" s="1451"/>
      <c r="P197" s="1451"/>
      <c r="Q197" s="1451"/>
      <c r="R197" s="1451"/>
      <c r="S197" s="1451"/>
      <c r="T197" s="1451"/>
      <c r="U197" s="1451"/>
      <c r="V197" s="1451"/>
      <c r="W197" s="1451"/>
      <c r="X197" s="1451"/>
      <c r="Y197" s="1451"/>
      <c r="Z197" s="1451"/>
      <c r="AA197" s="1451"/>
      <c r="AB197" s="1451"/>
      <c r="AC197" s="1357"/>
      <c r="AD197" s="1357"/>
      <c r="AE197" s="1357"/>
      <c r="AF197" s="1357">
        <v>10</v>
      </c>
      <c r="AG197" s="1357">
        <v>25</v>
      </c>
      <c r="AH197" s="1357">
        <v>25</v>
      </c>
      <c r="AI197" s="1387"/>
      <c r="AJ197" s="1387"/>
      <c r="AK197" s="1387"/>
      <c r="AL197" s="1451"/>
      <c r="AM197" s="1451"/>
      <c r="AN197" s="1451"/>
      <c r="AO197" s="1451"/>
      <c r="AP197" s="1451"/>
      <c r="AQ197" s="1451"/>
      <c r="AR197" s="1451"/>
      <c r="AS197" s="1451"/>
      <c r="AT197" s="1451"/>
      <c r="AU197" s="1451"/>
      <c r="AV197" s="1451"/>
      <c r="AW197" s="1451"/>
      <c r="AX197" s="1451"/>
      <c r="AY197" s="1451"/>
      <c r="AZ197" s="1451"/>
      <c r="BA197" s="1451"/>
      <c r="BB197" s="1451"/>
      <c r="BC197" s="1451"/>
      <c r="BD197" s="1451"/>
      <c r="BE197" s="1451"/>
      <c r="BF197" s="1404"/>
      <c r="BG197" s="1404"/>
      <c r="BH197" s="1404"/>
      <c r="BI197" s="1404"/>
      <c r="BJ197" s="1452"/>
    </row>
    <row r="198" spans="2:62" ht="15" x14ac:dyDescent="0.25">
      <c r="B198" s="2174" t="s">
        <v>2446</v>
      </c>
      <c r="C198" s="1388" t="s">
        <v>173</v>
      </c>
      <c r="D198" s="1464" t="s">
        <v>2280</v>
      </c>
      <c r="E198" s="1463">
        <v>60</v>
      </c>
      <c r="F198" s="1455">
        <f t="shared" si="18"/>
        <v>60</v>
      </c>
      <c r="G198" s="1448" t="s">
        <v>2213</v>
      </c>
      <c r="H198" s="1376" t="s">
        <v>126</v>
      </c>
      <c r="I198" s="1376"/>
      <c r="J198" s="1451"/>
      <c r="K198" s="1451"/>
      <c r="L198" s="1451"/>
      <c r="M198" s="1451"/>
      <c r="N198" s="1451"/>
      <c r="O198" s="1451"/>
      <c r="P198" s="1451"/>
      <c r="Q198" s="1451"/>
      <c r="R198" s="1451"/>
      <c r="S198" s="1451"/>
      <c r="T198" s="1451"/>
      <c r="U198" s="1451"/>
      <c r="V198" s="1451"/>
      <c r="W198" s="1451"/>
      <c r="X198" s="1451"/>
      <c r="Y198" s="1451"/>
      <c r="Z198" s="1451">
        <v>5</v>
      </c>
      <c r="AA198" s="1451">
        <v>15</v>
      </c>
      <c r="AB198" s="1451">
        <v>25</v>
      </c>
      <c r="AC198" s="1451">
        <v>15</v>
      </c>
      <c r="AD198" s="1451"/>
      <c r="AE198" s="1451"/>
      <c r="AF198" s="1451"/>
      <c r="AG198" s="1451"/>
      <c r="AH198" s="1451"/>
      <c r="AI198" s="1387"/>
      <c r="AJ198" s="1387"/>
      <c r="AK198" s="1387"/>
      <c r="AL198" s="1451"/>
      <c r="AM198" s="1451"/>
      <c r="AN198" s="1451"/>
      <c r="AO198" s="1451"/>
      <c r="AP198" s="1451"/>
      <c r="AQ198" s="1451"/>
      <c r="AR198" s="1451"/>
      <c r="AS198" s="1451"/>
      <c r="AT198" s="1451"/>
      <c r="AU198" s="1451"/>
      <c r="AV198" s="1451"/>
      <c r="AW198" s="1451"/>
      <c r="AX198" s="1451"/>
      <c r="AY198" s="1451"/>
      <c r="AZ198" s="1451"/>
      <c r="BA198" s="1451"/>
      <c r="BB198" s="1451"/>
      <c r="BC198" s="1451"/>
      <c r="BD198" s="1451"/>
      <c r="BE198" s="1451"/>
      <c r="BF198" s="1404"/>
      <c r="BG198" s="1404"/>
      <c r="BH198" s="1404"/>
      <c r="BI198" s="1404"/>
      <c r="BJ198" s="1452"/>
    </row>
    <row r="199" spans="2:62" ht="15" x14ac:dyDescent="0.25">
      <c r="B199" s="2174" t="s">
        <v>2446</v>
      </c>
      <c r="C199" s="1388" t="s">
        <v>1038</v>
      </c>
      <c r="D199" s="1464" t="s">
        <v>1056</v>
      </c>
      <c r="E199" s="1463">
        <v>45</v>
      </c>
      <c r="F199" s="1455">
        <f t="shared" si="18"/>
        <v>45</v>
      </c>
      <c r="G199" s="1448" t="s">
        <v>2225</v>
      </c>
      <c r="H199" s="1376" t="s">
        <v>1032</v>
      </c>
      <c r="I199" s="1376"/>
      <c r="J199" s="1451"/>
      <c r="K199" s="1451"/>
      <c r="L199" s="1451"/>
      <c r="M199" s="1451"/>
      <c r="N199" s="1451"/>
      <c r="O199" s="1451"/>
      <c r="P199" s="1451"/>
      <c r="Q199" s="1451"/>
      <c r="R199" s="1451"/>
      <c r="S199" s="1451"/>
      <c r="T199" s="1451"/>
      <c r="U199" s="1451"/>
      <c r="V199" s="1451"/>
      <c r="W199" s="1451"/>
      <c r="X199" s="1451"/>
      <c r="Y199" s="1451"/>
      <c r="Z199" s="1451"/>
      <c r="AA199" s="1451"/>
      <c r="AB199" s="1451"/>
      <c r="AC199" s="1451"/>
      <c r="AD199" s="1451"/>
      <c r="AE199" s="1451"/>
      <c r="AF199" s="1451"/>
      <c r="AG199" s="1451"/>
      <c r="AH199" s="1451"/>
      <c r="AI199" s="1387"/>
      <c r="AJ199" s="1387"/>
      <c r="AK199" s="1387"/>
      <c r="AL199" s="1451">
        <v>25</v>
      </c>
      <c r="AM199" s="1451">
        <v>20</v>
      </c>
      <c r="AN199" s="1451"/>
      <c r="AO199" s="1451"/>
      <c r="AP199" s="1451"/>
      <c r="AQ199" s="1451"/>
      <c r="AR199" s="1451"/>
      <c r="AS199" s="1451"/>
      <c r="AT199" s="1451"/>
      <c r="AU199" s="1451"/>
      <c r="AV199" s="1451"/>
      <c r="AW199" s="1451"/>
      <c r="AX199" s="1451"/>
      <c r="AY199" s="1451"/>
      <c r="AZ199" s="1451"/>
      <c r="BA199" s="1451"/>
      <c r="BB199" s="1451"/>
      <c r="BC199" s="1451"/>
      <c r="BD199" s="1451"/>
      <c r="BE199" s="1451"/>
      <c r="BF199" s="1404"/>
      <c r="BG199" s="1404"/>
      <c r="BH199" s="1404"/>
      <c r="BI199" s="1404"/>
      <c r="BJ199" s="1452"/>
    </row>
    <row r="200" spans="2:62" ht="15" x14ac:dyDescent="0.25">
      <c r="B200" s="2174" t="s">
        <v>2446</v>
      </c>
      <c r="C200" s="1395" t="s">
        <v>284</v>
      </c>
      <c r="D200" s="1465" t="s">
        <v>1104</v>
      </c>
      <c r="E200" s="1466">
        <v>60</v>
      </c>
      <c r="F200" s="1455">
        <f t="shared" si="18"/>
        <v>60</v>
      </c>
      <c r="G200" s="1448" t="s">
        <v>2221</v>
      </c>
      <c r="H200" s="1376" t="s">
        <v>125</v>
      </c>
      <c r="I200" s="1376"/>
      <c r="J200" s="1451"/>
      <c r="K200" s="1451"/>
      <c r="L200" s="1451"/>
      <c r="M200" s="1451"/>
      <c r="N200" s="1451"/>
      <c r="O200" s="1451"/>
      <c r="P200" s="1451"/>
      <c r="Q200" s="1451"/>
      <c r="R200" s="1451"/>
      <c r="S200" s="1451"/>
      <c r="T200" s="1451"/>
      <c r="U200" s="1451"/>
      <c r="V200" s="1451"/>
      <c r="W200" s="1451"/>
      <c r="X200" s="1451"/>
      <c r="Y200" s="1451"/>
      <c r="Z200" s="1451"/>
      <c r="AA200" s="1451"/>
      <c r="AB200" s="1451"/>
      <c r="AC200" s="1451"/>
      <c r="AD200" s="1451"/>
      <c r="AE200" s="1451"/>
      <c r="AF200" s="1451"/>
      <c r="AG200" s="1451"/>
      <c r="AH200" s="1451"/>
      <c r="AI200" s="1387"/>
      <c r="AJ200" s="1387"/>
      <c r="AK200" s="1387"/>
      <c r="AL200" s="1451"/>
      <c r="AM200" s="1451"/>
      <c r="AN200" s="1451"/>
      <c r="AO200" s="1451"/>
      <c r="AP200" s="1451"/>
      <c r="AQ200" s="1451"/>
      <c r="AR200" s="1451"/>
      <c r="AS200" s="1451"/>
      <c r="AT200" s="1451"/>
      <c r="AU200" s="1451"/>
      <c r="AV200" s="1451"/>
      <c r="AW200" s="1451">
        <v>20</v>
      </c>
      <c r="AX200" s="1451">
        <v>20</v>
      </c>
      <c r="AY200" s="1451">
        <v>20</v>
      </c>
      <c r="AZ200" s="1451"/>
      <c r="BA200" s="1451"/>
      <c r="BB200" s="1451"/>
      <c r="BC200" s="1451"/>
      <c r="BD200" s="1451"/>
      <c r="BE200" s="1451"/>
      <c r="BF200" s="1404"/>
      <c r="BG200" s="1404"/>
      <c r="BH200" s="1404"/>
      <c r="BI200" s="1404"/>
      <c r="BJ200" s="1452"/>
    </row>
    <row r="201" spans="2:62" ht="15" x14ac:dyDescent="0.25">
      <c r="B201" s="2174" t="s">
        <v>2446</v>
      </c>
      <c r="C201" s="1395" t="s">
        <v>273</v>
      </c>
      <c r="D201" s="1465" t="s">
        <v>2256</v>
      </c>
      <c r="E201" s="1466">
        <v>60</v>
      </c>
      <c r="F201" s="1455">
        <f t="shared" si="18"/>
        <v>60</v>
      </c>
      <c r="G201" s="1448" t="s">
        <v>2221</v>
      </c>
      <c r="H201" s="1376" t="s">
        <v>125</v>
      </c>
      <c r="I201" s="1376"/>
      <c r="J201" s="1451"/>
      <c r="K201" s="1451"/>
      <c r="L201" s="1451"/>
      <c r="M201" s="1451"/>
      <c r="N201" s="1451"/>
      <c r="O201" s="1451"/>
      <c r="P201" s="1451"/>
      <c r="Q201" s="1451"/>
      <c r="R201" s="1451"/>
      <c r="S201" s="1451"/>
      <c r="T201" s="1451"/>
      <c r="U201" s="1451"/>
      <c r="V201" s="1451"/>
      <c r="W201" s="1451"/>
      <c r="X201" s="1451"/>
      <c r="Y201" s="1451"/>
      <c r="Z201" s="1451"/>
      <c r="AA201" s="1451"/>
      <c r="AB201" s="1451"/>
      <c r="AC201" s="1451"/>
      <c r="AD201" s="1451"/>
      <c r="AE201" s="1451"/>
      <c r="AF201" s="1451"/>
      <c r="AG201" s="1451"/>
      <c r="AH201" s="1451"/>
      <c r="AI201" s="1387"/>
      <c r="AJ201" s="1387"/>
      <c r="AK201" s="1387"/>
      <c r="AL201" s="1451"/>
      <c r="AM201" s="1451"/>
      <c r="AN201" s="1451"/>
      <c r="AO201" s="1451"/>
      <c r="AP201" s="1451"/>
      <c r="AQ201" s="1451"/>
      <c r="AR201" s="1451"/>
      <c r="AS201" s="1451"/>
      <c r="AT201" s="1451"/>
      <c r="AU201" s="1451"/>
      <c r="AV201" s="1451"/>
      <c r="AW201" s="1451"/>
      <c r="AX201" s="1451"/>
      <c r="AY201" s="1451"/>
      <c r="AZ201" s="1451">
        <v>20</v>
      </c>
      <c r="BA201" s="1451">
        <v>20</v>
      </c>
      <c r="BB201" s="1451">
        <v>20</v>
      </c>
      <c r="BC201" s="1451"/>
      <c r="BD201" s="1451"/>
      <c r="BE201" s="1451"/>
      <c r="BF201" s="1404"/>
      <c r="BG201" s="1404"/>
      <c r="BH201" s="1404"/>
      <c r="BI201" s="1404"/>
      <c r="BJ201" s="1452"/>
    </row>
    <row r="202" spans="2:62" ht="15" x14ac:dyDescent="0.25">
      <c r="B202" s="2174" t="s">
        <v>2446</v>
      </c>
      <c r="C202" s="1395" t="s">
        <v>278</v>
      </c>
      <c r="D202" s="1465" t="s">
        <v>1042</v>
      </c>
      <c r="E202" s="1466">
        <v>90</v>
      </c>
      <c r="F202" s="1455">
        <f t="shared" si="18"/>
        <v>90</v>
      </c>
      <c r="G202" s="1448" t="s">
        <v>2225</v>
      </c>
      <c r="H202" s="1376" t="s">
        <v>1032</v>
      </c>
      <c r="I202" s="1376"/>
      <c r="J202" s="1451"/>
      <c r="K202" s="1451"/>
      <c r="L202" s="1451"/>
      <c r="M202" s="1451"/>
      <c r="N202" s="1451"/>
      <c r="O202" s="1451"/>
      <c r="P202" s="1451"/>
      <c r="Q202" s="1451"/>
      <c r="R202" s="1451"/>
      <c r="S202" s="1451"/>
      <c r="T202" s="1451"/>
      <c r="U202" s="1451"/>
      <c r="V202" s="1451"/>
      <c r="W202" s="1451"/>
      <c r="X202" s="1451"/>
      <c r="Y202" s="1451"/>
      <c r="Z202" s="1451"/>
      <c r="AA202" s="1451"/>
      <c r="AB202" s="1451"/>
      <c r="AC202" s="1451"/>
      <c r="AD202" s="1451"/>
      <c r="AE202" s="1451"/>
      <c r="AF202" s="1451"/>
      <c r="AG202" s="1451"/>
      <c r="AH202" s="1451"/>
      <c r="AI202" s="1387"/>
      <c r="AJ202" s="1387"/>
      <c r="AK202" s="1387"/>
      <c r="AL202" s="1451"/>
      <c r="AM202" s="1451">
        <v>4</v>
      </c>
      <c r="AN202" s="1451">
        <v>20</v>
      </c>
      <c r="AO202" s="1451">
        <v>20</v>
      </c>
      <c r="AP202" s="1451">
        <v>20</v>
      </c>
      <c r="AQ202" s="1451">
        <v>20</v>
      </c>
      <c r="AR202" s="1451">
        <v>6</v>
      </c>
      <c r="AS202" s="1451"/>
      <c r="AT202" s="1451"/>
      <c r="AU202" s="1451"/>
      <c r="AV202" s="1451"/>
      <c r="AW202" s="1451"/>
      <c r="AX202" s="1451"/>
      <c r="AY202" s="1451"/>
      <c r="AZ202" s="1451"/>
      <c r="BA202" s="1451"/>
      <c r="BB202" s="1451"/>
      <c r="BC202" s="1451"/>
      <c r="BD202" s="1451"/>
      <c r="BE202" s="1451"/>
      <c r="BF202" s="1404"/>
      <c r="BG202" s="1404"/>
      <c r="BH202" s="1404"/>
      <c r="BI202" s="1404"/>
      <c r="BJ202" s="1452"/>
    </row>
    <row r="203" spans="2:62" ht="15" x14ac:dyDescent="0.25">
      <c r="B203" s="2174" t="s">
        <v>2446</v>
      </c>
      <c r="C203" s="1395" t="s">
        <v>285</v>
      </c>
      <c r="D203" s="1465" t="s">
        <v>2281</v>
      </c>
      <c r="E203" s="1466">
        <v>90</v>
      </c>
      <c r="F203" s="1455">
        <f t="shared" si="18"/>
        <v>90</v>
      </c>
      <c r="G203" s="1448" t="s">
        <v>2220</v>
      </c>
      <c r="H203" s="1376" t="s">
        <v>130</v>
      </c>
      <c r="I203" s="1376"/>
      <c r="J203" s="1451"/>
      <c r="K203" s="1451"/>
      <c r="L203" s="1451"/>
      <c r="M203" s="1451"/>
      <c r="N203" s="1451"/>
      <c r="O203" s="1451"/>
      <c r="P203" s="1451"/>
      <c r="Q203" s="1451"/>
      <c r="R203" s="1451"/>
      <c r="S203" s="1451"/>
      <c r="T203" s="1451"/>
      <c r="U203" s="1451"/>
      <c r="V203" s="1451"/>
      <c r="W203" s="1451"/>
      <c r="X203" s="1451"/>
      <c r="Y203" s="1451"/>
      <c r="Z203" s="1451"/>
      <c r="AA203" s="1451"/>
      <c r="AB203" s="1451"/>
      <c r="AC203" s="1451"/>
      <c r="AD203" s="1451"/>
      <c r="AE203" s="1451"/>
      <c r="AF203" s="1451"/>
      <c r="AG203" s="1451"/>
      <c r="AH203" s="1451"/>
      <c r="AI203" s="1387"/>
      <c r="AJ203" s="1387"/>
      <c r="AK203" s="1387"/>
      <c r="AL203" s="1451"/>
      <c r="AM203" s="1451"/>
      <c r="AN203" s="1451"/>
      <c r="AO203" s="1451"/>
      <c r="AP203" s="1451"/>
      <c r="AQ203" s="1451"/>
      <c r="AR203" s="1451">
        <v>12</v>
      </c>
      <c r="AS203" s="1451">
        <v>20</v>
      </c>
      <c r="AT203" s="1451">
        <v>20</v>
      </c>
      <c r="AU203" s="1451">
        <v>20</v>
      </c>
      <c r="AV203" s="1451">
        <v>18</v>
      </c>
      <c r="AW203" s="1451"/>
      <c r="AX203" s="1451"/>
      <c r="AY203" s="1451"/>
      <c r="AZ203" s="1451"/>
      <c r="BA203" s="1451"/>
      <c r="BB203" s="1451"/>
      <c r="BC203" s="1451"/>
      <c r="BD203" s="1451"/>
      <c r="BE203" s="1451"/>
      <c r="BF203" s="1404"/>
      <c r="BG203" s="1404"/>
      <c r="BH203" s="1404"/>
      <c r="BI203" s="1404"/>
      <c r="BJ203" s="1452"/>
    </row>
    <row r="204" spans="2:62" ht="15" x14ac:dyDescent="0.2">
      <c r="B204" s="94"/>
      <c r="C204" s="1347"/>
      <c r="D204" s="1467" t="s">
        <v>843</v>
      </c>
      <c r="E204" s="1468">
        <f>SUM(E184:E203)</f>
        <v>1110</v>
      </c>
      <c r="F204" s="1468"/>
      <c r="G204" s="1469"/>
      <c r="H204" s="1470"/>
      <c r="I204" s="1471"/>
      <c r="J204" s="1471"/>
      <c r="K204" s="1471"/>
      <c r="L204" s="1471"/>
      <c r="M204" s="1471"/>
      <c r="N204" s="1471"/>
      <c r="O204" s="1471"/>
      <c r="P204" s="1471"/>
      <c r="Q204" s="1471"/>
      <c r="R204" s="1471"/>
      <c r="S204" s="1471"/>
      <c r="T204" s="1471"/>
      <c r="U204" s="1471"/>
      <c r="V204" s="1471"/>
      <c r="W204" s="1471"/>
      <c r="X204" s="1471"/>
      <c r="Y204" s="1471"/>
      <c r="Z204" s="1471"/>
      <c r="AA204" s="1471"/>
      <c r="AB204" s="1471"/>
      <c r="AC204" s="1471"/>
      <c r="AD204" s="1471"/>
      <c r="AE204" s="1471"/>
      <c r="AF204" s="1471"/>
      <c r="AG204" s="1471"/>
      <c r="AH204" s="1471"/>
      <c r="AI204" s="1387"/>
      <c r="AJ204" s="1387"/>
      <c r="AK204" s="1387"/>
      <c r="AL204" s="1471"/>
      <c r="AM204" s="1471"/>
      <c r="AN204" s="1471"/>
      <c r="AO204" s="1471"/>
      <c r="AP204" s="1471"/>
      <c r="AQ204" s="1471"/>
      <c r="AR204" s="1471"/>
      <c r="AS204" s="1471"/>
      <c r="AT204" s="1471"/>
      <c r="AU204" s="1471"/>
      <c r="AV204" s="1471"/>
      <c r="AW204" s="1471"/>
      <c r="AX204" s="1471"/>
      <c r="AY204" s="1471"/>
      <c r="AZ204" s="1471"/>
      <c r="BA204" s="1471"/>
      <c r="BB204" s="1471"/>
      <c r="BC204" s="1471"/>
      <c r="BD204" s="1471"/>
      <c r="BE204" s="1471"/>
      <c r="BF204" s="1404"/>
      <c r="BG204" s="1404"/>
      <c r="BH204" s="1404"/>
      <c r="BI204" s="1404"/>
      <c r="BJ204" s="1445"/>
    </row>
    <row r="205" spans="2:62" ht="15" x14ac:dyDescent="0.25">
      <c r="B205" s="1399" t="s">
        <v>2283</v>
      </c>
      <c r="C205" s="1354" t="s">
        <v>153</v>
      </c>
      <c r="D205" s="1456" t="s">
        <v>1060</v>
      </c>
      <c r="E205" s="1461">
        <v>75</v>
      </c>
      <c r="F205" s="1455">
        <f>SUM(J205:AJ205)</f>
        <v>0</v>
      </c>
      <c r="G205" s="1472" t="s">
        <v>413</v>
      </c>
      <c r="H205" s="1376"/>
      <c r="I205" s="1376"/>
      <c r="J205" s="1394"/>
      <c r="K205" s="1394"/>
      <c r="L205" s="1394"/>
      <c r="M205" s="1394"/>
      <c r="N205" s="1394"/>
      <c r="O205" s="1394"/>
      <c r="P205" s="1394"/>
      <c r="Q205" s="1394"/>
      <c r="R205" s="1394"/>
      <c r="S205" s="1394"/>
      <c r="T205" s="1394"/>
      <c r="U205" s="1394"/>
      <c r="V205" s="1394"/>
      <c r="W205" s="1394"/>
      <c r="X205" s="1394"/>
      <c r="Y205" s="1394"/>
      <c r="Z205" s="1394"/>
      <c r="AA205" s="1394"/>
      <c r="AB205" s="1394"/>
      <c r="AC205" s="1394"/>
      <c r="AD205" s="1394"/>
      <c r="AE205" s="1394"/>
      <c r="AF205" s="1394"/>
      <c r="AG205" s="1394"/>
      <c r="AH205" s="1394"/>
      <c r="AI205" s="1387"/>
      <c r="AJ205" s="1387"/>
      <c r="AK205" s="1387"/>
      <c r="AL205" s="1394"/>
      <c r="AM205" s="1394"/>
      <c r="AN205" s="1394"/>
      <c r="AO205" s="1394"/>
      <c r="AP205" s="1394"/>
      <c r="AQ205" s="1394"/>
      <c r="AR205" s="1394"/>
      <c r="AS205" s="1394"/>
      <c r="AT205" s="1394"/>
      <c r="AU205" s="1394"/>
      <c r="AV205" s="1394"/>
      <c r="AW205" s="1394"/>
      <c r="AX205" s="1394"/>
      <c r="AY205" s="1394"/>
      <c r="AZ205" s="1394"/>
      <c r="BA205" s="1394"/>
      <c r="BB205" s="1394"/>
      <c r="BC205" s="1394"/>
      <c r="BD205" s="1394"/>
      <c r="BE205" s="1394"/>
      <c r="BF205" s="1404"/>
      <c r="BG205" s="1404"/>
      <c r="BH205" s="1404"/>
      <c r="BI205" s="1404"/>
      <c r="BJ205" s="1357"/>
    </row>
    <row r="206" spans="2:62" ht="15" x14ac:dyDescent="0.25">
      <c r="B206" s="1399" t="s">
        <v>2283</v>
      </c>
      <c r="C206" s="1354" t="s">
        <v>154</v>
      </c>
      <c r="D206" s="1456" t="s">
        <v>136</v>
      </c>
      <c r="E206" s="1461">
        <v>30</v>
      </c>
      <c r="F206" s="1455">
        <f>SUM(J206:AJ206)</f>
        <v>0</v>
      </c>
      <c r="G206" s="1472" t="s">
        <v>413</v>
      </c>
      <c r="H206" s="1376"/>
      <c r="I206" s="1376"/>
      <c r="J206" s="1394"/>
      <c r="K206" s="1394"/>
      <c r="L206" s="1394"/>
      <c r="M206" s="1394"/>
      <c r="N206" s="1394"/>
      <c r="O206" s="1394"/>
      <c r="P206" s="1394"/>
      <c r="Q206" s="1394"/>
      <c r="R206" s="1394"/>
      <c r="S206" s="1394"/>
      <c r="T206" s="1394"/>
      <c r="U206" s="1394"/>
      <c r="V206" s="1394"/>
      <c r="W206" s="1394"/>
      <c r="X206" s="1394"/>
      <c r="Y206" s="1394"/>
      <c r="Z206" s="1394"/>
      <c r="AA206" s="1394"/>
      <c r="AB206" s="1394"/>
      <c r="AC206" s="1394"/>
      <c r="AD206" s="1394"/>
      <c r="AE206" s="1394"/>
      <c r="AF206" s="1394"/>
      <c r="AG206" s="1394"/>
      <c r="AH206" s="1394"/>
      <c r="AI206" s="1387"/>
      <c r="AJ206" s="1387"/>
      <c r="AK206" s="1387"/>
      <c r="AL206" s="1394"/>
      <c r="AM206" s="1394"/>
      <c r="AN206" s="1394"/>
      <c r="AO206" s="1394"/>
      <c r="AP206" s="1394"/>
      <c r="AQ206" s="1394"/>
      <c r="AR206" s="1394"/>
      <c r="AS206" s="1394"/>
      <c r="AT206" s="1394"/>
      <c r="AU206" s="1394"/>
      <c r="AV206" s="1394"/>
      <c r="AW206" s="1394"/>
      <c r="AX206" s="1394"/>
      <c r="AY206" s="1394"/>
      <c r="AZ206" s="1394"/>
      <c r="BA206" s="1394"/>
      <c r="BB206" s="1394"/>
      <c r="BC206" s="1394"/>
      <c r="BD206" s="1394"/>
      <c r="BE206" s="1394"/>
      <c r="BF206" s="1404"/>
      <c r="BG206" s="1404"/>
      <c r="BH206" s="1404"/>
      <c r="BI206" s="1404"/>
      <c r="BJ206" s="1357"/>
    </row>
    <row r="207" spans="2:62" ht="15" x14ac:dyDescent="0.25">
      <c r="B207" s="1399" t="s">
        <v>2283</v>
      </c>
      <c r="C207" s="1355" t="s">
        <v>159</v>
      </c>
      <c r="D207" s="1473" t="s">
        <v>59</v>
      </c>
      <c r="E207" s="1457">
        <v>30</v>
      </c>
      <c r="F207" s="1455">
        <f>SUM(J207:AJ207)</f>
        <v>0</v>
      </c>
      <c r="G207" s="1472" t="s">
        <v>413</v>
      </c>
      <c r="H207" s="1376"/>
      <c r="I207" s="1376"/>
      <c r="J207" s="1394"/>
      <c r="K207" s="1394"/>
      <c r="L207" s="1394"/>
      <c r="M207" s="1394"/>
      <c r="N207" s="1394"/>
      <c r="O207" s="1394"/>
      <c r="P207" s="1394"/>
      <c r="Q207" s="1394"/>
      <c r="R207" s="1394"/>
      <c r="S207" s="1394"/>
      <c r="T207" s="1394"/>
      <c r="U207" s="1394"/>
      <c r="V207" s="1394"/>
      <c r="W207" s="1394"/>
      <c r="X207" s="1394"/>
      <c r="Y207" s="1394"/>
      <c r="Z207" s="1394"/>
      <c r="AA207" s="1394"/>
      <c r="AB207" s="1394"/>
      <c r="AC207" s="1394"/>
      <c r="AD207" s="1394"/>
      <c r="AE207" s="1394"/>
      <c r="AF207" s="1394"/>
      <c r="AG207" s="1394"/>
      <c r="AH207" s="1394"/>
      <c r="AI207" s="1387"/>
      <c r="AJ207" s="1387"/>
      <c r="AK207" s="1387"/>
      <c r="AL207" s="1394"/>
      <c r="AM207" s="1394"/>
      <c r="AN207" s="1394"/>
      <c r="AO207" s="1394"/>
      <c r="AP207" s="1394"/>
      <c r="AQ207" s="1394"/>
      <c r="AR207" s="1394"/>
      <c r="AS207" s="1394"/>
      <c r="AT207" s="1394"/>
      <c r="AU207" s="1394"/>
      <c r="AV207" s="1394"/>
      <c r="AW207" s="1394"/>
      <c r="AX207" s="1394"/>
      <c r="AY207" s="1394"/>
      <c r="AZ207" s="1394"/>
      <c r="BA207" s="1394"/>
      <c r="BB207" s="1394"/>
      <c r="BC207" s="1394"/>
      <c r="BD207" s="1394"/>
      <c r="BE207" s="1394"/>
      <c r="BF207" s="1404"/>
      <c r="BG207" s="1404"/>
      <c r="BH207" s="1404"/>
      <c r="BI207" s="1404"/>
      <c r="BJ207" s="1357"/>
    </row>
    <row r="208" spans="2:62" ht="15" x14ac:dyDescent="0.25">
      <c r="B208" s="1399" t="s">
        <v>2283</v>
      </c>
      <c r="C208" s="1355" t="s">
        <v>167</v>
      </c>
      <c r="D208" s="1458" t="s">
        <v>2245</v>
      </c>
      <c r="E208" s="1459">
        <v>30</v>
      </c>
      <c r="F208" s="1455">
        <f t="shared" ref="F208:F215" si="19">SUM(J208:BI208)</f>
        <v>30</v>
      </c>
      <c r="G208" s="1474" t="s">
        <v>2216</v>
      </c>
      <c r="H208" s="1475" t="s">
        <v>132</v>
      </c>
      <c r="I208" s="1475"/>
      <c r="J208" s="1394"/>
      <c r="K208" s="1394"/>
      <c r="L208" s="1394"/>
      <c r="M208" s="1394"/>
      <c r="N208" s="1394"/>
      <c r="O208" s="1394"/>
      <c r="P208" s="1394"/>
      <c r="Q208" s="1394"/>
      <c r="R208" s="1394"/>
      <c r="S208" s="1394"/>
      <c r="T208" s="1394"/>
      <c r="U208" s="1394"/>
      <c r="V208" s="1394"/>
      <c r="W208" s="1394"/>
      <c r="X208" s="1394"/>
      <c r="Y208" s="1394"/>
      <c r="Z208" s="1394"/>
      <c r="AA208" s="1394"/>
      <c r="AB208" s="1394"/>
      <c r="AC208" s="1394"/>
      <c r="AD208" s="1394"/>
      <c r="AE208" s="1394"/>
      <c r="AF208" s="1394"/>
      <c r="AG208" s="1394"/>
      <c r="AH208" s="1394"/>
      <c r="AI208" s="1387"/>
      <c r="AJ208" s="1387"/>
      <c r="AK208" s="1387"/>
      <c r="AL208" s="1394"/>
      <c r="AM208" s="1394"/>
      <c r="AN208" s="1394"/>
      <c r="AO208" s="1394"/>
      <c r="AP208" s="1394"/>
      <c r="AQ208" s="1394"/>
      <c r="AR208" s="1394"/>
      <c r="AS208" s="1394">
        <v>30</v>
      </c>
      <c r="AT208" s="1394"/>
      <c r="AU208" s="1394"/>
      <c r="AV208" s="1394"/>
      <c r="AW208" s="1394"/>
      <c r="AX208" s="1394"/>
      <c r="AY208" s="1394"/>
      <c r="AZ208" s="1394"/>
      <c r="BA208" s="1394"/>
      <c r="BB208" s="1394"/>
      <c r="BC208" s="1394"/>
      <c r="BD208" s="1394"/>
      <c r="BE208" s="1394"/>
      <c r="BF208" s="1404"/>
      <c r="BG208" s="1404"/>
      <c r="BH208" s="1404"/>
      <c r="BI208" s="1404"/>
      <c r="BJ208" s="1357"/>
    </row>
    <row r="209" spans="2:62" ht="15" x14ac:dyDescent="0.25">
      <c r="B209" s="1399" t="s">
        <v>2283</v>
      </c>
      <c r="C209" s="1384" t="s">
        <v>162</v>
      </c>
      <c r="D209" s="1476" t="s">
        <v>1062</v>
      </c>
      <c r="E209" s="1477">
        <v>45</v>
      </c>
      <c r="F209" s="1455">
        <f t="shared" si="19"/>
        <v>45</v>
      </c>
      <c r="G209" s="1478" t="s">
        <v>2218</v>
      </c>
      <c r="H209" s="1376" t="s">
        <v>127</v>
      </c>
      <c r="I209" s="1376"/>
      <c r="J209" s="1394"/>
      <c r="K209" s="1394"/>
      <c r="L209" s="1394"/>
      <c r="M209" s="1394"/>
      <c r="N209" s="1394"/>
      <c r="O209" s="1394">
        <v>5</v>
      </c>
      <c r="P209" s="1394">
        <v>25</v>
      </c>
      <c r="Q209" s="1394">
        <v>15</v>
      </c>
      <c r="R209" s="1394"/>
      <c r="S209" s="1394"/>
      <c r="T209" s="1394"/>
      <c r="U209" s="1394"/>
      <c r="V209" s="1394"/>
      <c r="W209" s="1394"/>
      <c r="X209" s="1394"/>
      <c r="Y209" s="1394"/>
      <c r="Z209" s="1394"/>
      <c r="AA209" s="1394"/>
      <c r="AB209" s="1394"/>
      <c r="AC209" s="1394"/>
      <c r="AD209" s="1394"/>
      <c r="AE209" s="1394"/>
      <c r="AF209" s="1394"/>
      <c r="AG209" s="1394"/>
      <c r="AH209" s="1394"/>
      <c r="AI209" s="1387"/>
      <c r="AJ209" s="1387"/>
      <c r="AK209" s="1387"/>
      <c r="AL209" s="1394"/>
      <c r="AM209" s="1394"/>
      <c r="AN209" s="1394"/>
      <c r="AO209" s="1394"/>
      <c r="AP209" s="1394"/>
      <c r="AQ209" s="1394"/>
      <c r="AR209" s="1394"/>
      <c r="AS209" s="1394"/>
      <c r="AT209" s="1394"/>
      <c r="AU209" s="1394"/>
      <c r="AV209" s="1394"/>
      <c r="AW209" s="1394"/>
      <c r="AX209" s="1394"/>
      <c r="AY209" s="1394"/>
      <c r="AZ209" s="1394"/>
      <c r="BA209" s="1394"/>
      <c r="BB209" s="1394"/>
      <c r="BC209" s="1394"/>
      <c r="BD209" s="1394"/>
      <c r="BE209" s="1394"/>
      <c r="BF209" s="1404"/>
      <c r="BG209" s="1404"/>
      <c r="BH209" s="1404"/>
      <c r="BI209" s="1404"/>
      <c r="BJ209" s="1357"/>
    </row>
    <row r="210" spans="2:62" ht="15" x14ac:dyDescent="0.25">
      <c r="B210" s="1399" t="s">
        <v>2283</v>
      </c>
      <c r="C210" s="1345" t="s">
        <v>296</v>
      </c>
      <c r="D210" s="1476" t="s">
        <v>1031</v>
      </c>
      <c r="E210" s="1455">
        <v>90</v>
      </c>
      <c r="F210" s="1455">
        <f t="shared" si="19"/>
        <v>90</v>
      </c>
      <c r="G210" s="1479" t="s">
        <v>365</v>
      </c>
      <c r="H210" s="1376" t="s">
        <v>130</v>
      </c>
      <c r="I210" s="1376"/>
      <c r="J210" s="1394"/>
      <c r="K210" s="1394"/>
      <c r="L210" s="1394"/>
      <c r="M210" s="1394"/>
      <c r="N210" s="1394"/>
      <c r="O210" s="1394"/>
      <c r="P210" s="1394"/>
      <c r="Q210" s="1394"/>
      <c r="R210" s="1394"/>
      <c r="S210" s="1394"/>
      <c r="T210" s="1394"/>
      <c r="U210" s="1394"/>
      <c r="V210" s="1394"/>
      <c r="W210" s="1394"/>
      <c r="X210" s="1394"/>
      <c r="Y210" s="1394"/>
      <c r="Z210" s="1394"/>
      <c r="AA210" s="1394"/>
      <c r="AB210" s="1394"/>
      <c r="AC210" s="1394"/>
      <c r="AD210" s="1394"/>
      <c r="AE210" s="1394"/>
      <c r="AF210" s="1394">
        <v>8</v>
      </c>
      <c r="AG210" s="1394">
        <v>20</v>
      </c>
      <c r="AH210" s="1394">
        <v>20</v>
      </c>
      <c r="AI210" s="1387"/>
      <c r="AJ210" s="1387"/>
      <c r="AK210" s="1387"/>
      <c r="AL210" s="1394">
        <v>20</v>
      </c>
      <c r="AM210" s="1394">
        <v>22</v>
      </c>
      <c r="AN210" s="1394"/>
      <c r="AO210" s="1394"/>
      <c r="AP210" s="1394"/>
      <c r="AQ210" s="1394"/>
      <c r="AR210" s="1394"/>
      <c r="AS210" s="1394"/>
      <c r="AT210" s="1394"/>
      <c r="AU210" s="1394"/>
      <c r="AV210" s="1394"/>
      <c r="AW210" s="1394"/>
      <c r="AX210" s="1394"/>
      <c r="AY210" s="1394"/>
      <c r="AZ210" s="1394"/>
      <c r="BA210" s="1394"/>
      <c r="BB210" s="1394"/>
      <c r="BC210" s="1394"/>
      <c r="BD210" s="1394"/>
      <c r="BE210" s="1394"/>
      <c r="BF210" s="1404"/>
      <c r="BG210" s="1404"/>
      <c r="BH210" s="1404"/>
      <c r="BI210" s="1404"/>
      <c r="BJ210" s="1357"/>
    </row>
    <row r="211" spans="2:62" ht="15" x14ac:dyDescent="0.25">
      <c r="B211" s="1399" t="s">
        <v>2283</v>
      </c>
      <c r="C211" s="1345" t="s">
        <v>164</v>
      </c>
      <c r="D211" s="1480" t="s">
        <v>1097</v>
      </c>
      <c r="E211" s="1455">
        <v>90</v>
      </c>
      <c r="F211" s="1455">
        <f t="shared" si="19"/>
        <v>90</v>
      </c>
      <c r="G211" s="1478" t="s">
        <v>2218</v>
      </c>
      <c r="H211" s="1376" t="s">
        <v>127</v>
      </c>
      <c r="I211" s="1376"/>
      <c r="J211" s="1394"/>
      <c r="K211" s="1394"/>
      <c r="L211" s="1394"/>
      <c r="M211" s="1394"/>
      <c r="N211" s="1394"/>
      <c r="O211" s="1394"/>
      <c r="P211" s="1394"/>
      <c r="Q211" s="1394">
        <v>10</v>
      </c>
      <c r="R211" s="1394">
        <v>25</v>
      </c>
      <c r="S211" s="1394">
        <v>25</v>
      </c>
      <c r="T211" s="1394">
        <v>30</v>
      </c>
      <c r="U211" s="1394"/>
      <c r="V211" s="1394"/>
      <c r="W211" s="1394"/>
      <c r="X211" s="1394"/>
      <c r="Y211" s="1394"/>
      <c r="Z211" s="1394"/>
      <c r="AA211" s="1394"/>
      <c r="AB211" s="1394"/>
      <c r="AC211" s="1394"/>
      <c r="AD211" s="1394"/>
      <c r="AE211" s="1394"/>
      <c r="AF211" s="1394"/>
      <c r="AG211" s="1394"/>
      <c r="AH211" s="1394"/>
      <c r="AI211" s="1387"/>
      <c r="AJ211" s="1387"/>
      <c r="AK211" s="1387"/>
      <c r="AL211" s="1394"/>
      <c r="AM211" s="1394"/>
      <c r="AN211" s="1394"/>
      <c r="AO211" s="1394"/>
      <c r="AP211" s="1394"/>
      <c r="AQ211" s="1394"/>
      <c r="AR211" s="1394"/>
      <c r="AS211" s="1394"/>
      <c r="AT211" s="1394"/>
      <c r="AU211" s="1394"/>
      <c r="AV211" s="1394"/>
      <c r="AW211" s="1394"/>
      <c r="AX211" s="1394"/>
      <c r="AY211" s="1394"/>
      <c r="AZ211" s="1394"/>
      <c r="BA211" s="1394"/>
      <c r="BB211" s="1394"/>
      <c r="BC211" s="1394"/>
      <c r="BD211" s="1394"/>
      <c r="BE211" s="1394"/>
      <c r="BF211" s="1404"/>
      <c r="BG211" s="1404"/>
      <c r="BH211" s="1404"/>
      <c r="BI211" s="1404"/>
      <c r="BJ211" s="1357"/>
    </row>
    <row r="212" spans="2:62" ht="15" x14ac:dyDescent="0.25">
      <c r="B212" s="1399" t="s">
        <v>2283</v>
      </c>
      <c r="C212" s="1345" t="s">
        <v>165</v>
      </c>
      <c r="D212" s="1480" t="s">
        <v>1098</v>
      </c>
      <c r="E212" s="1455">
        <v>90</v>
      </c>
      <c r="F212" s="1455">
        <f t="shared" si="19"/>
        <v>90</v>
      </c>
      <c r="G212" s="1474" t="s">
        <v>312</v>
      </c>
      <c r="H212" s="1475" t="s">
        <v>1032</v>
      </c>
      <c r="I212" s="1475"/>
      <c r="J212" s="1394"/>
      <c r="K212" s="1394"/>
      <c r="L212" s="1394"/>
      <c r="M212" s="1394"/>
      <c r="N212" s="1394"/>
      <c r="O212" s="1394"/>
      <c r="P212" s="1394"/>
      <c r="Q212" s="1394"/>
      <c r="R212" s="1394"/>
      <c r="S212" s="1394"/>
      <c r="T212" s="1394"/>
      <c r="U212" s="1394">
        <v>25</v>
      </c>
      <c r="V212" s="1394">
        <v>25</v>
      </c>
      <c r="W212" s="1394">
        <v>25</v>
      </c>
      <c r="X212" s="1394">
        <v>15</v>
      </c>
      <c r="Y212" s="1394"/>
      <c r="Z212" s="1394"/>
      <c r="AA212" s="1394"/>
      <c r="AB212" s="1394"/>
      <c r="AC212" s="1394"/>
      <c r="AD212" s="1394"/>
      <c r="AE212" s="1394"/>
      <c r="AF212" s="1394"/>
      <c r="AG212" s="1394"/>
      <c r="AH212" s="1394"/>
      <c r="AI212" s="1387"/>
      <c r="AJ212" s="1387"/>
      <c r="AK212" s="1387"/>
      <c r="AL212" s="1394"/>
      <c r="AM212" s="1394"/>
      <c r="AN212" s="1394"/>
      <c r="AO212" s="1394"/>
      <c r="AP212" s="1394"/>
      <c r="AQ212" s="1394"/>
      <c r="AR212" s="1394"/>
      <c r="AS212" s="1394"/>
      <c r="AT212" s="1394"/>
      <c r="AU212" s="1394"/>
      <c r="AV212" s="1394"/>
      <c r="AW212" s="1394"/>
      <c r="AX212" s="1394"/>
      <c r="AY212" s="1394"/>
      <c r="AZ212" s="1394"/>
      <c r="BA212" s="1394"/>
      <c r="BB212" s="1394"/>
      <c r="BC212" s="1394"/>
      <c r="BD212" s="1394"/>
      <c r="BE212" s="1394"/>
      <c r="BF212" s="1404"/>
      <c r="BG212" s="1404"/>
      <c r="BH212" s="1404"/>
      <c r="BI212" s="1404"/>
      <c r="BJ212" s="1357"/>
    </row>
    <row r="213" spans="2:62" ht="15" x14ac:dyDescent="0.25">
      <c r="B213" s="1399" t="s">
        <v>2283</v>
      </c>
      <c r="C213" s="1345" t="s">
        <v>166</v>
      </c>
      <c r="D213" s="1480" t="s">
        <v>1099</v>
      </c>
      <c r="E213" s="1455">
        <v>90</v>
      </c>
      <c r="F213" s="1455">
        <f t="shared" si="19"/>
        <v>90</v>
      </c>
      <c r="G213" s="1474" t="s">
        <v>2216</v>
      </c>
      <c r="H213" s="1475" t="s">
        <v>132</v>
      </c>
      <c r="I213" s="1475"/>
      <c r="J213" s="1394"/>
      <c r="K213" s="1394"/>
      <c r="L213" s="1394"/>
      <c r="M213" s="1394"/>
      <c r="N213" s="1394"/>
      <c r="O213" s="1394"/>
      <c r="P213" s="1394"/>
      <c r="Q213" s="1394"/>
      <c r="R213" s="1394"/>
      <c r="S213" s="1394"/>
      <c r="T213" s="1394"/>
      <c r="U213" s="1394"/>
      <c r="V213" s="1394"/>
      <c r="W213" s="1394"/>
      <c r="X213" s="1394">
        <v>10</v>
      </c>
      <c r="Y213" s="1394">
        <v>25</v>
      </c>
      <c r="Z213" s="1394">
        <v>25</v>
      </c>
      <c r="AA213" s="1394">
        <v>30</v>
      </c>
      <c r="AB213" s="1394"/>
      <c r="AC213" s="1394"/>
      <c r="AD213" s="1394"/>
      <c r="AE213" s="1394"/>
      <c r="AF213" s="1394"/>
      <c r="AG213" s="1394"/>
      <c r="AH213" s="1394"/>
      <c r="AI213" s="1387"/>
      <c r="AJ213" s="1387"/>
      <c r="AK213" s="1387"/>
      <c r="AL213" s="1394"/>
      <c r="AM213" s="1394"/>
      <c r="AN213" s="1394"/>
      <c r="AO213" s="1394"/>
      <c r="AP213" s="1394"/>
      <c r="AQ213" s="1394"/>
      <c r="AR213" s="1394"/>
      <c r="AS213" s="1394"/>
      <c r="AT213" s="1394"/>
      <c r="AU213" s="1394"/>
      <c r="AV213" s="1394"/>
      <c r="AW213" s="1394"/>
      <c r="AX213" s="1394"/>
      <c r="AY213" s="1394"/>
      <c r="AZ213" s="1394"/>
      <c r="BA213" s="1394"/>
      <c r="BB213" s="1394"/>
      <c r="BC213" s="1394"/>
      <c r="BD213" s="1394"/>
      <c r="BE213" s="1394"/>
      <c r="BF213" s="1404"/>
      <c r="BG213" s="1404"/>
      <c r="BH213" s="1404"/>
      <c r="BI213" s="1404"/>
      <c r="BJ213" s="1357"/>
    </row>
    <row r="214" spans="2:62" ht="15" x14ac:dyDescent="0.25">
      <c r="B214" s="1399" t="s">
        <v>2283</v>
      </c>
      <c r="C214" s="1345" t="s">
        <v>174</v>
      </c>
      <c r="D214" s="1480" t="s">
        <v>1100</v>
      </c>
      <c r="E214" s="1455">
        <v>60</v>
      </c>
      <c r="F214" s="1455">
        <f t="shared" si="19"/>
        <v>60</v>
      </c>
      <c r="G214" s="1474" t="s">
        <v>2216</v>
      </c>
      <c r="H214" s="1475" t="s">
        <v>132</v>
      </c>
      <c r="I214" s="1475"/>
      <c r="J214" s="1394"/>
      <c r="K214" s="1394"/>
      <c r="L214" s="1394"/>
      <c r="M214" s="1394"/>
      <c r="N214" s="1394"/>
      <c r="O214" s="1394"/>
      <c r="P214" s="1394"/>
      <c r="Q214" s="1394"/>
      <c r="R214" s="1394"/>
      <c r="S214" s="1394"/>
      <c r="T214" s="1394"/>
      <c r="U214" s="1394"/>
      <c r="V214" s="1394"/>
      <c r="W214" s="1394"/>
      <c r="X214" s="1394"/>
      <c r="Y214" s="1394"/>
      <c r="Z214" s="1394"/>
      <c r="AA214" s="1394"/>
      <c r="AB214" s="1394"/>
      <c r="AC214" s="1394"/>
      <c r="AD214" s="1394"/>
      <c r="AE214" s="1394"/>
      <c r="AF214" s="1394"/>
      <c r="AG214" s="1394"/>
      <c r="AH214" s="1394"/>
      <c r="AI214" s="1387"/>
      <c r="AJ214" s="1387"/>
      <c r="AK214" s="1387"/>
      <c r="AL214" s="1394"/>
      <c r="AM214" s="1394"/>
      <c r="AN214" s="1394">
        <v>25</v>
      </c>
      <c r="AO214" s="1394">
        <v>25</v>
      </c>
      <c r="AP214" s="1394">
        <v>10</v>
      </c>
      <c r="AQ214" s="1394"/>
      <c r="AR214" s="1394"/>
      <c r="AS214" s="1394"/>
      <c r="AT214" s="1394"/>
      <c r="AU214" s="1394"/>
      <c r="AV214" s="1394"/>
      <c r="AW214" s="1394"/>
      <c r="AX214" s="1394"/>
      <c r="AY214" s="1394"/>
      <c r="AZ214" s="1394"/>
      <c r="BA214" s="1394"/>
      <c r="BB214" s="1394"/>
      <c r="BC214" s="1394"/>
      <c r="BD214" s="1394"/>
      <c r="BE214" s="1394"/>
      <c r="BF214" s="1404"/>
      <c r="BG214" s="1404"/>
      <c r="BH214" s="1404"/>
      <c r="BI214" s="1404"/>
      <c r="BJ214" s="1357"/>
    </row>
    <row r="215" spans="2:62" ht="15" x14ac:dyDescent="0.25">
      <c r="B215" s="1399" t="s">
        <v>2283</v>
      </c>
      <c r="C215" s="1345" t="s">
        <v>173</v>
      </c>
      <c r="D215" s="1480" t="s">
        <v>2284</v>
      </c>
      <c r="E215" s="1455">
        <v>60</v>
      </c>
      <c r="F215" s="1455">
        <f t="shared" si="19"/>
        <v>60</v>
      </c>
      <c r="G215" s="1479" t="s">
        <v>365</v>
      </c>
      <c r="H215" s="1376" t="s">
        <v>130</v>
      </c>
      <c r="I215" s="1376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87"/>
      <c r="AJ215" s="1387"/>
      <c r="AK215" s="1387"/>
      <c r="AL215" s="1394"/>
      <c r="AM215" s="1394"/>
      <c r="AN215" s="1394"/>
      <c r="AO215" s="1394"/>
      <c r="AP215" s="1394">
        <v>15</v>
      </c>
      <c r="AQ215" s="1394">
        <v>25</v>
      </c>
      <c r="AR215" s="1394">
        <v>20</v>
      </c>
      <c r="AS215" s="1394"/>
      <c r="AT215" s="1394"/>
      <c r="AU215" s="1394"/>
      <c r="AV215" s="1394"/>
      <c r="AW215" s="1394"/>
      <c r="AX215" s="1394"/>
      <c r="AY215" s="1394"/>
      <c r="AZ215" s="1394"/>
      <c r="BA215" s="1394"/>
      <c r="BB215" s="1394"/>
      <c r="BC215" s="1394"/>
      <c r="BD215" s="1394"/>
      <c r="BE215" s="1394"/>
      <c r="BF215" s="1404"/>
      <c r="BG215" s="1404"/>
      <c r="BH215" s="1404"/>
      <c r="BI215" s="1404"/>
      <c r="BJ215" s="1357"/>
    </row>
    <row r="216" spans="2:62" ht="15" x14ac:dyDescent="0.25">
      <c r="B216" s="1399" t="s">
        <v>2283</v>
      </c>
      <c r="C216" s="1345" t="s">
        <v>1038</v>
      </c>
      <c r="D216" s="1481" t="s">
        <v>1056</v>
      </c>
      <c r="E216" s="1463">
        <v>45</v>
      </c>
      <c r="F216" s="1463">
        <f>SUM(J216:BE216)</f>
        <v>45</v>
      </c>
      <c r="G216" s="1482" t="s">
        <v>2227</v>
      </c>
      <c r="H216" s="1483" t="s">
        <v>122</v>
      </c>
      <c r="I216" s="1483"/>
      <c r="J216" s="1394"/>
      <c r="K216" s="1394"/>
      <c r="L216" s="1394"/>
      <c r="M216" s="1394"/>
      <c r="N216" s="1394">
        <v>25</v>
      </c>
      <c r="O216" s="1394">
        <v>20</v>
      </c>
      <c r="P216" s="1394"/>
      <c r="Q216" s="1394"/>
      <c r="R216" s="1394"/>
      <c r="S216" s="1394"/>
      <c r="T216" s="1394"/>
      <c r="U216" s="1394"/>
      <c r="V216" s="1394"/>
      <c r="W216" s="1394"/>
      <c r="X216" s="1394"/>
      <c r="Y216" s="1394"/>
      <c r="Z216" s="1394"/>
      <c r="AA216" s="1394"/>
      <c r="AB216" s="1394"/>
      <c r="AC216" s="1394"/>
      <c r="AD216" s="1394"/>
      <c r="AE216" s="1394"/>
      <c r="AF216" s="1394"/>
      <c r="AG216" s="1394"/>
      <c r="AH216" s="1394"/>
      <c r="AI216" s="1387"/>
      <c r="AJ216" s="1387"/>
      <c r="AK216" s="1387"/>
      <c r="AL216" s="1394"/>
      <c r="AM216" s="1394"/>
      <c r="AN216" s="1394"/>
      <c r="AO216" s="1394"/>
      <c r="AP216" s="1394"/>
      <c r="AQ216" s="1394"/>
      <c r="AR216" s="1394"/>
      <c r="AS216" s="1394"/>
      <c r="AT216" s="1394"/>
      <c r="AU216" s="1394"/>
      <c r="AV216" s="1394"/>
      <c r="AW216" s="1394"/>
      <c r="AX216" s="1394"/>
      <c r="AY216" s="1394"/>
      <c r="AZ216" s="1394"/>
      <c r="BA216" s="1394"/>
      <c r="BB216" s="1394"/>
      <c r="BC216" s="1394"/>
      <c r="BD216" s="1394"/>
      <c r="BE216" s="1394"/>
      <c r="BF216" s="1404"/>
      <c r="BG216" s="1404"/>
      <c r="BH216" s="1404"/>
      <c r="BI216" s="1404"/>
      <c r="BJ216" s="1357"/>
    </row>
    <row r="217" spans="2:62" ht="15" x14ac:dyDescent="0.25">
      <c r="B217" s="1399" t="s">
        <v>2283</v>
      </c>
      <c r="C217" s="1405" t="s">
        <v>175</v>
      </c>
      <c r="D217" s="1484" t="s">
        <v>1066</v>
      </c>
      <c r="E217" s="1485">
        <v>90</v>
      </c>
      <c r="F217" s="1486">
        <f>SUM(J217:BI217)</f>
        <v>90</v>
      </c>
      <c r="G217" s="1474" t="s">
        <v>2216</v>
      </c>
      <c r="H217" s="1475" t="s">
        <v>132</v>
      </c>
      <c r="I217" s="1475"/>
      <c r="J217" s="1394"/>
      <c r="K217" s="1394"/>
      <c r="L217" s="1394"/>
      <c r="M217" s="1394"/>
      <c r="N217" s="1394"/>
      <c r="O217" s="1394"/>
      <c r="P217" s="1394"/>
      <c r="Q217" s="1394"/>
      <c r="R217" s="1394"/>
      <c r="S217" s="1394"/>
      <c r="T217" s="1394"/>
      <c r="U217" s="1394"/>
      <c r="V217" s="1394"/>
      <c r="W217" s="1394"/>
      <c r="X217" s="1394"/>
      <c r="Y217" s="1394"/>
      <c r="Z217" s="1394"/>
      <c r="AA217" s="1394"/>
      <c r="AB217" s="1394">
        <v>20</v>
      </c>
      <c r="AC217" s="1394">
        <v>20</v>
      </c>
      <c r="AD217" s="1394">
        <v>20</v>
      </c>
      <c r="AE217" s="1394">
        <v>20</v>
      </c>
      <c r="AF217" s="1394">
        <v>10</v>
      </c>
      <c r="AG217" s="1394"/>
      <c r="AH217" s="1394"/>
      <c r="AI217" s="1387"/>
      <c r="AJ217" s="1387"/>
      <c r="AK217" s="1387"/>
      <c r="AL217" s="1394"/>
      <c r="AM217" s="1394"/>
      <c r="AN217" s="1394"/>
      <c r="AO217" s="1394"/>
      <c r="AP217" s="1394"/>
      <c r="AQ217" s="1394"/>
      <c r="AR217" s="1394"/>
      <c r="AS217" s="1394"/>
      <c r="AT217" s="1394"/>
      <c r="AU217" s="1394"/>
      <c r="AV217" s="1394"/>
      <c r="AW217" s="1394"/>
      <c r="AX217" s="1394"/>
      <c r="AY217" s="1394"/>
      <c r="AZ217" s="1394"/>
      <c r="BA217" s="1394"/>
      <c r="BB217" s="1394"/>
      <c r="BC217" s="1394"/>
      <c r="BD217" s="1394"/>
      <c r="BE217" s="1394"/>
      <c r="BF217" s="1404"/>
      <c r="BG217" s="1404"/>
      <c r="BH217" s="1404"/>
      <c r="BI217" s="1404"/>
      <c r="BJ217" s="1357"/>
    </row>
    <row r="218" spans="2:62" ht="15" x14ac:dyDescent="0.25">
      <c r="B218" s="1399" t="s">
        <v>2283</v>
      </c>
      <c r="C218" s="1405" t="s">
        <v>284</v>
      </c>
      <c r="D218" s="1484" t="s">
        <v>2285</v>
      </c>
      <c r="E218" s="1485">
        <v>90</v>
      </c>
      <c r="F218" s="1486">
        <f>SUM(J218:BI218)</f>
        <v>90</v>
      </c>
      <c r="G218" s="1482" t="s">
        <v>2227</v>
      </c>
      <c r="H218" s="1483" t="s">
        <v>122</v>
      </c>
      <c r="I218" s="1483"/>
      <c r="J218" s="1394"/>
      <c r="K218" s="1394"/>
      <c r="L218" s="1394"/>
      <c r="M218" s="1394"/>
      <c r="N218" s="1394"/>
      <c r="O218" s="1394"/>
      <c r="P218" s="1394"/>
      <c r="Q218" s="1394"/>
      <c r="R218" s="1394"/>
      <c r="S218" s="1394"/>
      <c r="T218" s="1394"/>
      <c r="U218" s="1394"/>
      <c r="V218" s="1394"/>
      <c r="W218" s="1394"/>
      <c r="X218" s="1394"/>
      <c r="Y218" s="1394"/>
      <c r="Z218" s="1394"/>
      <c r="AA218" s="1394"/>
      <c r="AB218" s="1394"/>
      <c r="AC218" s="1394"/>
      <c r="AD218" s="1394"/>
      <c r="AE218" s="1394"/>
      <c r="AF218" s="1394"/>
      <c r="AG218" s="1394"/>
      <c r="AH218" s="1394"/>
      <c r="AI218" s="1387"/>
      <c r="AJ218" s="1387"/>
      <c r="AK218" s="1387"/>
      <c r="AL218" s="1394"/>
      <c r="AM218" s="1394"/>
      <c r="AN218" s="1394"/>
      <c r="AO218" s="1394"/>
      <c r="AP218" s="1394"/>
      <c r="AQ218" s="1394"/>
      <c r="AR218" s="1394"/>
      <c r="AS218" s="1394"/>
      <c r="AT218" s="1394"/>
      <c r="AU218" s="1394"/>
      <c r="AV218" s="1394"/>
      <c r="AW218" s="1394"/>
      <c r="AX218" s="1394"/>
      <c r="AY218" s="1394"/>
      <c r="AZ218" s="1394"/>
      <c r="BA218" s="1394">
        <v>8</v>
      </c>
      <c r="BB218" s="1394">
        <v>24</v>
      </c>
      <c r="BC218" s="1394">
        <v>24</v>
      </c>
      <c r="BD218" s="1394">
        <v>24</v>
      </c>
      <c r="BE218" s="1394">
        <v>10</v>
      </c>
      <c r="BF218" s="1404"/>
      <c r="BG218" s="1404"/>
      <c r="BH218" s="1404"/>
      <c r="BI218" s="1404"/>
      <c r="BJ218" s="1357"/>
    </row>
    <row r="219" spans="2:62" ht="15" x14ac:dyDescent="0.25">
      <c r="B219" s="1399" t="s">
        <v>2283</v>
      </c>
      <c r="C219" s="1405" t="s">
        <v>273</v>
      </c>
      <c r="D219" s="1487" t="s">
        <v>2286</v>
      </c>
      <c r="E219" s="1463">
        <v>60</v>
      </c>
      <c r="F219" s="1463">
        <f>SUM(J219:BI219)</f>
        <v>60</v>
      </c>
      <c r="G219" s="1478" t="s">
        <v>2218</v>
      </c>
      <c r="H219" s="1376" t="s">
        <v>127</v>
      </c>
      <c r="I219" s="1376"/>
      <c r="J219" s="1394"/>
      <c r="K219" s="1394"/>
      <c r="L219" s="1394"/>
      <c r="M219" s="1394"/>
      <c r="N219" s="1394"/>
      <c r="O219" s="1394"/>
      <c r="P219" s="1394"/>
      <c r="Q219" s="1394"/>
      <c r="R219" s="1394"/>
      <c r="S219" s="1394"/>
      <c r="T219" s="1394"/>
      <c r="U219" s="1394"/>
      <c r="V219" s="1394"/>
      <c r="W219" s="1394"/>
      <c r="X219" s="1394"/>
      <c r="Y219" s="1394"/>
      <c r="Z219" s="1394"/>
      <c r="AA219" s="1394"/>
      <c r="AB219" s="1394"/>
      <c r="AC219" s="1394"/>
      <c r="AD219" s="1394"/>
      <c r="AE219" s="1394"/>
      <c r="AF219" s="1394"/>
      <c r="AG219" s="1394"/>
      <c r="AH219" s="1394"/>
      <c r="AI219" s="1387"/>
      <c r="AJ219" s="1387"/>
      <c r="AK219" s="1387"/>
      <c r="AL219" s="1394"/>
      <c r="AM219" s="1394"/>
      <c r="AN219" s="1394"/>
      <c r="AO219" s="1394"/>
      <c r="AP219" s="1394"/>
      <c r="AQ219" s="1394"/>
      <c r="AR219" s="1394"/>
      <c r="AS219" s="1394"/>
      <c r="AT219" s="1394">
        <v>20</v>
      </c>
      <c r="AU219" s="1394">
        <v>20</v>
      </c>
      <c r="AV219" s="1394">
        <v>20</v>
      </c>
      <c r="AW219" s="1394"/>
      <c r="AX219" s="1394"/>
      <c r="AY219" s="1394"/>
      <c r="AZ219" s="1394"/>
      <c r="BA219" s="1394"/>
      <c r="BB219" s="1394"/>
      <c r="BC219" s="1394"/>
      <c r="BD219" s="1394"/>
      <c r="BE219" s="1394"/>
      <c r="BF219" s="1404"/>
      <c r="BG219" s="1404"/>
      <c r="BH219" s="1404"/>
      <c r="BI219" s="1404"/>
      <c r="BJ219" s="1357"/>
    </row>
    <row r="220" spans="2:62" ht="15" x14ac:dyDescent="0.25">
      <c r="B220" s="1399" t="s">
        <v>2283</v>
      </c>
      <c r="C220" s="1405" t="s">
        <v>298</v>
      </c>
      <c r="D220" s="1465" t="s">
        <v>2281</v>
      </c>
      <c r="E220" s="1485">
        <v>90</v>
      </c>
      <c r="F220" s="1463">
        <f>SUM(J220:BI220)</f>
        <v>90</v>
      </c>
      <c r="G220" s="1482" t="s">
        <v>2227</v>
      </c>
      <c r="H220" s="1483" t="s">
        <v>122</v>
      </c>
      <c r="I220" s="1483"/>
      <c r="J220" s="1394"/>
      <c r="K220" s="1394"/>
      <c r="L220" s="1394"/>
      <c r="M220" s="1394"/>
      <c r="N220" s="1394"/>
      <c r="O220" s="1394"/>
      <c r="P220" s="1394"/>
      <c r="Q220" s="1394"/>
      <c r="R220" s="1394"/>
      <c r="S220" s="1394"/>
      <c r="T220" s="1394"/>
      <c r="U220" s="1394"/>
      <c r="V220" s="1394"/>
      <c r="W220" s="1394"/>
      <c r="X220" s="1394"/>
      <c r="Y220" s="1394"/>
      <c r="Z220" s="1394"/>
      <c r="AA220" s="1394"/>
      <c r="AB220" s="1394"/>
      <c r="AC220" s="1394"/>
      <c r="AD220" s="1394"/>
      <c r="AE220" s="1394"/>
      <c r="AF220" s="1394"/>
      <c r="AG220" s="1394"/>
      <c r="AH220" s="1394"/>
      <c r="AI220" s="1387"/>
      <c r="AJ220" s="1387"/>
      <c r="AK220" s="1387"/>
      <c r="AL220" s="1394"/>
      <c r="AM220" s="1394"/>
      <c r="AN220" s="1394"/>
      <c r="AO220" s="1394"/>
      <c r="AP220" s="1394"/>
      <c r="AQ220" s="1394"/>
      <c r="AR220" s="1394"/>
      <c r="AS220" s="1394"/>
      <c r="AT220" s="1394"/>
      <c r="AU220" s="1394"/>
      <c r="AV220" s="1394"/>
      <c r="AW220" s="1394">
        <v>20</v>
      </c>
      <c r="AX220" s="1394">
        <v>20</v>
      </c>
      <c r="AY220" s="1394">
        <v>20</v>
      </c>
      <c r="AZ220" s="1394">
        <v>20</v>
      </c>
      <c r="BA220" s="1394">
        <v>10</v>
      </c>
      <c r="BB220" s="1394"/>
      <c r="BC220" s="1394"/>
      <c r="BD220" s="1394"/>
      <c r="BE220" s="1394"/>
      <c r="BF220" s="1404"/>
      <c r="BG220" s="1404"/>
      <c r="BH220" s="1404"/>
      <c r="BI220" s="1404"/>
      <c r="BJ220" s="1357"/>
    </row>
    <row r="221" spans="2:62" ht="15" x14ac:dyDescent="0.2">
      <c r="B221" s="94"/>
      <c r="C221" s="1336"/>
      <c r="D221" s="1467" t="s">
        <v>843</v>
      </c>
      <c r="E221" s="1488">
        <f>SUM(E205:E220)</f>
        <v>1065</v>
      </c>
      <c r="F221" s="1468"/>
      <c r="G221" s="1469"/>
      <c r="H221" s="1470"/>
      <c r="I221" s="1471"/>
      <c r="J221" s="1471"/>
      <c r="K221" s="1471"/>
      <c r="L221" s="1471"/>
      <c r="M221" s="1471"/>
      <c r="N221" s="1471"/>
      <c r="O221" s="1471"/>
      <c r="P221" s="1471"/>
      <c r="Q221" s="1471"/>
      <c r="R221" s="1471"/>
      <c r="S221" s="1471"/>
      <c r="T221" s="1471"/>
      <c r="U221" s="1471"/>
      <c r="V221" s="1471"/>
      <c r="W221" s="1471"/>
      <c r="X221" s="1471"/>
      <c r="Y221" s="1471"/>
      <c r="Z221" s="1471"/>
      <c r="AA221" s="1471"/>
      <c r="AB221" s="1471"/>
      <c r="AC221" s="1471"/>
      <c r="AD221" s="1471"/>
      <c r="AE221" s="1471"/>
      <c r="AF221" s="1471"/>
      <c r="AG221" s="1471"/>
      <c r="AH221" s="1471"/>
      <c r="AI221" s="1387"/>
      <c r="AJ221" s="1387"/>
      <c r="AK221" s="1387"/>
      <c r="AL221" s="1471"/>
      <c r="AM221" s="1471"/>
      <c r="AN221" s="1471"/>
      <c r="AO221" s="1471"/>
      <c r="AP221" s="1471"/>
      <c r="AQ221" s="1471"/>
      <c r="AR221" s="1471"/>
      <c r="AS221" s="1471"/>
      <c r="AT221" s="1471"/>
      <c r="AU221" s="1471"/>
      <c r="AV221" s="1471"/>
      <c r="AW221" s="1471"/>
      <c r="AX221" s="1471"/>
      <c r="AY221" s="1471"/>
      <c r="AZ221" s="1471"/>
      <c r="BA221" s="1471"/>
      <c r="BB221" s="1471"/>
      <c r="BC221" s="1471"/>
      <c r="BD221" s="1471"/>
      <c r="BE221" s="1471"/>
      <c r="BF221" s="1471"/>
      <c r="BG221" s="1471"/>
      <c r="BH221" s="1471"/>
      <c r="BI221" s="1471"/>
      <c r="BJ221" s="1445"/>
    </row>
    <row r="233" spans="8:9" x14ac:dyDescent="0.2">
      <c r="H233" s="1489"/>
      <c r="I233" s="1489"/>
    </row>
    <row r="234" spans="8:9" x14ac:dyDescent="0.2">
      <c r="H234" s="1489"/>
      <c r="I234" s="1489"/>
    </row>
    <row r="235" spans="8:9" x14ac:dyDescent="0.2">
      <c r="H235" s="1489"/>
      <c r="I235" s="1489"/>
    </row>
    <row r="236" spans="8:9" x14ac:dyDescent="0.2">
      <c r="H236" s="1489"/>
      <c r="I236" s="1489"/>
    </row>
    <row r="237" spans="8:9" x14ac:dyDescent="0.2">
      <c r="H237" s="1489"/>
      <c r="I237" s="1489"/>
    </row>
    <row r="238" spans="8:9" x14ac:dyDescent="0.2">
      <c r="H238" s="1489"/>
      <c r="I238" s="1489"/>
    </row>
    <row r="239" spans="8:9" x14ac:dyDescent="0.2">
      <c r="H239" s="1489"/>
      <c r="I239" s="1489"/>
    </row>
    <row r="240" spans="8:9" x14ac:dyDescent="0.2">
      <c r="H240" s="1489"/>
      <c r="I240" s="1489"/>
    </row>
    <row r="241" spans="8:9" x14ac:dyDescent="0.2">
      <c r="H241" s="1489"/>
      <c r="I241" s="1489"/>
    </row>
    <row r="242" spans="8:9" x14ac:dyDescent="0.2">
      <c r="H242" s="1489"/>
      <c r="I242" s="1489"/>
    </row>
    <row r="243" spans="8:9" x14ac:dyDescent="0.2">
      <c r="H243" s="1489"/>
      <c r="I243" s="1489"/>
    </row>
  </sheetData>
  <mergeCells count="30">
    <mergeCell ref="A5:BI5"/>
    <mergeCell ref="A6:BI6"/>
    <mergeCell ref="A7:C7"/>
    <mergeCell ref="A8:A11"/>
    <mergeCell ref="B8:B11"/>
    <mergeCell ref="C8:C11"/>
    <mergeCell ref="D8:D11"/>
    <mergeCell ref="E8:E11"/>
    <mergeCell ref="G8:G11"/>
    <mergeCell ref="H8:H11"/>
    <mergeCell ref="J8:M8"/>
    <mergeCell ref="N8:Q8"/>
    <mergeCell ref="R8:U8"/>
    <mergeCell ref="V8:Z8"/>
    <mergeCell ref="BE8:BI8"/>
    <mergeCell ref="BA8:BD8"/>
    <mergeCell ref="AV8:AZ8"/>
    <mergeCell ref="I8:I11"/>
    <mergeCell ref="A50:A61"/>
    <mergeCell ref="A12:D12"/>
    <mergeCell ref="A13:A15"/>
    <mergeCell ref="A16:A25"/>
    <mergeCell ref="A26:A33"/>
    <mergeCell ref="A34:A40"/>
    <mergeCell ref="A41:A49"/>
    <mergeCell ref="AA8:AD8"/>
    <mergeCell ref="AE8:AH8"/>
    <mergeCell ref="AI8:AM8"/>
    <mergeCell ref="AN8:AQ8"/>
    <mergeCell ref="AR8:AU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</sheetPr>
  <dimension ref="A1:CW89"/>
  <sheetViews>
    <sheetView zoomScale="85" zoomScaleNormal="85" workbookViewId="0">
      <pane xSplit="2" ySplit="10" topLeftCell="C11" activePane="bottomRight" state="frozen"/>
      <selection activeCell="O82" sqref="O82"/>
      <selection pane="topRight" activeCell="O82" sqref="O82"/>
      <selection pane="bottomLeft" activeCell="O82" sqref="O82"/>
      <selection pane="bottomRight" activeCell="F57" sqref="F57"/>
    </sheetView>
  </sheetViews>
  <sheetFormatPr defaultColWidth="10.42578125" defaultRowHeight="12" x14ac:dyDescent="0.2"/>
  <cols>
    <col min="1" max="1" width="4" style="1887" bestFit="1" customWidth="1"/>
    <col min="2" max="2" width="10.5703125" style="1887" customWidth="1"/>
    <col min="3" max="3" width="9.42578125" style="1887" customWidth="1"/>
    <col min="4" max="4" width="29.28515625" style="1887" customWidth="1"/>
    <col min="5" max="5" width="11.7109375" style="1887" hidden="1" customWidth="1"/>
    <col min="6" max="6" width="11.5703125" style="1887" bestFit="1" customWidth="1"/>
    <col min="7" max="7" width="7.85546875" style="1887" hidden="1" customWidth="1"/>
    <col min="8" max="8" width="12" style="1887" bestFit="1" customWidth="1"/>
    <col min="9" max="9" width="6" style="1887" customWidth="1"/>
    <col min="10" max="10" width="6" style="1887" hidden="1" customWidth="1"/>
    <col min="11" max="11" width="3.5703125" style="1887" customWidth="1"/>
    <col min="12" max="14" width="3.28515625" style="1887" customWidth="1"/>
    <col min="15" max="19" width="3.28515625" style="1887" bestFit="1" customWidth="1"/>
    <col min="20" max="30" width="3.42578125" style="1887" bestFit="1" customWidth="1"/>
    <col min="31" max="32" width="3.5703125" style="1887" bestFit="1" customWidth="1"/>
    <col min="33" max="37" width="3.42578125" style="1887" bestFit="1" customWidth="1"/>
    <col min="38" max="38" width="4" style="1887" customWidth="1"/>
    <col min="39" max="42" width="3.42578125" style="1887" bestFit="1" customWidth="1"/>
    <col min="43" max="43" width="4" style="1887" customWidth="1"/>
    <col min="44" max="44" width="3.5703125" style="1887" customWidth="1"/>
    <col min="45" max="45" width="3.42578125" style="1887" bestFit="1" customWidth="1"/>
    <col min="46" max="46" width="3.28515625" style="1887" customWidth="1"/>
    <col min="47" max="56" width="3.42578125" style="1887" bestFit="1" customWidth="1"/>
    <col min="57" max="57" width="3.42578125" style="1888" bestFit="1" customWidth="1"/>
    <col min="58" max="62" width="3.42578125" style="1887" bestFit="1" customWidth="1"/>
    <col min="63" max="63" width="4.7109375" style="1887" bestFit="1" customWidth="1"/>
    <col min="64" max="64" width="4.28515625" style="1887" bestFit="1" customWidth="1"/>
    <col min="65" max="65" width="4.28515625" style="1887" customWidth="1"/>
    <col min="66" max="66" width="19.140625" style="1887" customWidth="1"/>
    <col min="67" max="67" width="5.85546875" style="1887" bestFit="1" customWidth="1"/>
    <col min="68" max="68" width="8.140625" style="1887" bestFit="1" customWidth="1"/>
    <col min="69" max="69" width="8" style="1887" bestFit="1" customWidth="1"/>
    <col min="70" max="70" width="6.85546875" style="1887" bestFit="1" customWidth="1"/>
    <col min="71" max="71" width="7.7109375" style="1887" bestFit="1" customWidth="1"/>
    <col min="72" max="73" width="8.5703125" style="1887" bestFit="1" customWidth="1"/>
    <col min="74" max="74" width="9" style="1887" bestFit="1" customWidth="1"/>
    <col min="75" max="75" width="6.7109375" style="1887" bestFit="1" customWidth="1"/>
    <col min="76" max="76" width="7.7109375" style="1887" bestFit="1" customWidth="1"/>
    <col min="77" max="77" width="5.7109375" style="1887" bestFit="1" customWidth="1"/>
    <col min="78" max="78" width="5.85546875" style="1887" bestFit="1" customWidth="1"/>
    <col min="79" max="79" width="5.7109375" style="1887" bestFit="1" customWidth="1"/>
    <col min="80" max="80" width="6.5703125" style="1887" bestFit="1" customWidth="1"/>
    <col min="81" max="81" width="7.85546875" style="1887" bestFit="1" customWidth="1"/>
    <col min="82" max="258" width="10.42578125" style="1887"/>
    <col min="259" max="259" width="4" style="1887" bestFit="1" customWidth="1"/>
    <col min="260" max="260" width="10.5703125" style="1887" customWidth="1"/>
    <col min="261" max="261" width="9.42578125" style="1887" customWidth="1"/>
    <col min="262" max="262" width="29.28515625" style="1887" customWidth="1"/>
    <col min="263" max="263" width="11.5703125" style="1887" bestFit="1" customWidth="1"/>
    <col min="264" max="264" width="12" style="1887" bestFit="1" customWidth="1"/>
    <col min="265" max="266" width="6" style="1887" customWidth="1"/>
    <col min="267" max="267" width="3.5703125" style="1887" customWidth="1"/>
    <col min="268" max="270" width="3.28515625" style="1887" customWidth="1"/>
    <col min="271" max="275" width="3.28515625" style="1887" bestFit="1" customWidth="1"/>
    <col min="276" max="286" width="3.42578125" style="1887" bestFit="1" customWidth="1"/>
    <col min="287" max="288" width="3.5703125" style="1887" bestFit="1" customWidth="1"/>
    <col min="289" max="293" width="3.42578125" style="1887" bestFit="1" customWidth="1"/>
    <col min="294" max="294" width="4" style="1887" customWidth="1"/>
    <col min="295" max="298" width="3.42578125" style="1887" bestFit="1" customWidth="1"/>
    <col min="299" max="299" width="4" style="1887" customWidth="1"/>
    <col min="300" max="300" width="3.5703125" style="1887" customWidth="1"/>
    <col min="301" max="301" width="3.42578125" style="1887" bestFit="1" customWidth="1"/>
    <col min="302" max="302" width="3.28515625" style="1887" customWidth="1"/>
    <col min="303" max="318" width="3.42578125" style="1887" bestFit="1" customWidth="1"/>
    <col min="319" max="319" width="4.7109375" style="1887" bestFit="1" customWidth="1"/>
    <col min="320" max="320" width="4.28515625" style="1887" bestFit="1" customWidth="1"/>
    <col min="321" max="321" width="4.28515625" style="1887" customWidth="1"/>
    <col min="322" max="322" width="19.140625" style="1887" customWidth="1"/>
    <col min="323" max="323" width="5.85546875" style="1887" bestFit="1" customWidth="1"/>
    <col min="324" max="324" width="8.140625" style="1887" bestFit="1" customWidth="1"/>
    <col min="325" max="325" width="8" style="1887" bestFit="1" customWidth="1"/>
    <col min="326" max="326" width="6.85546875" style="1887" bestFit="1" customWidth="1"/>
    <col min="327" max="327" width="7.7109375" style="1887" bestFit="1" customWidth="1"/>
    <col min="328" max="329" width="8.5703125" style="1887" bestFit="1" customWidth="1"/>
    <col min="330" max="330" width="9" style="1887" bestFit="1" customWidth="1"/>
    <col min="331" max="331" width="6.7109375" style="1887" bestFit="1" customWidth="1"/>
    <col min="332" max="332" width="7.7109375" style="1887" bestFit="1" customWidth="1"/>
    <col min="333" max="333" width="5.7109375" style="1887" bestFit="1" customWidth="1"/>
    <col min="334" max="334" width="5.85546875" style="1887" bestFit="1" customWidth="1"/>
    <col min="335" max="335" width="5.7109375" style="1887" bestFit="1" customWidth="1"/>
    <col min="336" max="336" width="6.5703125" style="1887" bestFit="1" customWidth="1"/>
    <col min="337" max="337" width="7.85546875" style="1887" bestFit="1" customWidth="1"/>
    <col min="338" max="514" width="10.42578125" style="1887"/>
    <col min="515" max="515" width="4" style="1887" bestFit="1" customWidth="1"/>
    <col min="516" max="516" width="10.5703125" style="1887" customWidth="1"/>
    <col min="517" max="517" width="9.42578125" style="1887" customWidth="1"/>
    <col min="518" max="518" width="29.28515625" style="1887" customWidth="1"/>
    <col min="519" max="519" width="11.5703125" style="1887" bestFit="1" customWidth="1"/>
    <col min="520" max="520" width="12" style="1887" bestFit="1" customWidth="1"/>
    <col min="521" max="522" width="6" style="1887" customWidth="1"/>
    <col min="523" max="523" width="3.5703125" style="1887" customWidth="1"/>
    <col min="524" max="526" width="3.28515625" style="1887" customWidth="1"/>
    <col min="527" max="531" width="3.28515625" style="1887" bestFit="1" customWidth="1"/>
    <col min="532" max="542" width="3.42578125" style="1887" bestFit="1" customWidth="1"/>
    <col min="543" max="544" width="3.5703125" style="1887" bestFit="1" customWidth="1"/>
    <col min="545" max="549" width="3.42578125" style="1887" bestFit="1" customWidth="1"/>
    <col min="550" max="550" width="4" style="1887" customWidth="1"/>
    <col min="551" max="554" width="3.42578125" style="1887" bestFit="1" customWidth="1"/>
    <col min="555" max="555" width="4" style="1887" customWidth="1"/>
    <col min="556" max="556" width="3.5703125" style="1887" customWidth="1"/>
    <col min="557" max="557" width="3.42578125" style="1887" bestFit="1" customWidth="1"/>
    <col min="558" max="558" width="3.28515625" style="1887" customWidth="1"/>
    <col min="559" max="574" width="3.42578125" style="1887" bestFit="1" customWidth="1"/>
    <col min="575" max="575" width="4.7109375" style="1887" bestFit="1" customWidth="1"/>
    <col min="576" max="576" width="4.28515625" style="1887" bestFit="1" customWidth="1"/>
    <col min="577" max="577" width="4.28515625" style="1887" customWidth="1"/>
    <col min="578" max="578" width="19.140625" style="1887" customWidth="1"/>
    <col min="579" max="579" width="5.85546875" style="1887" bestFit="1" customWidth="1"/>
    <col min="580" max="580" width="8.140625" style="1887" bestFit="1" customWidth="1"/>
    <col min="581" max="581" width="8" style="1887" bestFit="1" customWidth="1"/>
    <col min="582" max="582" width="6.85546875" style="1887" bestFit="1" customWidth="1"/>
    <col min="583" max="583" width="7.7109375" style="1887" bestFit="1" customWidth="1"/>
    <col min="584" max="585" width="8.5703125" style="1887" bestFit="1" customWidth="1"/>
    <col min="586" max="586" width="9" style="1887" bestFit="1" customWidth="1"/>
    <col min="587" max="587" width="6.7109375" style="1887" bestFit="1" customWidth="1"/>
    <col min="588" max="588" width="7.7109375" style="1887" bestFit="1" customWidth="1"/>
    <col min="589" max="589" width="5.7109375" style="1887" bestFit="1" customWidth="1"/>
    <col min="590" max="590" width="5.85546875" style="1887" bestFit="1" customWidth="1"/>
    <col min="591" max="591" width="5.7109375" style="1887" bestFit="1" customWidth="1"/>
    <col min="592" max="592" width="6.5703125" style="1887" bestFit="1" customWidth="1"/>
    <col min="593" max="593" width="7.85546875" style="1887" bestFit="1" customWidth="1"/>
    <col min="594" max="770" width="10.42578125" style="1887"/>
    <col min="771" max="771" width="4" style="1887" bestFit="1" customWidth="1"/>
    <col min="772" max="772" width="10.5703125" style="1887" customWidth="1"/>
    <col min="773" max="773" width="9.42578125" style="1887" customWidth="1"/>
    <col min="774" max="774" width="29.28515625" style="1887" customWidth="1"/>
    <col min="775" max="775" width="11.5703125" style="1887" bestFit="1" customWidth="1"/>
    <col min="776" max="776" width="12" style="1887" bestFit="1" customWidth="1"/>
    <col min="777" max="778" width="6" style="1887" customWidth="1"/>
    <col min="779" max="779" width="3.5703125" style="1887" customWidth="1"/>
    <col min="780" max="782" width="3.28515625" style="1887" customWidth="1"/>
    <col min="783" max="787" width="3.28515625" style="1887" bestFit="1" customWidth="1"/>
    <col min="788" max="798" width="3.42578125" style="1887" bestFit="1" customWidth="1"/>
    <col min="799" max="800" width="3.5703125" style="1887" bestFit="1" customWidth="1"/>
    <col min="801" max="805" width="3.42578125" style="1887" bestFit="1" customWidth="1"/>
    <col min="806" max="806" width="4" style="1887" customWidth="1"/>
    <col min="807" max="810" width="3.42578125" style="1887" bestFit="1" customWidth="1"/>
    <col min="811" max="811" width="4" style="1887" customWidth="1"/>
    <col min="812" max="812" width="3.5703125" style="1887" customWidth="1"/>
    <col min="813" max="813" width="3.42578125" style="1887" bestFit="1" customWidth="1"/>
    <col min="814" max="814" width="3.28515625" style="1887" customWidth="1"/>
    <col min="815" max="830" width="3.42578125" style="1887" bestFit="1" customWidth="1"/>
    <col min="831" max="831" width="4.7109375" style="1887" bestFit="1" customWidth="1"/>
    <col min="832" max="832" width="4.28515625" style="1887" bestFit="1" customWidth="1"/>
    <col min="833" max="833" width="4.28515625" style="1887" customWidth="1"/>
    <col min="834" max="834" width="19.140625" style="1887" customWidth="1"/>
    <col min="835" max="835" width="5.85546875" style="1887" bestFit="1" customWidth="1"/>
    <col min="836" max="836" width="8.140625" style="1887" bestFit="1" customWidth="1"/>
    <col min="837" max="837" width="8" style="1887" bestFit="1" customWidth="1"/>
    <col min="838" max="838" width="6.85546875" style="1887" bestFit="1" customWidth="1"/>
    <col min="839" max="839" width="7.7109375" style="1887" bestFit="1" customWidth="1"/>
    <col min="840" max="841" width="8.5703125" style="1887" bestFit="1" customWidth="1"/>
    <col min="842" max="842" width="9" style="1887" bestFit="1" customWidth="1"/>
    <col min="843" max="843" width="6.7109375" style="1887" bestFit="1" customWidth="1"/>
    <col min="844" max="844" width="7.7109375" style="1887" bestFit="1" customWidth="1"/>
    <col min="845" max="845" width="5.7109375" style="1887" bestFit="1" customWidth="1"/>
    <col min="846" max="846" width="5.85546875" style="1887" bestFit="1" customWidth="1"/>
    <col min="847" max="847" width="5.7109375" style="1887" bestFit="1" customWidth="1"/>
    <col min="848" max="848" width="6.5703125" style="1887" bestFit="1" customWidth="1"/>
    <col min="849" max="849" width="7.85546875" style="1887" bestFit="1" customWidth="1"/>
    <col min="850" max="1026" width="10.42578125" style="1887"/>
    <col min="1027" max="1027" width="4" style="1887" bestFit="1" customWidth="1"/>
    <col min="1028" max="1028" width="10.5703125" style="1887" customWidth="1"/>
    <col min="1029" max="1029" width="9.42578125" style="1887" customWidth="1"/>
    <col min="1030" max="1030" width="29.28515625" style="1887" customWidth="1"/>
    <col min="1031" max="1031" width="11.5703125" style="1887" bestFit="1" customWidth="1"/>
    <col min="1032" max="1032" width="12" style="1887" bestFit="1" customWidth="1"/>
    <col min="1033" max="1034" width="6" style="1887" customWidth="1"/>
    <col min="1035" max="1035" width="3.5703125" style="1887" customWidth="1"/>
    <col min="1036" max="1038" width="3.28515625" style="1887" customWidth="1"/>
    <col min="1039" max="1043" width="3.28515625" style="1887" bestFit="1" customWidth="1"/>
    <col min="1044" max="1054" width="3.42578125" style="1887" bestFit="1" customWidth="1"/>
    <col min="1055" max="1056" width="3.5703125" style="1887" bestFit="1" customWidth="1"/>
    <col min="1057" max="1061" width="3.42578125" style="1887" bestFit="1" customWidth="1"/>
    <col min="1062" max="1062" width="4" style="1887" customWidth="1"/>
    <col min="1063" max="1066" width="3.42578125" style="1887" bestFit="1" customWidth="1"/>
    <col min="1067" max="1067" width="4" style="1887" customWidth="1"/>
    <col min="1068" max="1068" width="3.5703125" style="1887" customWidth="1"/>
    <col min="1069" max="1069" width="3.42578125" style="1887" bestFit="1" customWidth="1"/>
    <col min="1070" max="1070" width="3.28515625" style="1887" customWidth="1"/>
    <col min="1071" max="1086" width="3.42578125" style="1887" bestFit="1" customWidth="1"/>
    <col min="1087" max="1087" width="4.7109375" style="1887" bestFit="1" customWidth="1"/>
    <col min="1088" max="1088" width="4.28515625" style="1887" bestFit="1" customWidth="1"/>
    <col min="1089" max="1089" width="4.28515625" style="1887" customWidth="1"/>
    <col min="1090" max="1090" width="19.140625" style="1887" customWidth="1"/>
    <col min="1091" max="1091" width="5.85546875" style="1887" bestFit="1" customWidth="1"/>
    <col min="1092" max="1092" width="8.140625" style="1887" bestFit="1" customWidth="1"/>
    <col min="1093" max="1093" width="8" style="1887" bestFit="1" customWidth="1"/>
    <col min="1094" max="1094" width="6.85546875" style="1887" bestFit="1" customWidth="1"/>
    <col min="1095" max="1095" width="7.7109375" style="1887" bestFit="1" customWidth="1"/>
    <col min="1096" max="1097" width="8.5703125" style="1887" bestFit="1" customWidth="1"/>
    <col min="1098" max="1098" width="9" style="1887" bestFit="1" customWidth="1"/>
    <col min="1099" max="1099" width="6.7109375" style="1887" bestFit="1" customWidth="1"/>
    <col min="1100" max="1100" width="7.7109375" style="1887" bestFit="1" customWidth="1"/>
    <col min="1101" max="1101" width="5.7109375" style="1887" bestFit="1" customWidth="1"/>
    <col min="1102" max="1102" width="5.85546875" style="1887" bestFit="1" customWidth="1"/>
    <col min="1103" max="1103" width="5.7109375" style="1887" bestFit="1" customWidth="1"/>
    <col min="1104" max="1104" width="6.5703125" style="1887" bestFit="1" customWidth="1"/>
    <col min="1105" max="1105" width="7.85546875" style="1887" bestFit="1" customWidth="1"/>
    <col min="1106" max="1282" width="10.42578125" style="1887"/>
    <col min="1283" max="1283" width="4" style="1887" bestFit="1" customWidth="1"/>
    <col min="1284" max="1284" width="10.5703125" style="1887" customWidth="1"/>
    <col min="1285" max="1285" width="9.42578125" style="1887" customWidth="1"/>
    <col min="1286" max="1286" width="29.28515625" style="1887" customWidth="1"/>
    <col min="1287" max="1287" width="11.5703125" style="1887" bestFit="1" customWidth="1"/>
    <col min="1288" max="1288" width="12" style="1887" bestFit="1" customWidth="1"/>
    <col min="1289" max="1290" width="6" style="1887" customWidth="1"/>
    <col min="1291" max="1291" width="3.5703125" style="1887" customWidth="1"/>
    <col min="1292" max="1294" width="3.28515625" style="1887" customWidth="1"/>
    <col min="1295" max="1299" width="3.28515625" style="1887" bestFit="1" customWidth="1"/>
    <col min="1300" max="1310" width="3.42578125" style="1887" bestFit="1" customWidth="1"/>
    <col min="1311" max="1312" width="3.5703125" style="1887" bestFit="1" customWidth="1"/>
    <col min="1313" max="1317" width="3.42578125" style="1887" bestFit="1" customWidth="1"/>
    <col min="1318" max="1318" width="4" style="1887" customWidth="1"/>
    <col min="1319" max="1322" width="3.42578125" style="1887" bestFit="1" customWidth="1"/>
    <col min="1323" max="1323" width="4" style="1887" customWidth="1"/>
    <col min="1324" max="1324" width="3.5703125" style="1887" customWidth="1"/>
    <col min="1325" max="1325" width="3.42578125" style="1887" bestFit="1" customWidth="1"/>
    <col min="1326" max="1326" width="3.28515625" style="1887" customWidth="1"/>
    <col min="1327" max="1342" width="3.42578125" style="1887" bestFit="1" customWidth="1"/>
    <col min="1343" max="1343" width="4.7109375" style="1887" bestFit="1" customWidth="1"/>
    <col min="1344" max="1344" width="4.28515625" style="1887" bestFit="1" customWidth="1"/>
    <col min="1345" max="1345" width="4.28515625" style="1887" customWidth="1"/>
    <col min="1346" max="1346" width="19.140625" style="1887" customWidth="1"/>
    <col min="1347" max="1347" width="5.85546875" style="1887" bestFit="1" customWidth="1"/>
    <col min="1348" max="1348" width="8.140625" style="1887" bestFit="1" customWidth="1"/>
    <col min="1349" max="1349" width="8" style="1887" bestFit="1" customWidth="1"/>
    <col min="1350" max="1350" width="6.85546875" style="1887" bestFit="1" customWidth="1"/>
    <col min="1351" max="1351" width="7.7109375" style="1887" bestFit="1" customWidth="1"/>
    <col min="1352" max="1353" width="8.5703125" style="1887" bestFit="1" customWidth="1"/>
    <col min="1354" max="1354" width="9" style="1887" bestFit="1" customWidth="1"/>
    <col min="1355" max="1355" width="6.7109375" style="1887" bestFit="1" customWidth="1"/>
    <col min="1356" max="1356" width="7.7109375" style="1887" bestFit="1" customWidth="1"/>
    <col min="1357" max="1357" width="5.7109375" style="1887" bestFit="1" customWidth="1"/>
    <col min="1358" max="1358" width="5.85546875" style="1887" bestFit="1" customWidth="1"/>
    <col min="1359" max="1359" width="5.7109375" style="1887" bestFit="1" customWidth="1"/>
    <col min="1360" max="1360" width="6.5703125" style="1887" bestFit="1" customWidth="1"/>
    <col min="1361" max="1361" width="7.85546875" style="1887" bestFit="1" customWidth="1"/>
    <col min="1362" max="1538" width="10.42578125" style="1887"/>
    <col min="1539" max="1539" width="4" style="1887" bestFit="1" customWidth="1"/>
    <col min="1540" max="1540" width="10.5703125" style="1887" customWidth="1"/>
    <col min="1541" max="1541" width="9.42578125" style="1887" customWidth="1"/>
    <col min="1542" max="1542" width="29.28515625" style="1887" customWidth="1"/>
    <col min="1543" max="1543" width="11.5703125" style="1887" bestFit="1" customWidth="1"/>
    <col min="1544" max="1544" width="12" style="1887" bestFit="1" customWidth="1"/>
    <col min="1545" max="1546" width="6" style="1887" customWidth="1"/>
    <col min="1547" max="1547" width="3.5703125" style="1887" customWidth="1"/>
    <col min="1548" max="1550" width="3.28515625" style="1887" customWidth="1"/>
    <col min="1551" max="1555" width="3.28515625" style="1887" bestFit="1" customWidth="1"/>
    <col min="1556" max="1566" width="3.42578125" style="1887" bestFit="1" customWidth="1"/>
    <col min="1567" max="1568" width="3.5703125" style="1887" bestFit="1" customWidth="1"/>
    <col min="1569" max="1573" width="3.42578125" style="1887" bestFit="1" customWidth="1"/>
    <col min="1574" max="1574" width="4" style="1887" customWidth="1"/>
    <col min="1575" max="1578" width="3.42578125" style="1887" bestFit="1" customWidth="1"/>
    <col min="1579" max="1579" width="4" style="1887" customWidth="1"/>
    <col min="1580" max="1580" width="3.5703125" style="1887" customWidth="1"/>
    <col min="1581" max="1581" width="3.42578125" style="1887" bestFit="1" customWidth="1"/>
    <col min="1582" max="1582" width="3.28515625" style="1887" customWidth="1"/>
    <col min="1583" max="1598" width="3.42578125" style="1887" bestFit="1" customWidth="1"/>
    <col min="1599" max="1599" width="4.7109375" style="1887" bestFit="1" customWidth="1"/>
    <col min="1600" max="1600" width="4.28515625" style="1887" bestFit="1" customWidth="1"/>
    <col min="1601" max="1601" width="4.28515625" style="1887" customWidth="1"/>
    <col min="1602" max="1602" width="19.140625" style="1887" customWidth="1"/>
    <col min="1603" max="1603" width="5.85546875" style="1887" bestFit="1" customWidth="1"/>
    <col min="1604" max="1604" width="8.140625" style="1887" bestFit="1" customWidth="1"/>
    <col min="1605" max="1605" width="8" style="1887" bestFit="1" customWidth="1"/>
    <col min="1606" max="1606" width="6.85546875" style="1887" bestFit="1" customWidth="1"/>
    <col min="1607" max="1607" width="7.7109375" style="1887" bestFit="1" customWidth="1"/>
    <col min="1608" max="1609" width="8.5703125" style="1887" bestFit="1" customWidth="1"/>
    <col min="1610" max="1610" width="9" style="1887" bestFit="1" customWidth="1"/>
    <col min="1611" max="1611" width="6.7109375" style="1887" bestFit="1" customWidth="1"/>
    <col min="1612" max="1612" width="7.7109375" style="1887" bestFit="1" customWidth="1"/>
    <col min="1613" max="1613" width="5.7109375" style="1887" bestFit="1" customWidth="1"/>
    <col min="1614" max="1614" width="5.85546875" style="1887" bestFit="1" customWidth="1"/>
    <col min="1615" max="1615" width="5.7109375" style="1887" bestFit="1" customWidth="1"/>
    <col min="1616" max="1616" width="6.5703125" style="1887" bestFit="1" customWidth="1"/>
    <col min="1617" max="1617" width="7.85546875" style="1887" bestFit="1" customWidth="1"/>
    <col min="1618" max="1794" width="10.42578125" style="1887"/>
    <col min="1795" max="1795" width="4" style="1887" bestFit="1" customWidth="1"/>
    <col min="1796" max="1796" width="10.5703125" style="1887" customWidth="1"/>
    <col min="1797" max="1797" width="9.42578125" style="1887" customWidth="1"/>
    <col min="1798" max="1798" width="29.28515625" style="1887" customWidth="1"/>
    <col min="1799" max="1799" width="11.5703125" style="1887" bestFit="1" customWidth="1"/>
    <col min="1800" max="1800" width="12" style="1887" bestFit="1" customWidth="1"/>
    <col min="1801" max="1802" width="6" style="1887" customWidth="1"/>
    <col min="1803" max="1803" width="3.5703125" style="1887" customWidth="1"/>
    <col min="1804" max="1806" width="3.28515625" style="1887" customWidth="1"/>
    <col min="1807" max="1811" width="3.28515625" style="1887" bestFit="1" customWidth="1"/>
    <col min="1812" max="1822" width="3.42578125" style="1887" bestFit="1" customWidth="1"/>
    <col min="1823" max="1824" width="3.5703125" style="1887" bestFit="1" customWidth="1"/>
    <col min="1825" max="1829" width="3.42578125" style="1887" bestFit="1" customWidth="1"/>
    <col min="1830" max="1830" width="4" style="1887" customWidth="1"/>
    <col min="1831" max="1834" width="3.42578125" style="1887" bestFit="1" customWidth="1"/>
    <col min="1835" max="1835" width="4" style="1887" customWidth="1"/>
    <col min="1836" max="1836" width="3.5703125" style="1887" customWidth="1"/>
    <col min="1837" max="1837" width="3.42578125" style="1887" bestFit="1" customWidth="1"/>
    <col min="1838" max="1838" width="3.28515625" style="1887" customWidth="1"/>
    <col min="1839" max="1854" width="3.42578125" style="1887" bestFit="1" customWidth="1"/>
    <col min="1855" max="1855" width="4.7109375" style="1887" bestFit="1" customWidth="1"/>
    <col min="1856" max="1856" width="4.28515625" style="1887" bestFit="1" customWidth="1"/>
    <col min="1857" max="1857" width="4.28515625" style="1887" customWidth="1"/>
    <col min="1858" max="1858" width="19.140625" style="1887" customWidth="1"/>
    <col min="1859" max="1859" width="5.85546875" style="1887" bestFit="1" customWidth="1"/>
    <col min="1860" max="1860" width="8.140625" style="1887" bestFit="1" customWidth="1"/>
    <col min="1861" max="1861" width="8" style="1887" bestFit="1" customWidth="1"/>
    <col min="1862" max="1862" width="6.85546875" style="1887" bestFit="1" customWidth="1"/>
    <col min="1863" max="1863" width="7.7109375" style="1887" bestFit="1" customWidth="1"/>
    <col min="1864" max="1865" width="8.5703125" style="1887" bestFit="1" customWidth="1"/>
    <col min="1866" max="1866" width="9" style="1887" bestFit="1" customWidth="1"/>
    <col min="1867" max="1867" width="6.7109375" style="1887" bestFit="1" customWidth="1"/>
    <col min="1868" max="1868" width="7.7109375" style="1887" bestFit="1" customWidth="1"/>
    <col min="1869" max="1869" width="5.7109375" style="1887" bestFit="1" customWidth="1"/>
    <col min="1870" max="1870" width="5.85546875" style="1887" bestFit="1" customWidth="1"/>
    <col min="1871" max="1871" width="5.7109375" style="1887" bestFit="1" customWidth="1"/>
    <col min="1872" max="1872" width="6.5703125" style="1887" bestFit="1" customWidth="1"/>
    <col min="1873" max="1873" width="7.85546875" style="1887" bestFit="1" customWidth="1"/>
    <col min="1874" max="2050" width="10.42578125" style="1887"/>
    <col min="2051" max="2051" width="4" style="1887" bestFit="1" customWidth="1"/>
    <col min="2052" max="2052" width="10.5703125" style="1887" customWidth="1"/>
    <col min="2053" max="2053" width="9.42578125" style="1887" customWidth="1"/>
    <col min="2054" max="2054" width="29.28515625" style="1887" customWidth="1"/>
    <col min="2055" max="2055" width="11.5703125" style="1887" bestFit="1" customWidth="1"/>
    <col min="2056" max="2056" width="12" style="1887" bestFit="1" customWidth="1"/>
    <col min="2057" max="2058" width="6" style="1887" customWidth="1"/>
    <col min="2059" max="2059" width="3.5703125" style="1887" customWidth="1"/>
    <col min="2060" max="2062" width="3.28515625" style="1887" customWidth="1"/>
    <col min="2063" max="2067" width="3.28515625" style="1887" bestFit="1" customWidth="1"/>
    <col min="2068" max="2078" width="3.42578125" style="1887" bestFit="1" customWidth="1"/>
    <col min="2079" max="2080" width="3.5703125" style="1887" bestFit="1" customWidth="1"/>
    <col min="2081" max="2085" width="3.42578125" style="1887" bestFit="1" customWidth="1"/>
    <col min="2086" max="2086" width="4" style="1887" customWidth="1"/>
    <col min="2087" max="2090" width="3.42578125" style="1887" bestFit="1" customWidth="1"/>
    <col min="2091" max="2091" width="4" style="1887" customWidth="1"/>
    <col min="2092" max="2092" width="3.5703125" style="1887" customWidth="1"/>
    <col min="2093" max="2093" width="3.42578125" style="1887" bestFit="1" customWidth="1"/>
    <col min="2094" max="2094" width="3.28515625" style="1887" customWidth="1"/>
    <col min="2095" max="2110" width="3.42578125" style="1887" bestFit="1" customWidth="1"/>
    <col min="2111" max="2111" width="4.7109375" style="1887" bestFit="1" customWidth="1"/>
    <col min="2112" max="2112" width="4.28515625" style="1887" bestFit="1" customWidth="1"/>
    <col min="2113" max="2113" width="4.28515625" style="1887" customWidth="1"/>
    <col min="2114" max="2114" width="19.140625" style="1887" customWidth="1"/>
    <col min="2115" max="2115" width="5.85546875" style="1887" bestFit="1" customWidth="1"/>
    <col min="2116" max="2116" width="8.140625" style="1887" bestFit="1" customWidth="1"/>
    <col min="2117" max="2117" width="8" style="1887" bestFit="1" customWidth="1"/>
    <col min="2118" max="2118" width="6.85546875" style="1887" bestFit="1" customWidth="1"/>
    <col min="2119" max="2119" width="7.7109375" style="1887" bestFit="1" customWidth="1"/>
    <col min="2120" max="2121" width="8.5703125" style="1887" bestFit="1" customWidth="1"/>
    <col min="2122" max="2122" width="9" style="1887" bestFit="1" customWidth="1"/>
    <col min="2123" max="2123" width="6.7109375" style="1887" bestFit="1" customWidth="1"/>
    <col min="2124" max="2124" width="7.7109375" style="1887" bestFit="1" customWidth="1"/>
    <col min="2125" max="2125" width="5.7109375" style="1887" bestFit="1" customWidth="1"/>
    <col min="2126" max="2126" width="5.85546875" style="1887" bestFit="1" customWidth="1"/>
    <col min="2127" max="2127" width="5.7109375" style="1887" bestFit="1" customWidth="1"/>
    <col min="2128" max="2128" width="6.5703125" style="1887" bestFit="1" customWidth="1"/>
    <col min="2129" max="2129" width="7.85546875" style="1887" bestFit="1" customWidth="1"/>
    <col min="2130" max="2306" width="10.42578125" style="1887"/>
    <col min="2307" max="2307" width="4" style="1887" bestFit="1" customWidth="1"/>
    <col min="2308" max="2308" width="10.5703125" style="1887" customWidth="1"/>
    <col min="2309" max="2309" width="9.42578125" style="1887" customWidth="1"/>
    <col min="2310" max="2310" width="29.28515625" style="1887" customWidth="1"/>
    <col min="2311" max="2311" width="11.5703125" style="1887" bestFit="1" customWidth="1"/>
    <col min="2312" max="2312" width="12" style="1887" bestFit="1" customWidth="1"/>
    <col min="2313" max="2314" width="6" style="1887" customWidth="1"/>
    <col min="2315" max="2315" width="3.5703125" style="1887" customWidth="1"/>
    <col min="2316" max="2318" width="3.28515625" style="1887" customWidth="1"/>
    <col min="2319" max="2323" width="3.28515625" style="1887" bestFit="1" customWidth="1"/>
    <col min="2324" max="2334" width="3.42578125" style="1887" bestFit="1" customWidth="1"/>
    <col min="2335" max="2336" width="3.5703125" style="1887" bestFit="1" customWidth="1"/>
    <col min="2337" max="2341" width="3.42578125" style="1887" bestFit="1" customWidth="1"/>
    <col min="2342" max="2342" width="4" style="1887" customWidth="1"/>
    <col min="2343" max="2346" width="3.42578125" style="1887" bestFit="1" customWidth="1"/>
    <col min="2347" max="2347" width="4" style="1887" customWidth="1"/>
    <col min="2348" max="2348" width="3.5703125" style="1887" customWidth="1"/>
    <col min="2349" max="2349" width="3.42578125" style="1887" bestFit="1" customWidth="1"/>
    <col min="2350" max="2350" width="3.28515625" style="1887" customWidth="1"/>
    <col min="2351" max="2366" width="3.42578125" style="1887" bestFit="1" customWidth="1"/>
    <col min="2367" max="2367" width="4.7109375" style="1887" bestFit="1" customWidth="1"/>
    <col min="2368" max="2368" width="4.28515625" style="1887" bestFit="1" customWidth="1"/>
    <col min="2369" max="2369" width="4.28515625" style="1887" customWidth="1"/>
    <col min="2370" max="2370" width="19.140625" style="1887" customWidth="1"/>
    <col min="2371" max="2371" width="5.85546875" style="1887" bestFit="1" customWidth="1"/>
    <col min="2372" max="2372" width="8.140625" style="1887" bestFit="1" customWidth="1"/>
    <col min="2373" max="2373" width="8" style="1887" bestFit="1" customWidth="1"/>
    <col min="2374" max="2374" width="6.85546875" style="1887" bestFit="1" customWidth="1"/>
    <col min="2375" max="2375" width="7.7109375" style="1887" bestFit="1" customWidth="1"/>
    <col min="2376" max="2377" width="8.5703125" style="1887" bestFit="1" customWidth="1"/>
    <col min="2378" max="2378" width="9" style="1887" bestFit="1" customWidth="1"/>
    <col min="2379" max="2379" width="6.7109375" style="1887" bestFit="1" customWidth="1"/>
    <col min="2380" max="2380" width="7.7109375" style="1887" bestFit="1" customWidth="1"/>
    <col min="2381" max="2381" width="5.7109375" style="1887" bestFit="1" customWidth="1"/>
    <col min="2382" max="2382" width="5.85546875" style="1887" bestFit="1" customWidth="1"/>
    <col min="2383" max="2383" width="5.7109375" style="1887" bestFit="1" customWidth="1"/>
    <col min="2384" max="2384" width="6.5703125" style="1887" bestFit="1" customWidth="1"/>
    <col min="2385" max="2385" width="7.85546875" style="1887" bestFit="1" customWidth="1"/>
    <col min="2386" max="2562" width="10.42578125" style="1887"/>
    <col min="2563" max="2563" width="4" style="1887" bestFit="1" customWidth="1"/>
    <col min="2564" max="2564" width="10.5703125" style="1887" customWidth="1"/>
    <col min="2565" max="2565" width="9.42578125" style="1887" customWidth="1"/>
    <col min="2566" max="2566" width="29.28515625" style="1887" customWidth="1"/>
    <col min="2567" max="2567" width="11.5703125" style="1887" bestFit="1" customWidth="1"/>
    <col min="2568" max="2568" width="12" style="1887" bestFit="1" customWidth="1"/>
    <col min="2569" max="2570" width="6" style="1887" customWidth="1"/>
    <col min="2571" max="2571" width="3.5703125" style="1887" customWidth="1"/>
    <col min="2572" max="2574" width="3.28515625" style="1887" customWidth="1"/>
    <col min="2575" max="2579" width="3.28515625" style="1887" bestFit="1" customWidth="1"/>
    <col min="2580" max="2590" width="3.42578125" style="1887" bestFit="1" customWidth="1"/>
    <col min="2591" max="2592" width="3.5703125" style="1887" bestFit="1" customWidth="1"/>
    <col min="2593" max="2597" width="3.42578125" style="1887" bestFit="1" customWidth="1"/>
    <col min="2598" max="2598" width="4" style="1887" customWidth="1"/>
    <col min="2599" max="2602" width="3.42578125" style="1887" bestFit="1" customWidth="1"/>
    <col min="2603" max="2603" width="4" style="1887" customWidth="1"/>
    <col min="2604" max="2604" width="3.5703125" style="1887" customWidth="1"/>
    <col min="2605" max="2605" width="3.42578125" style="1887" bestFit="1" customWidth="1"/>
    <col min="2606" max="2606" width="3.28515625" style="1887" customWidth="1"/>
    <col min="2607" max="2622" width="3.42578125" style="1887" bestFit="1" customWidth="1"/>
    <col min="2623" max="2623" width="4.7109375" style="1887" bestFit="1" customWidth="1"/>
    <col min="2624" max="2624" width="4.28515625" style="1887" bestFit="1" customWidth="1"/>
    <col min="2625" max="2625" width="4.28515625" style="1887" customWidth="1"/>
    <col min="2626" max="2626" width="19.140625" style="1887" customWidth="1"/>
    <col min="2627" max="2627" width="5.85546875" style="1887" bestFit="1" customWidth="1"/>
    <col min="2628" max="2628" width="8.140625" style="1887" bestFit="1" customWidth="1"/>
    <col min="2629" max="2629" width="8" style="1887" bestFit="1" customWidth="1"/>
    <col min="2630" max="2630" width="6.85546875" style="1887" bestFit="1" customWidth="1"/>
    <col min="2631" max="2631" width="7.7109375" style="1887" bestFit="1" customWidth="1"/>
    <col min="2632" max="2633" width="8.5703125" style="1887" bestFit="1" customWidth="1"/>
    <col min="2634" max="2634" width="9" style="1887" bestFit="1" customWidth="1"/>
    <col min="2635" max="2635" width="6.7109375" style="1887" bestFit="1" customWidth="1"/>
    <col min="2636" max="2636" width="7.7109375" style="1887" bestFit="1" customWidth="1"/>
    <col min="2637" max="2637" width="5.7109375" style="1887" bestFit="1" customWidth="1"/>
    <col min="2638" max="2638" width="5.85546875" style="1887" bestFit="1" customWidth="1"/>
    <col min="2639" max="2639" width="5.7109375" style="1887" bestFit="1" customWidth="1"/>
    <col min="2640" max="2640" width="6.5703125" style="1887" bestFit="1" customWidth="1"/>
    <col min="2641" max="2641" width="7.85546875" style="1887" bestFit="1" customWidth="1"/>
    <col min="2642" max="2818" width="10.42578125" style="1887"/>
    <col min="2819" max="2819" width="4" style="1887" bestFit="1" customWidth="1"/>
    <col min="2820" max="2820" width="10.5703125" style="1887" customWidth="1"/>
    <col min="2821" max="2821" width="9.42578125" style="1887" customWidth="1"/>
    <col min="2822" max="2822" width="29.28515625" style="1887" customWidth="1"/>
    <col min="2823" max="2823" width="11.5703125" style="1887" bestFit="1" customWidth="1"/>
    <col min="2824" max="2824" width="12" style="1887" bestFit="1" customWidth="1"/>
    <col min="2825" max="2826" width="6" style="1887" customWidth="1"/>
    <col min="2827" max="2827" width="3.5703125" style="1887" customWidth="1"/>
    <col min="2828" max="2830" width="3.28515625" style="1887" customWidth="1"/>
    <col min="2831" max="2835" width="3.28515625" style="1887" bestFit="1" customWidth="1"/>
    <col min="2836" max="2846" width="3.42578125" style="1887" bestFit="1" customWidth="1"/>
    <col min="2847" max="2848" width="3.5703125" style="1887" bestFit="1" customWidth="1"/>
    <col min="2849" max="2853" width="3.42578125" style="1887" bestFit="1" customWidth="1"/>
    <col min="2854" max="2854" width="4" style="1887" customWidth="1"/>
    <col min="2855" max="2858" width="3.42578125" style="1887" bestFit="1" customWidth="1"/>
    <col min="2859" max="2859" width="4" style="1887" customWidth="1"/>
    <col min="2860" max="2860" width="3.5703125" style="1887" customWidth="1"/>
    <col min="2861" max="2861" width="3.42578125" style="1887" bestFit="1" customWidth="1"/>
    <col min="2862" max="2862" width="3.28515625" style="1887" customWidth="1"/>
    <col min="2863" max="2878" width="3.42578125" style="1887" bestFit="1" customWidth="1"/>
    <col min="2879" max="2879" width="4.7109375" style="1887" bestFit="1" customWidth="1"/>
    <col min="2880" max="2880" width="4.28515625" style="1887" bestFit="1" customWidth="1"/>
    <col min="2881" max="2881" width="4.28515625" style="1887" customWidth="1"/>
    <col min="2882" max="2882" width="19.140625" style="1887" customWidth="1"/>
    <col min="2883" max="2883" width="5.85546875" style="1887" bestFit="1" customWidth="1"/>
    <col min="2884" max="2884" width="8.140625" style="1887" bestFit="1" customWidth="1"/>
    <col min="2885" max="2885" width="8" style="1887" bestFit="1" customWidth="1"/>
    <col min="2886" max="2886" width="6.85546875" style="1887" bestFit="1" customWidth="1"/>
    <col min="2887" max="2887" width="7.7109375" style="1887" bestFit="1" customWidth="1"/>
    <col min="2888" max="2889" width="8.5703125" style="1887" bestFit="1" customWidth="1"/>
    <col min="2890" max="2890" width="9" style="1887" bestFit="1" customWidth="1"/>
    <col min="2891" max="2891" width="6.7109375" style="1887" bestFit="1" customWidth="1"/>
    <col min="2892" max="2892" width="7.7109375" style="1887" bestFit="1" customWidth="1"/>
    <col min="2893" max="2893" width="5.7109375" style="1887" bestFit="1" customWidth="1"/>
    <col min="2894" max="2894" width="5.85546875" style="1887" bestFit="1" customWidth="1"/>
    <col min="2895" max="2895" width="5.7109375" style="1887" bestFit="1" customWidth="1"/>
    <col min="2896" max="2896" width="6.5703125" style="1887" bestFit="1" customWidth="1"/>
    <col min="2897" max="2897" width="7.85546875" style="1887" bestFit="1" customWidth="1"/>
    <col min="2898" max="3074" width="10.42578125" style="1887"/>
    <col min="3075" max="3075" width="4" style="1887" bestFit="1" customWidth="1"/>
    <col min="3076" max="3076" width="10.5703125" style="1887" customWidth="1"/>
    <col min="3077" max="3077" width="9.42578125" style="1887" customWidth="1"/>
    <col min="3078" max="3078" width="29.28515625" style="1887" customWidth="1"/>
    <col min="3079" max="3079" width="11.5703125" style="1887" bestFit="1" customWidth="1"/>
    <col min="3080" max="3080" width="12" style="1887" bestFit="1" customWidth="1"/>
    <col min="3081" max="3082" width="6" style="1887" customWidth="1"/>
    <col min="3083" max="3083" width="3.5703125" style="1887" customWidth="1"/>
    <col min="3084" max="3086" width="3.28515625" style="1887" customWidth="1"/>
    <col min="3087" max="3091" width="3.28515625" style="1887" bestFit="1" customWidth="1"/>
    <col min="3092" max="3102" width="3.42578125" style="1887" bestFit="1" customWidth="1"/>
    <col min="3103" max="3104" width="3.5703125" style="1887" bestFit="1" customWidth="1"/>
    <col min="3105" max="3109" width="3.42578125" style="1887" bestFit="1" customWidth="1"/>
    <col min="3110" max="3110" width="4" style="1887" customWidth="1"/>
    <col min="3111" max="3114" width="3.42578125" style="1887" bestFit="1" customWidth="1"/>
    <col min="3115" max="3115" width="4" style="1887" customWidth="1"/>
    <col min="3116" max="3116" width="3.5703125" style="1887" customWidth="1"/>
    <col min="3117" max="3117" width="3.42578125" style="1887" bestFit="1" customWidth="1"/>
    <col min="3118" max="3118" width="3.28515625" style="1887" customWidth="1"/>
    <col min="3119" max="3134" width="3.42578125" style="1887" bestFit="1" customWidth="1"/>
    <col min="3135" max="3135" width="4.7109375" style="1887" bestFit="1" customWidth="1"/>
    <col min="3136" max="3136" width="4.28515625" style="1887" bestFit="1" customWidth="1"/>
    <col min="3137" max="3137" width="4.28515625" style="1887" customWidth="1"/>
    <col min="3138" max="3138" width="19.140625" style="1887" customWidth="1"/>
    <col min="3139" max="3139" width="5.85546875" style="1887" bestFit="1" customWidth="1"/>
    <col min="3140" max="3140" width="8.140625" style="1887" bestFit="1" customWidth="1"/>
    <col min="3141" max="3141" width="8" style="1887" bestFit="1" customWidth="1"/>
    <col min="3142" max="3142" width="6.85546875" style="1887" bestFit="1" customWidth="1"/>
    <col min="3143" max="3143" width="7.7109375" style="1887" bestFit="1" customWidth="1"/>
    <col min="3144" max="3145" width="8.5703125" style="1887" bestFit="1" customWidth="1"/>
    <col min="3146" max="3146" width="9" style="1887" bestFit="1" customWidth="1"/>
    <col min="3147" max="3147" width="6.7109375" style="1887" bestFit="1" customWidth="1"/>
    <col min="3148" max="3148" width="7.7109375" style="1887" bestFit="1" customWidth="1"/>
    <col min="3149" max="3149" width="5.7109375" style="1887" bestFit="1" customWidth="1"/>
    <col min="3150" max="3150" width="5.85546875" style="1887" bestFit="1" customWidth="1"/>
    <col min="3151" max="3151" width="5.7109375" style="1887" bestFit="1" customWidth="1"/>
    <col min="3152" max="3152" width="6.5703125" style="1887" bestFit="1" customWidth="1"/>
    <col min="3153" max="3153" width="7.85546875" style="1887" bestFit="1" customWidth="1"/>
    <col min="3154" max="3330" width="10.42578125" style="1887"/>
    <col min="3331" max="3331" width="4" style="1887" bestFit="1" customWidth="1"/>
    <col min="3332" max="3332" width="10.5703125" style="1887" customWidth="1"/>
    <col min="3333" max="3333" width="9.42578125" style="1887" customWidth="1"/>
    <col min="3334" max="3334" width="29.28515625" style="1887" customWidth="1"/>
    <col min="3335" max="3335" width="11.5703125" style="1887" bestFit="1" customWidth="1"/>
    <col min="3336" max="3336" width="12" style="1887" bestFit="1" customWidth="1"/>
    <col min="3337" max="3338" width="6" style="1887" customWidth="1"/>
    <col min="3339" max="3339" width="3.5703125" style="1887" customWidth="1"/>
    <col min="3340" max="3342" width="3.28515625" style="1887" customWidth="1"/>
    <col min="3343" max="3347" width="3.28515625" style="1887" bestFit="1" customWidth="1"/>
    <col min="3348" max="3358" width="3.42578125" style="1887" bestFit="1" customWidth="1"/>
    <col min="3359" max="3360" width="3.5703125" style="1887" bestFit="1" customWidth="1"/>
    <col min="3361" max="3365" width="3.42578125" style="1887" bestFit="1" customWidth="1"/>
    <col min="3366" max="3366" width="4" style="1887" customWidth="1"/>
    <col min="3367" max="3370" width="3.42578125" style="1887" bestFit="1" customWidth="1"/>
    <col min="3371" max="3371" width="4" style="1887" customWidth="1"/>
    <col min="3372" max="3372" width="3.5703125" style="1887" customWidth="1"/>
    <col min="3373" max="3373" width="3.42578125" style="1887" bestFit="1" customWidth="1"/>
    <col min="3374" max="3374" width="3.28515625" style="1887" customWidth="1"/>
    <col min="3375" max="3390" width="3.42578125" style="1887" bestFit="1" customWidth="1"/>
    <col min="3391" max="3391" width="4.7109375" style="1887" bestFit="1" customWidth="1"/>
    <col min="3392" max="3392" width="4.28515625" style="1887" bestFit="1" customWidth="1"/>
    <col min="3393" max="3393" width="4.28515625" style="1887" customWidth="1"/>
    <col min="3394" max="3394" width="19.140625" style="1887" customWidth="1"/>
    <col min="3395" max="3395" width="5.85546875" style="1887" bestFit="1" customWidth="1"/>
    <col min="3396" max="3396" width="8.140625" style="1887" bestFit="1" customWidth="1"/>
    <col min="3397" max="3397" width="8" style="1887" bestFit="1" customWidth="1"/>
    <col min="3398" max="3398" width="6.85546875" style="1887" bestFit="1" customWidth="1"/>
    <col min="3399" max="3399" width="7.7109375" style="1887" bestFit="1" customWidth="1"/>
    <col min="3400" max="3401" width="8.5703125" style="1887" bestFit="1" customWidth="1"/>
    <col min="3402" max="3402" width="9" style="1887" bestFit="1" customWidth="1"/>
    <col min="3403" max="3403" width="6.7109375" style="1887" bestFit="1" customWidth="1"/>
    <col min="3404" max="3404" width="7.7109375" style="1887" bestFit="1" customWidth="1"/>
    <col min="3405" max="3405" width="5.7109375" style="1887" bestFit="1" customWidth="1"/>
    <col min="3406" max="3406" width="5.85546875" style="1887" bestFit="1" customWidth="1"/>
    <col min="3407" max="3407" width="5.7109375" style="1887" bestFit="1" customWidth="1"/>
    <col min="3408" max="3408" width="6.5703125" style="1887" bestFit="1" customWidth="1"/>
    <col min="3409" max="3409" width="7.85546875" style="1887" bestFit="1" customWidth="1"/>
    <col min="3410" max="3586" width="10.42578125" style="1887"/>
    <col min="3587" max="3587" width="4" style="1887" bestFit="1" customWidth="1"/>
    <col min="3588" max="3588" width="10.5703125" style="1887" customWidth="1"/>
    <col min="3589" max="3589" width="9.42578125" style="1887" customWidth="1"/>
    <col min="3590" max="3590" width="29.28515625" style="1887" customWidth="1"/>
    <col min="3591" max="3591" width="11.5703125" style="1887" bestFit="1" customWidth="1"/>
    <col min="3592" max="3592" width="12" style="1887" bestFit="1" customWidth="1"/>
    <col min="3593" max="3594" width="6" style="1887" customWidth="1"/>
    <col min="3595" max="3595" width="3.5703125" style="1887" customWidth="1"/>
    <col min="3596" max="3598" width="3.28515625" style="1887" customWidth="1"/>
    <col min="3599" max="3603" width="3.28515625" style="1887" bestFit="1" customWidth="1"/>
    <col min="3604" max="3614" width="3.42578125" style="1887" bestFit="1" customWidth="1"/>
    <col min="3615" max="3616" width="3.5703125" style="1887" bestFit="1" customWidth="1"/>
    <col min="3617" max="3621" width="3.42578125" style="1887" bestFit="1" customWidth="1"/>
    <col min="3622" max="3622" width="4" style="1887" customWidth="1"/>
    <col min="3623" max="3626" width="3.42578125" style="1887" bestFit="1" customWidth="1"/>
    <col min="3627" max="3627" width="4" style="1887" customWidth="1"/>
    <col min="3628" max="3628" width="3.5703125" style="1887" customWidth="1"/>
    <col min="3629" max="3629" width="3.42578125" style="1887" bestFit="1" customWidth="1"/>
    <col min="3630" max="3630" width="3.28515625" style="1887" customWidth="1"/>
    <col min="3631" max="3646" width="3.42578125" style="1887" bestFit="1" customWidth="1"/>
    <col min="3647" max="3647" width="4.7109375" style="1887" bestFit="1" customWidth="1"/>
    <col min="3648" max="3648" width="4.28515625" style="1887" bestFit="1" customWidth="1"/>
    <col min="3649" max="3649" width="4.28515625" style="1887" customWidth="1"/>
    <col min="3650" max="3650" width="19.140625" style="1887" customWidth="1"/>
    <col min="3651" max="3651" width="5.85546875" style="1887" bestFit="1" customWidth="1"/>
    <col min="3652" max="3652" width="8.140625" style="1887" bestFit="1" customWidth="1"/>
    <col min="3653" max="3653" width="8" style="1887" bestFit="1" customWidth="1"/>
    <col min="3654" max="3654" width="6.85546875" style="1887" bestFit="1" customWidth="1"/>
    <col min="3655" max="3655" width="7.7109375" style="1887" bestFit="1" customWidth="1"/>
    <col min="3656" max="3657" width="8.5703125" style="1887" bestFit="1" customWidth="1"/>
    <col min="3658" max="3658" width="9" style="1887" bestFit="1" customWidth="1"/>
    <col min="3659" max="3659" width="6.7109375" style="1887" bestFit="1" customWidth="1"/>
    <col min="3660" max="3660" width="7.7109375" style="1887" bestFit="1" customWidth="1"/>
    <col min="3661" max="3661" width="5.7109375" style="1887" bestFit="1" customWidth="1"/>
    <col min="3662" max="3662" width="5.85546875" style="1887" bestFit="1" customWidth="1"/>
    <col min="3663" max="3663" width="5.7109375" style="1887" bestFit="1" customWidth="1"/>
    <col min="3664" max="3664" width="6.5703125" style="1887" bestFit="1" customWidth="1"/>
    <col min="3665" max="3665" width="7.85546875" style="1887" bestFit="1" customWidth="1"/>
    <col min="3666" max="3842" width="10.42578125" style="1887"/>
    <col min="3843" max="3843" width="4" style="1887" bestFit="1" customWidth="1"/>
    <col min="3844" max="3844" width="10.5703125" style="1887" customWidth="1"/>
    <col min="3845" max="3845" width="9.42578125" style="1887" customWidth="1"/>
    <col min="3846" max="3846" width="29.28515625" style="1887" customWidth="1"/>
    <col min="3847" max="3847" width="11.5703125" style="1887" bestFit="1" customWidth="1"/>
    <col min="3848" max="3848" width="12" style="1887" bestFit="1" customWidth="1"/>
    <col min="3849" max="3850" width="6" style="1887" customWidth="1"/>
    <col min="3851" max="3851" width="3.5703125" style="1887" customWidth="1"/>
    <col min="3852" max="3854" width="3.28515625" style="1887" customWidth="1"/>
    <col min="3855" max="3859" width="3.28515625" style="1887" bestFit="1" customWidth="1"/>
    <col min="3860" max="3870" width="3.42578125" style="1887" bestFit="1" customWidth="1"/>
    <col min="3871" max="3872" width="3.5703125" style="1887" bestFit="1" customWidth="1"/>
    <col min="3873" max="3877" width="3.42578125" style="1887" bestFit="1" customWidth="1"/>
    <col min="3878" max="3878" width="4" style="1887" customWidth="1"/>
    <col min="3879" max="3882" width="3.42578125" style="1887" bestFit="1" customWidth="1"/>
    <col min="3883" max="3883" width="4" style="1887" customWidth="1"/>
    <col min="3884" max="3884" width="3.5703125" style="1887" customWidth="1"/>
    <col min="3885" max="3885" width="3.42578125" style="1887" bestFit="1" customWidth="1"/>
    <col min="3886" max="3886" width="3.28515625" style="1887" customWidth="1"/>
    <col min="3887" max="3902" width="3.42578125" style="1887" bestFit="1" customWidth="1"/>
    <col min="3903" max="3903" width="4.7109375" style="1887" bestFit="1" customWidth="1"/>
    <col min="3904" max="3904" width="4.28515625" style="1887" bestFit="1" customWidth="1"/>
    <col min="3905" max="3905" width="4.28515625" style="1887" customWidth="1"/>
    <col min="3906" max="3906" width="19.140625" style="1887" customWidth="1"/>
    <col min="3907" max="3907" width="5.85546875" style="1887" bestFit="1" customWidth="1"/>
    <col min="3908" max="3908" width="8.140625" style="1887" bestFit="1" customWidth="1"/>
    <col min="3909" max="3909" width="8" style="1887" bestFit="1" customWidth="1"/>
    <col min="3910" max="3910" width="6.85546875" style="1887" bestFit="1" customWidth="1"/>
    <col min="3911" max="3911" width="7.7109375" style="1887" bestFit="1" customWidth="1"/>
    <col min="3912" max="3913" width="8.5703125" style="1887" bestFit="1" customWidth="1"/>
    <col min="3914" max="3914" width="9" style="1887" bestFit="1" customWidth="1"/>
    <col min="3915" max="3915" width="6.7109375" style="1887" bestFit="1" customWidth="1"/>
    <col min="3916" max="3916" width="7.7109375" style="1887" bestFit="1" customWidth="1"/>
    <col min="3917" max="3917" width="5.7109375" style="1887" bestFit="1" customWidth="1"/>
    <col min="3918" max="3918" width="5.85546875" style="1887" bestFit="1" customWidth="1"/>
    <col min="3919" max="3919" width="5.7109375" style="1887" bestFit="1" customWidth="1"/>
    <col min="3920" max="3920" width="6.5703125" style="1887" bestFit="1" customWidth="1"/>
    <col min="3921" max="3921" width="7.85546875" style="1887" bestFit="1" customWidth="1"/>
    <col min="3922" max="4098" width="10.42578125" style="1887"/>
    <col min="4099" max="4099" width="4" style="1887" bestFit="1" customWidth="1"/>
    <col min="4100" max="4100" width="10.5703125" style="1887" customWidth="1"/>
    <col min="4101" max="4101" width="9.42578125" style="1887" customWidth="1"/>
    <col min="4102" max="4102" width="29.28515625" style="1887" customWidth="1"/>
    <col min="4103" max="4103" width="11.5703125" style="1887" bestFit="1" customWidth="1"/>
    <col min="4104" max="4104" width="12" style="1887" bestFit="1" customWidth="1"/>
    <col min="4105" max="4106" width="6" style="1887" customWidth="1"/>
    <col min="4107" max="4107" width="3.5703125" style="1887" customWidth="1"/>
    <col min="4108" max="4110" width="3.28515625" style="1887" customWidth="1"/>
    <col min="4111" max="4115" width="3.28515625" style="1887" bestFit="1" customWidth="1"/>
    <col min="4116" max="4126" width="3.42578125" style="1887" bestFit="1" customWidth="1"/>
    <col min="4127" max="4128" width="3.5703125" style="1887" bestFit="1" customWidth="1"/>
    <col min="4129" max="4133" width="3.42578125" style="1887" bestFit="1" customWidth="1"/>
    <col min="4134" max="4134" width="4" style="1887" customWidth="1"/>
    <col min="4135" max="4138" width="3.42578125" style="1887" bestFit="1" customWidth="1"/>
    <col min="4139" max="4139" width="4" style="1887" customWidth="1"/>
    <col min="4140" max="4140" width="3.5703125" style="1887" customWidth="1"/>
    <col min="4141" max="4141" width="3.42578125" style="1887" bestFit="1" customWidth="1"/>
    <col min="4142" max="4142" width="3.28515625" style="1887" customWidth="1"/>
    <col min="4143" max="4158" width="3.42578125" style="1887" bestFit="1" customWidth="1"/>
    <col min="4159" max="4159" width="4.7109375" style="1887" bestFit="1" customWidth="1"/>
    <col min="4160" max="4160" width="4.28515625" style="1887" bestFit="1" customWidth="1"/>
    <col min="4161" max="4161" width="4.28515625" style="1887" customWidth="1"/>
    <col min="4162" max="4162" width="19.140625" style="1887" customWidth="1"/>
    <col min="4163" max="4163" width="5.85546875" style="1887" bestFit="1" customWidth="1"/>
    <col min="4164" max="4164" width="8.140625" style="1887" bestFit="1" customWidth="1"/>
    <col min="4165" max="4165" width="8" style="1887" bestFit="1" customWidth="1"/>
    <col min="4166" max="4166" width="6.85546875" style="1887" bestFit="1" customWidth="1"/>
    <col min="4167" max="4167" width="7.7109375" style="1887" bestFit="1" customWidth="1"/>
    <col min="4168" max="4169" width="8.5703125" style="1887" bestFit="1" customWidth="1"/>
    <col min="4170" max="4170" width="9" style="1887" bestFit="1" customWidth="1"/>
    <col min="4171" max="4171" width="6.7109375" style="1887" bestFit="1" customWidth="1"/>
    <col min="4172" max="4172" width="7.7109375" style="1887" bestFit="1" customWidth="1"/>
    <col min="4173" max="4173" width="5.7109375" style="1887" bestFit="1" customWidth="1"/>
    <col min="4174" max="4174" width="5.85546875" style="1887" bestFit="1" customWidth="1"/>
    <col min="4175" max="4175" width="5.7109375" style="1887" bestFit="1" customWidth="1"/>
    <col min="4176" max="4176" width="6.5703125" style="1887" bestFit="1" customWidth="1"/>
    <col min="4177" max="4177" width="7.85546875" style="1887" bestFit="1" customWidth="1"/>
    <col min="4178" max="4354" width="10.42578125" style="1887"/>
    <col min="4355" max="4355" width="4" style="1887" bestFit="1" customWidth="1"/>
    <col min="4356" max="4356" width="10.5703125" style="1887" customWidth="1"/>
    <col min="4357" max="4357" width="9.42578125" style="1887" customWidth="1"/>
    <col min="4358" max="4358" width="29.28515625" style="1887" customWidth="1"/>
    <col min="4359" max="4359" width="11.5703125" style="1887" bestFit="1" customWidth="1"/>
    <col min="4360" max="4360" width="12" style="1887" bestFit="1" customWidth="1"/>
    <col min="4361" max="4362" width="6" style="1887" customWidth="1"/>
    <col min="4363" max="4363" width="3.5703125" style="1887" customWidth="1"/>
    <col min="4364" max="4366" width="3.28515625" style="1887" customWidth="1"/>
    <col min="4367" max="4371" width="3.28515625" style="1887" bestFit="1" customWidth="1"/>
    <col min="4372" max="4382" width="3.42578125" style="1887" bestFit="1" customWidth="1"/>
    <col min="4383" max="4384" width="3.5703125" style="1887" bestFit="1" customWidth="1"/>
    <col min="4385" max="4389" width="3.42578125" style="1887" bestFit="1" customWidth="1"/>
    <col min="4390" max="4390" width="4" style="1887" customWidth="1"/>
    <col min="4391" max="4394" width="3.42578125" style="1887" bestFit="1" customWidth="1"/>
    <col min="4395" max="4395" width="4" style="1887" customWidth="1"/>
    <col min="4396" max="4396" width="3.5703125" style="1887" customWidth="1"/>
    <col min="4397" max="4397" width="3.42578125" style="1887" bestFit="1" customWidth="1"/>
    <col min="4398" max="4398" width="3.28515625" style="1887" customWidth="1"/>
    <col min="4399" max="4414" width="3.42578125" style="1887" bestFit="1" customWidth="1"/>
    <col min="4415" max="4415" width="4.7109375" style="1887" bestFit="1" customWidth="1"/>
    <col min="4416" max="4416" width="4.28515625" style="1887" bestFit="1" customWidth="1"/>
    <col min="4417" max="4417" width="4.28515625" style="1887" customWidth="1"/>
    <col min="4418" max="4418" width="19.140625" style="1887" customWidth="1"/>
    <col min="4419" max="4419" width="5.85546875" style="1887" bestFit="1" customWidth="1"/>
    <col min="4420" max="4420" width="8.140625" style="1887" bestFit="1" customWidth="1"/>
    <col min="4421" max="4421" width="8" style="1887" bestFit="1" customWidth="1"/>
    <col min="4422" max="4422" width="6.85546875" style="1887" bestFit="1" customWidth="1"/>
    <col min="4423" max="4423" width="7.7109375" style="1887" bestFit="1" customWidth="1"/>
    <col min="4424" max="4425" width="8.5703125" style="1887" bestFit="1" customWidth="1"/>
    <col min="4426" max="4426" width="9" style="1887" bestFit="1" customWidth="1"/>
    <col min="4427" max="4427" width="6.7109375" style="1887" bestFit="1" customWidth="1"/>
    <col min="4428" max="4428" width="7.7109375" style="1887" bestFit="1" customWidth="1"/>
    <col min="4429" max="4429" width="5.7109375" style="1887" bestFit="1" customWidth="1"/>
    <col min="4430" max="4430" width="5.85546875" style="1887" bestFit="1" customWidth="1"/>
    <col min="4431" max="4431" width="5.7109375" style="1887" bestFit="1" customWidth="1"/>
    <col min="4432" max="4432" width="6.5703125" style="1887" bestFit="1" customWidth="1"/>
    <col min="4433" max="4433" width="7.85546875" style="1887" bestFit="1" customWidth="1"/>
    <col min="4434" max="4610" width="10.42578125" style="1887"/>
    <col min="4611" max="4611" width="4" style="1887" bestFit="1" customWidth="1"/>
    <col min="4612" max="4612" width="10.5703125" style="1887" customWidth="1"/>
    <col min="4613" max="4613" width="9.42578125" style="1887" customWidth="1"/>
    <col min="4614" max="4614" width="29.28515625" style="1887" customWidth="1"/>
    <col min="4615" max="4615" width="11.5703125" style="1887" bestFit="1" customWidth="1"/>
    <col min="4616" max="4616" width="12" style="1887" bestFit="1" customWidth="1"/>
    <col min="4617" max="4618" width="6" style="1887" customWidth="1"/>
    <col min="4619" max="4619" width="3.5703125" style="1887" customWidth="1"/>
    <col min="4620" max="4622" width="3.28515625" style="1887" customWidth="1"/>
    <col min="4623" max="4627" width="3.28515625" style="1887" bestFit="1" customWidth="1"/>
    <col min="4628" max="4638" width="3.42578125" style="1887" bestFit="1" customWidth="1"/>
    <col min="4639" max="4640" width="3.5703125" style="1887" bestFit="1" customWidth="1"/>
    <col min="4641" max="4645" width="3.42578125" style="1887" bestFit="1" customWidth="1"/>
    <col min="4646" max="4646" width="4" style="1887" customWidth="1"/>
    <col min="4647" max="4650" width="3.42578125" style="1887" bestFit="1" customWidth="1"/>
    <col min="4651" max="4651" width="4" style="1887" customWidth="1"/>
    <col min="4652" max="4652" width="3.5703125" style="1887" customWidth="1"/>
    <col min="4653" max="4653" width="3.42578125" style="1887" bestFit="1" customWidth="1"/>
    <col min="4654" max="4654" width="3.28515625" style="1887" customWidth="1"/>
    <col min="4655" max="4670" width="3.42578125" style="1887" bestFit="1" customWidth="1"/>
    <col min="4671" max="4671" width="4.7109375" style="1887" bestFit="1" customWidth="1"/>
    <col min="4672" max="4672" width="4.28515625" style="1887" bestFit="1" customWidth="1"/>
    <col min="4673" max="4673" width="4.28515625" style="1887" customWidth="1"/>
    <col min="4674" max="4674" width="19.140625" style="1887" customWidth="1"/>
    <col min="4675" max="4675" width="5.85546875" style="1887" bestFit="1" customWidth="1"/>
    <col min="4676" max="4676" width="8.140625" style="1887" bestFit="1" customWidth="1"/>
    <col min="4677" max="4677" width="8" style="1887" bestFit="1" customWidth="1"/>
    <col min="4678" max="4678" width="6.85546875" style="1887" bestFit="1" customWidth="1"/>
    <col min="4679" max="4679" width="7.7109375" style="1887" bestFit="1" customWidth="1"/>
    <col min="4680" max="4681" width="8.5703125" style="1887" bestFit="1" customWidth="1"/>
    <col min="4682" max="4682" width="9" style="1887" bestFit="1" customWidth="1"/>
    <col min="4683" max="4683" width="6.7109375" style="1887" bestFit="1" customWidth="1"/>
    <col min="4684" max="4684" width="7.7109375" style="1887" bestFit="1" customWidth="1"/>
    <col min="4685" max="4685" width="5.7109375" style="1887" bestFit="1" customWidth="1"/>
    <col min="4686" max="4686" width="5.85546875" style="1887" bestFit="1" customWidth="1"/>
    <col min="4687" max="4687" width="5.7109375" style="1887" bestFit="1" customWidth="1"/>
    <col min="4688" max="4688" width="6.5703125" style="1887" bestFit="1" customWidth="1"/>
    <col min="4689" max="4689" width="7.85546875" style="1887" bestFit="1" customWidth="1"/>
    <col min="4690" max="4866" width="10.42578125" style="1887"/>
    <col min="4867" max="4867" width="4" style="1887" bestFit="1" customWidth="1"/>
    <col min="4868" max="4868" width="10.5703125" style="1887" customWidth="1"/>
    <col min="4869" max="4869" width="9.42578125" style="1887" customWidth="1"/>
    <col min="4870" max="4870" width="29.28515625" style="1887" customWidth="1"/>
    <col min="4871" max="4871" width="11.5703125" style="1887" bestFit="1" customWidth="1"/>
    <col min="4872" max="4872" width="12" style="1887" bestFit="1" customWidth="1"/>
    <col min="4873" max="4874" width="6" style="1887" customWidth="1"/>
    <col min="4875" max="4875" width="3.5703125" style="1887" customWidth="1"/>
    <col min="4876" max="4878" width="3.28515625" style="1887" customWidth="1"/>
    <col min="4879" max="4883" width="3.28515625" style="1887" bestFit="1" customWidth="1"/>
    <col min="4884" max="4894" width="3.42578125" style="1887" bestFit="1" customWidth="1"/>
    <col min="4895" max="4896" width="3.5703125" style="1887" bestFit="1" customWidth="1"/>
    <col min="4897" max="4901" width="3.42578125" style="1887" bestFit="1" customWidth="1"/>
    <col min="4902" max="4902" width="4" style="1887" customWidth="1"/>
    <col min="4903" max="4906" width="3.42578125" style="1887" bestFit="1" customWidth="1"/>
    <col min="4907" max="4907" width="4" style="1887" customWidth="1"/>
    <col min="4908" max="4908" width="3.5703125" style="1887" customWidth="1"/>
    <col min="4909" max="4909" width="3.42578125" style="1887" bestFit="1" customWidth="1"/>
    <col min="4910" max="4910" width="3.28515625" style="1887" customWidth="1"/>
    <col min="4911" max="4926" width="3.42578125" style="1887" bestFit="1" customWidth="1"/>
    <col min="4927" max="4927" width="4.7109375" style="1887" bestFit="1" customWidth="1"/>
    <col min="4928" max="4928" width="4.28515625" style="1887" bestFit="1" customWidth="1"/>
    <col min="4929" max="4929" width="4.28515625" style="1887" customWidth="1"/>
    <col min="4930" max="4930" width="19.140625" style="1887" customWidth="1"/>
    <col min="4931" max="4931" width="5.85546875" style="1887" bestFit="1" customWidth="1"/>
    <col min="4932" max="4932" width="8.140625" style="1887" bestFit="1" customWidth="1"/>
    <col min="4933" max="4933" width="8" style="1887" bestFit="1" customWidth="1"/>
    <col min="4934" max="4934" width="6.85546875" style="1887" bestFit="1" customWidth="1"/>
    <col min="4935" max="4935" width="7.7109375" style="1887" bestFit="1" customWidth="1"/>
    <col min="4936" max="4937" width="8.5703125" style="1887" bestFit="1" customWidth="1"/>
    <col min="4938" max="4938" width="9" style="1887" bestFit="1" customWidth="1"/>
    <col min="4939" max="4939" width="6.7109375" style="1887" bestFit="1" customWidth="1"/>
    <col min="4940" max="4940" width="7.7109375" style="1887" bestFit="1" customWidth="1"/>
    <col min="4941" max="4941" width="5.7109375" style="1887" bestFit="1" customWidth="1"/>
    <col min="4942" max="4942" width="5.85546875" style="1887" bestFit="1" customWidth="1"/>
    <col min="4943" max="4943" width="5.7109375" style="1887" bestFit="1" customWidth="1"/>
    <col min="4944" max="4944" width="6.5703125" style="1887" bestFit="1" customWidth="1"/>
    <col min="4945" max="4945" width="7.85546875" style="1887" bestFit="1" customWidth="1"/>
    <col min="4946" max="5122" width="10.42578125" style="1887"/>
    <col min="5123" max="5123" width="4" style="1887" bestFit="1" customWidth="1"/>
    <col min="5124" max="5124" width="10.5703125" style="1887" customWidth="1"/>
    <col min="5125" max="5125" width="9.42578125" style="1887" customWidth="1"/>
    <col min="5126" max="5126" width="29.28515625" style="1887" customWidth="1"/>
    <col min="5127" max="5127" width="11.5703125" style="1887" bestFit="1" customWidth="1"/>
    <col min="5128" max="5128" width="12" style="1887" bestFit="1" customWidth="1"/>
    <col min="5129" max="5130" width="6" style="1887" customWidth="1"/>
    <col min="5131" max="5131" width="3.5703125" style="1887" customWidth="1"/>
    <col min="5132" max="5134" width="3.28515625" style="1887" customWidth="1"/>
    <col min="5135" max="5139" width="3.28515625" style="1887" bestFit="1" customWidth="1"/>
    <col min="5140" max="5150" width="3.42578125" style="1887" bestFit="1" customWidth="1"/>
    <col min="5151" max="5152" width="3.5703125" style="1887" bestFit="1" customWidth="1"/>
    <col min="5153" max="5157" width="3.42578125" style="1887" bestFit="1" customWidth="1"/>
    <col min="5158" max="5158" width="4" style="1887" customWidth="1"/>
    <col min="5159" max="5162" width="3.42578125" style="1887" bestFit="1" customWidth="1"/>
    <col min="5163" max="5163" width="4" style="1887" customWidth="1"/>
    <col min="5164" max="5164" width="3.5703125" style="1887" customWidth="1"/>
    <col min="5165" max="5165" width="3.42578125" style="1887" bestFit="1" customWidth="1"/>
    <col min="5166" max="5166" width="3.28515625" style="1887" customWidth="1"/>
    <col min="5167" max="5182" width="3.42578125" style="1887" bestFit="1" customWidth="1"/>
    <col min="5183" max="5183" width="4.7109375" style="1887" bestFit="1" customWidth="1"/>
    <col min="5184" max="5184" width="4.28515625" style="1887" bestFit="1" customWidth="1"/>
    <col min="5185" max="5185" width="4.28515625" style="1887" customWidth="1"/>
    <col min="5186" max="5186" width="19.140625" style="1887" customWidth="1"/>
    <col min="5187" max="5187" width="5.85546875" style="1887" bestFit="1" customWidth="1"/>
    <col min="5188" max="5188" width="8.140625" style="1887" bestFit="1" customWidth="1"/>
    <col min="5189" max="5189" width="8" style="1887" bestFit="1" customWidth="1"/>
    <col min="5190" max="5190" width="6.85546875" style="1887" bestFit="1" customWidth="1"/>
    <col min="5191" max="5191" width="7.7109375" style="1887" bestFit="1" customWidth="1"/>
    <col min="5192" max="5193" width="8.5703125" style="1887" bestFit="1" customWidth="1"/>
    <col min="5194" max="5194" width="9" style="1887" bestFit="1" customWidth="1"/>
    <col min="5195" max="5195" width="6.7109375" style="1887" bestFit="1" customWidth="1"/>
    <col min="5196" max="5196" width="7.7109375" style="1887" bestFit="1" customWidth="1"/>
    <col min="5197" max="5197" width="5.7109375" style="1887" bestFit="1" customWidth="1"/>
    <col min="5198" max="5198" width="5.85546875" style="1887" bestFit="1" customWidth="1"/>
    <col min="5199" max="5199" width="5.7109375" style="1887" bestFit="1" customWidth="1"/>
    <col min="5200" max="5200" width="6.5703125" style="1887" bestFit="1" customWidth="1"/>
    <col min="5201" max="5201" width="7.85546875" style="1887" bestFit="1" customWidth="1"/>
    <col min="5202" max="5378" width="10.42578125" style="1887"/>
    <col min="5379" max="5379" width="4" style="1887" bestFit="1" customWidth="1"/>
    <col min="5380" max="5380" width="10.5703125" style="1887" customWidth="1"/>
    <col min="5381" max="5381" width="9.42578125" style="1887" customWidth="1"/>
    <col min="5382" max="5382" width="29.28515625" style="1887" customWidth="1"/>
    <col min="5383" max="5383" width="11.5703125" style="1887" bestFit="1" customWidth="1"/>
    <col min="5384" max="5384" width="12" style="1887" bestFit="1" customWidth="1"/>
    <col min="5385" max="5386" width="6" style="1887" customWidth="1"/>
    <col min="5387" max="5387" width="3.5703125" style="1887" customWidth="1"/>
    <col min="5388" max="5390" width="3.28515625" style="1887" customWidth="1"/>
    <col min="5391" max="5395" width="3.28515625" style="1887" bestFit="1" customWidth="1"/>
    <col min="5396" max="5406" width="3.42578125" style="1887" bestFit="1" customWidth="1"/>
    <col min="5407" max="5408" width="3.5703125" style="1887" bestFit="1" customWidth="1"/>
    <col min="5409" max="5413" width="3.42578125" style="1887" bestFit="1" customWidth="1"/>
    <col min="5414" max="5414" width="4" style="1887" customWidth="1"/>
    <col min="5415" max="5418" width="3.42578125" style="1887" bestFit="1" customWidth="1"/>
    <col min="5419" max="5419" width="4" style="1887" customWidth="1"/>
    <col min="5420" max="5420" width="3.5703125" style="1887" customWidth="1"/>
    <col min="5421" max="5421" width="3.42578125" style="1887" bestFit="1" customWidth="1"/>
    <col min="5422" max="5422" width="3.28515625" style="1887" customWidth="1"/>
    <col min="5423" max="5438" width="3.42578125" style="1887" bestFit="1" customWidth="1"/>
    <col min="5439" max="5439" width="4.7109375" style="1887" bestFit="1" customWidth="1"/>
    <col min="5440" max="5440" width="4.28515625" style="1887" bestFit="1" customWidth="1"/>
    <col min="5441" max="5441" width="4.28515625" style="1887" customWidth="1"/>
    <col min="5442" max="5442" width="19.140625" style="1887" customWidth="1"/>
    <col min="5443" max="5443" width="5.85546875" style="1887" bestFit="1" customWidth="1"/>
    <col min="5444" max="5444" width="8.140625" style="1887" bestFit="1" customWidth="1"/>
    <col min="5445" max="5445" width="8" style="1887" bestFit="1" customWidth="1"/>
    <col min="5446" max="5446" width="6.85546875" style="1887" bestFit="1" customWidth="1"/>
    <col min="5447" max="5447" width="7.7109375" style="1887" bestFit="1" customWidth="1"/>
    <col min="5448" max="5449" width="8.5703125" style="1887" bestFit="1" customWidth="1"/>
    <col min="5450" max="5450" width="9" style="1887" bestFit="1" customWidth="1"/>
    <col min="5451" max="5451" width="6.7109375" style="1887" bestFit="1" customWidth="1"/>
    <col min="5452" max="5452" width="7.7109375" style="1887" bestFit="1" customWidth="1"/>
    <col min="5453" max="5453" width="5.7109375" style="1887" bestFit="1" customWidth="1"/>
    <col min="5454" max="5454" width="5.85546875" style="1887" bestFit="1" customWidth="1"/>
    <col min="5455" max="5455" width="5.7109375" style="1887" bestFit="1" customWidth="1"/>
    <col min="5456" max="5456" width="6.5703125" style="1887" bestFit="1" customWidth="1"/>
    <col min="5457" max="5457" width="7.85546875" style="1887" bestFit="1" customWidth="1"/>
    <col min="5458" max="5634" width="10.42578125" style="1887"/>
    <col min="5635" max="5635" width="4" style="1887" bestFit="1" customWidth="1"/>
    <col min="5636" max="5636" width="10.5703125" style="1887" customWidth="1"/>
    <col min="5637" max="5637" width="9.42578125" style="1887" customWidth="1"/>
    <col min="5638" max="5638" width="29.28515625" style="1887" customWidth="1"/>
    <col min="5639" max="5639" width="11.5703125" style="1887" bestFit="1" customWidth="1"/>
    <col min="5640" max="5640" width="12" style="1887" bestFit="1" customWidth="1"/>
    <col min="5641" max="5642" width="6" style="1887" customWidth="1"/>
    <col min="5643" max="5643" width="3.5703125" style="1887" customWidth="1"/>
    <col min="5644" max="5646" width="3.28515625" style="1887" customWidth="1"/>
    <col min="5647" max="5651" width="3.28515625" style="1887" bestFit="1" customWidth="1"/>
    <col min="5652" max="5662" width="3.42578125" style="1887" bestFit="1" customWidth="1"/>
    <col min="5663" max="5664" width="3.5703125" style="1887" bestFit="1" customWidth="1"/>
    <col min="5665" max="5669" width="3.42578125" style="1887" bestFit="1" customWidth="1"/>
    <col min="5670" max="5670" width="4" style="1887" customWidth="1"/>
    <col min="5671" max="5674" width="3.42578125" style="1887" bestFit="1" customWidth="1"/>
    <col min="5675" max="5675" width="4" style="1887" customWidth="1"/>
    <col min="5676" max="5676" width="3.5703125" style="1887" customWidth="1"/>
    <col min="5677" max="5677" width="3.42578125" style="1887" bestFit="1" customWidth="1"/>
    <col min="5678" max="5678" width="3.28515625" style="1887" customWidth="1"/>
    <col min="5679" max="5694" width="3.42578125" style="1887" bestFit="1" customWidth="1"/>
    <col min="5695" max="5695" width="4.7109375" style="1887" bestFit="1" customWidth="1"/>
    <col min="5696" max="5696" width="4.28515625" style="1887" bestFit="1" customWidth="1"/>
    <col min="5697" max="5697" width="4.28515625" style="1887" customWidth="1"/>
    <col min="5698" max="5698" width="19.140625" style="1887" customWidth="1"/>
    <col min="5699" max="5699" width="5.85546875" style="1887" bestFit="1" customWidth="1"/>
    <col min="5700" max="5700" width="8.140625" style="1887" bestFit="1" customWidth="1"/>
    <col min="5701" max="5701" width="8" style="1887" bestFit="1" customWidth="1"/>
    <col min="5702" max="5702" width="6.85546875" style="1887" bestFit="1" customWidth="1"/>
    <col min="5703" max="5703" width="7.7109375" style="1887" bestFit="1" customWidth="1"/>
    <col min="5704" max="5705" width="8.5703125" style="1887" bestFit="1" customWidth="1"/>
    <col min="5706" max="5706" width="9" style="1887" bestFit="1" customWidth="1"/>
    <col min="5707" max="5707" width="6.7109375" style="1887" bestFit="1" customWidth="1"/>
    <col min="5708" max="5708" width="7.7109375" style="1887" bestFit="1" customWidth="1"/>
    <col min="5709" max="5709" width="5.7109375" style="1887" bestFit="1" customWidth="1"/>
    <col min="5710" max="5710" width="5.85546875" style="1887" bestFit="1" customWidth="1"/>
    <col min="5711" max="5711" width="5.7109375" style="1887" bestFit="1" customWidth="1"/>
    <col min="5712" max="5712" width="6.5703125" style="1887" bestFit="1" customWidth="1"/>
    <col min="5713" max="5713" width="7.85546875" style="1887" bestFit="1" customWidth="1"/>
    <col min="5714" max="5890" width="10.42578125" style="1887"/>
    <col min="5891" max="5891" width="4" style="1887" bestFit="1" customWidth="1"/>
    <col min="5892" max="5892" width="10.5703125" style="1887" customWidth="1"/>
    <col min="5893" max="5893" width="9.42578125" style="1887" customWidth="1"/>
    <col min="5894" max="5894" width="29.28515625" style="1887" customWidth="1"/>
    <col min="5895" max="5895" width="11.5703125" style="1887" bestFit="1" customWidth="1"/>
    <col min="5896" max="5896" width="12" style="1887" bestFit="1" customWidth="1"/>
    <col min="5897" max="5898" width="6" style="1887" customWidth="1"/>
    <col min="5899" max="5899" width="3.5703125" style="1887" customWidth="1"/>
    <col min="5900" max="5902" width="3.28515625" style="1887" customWidth="1"/>
    <col min="5903" max="5907" width="3.28515625" style="1887" bestFit="1" customWidth="1"/>
    <col min="5908" max="5918" width="3.42578125" style="1887" bestFit="1" customWidth="1"/>
    <col min="5919" max="5920" width="3.5703125" style="1887" bestFit="1" customWidth="1"/>
    <col min="5921" max="5925" width="3.42578125" style="1887" bestFit="1" customWidth="1"/>
    <col min="5926" max="5926" width="4" style="1887" customWidth="1"/>
    <col min="5927" max="5930" width="3.42578125" style="1887" bestFit="1" customWidth="1"/>
    <col min="5931" max="5931" width="4" style="1887" customWidth="1"/>
    <col min="5932" max="5932" width="3.5703125" style="1887" customWidth="1"/>
    <col min="5933" max="5933" width="3.42578125" style="1887" bestFit="1" customWidth="1"/>
    <col min="5934" max="5934" width="3.28515625" style="1887" customWidth="1"/>
    <col min="5935" max="5950" width="3.42578125" style="1887" bestFit="1" customWidth="1"/>
    <col min="5951" max="5951" width="4.7109375" style="1887" bestFit="1" customWidth="1"/>
    <col min="5952" max="5952" width="4.28515625" style="1887" bestFit="1" customWidth="1"/>
    <col min="5953" max="5953" width="4.28515625" style="1887" customWidth="1"/>
    <col min="5954" max="5954" width="19.140625" style="1887" customWidth="1"/>
    <col min="5955" max="5955" width="5.85546875" style="1887" bestFit="1" customWidth="1"/>
    <col min="5956" max="5956" width="8.140625" style="1887" bestFit="1" customWidth="1"/>
    <col min="5957" max="5957" width="8" style="1887" bestFit="1" customWidth="1"/>
    <col min="5958" max="5958" width="6.85546875" style="1887" bestFit="1" customWidth="1"/>
    <col min="5959" max="5959" width="7.7109375" style="1887" bestFit="1" customWidth="1"/>
    <col min="5960" max="5961" width="8.5703125" style="1887" bestFit="1" customWidth="1"/>
    <col min="5962" max="5962" width="9" style="1887" bestFit="1" customWidth="1"/>
    <col min="5963" max="5963" width="6.7109375" style="1887" bestFit="1" customWidth="1"/>
    <col min="5964" max="5964" width="7.7109375" style="1887" bestFit="1" customWidth="1"/>
    <col min="5965" max="5965" width="5.7109375" style="1887" bestFit="1" customWidth="1"/>
    <col min="5966" max="5966" width="5.85546875" style="1887" bestFit="1" customWidth="1"/>
    <col min="5967" max="5967" width="5.7109375" style="1887" bestFit="1" customWidth="1"/>
    <col min="5968" max="5968" width="6.5703125" style="1887" bestFit="1" customWidth="1"/>
    <col min="5969" max="5969" width="7.85546875" style="1887" bestFit="1" customWidth="1"/>
    <col min="5970" max="6146" width="10.42578125" style="1887"/>
    <col min="6147" max="6147" width="4" style="1887" bestFit="1" customWidth="1"/>
    <col min="6148" max="6148" width="10.5703125" style="1887" customWidth="1"/>
    <col min="6149" max="6149" width="9.42578125" style="1887" customWidth="1"/>
    <col min="6150" max="6150" width="29.28515625" style="1887" customWidth="1"/>
    <col min="6151" max="6151" width="11.5703125" style="1887" bestFit="1" customWidth="1"/>
    <col min="6152" max="6152" width="12" style="1887" bestFit="1" customWidth="1"/>
    <col min="6153" max="6154" width="6" style="1887" customWidth="1"/>
    <col min="6155" max="6155" width="3.5703125" style="1887" customWidth="1"/>
    <col min="6156" max="6158" width="3.28515625" style="1887" customWidth="1"/>
    <col min="6159" max="6163" width="3.28515625" style="1887" bestFit="1" customWidth="1"/>
    <col min="6164" max="6174" width="3.42578125" style="1887" bestFit="1" customWidth="1"/>
    <col min="6175" max="6176" width="3.5703125" style="1887" bestFit="1" customWidth="1"/>
    <col min="6177" max="6181" width="3.42578125" style="1887" bestFit="1" customWidth="1"/>
    <col min="6182" max="6182" width="4" style="1887" customWidth="1"/>
    <col min="6183" max="6186" width="3.42578125" style="1887" bestFit="1" customWidth="1"/>
    <col min="6187" max="6187" width="4" style="1887" customWidth="1"/>
    <col min="6188" max="6188" width="3.5703125" style="1887" customWidth="1"/>
    <col min="6189" max="6189" width="3.42578125" style="1887" bestFit="1" customWidth="1"/>
    <col min="6190" max="6190" width="3.28515625" style="1887" customWidth="1"/>
    <col min="6191" max="6206" width="3.42578125" style="1887" bestFit="1" customWidth="1"/>
    <col min="6207" max="6207" width="4.7109375" style="1887" bestFit="1" customWidth="1"/>
    <col min="6208" max="6208" width="4.28515625" style="1887" bestFit="1" customWidth="1"/>
    <col min="6209" max="6209" width="4.28515625" style="1887" customWidth="1"/>
    <col min="6210" max="6210" width="19.140625" style="1887" customWidth="1"/>
    <col min="6211" max="6211" width="5.85546875" style="1887" bestFit="1" customWidth="1"/>
    <col min="6212" max="6212" width="8.140625" style="1887" bestFit="1" customWidth="1"/>
    <col min="6213" max="6213" width="8" style="1887" bestFit="1" customWidth="1"/>
    <col min="6214" max="6214" width="6.85546875" style="1887" bestFit="1" customWidth="1"/>
    <col min="6215" max="6215" width="7.7109375" style="1887" bestFit="1" customWidth="1"/>
    <col min="6216" max="6217" width="8.5703125" style="1887" bestFit="1" customWidth="1"/>
    <col min="6218" max="6218" width="9" style="1887" bestFit="1" customWidth="1"/>
    <col min="6219" max="6219" width="6.7109375" style="1887" bestFit="1" customWidth="1"/>
    <col min="6220" max="6220" width="7.7109375" style="1887" bestFit="1" customWidth="1"/>
    <col min="6221" max="6221" width="5.7109375" style="1887" bestFit="1" customWidth="1"/>
    <col min="6222" max="6222" width="5.85546875" style="1887" bestFit="1" customWidth="1"/>
    <col min="6223" max="6223" width="5.7109375" style="1887" bestFit="1" customWidth="1"/>
    <col min="6224" max="6224" width="6.5703125" style="1887" bestFit="1" customWidth="1"/>
    <col min="6225" max="6225" width="7.85546875" style="1887" bestFit="1" customWidth="1"/>
    <col min="6226" max="6402" width="10.42578125" style="1887"/>
    <col min="6403" max="6403" width="4" style="1887" bestFit="1" customWidth="1"/>
    <col min="6404" max="6404" width="10.5703125" style="1887" customWidth="1"/>
    <col min="6405" max="6405" width="9.42578125" style="1887" customWidth="1"/>
    <col min="6406" max="6406" width="29.28515625" style="1887" customWidth="1"/>
    <col min="6407" max="6407" width="11.5703125" style="1887" bestFit="1" customWidth="1"/>
    <col min="6408" max="6408" width="12" style="1887" bestFit="1" customWidth="1"/>
    <col min="6409" max="6410" width="6" style="1887" customWidth="1"/>
    <col min="6411" max="6411" width="3.5703125" style="1887" customWidth="1"/>
    <col min="6412" max="6414" width="3.28515625" style="1887" customWidth="1"/>
    <col min="6415" max="6419" width="3.28515625" style="1887" bestFit="1" customWidth="1"/>
    <col min="6420" max="6430" width="3.42578125" style="1887" bestFit="1" customWidth="1"/>
    <col min="6431" max="6432" width="3.5703125" style="1887" bestFit="1" customWidth="1"/>
    <col min="6433" max="6437" width="3.42578125" style="1887" bestFit="1" customWidth="1"/>
    <col min="6438" max="6438" width="4" style="1887" customWidth="1"/>
    <col min="6439" max="6442" width="3.42578125" style="1887" bestFit="1" customWidth="1"/>
    <col min="6443" max="6443" width="4" style="1887" customWidth="1"/>
    <col min="6444" max="6444" width="3.5703125" style="1887" customWidth="1"/>
    <col min="6445" max="6445" width="3.42578125" style="1887" bestFit="1" customWidth="1"/>
    <col min="6446" max="6446" width="3.28515625" style="1887" customWidth="1"/>
    <col min="6447" max="6462" width="3.42578125" style="1887" bestFit="1" customWidth="1"/>
    <col min="6463" max="6463" width="4.7109375" style="1887" bestFit="1" customWidth="1"/>
    <col min="6464" max="6464" width="4.28515625" style="1887" bestFit="1" customWidth="1"/>
    <col min="6465" max="6465" width="4.28515625" style="1887" customWidth="1"/>
    <col min="6466" max="6466" width="19.140625" style="1887" customWidth="1"/>
    <col min="6467" max="6467" width="5.85546875" style="1887" bestFit="1" customWidth="1"/>
    <col min="6468" max="6468" width="8.140625" style="1887" bestFit="1" customWidth="1"/>
    <col min="6469" max="6469" width="8" style="1887" bestFit="1" customWidth="1"/>
    <col min="6470" max="6470" width="6.85546875" style="1887" bestFit="1" customWidth="1"/>
    <col min="6471" max="6471" width="7.7109375" style="1887" bestFit="1" customWidth="1"/>
    <col min="6472" max="6473" width="8.5703125" style="1887" bestFit="1" customWidth="1"/>
    <col min="6474" max="6474" width="9" style="1887" bestFit="1" customWidth="1"/>
    <col min="6475" max="6475" width="6.7109375" style="1887" bestFit="1" customWidth="1"/>
    <col min="6476" max="6476" width="7.7109375" style="1887" bestFit="1" customWidth="1"/>
    <col min="6477" max="6477" width="5.7109375" style="1887" bestFit="1" customWidth="1"/>
    <col min="6478" max="6478" width="5.85546875" style="1887" bestFit="1" customWidth="1"/>
    <col min="6479" max="6479" width="5.7109375" style="1887" bestFit="1" customWidth="1"/>
    <col min="6480" max="6480" width="6.5703125" style="1887" bestFit="1" customWidth="1"/>
    <col min="6481" max="6481" width="7.85546875" style="1887" bestFit="1" customWidth="1"/>
    <col min="6482" max="6658" width="10.42578125" style="1887"/>
    <col min="6659" max="6659" width="4" style="1887" bestFit="1" customWidth="1"/>
    <col min="6660" max="6660" width="10.5703125" style="1887" customWidth="1"/>
    <col min="6661" max="6661" width="9.42578125" style="1887" customWidth="1"/>
    <col min="6662" max="6662" width="29.28515625" style="1887" customWidth="1"/>
    <col min="6663" max="6663" width="11.5703125" style="1887" bestFit="1" customWidth="1"/>
    <col min="6664" max="6664" width="12" style="1887" bestFit="1" customWidth="1"/>
    <col min="6665" max="6666" width="6" style="1887" customWidth="1"/>
    <col min="6667" max="6667" width="3.5703125" style="1887" customWidth="1"/>
    <col min="6668" max="6670" width="3.28515625" style="1887" customWidth="1"/>
    <col min="6671" max="6675" width="3.28515625" style="1887" bestFit="1" customWidth="1"/>
    <col min="6676" max="6686" width="3.42578125" style="1887" bestFit="1" customWidth="1"/>
    <col min="6687" max="6688" width="3.5703125" style="1887" bestFit="1" customWidth="1"/>
    <col min="6689" max="6693" width="3.42578125" style="1887" bestFit="1" customWidth="1"/>
    <col min="6694" max="6694" width="4" style="1887" customWidth="1"/>
    <col min="6695" max="6698" width="3.42578125" style="1887" bestFit="1" customWidth="1"/>
    <col min="6699" max="6699" width="4" style="1887" customWidth="1"/>
    <col min="6700" max="6700" width="3.5703125" style="1887" customWidth="1"/>
    <col min="6701" max="6701" width="3.42578125" style="1887" bestFit="1" customWidth="1"/>
    <col min="6702" max="6702" width="3.28515625" style="1887" customWidth="1"/>
    <col min="6703" max="6718" width="3.42578125" style="1887" bestFit="1" customWidth="1"/>
    <col min="6719" max="6719" width="4.7109375" style="1887" bestFit="1" customWidth="1"/>
    <col min="6720" max="6720" width="4.28515625" style="1887" bestFit="1" customWidth="1"/>
    <col min="6721" max="6721" width="4.28515625" style="1887" customWidth="1"/>
    <col min="6722" max="6722" width="19.140625" style="1887" customWidth="1"/>
    <col min="6723" max="6723" width="5.85546875" style="1887" bestFit="1" customWidth="1"/>
    <col min="6724" max="6724" width="8.140625" style="1887" bestFit="1" customWidth="1"/>
    <col min="6725" max="6725" width="8" style="1887" bestFit="1" customWidth="1"/>
    <col min="6726" max="6726" width="6.85546875" style="1887" bestFit="1" customWidth="1"/>
    <col min="6727" max="6727" width="7.7109375" style="1887" bestFit="1" customWidth="1"/>
    <col min="6728" max="6729" width="8.5703125" style="1887" bestFit="1" customWidth="1"/>
    <col min="6730" max="6730" width="9" style="1887" bestFit="1" customWidth="1"/>
    <col min="6731" max="6731" width="6.7109375" style="1887" bestFit="1" customWidth="1"/>
    <col min="6732" max="6732" width="7.7109375" style="1887" bestFit="1" customWidth="1"/>
    <col min="6733" max="6733" width="5.7109375" style="1887" bestFit="1" customWidth="1"/>
    <col min="6734" max="6734" width="5.85546875" style="1887" bestFit="1" customWidth="1"/>
    <col min="6735" max="6735" width="5.7109375" style="1887" bestFit="1" customWidth="1"/>
    <col min="6736" max="6736" width="6.5703125" style="1887" bestFit="1" customWidth="1"/>
    <col min="6737" max="6737" width="7.85546875" style="1887" bestFit="1" customWidth="1"/>
    <col min="6738" max="6914" width="10.42578125" style="1887"/>
    <col min="6915" max="6915" width="4" style="1887" bestFit="1" customWidth="1"/>
    <col min="6916" max="6916" width="10.5703125" style="1887" customWidth="1"/>
    <col min="6917" max="6917" width="9.42578125" style="1887" customWidth="1"/>
    <col min="6918" max="6918" width="29.28515625" style="1887" customWidth="1"/>
    <col min="6919" max="6919" width="11.5703125" style="1887" bestFit="1" customWidth="1"/>
    <col min="6920" max="6920" width="12" style="1887" bestFit="1" customWidth="1"/>
    <col min="6921" max="6922" width="6" style="1887" customWidth="1"/>
    <col min="6923" max="6923" width="3.5703125" style="1887" customWidth="1"/>
    <col min="6924" max="6926" width="3.28515625" style="1887" customWidth="1"/>
    <col min="6927" max="6931" width="3.28515625" style="1887" bestFit="1" customWidth="1"/>
    <col min="6932" max="6942" width="3.42578125" style="1887" bestFit="1" customWidth="1"/>
    <col min="6943" max="6944" width="3.5703125" style="1887" bestFit="1" customWidth="1"/>
    <col min="6945" max="6949" width="3.42578125" style="1887" bestFit="1" customWidth="1"/>
    <col min="6950" max="6950" width="4" style="1887" customWidth="1"/>
    <col min="6951" max="6954" width="3.42578125" style="1887" bestFit="1" customWidth="1"/>
    <col min="6955" max="6955" width="4" style="1887" customWidth="1"/>
    <col min="6956" max="6956" width="3.5703125" style="1887" customWidth="1"/>
    <col min="6957" max="6957" width="3.42578125" style="1887" bestFit="1" customWidth="1"/>
    <col min="6958" max="6958" width="3.28515625" style="1887" customWidth="1"/>
    <col min="6959" max="6974" width="3.42578125" style="1887" bestFit="1" customWidth="1"/>
    <col min="6975" max="6975" width="4.7109375" style="1887" bestFit="1" customWidth="1"/>
    <col min="6976" max="6976" width="4.28515625" style="1887" bestFit="1" customWidth="1"/>
    <col min="6977" max="6977" width="4.28515625" style="1887" customWidth="1"/>
    <col min="6978" max="6978" width="19.140625" style="1887" customWidth="1"/>
    <col min="6979" max="6979" width="5.85546875" style="1887" bestFit="1" customWidth="1"/>
    <col min="6980" max="6980" width="8.140625" style="1887" bestFit="1" customWidth="1"/>
    <col min="6981" max="6981" width="8" style="1887" bestFit="1" customWidth="1"/>
    <col min="6982" max="6982" width="6.85546875" style="1887" bestFit="1" customWidth="1"/>
    <col min="6983" max="6983" width="7.7109375" style="1887" bestFit="1" customWidth="1"/>
    <col min="6984" max="6985" width="8.5703125" style="1887" bestFit="1" customWidth="1"/>
    <col min="6986" max="6986" width="9" style="1887" bestFit="1" customWidth="1"/>
    <col min="6987" max="6987" width="6.7109375" style="1887" bestFit="1" customWidth="1"/>
    <col min="6988" max="6988" width="7.7109375" style="1887" bestFit="1" customWidth="1"/>
    <col min="6989" max="6989" width="5.7109375" style="1887" bestFit="1" customWidth="1"/>
    <col min="6990" max="6990" width="5.85546875" style="1887" bestFit="1" customWidth="1"/>
    <col min="6991" max="6991" width="5.7109375" style="1887" bestFit="1" customWidth="1"/>
    <col min="6992" max="6992" width="6.5703125" style="1887" bestFit="1" customWidth="1"/>
    <col min="6993" max="6993" width="7.85546875" style="1887" bestFit="1" customWidth="1"/>
    <col min="6994" max="7170" width="10.42578125" style="1887"/>
    <col min="7171" max="7171" width="4" style="1887" bestFit="1" customWidth="1"/>
    <col min="7172" max="7172" width="10.5703125" style="1887" customWidth="1"/>
    <col min="7173" max="7173" width="9.42578125" style="1887" customWidth="1"/>
    <col min="7174" max="7174" width="29.28515625" style="1887" customWidth="1"/>
    <col min="7175" max="7175" width="11.5703125" style="1887" bestFit="1" customWidth="1"/>
    <col min="7176" max="7176" width="12" style="1887" bestFit="1" customWidth="1"/>
    <col min="7177" max="7178" width="6" style="1887" customWidth="1"/>
    <col min="7179" max="7179" width="3.5703125" style="1887" customWidth="1"/>
    <col min="7180" max="7182" width="3.28515625" style="1887" customWidth="1"/>
    <col min="7183" max="7187" width="3.28515625" style="1887" bestFit="1" customWidth="1"/>
    <col min="7188" max="7198" width="3.42578125" style="1887" bestFit="1" customWidth="1"/>
    <col min="7199" max="7200" width="3.5703125" style="1887" bestFit="1" customWidth="1"/>
    <col min="7201" max="7205" width="3.42578125" style="1887" bestFit="1" customWidth="1"/>
    <col min="7206" max="7206" width="4" style="1887" customWidth="1"/>
    <col min="7207" max="7210" width="3.42578125" style="1887" bestFit="1" customWidth="1"/>
    <col min="7211" max="7211" width="4" style="1887" customWidth="1"/>
    <col min="7212" max="7212" width="3.5703125" style="1887" customWidth="1"/>
    <col min="7213" max="7213" width="3.42578125" style="1887" bestFit="1" customWidth="1"/>
    <col min="7214" max="7214" width="3.28515625" style="1887" customWidth="1"/>
    <col min="7215" max="7230" width="3.42578125" style="1887" bestFit="1" customWidth="1"/>
    <col min="7231" max="7231" width="4.7109375" style="1887" bestFit="1" customWidth="1"/>
    <col min="7232" max="7232" width="4.28515625" style="1887" bestFit="1" customWidth="1"/>
    <col min="7233" max="7233" width="4.28515625" style="1887" customWidth="1"/>
    <col min="7234" max="7234" width="19.140625" style="1887" customWidth="1"/>
    <col min="7235" max="7235" width="5.85546875" style="1887" bestFit="1" customWidth="1"/>
    <col min="7236" max="7236" width="8.140625" style="1887" bestFit="1" customWidth="1"/>
    <col min="7237" max="7237" width="8" style="1887" bestFit="1" customWidth="1"/>
    <col min="7238" max="7238" width="6.85546875" style="1887" bestFit="1" customWidth="1"/>
    <col min="7239" max="7239" width="7.7109375" style="1887" bestFit="1" customWidth="1"/>
    <col min="7240" max="7241" width="8.5703125" style="1887" bestFit="1" customWidth="1"/>
    <col min="7242" max="7242" width="9" style="1887" bestFit="1" customWidth="1"/>
    <col min="7243" max="7243" width="6.7109375" style="1887" bestFit="1" customWidth="1"/>
    <col min="7244" max="7244" width="7.7109375" style="1887" bestFit="1" customWidth="1"/>
    <col min="7245" max="7245" width="5.7109375" style="1887" bestFit="1" customWidth="1"/>
    <col min="7246" max="7246" width="5.85546875" style="1887" bestFit="1" customWidth="1"/>
    <col min="7247" max="7247" width="5.7109375" style="1887" bestFit="1" customWidth="1"/>
    <col min="7248" max="7248" width="6.5703125" style="1887" bestFit="1" customWidth="1"/>
    <col min="7249" max="7249" width="7.85546875" style="1887" bestFit="1" customWidth="1"/>
    <col min="7250" max="7426" width="10.42578125" style="1887"/>
    <col min="7427" max="7427" width="4" style="1887" bestFit="1" customWidth="1"/>
    <col min="7428" max="7428" width="10.5703125" style="1887" customWidth="1"/>
    <col min="7429" max="7429" width="9.42578125" style="1887" customWidth="1"/>
    <col min="7430" max="7430" width="29.28515625" style="1887" customWidth="1"/>
    <col min="7431" max="7431" width="11.5703125" style="1887" bestFit="1" customWidth="1"/>
    <col min="7432" max="7432" width="12" style="1887" bestFit="1" customWidth="1"/>
    <col min="7433" max="7434" width="6" style="1887" customWidth="1"/>
    <col min="7435" max="7435" width="3.5703125" style="1887" customWidth="1"/>
    <col min="7436" max="7438" width="3.28515625" style="1887" customWidth="1"/>
    <col min="7439" max="7443" width="3.28515625" style="1887" bestFit="1" customWidth="1"/>
    <col min="7444" max="7454" width="3.42578125" style="1887" bestFit="1" customWidth="1"/>
    <col min="7455" max="7456" width="3.5703125" style="1887" bestFit="1" customWidth="1"/>
    <col min="7457" max="7461" width="3.42578125" style="1887" bestFit="1" customWidth="1"/>
    <col min="7462" max="7462" width="4" style="1887" customWidth="1"/>
    <col min="7463" max="7466" width="3.42578125" style="1887" bestFit="1" customWidth="1"/>
    <col min="7467" max="7467" width="4" style="1887" customWidth="1"/>
    <col min="7468" max="7468" width="3.5703125" style="1887" customWidth="1"/>
    <col min="7469" max="7469" width="3.42578125" style="1887" bestFit="1" customWidth="1"/>
    <col min="7470" max="7470" width="3.28515625" style="1887" customWidth="1"/>
    <col min="7471" max="7486" width="3.42578125" style="1887" bestFit="1" customWidth="1"/>
    <col min="7487" max="7487" width="4.7109375" style="1887" bestFit="1" customWidth="1"/>
    <col min="7488" max="7488" width="4.28515625" style="1887" bestFit="1" customWidth="1"/>
    <col min="7489" max="7489" width="4.28515625" style="1887" customWidth="1"/>
    <col min="7490" max="7490" width="19.140625" style="1887" customWidth="1"/>
    <col min="7491" max="7491" width="5.85546875" style="1887" bestFit="1" customWidth="1"/>
    <col min="7492" max="7492" width="8.140625" style="1887" bestFit="1" customWidth="1"/>
    <col min="7493" max="7493" width="8" style="1887" bestFit="1" customWidth="1"/>
    <col min="7494" max="7494" width="6.85546875" style="1887" bestFit="1" customWidth="1"/>
    <col min="7495" max="7495" width="7.7109375" style="1887" bestFit="1" customWidth="1"/>
    <col min="7496" max="7497" width="8.5703125" style="1887" bestFit="1" customWidth="1"/>
    <col min="7498" max="7498" width="9" style="1887" bestFit="1" customWidth="1"/>
    <col min="7499" max="7499" width="6.7109375" style="1887" bestFit="1" customWidth="1"/>
    <col min="7500" max="7500" width="7.7109375" style="1887" bestFit="1" customWidth="1"/>
    <col min="7501" max="7501" width="5.7109375" style="1887" bestFit="1" customWidth="1"/>
    <col min="7502" max="7502" width="5.85546875" style="1887" bestFit="1" customWidth="1"/>
    <col min="7503" max="7503" width="5.7109375" style="1887" bestFit="1" customWidth="1"/>
    <col min="7504" max="7504" width="6.5703125" style="1887" bestFit="1" customWidth="1"/>
    <col min="7505" max="7505" width="7.85546875" style="1887" bestFit="1" customWidth="1"/>
    <col min="7506" max="7682" width="10.42578125" style="1887"/>
    <col min="7683" max="7683" width="4" style="1887" bestFit="1" customWidth="1"/>
    <col min="7684" max="7684" width="10.5703125" style="1887" customWidth="1"/>
    <col min="7685" max="7685" width="9.42578125" style="1887" customWidth="1"/>
    <col min="7686" max="7686" width="29.28515625" style="1887" customWidth="1"/>
    <col min="7687" max="7687" width="11.5703125" style="1887" bestFit="1" customWidth="1"/>
    <col min="7688" max="7688" width="12" style="1887" bestFit="1" customWidth="1"/>
    <col min="7689" max="7690" width="6" style="1887" customWidth="1"/>
    <col min="7691" max="7691" width="3.5703125" style="1887" customWidth="1"/>
    <col min="7692" max="7694" width="3.28515625" style="1887" customWidth="1"/>
    <col min="7695" max="7699" width="3.28515625" style="1887" bestFit="1" customWidth="1"/>
    <col min="7700" max="7710" width="3.42578125" style="1887" bestFit="1" customWidth="1"/>
    <col min="7711" max="7712" width="3.5703125" style="1887" bestFit="1" customWidth="1"/>
    <col min="7713" max="7717" width="3.42578125" style="1887" bestFit="1" customWidth="1"/>
    <col min="7718" max="7718" width="4" style="1887" customWidth="1"/>
    <col min="7719" max="7722" width="3.42578125" style="1887" bestFit="1" customWidth="1"/>
    <col min="7723" max="7723" width="4" style="1887" customWidth="1"/>
    <col min="7724" max="7724" width="3.5703125" style="1887" customWidth="1"/>
    <col min="7725" max="7725" width="3.42578125" style="1887" bestFit="1" customWidth="1"/>
    <col min="7726" max="7726" width="3.28515625" style="1887" customWidth="1"/>
    <col min="7727" max="7742" width="3.42578125" style="1887" bestFit="1" customWidth="1"/>
    <col min="7743" max="7743" width="4.7109375" style="1887" bestFit="1" customWidth="1"/>
    <col min="7744" max="7744" width="4.28515625" style="1887" bestFit="1" customWidth="1"/>
    <col min="7745" max="7745" width="4.28515625" style="1887" customWidth="1"/>
    <col min="7746" max="7746" width="19.140625" style="1887" customWidth="1"/>
    <col min="7747" max="7747" width="5.85546875" style="1887" bestFit="1" customWidth="1"/>
    <col min="7748" max="7748" width="8.140625" style="1887" bestFit="1" customWidth="1"/>
    <col min="7749" max="7749" width="8" style="1887" bestFit="1" customWidth="1"/>
    <col min="7750" max="7750" width="6.85546875" style="1887" bestFit="1" customWidth="1"/>
    <col min="7751" max="7751" width="7.7109375" style="1887" bestFit="1" customWidth="1"/>
    <col min="7752" max="7753" width="8.5703125" style="1887" bestFit="1" customWidth="1"/>
    <col min="7754" max="7754" width="9" style="1887" bestFit="1" customWidth="1"/>
    <col min="7755" max="7755" width="6.7109375" style="1887" bestFit="1" customWidth="1"/>
    <col min="7756" max="7756" width="7.7109375" style="1887" bestFit="1" customWidth="1"/>
    <col min="7757" max="7757" width="5.7109375" style="1887" bestFit="1" customWidth="1"/>
    <col min="7758" max="7758" width="5.85546875" style="1887" bestFit="1" customWidth="1"/>
    <col min="7759" max="7759" width="5.7109375" style="1887" bestFit="1" customWidth="1"/>
    <col min="7760" max="7760" width="6.5703125" style="1887" bestFit="1" customWidth="1"/>
    <col min="7761" max="7761" width="7.85546875" style="1887" bestFit="1" customWidth="1"/>
    <col min="7762" max="7938" width="10.42578125" style="1887"/>
    <col min="7939" max="7939" width="4" style="1887" bestFit="1" customWidth="1"/>
    <col min="7940" max="7940" width="10.5703125" style="1887" customWidth="1"/>
    <col min="7941" max="7941" width="9.42578125" style="1887" customWidth="1"/>
    <col min="7942" max="7942" width="29.28515625" style="1887" customWidth="1"/>
    <col min="7943" max="7943" width="11.5703125" style="1887" bestFit="1" customWidth="1"/>
    <col min="7944" max="7944" width="12" style="1887" bestFit="1" customWidth="1"/>
    <col min="7945" max="7946" width="6" style="1887" customWidth="1"/>
    <col min="7947" max="7947" width="3.5703125" style="1887" customWidth="1"/>
    <col min="7948" max="7950" width="3.28515625" style="1887" customWidth="1"/>
    <col min="7951" max="7955" width="3.28515625" style="1887" bestFit="1" customWidth="1"/>
    <col min="7956" max="7966" width="3.42578125" style="1887" bestFit="1" customWidth="1"/>
    <col min="7967" max="7968" width="3.5703125" style="1887" bestFit="1" customWidth="1"/>
    <col min="7969" max="7973" width="3.42578125" style="1887" bestFit="1" customWidth="1"/>
    <col min="7974" max="7974" width="4" style="1887" customWidth="1"/>
    <col min="7975" max="7978" width="3.42578125" style="1887" bestFit="1" customWidth="1"/>
    <col min="7979" max="7979" width="4" style="1887" customWidth="1"/>
    <col min="7980" max="7980" width="3.5703125" style="1887" customWidth="1"/>
    <col min="7981" max="7981" width="3.42578125" style="1887" bestFit="1" customWidth="1"/>
    <col min="7982" max="7982" width="3.28515625" style="1887" customWidth="1"/>
    <col min="7983" max="7998" width="3.42578125" style="1887" bestFit="1" customWidth="1"/>
    <col min="7999" max="7999" width="4.7109375" style="1887" bestFit="1" customWidth="1"/>
    <col min="8000" max="8000" width="4.28515625" style="1887" bestFit="1" customWidth="1"/>
    <col min="8001" max="8001" width="4.28515625" style="1887" customWidth="1"/>
    <col min="8002" max="8002" width="19.140625" style="1887" customWidth="1"/>
    <col min="8003" max="8003" width="5.85546875" style="1887" bestFit="1" customWidth="1"/>
    <col min="8004" max="8004" width="8.140625" style="1887" bestFit="1" customWidth="1"/>
    <col min="8005" max="8005" width="8" style="1887" bestFit="1" customWidth="1"/>
    <col min="8006" max="8006" width="6.85546875" style="1887" bestFit="1" customWidth="1"/>
    <col min="8007" max="8007" width="7.7109375" style="1887" bestFit="1" customWidth="1"/>
    <col min="8008" max="8009" width="8.5703125" style="1887" bestFit="1" customWidth="1"/>
    <col min="8010" max="8010" width="9" style="1887" bestFit="1" customWidth="1"/>
    <col min="8011" max="8011" width="6.7109375" style="1887" bestFit="1" customWidth="1"/>
    <col min="8012" max="8012" width="7.7109375" style="1887" bestFit="1" customWidth="1"/>
    <col min="8013" max="8013" width="5.7109375" style="1887" bestFit="1" customWidth="1"/>
    <col min="8014" max="8014" width="5.85546875" style="1887" bestFit="1" customWidth="1"/>
    <col min="8015" max="8015" width="5.7109375" style="1887" bestFit="1" customWidth="1"/>
    <col min="8016" max="8016" width="6.5703125" style="1887" bestFit="1" customWidth="1"/>
    <col min="8017" max="8017" width="7.85546875" style="1887" bestFit="1" customWidth="1"/>
    <col min="8018" max="8194" width="10.42578125" style="1887"/>
    <col min="8195" max="8195" width="4" style="1887" bestFit="1" customWidth="1"/>
    <col min="8196" max="8196" width="10.5703125" style="1887" customWidth="1"/>
    <col min="8197" max="8197" width="9.42578125" style="1887" customWidth="1"/>
    <col min="8198" max="8198" width="29.28515625" style="1887" customWidth="1"/>
    <col min="8199" max="8199" width="11.5703125" style="1887" bestFit="1" customWidth="1"/>
    <col min="8200" max="8200" width="12" style="1887" bestFit="1" customWidth="1"/>
    <col min="8201" max="8202" width="6" style="1887" customWidth="1"/>
    <col min="8203" max="8203" width="3.5703125" style="1887" customWidth="1"/>
    <col min="8204" max="8206" width="3.28515625" style="1887" customWidth="1"/>
    <col min="8207" max="8211" width="3.28515625" style="1887" bestFit="1" customWidth="1"/>
    <col min="8212" max="8222" width="3.42578125" style="1887" bestFit="1" customWidth="1"/>
    <col min="8223" max="8224" width="3.5703125" style="1887" bestFit="1" customWidth="1"/>
    <col min="8225" max="8229" width="3.42578125" style="1887" bestFit="1" customWidth="1"/>
    <col min="8230" max="8230" width="4" style="1887" customWidth="1"/>
    <col min="8231" max="8234" width="3.42578125" style="1887" bestFit="1" customWidth="1"/>
    <col min="8235" max="8235" width="4" style="1887" customWidth="1"/>
    <col min="8236" max="8236" width="3.5703125" style="1887" customWidth="1"/>
    <col min="8237" max="8237" width="3.42578125" style="1887" bestFit="1" customWidth="1"/>
    <col min="8238" max="8238" width="3.28515625" style="1887" customWidth="1"/>
    <col min="8239" max="8254" width="3.42578125" style="1887" bestFit="1" customWidth="1"/>
    <col min="8255" max="8255" width="4.7109375" style="1887" bestFit="1" customWidth="1"/>
    <col min="8256" max="8256" width="4.28515625" style="1887" bestFit="1" customWidth="1"/>
    <col min="8257" max="8257" width="4.28515625" style="1887" customWidth="1"/>
    <col min="8258" max="8258" width="19.140625" style="1887" customWidth="1"/>
    <col min="8259" max="8259" width="5.85546875" style="1887" bestFit="1" customWidth="1"/>
    <col min="8260" max="8260" width="8.140625" style="1887" bestFit="1" customWidth="1"/>
    <col min="8261" max="8261" width="8" style="1887" bestFit="1" customWidth="1"/>
    <col min="8262" max="8262" width="6.85546875" style="1887" bestFit="1" customWidth="1"/>
    <col min="8263" max="8263" width="7.7109375" style="1887" bestFit="1" customWidth="1"/>
    <col min="8264" max="8265" width="8.5703125" style="1887" bestFit="1" customWidth="1"/>
    <col min="8266" max="8266" width="9" style="1887" bestFit="1" customWidth="1"/>
    <col min="8267" max="8267" width="6.7109375" style="1887" bestFit="1" customWidth="1"/>
    <col min="8268" max="8268" width="7.7109375" style="1887" bestFit="1" customWidth="1"/>
    <col min="8269" max="8269" width="5.7109375" style="1887" bestFit="1" customWidth="1"/>
    <col min="8270" max="8270" width="5.85546875" style="1887" bestFit="1" customWidth="1"/>
    <col min="8271" max="8271" width="5.7109375" style="1887" bestFit="1" customWidth="1"/>
    <col min="8272" max="8272" width="6.5703125" style="1887" bestFit="1" customWidth="1"/>
    <col min="8273" max="8273" width="7.85546875" style="1887" bestFit="1" customWidth="1"/>
    <col min="8274" max="8450" width="10.42578125" style="1887"/>
    <col min="8451" max="8451" width="4" style="1887" bestFit="1" customWidth="1"/>
    <col min="8452" max="8452" width="10.5703125" style="1887" customWidth="1"/>
    <col min="8453" max="8453" width="9.42578125" style="1887" customWidth="1"/>
    <col min="8454" max="8454" width="29.28515625" style="1887" customWidth="1"/>
    <col min="8455" max="8455" width="11.5703125" style="1887" bestFit="1" customWidth="1"/>
    <col min="8456" max="8456" width="12" style="1887" bestFit="1" customWidth="1"/>
    <col min="8457" max="8458" width="6" style="1887" customWidth="1"/>
    <col min="8459" max="8459" width="3.5703125" style="1887" customWidth="1"/>
    <col min="8460" max="8462" width="3.28515625" style="1887" customWidth="1"/>
    <col min="8463" max="8467" width="3.28515625" style="1887" bestFit="1" customWidth="1"/>
    <col min="8468" max="8478" width="3.42578125" style="1887" bestFit="1" customWidth="1"/>
    <col min="8479" max="8480" width="3.5703125" style="1887" bestFit="1" customWidth="1"/>
    <col min="8481" max="8485" width="3.42578125" style="1887" bestFit="1" customWidth="1"/>
    <col min="8486" max="8486" width="4" style="1887" customWidth="1"/>
    <col min="8487" max="8490" width="3.42578125" style="1887" bestFit="1" customWidth="1"/>
    <col min="8491" max="8491" width="4" style="1887" customWidth="1"/>
    <col min="8492" max="8492" width="3.5703125" style="1887" customWidth="1"/>
    <col min="8493" max="8493" width="3.42578125" style="1887" bestFit="1" customWidth="1"/>
    <col min="8494" max="8494" width="3.28515625" style="1887" customWidth="1"/>
    <col min="8495" max="8510" width="3.42578125" style="1887" bestFit="1" customWidth="1"/>
    <col min="8511" max="8511" width="4.7109375" style="1887" bestFit="1" customWidth="1"/>
    <col min="8512" max="8512" width="4.28515625" style="1887" bestFit="1" customWidth="1"/>
    <col min="8513" max="8513" width="4.28515625" style="1887" customWidth="1"/>
    <col min="8514" max="8514" width="19.140625" style="1887" customWidth="1"/>
    <col min="8515" max="8515" width="5.85546875" style="1887" bestFit="1" customWidth="1"/>
    <col min="8516" max="8516" width="8.140625" style="1887" bestFit="1" customWidth="1"/>
    <col min="8517" max="8517" width="8" style="1887" bestFit="1" customWidth="1"/>
    <col min="8518" max="8518" width="6.85546875" style="1887" bestFit="1" customWidth="1"/>
    <col min="8519" max="8519" width="7.7109375" style="1887" bestFit="1" customWidth="1"/>
    <col min="8520" max="8521" width="8.5703125" style="1887" bestFit="1" customWidth="1"/>
    <col min="8522" max="8522" width="9" style="1887" bestFit="1" customWidth="1"/>
    <col min="8523" max="8523" width="6.7109375" style="1887" bestFit="1" customWidth="1"/>
    <col min="8524" max="8524" width="7.7109375" style="1887" bestFit="1" customWidth="1"/>
    <col min="8525" max="8525" width="5.7109375" style="1887" bestFit="1" customWidth="1"/>
    <col min="8526" max="8526" width="5.85546875" style="1887" bestFit="1" customWidth="1"/>
    <col min="8527" max="8527" width="5.7109375" style="1887" bestFit="1" customWidth="1"/>
    <col min="8528" max="8528" width="6.5703125" style="1887" bestFit="1" customWidth="1"/>
    <col min="8529" max="8529" width="7.85546875" style="1887" bestFit="1" customWidth="1"/>
    <col min="8530" max="8706" width="10.42578125" style="1887"/>
    <col min="8707" max="8707" width="4" style="1887" bestFit="1" customWidth="1"/>
    <col min="8708" max="8708" width="10.5703125" style="1887" customWidth="1"/>
    <col min="8709" max="8709" width="9.42578125" style="1887" customWidth="1"/>
    <col min="8710" max="8710" width="29.28515625" style="1887" customWidth="1"/>
    <col min="8711" max="8711" width="11.5703125" style="1887" bestFit="1" customWidth="1"/>
    <col min="8712" max="8712" width="12" style="1887" bestFit="1" customWidth="1"/>
    <col min="8713" max="8714" width="6" style="1887" customWidth="1"/>
    <col min="8715" max="8715" width="3.5703125" style="1887" customWidth="1"/>
    <col min="8716" max="8718" width="3.28515625" style="1887" customWidth="1"/>
    <col min="8719" max="8723" width="3.28515625" style="1887" bestFit="1" customWidth="1"/>
    <col min="8724" max="8734" width="3.42578125" style="1887" bestFit="1" customWidth="1"/>
    <col min="8735" max="8736" width="3.5703125" style="1887" bestFit="1" customWidth="1"/>
    <col min="8737" max="8741" width="3.42578125" style="1887" bestFit="1" customWidth="1"/>
    <col min="8742" max="8742" width="4" style="1887" customWidth="1"/>
    <col min="8743" max="8746" width="3.42578125" style="1887" bestFit="1" customWidth="1"/>
    <col min="8747" max="8747" width="4" style="1887" customWidth="1"/>
    <col min="8748" max="8748" width="3.5703125" style="1887" customWidth="1"/>
    <col min="8749" max="8749" width="3.42578125" style="1887" bestFit="1" customWidth="1"/>
    <col min="8750" max="8750" width="3.28515625" style="1887" customWidth="1"/>
    <col min="8751" max="8766" width="3.42578125" style="1887" bestFit="1" customWidth="1"/>
    <col min="8767" max="8767" width="4.7109375" style="1887" bestFit="1" customWidth="1"/>
    <col min="8768" max="8768" width="4.28515625" style="1887" bestFit="1" customWidth="1"/>
    <col min="8769" max="8769" width="4.28515625" style="1887" customWidth="1"/>
    <col min="8770" max="8770" width="19.140625" style="1887" customWidth="1"/>
    <col min="8771" max="8771" width="5.85546875" style="1887" bestFit="1" customWidth="1"/>
    <col min="8772" max="8772" width="8.140625" style="1887" bestFit="1" customWidth="1"/>
    <col min="8773" max="8773" width="8" style="1887" bestFit="1" customWidth="1"/>
    <col min="8774" max="8774" width="6.85546875" style="1887" bestFit="1" customWidth="1"/>
    <col min="8775" max="8775" width="7.7109375" style="1887" bestFit="1" customWidth="1"/>
    <col min="8776" max="8777" width="8.5703125" style="1887" bestFit="1" customWidth="1"/>
    <col min="8778" max="8778" width="9" style="1887" bestFit="1" customWidth="1"/>
    <col min="8779" max="8779" width="6.7109375" style="1887" bestFit="1" customWidth="1"/>
    <col min="8780" max="8780" width="7.7109375" style="1887" bestFit="1" customWidth="1"/>
    <col min="8781" max="8781" width="5.7109375" style="1887" bestFit="1" customWidth="1"/>
    <col min="8782" max="8782" width="5.85546875" style="1887" bestFit="1" customWidth="1"/>
    <col min="8783" max="8783" width="5.7109375" style="1887" bestFit="1" customWidth="1"/>
    <col min="8784" max="8784" width="6.5703125" style="1887" bestFit="1" customWidth="1"/>
    <col min="8785" max="8785" width="7.85546875" style="1887" bestFit="1" customWidth="1"/>
    <col min="8786" max="8962" width="10.42578125" style="1887"/>
    <col min="8963" max="8963" width="4" style="1887" bestFit="1" customWidth="1"/>
    <col min="8964" max="8964" width="10.5703125" style="1887" customWidth="1"/>
    <col min="8965" max="8965" width="9.42578125" style="1887" customWidth="1"/>
    <col min="8966" max="8966" width="29.28515625" style="1887" customWidth="1"/>
    <col min="8967" max="8967" width="11.5703125" style="1887" bestFit="1" customWidth="1"/>
    <col min="8968" max="8968" width="12" style="1887" bestFit="1" customWidth="1"/>
    <col min="8969" max="8970" width="6" style="1887" customWidth="1"/>
    <col min="8971" max="8971" width="3.5703125" style="1887" customWidth="1"/>
    <col min="8972" max="8974" width="3.28515625" style="1887" customWidth="1"/>
    <col min="8975" max="8979" width="3.28515625" style="1887" bestFit="1" customWidth="1"/>
    <col min="8980" max="8990" width="3.42578125" style="1887" bestFit="1" customWidth="1"/>
    <col min="8991" max="8992" width="3.5703125" style="1887" bestFit="1" customWidth="1"/>
    <col min="8993" max="8997" width="3.42578125" style="1887" bestFit="1" customWidth="1"/>
    <col min="8998" max="8998" width="4" style="1887" customWidth="1"/>
    <col min="8999" max="9002" width="3.42578125" style="1887" bestFit="1" customWidth="1"/>
    <col min="9003" max="9003" width="4" style="1887" customWidth="1"/>
    <col min="9004" max="9004" width="3.5703125" style="1887" customWidth="1"/>
    <col min="9005" max="9005" width="3.42578125" style="1887" bestFit="1" customWidth="1"/>
    <col min="9006" max="9006" width="3.28515625" style="1887" customWidth="1"/>
    <col min="9007" max="9022" width="3.42578125" style="1887" bestFit="1" customWidth="1"/>
    <col min="9023" max="9023" width="4.7109375" style="1887" bestFit="1" customWidth="1"/>
    <col min="9024" max="9024" width="4.28515625" style="1887" bestFit="1" customWidth="1"/>
    <col min="9025" max="9025" width="4.28515625" style="1887" customWidth="1"/>
    <col min="9026" max="9026" width="19.140625" style="1887" customWidth="1"/>
    <col min="9027" max="9027" width="5.85546875" style="1887" bestFit="1" customWidth="1"/>
    <col min="9028" max="9028" width="8.140625" style="1887" bestFit="1" customWidth="1"/>
    <col min="9029" max="9029" width="8" style="1887" bestFit="1" customWidth="1"/>
    <col min="9030" max="9030" width="6.85546875" style="1887" bestFit="1" customWidth="1"/>
    <col min="9031" max="9031" width="7.7109375" style="1887" bestFit="1" customWidth="1"/>
    <col min="9032" max="9033" width="8.5703125" style="1887" bestFit="1" customWidth="1"/>
    <col min="9034" max="9034" width="9" style="1887" bestFit="1" customWidth="1"/>
    <col min="9035" max="9035" width="6.7109375" style="1887" bestFit="1" customWidth="1"/>
    <col min="9036" max="9036" width="7.7109375" style="1887" bestFit="1" customWidth="1"/>
    <col min="9037" max="9037" width="5.7109375" style="1887" bestFit="1" customWidth="1"/>
    <col min="9038" max="9038" width="5.85546875" style="1887" bestFit="1" customWidth="1"/>
    <col min="9039" max="9039" width="5.7109375" style="1887" bestFit="1" customWidth="1"/>
    <col min="9040" max="9040" width="6.5703125" style="1887" bestFit="1" customWidth="1"/>
    <col min="9041" max="9041" width="7.85546875" style="1887" bestFit="1" customWidth="1"/>
    <col min="9042" max="9218" width="10.42578125" style="1887"/>
    <col min="9219" max="9219" width="4" style="1887" bestFit="1" customWidth="1"/>
    <col min="9220" max="9220" width="10.5703125" style="1887" customWidth="1"/>
    <col min="9221" max="9221" width="9.42578125" style="1887" customWidth="1"/>
    <col min="9222" max="9222" width="29.28515625" style="1887" customWidth="1"/>
    <col min="9223" max="9223" width="11.5703125" style="1887" bestFit="1" customWidth="1"/>
    <col min="9224" max="9224" width="12" style="1887" bestFit="1" customWidth="1"/>
    <col min="9225" max="9226" width="6" style="1887" customWidth="1"/>
    <col min="9227" max="9227" width="3.5703125" style="1887" customWidth="1"/>
    <col min="9228" max="9230" width="3.28515625" style="1887" customWidth="1"/>
    <col min="9231" max="9235" width="3.28515625" style="1887" bestFit="1" customWidth="1"/>
    <col min="9236" max="9246" width="3.42578125" style="1887" bestFit="1" customWidth="1"/>
    <col min="9247" max="9248" width="3.5703125" style="1887" bestFit="1" customWidth="1"/>
    <col min="9249" max="9253" width="3.42578125" style="1887" bestFit="1" customWidth="1"/>
    <col min="9254" max="9254" width="4" style="1887" customWidth="1"/>
    <col min="9255" max="9258" width="3.42578125" style="1887" bestFit="1" customWidth="1"/>
    <col min="9259" max="9259" width="4" style="1887" customWidth="1"/>
    <col min="9260" max="9260" width="3.5703125" style="1887" customWidth="1"/>
    <col min="9261" max="9261" width="3.42578125" style="1887" bestFit="1" customWidth="1"/>
    <col min="9262" max="9262" width="3.28515625" style="1887" customWidth="1"/>
    <col min="9263" max="9278" width="3.42578125" style="1887" bestFit="1" customWidth="1"/>
    <col min="9279" max="9279" width="4.7109375" style="1887" bestFit="1" customWidth="1"/>
    <col min="9280" max="9280" width="4.28515625" style="1887" bestFit="1" customWidth="1"/>
    <col min="9281" max="9281" width="4.28515625" style="1887" customWidth="1"/>
    <col min="9282" max="9282" width="19.140625" style="1887" customWidth="1"/>
    <col min="9283" max="9283" width="5.85546875" style="1887" bestFit="1" customWidth="1"/>
    <col min="9284" max="9284" width="8.140625" style="1887" bestFit="1" customWidth="1"/>
    <col min="9285" max="9285" width="8" style="1887" bestFit="1" customWidth="1"/>
    <col min="9286" max="9286" width="6.85546875" style="1887" bestFit="1" customWidth="1"/>
    <col min="9287" max="9287" width="7.7109375" style="1887" bestFit="1" customWidth="1"/>
    <col min="9288" max="9289" width="8.5703125" style="1887" bestFit="1" customWidth="1"/>
    <col min="9290" max="9290" width="9" style="1887" bestFit="1" customWidth="1"/>
    <col min="9291" max="9291" width="6.7109375" style="1887" bestFit="1" customWidth="1"/>
    <col min="9292" max="9292" width="7.7109375" style="1887" bestFit="1" customWidth="1"/>
    <col min="9293" max="9293" width="5.7109375" style="1887" bestFit="1" customWidth="1"/>
    <col min="9294" max="9294" width="5.85546875" style="1887" bestFit="1" customWidth="1"/>
    <col min="9295" max="9295" width="5.7109375" style="1887" bestFit="1" customWidth="1"/>
    <col min="9296" max="9296" width="6.5703125" style="1887" bestFit="1" customWidth="1"/>
    <col min="9297" max="9297" width="7.85546875" style="1887" bestFit="1" customWidth="1"/>
    <col min="9298" max="9474" width="10.42578125" style="1887"/>
    <col min="9475" max="9475" width="4" style="1887" bestFit="1" customWidth="1"/>
    <col min="9476" max="9476" width="10.5703125" style="1887" customWidth="1"/>
    <col min="9477" max="9477" width="9.42578125" style="1887" customWidth="1"/>
    <col min="9478" max="9478" width="29.28515625" style="1887" customWidth="1"/>
    <col min="9479" max="9479" width="11.5703125" style="1887" bestFit="1" customWidth="1"/>
    <col min="9480" max="9480" width="12" style="1887" bestFit="1" customWidth="1"/>
    <col min="9481" max="9482" width="6" style="1887" customWidth="1"/>
    <col min="9483" max="9483" width="3.5703125" style="1887" customWidth="1"/>
    <col min="9484" max="9486" width="3.28515625" style="1887" customWidth="1"/>
    <col min="9487" max="9491" width="3.28515625" style="1887" bestFit="1" customWidth="1"/>
    <col min="9492" max="9502" width="3.42578125" style="1887" bestFit="1" customWidth="1"/>
    <col min="9503" max="9504" width="3.5703125" style="1887" bestFit="1" customWidth="1"/>
    <col min="9505" max="9509" width="3.42578125" style="1887" bestFit="1" customWidth="1"/>
    <col min="9510" max="9510" width="4" style="1887" customWidth="1"/>
    <col min="9511" max="9514" width="3.42578125" style="1887" bestFit="1" customWidth="1"/>
    <col min="9515" max="9515" width="4" style="1887" customWidth="1"/>
    <col min="9516" max="9516" width="3.5703125" style="1887" customWidth="1"/>
    <col min="9517" max="9517" width="3.42578125" style="1887" bestFit="1" customWidth="1"/>
    <col min="9518" max="9518" width="3.28515625" style="1887" customWidth="1"/>
    <col min="9519" max="9534" width="3.42578125" style="1887" bestFit="1" customWidth="1"/>
    <col min="9535" max="9535" width="4.7109375" style="1887" bestFit="1" customWidth="1"/>
    <col min="9536" max="9536" width="4.28515625" style="1887" bestFit="1" customWidth="1"/>
    <col min="9537" max="9537" width="4.28515625" style="1887" customWidth="1"/>
    <col min="9538" max="9538" width="19.140625" style="1887" customWidth="1"/>
    <col min="9539" max="9539" width="5.85546875" style="1887" bestFit="1" customWidth="1"/>
    <col min="9540" max="9540" width="8.140625" style="1887" bestFit="1" customWidth="1"/>
    <col min="9541" max="9541" width="8" style="1887" bestFit="1" customWidth="1"/>
    <col min="9542" max="9542" width="6.85546875" style="1887" bestFit="1" customWidth="1"/>
    <col min="9543" max="9543" width="7.7109375" style="1887" bestFit="1" customWidth="1"/>
    <col min="9544" max="9545" width="8.5703125" style="1887" bestFit="1" customWidth="1"/>
    <col min="9546" max="9546" width="9" style="1887" bestFit="1" customWidth="1"/>
    <col min="9547" max="9547" width="6.7109375" style="1887" bestFit="1" customWidth="1"/>
    <col min="9548" max="9548" width="7.7109375" style="1887" bestFit="1" customWidth="1"/>
    <col min="9549" max="9549" width="5.7109375" style="1887" bestFit="1" customWidth="1"/>
    <col min="9550" max="9550" width="5.85546875" style="1887" bestFit="1" customWidth="1"/>
    <col min="9551" max="9551" width="5.7109375" style="1887" bestFit="1" customWidth="1"/>
    <col min="9552" max="9552" width="6.5703125" style="1887" bestFit="1" customWidth="1"/>
    <col min="9553" max="9553" width="7.85546875" style="1887" bestFit="1" customWidth="1"/>
    <col min="9554" max="9730" width="10.42578125" style="1887"/>
    <col min="9731" max="9731" width="4" style="1887" bestFit="1" customWidth="1"/>
    <col min="9732" max="9732" width="10.5703125" style="1887" customWidth="1"/>
    <col min="9733" max="9733" width="9.42578125" style="1887" customWidth="1"/>
    <col min="9734" max="9734" width="29.28515625" style="1887" customWidth="1"/>
    <col min="9735" max="9735" width="11.5703125" style="1887" bestFit="1" customWidth="1"/>
    <col min="9736" max="9736" width="12" style="1887" bestFit="1" customWidth="1"/>
    <col min="9737" max="9738" width="6" style="1887" customWidth="1"/>
    <col min="9739" max="9739" width="3.5703125" style="1887" customWidth="1"/>
    <col min="9740" max="9742" width="3.28515625" style="1887" customWidth="1"/>
    <col min="9743" max="9747" width="3.28515625" style="1887" bestFit="1" customWidth="1"/>
    <col min="9748" max="9758" width="3.42578125" style="1887" bestFit="1" customWidth="1"/>
    <col min="9759" max="9760" width="3.5703125" style="1887" bestFit="1" customWidth="1"/>
    <col min="9761" max="9765" width="3.42578125" style="1887" bestFit="1" customWidth="1"/>
    <col min="9766" max="9766" width="4" style="1887" customWidth="1"/>
    <col min="9767" max="9770" width="3.42578125" style="1887" bestFit="1" customWidth="1"/>
    <col min="9771" max="9771" width="4" style="1887" customWidth="1"/>
    <col min="9772" max="9772" width="3.5703125" style="1887" customWidth="1"/>
    <col min="9773" max="9773" width="3.42578125" style="1887" bestFit="1" customWidth="1"/>
    <col min="9774" max="9774" width="3.28515625" style="1887" customWidth="1"/>
    <col min="9775" max="9790" width="3.42578125" style="1887" bestFit="1" customWidth="1"/>
    <col min="9791" max="9791" width="4.7109375" style="1887" bestFit="1" customWidth="1"/>
    <col min="9792" max="9792" width="4.28515625" style="1887" bestFit="1" customWidth="1"/>
    <col min="9793" max="9793" width="4.28515625" style="1887" customWidth="1"/>
    <col min="9794" max="9794" width="19.140625" style="1887" customWidth="1"/>
    <col min="9795" max="9795" width="5.85546875" style="1887" bestFit="1" customWidth="1"/>
    <col min="9796" max="9796" width="8.140625" style="1887" bestFit="1" customWidth="1"/>
    <col min="9797" max="9797" width="8" style="1887" bestFit="1" customWidth="1"/>
    <col min="9798" max="9798" width="6.85546875" style="1887" bestFit="1" customWidth="1"/>
    <col min="9799" max="9799" width="7.7109375" style="1887" bestFit="1" customWidth="1"/>
    <col min="9800" max="9801" width="8.5703125" style="1887" bestFit="1" customWidth="1"/>
    <col min="9802" max="9802" width="9" style="1887" bestFit="1" customWidth="1"/>
    <col min="9803" max="9803" width="6.7109375" style="1887" bestFit="1" customWidth="1"/>
    <col min="9804" max="9804" width="7.7109375" style="1887" bestFit="1" customWidth="1"/>
    <col min="9805" max="9805" width="5.7109375" style="1887" bestFit="1" customWidth="1"/>
    <col min="9806" max="9806" width="5.85546875" style="1887" bestFit="1" customWidth="1"/>
    <col min="9807" max="9807" width="5.7109375" style="1887" bestFit="1" customWidth="1"/>
    <col min="9808" max="9808" width="6.5703125" style="1887" bestFit="1" customWidth="1"/>
    <col min="9809" max="9809" width="7.85546875" style="1887" bestFit="1" customWidth="1"/>
    <col min="9810" max="9986" width="10.42578125" style="1887"/>
    <col min="9987" max="9987" width="4" style="1887" bestFit="1" customWidth="1"/>
    <col min="9988" max="9988" width="10.5703125" style="1887" customWidth="1"/>
    <col min="9989" max="9989" width="9.42578125" style="1887" customWidth="1"/>
    <col min="9990" max="9990" width="29.28515625" style="1887" customWidth="1"/>
    <col min="9991" max="9991" width="11.5703125" style="1887" bestFit="1" customWidth="1"/>
    <col min="9992" max="9992" width="12" style="1887" bestFit="1" customWidth="1"/>
    <col min="9993" max="9994" width="6" style="1887" customWidth="1"/>
    <col min="9995" max="9995" width="3.5703125" style="1887" customWidth="1"/>
    <col min="9996" max="9998" width="3.28515625" style="1887" customWidth="1"/>
    <col min="9999" max="10003" width="3.28515625" style="1887" bestFit="1" customWidth="1"/>
    <col min="10004" max="10014" width="3.42578125" style="1887" bestFit="1" customWidth="1"/>
    <col min="10015" max="10016" width="3.5703125" style="1887" bestFit="1" customWidth="1"/>
    <col min="10017" max="10021" width="3.42578125" style="1887" bestFit="1" customWidth="1"/>
    <col min="10022" max="10022" width="4" style="1887" customWidth="1"/>
    <col min="10023" max="10026" width="3.42578125" style="1887" bestFit="1" customWidth="1"/>
    <col min="10027" max="10027" width="4" style="1887" customWidth="1"/>
    <col min="10028" max="10028" width="3.5703125" style="1887" customWidth="1"/>
    <col min="10029" max="10029" width="3.42578125" style="1887" bestFit="1" customWidth="1"/>
    <col min="10030" max="10030" width="3.28515625" style="1887" customWidth="1"/>
    <col min="10031" max="10046" width="3.42578125" style="1887" bestFit="1" customWidth="1"/>
    <col min="10047" max="10047" width="4.7109375" style="1887" bestFit="1" customWidth="1"/>
    <col min="10048" max="10048" width="4.28515625" style="1887" bestFit="1" customWidth="1"/>
    <col min="10049" max="10049" width="4.28515625" style="1887" customWidth="1"/>
    <col min="10050" max="10050" width="19.140625" style="1887" customWidth="1"/>
    <col min="10051" max="10051" width="5.85546875" style="1887" bestFit="1" customWidth="1"/>
    <col min="10052" max="10052" width="8.140625" style="1887" bestFit="1" customWidth="1"/>
    <col min="10053" max="10053" width="8" style="1887" bestFit="1" customWidth="1"/>
    <col min="10054" max="10054" width="6.85546875" style="1887" bestFit="1" customWidth="1"/>
    <col min="10055" max="10055" width="7.7109375" style="1887" bestFit="1" customWidth="1"/>
    <col min="10056" max="10057" width="8.5703125" style="1887" bestFit="1" customWidth="1"/>
    <col min="10058" max="10058" width="9" style="1887" bestFit="1" customWidth="1"/>
    <col min="10059" max="10059" width="6.7109375" style="1887" bestFit="1" customWidth="1"/>
    <col min="10060" max="10060" width="7.7109375" style="1887" bestFit="1" customWidth="1"/>
    <col min="10061" max="10061" width="5.7109375" style="1887" bestFit="1" customWidth="1"/>
    <col min="10062" max="10062" width="5.85546875" style="1887" bestFit="1" customWidth="1"/>
    <col min="10063" max="10063" width="5.7109375" style="1887" bestFit="1" customWidth="1"/>
    <col min="10064" max="10064" width="6.5703125" style="1887" bestFit="1" customWidth="1"/>
    <col min="10065" max="10065" width="7.85546875" style="1887" bestFit="1" customWidth="1"/>
    <col min="10066" max="10242" width="10.42578125" style="1887"/>
    <col min="10243" max="10243" width="4" style="1887" bestFit="1" customWidth="1"/>
    <col min="10244" max="10244" width="10.5703125" style="1887" customWidth="1"/>
    <col min="10245" max="10245" width="9.42578125" style="1887" customWidth="1"/>
    <col min="10246" max="10246" width="29.28515625" style="1887" customWidth="1"/>
    <col min="10247" max="10247" width="11.5703125" style="1887" bestFit="1" customWidth="1"/>
    <col min="10248" max="10248" width="12" style="1887" bestFit="1" customWidth="1"/>
    <col min="10249" max="10250" width="6" style="1887" customWidth="1"/>
    <col min="10251" max="10251" width="3.5703125" style="1887" customWidth="1"/>
    <col min="10252" max="10254" width="3.28515625" style="1887" customWidth="1"/>
    <col min="10255" max="10259" width="3.28515625" style="1887" bestFit="1" customWidth="1"/>
    <col min="10260" max="10270" width="3.42578125" style="1887" bestFit="1" customWidth="1"/>
    <col min="10271" max="10272" width="3.5703125" style="1887" bestFit="1" customWidth="1"/>
    <col min="10273" max="10277" width="3.42578125" style="1887" bestFit="1" customWidth="1"/>
    <col min="10278" max="10278" width="4" style="1887" customWidth="1"/>
    <col min="10279" max="10282" width="3.42578125" style="1887" bestFit="1" customWidth="1"/>
    <col min="10283" max="10283" width="4" style="1887" customWidth="1"/>
    <col min="10284" max="10284" width="3.5703125" style="1887" customWidth="1"/>
    <col min="10285" max="10285" width="3.42578125" style="1887" bestFit="1" customWidth="1"/>
    <col min="10286" max="10286" width="3.28515625" style="1887" customWidth="1"/>
    <col min="10287" max="10302" width="3.42578125" style="1887" bestFit="1" customWidth="1"/>
    <col min="10303" max="10303" width="4.7109375" style="1887" bestFit="1" customWidth="1"/>
    <col min="10304" max="10304" width="4.28515625" style="1887" bestFit="1" customWidth="1"/>
    <col min="10305" max="10305" width="4.28515625" style="1887" customWidth="1"/>
    <col min="10306" max="10306" width="19.140625" style="1887" customWidth="1"/>
    <col min="10307" max="10307" width="5.85546875" style="1887" bestFit="1" customWidth="1"/>
    <col min="10308" max="10308" width="8.140625" style="1887" bestFit="1" customWidth="1"/>
    <col min="10309" max="10309" width="8" style="1887" bestFit="1" customWidth="1"/>
    <col min="10310" max="10310" width="6.85546875" style="1887" bestFit="1" customWidth="1"/>
    <col min="10311" max="10311" width="7.7109375" style="1887" bestFit="1" customWidth="1"/>
    <col min="10312" max="10313" width="8.5703125" style="1887" bestFit="1" customWidth="1"/>
    <col min="10314" max="10314" width="9" style="1887" bestFit="1" customWidth="1"/>
    <col min="10315" max="10315" width="6.7109375" style="1887" bestFit="1" customWidth="1"/>
    <col min="10316" max="10316" width="7.7109375" style="1887" bestFit="1" customWidth="1"/>
    <col min="10317" max="10317" width="5.7109375" style="1887" bestFit="1" customWidth="1"/>
    <col min="10318" max="10318" width="5.85546875" style="1887" bestFit="1" customWidth="1"/>
    <col min="10319" max="10319" width="5.7109375" style="1887" bestFit="1" customWidth="1"/>
    <col min="10320" max="10320" width="6.5703125" style="1887" bestFit="1" customWidth="1"/>
    <col min="10321" max="10321" width="7.85546875" style="1887" bestFit="1" customWidth="1"/>
    <col min="10322" max="10498" width="10.42578125" style="1887"/>
    <col min="10499" max="10499" width="4" style="1887" bestFit="1" customWidth="1"/>
    <col min="10500" max="10500" width="10.5703125" style="1887" customWidth="1"/>
    <col min="10501" max="10501" width="9.42578125" style="1887" customWidth="1"/>
    <col min="10502" max="10502" width="29.28515625" style="1887" customWidth="1"/>
    <col min="10503" max="10503" width="11.5703125" style="1887" bestFit="1" customWidth="1"/>
    <col min="10504" max="10504" width="12" style="1887" bestFit="1" customWidth="1"/>
    <col min="10505" max="10506" width="6" style="1887" customWidth="1"/>
    <col min="10507" max="10507" width="3.5703125" style="1887" customWidth="1"/>
    <col min="10508" max="10510" width="3.28515625" style="1887" customWidth="1"/>
    <col min="10511" max="10515" width="3.28515625" style="1887" bestFit="1" customWidth="1"/>
    <col min="10516" max="10526" width="3.42578125" style="1887" bestFit="1" customWidth="1"/>
    <col min="10527" max="10528" width="3.5703125" style="1887" bestFit="1" customWidth="1"/>
    <col min="10529" max="10533" width="3.42578125" style="1887" bestFit="1" customWidth="1"/>
    <col min="10534" max="10534" width="4" style="1887" customWidth="1"/>
    <col min="10535" max="10538" width="3.42578125" style="1887" bestFit="1" customWidth="1"/>
    <col min="10539" max="10539" width="4" style="1887" customWidth="1"/>
    <col min="10540" max="10540" width="3.5703125" style="1887" customWidth="1"/>
    <col min="10541" max="10541" width="3.42578125" style="1887" bestFit="1" customWidth="1"/>
    <col min="10542" max="10542" width="3.28515625" style="1887" customWidth="1"/>
    <col min="10543" max="10558" width="3.42578125" style="1887" bestFit="1" customWidth="1"/>
    <col min="10559" max="10559" width="4.7109375" style="1887" bestFit="1" customWidth="1"/>
    <col min="10560" max="10560" width="4.28515625" style="1887" bestFit="1" customWidth="1"/>
    <col min="10561" max="10561" width="4.28515625" style="1887" customWidth="1"/>
    <col min="10562" max="10562" width="19.140625" style="1887" customWidth="1"/>
    <col min="10563" max="10563" width="5.85546875" style="1887" bestFit="1" customWidth="1"/>
    <col min="10564" max="10564" width="8.140625" style="1887" bestFit="1" customWidth="1"/>
    <col min="10565" max="10565" width="8" style="1887" bestFit="1" customWidth="1"/>
    <col min="10566" max="10566" width="6.85546875" style="1887" bestFit="1" customWidth="1"/>
    <col min="10567" max="10567" width="7.7109375" style="1887" bestFit="1" customWidth="1"/>
    <col min="10568" max="10569" width="8.5703125" style="1887" bestFit="1" customWidth="1"/>
    <col min="10570" max="10570" width="9" style="1887" bestFit="1" customWidth="1"/>
    <col min="10571" max="10571" width="6.7109375" style="1887" bestFit="1" customWidth="1"/>
    <col min="10572" max="10572" width="7.7109375" style="1887" bestFit="1" customWidth="1"/>
    <col min="10573" max="10573" width="5.7109375" style="1887" bestFit="1" customWidth="1"/>
    <col min="10574" max="10574" width="5.85546875" style="1887" bestFit="1" customWidth="1"/>
    <col min="10575" max="10575" width="5.7109375" style="1887" bestFit="1" customWidth="1"/>
    <col min="10576" max="10576" width="6.5703125" style="1887" bestFit="1" customWidth="1"/>
    <col min="10577" max="10577" width="7.85546875" style="1887" bestFit="1" customWidth="1"/>
    <col min="10578" max="10754" width="10.42578125" style="1887"/>
    <col min="10755" max="10755" width="4" style="1887" bestFit="1" customWidth="1"/>
    <col min="10756" max="10756" width="10.5703125" style="1887" customWidth="1"/>
    <col min="10757" max="10757" width="9.42578125" style="1887" customWidth="1"/>
    <col min="10758" max="10758" width="29.28515625" style="1887" customWidth="1"/>
    <col min="10759" max="10759" width="11.5703125" style="1887" bestFit="1" customWidth="1"/>
    <col min="10760" max="10760" width="12" style="1887" bestFit="1" customWidth="1"/>
    <col min="10761" max="10762" width="6" style="1887" customWidth="1"/>
    <col min="10763" max="10763" width="3.5703125" style="1887" customWidth="1"/>
    <col min="10764" max="10766" width="3.28515625" style="1887" customWidth="1"/>
    <col min="10767" max="10771" width="3.28515625" style="1887" bestFit="1" customWidth="1"/>
    <col min="10772" max="10782" width="3.42578125" style="1887" bestFit="1" customWidth="1"/>
    <col min="10783" max="10784" width="3.5703125" style="1887" bestFit="1" customWidth="1"/>
    <col min="10785" max="10789" width="3.42578125" style="1887" bestFit="1" customWidth="1"/>
    <col min="10790" max="10790" width="4" style="1887" customWidth="1"/>
    <col min="10791" max="10794" width="3.42578125" style="1887" bestFit="1" customWidth="1"/>
    <col min="10795" max="10795" width="4" style="1887" customWidth="1"/>
    <col min="10796" max="10796" width="3.5703125" style="1887" customWidth="1"/>
    <col min="10797" max="10797" width="3.42578125" style="1887" bestFit="1" customWidth="1"/>
    <col min="10798" max="10798" width="3.28515625" style="1887" customWidth="1"/>
    <col min="10799" max="10814" width="3.42578125" style="1887" bestFit="1" customWidth="1"/>
    <col min="10815" max="10815" width="4.7109375" style="1887" bestFit="1" customWidth="1"/>
    <col min="10816" max="10816" width="4.28515625" style="1887" bestFit="1" customWidth="1"/>
    <col min="10817" max="10817" width="4.28515625" style="1887" customWidth="1"/>
    <col min="10818" max="10818" width="19.140625" style="1887" customWidth="1"/>
    <col min="10819" max="10819" width="5.85546875" style="1887" bestFit="1" customWidth="1"/>
    <col min="10820" max="10820" width="8.140625" style="1887" bestFit="1" customWidth="1"/>
    <col min="10821" max="10821" width="8" style="1887" bestFit="1" customWidth="1"/>
    <col min="10822" max="10822" width="6.85546875" style="1887" bestFit="1" customWidth="1"/>
    <col min="10823" max="10823" width="7.7109375" style="1887" bestFit="1" customWidth="1"/>
    <col min="10824" max="10825" width="8.5703125" style="1887" bestFit="1" customWidth="1"/>
    <col min="10826" max="10826" width="9" style="1887" bestFit="1" customWidth="1"/>
    <col min="10827" max="10827" width="6.7109375" style="1887" bestFit="1" customWidth="1"/>
    <col min="10828" max="10828" width="7.7109375" style="1887" bestFit="1" customWidth="1"/>
    <col min="10829" max="10829" width="5.7109375" style="1887" bestFit="1" customWidth="1"/>
    <col min="10830" max="10830" width="5.85546875" style="1887" bestFit="1" customWidth="1"/>
    <col min="10831" max="10831" width="5.7109375" style="1887" bestFit="1" customWidth="1"/>
    <col min="10832" max="10832" width="6.5703125" style="1887" bestFit="1" customWidth="1"/>
    <col min="10833" max="10833" width="7.85546875" style="1887" bestFit="1" customWidth="1"/>
    <col min="10834" max="11010" width="10.42578125" style="1887"/>
    <col min="11011" max="11011" width="4" style="1887" bestFit="1" customWidth="1"/>
    <col min="11012" max="11012" width="10.5703125" style="1887" customWidth="1"/>
    <col min="11013" max="11013" width="9.42578125" style="1887" customWidth="1"/>
    <col min="11014" max="11014" width="29.28515625" style="1887" customWidth="1"/>
    <col min="11015" max="11015" width="11.5703125" style="1887" bestFit="1" customWidth="1"/>
    <col min="11016" max="11016" width="12" style="1887" bestFit="1" customWidth="1"/>
    <col min="11017" max="11018" width="6" style="1887" customWidth="1"/>
    <col min="11019" max="11019" width="3.5703125" style="1887" customWidth="1"/>
    <col min="11020" max="11022" width="3.28515625" style="1887" customWidth="1"/>
    <col min="11023" max="11027" width="3.28515625" style="1887" bestFit="1" customWidth="1"/>
    <col min="11028" max="11038" width="3.42578125" style="1887" bestFit="1" customWidth="1"/>
    <col min="11039" max="11040" width="3.5703125" style="1887" bestFit="1" customWidth="1"/>
    <col min="11041" max="11045" width="3.42578125" style="1887" bestFit="1" customWidth="1"/>
    <col min="11046" max="11046" width="4" style="1887" customWidth="1"/>
    <col min="11047" max="11050" width="3.42578125" style="1887" bestFit="1" customWidth="1"/>
    <col min="11051" max="11051" width="4" style="1887" customWidth="1"/>
    <col min="11052" max="11052" width="3.5703125" style="1887" customWidth="1"/>
    <col min="11053" max="11053" width="3.42578125" style="1887" bestFit="1" customWidth="1"/>
    <col min="11054" max="11054" width="3.28515625" style="1887" customWidth="1"/>
    <col min="11055" max="11070" width="3.42578125" style="1887" bestFit="1" customWidth="1"/>
    <col min="11071" max="11071" width="4.7109375" style="1887" bestFit="1" customWidth="1"/>
    <col min="11072" max="11072" width="4.28515625" style="1887" bestFit="1" customWidth="1"/>
    <col min="11073" max="11073" width="4.28515625" style="1887" customWidth="1"/>
    <col min="11074" max="11074" width="19.140625" style="1887" customWidth="1"/>
    <col min="11075" max="11075" width="5.85546875" style="1887" bestFit="1" customWidth="1"/>
    <col min="11076" max="11076" width="8.140625" style="1887" bestFit="1" customWidth="1"/>
    <col min="11077" max="11077" width="8" style="1887" bestFit="1" customWidth="1"/>
    <col min="11078" max="11078" width="6.85546875" style="1887" bestFit="1" customWidth="1"/>
    <col min="11079" max="11079" width="7.7109375" style="1887" bestFit="1" customWidth="1"/>
    <col min="11080" max="11081" width="8.5703125" style="1887" bestFit="1" customWidth="1"/>
    <col min="11082" max="11082" width="9" style="1887" bestFit="1" customWidth="1"/>
    <col min="11083" max="11083" width="6.7109375" style="1887" bestFit="1" customWidth="1"/>
    <col min="11084" max="11084" width="7.7109375" style="1887" bestFit="1" customWidth="1"/>
    <col min="11085" max="11085" width="5.7109375" style="1887" bestFit="1" customWidth="1"/>
    <col min="11086" max="11086" width="5.85546875" style="1887" bestFit="1" customWidth="1"/>
    <col min="11087" max="11087" width="5.7109375" style="1887" bestFit="1" customWidth="1"/>
    <col min="11088" max="11088" width="6.5703125" style="1887" bestFit="1" customWidth="1"/>
    <col min="11089" max="11089" width="7.85546875" style="1887" bestFit="1" customWidth="1"/>
    <col min="11090" max="11266" width="10.42578125" style="1887"/>
    <col min="11267" max="11267" width="4" style="1887" bestFit="1" customWidth="1"/>
    <col min="11268" max="11268" width="10.5703125" style="1887" customWidth="1"/>
    <col min="11269" max="11269" width="9.42578125" style="1887" customWidth="1"/>
    <col min="11270" max="11270" width="29.28515625" style="1887" customWidth="1"/>
    <col min="11271" max="11271" width="11.5703125" style="1887" bestFit="1" customWidth="1"/>
    <col min="11272" max="11272" width="12" style="1887" bestFit="1" customWidth="1"/>
    <col min="11273" max="11274" width="6" style="1887" customWidth="1"/>
    <col min="11275" max="11275" width="3.5703125" style="1887" customWidth="1"/>
    <col min="11276" max="11278" width="3.28515625" style="1887" customWidth="1"/>
    <col min="11279" max="11283" width="3.28515625" style="1887" bestFit="1" customWidth="1"/>
    <col min="11284" max="11294" width="3.42578125" style="1887" bestFit="1" customWidth="1"/>
    <col min="11295" max="11296" width="3.5703125" style="1887" bestFit="1" customWidth="1"/>
    <col min="11297" max="11301" width="3.42578125" style="1887" bestFit="1" customWidth="1"/>
    <col min="11302" max="11302" width="4" style="1887" customWidth="1"/>
    <col min="11303" max="11306" width="3.42578125" style="1887" bestFit="1" customWidth="1"/>
    <col min="11307" max="11307" width="4" style="1887" customWidth="1"/>
    <col min="11308" max="11308" width="3.5703125" style="1887" customWidth="1"/>
    <col min="11309" max="11309" width="3.42578125" style="1887" bestFit="1" customWidth="1"/>
    <col min="11310" max="11310" width="3.28515625" style="1887" customWidth="1"/>
    <col min="11311" max="11326" width="3.42578125" style="1887" bestFit="1" customWidth="1"/>
    <col min="11327" max="11327" width="4.7109375" style="1887" bestFit="1" customWidth="1"/>
    <col min="11328" max="11328" width="4.28515625" style="1887" bestFit="1" customWidth="1"/>
    <col min="11329" max="11329" width="4.28515625" style="1887" customWidth="1"/>
    <col min="11330" max="11330" width="19.140625" style="1887" customWidth="1"/>
    <col min="11331" max="11331" width="5.85546875" style="1887" bestFit="1" customWidth="1"/>
    <col min="11332" max="11332" width="8.140625" style="1887" bestFit="1" customWidth="1"/>
    <col min="11333" max="11333" width="8" style="1887" bestFit="1" customWidth="1"/>
    <col min="11334" max="11334" width="6.85546875" style="1887" bestFit="1" customWidth="1"/>
    <col min="11335" max="11335" width="7.7109375" style="1887" bestFit="1" customWidth="1"/>
    <col min="11336" max="11337" width="8.5703125" style="1887" bestFit="1" customWidth="1"/>
    <col min="11338" max="11338" width="9" style="1887" bestFit="1" customWidth="1"/>
    <col min="11339" max="11339" width="6.7109375" style="1887" bestFit="1" customWidth="1"/>
    <col min="11340" max="11340" width="7.7109375" style="1887" bestFit="1" customWidth="1"/>
    <col min="11341" max="11341" width="5.7109375" style="1887" bestFit="1" customWidth="1"/>
    <col min="11342" max="11342" width="5.85546875" style="1887" bestFit="1" customWidth="1"/>
    <col min="11343" max="11343" width="5.7109375" style="1887" bestFit="1" customWidth="1"/>
    <col min="11344" max="11344" width="6.5703125" style="1887" bestFit="1" customWidth="1"/>
    <col min="11345" max="11345" width="7.85546875" style="1887" bestFit="1" customWidth="1"/>
    <col min="11346" max="11522" width="10.42578125" style="1887"/>
    <col min="11523" max="11523" width="4" style="1887" bestFit="1" customWidth="1"/>
    <col min="11524" max="11524" width="10.5703125" style="1887" customWidth="1"/>
    <col min="11525" max="11525" width="9.42578125" style="1887" customWidth="1"/>
    <col min="11526" max="11526" width="29.28515625" style="1887" customWidth="1"/>
    <col min="11527" max="11527" width="11.5703125" style="1887" bestFit="1" customWidth="1"/>
    <col min="11528" max="11528" width="12" style="1887" bestFit="1" customWidth="1"/>
    <col min="11529" max="11530" width="6" style="1887" customWidth="1"/>
    <col min="11531" max="11531" width="3.5703125" style="1887" customWidth="1"/>
    <col min="11532" max="11534" width="3.28515625" style="1887" customWidth="1"/>
    <col min="11535" max="11539" width="3.28515625" style="1887" bestFit="1" customWidth="1"/>
    <col min="11540" max="11550" width="3.42578125" style="1887" bestFit="1" customWidth="1"/>
    <col min="11551" max="11552" width="3.5703125" style="1887" bestFit="1" customWidth="1"/>
    <col min="11553" max="11557" width="3.42578125" style="1887" bestFit="1" customWidth="1"/>
    <col min="11558" max="11558" width="4" style="1887" customWidth="1"/>
    <col min="11559" max="11562" width="3.42578125" style="1887" bestFit="1" customWidth="1"/>
    <col min="11563" max="11563" width="4" style="1887" customWidth="1"/>
    <col min="11564" max="11564" width="3.5703125" style="1887" customWidth="1"/>
    <col min="11565" max="11565" width="3.42578125" style="1887" bestFit="1" customWidth="1"/>
    <col min="11566" max="11566" width="3.28515625" style="1887" customWidth="1"/>
    <col min="11567" max="11582" width="3.42578125" style="1887" bestFit="1" customWidth="1"/>
    <col min="11583" max="11583" width="4.7109375" style="1887" bestFit="1" customWidth="1"/>
    <col min="11584" max="11584" width="4.28515625" style="1887" bestFit="1" customWidth="1"/>
    <col min="11585" max="11585" width="4.28515625" style="1887" customWidth="1"/>
    <col min="11586" max="11586" width="19.140625" style="1887" customWidth="1"/>
    <col min="11587" max="11587" width="5.85546875" style="1887" bestFit="1" customWidth="1"/>
    <col min="11588" max="11588" width="8.140625" style="1887" bestFit="1" customWidth="1"/>
    <col min="11589" max="11589" width="8" style="1887" bestFit="1" customWidth="1"/>
    <col min="11590" max="11590" width="6.85546875" style="1887" bestFit="1" customWidth="1"/>
    <col min="11591" max="11591" width="7.7109375" style="1887" bestFit="1" customWidth="1"/>
    <col min="11592" max="11593" width="8.5703125" style="1887" bestFit="1" customWidth="1"/>
    <col min="11594" max="11594" width="9" style="1887" bestFit="1" customWidth="1"/>
    <col min="11595" max="11595" width="6.7109375" style="1887" bestFit="1" customWidth="1"/>
    <col min="11596" max="11596" width="7.7109375" style="1887" bestFit="1" customWidth="1"/>
    <col min="11597" max="11597" width="5.7109375" style="1887" bestFit="1" customWidth="1"/>
    <col min="11598" max="11598" width="5.85546875" style="1887" bestFit="1" customWidth="1"/>
    <col min="11599" max="11599" width="5.7109375" style="1887" bestFit="1" customWidth="1"/>
    <col min="11600" max="11600" width="6.5703125" style="1887" bestFit="1" customWidth="1"/>
    <col min="11601" max="11601" width="7.85546875" style="1887" bestFit="1" customWidth="1"/>
    <col min="11602" max="11778" width="10.42578125" style="1887"/>
    <col min="11779" max="11779" width="4" style="1887" bestFit="1" customWidth="1"/>
    <col min="11780" max="11780" width="10.5703125" style="1887" customWidth="1"/>
    <col min="11781" max="11781" width="9.42578125" style="1887" customWidth="1"/>
    <col min="11782" max="11782" width="29.28515625" style="1887" customWidth="1"/>
    <col min="11783" max="11783" width="11.5703125" style="1887" bestFit="1" customWidth="1"/>
    <col min="11784" max="11784" width="12" style="1887" bestFit="1" customWidth="1"/>
    <col min="11785" max="11786" width="6" style="1887" customWidth="1"/>
    <col min="11787" max="11787" width="3.5703125" style="1887" customWidth="1"/>
    <col min="11788" max="11790" width="3.28515625" style="1887" customWidth="1"/>
    <col min="11791" max="11795" width="3.28515625" style="1887" bestFit="1" customWidth="1"/>
    <col min="11796" max="11806" width="3.42578125" style="1887" bestFit="1" customWidth="1"/>
    <col min="11807" max="11808" width="3.5703125" style="1887" bestFit="1" customWidth="1"/>
    <col min="11809" max="11813" width="3.42578125" style="1887" bestFit="1" customWidth="1"/>
    <col min="11814" max="11814" width="4" style="1887" customWidth="1"/>
    <col min="11815" max="11818" width="3.42578125" style="1887" bestFit="1" customWidth="1"/>
    <col min="11819" max="11819" width="4" style="1887" customWidth="1"/>
    <col min="11820" max="11820" width="3.5703125" style="1887" customWidth="1"/>
    <col min="11821" max="11821" width="3.42578125" style="1887" bestFit="1" customWidth="1"/>
    <col min="11822" max="11822" width="3.28515625" style="1887" customWidth="1"/>
    <col min="11823" max="11838" width="3.42578125" style="1887" bestFit="1" customWidth="1"/>
    <col min="11839" max="11839" width="4.7109375" style="1887" bestFit="1" customWidth="1"/>
    <col min="11840" max="11840" width="4.28515625" style="1887" bestFit="1" customWidth="1"/>
    <col min="11841" max="11841" width="4.28515625" style="1887" customWidth="1"/>
    <col min="11842" max="11842" width="19.140625" style="1887" customWidth="1"/>
    <col min="11843" max="11843" width="5.85546875" style="1887" bestFit="1" customWidth="1"/>
    <col min="11844" max="11844" width="8.140625" style="1887" bestFit="1" customWidth="1"/>
    <col min="11845" max="11845" width="8" style="1887" bestFit="1" customWidth="1"/>
    <col min="11846" max="11846" width="6.85546875" style="1887" bestFit="1" customWidth="1"/>
    <col min="11847" max="11847" width="7.7109375" style="1887" bestFit="1" customWidth="1"/>
    <col min="11848" max="11849" width="8.5703125" style="1887" bestFit="1" customWidth="1"/>
    <col min="11850" max="11850" width="9" style="1887" bestFit="1" customWidth="1"/>
    <col min="11851" max="11851" width="6.7109375" style="1887" bestFit="1" customWidth="1"/>
    <col min="11852" max="11852" width="7.7109375" style="1887" bestFit="1" customWidth="1"/>
    <col min="11853" max="11853" width="5.7109375" style="1887" bestFit="1" customWidth="1"/>
    <col min="11854" max="11854" width="5.85546875" style="1887" bestFit="1" customWidth="1"/>
    <col min="11855" max="11855" width="5.7109375" style="1887" bestFit="1" customWidth="1"/>
    <col min="11856" max="11856" width="6.5703125" style="1887" bestFit="1" customWidth="1"/>
    <col min="11857" max="11857" width="7.85546875" style="1887" bestFit="1" customWidth="1"/>
    <col min="11858" max="12034" width="10.42578125" style="1887"/>
    <col min="12035" max="12035" width="4" style="1887" bestFit="1" customWidth="1"/>
    <col min="12036" max="12036" width="10.5703125" style="1887" customWidth="1"/>
    <col min="12037" max="12037" width="9.42578125" style="1887" customWidth="1"/>
    <col min="12038" max="12038" width="29.28515625" style="1887" customWidth="1"/>
    <col min="12039" max="12039" width="11.5703125" style="1887" bestFit="1" customWidth="1"/>
    <col min="12040" max="12040" width="12" style="1887" bestFit="1" customWidth="1"/>
    <col min="12041" max="12042" width="6" style="1887" customWidth="1"/>
    <col min="12043" max="12043" width="3.5703125" style="1887" customWidth="1"/>
    <col min="12044" max="12046" width="3.28515625" style="1887" customWidth="1"/>
    <col min="12047" max="12051" width="3.28515625" style="1887" bestFit="1" customWidth="1"/>
    <col min="12052" max="12062" width="3.42578125" style="1887" bestFit="1" customWidth="1"/>
    <col min="12063" max="12064" width="3.5703125" style="1887" bestFit="1" customWidth="1"/>
    <col min="12065" max="12069" width="3.42578125" style="1887" bestFit="1" customWidth="1"/>
    <col min="12070" max="12070" width="4" style="1887" customWidth="1"/>
    <col min="12071" max="12074" width="3.42578125" style="1887" bestFit="1" customWidth="1"/>
    <col min="12075" max="12075" width="4" style="1887" customWidth="1"/>
    <col min="12076" max="12076" width="3.5703125" style="1887" customWidth="1"/>
    <col min="12077" max="12077" width="3.42578125" style="1887" bestFit="1" customWidth="1"/>
    <col min="12078" max="12078" width="3.28515625" style="1887" customWidth="1"/>
    <col min="12079" max="12094" width="3.42578125" style="1887" bestFit="1" customWidth="1"/>
    <col min="12095" max="12095" width="4.7109375" style="1887" bestFit="1" customWidth="1"/>
    <col min="12096" max="12096" width="4.28515625" style="1887" bestFit="1" customWidth="1"/>
    <col min="12097" max="12097" width="4.28515625" style="1887" customWidth="1"/>
    <col min="12098" max="12098" width="19.140625" style="1887" customWidth="1"/>
    <col min="12099" max="12099" width="5.85546875" style="1887" bestFit="1" customWidth="1"/>
    <col min="12100" max="12100" width="8.140625" style="1887" bestFit="1" customWidth="1"/>
    <col min="12101" max="12101" width="8" style="1887" bestFit="1" customWidth="1"/>
    <col min="12102" max="12102" width="6.85546875" style="1887" bestFit="1" customWidth="1"/>
    <col min="12103" max="12103" width="7.7109375" style="1887" bestFit="1" customWidth="1"/>
    <col min="12104" max="12105" width="8.5703125" style="1887" bestFit="1" customWidth="1"/>
    <col min="12106" max="12106" width="9" style="1887" bestFit="1" customWidth="1"/>
    <col min="12107" max="12107" width="6.7109375" style="1887" bestFit="1" customWidth="1"/>
    <col min="12108" max="12108" width="7.7109375" style="1887" bestFit="1" customWidth="1"/>
    <col min="12109" max="12109" width="5.7109375" style="1887" bestFit="1" customWidth="1"/>
    <col min="12110" max="12110" width="5.85546875" style="1887" bestFit="1" customWidth="1"/>
    <col min="12111" max="12111" width="5.7109375" style="1887" bestFit="1" customWidth="1"/>
    <col min="12112" max="12112" width="6.5703125" style="1887" bestFit="1" customWidth="1"/>
    <col min="12113" max="12113" width="7.85546875" style="1887" bestFit="1" customWidth="1"/>
    <col min="12114" max="12290" width="10.42578125" style="1887"/>
    <col min="12291" max="12291" width="4" style="1887" bestFit="1" customWidth="1"/>
    <col min="12292" max="12292" width="10.5703125" style="1887" customWidth="1"/>
    <col min="12293" max="12293" width="9.42578125" style="1887" customWidth="1"/>
    <col min="12294" max="12294" width="29.28515625" style="1887" customWidth="1"/>
    <col min="12295" max="12295" width="11.5703125" style="1887" bestFit="1" customWidth="1"/>
    <col min="12296" max="12296" width="12" style="1887" bestFit="1" customWidth="1"/>
    <col min="12297" max="12298" width="6" style="1887" customWidth="1"/>
    <col min="12299" max="12299" width="3.5703125" style="1887" customWidth="1"/>
    <col min="12300" max="12302" width="3.28515625" style="1887" customWidth="1"/>
    <col min="12303" max="12307" width="3.28515625" style="1887" bestFit="1" customWidth="1"/>
    <col min="12308" max="12318" width="3.42578125" style="1887" bestFit="1" customWidth="1"/>
    <col min="12319" max="12320" width="3.5703125" style="1887" bestFit="1" customWidth="1"/>
    <col min="12321" max="12325" width="3.42578125" style="1887" bestFit="1" customWidth="1"/>
    <col min="12326" max="12326" width="4" style="1887" customWidth="1"/>
    <col min="12327" max="12330" width="3.42578125" style="1887" bestFit="1" customWidth="1"/>
    <col min="12331" max="12331" width="4" style="1887" customWidth="1"/>
    <col min="12332" max="12332" width="3.5703125" style="1887" customWidth="1"/>
    <col min="12333" max="12333" width="3.42578125" style="1887" bestFit="1" customWidth="1"/>
    <col min="12334" max="12334" width="3.28515625" style="1887" customWidth="1"/>
    <col min="12335" max="12350" width="3.42578125" style="1887" bestFit="1" customWidth="1"/>
    <col min="12351" max="12351" width="4.7109375" style="1887" bestFit="1" customWidth="1"/>
    <col min="12352" max="12352" width="4.28515625" style="1887" bestFit="1" customWidth="1"/>
    <col min="12353" max="12353" width="4.28515625" style="1887" customWidth="1"/>
    <col min="12354" max="12354" width="19.140625" style="1887" customWidth="1"/>
    <col min="12355" max="12355" width="5.85546875" style="1887" bestFit="1" customWidth="1"/>
    <col min="12356" max="12356" width="8.140625" style="1887" bestFit="1" customWidth="1"/>
    <col min="12357" max="12357" width="8" style="1887" bestFit="1" customWidth="1"/>
    <col min="12358" max="12358" width="6.85546875" style="1887" bestFit="1" customWidth="1"/>
    <col min="12359" max="12359" width="7.7109375" style="1887" bestFit="1" customWidth="1"/>
    <col min="12360" max="12361" width="8.5703125" style="1887" bestFit="1" customWidth="1"/>
    <col min="12362" max="12362" width="9" style="1887" bestFit="1" customWidth="1"/>
    <col min="12363" max="12363" width="6.7109375" style="1887" bestFit="1" customWidth="1"/>
    <col min="12364" max="12364" width="7.7109375" style="1887" bestFit="1" customWidth="1"/>
    <col min="12365" max="12365" width="5.7109375" style="1887" bestFit="1" customWidth="1"/>
    <col min="12366" max="12366" width="5.85546875" style="1887" bestFit="1" customWidth="1"/>
    <col min="12367" max="12367" width="5.7109375" style="1887" bestFit="1" customWidth="1"/>
    <col min="12368" max="12368" width="6.5703125" style="1887" bestFit="1" customWidth="1"/>
    <col min="12369" max="12369" width="7.85546875" style="1887" bestFit="1" customWidth="1"/>
    <col min="12370" max="12546" width="10.42578125" style="1887"/>
    <col min="12547" max="12547" width="4" style="1887" bestFit="1" customWidth="1"/>
    <col min="12548" max="12548" width="10.5703125" style="1887" customWidth="1"/>
    <col min="12549" max="12549" width="9.42578125" style="1887" customWidth="1"/>
    <col min="12550" max="12550" width="29.28515625" style="1887" customWidth="1"/>
    <col min="12551" max="12551" width="11.5703125" style="1887" bestFit="1" customWidth="1"/>
    <col min="12552" max="12552" width="12" style="1887" bestFit="1" customWidth="1"/>
    <col min="12553" max="12554" width="6" style="1887" customWidth="1"/>
    <col min="12555" max="12555" width="3.5703125" style="1887" customWidth="1"/>
    <col min="12556" max="12558" width="3.28515625" style="1887" customWidth="1"/>
    <col min="12559" max="12563" width="3.28515625" style="1887" bestFit="1" customWidth="1"/>
    <col min="12564" max="12574" width="3.42578125" style="1887" bestFit="1" customWidth="1"/>
    <col min="12575" max="12576" width="3.5703125" style="1887" bestFit="1" customWidth="1"/>
    <col min="12577" max="12581" width="3.42578125" style="1887" bestFit="1" customWidth="1"/>
    <col min="12582" max="12582" width="4" style="1887" customWidth="1"/>
    <col min="12583" max="12586" width="3.42578125" style="1887" bestFit="1" customWidth="1"/>
    <col min="12587" max="12587" width="4" style="1887" customWidth="1"/>
    <col min="12588" max="12588" width="3.5703125" style="1887" customWidth="1"/>
    <col min="12589" max="12589" width="3.42578125" style="1887" bestFit="1" customWidth="1"/>
    <col min="12590" max="12590" width="3.28515625" style="1887" customWidth="1"/>
    <col min="12591" max="12606" width="3.42578125" style="1887" bestFit="1" customWidth="1"/>
    <col min="12607" max="12607" width="4.7109375" style="1887" bestFit="1" customWidth="1"/>
    <col min="12608" max="12608" width="4.28515625" style="1887" bestFit="1" customWidth="1"/>
    <col min="12609" max="12609" width="4.28515625" style="1887" customWidth="1"/>
    <col min="12610" max="12610" width="19.140625" style="1887" customWidth="1"/>
    <col min="12611" max="12611" width="5.85546875" style="1887" bestFit="1" customWidth="1"/>
    <col min="12612" max="12612" width="8.140625" style="1887" bestFit="1" customWidth="1"/>
    <col min="12613" max="12613" width="8" style="1887" bestFit="1" customWidth="1"/>
    <col min="12614" max="12614" width="6.85546875" style="1887" bestFit="1" customWidth="1"/>
    <col min="12615" max="12615" width="7.7109375" style="1887" bestFit="1" customWidth="1"/>
    <col min="12616" max="12617" width="8.5703125" style="1887" bestFit="1" customWidth="1"/>
    <col min="12618" max="12618" width="9" style="1887" bestFit="1" customWidth="1"/>
    <col min="12619" max="12619" width="6.7109375" style="1887" bestFit="1" customWidth="1"/>
    <col min="12620" max="12620" width="7.7109375" style="1887" bestFit="1" customWidth="1"/>
    <col min="12621" max="12621" width="5.7109375" style="1887" bestFit="1" customWidth="1"/>
    <col min="12622" max="12622" width="5.85546875" style="1887" bestFit="1" customWidth="1"/>
    <col min="12623" max="12623" width="5.7109375" style="1887" bestFit="1" customWidth="1"/>
    <col min="12624" max="12624" width="6.5703125" style="1887" bestFit="1" customWidth="1"/>
    <col min="12625" max="12625" width="7.85546875" style="1887" bestFit="1" customWidth="1"/>
    <col min="12626" max="12802" width="10.42578125" style="1887"/>
    <col min="12803" max="12803" width="4" style="1887" bestFit="1" customWidth="1"/>
    <col min="12804" max="12804" width="10.5703125" style="1887" customWidth="1"/>
    <col min="12805" max="12805" width="9.42578125" style="1887" customWidth="1"/>
    <col min="12806" max="12806" width="29.28515625" style="1887" customWidth="1"/>
    <col min="12807" max="12807" width="11.5703125" style="1887" bestFit="1" customWidth="1"/>
    <col min="12808" max="12808" width="12" style="1887" bestFit="1" customWidth="1"/>
    <col min="12809" max="12810" width="6" style="1887" customWidth="1"/>
    <col min="12811" max="12811" width="3.5703125" style="1887" customWidth="1"/>
    <col min="12812" max="12814" width="3.28515625" style="1887" customWidth="1"/>
    <col min="12815" max="12819" width="3.28515625" style="1887" bestFit="1" customWidth="1"/>
    <col min="12820" max="12830" width="3.42578125" style="1887" bestFit="1" customWidth="1"/>
    <col min="12831" max="12832" width="3.5703125" style="1887" bestFit="1" customWidth="1"/>
    <col min="12833" max="12837" width="3.42578125" style="1887" bestFit="1" customWidth="1"/>
    <col min="12838" max="12838" width="4" style="1887" customWidth="1"/>
    <col min="12839" max="12842" width="3.42578125" style="1887" bestFit="1" customWidth="1"/>
    <col min="12843" max="12843" width="4" style="1887" customWidth="1"/>
    <col min="12844" max="12844" width="3.5703125" style="1887" customWidth="1"/>
    <col min="12845" max="12845" width="3.42578125" style="1887" bestFit="1" customWidth="1"/>
    <col min="12846" max="12846" width="3.28515625" style="1887" customWidth="1"/>
    <col min="12847" max="12862" width="3.42578125" style="1887" bestFit="1" customWidth="1"/>
    <col min="12863" max="12863" width="4.7109375" style="1887" bestFit="1" customWidth="1"/>
    <col min="12864" max="12864" width="4.28515625" style="1887" bestFit="1" customWidth="1"/>
    <col min="12865" max="12865" width="4.28515625" style="1887" customWidth="1"/>
    <col min="12866" max="12866" width="19.140625" style="1887" customWidth="1"/>
    <col min="12867" max="12867" width="5.85546875" style="1887" bestFit="1" customWidth="1"/>
    <col min="12868" max="12868" width="8.140625" style="1887" bestFit="1" customWidth="1"/>
    <col min="12869" max="12869" width="8" style="1887" bestFit="1" customWidth="1"/>
    <col min="12870" max="12870" width="6.85546875" style="1887" bestFit="1" customWidth="1"/>
    <col min="12871" max="12871" width="7.7109375" style="1887" bestFit="1" customWidth="1"/>
    <col min="12872" max="12873" width="8.5703125" style="1887" bestFit="1" customWidth="1"/>
    <col min="12874" max="12874" width="9" style="1887" bestFit="1" customWidth="1"/>
    <col min="12875" max="12875" width="6.7109375" style="1887" bestFit="1" customWidth="1"/>
    <col min="12876" max="12876" width="7.7109375" style="1887" bestFit="1" customWidth="1"/>
    <col min="12877" max="12877" width="5.7109375" style="1887" bestFit="1" customWidth="1"/>
    <col min="12878" max="12878" width="5.85546875" style="1887" bestFit="1" customWidth="1"/>
    <col min="12879" max="12879" width="5.7109375" style="1887" bestFit="1" customWidth="1"/>
    <col min="12880" max="12880" width="6.5703125" style="1887" bestFit="1" customWidth="1"/>
    <col min="12881" max="12881" width="7.85546875" style="1887" bestFit="1" customWidth="1"/>
    <col min="12882" max="13058" width="10.42578125" style="1887"/>
    <col min="13059" max="13059" width="4" style="1887" bestFit="1" customWidth="1"/>
    <col min="13060" max="13060" width="10.5703125" style="1887" customWidth="1"/>
    <col min="13061" max="13061" width="9.42578125" style="1887" customWidth="1"/>
    <col min="13062" max="13062" width="29.28515625" style="1887" customWidth="1"/>
    <col min="13063" max="13063" width="11.5703125" style="1887" bestFit="1" customWidth="1"/>
    <col min="13064" max="13064" width="12" style="1887" bestFit="1" customWidth="1"/>
    <col min="13065" max="13066" width="6" style="1887" customWidth="1"/>
    <col min="13067" max="13067" width="3.5703125" style="1887" customWidth="1"/>
    <col min="13068" max="13070" width="3.28515625" style="1887" customWidth="1"/>
    <col min="13071" max="13075" width="3.28515625" style="1887" bestFit="1" customWidth="1"/>
    <col min="13076" max="13086" width="3.42578125" style="1887" bestFit="1" customWidth="1"/>
    <col min="13087" max="13088" width="3.5703125" style="1887" bestFit="1" customWidth="1"/>
    <col min="13089" max="13093" width="3.42578125" style="1887" bestFit="1" customWidth="1"/>
    <col min="13094" max="13094" width="4" style="1887" customWidth="1"/>
    <col min="13095" max="13098" width="3.42578125" style="1887" bestFit="1" customWidth="1"/>
    <col min="13099" max="13099" width="4" style="1887" customWidth="1"/>
    <col min="13100" max="13100" width="3.5703125" style="1887" customWidth="1"/>
    <col min="13101" max="13101" width="3.42578125" style="1887" bestFit="1" customWidth="1"/>
    <col min="13102" max="13102" width="3.28515625" style="1887" customWidth="1"/>
    <col min="13103" max="13118" width="3.42578125" style="1887" bestFit="1" customWidth="1"/>
    <col min="13119" max="13119" width="4.7109375" style="1887" bestFit="1" customWidth="1"/>
    <col min="13120" max="13120" width="4.28515625" style="1887" bestFit="1" customWidth="1"/>
    <col min="13121" max="13121" width="4.28515625" style="1887" customWidth="1"/>
    <col min="13122" max="13122" width="19.140625" style="1887" customWidth="1"/>
    <col min="13123" max="13123" width="5.85546875" style="1887" bestFit="1" customWidth="1"/>
    <col min="13124" max="13124" width="8.140625" style="1887" bestFit="1" customWidth="1"/>
    <col min="13125" max="13125" width="8" style="1887" bestFit="1" customWidth="1"/>
    <col min="13126" max="13126" width="6.85546875" style="1887" bestFit="1" customWidth="1"/>
    <col min="13127" max="13127" width="7.7109375" style="1887" bestFit="1" customWidth="1"/>
    <col min="13128" max="13129" width="8.5703125" style="1887" bestFit="1" customWidth="1"/>
    <col min="13130" max="13130" width="9" style="1887" bestFit="1" customWidth="1"/>
    <col min="13131" max="13131" width="6.7109375" style="1887" bestFit="1" customWidth="1"/>
    <col min="13132" max="13132" width="7.7109375" style="1887" bestFit="1" customWidth="1"/>
    <col min="13133" max="13133" width="5.7109375" style="1887" bestFit="1" customWidth="1"/>
    <col min="13134" max="13134" width="5.85546875" style="1887" bestFit="1" customWidth="1"/>
    <col min="13135" max="13135" width="5.7109375" style="1887" bestFit="1" customWidth="1"/>
    <col min="13136" max="13136" width="6.5703125" style="1887" bestFit="1" customWidth="1"/>
    <col min="13137" max="13137" width="7.85546875" style="1887" bestFit="1" customWidth="1"/>
    <col min="13138" max="13314" width="10.42578125" style="1887"/>
    <col min="13315" max="13315" width="4" style="1887" bestFit="1" customWidth="1"/>
    <col min="13316" max="13316" width="10.5703125" style="1887" customWidth="1"/>
    <col min="13317" max="13317" width="9.42578125" style="1887" customWidth="1"/>
    <col min="13318" max="13318" width="29.28515625" style="1887" customWidth="1"/>
    <col min="13319" max="13319" width="11.5703125" style="1887" bestFit="1" customWidth="1"/>
    <col min="13320" max="13320" width="12" style="1887" bestFit="1" customWidth="1"/>
    <col min="13321" max="13322" width="6" style="1887" customWidth="1"/>
    <col min="13323" max="13323" width="3.5703125" style="1887" customWidth="1"/>
    <col min="13324" max="13326" width="3.28515625" style="1887" customWidth="1"/>
    <col min="13327" max="13331" width="3.28515625" style="1887" bestFit="1" customWidth="1"/>
    <col min="13332" max="13342" width="3.42578125" style="1887" bestFit="1" customWidth="1"/>
    <col min="13343" max="13344" width="3.5703125" style="1887" bestFit="1" customWidth="1"/>
    <col min="13345" max="13349" width="3.42578125" style="1887" bestFit="1" customWidth="1"/>
    <col min="13350" max="13350" width="4" style="1887" customWidth="1"/>
    <col min="13351" max="13354" width="3.42578125" style="1887" bestFit="1" customWidth="1"/>
    <col min="13355" max="13355" width="4" style="1887" customWidth="1"/>
    <col min="13356" max="13356" width="3.5703125" style="1887" customWidth="1"/>
    <col min="13357" max="13357" width="3.42578125" style="1887" bestFit="1" customWidth="1"/>
    <col min="13358" max="13358" width="3.28515625" style="1887" customWidth="1"/>
    <col min="13359" max="13374" width="3.42578125" style="1887" bestFit="1" customWidth="1"/>
    <col min="13375" max="13375" width="4.7109375" style="1887" bestFit="1" customWidth="1"/>
    <col min="13376" max="13376" width="4.28515625" style="1887" bestFit="1" customWidth="1"/>
    <col min="13377" max="13377" width="4.28515625" style="1887" customWidth="1"/>
    <col min="13378" max="13378" width="19.140625" style="1887" customWidth="1"/>
    <col min="13379" max="13379" width="5.85546875" style="1887" bestFit="1" customWidth="1"/>
    <col min="13380" max="13380" width="8.140625" style="1887" bestFit="1" customWidth="1"/>
    <col min="13381" max="13381" width="8" style="1887" bestFit="1" customWidth="1"/>
    <col min="13382" max="13382" width="6.85546875" style="1887" bestFit="1" customWidth="1"/>
    <col min="13383" max="13383" width="7.7109375" style="1887" bestFit="1" customWidth="1"/>
    <col min="13384" max="13385" width="8.5703125" style="1887" bestFit="1" customWidth="1"/>
    <col min="13386" max="13386" width="9" style="1887" bestFit="1" customWidth="1"/>
    <col min="13387" max="13387" width="6.7109375" style="1887" bestFit="1" customWidth="1"/>
    <col min="13388" max="13388" width="7.7109375" style="1887" bestFit="1" customWidth="1"/>
    <col min="13389" max="13389" width="5.7109375" style="1887" bestFit="1" customWidth="1"/>
    <col min="13390" max="13390" width="5.85546875" style="1887" bestFit="1" customWidth="1"/>
    <col min="13391" max="13391" width="5.7109375" style="1887" bestFit="1" customWidth="1"/>
    <col min="13392" max="13392" width="6.5703125" style="1887" bestFit="1" customWidth="1"/>
    <col min="13393" max="13393" width="7.85546875" style="1887" bestFit="1" customWidth="1"/>
    <col min="13394" max="13570" width="10.42578125" style="1887"/>
    <col min="13571" max="13571" width="4" style="1887" bestFit="1" customWidth="1"/>
    <col min="13572" max="13572" width="10.5703125" style="1887" customWidth="1"/>
    <col min="13573" max="13573" width="9.42578125" style="1887" customWidth="1"/>
    <col min="13574" max="13574" width="29.28515625" style="1887" customWidth="1"/>
    <col min="13575" max="13575" width="11.5703125" style="1887" bestFit="1" customWidth="1"/>
    <col min="13576" max="13576" width="12" style="1887" bestFit="1" customWidth="1"/>
    <col min="13577" max="13578" width="6" style="1887" customWidth="1"/>
    <col min="13579" max="13579" width="3.5703125" style="1887" customWidth="1"/>
    <col min="13580" max="13582" width="3.28515625" style="1887" customWidth="1"/>
    <col min="13583" max="13587" width="3.28515625" style="1887" bestFit="1" customWidth="1"/>
    <col min="13588" max="13598" width="3.42578125" style="1887" bestFit="1" customWidth="1"/>
    <col min="13599" max="13600" width="3.5703125" style="1887" bestFit="1" customWidth="1"/>
    <col min="13601" max="13605" width="3.42578125" style="1887" bestFit="1" customWidth="1"/>
    <col min="13606" max="13606" width="4" style="1887" customWidth="1"/>
    <col min="13607" max="13610" width="3.42578125" style="1887" bestFit="1" customWidth="1"/>
    <col min="13611" max="13611" width="4" style="1887" customWidth="1"/>
    <col min="13612" max="13612" width="3.5703125" style="1887" customWidth="1"/>
    <col min="13613" max="13613" width="3.42578125" style="1887" bestFit="1" customWidth="1"/>
    <col min="13614" max="13614" width="3.28515625" style="1887" customWidth="1"/>
    <col min="13615" max="13630" width="3.42578125" style="1887" bestFit="1" customWidth="1"/>
    <col min="13631" max="13631" width="4.7109375" style="1887" bestFit="1" customWidth="1"/>
    <col min="13632" max="13632" width="4.28515625" style="1887" bestFit="1" customWidth="1"/>
    <col min="13633" max="13633" width="4.28515625" style="1887" customWidth="1"/>
    <col min="13634" max="13634" width="19.140625" style="1887" customWidth="1"/>
    <col min="13635" max="13635" width="5.85546875" style="1887" bestFit="1" customWidth="1"/>
    <col min="13636" max="13636" width="8.140625" style="1887" bestFit="1" customWidth="1"/>
    <col min="13637" max="13637" width="8" style="1887" bestFit="1" customWidth="1"/>
    <col min="13638" max="13638" width="6.85546875" style="1887" bestFit="1" customWidth="1"/>
    <col min="13639" max="13639" width="7.7109375" style="1887" bestFit="1" customWidth="1"/>
    <col min="13640" max="13641" width="8.5703125" style="1887" bestFit="1" customWidth="1"/>
    <col min="13642" max="13642" width="9" style="1887" bestFit="1" customWidth="1"/>
    <col min="13643" max="13643" width="6.7109375" style="1887" bestFit="1" customWidth="1"/>
    <col min="13644" max="13644" width="7.7109375" style="1887" bestFit="1" customWidth="1"/>
    <col min="13645" max="13645" width="5.7109375" style="1887" bestFit="1" customWidth="1"/>
    <col min="13646" max="13646" width="5.85546875" style="1887" bestFit="1" customWidth="1"/>
    <col min="13647" max="13647" width="5.7109375" style="1887" bestFit="1" customWidth="1"/>
    <col min="13648" max="13648" width="6.5703125" style="1887" bestFit="1" customWidth="1"/>
    <col min="13649" max="13649" width="7.85546875" style="1887" bestFit="1" customWidth="1"/>
    <col min="13650" max="13826" width="10.42578125" style="1887"/>
    <col min="13827" max="13827" width="4" style="1887" bestFit="1" customWidth="1"/>
    <col min="13828" max="13828" width="10.5703125" style="1887" customWidth="1"/>
    <col min="13829" max="13829" width="9.42578125" style="1887" customWidth="1"/>
    <col min="13830" max="13830" width="29.28515625" style="1887" customWidth="1"/>
    <col min="13831" max="13831" width="11.5703125" style="1887" bestFit="1" customWidth="1"/>
    <col min="13832" max="13832" width="12" style="1887" bestFit="1" customWidth="1"/>
    <col min="13833" max="13834" width="6" style="1887" customWidth="1"/>
    <col min="13835" max="13835" width="3.5703125" style="1887" customWidth="1"/>
    <col min="13836" max="13838" width="3.28515625" style="1887" customWidth="1"/>
    <col min="13839" max="13843" width="3.28515625" style="1887" bestFit="1" customWidth="1"/>
    <col min="13844" max="13854" width="3.42578125" style="1887" bestFit="1" customWidth="1"/>
    <col min="13855" max="13856" width="3.5703125" style="1887" bestFit="1" customWidth="1"/>
    <col min="13857" max="13861" width="3.42578125" style="1887" bestFit="1" customWidth="1"/>
    <col min="13862" max="13862" width="4" style="1887" customWidth="1"/>
    <col min="13863" max="13866" width="3.42578125" style="1887" bestFit="1" customWidth="1"/>
    <col min="13867" max="13867" width="4" style="1887" customWidth="1"/>
    <col min="13868" max="13868" width="3.5703125" style="1887" customWidth="1"/>
    <col min="13869" max="13869" width="3.42578125" style="1887" bestFit="1" customWidth="1"/>
    <col min="13870" max="13870" width="3.28515625" style="1887" customWidth="1"/>
    <col min="13871" max="13886" width="3.42578125" style="1887" bestFit="1" customWidth="1"/>
    <col min="13887" max="13887" width="4.7109375" style="1887" bestFit="1" customWidth="1"/>
    <col min="13888" max="13888" width="4.28515625" style="1887" bestFit="1" customWidth="1"/>
    <col min="13889" max="13889" width="4.28515625" style="1887" customWidth="1"/>
    <col min="13890" max="13890" width="19.140625" style="1887" customWidth="1"/>
    <col min="13891" max="13891" width="5.85546875" style="1887" bestFit="1" customWidth="1"/>
    <col min="13892" max="13892" width="8.140625" style="1887" bestFit="1" customWidth="1"/>
    <col min="13893" max="13893" width="8" style="1887" bestFit="1" customWidth="1"/>
    <col min="13894" max="13894" width="6.85546875" style="1887" bestFit="1" customWidth="1"/>
    <col min="13895" max="13895" width="7.7109375" style="1887" bestFit="1" customWidth="1"/>
    <col min="13896" max="13897" width="8.5703125" style="1887" bestFit="1" customWidth="1"/>
    <col min="13898" max="13898" width="9" style="1887" bestFit="1" customWidth="1"/>
    <col min="13899" max="13899" width="6.7109375" style="1887" bestFit="1" customWidth="1"/>
    <col min="13900" max="13900" width="7.7109375" style="1887" bestFit="1" customWidth="1"/>
    <col min="13901" max="13901" width="5.7109375" style="1887" bestFit="1" customWidth="1"/>
    <col min="13902" max="13902" width="5.85546875" style="1887" bestFit="1" customWidth="1"/>
    <col min="13903" max="13903" width="5.7109375" style="1887" bestFit="1" customWidth="1"/>
    <col min="13904" max="13904" width="6.5703125" style="1887" bestFit="1" customWidth="1"/>
    <col min="13905" max="13905" width="7.85546875" style="1887" bestFit="1" customWidth="1"/>
    <col min="13906" max="14082" width="10.42578125" style="1887"/>
    <col min="14083" max="14083" width="4" style="1887" bestFit="1" customWidth="1"/>
    <col min="14084" max="14084" width="10.5703125" style="1887" customWidth="1"/>
    <col min="14085" max="14085" width="9.42578125" style="1887" customWidth="1"/>
    <col min="14086" max="14086" width="29.28515625" style="1887" customWidth="1"/>
    <col min="14087" max="14087" width="11.5703125" style="1887" bestFit="1" customWidth="1"/>
    <col min="14088" max="14088" width="12" style="1887" bestFit="1" customWidth="1"/>
    <col min="14089" max="14090" width="6" style="1887" customWidth="1"/>
    <col min="14091" max="14091" width="3.5703125" style="1887" customWidth="1"/>
    <col min="14092" max="14094" width="3.28515625" style="1887" customWidth="1"/>
    <col min="14095" max="14099" width="3.28515625" style="1887" bestFit="1" customWidth="1"/>
    <col min="14100" max="14110" width="3.42578125" style="1887" bestFit="1" customWidth="1"/>
    <col min="14111" max="14112" width="3.5703125" style="1887" bestFit="1" customWidth="1"/>
    <col min="14113" max="14117" width="3.42578125" style="1887" bestFit="1" customWidth="1"/>
    <col min="14118" max="14118" width="4" style="1887" customWidth="1"/>
    <col min="14119" max="14122" width="3.42578125" style="1887" bestFit="1" customWidth="1"/>
    <col min="14123" max="14123" width="4" style="1887" customWidth="1"/>
    <col min="14124" max="14124" width="3.5703125" style="1887" customWidth="1"/>
    <col min="14125" max="14125" width="3.42578125" style="1887" bestFit="1" customWidth="1"/>
    <col min="14126" max="14126" width="3.28515625" style="1887" customWidth="1"/>
    <col min="14127" max="14142" width="3.42578125" style="1887" bestFit="1" customWidth="1"/>
    <col min="14143" max="14143" width="4.7109375" style="1887" bestFit="1" customWidth="1"/>
    <col min="14144" max="14144" width="4.28515625" style="1887" bestFit="1" customWidth="1"/>
    <col min="14145" max="14145" width="4.28515625" style="1887" customWidth="1"/>
    <col min="14146" max="14146" width="19.140625" style="1887" customWidth="1"/>
    <col min="14147" max="14147" width="5.85546875" style="1887" bestFit="1" customWidth="1"/>
    <col min="14148" max="14148" width="8.140625" style="1887" bestFit="1" customWidth="1"/>
    <col min="14149" max="14149" width="8" style="1887" bestFit="1" customWidth="1"/>
    <col min="14150" max="14150" width="6.85546875" style="1887" bestFit="1" customWidth="1"/>
    <col min="14151" max="14151" width="7.7109375" style="1887" bestFit="1" customWidth="1"/>
    <col min="14152" max="14153" width="8.5703125" style="1887" bestFit="1" customWidth="1"/>
    <col min="14154" max="14154" width="9" style="1887" bestFit="1" customWidth="1"/>
    <col min="14155" max="14155" width="6.7109375" style="1887" bestFit="1" customWidth="1"/>
    <col min="14156" max="14156" width="7.7109375" style="1887" bestFit="1" customWidth="1"/>
    <col min="14157" max="14157" width="5.7109375" style="1887" bestFit="1" customWidth="1"/>
    <col min="14158" max="14158" width="5.85546875" style="1887" bestFit="1" customWidth="1"/>
    <col min="14159" max="14159" width="5.7109375" style="1887" bestFit="1" customWidth="1"/>
    <col min="14160" max="14160" width="6.5703125" style="1887" bestFit="1" customWidth="1"/>
    <col min="14161" max="14161" width="7.85546875" style="1887" bestFit="1" customWidth="1"/>
    <col min="14162" max="14338" width="10.42578125" style="1887"/>
    <col min="14339" max="14339" width="4" style="1887" bestFit="1" customWidth="1"/>
    <col min="14340" max="14340" width="10.5703125" style="1887" customWidth="1"/>
    <col min="14341" max="14341" width="9.42578125" style="1887" customWidth="1"/>
    <col min="14342" max="14342" width="29.28515625" style="1887" customWidth="1"/>
    <col min="14343" max="14343" width="11.5703125" style="1887" bestFit="1" customWidth="1"/>
    <col min="14344" max="14344" width="12" style="1887" bestFit="1" customWidth="1"/>
    <col min="14345" max="14346" width="6" style="1887" customWidth="1"/>
    <col min="14347" max="14347" width="3.5703125" style="1887" customWidth="1"/>
    <col min="14348" max="14350" width="3.28515625" style="1887" customWidth="1"/>
    <col min="14351" max="14355" width="3.28515625" style="1887" bestFit="1" customWidth="1"/>
    <col min="14356" max="14366" width="3.42578125" style="1887" bestFit="1" customWidth="1"/>
    <col min="14367" max="14368" width="3.5703125" style="1887" bestFit="1" customWidth="1"/>
    <col min="14369" max="14373" width="3.42578125" style="1887" bestFit="1" customWidth="1"/>
    <col min="14374" max="14374" width="4" style="1887" customWidth="1"/>
    <col min="14375" max="14378" width="3.42578125" style="1887" bestFit="1" customWidth="1"/>
    <col min="14379" max="14379" width="4" style="1887" customWidth="1"/>
    <col min="14380" max="14380" width="3.5703125" style="1887" customWidth="1"/>
    <col min="14381" max="14381" width="3.42578125" style="1887" bestFit="1" customWidth="1"/>
    <col min="14382" max="14382" width="3.28515625" style="1887" customWidth="1"/>
    <col min="14383" max="14398" width="3.42578125" style="1887" bestFit="1" customWidth="1"/>
    <col min="14399" max="14399" width="4.7109375" style="1887" bestFit="1" customWidth="1"/>
    <col min="14400" max="14400" width="4.28515625" style="1887" bestFit="1" customWidth="1"/>
    <col min="14401" max="14401" width="4.28515625" style="1887" customWidth="1"/>
    <col min="14402" max="14402" width="19.140625" style="1887" customWidth="1"/>
    <col min="14403" max="14403" width="5.85546875" style="1887" bestFit="1" customWidth="1"/>
    <col min="14404" max="14404" width="8.140625" style="1887" bestFit="1" customWidth="1"/>
    <col min="14405" max="14405" width="8" style="1887" bestFit="1" customWidth="1"/>
    <col min="14406" max="14406" width="6.85546875" style="1887" bestFit="1" customWidth="1"/>
    <col min="14407" max="14407" width="7.7109375" style="1887" bestFit="1" customWidth="1"/>
    <col min="14408" max="14409" width="8.5703125" style="1887" bestFit="1" customWidth="1"/>
    <col min="14410" max="14410" width="9" style="1887" bestFit="1" customWidth="1"/>
    <col min="14411" max="14411" width="6.7109375" style="1887" bestFit="1" customWidth="1"/>
    <col min="14412" max="14412" width="7.7109375" style="1887" bestFit="1" customWidth="1"/>
    <col min="14413" max="14413" width="5.7109375" style="1887" bestFit="1" customWidth="1"/>
    <col min="14414" max="14414" width="5.85546875" style="1887" bestFit="1" customWidth="1"/>
    <col min="14415" max="14415" width="5.7109375" style="1887" bestFit="1" customWidth="1"/>
    <col min="14416" max="14416" width="6.5703125" style="1887" bestFit="1" customWidth="1"/>
    <col min="14417" max="14417" width="7.85546875" style="1887" bestFit="1" customWidth="1"/>
    <col min="14418" max="14594" width="10.42578125" style="1887"/>
    <col min="14595" max="14595" width="4" style="1887" bestFit="1" customWidth="1"/>
    <col min="14596" max="14596" width="10.5703125" style="1887" customWidth="1"/>
    <col min="14597" max="14597" width="9.42578125" style="1887" customWidth="1"/>
    <col min="14598" max="14598" width="29.28515625" style="1887" customWidth="1"/>
    <col min="14599" max="14599" width="11.5703125" style="1887" bestFit="1" customWidth="1"/>
    <col min="14600" max="14600" width="12" style="1887" bestFit="1" customWidth="1"/>
    <col min="14601" max="14602" width="6" style="1887" customWidth="1"/>
    <col min="14603" max="14603" width="3.5703125" style="1887" customWidth="1"/>
    <col min="14604" max="14606" width="3.28515625" style="1887" customWidth="1"/>
    <col min="14607" max="14611" width="3.28515625" style="1887" bestFit="1" customWidth="1"/>
    <col min="14612" max="14622" width="3.42578125" style="1887" bestFit="1" customWidth="1"/>
    <col min="14623" max="14624" width="3.5703125" style="1887" bestFit="1" customWidth="1"/>
    <col min="14625" max="14629" width="3.42578125" style="1887" bestFit="1" customWidth="1"/>
    <col min="14630" max="14630" width="4" style="1887" customWidth="1"/>
    <col min="14631" max="14634" width="3.42578125" style="1887" bestFit="1" customWidth="1"/>
    <col min="14635" max="14635" width="4" style="1887" customWidth="1"/>
    <col min="14636" max="14636" width="3.5703125" style="1887" customWidth="1"/>
    <col min="14637" max="14637" width="3.42578125" style="1887" bestFit="1" customWidth="1"/>
    <col min="14638" max="14638" width="3.28515625" style="1887" customWidth="1"/>
    <col min="14639" max="14654" width="3.42578125" style="1887" bestFit="1" customWidth="1"/>
    <col min="14655" max="14655" width="4.7109375" style="1887" bestFit="1" customWidth="1"/>
    <col min="14656" max="14656" width="4.28515625" style="1887" bestFit="1" customWidth="1"/>
    <col min="14657" max="14657" width="4.28515625" style="1887" customWidth="1"/>
    <col min="14658" max="14658" width="19.140625" style="1887" customWidth="1"/>
    <col min="14659" max="14659" width="5.85546875" style="1887" bestFit="1" customWidth="1"/>
    <col min="14660" max="14660" width="8.140625" style="1887" bestFit="1" customWidth="1"/>
    <col min="14661" max="14661" width="8" style="1887" bestFit="1" customWidth="1"/>
    <col min="14662" max="14662" width="6.85546875" style="1887" bestFit="1" customWidth="1"/>
    <col min="14663" max="14663" width="7.7109375" style="1887" bestFit="1" customWidth="1"/>
    <col min="14664" max="14665" width="8.5703125" style="1887" bestFit="1" customWidth="1"/>
    <col min="14666" max="14666" width="9" style="1887" bestFit="1" customWidth="1"/>
    <col min="14667" max="14667" width="6.7109375" style="1887" bestFit="1" customWidth="1"/>
    <col min="14668" max="14668" width="7.7109375" style="1887" bestFit="1" customWidth="1"/>
    <col min="14669" max="14669" width="5.7109375" style="1887" bestFit="1" customWidth="1"/>
    <col min="14670" max="14670" width="5.85546875" style="1887" bestFit="1" customWidth="1"/>
    <col min="14671" max="14671" width="5.7109375" style="1887" bestFit="1" customWidth="1"/>
    <col min="14672" max="14672" width="6.5703125" style="1887" bestFit="1" customWidth="1"/>
    <col min="14673" max="14673" width="7.85546875" style="1887" bestFit="1" customWidth="1"/>
    <col min="14674" max="14850" width="10.42578125" style="1887"/>
    <col min="14851" max="14851" width="4" style="1887" bestFit="1" customWidth="1"/>
    <col min="14852" max="14852" width="10.5703125" style="1887" customWidth="1"/>
    <col min="14853" max="14853" width="9.42578125" style="1887" customWidth="1"/>
    <col min="14854" max="14854" width="29.28515625" style="1887" customWidth="1"/>
    <col min="14855" max="14855" width="11.5703125" style="1887" bestFit="1" customWidth="1"/>
    <col min="14856" max="14856" width="12" style="1887" bestFit="1" customWidth="1"/>
    <col min="14857" max="14858" width="6" style="1887" customWidth="1"/>
    <col min="14859" max="14859" width="3.5703125" style="1887" customWidth="1"/>
    <col min="14860" max="14862" width="3.28515625" style="1887" customWidth="1"/>
    <col min="14863" max="14867" width="3.28515625" style="1887" bestFit="1" customWidth="1"/>
    <col min="14868" max="14878" width="3.42578125" style="1887" bestFit="1" customWidth="1"/>
    <col min="14879" max="14880" width="3.5703125" style="1887" bestFit="1" customWidth="1"/>
    <col min="14881" max="14885" width="3.42578125" style="1887" bestFit="1" customWidth="1"/>
    <col min="14886" max="14886" width="4" style="1887" customWidth="1"/>
    <col min="14887" max="14890" width="3.42578125" style="1887" bestFit="1" customWidth="1"/>
    <col min="14891" max="14891" width="4" style="1887" customWidth="1"/>
    <col min="14892" max="14892" width="3.5703125" style="1887" customWidth="1"/>
    <col min="14893" max="14893" width="3.42578125" style="1887" bestFit="1" customWidth="1"/>
    <col min="14894" max="14894" width="3.28515625" style="1887" customWidth="1"/>
    <col min="14895" max="14910" width="3.42578125" style="1887" bestFit="1" customWidth="1"/>
    <col min="14911" max="14911" width="4.7109375" style="1887" bestFit="1" customWidth="1"/>
    <col min="14912" max="14912" width="4.28515625" style="1887" bestFit="1" customWidth="1"/>
    <col min="14913" max="14913" width="4.28515625" style="1887" customWidth="1"/>
    <col min="14914" max="14914" width="19.140625" style="1887" customWidth="1"/>
    <col min="14915" max="14915" width="5.85546875" style="1887" bestFit="1" customWidth="1"/>
    <col min="14916" max="14916" width="8.140625" style="1887" bestFit="1" customWidth="1"/>
    <col min="14917" max="14917" width="8" style="1887" bestFit="1" customWidth="1"/>
    <col min="14918" max="14918" width="6.85546875" style="1887" bestFit="1" customWidth="1"/>
    <col min="14919" max="14919" width="7.7109375" style="1887" bestFit="1" customWidth="1"/>
    <col min="14920" max="14921" width="8.5703125" style="1887" bestFit="1" customWidth="1"/>
    <col min="14922" max="14922" width="9" style="1887" bestFit="1" customWidth="1"/>
    <col min="14923" max="14923" width="6.7109375" style="1887" bestFit="1" customWidth="1"/>
    <col min="14924" max="14924" width="7.7109375" style="1887" bestFit="1" customWidth="1"/>
    <col min="14925" max="14925" width="5.7109375" style="1887" bestFit="1" customWidth="1"/>
    <col min="14926" max="14926" width="5.85546875" style="1887" bestFit="1" customWidth="1"/>
    <col min="14927" max="14927" width="5.7109375" style="1887" bestFit="1" customWidth="1"/>
    <col min="14928" max="14928" width="6.5703125" style="1887" bestFit="1" customWidth="1"/>
    <col min="14929" max="14929" width="7.85546875" style="1887" bestFit="1" customWidth="1"/>
    <col min="14930" max="15106" width="10.42578125" style="1887"/>
    <col min="15107" max="15107" width="4" style="1887" bestFit="1" customWidth="1"/>
    <col min="15108" max="15108" width="10.5703125" style="1887" customWidth="1"/>
    <col min="15109" max="15109" width="9.42578125" style="1887" customWidth="1"/>
    <col min="15110" max="15110" width="29.28515625" style="1887" customWidth="1"/>
    <col min="15111" max="15111" width="11.5703125" style="1887" bestFit="1" customWidth="1"/>
    <col min="15112" max="15112" width="12" style="1887" bestFit="1" customWidth="1"/>
    <col min="15113" max="15114" width="6" style="1887" customWidth="1"/>
    <col min="15115" max="15115" width="3.5703125" style="1887" customWidth="1"/>
    <col min="15116" max="15118" width="3.28515625" style="1887" customWidth="1"/>
    <col min="15119" max="15123" width="3.28515625" style="1887" bestFit="1" customWidth="1"/>
    <col min="15124" max="15134" width="3.42578125" style="1887" bestFit="1" customWidth="1"/>
    <col min="15135" max="15136" width="3.5703125" style="1887" bestFit="1" customWidth="1"/>
    <col min="15137" max="15141" width="3.42578125" style="1887" bestFit="1" customWidth="1"/>
    <col min="15142" max="15142" width="4" style="1887" customWidth="1"/>
    <col min="15143" max="15146" width="3.42578125" style="1887" bestFit="1" customWidth="1"/>
    <col min="15147" max="15147" width="4" style="1887" customWidth="1"/>
    <col min="15148" max="15148" width="3.5703125" style="1887" customWidth="1"/>
    <col min="15149" max="15149" width="3.42578125" style="1887" bestFit="1" customWidth="1"/>
    <col min="15150" max="15150" width="3.28515625" style="1887" customWidth="1"/>
    <col min="15151" max="15166" width="3.42578125" style="1887" bestFit="1" customWidth="1"/>
    <col min="15167" max="15167" width="4.7109375" style="1887" bestFit="1" customWidth="1"/>
    <col min="15168" max="15168" width="4.28515625" style="1887" bestFit="1" customWidth="1"/>
    <col min="15169" max="15169" width="4.28515625" style="1887" customWidth="1"/>
    <col min="15170" max="15170" width="19.140625" style="1887" customWidth="1"/>
    <col min="15171" max="15171" width="5.85546875" style="1887" bestFit="1" customWidth="1"/>
    <col min="15172" max="15172" width="8.140625" style="1887" bestFit="1" customWidth="1"/>
    <col min="15173" max="15173" width="8" style="1887" bestFit="1" customWidth="1"/>
    <col min="15174" max="15174" width="6.85546875" style="1887" bestFit="1" customWidth="1"/>
    <col min="15175" max="15175" width="7.7109375" style="1887" bestFit="1" customWidth="1"/>
    <col min="15176" max="15177" width="8.5703125" style="1887" bestFit="1" customWidth="1"/>
    <col min="15178" max="15178" width="9" style="1887" bestFit="1" customWidth="1"/>
    <col min="15179" max="15179" width="6.7109375" style="1887" bestFit="1" customWidth="1"/>
    <col min="15180" max="15180" width="7.7109375" style="1887" bestFit="1" customWidth="1"/>
    <col min="15181" max="15181" width="5.7109375" style="1887" bestFit="1" customWidth="1"/>
    <col min="15182" max="15182" width="5.85546875" style="1887" bestFit="1" customWidth="1"/>
    <col min="15183" max="15183" width="5.7109375" style="1887" bestFit="1" customWidth="1"/>
    <col min="15184" max="15184" width="6.5703125" style="1887" bestFit="1" customWidth="1"/>
    <col min="15185" max="15185" width="7.85546875" style="1887" bestFit="1" customWidth="1"/>
    <col min="15186" max="15362" width="10.42578125" style="1887"/>
    <col min="15363" max="15363" width="4" style="1887" bestFit="1" customWidth="1"/>
    <col min="15364" max="15364" width="10.5703125" style="1887" customWidth="1"/>
    <col min="15365" max="15365" width="9.42578125" style="1887" customWidth="1"/>
    <col min="15366" max="15366" width="29.28515625" style="1887" customWidth="1"/>
    <col min="15367" max="15367" width="11.5703125" style="1887" bestFit="1" customWidth="1"/>
    <col min="15368" max="15368" width="12" style="1887" bestFit="1" customWidth="1"/>
    <col min="15369" max="15370" width="6" style="1887" customWidth="1"/>
    <col min="15371" max="15371" width="3.5703125" style="1887" customWidth="1"/>
    <col min="15372" max="15374" width="3.28515625" style="1887" customWidth="1"/>
    <col min="15375" max="15379" width="3.28515625" style="1887" bestFit="1" customWidth="1"/>
    <col min="15380" max="15390" width="3.42578125" style="1887" bestFit="1" customWidth="1"/>
    <col min="15391" max="15392" width="3.5703125" style="1887" bestFit="1" customWidth="1"/>
    <col min="15393" max="15397" width="3.42578125" style="1887" bestFit="1" customWidth="1"/>
    <col min="15398" max="15398" width="4" style="1887" customWidth="1"/>
    <col min="15399" max="15402" width="3.42578125" style="1887" bestFit="1" customWidth="1"/>
    <col min="15403" max="15403" width="4" style="1887" customWidth="1"/>
    <col min="15404" max="15404" width="3.5703125" style="1887" customWidth="1"/>
    <col min="15405" max="15405" width="3.42578125" style="1887" bestFit="1" customWidth="1"/>
    <col min="15406" max="15406" width="3.28515625" style="1887" customWidth="1"/>
    <col min="15407" max="15422" width="3.42578125" style="1887" bestFit="1" customWidth="1"/>
    <col min="15423" max="15423" width="4.7109375" style="1887" bestFit="1" customWidth="1"/>
    <col min="15424" max="15424" width="4.28515625" style="1887" bestFit="1" customWidth="1"/>
    <col min="15425" max="15425" width="4.28515625" style="1887" customWidth="1"/>
    <col min="15426" max="15426" width="19.140625" style="1887" customWidth="1"/>
    <col min="15427" max="15427" width="5.85546875" style="1887" bestFit="1" customWidth="1"/>
    <col min="15428" max="15428" width="8.140625" style="1887" bestFit="1" customWidth="1"/>
    <col min="15429" max="15429" width="8" style="1887" bestFit="1" customWidth="1"/>
    <col min="15430" max="15430" width="6.85546875" style="1887" bestFit="1" customWidth="1"/>
    <col min="15431" max="15431" width="7.7109375" style="1887" bestFit="1" customWidth="1"/>
    <col min="15432" max="15433" width="8.5703125" style="1887" bestFit="1" customWidth="1"/>
    <col min="15434" max="15434" width="9" style="1887" bestFit="1" customWidth="1"/>
    <col min="15435" max="15435" width="6.7109375" style="1887" bestFit="1" customWidth="1"/>
    <col min="15436" max="15436" width="7.7109375" style="1887" bestFit="1" customWidth="1"/>
    <col min="15437" max="15437" width="5.7109375" style="1887" bestFit="1" customWidth="1"/>
    <col min="15438" max="15438" width="5.85546875" style="1887" bestFit="1" customWidth="1"/>
    <col min="15439" max="15439" width="5.7109375" style="1887" bestFit="1" customWidth="1"/>
    <col min="15440" max="15440" width="6.5703125" style="1887" bestFit="1" customWidth="1"/>
    <col min="15441" max="15441" width="7.85546875" style="1887" bestFit="1" customWidth="1"/>
    <col min="15442" max="15618" width="10.42578125" style="1887"/>
    <col min="15619" max="15619" width="4" style="1887" bestFit="1" customWidth="1"/>
    <col min="15620" max="15620" width="10.5703125" style="1887" customWidth="1"/>
    <col min="15621" max="15621" width="9.42578125" style="1887" customWidth="1"/>
    <col min="15622" max="15622" width="29.28515625" style="1887" customWidth="1"/>
    <col min="15623" max="15623" width="11.5703125" style="1887" bestFit="1" customWidth="1"/>
    <col min="15624" max="15624" width="12" style="1887" bestFit="1" customWidth="1"/>
    <col min="15625" max="15626" width="6" style="1887" customWidth="1"/>
    <col min="15627" max="15627" width="3.5703125" style="1887" customWidth="1"/>
    <col min="15628" max="15630" width="3.28515625" style="1887" customWidth="1"/>
    <col min="15631" max="15635" width="3.28515625" style="1887" bestFit="1" customWidth="1"/>
    <col min="15636" max="15646" width="3.42578125" style="1887" bestFit="1" customWidth="1"/>
    <col min="15647" max="15648" width="3.5703125" style="1887" bestFit="1" customWidth="1"/>
    <col min="15649" max="15653" width="3.42578125" style="1887" bestFit="1" customWidth="1"/>
    <col min="15654" max="15654" width="4" style="1887" customWidth="1"/>
    <col min="15655" max="15658" width="3.42578125" style="1887" bestFit="1" customWidth="1"/>
    <col min="15659" max="15659" width="4" style="1887" customWidth="1"/>
    <col min="15660" max="15660" width="3.5703125" style="1887" customWidth="1"/>
    <col min="15661" max="15661" width="3.42578125" style="1887" bestFit="1" customWidth="1"/>
    <col min="15662" max="15662" width="3.28515625" style="1887" customWidth="1"/>
    <col min="15663" max="15678" width="3.42578125" style="1887" bestFit="1" customWidth="1"/>
    <col min="15679" max="15679" width="4.7109375" style="1887" bestFit="1" customWidth="1"/>
    <col min="15680" max="15680" width="4.28515625" style="1887" bestFit="1" customWidth="1"/>
    <col min="15681" max="15681" width="4.28515625" style="1887" customWidth="1"/>
    <col min="15682" max="15682" width="19.140625" style="1887" customWidth="1"/>
    <col min="15683" max="15683" width="5.85546875" style="1887" bestFit="1" customWidth="1"/>
    <col min="15684" max="15684" width="8.140625" style="1887" bestFit="1" customWidth="1"/>
    <col min="15685" max="15685" width="8" style="1887" bestFit="1" customWidth="1"/>
    <col min="15686" max="15686" width="6.85546875" style="1887" bestFit="1" customWidth="1"/>
    <col min="15687" max="15687" width="7.7109375" style="1887" bestFit="1" customWidth="1"/>
    <col min="15688" max="15689" width="8.5703125" style="1887" bestFit="1" customWidth="1"/>
    <col min="15690" max="15690" width="9" style="1887" bestFit="1" customWidth="1"/>
    <col min="15691" max="15691" width="6.7109375" style="1887" bestFit="1" customWidth="1"/>
    <col min="15692" max="15692" width="7.7109375" style="1887" bestFit="1" customWidth="1"/>
    <col min="15693" max="15693" width="5.7109375" style="1887" bestFit="1" customWidth="1"/>
    <col min="15694" max="15694" width="5.85546875" style="1887" bestFit="1" customWidth="1"/>
    <col min="15695" max="15695" width="5.7109375" style="1887" bestFit="1" customWidth="1"/>
    <col min="15696" max="15696" width="6.5703125" style="1887" bestFit="1" customWidth="1"/>
    <col min="15697" max="15697" width="7.85546875" style="1887" bestFit="1" customWidth="1"/>
    <col min="15698" max="15874" width="10.42578125" style="1887"/>
    <col min="15875" max="15875" width="4" style="1887" bestFit="1" customWidth="1"/>
    <col min="15876" max="15876" width="10.5703125" style="1887" customWidth="1"/>
    <col min="15877" max="15877" width="9.42578125" style="1887" customWidth="1"/>
    <col min="15878" max="15878" width="29.28515625" style="1887" customWidth="1"/>
    <col min="15879" max="15879" width="11.5703125" style="1887" bestFit="1" customWidth="1"/>
    <col min="15880" max="15880" width="12" style="1887" bestFit="1" customWidth="1"/>
    <col min="15881" max="15882" width="6" style="1887" customWidth="1"/>
    <col min="15883" max="15883" width="3.5703125" style="1887" customWidth="1"/>
    <col min="15884" max="15886" width="3.28515625" style="1887" customWidth="1"/>
    <col min="15887" max="15891" width="3.28515625" style="1887" bestFit="1" customWidth="1"/>
    <col min="15892" max="15902" width="3.42578125" style="1887" bestFit="1" customWidth="1"/>
    <col min="15903" max="15904" width="3.5703125" style="1887" bestFit="1" customWidth="1"/>
    <col min="15905" max="15909" width="3.42578125" style="1887" bestFit="1" customWidth="1"/>
    <col min="15910" max="15910" width="4" style="1887" customWidth="1"/>
    <col min="15911" max="15914" width="3.42578125" style="1887" bestFit="1" customWidth="1"/>
    <col min="15915" max="15915" width="4" style="1887" customWidth="1"/>
    <col min="15916" max="15916" width="3.5703125" style="1887" customWidth="1"/>
    <col min="15917" max="15917" width="3.42578125" style="1887" bestFit="1" customWidth="1"/>
    <col min="15918" max="15918" width="3.28515625" style="1887" customWidth="1"/>
    <col min="15919" max="15934" width="3.42578125" style="1887" bestFit="1" customWidth="1"/>
    <col min="15935" max="15935" width="4.7109375" style="1887" bestFit="1" customWidth="1"/>
    <col min="15936" max="15936" width="4.28515625" style="1887" bestFit="1" customWidth="1"/>
    <col min="15937" max="15937" width="4.28515625" style="1887" customWidth="1"/>
    <col min="15938" max="15938" width="19.140625" style="1887" customWidth="1"/>
    <col min="15939" max="15939" width="5.85546875" style="1887" bestFit="1" customWidth="1"/>
    <col min="15940" max="15940" width="8.140625" style="1887" bestFit="1" customWidth="1"/>
    <col min="15941" max="15941" width="8" style="1887" bestFit="1" customWidth="1"/>
    <col min="15942" max="15942" width="6.85546875" style="1887" bestFit="1" customWidth="1"/>
    <col min="15943" max="15943" width="7.7109375" style="1887" bestFit="1" customWidth="1"/>
    <col min="15944" max="15945" width="8.5703125" style="1887" bestFit="1" customWidth="1"/>
    <col min="15946" max="15946" width="9" style="1887" bestFit="1" customWidth="1"/>
    <col min="15947" max="15947" width="6.7109375" style="1887" bestFit="1" customWidth="1"/>
    <col min="15948" max="15948" width="7.7109375" style="1887" bestFit="1" customWidth="1"/>
    <col min="15949" max="15949" width="5.7109375" style="1887" bestFit="1" customWidth="1"/>
    <col min="15950" max="15950" width="5.85546875" style="1887" bestFit="1" customWidth="1"/>
    <col min="15951" max="15951" width="5.7109375" style="1887" bestFit="1" customWidth="1"/>
    <col min="15952" max="15952" width="6.5703125" style="1887" bestFit="1" customWidth="1"/>
    <col min="15953" max="15953" width="7.85546875" style="1887" bestFit="1" customWidth="1"/>
    <col min="15954" max="16130" width="10.42578125" style="1887"/>
    <col min="16131" max="16131" width="4" style="1887" bestFit="1" customWidth="1"/>
    <col min="16132" max="16132" width="10.5703125" style="1887" customWidth="1"/>
    <col min="16133" max="16133" width="9.42578125" style="1887" customWidth="1"/>
    <col min="16134" max="16134" width="29.28515625" style="1887" customWidth="1"/>
    <col min="16135" max="16135" width="11.5703125" style="1887" bestFit="1" customWidth="1"/>
    <col min="16136" max="16136" width="12" style="1887" bestFit="1" customWidth="1"/>
    <col min="16137" max="16138" width="6" style="1887" customWidth="1"/>
    <col min="16139" max="16139" width="3.5703125" style="1887" customWidth="1"/>
    <col min="16140" max="16142" width="3.28515625" style="1887" customWidth="1"/>
    <col min="16143" max="16147" width="3.28515625" style="1887" bestFit="1" customWidth="1"/>
    <col min="16148" max="16158" width="3.42578125" style="1887" bestFit="1" customWidth="1"/>
    <col min="16159" max="16160" width="3.5703125" style="1887" bestFit="1" customWidth="1"/>
    <col min="16161" max="16165" width="3.42578125" style="1887" bestFit="1" customWidth="1"/>
    <col min="16166" max="16166" width="4" style="1887" customWidth="1"/>
    <col min="16167" max="16170" width="3.42578125" style="1887" bestFit="1" customWidth="1"/>
    <col min="16171" max="16171" width="4" style="1887" customWidth="1"/>
    <col min="16172" max="16172" width="3.5703125" style="1887" customWidth="1"/>
    <col min="16173" max="16173" width="3.42578125" style="1887" bestFit="1" customWidth="1"/>
    <col min="16174" max="16174" width="3.28515625" style="1887" customWidth="1"/>
    <col min="16175" max="16190" width="3.42578125" style="1887" bestFit="1" customWidth="1"/>
    <col min="16191" max="16191" width="4.7109375" style="1887" bestFit="1" customWidth="1"/>
    <col min="16192" max="16192" width="4.28515625" style="1887" bestFit="1" customWidth="1"/>
    <col min="16193" max="16193" width="4.28515625" style="1887" customWidth="1"/>
    <col min="16194" max="16194" width="19.140625" style="1887" customWidth="1"/>
    <col min="16195" max="16195" width="5.85546875" style="1887" bestFit="1" customWidth="1"/>
    <col min="16196" max="16196" width="8.140625" style="1887" bestFit="1" customWidth="1"/>
    <col min="16197" max="16197" width="8" style="1887" bestFit="1" customWidth="1"/>
    <col min="16198" max="16198" width="6.85546875" style="1887" bestFit="1" customWidth="1"/>
    <col min="16199" max="16199" width="7.7109375" style="1887" bestFit="1" customWidth="1"/>
    <col min="16200" max="16201" width="8.5703125" style="1887" bestFit="1" customWidth="1"/>
    <col min="16202" max="16202" width="9" style="1887" bestFit="1" customWidth="1"/>
    <col min="16203" max="16203" width="6.7109375" style="1887" bestFit="1" customWidth="1"/>
    <col min="16204" max="16204" width="7.7109375" style="1887" bestFit="1" customWidth="1"/>
    <col min="16205" max="16205" width="5.7109375" style="1887" bestFit="1" customWidth="1"/>
    <col min="16206" max="16206" width="5.85546875" style="1887" bestFit="1" customWidth="1"/>
    <col min="16207" max="16207" width="5.7109375" style="1887" bestFit="1" customWidth="1"/>
    <col min="16208" max="16208" width="6.5703125" style="1887" bestFit="1" customWidth="1"/>
    <col min="16209" max="16209" width="7.85546875" style="1887" bestFit="1" customWidth="1"/>
    <col min="16210" max="16384" width="10.42578125" style="1887"/>
  </cols>
  <sheetData>
    <row r="1" spans="1:101" ht="15.75" hidden="1" x14ac:dyDescent="0.2">
      <c r="A1" s="1886" t="s">
        <v>2013</v>
      </c>
      <c r="B1" s="1886"/>
      <c r="C1" s="1886"/>
      <c r="D1" s="1886"/>
      <c r="E1" s="1886"/>
      <c r="F1" s="1886"/>
      <c r="G1" s="1886"/>
      <c r="H1" s="1886"/>
      <c r="BU1" s="1887">
        <f>16*14+28*14*20%</f>
        <v>302.39999999999998</v>
      </c>
      <c r="BV1" s="1887">
        <f>616-BU1</f>
        <v>313.60000000000002</v>
      </c>
    </row>
    <row r="2" spans="1:101" ht="15.75" hidden="1" x14ac:dyDescent="0.2">
      <c r="A2" s="1889" t="s">
        <v>2014</v>
      </c>
      <c r="B2" s="1889"/>
      <c r="C2" s="1889"/>
      <c r="D2" s="1889"/>
      <c r="E2" s="1889"/>
      <c r="F2" s="1889"/>
      <c r="G2" s="1889"/>
      <c r="H2" s="1889"/>
      <c r="BN2" s="1887" t="s">
        <v>2287</v>
      </c>
      <c r="BO2" s="1887" t="e">
        <f>BO5-BO3</f>
        <v>#REF!</v>
      </c>
      <c r="BP2" s="1887" t="e">
        <f t="shared" ref="BP2:CC2" ca="1" si="0">BP5-BP3</f>
        <v>#REF!</v>
      </c>
      <c r="BQ2" s="1887" t="e">
        <f t="shared" ca="1" si="0"/>
        <v>#REF!</v>
      </c>
      <c r="BR2" s="1887" t="e">
        <f t="shared" si="0"/>
        <v>#REF!</v>
      </c>
      <c r="BS2" s="1887">
        <f t="shared" si="0"/>
        <v>-616</v>
      </c>
      <c r="BT2" s="1887">
        <f t="shared" si="0"/>
        <v>-616</v>
      </c>
      <c r="BU2" s="1887" t="e">
        <f t="shared" si="0"/>
        <v>#REF!</v>
      </c>
      <c r="BV2" s="1887" t="e">
        <f t="shared" si="0"/>
        <v>#REF!</v>
      </c>
      <c r="BW2" s="1887" t="e">
        <f t="shared" si="0"/>
        <v>#REF!</v>
      </c>
      <c r="BX2" s="1887" t="e">
        <f t="shared" si="0"/>
        <v>#REF!</v>
      </c>
      <c r="BY2" s="1887" t="e">
        <f t="shared" si="0"/>
        <v>#REF!</v>
      </c>
      <c r="BZ2" s="1887" t="e">
        <f t="shared" si="0"/>
        <v>#REF!</v>
      </c>
      <c r="CA2" s="1887" t="e">
        <f t="shared" si="0"/>
        <v>#REF!</v>
      </c>
      <c r="CB2" s="1887" t="e">
        <f t="shared" si="0"/>
        <v>#REF!</v>
      </c>
      <c r="CC2" s="1887" t="e">
        <f t="shared" si="0"/>
        <v>#REF!</v>
      </c>
      <c r="CG2" s="1887" t="s">
        <v>2287</v>
      </c>
    </row>
    <row r="3" spans="1:101" ht="15.75" hidden="1" x14ac:dyDescent="0.2">
      <c r="A3" s="1889" t="s">
        <v>2015</v>
      </c>
      <c r="B3" s="1889"/>
      <c r="C3" s="1889"/>
      <c r="D3" s="1889"/>
      <c r="E3" s="1889"/>
      <c r="F3" s="1889"/>
      <c r="G3" s="1889"/>
      <c r="H3" s="1889"/>
      <c r="BN3" s="1887" t="s">
        <v>454</v>
      </c>
      <c r="BO3" s="1887">
        <v>616</v>
      </c>
      <c r="BP3" s="1887">
        <v>616</v>
      </c>
      <c r="BQ3" s="1887">
        <v>616</v>
      </c>
      <c r="BR3" s="1887">
        <v>616</v>
      </c>
      <c r="BS3" s="1887">
        <v>616</v>
      </c>
      <c r="BT3" s="1887">
        <v>616</v>
      </c>
      <c r="BU3" s="1887">
        <v>616</v>
      </c>
      <c r="BV3" s="1887">
        <v>431</v>
      </c>
      <c r="BW3" s="1887">
        <v>616</v>
      </c>
      <c r="BX3" s="1887">
        <v>616</v>
      </c>
      <c r="BY3" s="1887">
        <v>493</v>
      </c>
      <c r="BZ3" s="1887">
        <v>616</v>
      </c>
      <c r="CA3" s="1887">
        <v>616</v>
      </c>
      <c r="CB3" s="1887">
        <v>616</v>
      </c>
      <c r="CC3" s="1887">
        <v>616</v>
      </c>
      <c r="CD3" s="1890" t="s">
        <v>843</v>
      </c>
      <c r="CG3" s="1887" t="s">
        <v>2288</v>
      </c>
    </row>
    <row r="4" spans="1:101" hidden="1" x14ac:dyDescent="0.2">
      <c r="BO4" s="1890" t="s">
        <v>322</v>
      </c>
      <c r="BP4" s="1890" t="s">
        <v>390</v>
      </c>
      <c r="BQ4" s="1890" t="s">
        <v>327</v>
      </c>
      <c r="BR4" s="1890" t="s">
        <v>307</v>
      </c>
      <c r="BS4" s="1890" t="s">
        <v>2289</v>
      </c>
      <c r="BT4" s="1890" t="s">
        <v>371</v>
      </c>
      <c r="BU4" s="1890" t="s">
        <v>397</v>
      </c>
      <c r="BV4" s="1890" t="s">
        <v>2290</v>
      </c>
      <c r="BW4" s="1890" t="s">
        <v>400</v>
      </c>
      <c r="BX4" s="1890" t="s">
        <v>2291</v>
      </c>
      <c r="BY4" s="1890" t="s">
        <v>2292</v>
      </c>
      <c r="BZ4" s="1890" t="s">
        <v>405</v>
      </c>
      <c r="CA4" s="1890" t="s">
        <v>409</v>
      </c>
      <c r="CB4" s="1890" t="s">
        <v>2293</v>
      </c>
      <c r="CC4" s="1890" t="s">
        <v>407</v>
      </c>
      <c r="CG4" s="1890"/>
      <c r="CI4" s="1890" t="s">
        <v>322</v>
      </c>
      <c r="CJ4" s="1890" t="s">
        <v>390</v>
      </c>
      <c r="CK4" s="1890" t="s">
        <v>327</v>
      </c>
      <c r="CL4" s="1890" t="s">
        <v>307</v>
      </c>
      <c r="CM4" s="1890" t="s">
        <v>2289</v>
      </c>
      <c r="CN4" s="1890" t="s">
        <v>371</v>
      </c>
      <c r="CO4" s="1890" t="s">
        <v>397</v>
      </c>
      <c r="CP4" s="1890" t="s">
        <v>2290</v>
      </c>
      <c r="CQ4" s="1890" t="s">
        <v>400</v>
      </c>
      <c r="CR4" s="1890" t="s">
        <v>2291</v>
      </c>
      <c r="CS4" s="1890" t="s">
        <v>2292</v>
      </c>
      <c r="CT4" s="1890" t="s">
        <v>405</v>
      </c>
      <c r="CU4" s="1890" t="s">
        <v>409</v>
      </c>
      <c r="CV4" s="1890" t="s">
        <v>2293</v>
      </c>
      <c r="CW4" s="1890" t="s">
        <v>407</v>
      </c>
    </row>
    <row r="5" spans="1:101" ht="22.5" x14ac:dyDescent="0.2">
      <c r="A5" s="2387" t="s">
        <v>2294</v>
      </c>
      <c r="B5" s="2387"/>
      <c r="C5" s="2387"/>
      <c r="D5" s="2387"/>
      <c r="E5" s="2387"/>
      <c r="F5" s="2387"/>
      <c r="G5" s="2387"/>
      <c r="H5" s="2387"/>
      <c r="I5" s="2387"/>
      <c r="J5" s="2387"/>
      <c r="K5" s="2387"/>
      <c r="L5" s="2387"/>
      <c r="M5" s="2387"/>
      <c r="N5" s="2387"/>
      <c r="O5" s="2387"/>
      <c r="P5" s="2387"/>
      <c r="Q5" s="2387"/>
      <c r="R5" s="2387"/>
      <c r="S5" s="2387"/>
      <c r="T5" s="2387"/>
      <c r="U5" s="2387"/>
      <c r="V5" s="2387"/>
      <c r="W5" s="2387"/>
      <c r="X5" s="2387"/>
      <c r="Y5" s="2387"/>
      <c r="Z5" s="2387"/>
      <c r="AA5" s="2387"/>
      <c r="AB5" s="2387"/>
      <c r="AC5" s="2387"/>
      <c r="AD5" s="2387"/>
      <c r="AE5" s="2387"/>
      <c r="AF5" s="2387"/>
      <c r="AG5" s="2387"/>
      <c r="AH5" s="2387"/>
      <c r="AI5" s="2387"/>
      <c r="AJ5" s="2387"/>
      <c r="AK5" s="2387"/>
      <c r="AL5" s="2387"/>
      <c r="AM5" s="2387"/>
      <c r="AN5" s="2387"/>
      <c r="AO5" s="2387"/>
      <c r="AP5" s="2387"/>
      <c r="AQ5" s="2387"/>
      <c r="AR5" s="2387"/>
      <c r="AS5" s="2387"/>
      <c r="AT5" s="2387"/>
      <c r="AU5" s="2387"/>
      <c r="AV5" s="2387"/>
      <c r="AW5" s="2387"/>
      <c r="AX5" s="2387"/>
      <c r="AY5" s="2387"/>
      <c r="AZ5" s="2387"/>
      <c r="BA5" s="2387"/>
      <c r="BB5" s="2387"/>
      <c r="BC5" s="2387"/>
      <c r="BD5" s="2387"/>
      <c r="BE5" s="2387"/>
      <c r="BF5" s="2387"/>
      <c r="BG5" s="2387"/>
      <c r="BH5" s="2387"/>
      <c r="BI5" s="2387"/>
      <c r="BJ5" s="2387"/>
      <c r="BN5" s="1887" t="s">
        <v>2295</v>
      </c>
      <c r="BO5" s="1890" t="e">
        <f>BO8+BO9+BO10+BO7</f>
        <v>#REF!</v>
      </c>
      <c r="BP5" s="1890" t="e">
        <f t="shared" ref="BP5:CB5" ca="1" si="1">BP8+BP9+BP10+BP7</f>
        <v>#REF!</v>
      </c>
      <c r="BQ5" s="1890" t="e">
        <f t="shared" ca="1" si="1"/>
        <v>#REF!</v>
      </c>
      <c r="BR5" s="1890" t="e">
        <f t="shared" si="1"/>
        <v>#REF!</v>
      </c>
      <c r="BS5" s="1890">
        <f t="shared" si="1"/>
        <v>0</v>
      </c>
      <c r="BT5" s="1890">
        <f t="shared" si="1"/>
        <v>0</v>
      </c>
      <c r="BU5" s="1890" t="e">
        <f t="shared" si="1"/>
        <v>#REF!</v>
      </c>
      <c r="BV5" s="1890" t="e">
        <f t="shared" si="1"/>
        <v>#REF!</v>
      </c>
      <c r="BW5" s="1890" t="e">
        <f t="shared" si="1"/>
        <v>#REF!</v>
      </c>
      <c r="BX5" s="1890" t="e">
        <f t="shared" si="1"/>
        <v>#REF!</v>
      </c>
      <c r="BY5" s="1890" t="e">
        <f t="shared" si="1"/>
        <v>#REF!</v>
      </c>
      <c r="BZ5" s="1890" t="e">
        <f t="shared" si="1"/>
        <v>#REF!</v>
      </c>
      <c r="CA5" s="1890" t="e">
        <f t="shared" si="1"/>
        <v>#REF!</v>
      </c>
      <c r="CB5" s="1890" t="e">
        <f t="shared" si="1"/>
        <v>#REF!</v>
      </c>
      <c r="CC5" s="1890" t="e">
        <f>CC8+CC9+CC10+CC7+CC60</f>
        <v>#REF!</v>
      </c>
      <c r="CD5" s="1891" t="e">
        <f t="shared" ref="CD5:CD10" si="2">SUM(BO5:CC5)</f>
        <v>#REF!</v>
      </c>
      <c r="CG5" s="1890" t="s">
        <v>2011</v>
      </c>
    </row>
    <row r="6" spans="1:101" ht="22.5" x14ac:dyDescent="0.2">
      <c r="A6" s="2387" t="s">
        <v>2017</v>
      </c>
      <c r="B6" s="2387"/>
      <c r="C6" s="2387"/>
      <c r="D6" s="2387"/>
      <c r="E6" s="2387"/>
      <c r="F6" s="2387"/>
      <c r="G6" s="2387"/>
      <c r="H6" s="2387"/>
      <c r="I6" s="2387"/>
      <c r="J6" s="2387"/>
      <c r="K6" s="2387"/>
      <c r="L6" s="2387"/>
      <c r="M6" s="2387"/>
      <c r="N6" s="2387"/>
      <c r="O6" s="2387"/>
      <c r="P6" s="2387"/>
      <c r="Q6" s="2387"/>
      <c r="R6" s="2387"/>
      <c r="S6" s="2387"/>
      <c r="T6" s="2387"/>
      <c r="U6" s="2387"/>
      <c r="V6" s="2387"/>
      <c r="W6" s="2387"/>
      <c r="X6" s="2387"/>
      <c r="Y6" s="2387"/>
      <c r="Z6" s="2387"/>
      <c r="AA6" s="2387"/>
      <c r="AB6" s="2387"/>
      <c r="AC6" s="2387"/>
      <c r="AD6" s="2387"/>
      <c r="AE6" s="2387"/>
      <c r="AF6" s="2387"/>
      <c r="AG6" s="2387"/>
      <c r="AH6" s="2387"/>
      <c r="AI6" s="2387"/>
      <c r="AJ6" s="2387"/>
      <c r="AK6" s="2387"/>
      <c r="AL6" s="2387"/>
      <c r="AM6" s="2387"/>
      <c r="AN6" s="2387"/>
      <c r="AO6" s="2387"/>
      <c r="AP6" s="2387"/>
      <c r="AQ6" s="2387"/>
      <c r="AR6" s="2387"/>
      <c r="AS6" s="2387"/>
      <c r="AT6" s="2387"/>
      <c r="AU6" s="2387"/>
      <c r="AV6" s="2387"/>
      <c r="AW6" s="2387"/>
      <c r="AX6" s="2387"/>
      <c r="AY6" s="2387"/>
      <c r="AZ6" s="2387"/>
      <c r="BA6" s="2387"/>
      <c r="BB6" s="2387"/>
      <c r="BC6" s="2387"/>
      <c r="BD6" s="2387"/>
      <c r="BE6" s="2387"/>
      <c r="BF6" s="2387"/>
      <c r="BG6" s="2387"/>
      <c r="BH6" s="2387"/>
      <c r="BI6" s="2387"/>
      <c r="BJ6" s="2387"/>
      <c r="BO6" s="1890"/>
      <c r="BP6" s="1890"/>
      <c r="BQ6" s="1890"/>
      <c r="BR6" s="1890"/>
      <c r="BS6" s="1890"/>
      <c r="BT6" s="1890"/>
      <c r="BU6" s="1890"/>
      <c r="BV6" s="1890"/>
      <c r="BW6" s="1890"/>
      <c r="BX6" s="1890"/>
      <c r="BY6" s="1890"/>
      <c r="BZ6" s="1890"/>
      <c r="CA6" s="1890"/>
      <c r="CB6" s="1890"/>
      <c r="CC6" s="1890"/>
      <c r="CD6" s="1891">
        <f t="shared" si="2"/>
        <v>0</v>
      </c>
      <c r="CG6" s="1887" t="s">
        <v>2296</v>
      </c>
    </row>
    <row r="7" spans="1:101" s="1895" customFormat="1" ht="22.5" customHeight="1" x14ac:dyDescent="0.2">
      <c r="A7" s="2388" t="s">
        <v>3</v>
      </c>
      <c r="B7" s="2388" t="s">
        <v>28</v>
      </c>
      <c r="C7" s="2391" t="s">
        <v>835</v>
      </c>
      <c r="D7" s="2394" t="s">
        <v>836</v>
      </c>
      <c r="E7" s="1892"/>
      <c r="F7" s="2395" t="s">
        <v>837</v>
      </c>
      <c r="G7" s="1893"/>
      <c r="H7" s="2395" t="s">
        <v>838</v>
      </c>
      <c r="I7" s="2396" t="s">
        <v>839</v>
      </c>
      <c r="J7" s="2397" t="s">
        <v>2444</v>
      </c>
      <c r="K7" s="2410" t="s">
        <v>1885</v>
      </c>
      <c r="L7" s="2411"/>
      <c r="M7" s="2412"/>
      <c r="N7" s="2384">
        <v>45170</v>
      </c>
      <c r="O7" s="2385"/>
      <c r="P7" s="2385"/>
      <c r="Q7" s="2386"/>
      <c r="R7" s="2384">
        <v>45200</v>
      </c>
      <c r="S7" s="2385"/>
      <c r="T7" s="2385"/>
      <c r="U7" s="2385"/>
      <c r="V7" s="2386"/>
      <c r="W7" s="2384">
        <v>45231</v>
      </c>
      <c r="X7" s="2385"/>
      <c r="Y7" s="2385"/>
      <c r="Z7" s="2386"/>
      <c r="AA7" s="2384">
        <v>45261</v>
      </c>
      <c r="AB7" s="2385"/>
      <c r="AC7" s="2385"/>
      <c r="AD7" s="2385"/>
      <c r="AE7" s="2386"/>
      <c r="AF7" s="2384" t="s">
        <v>2297</v>
      </c>
      <c r="AG7" s="2385"/>
      <c r="AH7" s="2385"/>
      <c r="AI7" s="2386"/>
      <c r="AJ7" s="2384">
        <v>45323</v>
      </c>
      <c r="AK7" s="2385"/>
      <c r="AL7" s="2385"/>
      <c r="AM7" s="2386"/>
      <c r="AN7" s="2384">
        <v>45352</v>
      </c>
      <c r="AO7" s="2385"/>
      <c r="AP7" s="2385"/>
      <c r="AQ7" s="2385"/>
      <c r="AR7" s="2386"/>
      <c r="AS7" s="2384">
        <v>45383</v>
      </c>
      <c r="AT7" s="2385"/>
      <c r="AU7" s="2385"/>
      <c r="AV7" s="2386"/>
      <c r="AW7" s="2407" t="s">
        <v>1894</v>
      </c>
      <c r="AX7" s="2385"/>
      <c r="AY7" s="2385"/>
      <c r="AZ7" s="2386"/>
      <c r="BA7" s="2407" t="s">
        <v>1895</v>
      </c>
      <c r="BB7" s="2408"/>
      <c r="BC7" s="2408"/>
      <c r="BD7" s="2408"/>
      <c r="BE7" s="2409"/>
      <c r="BF7" s="2407" t="s">
        <v>1896</v>
      </c>
      <c r="BG7" s="2408"/>
      <c r="BH7" s="2408"/>
      <c r="BI7" s="2409"/>
      <c r="BJ7" s="1894" t="s">
        <v>1882</v>
      </c>
      <c r="BK7" s="2400" t="s">
        <v>2298</v>
      </c>
      <c r="BL7" s="2400" t="s">
        <v>2299</v>
      </c>
      <c r="BM7" s="2400" t="s">
        <v>2300</v>
      </c>
      <c r="BN7" s="1895" t="s">
        <v>2301</v>
      </c>
      <c r="BO7" s="1896">
        <f>BO60+BO61+BO62</f>
        <v>0</v>
      </c>
      <c r="BP7" s="1896">
        <f>BP60+BP61+BP62+BP63</f>
        <v>0</v>
      </c>
      <c r="BQ7" s="1896"/>
      <c r="BR7" s="1896"/>
      <c r="BS7" s="1896">
        <v>0</v>
      </c>
      <c r="BT7" s="1896"/>
      <c r="BU7" s="1896">
        <f t="shared" ref="BU7:CC7" si="3">BU60+BU61+BU62+BU63</f>
        <v>0</v>
      </c>
      <c r="BV7" s="1896">
        <f t="shared" si="3"/>
        <v>0</v>
      </c>
      <c r="BW7" s="1896">
        <f t="shared" si="3"/>
        <v>0</v>
      </c>
      <c r="BX7" s="1896">
        <f t="shared" si="3"/>
        <v>0</v>
      </c>
      <c r="BY7" s="1896">
        <f t="shared" si="3"/>
        <v>0</v>
      </c>
      <c r="BZ7" s="1896">
        <f t="shared" si="3"/>
        <v>0</v>
      </c>
      <c r="CA7" s="1896">
        <f t="shared" si="3"/>
        <v>0</v>
      </c>
      <c r="CB7" s="1896">
        <f t="shared" si="3"/>
        <v>0</v>
      </c>
      <c r="CC7" s="1896">
        <f t="shared" si="3"/>
        <v>0</v>
      </c>
      <c r="CD7" s="1897">
        <f t="shared" si="2"/>
        <v>0</v>
      </c>
      <c r="CH7" s="1895" t="s">
        <v>473</v>
      </c>
    </row>
    <row r="8" spans="1:101" s="1895" customFormat="1" ht="15.75" customHeight="1" x14ac:dyDescent="0.2">
      <c r="A8" s="2389"/>
      <c r="B8" s="2389"/>
      <c r="C8" s="2392"/>
      <c r="D8" s="2392"/>
      <c r="E8" s="1898"/>
      <c r="F8" s="2395"/>
      <c r="G8" s="1893"/>
      <c r="H8" s="2395"/>
      <c r="I8" s="2395"/>
      <c r="J8" s="2398"/>
      <c r="K8" s="1899">
        <v>1</v>
      </c>
      <c r="L8" s="1899">
        <v>2</v>
      </c>
      <c r="M8" s="1899">
        <v>3</v>
      </c>
      <c r="N8" s="1899">
        <v>4</v>
      </c>
      <c r="O8" s="1899">
        <v>5</v>
      </c>
      <c r="P8" s="1899">
        <v>6</v>
      </c>
      <c r="Q8" s="1899">
        <v>7</v>
      </c>
      <c r="R8" s="1899">
        <v>8</v>
      </c>
      <c r="S8" s="1899">
        <v>9</v>
      </c>
      <c r="T8" s="1899">
        <v>10</v>
      </c>
      <c r="U8" s="1899">
        <v>11</v>
      </c>
      <c r="V8" s="1899">
        <v>12</v>
      </c>
      <c r="W8" s="1899">
        <v>13</v>
      </c>
      <c r="X8" s="1899">
        <v>14</v>
      </c>
      <c r="Y8" s="1899">
        <v>15</v>
      </c>
      <c r="Z8" s="1899">
        <v>16</v>
      </c>
      <c r="AA8" s="1899">
        <v>17</v>
      </c>
      <c r="AB8" s="1899">
        <v>18</v>
      </c>
      <c r="AC8" s="1899">
        <v>19</v>
      </c>
      <c r="AD8" s="1899">
        <v>20</v>
      </c>
      <c r="AE8" s="1899">
        <v>21</v>
      </c>
      <c r="AF8" s="1899">
        <v>22</v>
      </c>
      <c r="AG8" s="1899">
        <v>23</v>
      </c>
      <c r="AH8" s="1899">
        <v>24</v>
      </c>
      <c r="AI8" s="1899">
        <v>25</v>
      </c>
      <c r="AJ8" s="1899">
        <v>26</v>
      </c>
      <c r="AK8" s="1899">
        <v>27</v>
      </c>
      <c r="AL8" s="1899">
        <v>28</v>
      </c>
      <c r="AM8" s="1899">
        <v>29</v>
      </c>
      <c r="AN8" s="1899">
        <v>30</v>
      </c>
      <c r="AO8" s="1899">
        <v>31</v>
      </c>
      <c r="AP8" s="1899">
        <v>32</v>
      </c>
      <c r="AQ8" s="1899">
        <v>33</v>
      </c>
      <c r="AR8" s="1899">
        <v>34</v>
      </c>
      <c r="AS8" s="1899">
        <v>35</v>
      </c>
      <c r="AT8" s="1899">
        <v>36</v>
      </c>
      <c r="AU8" s="1899">
        <v>37</v>
      </c>
      <c r="AV8" s="1899">
        <v>38</v>
      </c>
      <c r="AW8" s="1899">
        <v>39</v>
      </c>
      <c r="AX8" s="1899">
        <v>40</v>
      </c>
      <c r="AY8" s="1899">
        <v>41</v>
      </c>
      <c r="AZ8" s="1899">
        <v>42</v>
      </c>
      <c r="BA8" s="1899">
        <v>43</v>
      </c>
      <c r="BB8" s="1899">
        <v>44</v>
      </c>
      <c r="BC8" s="1899">
        <v>45</v>
      </c>
      <c r="BD8" s="1899">
        <v>46</v>
      </c>
      <c r="BE8" s="1900">
        <v>47</v>
      </c>
      <c r="BF8" s="1899">
        <v>48</v>
      </c>
      <c r="BG8" s="1899">
        <v>49</v>
      </c>
      <c r="BH8" s="1899">
        <v>50</v>
      </c>
      <c r="BI8" s="1899">
        <v>51</v>
      </c>
      <c r="BJ8" s="1899">
        <v>52</v>
      </c>
      <c r="BK8" s="2400"/>
      <c r="BL8" s="2400"/>
      <c r="BM8" s="2400"/>
      <c r="BN8" s="1895" t="s">
        <v>2302</v>
      </c>
      <c r="BO8" s="1895">
        <f>SUMIF('KT2'!I10:'KT2'!I151,"K01",'KT2'!BP10:BP151)</f>
        <v>0</v>
      </c>
      <c r="BP8" s="1895">
        <f>SUMIF('KT2'!I10:'KT2'!I151,"K02",'KT2'!BP10:BP151)</f>
        <v>0</v>
      </c>
      <c r="BQ8" s="1895">
        <f>SUMIF('KT2'!I10:'KT2'!I151,"K04",'KT2'!BP10:BP151)</f>
        <v>0</v>
      </c>
      <c r="BR8" s="1895">
        <f>SUMIF('KT2'!I10:'KT2'!I151,"K06",'KT2'!BP10:BP151)</f>
        <v>0</v>
      </c>
      <c r="BS8" s="1895">
        <f>SUMIF('KT2'!R10:'KT2'!R151,"K01",'KT2'!BT10:BT151)</f>
        <v>0</v>
      </c>
      <c r="BT8" s="1895">
        <f>SUMIF('KT2'!S10:'KT2'!S151,"K01",'KT2'!BU10:BU151)</f>
        <v>0</v>
      </c>
      <c r="BU8" s="1895">
        <f>SUMIF('KT2'!T10:'KT2'!T151,"K01",'KT2'!BV10:BV151)</f>
        <v>0</v>
      </c>
      <c r="BV8" s="1895">
        <f>SUMIF('KT2'!I10:'KT2'!I151,"K12",'KT2'!BP10:BP151)</f>
        <v>0</v>
      </c>
      <c r="BW8" s="1895">
        <f>SUMIF('KT2'!I10:'KT2'!I151,"K13",'KT2'!BP10:BP151)</f>
        <v>0</v>
      </c>
      <c r="BX8" s="1895">
        <f>SUMIF('KT2'!I10:'KT2'!I151,"K16",'KT2'!BP10:BP151)</f>
        <v>0</v>
      </c>
      <c r="BY8" s="1895">
        <f>SUMIF('KT2'!I10:'KT2'!I151,"K17",'KT2'!BP10:BP151)</f>
        <v>0</v>
      </c>
      <c r="BZ8" s="1895">
        <f>SUMIF('KT2'!I10:'KT2'!I151,"K18",'KT2'!BP10:BP151)</f>
        <v>0</v>
      </c>
      <c r="CA8" s="1895">
        <f>SUMIF('KT2'!I10:'KT2'!I151,"K19",'KT2'!BP10:BP151)</f>
        <v>0</v>
      </c>
      <c r="CB8" s="1895">
        <f>SUMIF('KT2'!AA10:'KT2'!AA151,"K01",'KT2'!CC10:CC151)</f>
        <v>0</v>
      </c>
      <c r="CC8" s="1895">
        <f>SUMIF('KT2'!I10:'KT2'!I151,"K22",'KT2'!BP10:BP151)</f>
        <v>0</v>
      </c>
      <c r="CD8" s="1897">
        <f t="shared" si="2"/>
        <v>0</v>
      </c>
      <c r="CH8" s="1895" t="s">
        <v>1904</v>
      </c>
      <c r="CI8" s="1895" t="s">
        <v>2303</v>
      </c>
      <c r="CS8" s="1895" t="e">
        <f>#REF!</f>
        <v>#REF!</v>
      </c>
      <c r="CW8" s="1895" t="e">
        <f>#REF!+#REF!</f>
        <v>#REF!</v>
      </c>
    </row>
    <row r="9" spans="1:101" s="1895" customFormat="1" ht="15.75" customHeight="1" x14ac:dyDescent="0.2">
      <c r="A9" s="2389"/>
      <c r="B9" s="2389"/>
      <c r="C9" s="2392"/>
      <c r="D9" s="2392"/>
      <c r="E9" s="1898"/>
      <c r="F9" s="2395"/>
      <c r="G9" s="1893"/>
      <c r="H9" s="2395"/>
      <c r="I9" s="2395"/>
      <c r="J9" s="2398"/>
      <c r="K9" s="1901">
        <v>7</v>
      </c>
      <c r="L9" s="1901">
        <f>K10+1</f>
        <v>14</v>
      </c>
      <c r="M9" s="1901">
        <f t="shared" ref="M9:BJ9" si="4">L10+1</f>
        <v>21</v>
      </c>
      <c r="N9" s="1901">
        <f t="shared" si="4"/>
        <v>28</v>
      </c>
      <c r="O9" s="1901">
        <f t="shared" si="4"/>
        <v>4</v>
      </c>
      <c r="P9" s="1901">
        <f t="shared" si="4"/>
        <v>11</v>
      </c>
      <c r="Q9" s="1901">
        <f t="shared" si="4"/>
        <v>18</v>
      </c>
      <c r="R9" s="1901">
        <f t="shared" si="4"/>
        <v>25</v>
      </c>
      <c r="S9" s="1901">
        <f t="shared" si="4"/>
        <v>2</v>
      </c>
      <c r="T9" s="1901">
        <f t="shared" si="4"/>
        <v>9</v>
      </c>
      <c r="U9" s="1901">
        <f t="shared" si="4"/>
        <v>16</v>
      </c>
      <c r="V9" s="1901">
        <f t="shared" si="4"/>
        <v>23</v>
      </c>
      <c r="W9" s="1901">
        <f t="shared" si="4"/>
        <v>30</v>
      </c>
      <c r="X9" s="1901">
        <f t="shared" si="4"/>
        <v>6</v>
      </c>
      <c r="Y9" s="1901">
        <f t="shared" si="4"/>
        <v>13</v>
      </c>
      <c r="Z9" s="1901">
        <f t="shared" si="4"/>
        <v>20</v>
      </c>
      <c r="AA9" s="1901">
        <f t="shared" si="4"/>
        <v>27</v>
      </c>
      <c r="AB9" s="1901">
        <f t="shared" si="4"/>
        <v>4</v>
      </c>
      <c r="AC9" s="1901">
        <f t="shared" si="4"/>
        <v>11</v>
      </c>
      <c r="AD9" s="1901">
        <f t="shared" si="4"/>
        <v>18</v>
      </c>
      <c r="AE9" s="1901">
        <f t="shared" si="4"/>
        <v>25</v>
      </c>
      <c r="AF9" s="1901">
        <v>1</v>
      </c>
      <c r="AG9" s="1901">
        <f t="shared" si="4"/>
        <v>8</v>
      </c>
      <c r="AH9" s="1901">
        <f t="shared" si="4"/>
        <v>15</v>
      </c>
      <c r="AI9" s="1901">
        <f t="shared" si="4"/>
        <v>22</v>
      </c>
      <c r="AJ9" s="1901">
        <f t="shared" si="4"/>
        <v>29</v>
      </c>
      <c r="AK9" s="1901">
        <f t="shared" si="4"/>
        <v>5</v>
      </c>
      <c r="AL9" s="1901">
        <f t="shared" si="4"/>
        <v>12</v>
      </c>
      <c r="AM9" s="1901">
        <f t="shared" si="4"/>
        <v>19</v>
      </c>
      <c r="AN9" s="1901">
        <f t="shared" si="4"/>
        <v>26</v>
      </c>
      <c r="AO9" s="1901">
        <f t="shared" si="4"/>
        <v>4</v>
      </c>
      <c r="AP9" s="1901">
        <f t="shared" si="4"/>
        <v>11</v>
      </c>
      <c r="AQ9" s="1901">
        <f t="shared" si="4"/>
        <v>18</v>
      </c>
      <c r="AR9" s="1901">
        <f t="shared" si="4"/>
        <v>25</v>
      </c>
      <c r="AS9" s="1901">
        <v>1</v>
      </c>
      <c r="AT9" s="1901">
        <f t="shared" si="4"/>
        <v>8</v>
      </c>
      <c r="AU9" s="1901">
        <f t="shared" si="4"/>
        <v>15</v>
      </c>
      <c r="AV9" s="1901">
        <f t="shared" si="4"/>
        <v>22</v>
      </c>
      <c r="AW9" s="1901">
        <f t="shared" si="4"/>
        <v>29</v>
      </c>
      <c r="AX9" s="1901">
        <f t="shared" si="4"/>
        <v>6</v>
      </c>
      <c r="AY9" s="1901">
        <f t="shared" si="4"/>
        <v>13</v>
      </c>
      <c r="AZ9" s="1901">
        <f t="shared" si="4"/>
        <v>20</v>
      </c>
      <c r="BA9" s="1901">
        <f t="shared" si="4"/>
        <v>27</v>
      </c>
      <c r="BB9" s="1901">
        <f t="shared" si="4"/>
        <v>3</v>
      </c>
      <c r="BC9" s="1901">
        <f t="shared" si="4"/>
        <v>10</v>
      </c>
      <c r="BD9" s="1901">
        <f t="shared" si="4"/>
        <v>17</v>
      </c>
      <c r="BE9" s="1902">
        <f t="shared" si="4"/>
        <v>24</v>
      </c>
      <c r="BF9" s="1901">
        <v>1</v>
      </c>
      <c r="BG9" s="1901">
        <f t="shared" si="4"/>
        <v>8</v>
      </c>
      <c r="BH9" s="1901">
        <f t="shared" si="4"/>
        <v>15</v>
      </c>
      <c r="BI9" s="1901">
        <f t="shared" si="4"/>
        <v>22</v>
      </c>
      <c r="BJ9" s="1901">
        <f t="shared" si="4"/>
        <v>29</v>
      </c>
      <c r="BK9" s="2400"/>
      <c r="BL9" s="2400"/>
      <c r="BM9" s="2400"/>
      <c r="BN9" s="1896" t="s">
        <v>2304</v>
      </c>
      <c r="BO9" s="1896" t="e">
        <f>SUMIF(#REF!:#REF!,"K01",#REF!)</f>
        <v>#REF!</v>
      </c>
      <c r="BP9" s="1896" t="e">
        <f>SUMIF(#REF!:#REF!,"K02",#REF!)</f>
        <v>#REF!</v>
      </c>
      <c r="BQ9" s="1896" t="e">
        <f>SUMIF(#REF!:#REF!,"K04",#REF!)</f>
        <v>#REF!</v>
      </c>
      <c r="BR9" s="1896" t="e">
        <f>SUMIF(#REF!:#REF!,"K06",#REF!)</f>
        <v>#REF!</v>
      </c>
      <c r="BS9" s="1896">
        <v>0</v>
      </c>
      <c r="BT9" s="1896">
        <v>0</v>
      </c>
      <c r="BU9" s="1896" t="e">
        <f>SUMIF(#REF!:#REF!,"K10",#REF!)</f>
        <v>#REF!</v>
      </c>
      <c r="BV9" s="1896" t="e">
        <f>SUMIF(#REF!:#REF!,"K12",#REF!)</f>
        <v>#REF!</v>
      </c>
      <c r="BW9" s="1896" t="e">
        <f>SUMIF(#REF!:#REF!,"K13",#REF!)</f>
        <v>#REF!</v>
      </c>
      <c r="BX9" s="1896" t="e">
        <f>SUMIF(#REF!:#REF!,"K16",#REF!)</f>
        <v>#REF!</v>
      </c>
      <c r="BY9" s="1896" t="e">
        <f>SUMIF(#REF!:#REF!,"K17",#REF!)</f>
        <v>#REF!</v>
      </c>
      <c r="BZ9" s="1896" t="e">
        <f>SUMIF(#REF!:#REF!,"K18",#REF!)</f>
        <v>#REF!</v>
      </c>
      <c r="CA9" s="1896" t="e">
        <f>SUMIF(#REF!:#REF!,"K19",#REF!)</f>
        <v>#REF!</v>
      </c>
      <c r="CB9" s="1896" t="e">
        <f>SUMIF(#REF!:#REF!,"K20",#REF!)</f>
        <v>#REF!</v>
      </c>
      <c r="CC9" s="1896" t="e">
        <f>SUMIF(#REF!:#REF!,"K22",#REF!)</f>
        <v>#REF!</v>
      </c>
      <c r="CD9" s="1897" t="e">
        <f t="shared" si="2"/>
        <v>#REF!</v>
      </c>
      <c r="CG9" s="1895" t="s">
        <v>2305</v>
      </c>
      <c r="CW9" s="1895" t="e">
        <f>BK42+#REF!+#REF!</f>
        <v>#REF!</v>
      </c>
    </row>
    <row r="10" spans="1:101" s="1895" customFormat="1" ht="15.75" customHeight="1" x14ac:dyDescent="0.2">
      <c r="A10" s="2390"/>
      <c r="B10" s="2390"/>
      <c r="C10" s="2393"/>
      <c r="D10" s="2393"/>
      <c r="E10" s="1903"/>
      <c r="F10" s="2395"/>
      <c r="G10" s="1893"/>
      <c r="H10" s="2395"/>
      <c r="I10" s="2395"/>
      <c r="J10" s="2399"/>
      <c r="K10" s="1901">
        <v>13</v>
      </c>
      <c r="L10" s="1901">
        <f>L9+6</f>
        <v>20</v>
      </c>
      <c r="M10" s="1901">
        <f>M9+6</f>
        <v>27</v>
      </c>
      <c r="N10" s="1901">
        <v>3</v>
      </c>
      <c r="O10" s="1901">
        <f>O9+6</f>
        <v>10</v>
      </c>
      <c r="P10" s="1901">
        <f>P9+6</f>
        <v>17</v>
      </c>
      <c r="Q10" s="1901">
        <f>Q9+6</f>
        <v>24</v>
      </c>
      <c r="R10" s="1901">
        <v>1</v>
      </c>
      <c r="S10" s="1901">
        <f>S9+6</f>
        <v>8</v>
      </c>
      <c r="T10" s="1901">
        <f>T9+6</f>
        <v>15</v>
      </c>
      <c r="U10" s="1901">
        <f>U9+6</f>
        <v>22</v>
      </c>
      <c r="V10" s="1901">
        <f>V9+6</f>
        <v>29</v>
      </c>
      <c r="W10" s="1901">
        <v>5</v>
      </c>
      <c r="X10" s="1901">
        <f>X9+6</f>
        <v>12</v>
      </c>
      <c r="Y10" s="1901">
        <f>Y9+6</f>
        <v>19</v>
      </c>
      <c r="Z10" s="1901">
        <f>Z9+6</f>
        <v>26</v>
      </c>
      <c r="AA10" s="1901">
        <v>3</v>
      </c>
      <c r="AB10" s="1901">
        <f t="shared" ref="AB10:AI10" si="5">AB9+6</f>
        <v>10</v>
      </c>
      <c r="AC10" s="1901">
        <f t="shared" si="5"/>
        <v>17</v>
      </c>
      <c r="AD10" s="1901">
        <f t="shared" si="5"/>
        <v>24</v>
      </c>
      <c r="AE10" s="1901">
        <f t="shared" si="5"/>
        <v>31</v>
      </c>
      <c r="AF10" s="1901">
        <f t="shared" si="5"/>
        <v>7</v>
      </c>
      <c r="AG10" s="1901">
        <f t="shared" si="5"/>
        <v>14</v>
      </c>
      <c r="AH10" s="1901">
        <f t="shared" si="5"/>
        <v>21</v>
      </c>
      <c r="AI10" s="1901">
        <f t="shared" si="5"/>
        <v>28</v>
      </c>
      <c r="AJ10" s="1901">
        <v>4</v>
      </c>
      <c r="AK10" s="1901">
        <f>AK9+6</f>
        <v>11</v>
      </c>
      <c r="AL10" s="1901">
        <f>AL9+6</f>
        <v>18</v>
      </c>
      <c r="AM10" s="1901">
        <f>AM9+6</f>
        <v>25</v>
      </c>
      <c r="AN10" s="1901">
        <v>3</v>
      </c>
      <c r="AO10" s="1901">
        <f t="shared" ref="AO10:AV10" si="6">AO9+6</f>
        <v>10</v>
      </c>
      <c r="AP10" s="1901">
        <f t="shared" si="6"/>
        <v>17</v>
      </c>
      <c r="AQ10" s="1901">
        <f t="shared" si="6"/>
        <v>24</v>
      </c>
      <c r="AR10" s="1901">
        <f t="shared" si="6"/>
        <v>31</v>
      </c>
      <c r="AS10" s="1901">
        <f t="shared" si="6"/>
        <v>7</v>
      </c>
      <c r="AT10" s="1901">
        <f t="shared" si="6"/>
        <v>14</v>
      </c>
      <c r="AU10" s="1901">
        <f t="shared" si="6"/>
        <v>21</v>
      </c>
      <c r="AV10" s="1901">
        <f t="shared" si="6"/>
        <v>28</v>
      </c>
      <c r="AW10" s="1901">
        <v>5</v>
      </c>
      <c r="AX10" s="1901">
        <f>AX9+6</f>
        <v>12</v>
      </c>
      <c r="AY10" s="1901">
        <f>AY9+6</f>
        <v>19</v>
      </c>
      <c r="AZ10" s="1901">
        <f>AZ9+6</f>
        <v>26</v>
      </c>
      <c r="BA10" s="1901">
        <v>2</v>
      </c>
      <c r="BB10" s="1901">
        <f t="shared" ref="BB10:BI10" si="7">BB9+6</f>
        <v>9</v>
      </c>
      <c r="BC10" s="1901">
        <f t="shared" si="7"/>
        <v>16</v>
      </c>
      <c r="BD10" s="1901">
        <f t="shared" si="7"/>
        <v>23</v>
      </c>
      <c r="BE10" s="1902">
        <f t="shared" si="7"/>
        <v>30</v>
      </c>
      <c r="BF10" s="1901">
        <f t="shared" si="7"/>
        <v>7</v>
      </c>
      <c r="BG10" s="1901">
        <f t="shared" si="7"/>
        <v>14</v>
      </c>
      <c r="BH10" s="1901">
        <f t="shared" si="7"/>
        <v>21</v>
      </c>
      <c r="BI10" s="1901">
        <f t="shared" si="7"/>
        <v>28</v>
      </c>
      <c r="BJ10" s="1901">
        <v>4</v>
      </c>
      <c r="BK10" s="2400"/>
      <c r="BL10" s="2400"/>
      <c r="BM10" s="2400"/>
      <c r="BN10" s="1895" t="s">
        <v>2306</v>
      </c>
      <c r="BO10" s="1895">
        <f>SUMIF($I$10:$I$91,"K01",$BK$10:$BK$91)</f>
        <v>0</v>
      </c>
      <c r="BP10" s="1895">
        <f ca="1">SUMIF($I$10:$I$91,"K02",$BK$13:$BK$91)</f>
        <v>0</v>
      </c>
      <c r="BQ10" s="1895">
        <f ca="1">SUMIF($I$10:$I$91,"K04",$BK$13:$BK$91)</f>
        <v>0</v>
      </c>
      <c r="BR10" s="1895">
        <f>SUMIF($I$10:$I$91,"K06",$BK$10:$BK$91)</f>
        <v>0</v>
      </c>
      <c r="BS10" s="1895">
        <f>SUMIF($I$10:$I$91,"K00",$BK$10:$BK$91)</f>
        <v>0</v>
      </c>
      <c r="BT10" s="1895">
        <f>SUMIF($I$13:$I$88,"K09",$BM$13:$BM$88)</f>
        <v>0</v>
      </c>
      <c r="BU10" s="1895">
        <f>SUMIF($I$10:$I$91,"K10",$BK$10:$BK$91)</f>
        <v>0</v>
      </c>
      <c r="BV10" s="1895">
        <f>SUMIF($I$10:$I$91,"K12",$BK$10:$BK$91)</f>
        <v>0</v>
      </c>
      <c r="BW10" s="1895">
        <f>SUMIF($I$10:$I$91,"K13",$BK$10:$BK$91)</f>
        <v>0</v>
      </c>
      <c r="BX10" s="1895">
        <f>SUMIF($I$10:$I$91,"K16",$BK$10:$BK$91)</f>
        <v>0</v>
      </c>
      <c r="BY10" s="1895">
        <f>SUMIF($I$10:$I$91,"K17",$BK$10:$BK$91)</f>
        <v>0</v>
      </c>
      <c r="BZ10" s="1895">
        <f>SUMIF($I$10:$I$91,"K18",$BK$10:$BK$91)</f>
        <v>0</v>
      </c>
      <c r="CA10" s="1895">
        <f>SUMIF($I$10:$I$91,"K19",$BK$10:$BK$91)</f>
        <v>0</v>
      </c>
      <c r="CB10" s="1895">
        <f>SUMIF($I$13:$I$88,"K20",$BM$13:$BM$88)</f>
        <v>0</v>
      </c>
      <c r="CC10" s="1895">
        <f>SUMIF($I$10:$I$91,"K22",$BK$10:$BK$91)</f>
        <v>0</v>
      </c>
      <c r="CD10" s="1897">
        <f t="shared" ca="1" si="2"/>
        <v>0</v>
      </c>
      <c r="CG10" s="1895" t="s">
        <v>2307</v>
      </c>
    </row>
    <row r="11" spans="1:101" s="1895" customFormat="1" ht="15.75" customHeight="1" x14ac:dyDescent="0.2">
      <c r="A11" s="1904"/>
      <c r="B11" s="1492" t="s">
        <v>1179</v>
      </c>
      <c r="C11" s="1905" t="s">
        <v>155</v>
      </c>
      <c r="D11" s="1906" t="s">
        <v>149</v>
      </c>
      <c r="E11" s="1906"/>
      <c r="F11" s="1905">
        <v>30</v>
      </c>
      <c r="G11" s="1426"/>
      <c r="H11" s="1907" t="s">
        <v>2411</v>
      </c>
      <c r="I11" s="1325" t="s">
        <v>416</v>
      </c>
      <c r="J11" s="1908"/>
      <c r="K11" s="1901"/>
      <c r="L11" s="1329">
        <v>9</v>
      </c>
      <c r="M11" s="1329">
        <v>9</v>
      </c>
      <c r="N11" s="1329">
        <v>9</v>
      </c>
      <c r="O11" s="1329">
        <v>3</v>
      </c>
      <c r="P11" s="1901"/>
      <c r="Q11" s="1901"/>
      <c r="R11" s="1901"/>
      <c r="S11" s="1901"/>
      <c r="T11" s="1901"/>
      <c r="U11" s="1901"/>
      <c r="V11" s="1901"/>
      <c r="W11" s="1901"/>
      <c r="X11" s="1901"/>
      <c r="Y11" s="1901"/>
      <c r="Z11" s="1901"/>
      <c r="AA11" s="1901"/>
      <c r="AB11" s="1901"/>
      <c r="AC11" s="1901"/>
      <c r="AD11" s="1901"/>
      <c r="AE11" s="1901"/>
      <c r="AF11" s="1901"/>
      <c r="AG11" s="1901"/>
      <c r="AH11" s="1901"/>
      <c r="AI11" s="1901"/>
      <c r="AJ11" s="1901"/>
      <c r="AK11" s="1901"/>
      <c r="AL11" s="1901"/>
      <c r="AM11" s="1901"/>
      <c r="AN11" s="1901"/>
      <c r="AO11" s="1901"/>
      <c r="AP11" s="1901"/>
      <c r="AQ11" s="1901"/>
      <c r="AR11" s="1901"/>
      <c r="AS11" s="1901"/>
      <c r="AT11" s="1901"/>
      <c r="AU11" s="1901"/>
      <c r="AV11" s="1901"/>
      <c r="AW11" s="1901"/>
      <c r="AX11" s="1901"/>
      <c r="AY11" s="1901"/>
      <c r="AZ11" s="1901"/>
      <c r="BA11" s="1901"/>
      <c r="BB11" s="1901"/>
      <c r="BC11" s="1901"/>
      <c r="BD11" s="1901"/>
      <c r="BE11" s="1902"/>
      <c r="BF11" s="1901"/>
      <c r="BG11" s="1901"/>
      <c r="BH11" s="1901"/>
      <c r="BI11" s="1901"/>
      <c r="BJ11" s="1901"/>
      <c r="BK11" s="1909"/>
      <c r="BL11" s="1909"/>
      <c r="BM11" s="1909"/>
      <c r="CD11" s="1897"/>
    </row>
    <row r="12" spans="1:101" s="1895" customFormat="1" ht="15.75" customHeight="1" x14ac:dyDescent="0.2">
      <c r="A12" s="1904"/>
      <c r="B12" s="1492" t="s">
        <v>1179</v>
      </c>
      <c r="C12" s="1905" t="s">
        <v>156</v>
      </c>
      <c r="D12" s="1906" t="s">
        <v>2412</v>
      </c>
      <c r="E12" s="1906"/>
      <c r="F12" s="1905">
        <v>45</v>
      </c>
      <c r="G12" s="1426"/>
      <c r="H12" s="1907" t="s">
        <v>2413</v>
      </c>
      <c r="I12" s="1325" t="s">
        <v>412</v>
      </c>
      <c r="J12" s="1908"/>
      <c r="K12" s="1901"/>
      <c r="L12" s="1329">
        <v>12</v>
      </c>
      <c r="M12" s="1329">
        <v>12</v>
      </c>
      <c r="N12" s="1329">
        <v>12</v>
      </c>
      <c r="O12" s="1329">
        <v>9</v>
      </c>
      <c r="P12" s="1901"/>
      <c r="Q12" s="1901"/>
      <c r="R12" s="1901"/>
      <c r="S12" s="1901"/>
      <c r="T12" s="1901"/>
      <c r="U12" s="1901"/>
      <c r="V12" s="1901"/>
      <c r="W12" s="1901"/>
      <c r="X12" s="1901"/>
      <c r="Y12" s="1901"/>
      <c r="Z12" s="1901"/>
      <c r="AA12" s="1901"/>
      <c r="AB12" s="1901"/>
      <c r="AC12" s="1901"/>
      <c r="AD12" s="1901"/>
      <c r="AE12" s="1901"/>
      <c r="AF12" s="1901"/>
      <c r="AG12" s="1901"/>
      <c r="AH12" s="1901"/>
      <c r="AI12" s="1901"/>
      <c r="AJ12" s="1901"/>
      <c r="AK12" s="1901"/>
      <c r="AL12" s="1901"/>
      <c r="AM12" s="1901"/>
      <c r="AN12" s="1901"/>
      <c r="AO12" s="1901"/>
      <c r="AP12" s="1901"/>
      <c r="AQ12" s="1901"/>
      <c r="AR12" s="1901"/>
      <c r="AS12" s="1901"/>
      <c r="AT12" s="1901"/>
      <c r="AU12" s="1901"/>
      <c r="AV12" s="1901"/>
      <c r="AW12" s="1901"/>
      <c r="AX12" s="1901"/>
      <c r="AY12" s="1901"/>
      <c r="AZ12" s="1901"/>
      <c r="BA12" s="1901"/>
      <c r="BB12" s="1901"/>
      <c r="BC12" s="1901"/>
      <c r="BD12" s="1901"/>
      <c r="BE12" s="1902"/>
      <c r="BF12" s="1901"/>
      <c r="BG12" s="1901"/>
      <c r="BH12" s="1901"/>
      <c r="BI12" s="1901"/>
      <c r="BJ12" s="1901"/>
      <c r="BK12" s="1909"/>
      <c r="BL12" s="1909"/>
      <c r="BM12" s="1909"/>
      <c r="CD12" s="1897"/>
    </row>
    <row r="13" spans="1:101" ht="17.25" customHeight="1" x14ac:dyDescent="0.2">
      <c r="A13" s="2401">
        <v>1</v>
      </c>
      <c r="B13" s="1492" t="s">
        <v>1179</v>
      </c>
      <c r="C13" s="1910" t="s">
        <v>37</v>
      </c>
      <c r="D13" s="1911" t="s">
        <v>10</v>
      </c>
      <c r="E13" s="1911"/>
      <c r="F13" s="1910">
        <v>225</v>
      </c>
      <c r="G13" s="1910"/>
      <c r="H13" s="1912" t="s">
        <v>397</v>
      </c>
      <c r="I13" s="1912" t="s">
        <v>396</v>
      </c>
      <c r="J13" s="1913"/>
      <c r="K13" s="1914"/>
      <c r="L13" s="1914"/>
      <c r="M13" s="1914"/>
      <c r="N13" s="1915"/>
      <c r="O13" s="1915"/>
      <c r="P13" s="1915"/>
      <c r="Q13" s="1915"/>
      <c r="R13" s="1915"/>
      <c r="S13" s="1915"/>
      <c r="T13" s="1915"/>
      <c r="U13" s="1915"/>
      <c r="V13" s="1915"/>
      <c r="W13" s="1915"/>
      <c r="X13" s="1915"/>
      <c r="Y13" s="1915"/>
      <c r="Z13" s="1915"/>
      <c r="AA13" s="1915"/>
      <c r="AB13" s="1915"/>
      <c r="AC13" s="1915"/>
      <c r="AD13" s="1915"/>
      <c r="AE13" s="1915"/>
      <c r="AF13" s="1915"/>
      <c r="AG13" s="1915"/>
      <c r="AH13" s="1915"/>
      <c r="AI13" s="1915"/>
      <c r="AJ13" s="1915"/>
      <c r="AK13" s="1915"/>
      <c r="AL13" s="1915"/>
      <c r="AM13" s="1915"/>
      <c r="AN13" s="1915"/>
      <c r="AO13" s="1915"/>
      <c r="AP13" s="1915"/>
      <c r="AQ13" s="1915"/>
      <c r="AR13" s="1915"/>
      <c r="AS13" s="1915"/>
      <c r="AT13" s="1915"/>
      <c r="AU13" s="1915"/>
      <c r="AV13" s="1915"/>
      <c r="AW13" s="1915"/>
      <c r="AX13" s="1915"/>
      <c r="AY13" s="1915"/>
      <c r="AZ13" s="1915"/>
      <c r="BA13" s="1915"/>
      <c r="BB13" s="1915"/>
      <c r="BC13" s="1915"/>
      <c r="BD13" s="1915"/>
      <c r="BE13" s="1916"/>
      <c r="BF13" s="1913"/>
      <c r="BG13" s="1913"/>
      <c r="BH13" s="1913"/>
      <c r="BI13" s="1913"/>
      <c r="BJ13" s="1913"/>
      <c r="BK13" s="1887">
        <f>SUM(K13:BJ13)</f>
        <v>0</v>
      </c>
      <c r="BL13" s="1887">
        <f>SUM(K13:N13)</f>
        <v>0</v>
      </c>
      <c r="BM13" s="1887">
        <f>BK13*0.7</f>
        <v>0</v>
      </c>
    </row>
    <row r="14" spans="1:101" s="1924" customFormat="1" ht="17.25" customHeight="1" x14ac:dyDescent="0.2">
      <c r="A14" s="2402"/>
      <c r="B14" s="94"/>
      <c r="C14" s="1917"/>
      <c r="D14" s="1917" t="s">
        <v>843</v>
      </c>
      <c r="E14" s="1917"/>
      <c r="F14" s="1917">
        <f>SUM(F13:F13)</f>
        <v>225</v>
      </c>
      <c r="G14" s="1917"/>
      <c r="H14" s="1918"/>
      <c r="I14" s="1919">
        <v>18</v>
      </c>
      <c r="J14" s="1920"/>
      <c r="K14" s="1921">
        <f t="shared" ref="K14:BJ14" si="8">SUM(K13:K13)</f>
        <v>0</v>
      </c>
      <c r="L14" s="1921">
        <f t="shared" si="8"/>
        <v>0</v>
      </c>
      <c r="M14" s="1921">
        <f t="shared" si="8"/>
        <v>0</v>
      </c>
      <c r="N14" s="1921">
        <f t="shared" si="8"/>
        <v>0</v>
      </c>
      <c r="O14" s="1921">
        <f t="shared" si="8"/>
        <v>0</v>
      </c>
      <c r="P14" s="1921">
        <f t="shared" si="8"/>
        <v>0</v>
      </c>
      <c r="Q14" s="1921">
        <f t="shared" si="8"/>
        <v>0</v>
      </c>
      <c r="R14" s="1921">
        <f t="shared" si="8"/>
        <v>0</v>
      </c>
      <c r="S14" s="1921">
        <f t="shared" si="8"/>
        <v>0</v>
      </c>
      <c r="T14" s="1921">
        <f t="shared" si="8"/>
        <v>0</v>
      </c>
      <c r="U14" s="1921">
        <f t="shared" si="8"/>
        <v>0</v>
      </c>
      <c r="V14" s="1921">
        <f t="shared" si="8"/>
        <v>0</v>
      </c>
      <c r="W14" s="1921">
        <f t="shared" si="8"/>
        <v>0</v>
      </c>
      <c r="X14" s="1921">
        <f t="shared" si="8"/>
        <v>0</v>
      </c>
      <c r="Y14" s="1921">
        <f t="shared" si="8"/>
        <v>0</v>
      </c>
      <c r="Z14" s="1921">
        <f t="shared" si="8"/>
        <v>0</v>
      </c>
      <c r="AA14" s="1921">
        <f t="shared" si="8"/>
        <v>0</v>
      </c>
      <c r="AB14" s="1921">
        <f t="shared" si="8"/>
        <v>0</v>
      </c>
      <c r="AC14" s="1921">
        <f t="shared" si="8"/>
        <v>0</v>
      </c>
      <c r="AD14" s="1921">
        <f t="shared" si="8"/>
        <v>0</v>
      </c>
      <c r="AE14" s="1921">
        <f t="shared" si="8"/>
        <v>0</v>
      </c>
      <c r="AF14" s="1921">
        <f t="shared" si="8"/>
        <v>0</v>
      </c>
      <c r="AG14" s="1921">
        <f t="shared" si="8"/>
        <v>0</v>
      </c>
      <c r="AH14" s="1921">
        <f t="shared" si="8"/>
        <v>0</v>
      </c>
      <c r="AI14" s="1921">
        <f t="shared" si="8"/>
        <v>0</v>
      </c>
      <c r="AJ14" s="1921">
        <f t="shared" si="8"/>
        <v>0</v>
      </c>
      <c r="AK14" s="1921">
        <f t="shared" si="8"/>
        <v>0</v>
      </c>
      <c r="AL14" s="1921">
        <f t="shared" si="8"/>
        <v>0</v>
      </c>
      <c r="AM14" s="1921">
        <f t="shared" si="8"/>
        <v>0</v>
      </c>
      <c r="AN14" s="1921">
        <f t="shared" si="8"/>
        <v>0</v>
      </c>
      <c r="AO14" s="1921">
        <f t="shared" si="8"/>
        <v>0</v>
      </c>
      <c r="AP14" s="1921">
        <f t="shared" si="8"/>
        <v>0</v>
      </c>
      <c r="AQ14" s="1921">
        <f t="shared" si="8"/>
        <v>0</v>
      </c>
      <c r="AR14" s="1921">
        <f t="shared" si="8"/>
        <v>0</v>
      </c>
      <c r="AS14" s="1921">
        <f t="shared" si="8"/>
        <v>0</v>
      </c>
      <c r="AT14" s="1921">
        <f t="shared" si="8"/>
        <v>0</v>
      </c>
      <c r="AU14" s="1921">
        <f t="shared" si="8"/>
        <v>0</v>
      </c>
      <c r="AV14" s="1921">
        <f t="shared" si="8"/>
        <v>0</v>
      </c>
      <c r="AW14" s="1921">
        <f t="shared" si="8"/>
        <v>0</v>
      </c>
      <c r="AX14" s="1921">
        <f t="shared" si="8"/>
        <v>0</v>
      </c>
      <c r="AY14" s="1921">
        <f t="shared" si="8"/>
        <v>0</v>
      </c>
      <c r="AZ14" s="1921">
        <f t="shared" si="8"/>
        <v>0</v>
      </c>
      <c r="BA14" s="1921">
        <f t="shared" si="8"/>
        <v>0</v>
      </c>
      <c r="BB14" s="1921">
        <f t="shared" si="8"/>
        <v>0</v>
      </c>
      <c r="BC14" s="1921">
        <f t="shared" si="8"/>
        <v>0</v>
      </c>
      <c r="BD14" s="1921">
        <f t="shared" si="8"/>
        <v>0</v>
      </c>
      <c r="BE14" s="1922">
        <f t="shared" si="8"/>
        <v>0</v>
      </c>
      <c r="BF14" s="1921">
        <f t="shared" si="8"/>
        <v>0</v>
      </c>
      <c r="BG14" s="1921">
        <f t="shared" si="8"/>
        <v>0</v>
      </c>
      <c r="BH14" s="1921">
        <f t="shared" si="8"/>
        <v>0</v>
      </c>
      <c r="BI14" s="1921">
        <f t="shared" si="8"/>
        <v>0</v>
      </c>
      <c r="BJ14" s="1921">
        <f t="shared" si="8"/>
        <v>0</v>
      </c>
      <c r="BK14" s="1923"/>
      <c r="BL14" s="1923"/>
      <c r="BM14" s="1923"/>
    </row>
    <row r="15" spans="1:101" s="1924" customFormat="1" ht="17.25" customHeight="1" x14ac:dyDescent="0.2">
      <c r="A15" s="1530"/>
      <c r="B15" s="561"/>
      <c r="C15" s="1905" t="s">
        <v>161</v>
      </c>
      <c r="D15" s="1906" t="s">
        <v>1218</v>
      </c>
      <c r="E15" s="1906"/>
      <c r="F15" s="1905">
        <v>30</v>
      </c>
      <c r="G15" s="1426"/>
      <c r="H15" s="1907" t="s">
        <v>2414</v>
      </c>
      <c r="I15" s="1325" t="s">
        <v>419</v>
      </c>
      <c r="J15" s="1920"/>
      <c r="K15" s="1921"/>
      <c r="L15" s="1329">
        <v>6</v>
      </c>
      <c r="M15" s="1329">
        <v>6</v>
      </c>
      <c r="N15" s="1329">
        <v>6</v>
      </c>
      <c r="O15" s="1329">
        <v>6</v>
      </c>
      <c r="P15" s="1329">
        <v>6</v>
      </c>
      <c r="Q15" s="1921"/>
      <c r="R15" s="1921"/>
      <c r="S15" s="1921"/>
      <c r="T15" s="1921"/>
      <c r="U15" s="1921"/>
      <c r="V15" s="1921"/>
      <c r="W15" s="1921"/>
      <c r="X15" s="1921"/>
      <c r="Y15" s="1921"/>
      <c r="Z15" s="1921"/>
      <c r="AA15" s="1921"/>
      <c r="AB15" s="1921"/>
      <c r="AC15" s="1921"/>
      <c r="AD15" s="1921"/>
      <c r="AE15" s="1921"/>
      <c r="AF15" s="1921"/>
      <c r="AG15" s="1921"/>
      <c r="AH15" s="1921"/>
      <c r="AI15" s="1921"/>
      <c r="AJ15" s="1921"/>
      <c r="AK15" s="1921"/>
      <c r="AL15" s="1921"/>
      <c r="AM15" s="1921"/>
      <c r="AN15" s="1921"/>
      <c r="AO15" s="1921"/>
      <c r="AP15" s="1921"/>
      <c r="AQ15" s="1921"/>
      <c r="AR15" s="1921"/>
      <c r="AS15" s="1921"/>
      <c r="AT15" s="1921"/>
      <c r="AU15" s="1921"/>
      <c r="AV15" s="1921"/>
      <c r="AW15" s="1921"/>
      <c r="AX15" s="1921"/>
      <c r="AY15" s="1921"/>
      <c r="AZ15" s="1921"/>
      <c r="BA15" s="1921"/>
      <c r="BB15" s="1921"/>
      <c r="BC15" s="1921"/>
      <c r="BD15" s="1921"/>
      <c r="BE15" s="1922"/>
      <c r="BF15" s="1921"/>
      <c r="BG15" s="1921"/>
      <c r="BH15" s="1921"/>
      <c r="BI15" s="1921"/>
      <c r="BJ15" s="1921"/>
      <c r="BK15" s="1923"/>
      <c r="BL15" s="1923"/>
      <c r="BM15" s="1923"/>
    </row>
    <row r="16" spans="1:101" s="1927" customFormat="1" ht="15" x14ac:dyDescent="0.2">
      <c r="A16" s="2403">
        <v>2</v>
      </c>
      <c r="B16" s="1494"/>
      <c r="C16" s="1910" t="s">
        <v>468</v>
      </c>
      <c r="D16" s="1911" t="s">
        <v>1178</v>
      </c>
      <c r="E16" s="1911"/>
      <c r="F16" s="1910">
        <v>60</v>
      </c>
      <c r="G16" s="1910"/>
      <c r="H16" s="1912" t="s">
        <v>390</v>
      </c>
      <c r="I16" s="1912" t="s">
        <v>389</v>
      </c>
      <c r="J16" s="1914"/>
      <c r="K16" s="1914">
        <v>20</v>
      </c>
      <c r="L16" s="1914">
        <v>20</v>
      </c>
      <c r="M16" s="1914">
        <v>20</v>
      </c>
      <c r="N16" s="1914"/>
      <c r="O16" s="1914"/>
      <c r="P16" s="1914"/>
      <c r="Q16" s="1914"/>
      <c r="R16" s="1914"/>
      <c r="S16" s="1914"/>
      <c r="T16" s="1914"/>
      <c r="U16" s="1914"/>
      <c r="V16" s="1914"/>
      <c r="W16" s="1914"/>
      <c r="X16" s="1914"/>
      <c r="Y16" s="1914"/>
      <c r="Z16" s="1914"/>
      <c r="AA16" s="1914"/>
      <c r="AB16" s="1914"/>
      <c r="AC16" s="1914"/>
      <c r="AD16" s="1914"/>
      <c r="AE16" s="1914"/>
      <c r="AF16" s="1914"/>
      <c r="AG16" s="1914"/>
      <c r="AH16" s="1914"/>
      <c r="AI16" s="1914"/>
      <c r="AJ16" s="1914"/>
      <c r="AK16" s="1925"/>
      <c r="AL16" s="1925"/>
      <c r="AM16" s="1925"/>
      <c r="AN16" s="1914"/>
      <c r="AO16" s="1914"/>
      <c r="AP16" s="1914"/>
      <c r="AQ16" s="1914"/>
      <c r="AR16" s="1914"/>
      <c r="AS16" s="1914"/>
      <c r="AT16" s="1914"/>
      <c r="AU16" s="1914"/>
      <c r="AV16" s="1914"/>
      <c r="AW16" s="1914"/>
      <c r="AX16" s="1914"/>
      <c r="AY16" s="1914"/>
      <c r="AZ16" s="1914"/>
      <c r="BA16" s="1914"/>
      <c r="BB16" s="1914"/>
      <c r="BC16" s="1914"/>
      <c r="BD16" s="1914"/>
      <c r="BE16" s="1926"/>
      <c r="BF16" s="1914"/>
      <c r="BG16" s="1914"/>
      <c r="BH16" s="1914"/>
      <c r="BI16" s="1914"/>
      <c r="BJ16" s="1914"/>
    </row>
    <row r="17" spans="1:65" s="1927" customFormat="1" ht="15" x14ac:dyDescent="0.2">
      <c r="A17" s="2403"/>
      <c r="B17" s="412"/>
      <c r="C17" s="1910" t="s">
        <v>458</v>
      </c>
      <c r="D17" s="1911" t="s">
        <v>2308</v>
      </c>
      <c r="E17" s="1911"/>
      <c r="F17" s="1910">
        <v>60</v>
      </c>
      <c r="G17" s="1910"/>
      <c r="H17" s="1912" t="s">
        <v>322</v>
      </c>
      <c r="I17" s="1928" t="s">
        <v>388</v>
      </c>
      <c r="J17" s="1914"/>
      <c r="K17" s="1914"/>
      <c r="L17" s="1914"/>
      <c r="M17" s="1914"/>
      <c r="N17" s="1914"/>
      <c r="O17" s="1914"/>
      <c r="P17" s="1914"/>
      <c r="Q17" s="1914"/>
      <c r="R17" s="1914"/>
      <c r="S17" s="1914"/>
      <c r="T17" s="1914"/>
      <c r="U17" s="1914"/>
      <c r="V17" s="1914">
        <v>10</v>
      </c>
      <c r="W17" s="1914">
        <v>14</v>
      </c>
      <c r="X17" s="1914">
        <v>14</v>
      </c>
      <c r="Y17" s="1914">
        <v>14</v>
      </c>
      <c r="Z17" s="1914">
        <v>8</v>
      </c>
      <c r="AA17" s="1914"/>
      <c r="AB17" s="1914"/>
      <c r="AC17" s="1914"/>
      <c r="AD17" s="1914"/>
      <c r="AE17" s="1914"/>
      <c r="AF17" s="1914"/>
      <c r="AG17" s="1914"/>
      <c r="AH17" s="1914"/>
      <c r="AI17" s="1914"/>
      <c r="AJ17" s="1914"/>
      <c r="AK17" s="1925"/>
      <c r="AL17" s="1925"/>
      <c r="AM17" s="1925"/>
      <c r="AN17" s="1914"/>
      <c r="AO17" s="1914"/>
      <c r="AP17" s="1914"/>
      <c r="AQ17" s="1914"/>
      <c r="AR17" s="1914"/>
      <c r="AS17" s="1914"/>
      <c r="AT17" s="1914"/>
      <c r="AU17" s="1914"/>
      <c r="AV17" s="1914"/>
      <c r="AW17" s="1914"/>
      <c r="AX17" s="1914"/>
      <c r="AY17" s="1914"/>
      <c r="AZ17" s="1914"/>
      <c r="BA17" s="1914"/>
      <c r="BB17" s="1914"/>
      <c r="BC17" s="1914"/>
      <c r="BD17" s="1914"/>
      <c r="BE17" s="1926"/>
      <c r="BF17" s="1914"/>
      <c r="BG17" s="1914"/>
      <c r="BH17" s="1914"/>
      <c r="BI17" s="1914"/>
      <c r="BJ17" s="1914"/>
    </row>
    <row r="18" spans="1:65" s="1927" customFormat="1" ht="15" x14ac:dyDescent="0.2">
      <c r="A18" s="2403"/>
      <c r="B18" s="412" t="s">
        <v>1818</v>
      </c>
      <c r="C18" s="1910" t="s">
        <v>459</v>
      </c>
      <c r="D18" s="1911" t="s">
        <v>1191</v>
      </c>
      <c r="E18" s="1911"/>
      <c r="F18" s="1910">
        <v>60</v>
      </c>
      <c r="G18" s="1910"/>
      <c r="H18" s="1912" t="s">
        <v>397</v>
      </c>
      <c r="I18" s="1912" t="s">
        <v>396</v>
      </c>
      <c r="J18" s="1914"/>
      <c r="K18" s="1914"/>
      <c r="L18" s="1914"/>
      <c r="M18" s="1914"/>
      <c r="N18" s="1914">
        <v>14</v>
      </c>
      <c r="O18" s="1914">
        <v>14</v>
      </c>
      <c r="P18" s="1914">
        <v>14</v>
      </c>
      <c r="Q18" s="1914">
        <v>14</v>
      </c>
      <c r="R18" s="1914">
        <v>4</v>
      </c>
      <c r="S18" s="1914"/>
      <c r="T18" s="1914"/>
      <c r="U18" s="1914"/>
      <c r="V18" s="1914"/>
      <c r="W18" s="1914"/>
      <c r="X18" s="1914"/>
      <c r="Y18" s="1914"/>
      <c r="Z18" s="1914"/>
      <c r="AA18" s="1914"/>
      <c r="AB18" s="1914"/>
      <c r="AC18" s="1914"/>
      <c r="AD18" s="1914"/>
      <c r="AE18" s="1914"/>
      <c r="AF18" s="1914"/>
      <c r="AG18" s="1914"/>
      <c r="AH18" s="1914"/>
      <c r="AI18" s="1914"/>
      <c r="AJ18" s="1914"/>
      <c r="AK18" s="1929"/>
      <c r="AL18" s="1929"/>
      <c r="AM18" s="1929"/>
      <c r="AN18" s="1914"/>
      <c r="AO18" s="1914"/>
      <c r="AP18" s="1914"/>
      <c r="AQ18" s="1914"/>
      <c r="AR18" s="1914"/>
      <c r="AS18" s="1914"/>
      <c r="AT18" s="1914"/>
      <c r="AU18" s="1914"/>
      <c r="AV18" s="1914"/>
      <c r="AW18" s="1914"/>
      <c r="AX18" s="1914"/>
      <c r="AY18" s="1914"/>
      <c r="AZ18" s="1914"/>
      <c r="BA18" s="1914"/>
      <c r="BB18" s="1914"/>
      <c r="BC18" s="1914"/>
      <c r="BD18" s="1914"/>
      <c r="BE18" s="1926"/>
      <c r="BF18" s="1914"/>
      <c r="BG18" s="1914"/>
      <c r="BH18" s="1914"/>
      <c r="BI18" s="1914"/>
      <c r="BJ18" s="1914"/>
    </row>
    <row r="19" spans="1:65" s="1927" customFormat="1" ht="15" x14ac:dyDescent="0.2">
      <c r="A19" s="2403"/>
      <c r="B19" s="412"/>
      <c r="C19" s="1910" t="s">
        <v>460</v>
      </c>
      <c r="D19" s="1911" t="s">
        <v>2309</v>
      </c>
      <c r="E19" s="1911"/>
      <c r="F19" s="1910">
        <v>45</v>
      </c>
      <c r="G19" s="1910"/>
      <c r="H19" s="1912" t="s">
        <v>400</v>
      </c>
      <c r="I19" s="1912" t="s">
        <v>399</v>
      </c>
      <c r="J19" s="1914"/>
      <c r="K19" s="1914"/>
      <c r="L19" s="1914"/>
      <c r="M19" s="1914"/>
      <c r="N19" s="1914"/>
      <c r="O19" s="1914"/>
      <c r="P19" s="1914"/>
      <c r="Q19" s="1914"/>
      <c r="R19" s="1914"/>
      <c r="S19" s="1914"/>
      <c r="T19" s="1914"/>
      <c r="U19" s="1914"/>
      <c r="V19" s="1914"/>
      <c r="W19" s="1914"/>
      <c r="X19" s="1914"/>
      <c r="Y19" s="1914"/>
      <c r="Z19" s="1914"/>
      <c r="AA19" s="1914">
        <v>5</v>
      </c>
      <c r="AB19" s="1914">
        <v>10</v>
      </c>
      <c r="AC19" s="1914">
        <v>10</v>
      </c>
      <c r="AD19" s="1914">
        <v>10</v>
      </c>
      <c r="AE19" s="1914">
        <v>10</v>
      </c>
      <c r="AF19" s="1914"/>
      <c r="AG19" s="1914"/>
      <c r="AH19" s="1914"/>
      <c r="AI19" s="1914"/>
      <c r="AJ19" s="1914"/>
      <c r="AK19" s="1929"/>
      <c r="AL19" s="1929"/>
      <c r="AM19" s="1929"/>
      <c r="AN19" s="1914"/>
      <c r="AO19" s="1914"/>
      <c r="AP19" s="1914"/>
      <c r="AQ19" s="1914"/>
      <c r="AR19" s="1914"/>
      <c r="AS19" s="1914"/>
      <c r="AT19" s="1914"/>
      <c r="AU19" s="1914"/>
      <c r="AV19" s="1914"/>
      <c r="AW19" s="1914"/>
      <c r="AX19" s="1914"/>
      <c r="AY19" s="1914"/>
      <c r="AZ19" s="1914"/>
      <c r="BA19" s="1914"/>
      <c r="BB19" s="1914"/>
      <c r="BC19" s="1914"/>
      <c r="BD19" s="1914"/>
      <c r="BE19" s="1926"/>
      <c r="BF19" s="1914"/>
      <c r="BG19" s="1914"/>
      <c r="BH19" s="1914"/>
      <c r="BI19" s="1914"/>
      <c r="BJ19" s="1914"/>
    </row>
    <row r="20" spans="1:65" s="1927" customFormat="1" ht="15" x14ac:dyDescent="0.2">
      <c r="A20" s="2403"/>
      <c r="B20" s="412"/>
      <c r="C20" s="1910" t="s">
        <v>2184</v>
      </c>
      <c r="D20" s="1911" t="s">
        <v>2310</v>
      </c>
      <c r="E20" s="1911"/>
      <c r="F20" s="1910">
        <v>60</v>
      </c>
      <c r="G20" s="1910"/>
      <c r="H20" s="1912" t="s">
        <v>409</v>
      </c>
      <c r="I20" s="1912" t="s">
        <v>408</v>
      </c>
      <c r="J20" s="1914"/>
      <c r="K20" s="1914"/>
      <c r="L20" s="1914"/>
      <c r="M20" s="1914"/>
      <c r="N20" s="1914"/>
      <c r="O20" s="1914"/>
      <c r="P20" s="1914"/>
      <c r="Q20" s="1914"/>
      <c r="R20" s="1914">
        <v>10</v>
      </c>
      <c r="S20" s="1914">
        <v>14</v>
      </c>
      <c r="T20" s="1914">
        <v>14</v>
      </c>
      <c r="U20" s="1914">
        <v>14</v>
      </c>
      <c r="V20" s="1914"/>
      <c r="W20" s="1914"/>
      <c r="X20" s="1914"/>
      <c r="Y20" s="1914"/>
      <c r="Z20" s="1914"/>
      <c r="AA20" s="1914">
        <v>8</v>
      </c>
      <c r="AB20" s="1914"/>
      <c r="AC20" s="1914"/>
      <c r="AD20" s="1914"/>
      <c r="AE20" s="1914"/>
      <c r="AF20" s="1914"/>
      <c r="AG20" s="1914"/>
      <c r="AH20" s="1914"/>
      <c r="AI20" s="1914"/>
      <c r="AJ20" s="1914"/>
      <c r="AK20" s="1929"/>
      <c r="AL20" s="1929"/>
      <c r="AM20" s="1929"/>
      <c r="AN20" s="1914"/>
      <c r="AO20" s="1914"/>
      <c r="AP20" s="1914"/>
      <c r="AQ20" s="1914"/>
      <c r="AR20" s="1914"/>
      <c r="AS20" s="1914"/>
      <c r="AT20" s="1914"/>
      <c r="AU20" s="1914"/>
      <c r="AV20" s="1914"/>
      <c r="AW20" s="1914"/>
      <c r="AX20" s="1914"/>
      <c r="AY20" s="1914"/>
      <c r="AZ20" s="1914"/>
      <c r="BA20" s="1914"/>
      <c r="BB20" s="1914"/>
      <c r="BC20" s="1914"/>
      <c r="BD20" s="1914"/>
      <c r="BE20" s="1926"/>
      <c r="BF20" s="1914"/>
      <c r="BG20" s="1914"/>
      <c r="BH20" s="1914"/>
      <c r="BI20" s="1914"/>
      <c r="BJ20" s="1914"/>
      <c r="BK20" s="1887"/>
    </row>
    <row r="21" spans="1:65" s="1927" customFormat="1" ht="15" x14ac:dyDescent="0.2">
      <c r="A21" s="2403"/>
      <c r="B21" s="412"/>
      <c r="C21" s="1910" t="s">
        <v>461</v>
      </c>
      <c r="D21" s="1911" t="s">
        <v>1177</v>
      </c>
      <c r="E21" s="1911"/>
      <c r="F21" s="1910">
        <v>60</v>
      </c>
      <c r="G21" s="1910"/>
      <c r="H21" s="1912" t="s">
        <v>400</v>
      </c>
      <c r="I21" s="1912" t="s">
        <v>399</v>
      </c>
      <c r="J21" s="1914"/>
      <c r="K21" s="1914"/>
      <c r="L21" s="1914"/>
      <c r="M21" s="1914"/>
      <c r="N21" s="1914"/>
      <c r="O21" s="1914"/>
      <c r="P21" s="1914"/>
      <c r="Q21" s="1914"/>
      <c r="R21" s="1914"/>
      <c r="S21" s="1914"/>
      <c r="T21" s="1914"/>
      <c r="U21" s="1914"/>
      <c r="V21" s="1914"/>
      <c r="W21" s="1914"/>
      <c r="X21" s="1914"/>
      <c r="Y21" s="1914"/>
      <c r="Z21" s="1914"/>
      <c r="AA21" s="1914"/>
      <c r="AB21" s="1914"/>
      <c r="AC21" s="1914"/>
      <c r="AD21" s="1914"/>
      <c r="AE21" s="1914"/>
      <c r="AF21" s="1914">
        <v>10</v>
      </c>
      <c r="AG21" s="1914">
        <v>10</v>
      </c>
      <c r="AH21" s="1914">
        <v>10</v>
      </c>
      <c r="AI21" s="1914">
        <v>10</v>
      </c>
      <c r="AJ21" s="1914">
        <v>10</v>
      </c>
      <c r="AK21" s="1914">
        <v>10</v>
      </c>
      <c r="AL21" s="1914"/>
      <c r="AM21" s="1929"/>
      <c r="AN21" s="1930"/>
      <c r="AO21" s="1930"/>
      <c r="AP21" s="1930"/>
      <c r="AQ21" s="1930"/>
      <c r="AR21" s="1930"/>
      <c r="AS21" s="1930"/>
      <c r="AT21" s="1930"/>
      <c r="AU21" s="1930"/>
      <c r="AV21" s="1930"/>
      <c r="AW21" s="1914"/>
      <c r="AX21" s="1914"/>
      <c r="AY21" s="1914"/>
      <c r="AZ21" s="1914"/>
      <c r="BA21" s="1914"/>
      <c r="BB21" s="1914"/>
      <c r="BC21" s="1914"/>
      <c r="BD21" s="1914"/>
      <c r="BE21" s="1926"/>
      <c r="BF21" s="1914"/>
      <c r="BG21" s="1914"/>
      <c r="BH21" s="1914"/>
      <c r="BI21" s="1914"/>
      <c r="BJ21" s="1914"/>
      <c r="BK21" s="1887"/>
    </row>
    <row r="22" spans="1:65" s="1927" customFormat="1" ht="15" x14ac:dyDescent="0.2">
      <c r="A22" s="2403"/>
      <c r="B22" s="412"/>
      <c r="C22" s="1910" t="s">
        <v>462</v>
      </c>
      <c r="D22" s="1911" t="s">
        <v>1176</v>
      </c>
      <c r="E22" s="1911"/>
      <c r="F22" s="1910">
        <v>60</v>
      </c>
      <c r="G22" s="1910"/>
      <c r="H22" s="1912" t="s">
        <v>397</v>
      </c>
      <c r="I22" s="1912" t="s">
        <v>396</v>
      </c>
      <c r="J22" s="1914"/>
      <c r="K22" s="1914"/>
      <c r="L22" s="1914"/>
      <c r="M22" s="1914"/>
      <c r="N22" s="1914"/>
      <c r="O22" s="1914"/>
      <c r="P22" s="1914"/>
      <c r="Q22" s="1914"/>
      <c r="R22" s="1914"/>
      <c r="S22" s="1914"/>
      <c r="T22" s="1914"/>
      <c r="U22" s="1914"/>
      <c r="V22" s="1914"/>
      <c r="W22" s="1914"/>
      <c r="X22" s="1914"/>
      <c r="Y22" s="1914"/>
      <c r="Z22" s="1914"/>
      <c r="AA22" s="1914"/>
      <c r="AB22" s="1914"/>
      <c r="AC22" s="1914"/>
      <c r="AD22" s="1914"/>
      <c r="AE22" s="1914"/>
      <c r="AF22" s="1914"/>
      <c r="AG22" s="1914"/>
      <c r="AH22" s="1914"/>
      <c r="AI22" s="1914"/>
      <c r="AJ22" s="1914"/>
      <c r="AK22" s="1925"/>
      <c r="AL22" s="1914">
        <v>12</v>
      </c>
      <c r="AM22" s="1914">
        <v>12</v>
      </c>
      <c r="AN22" s="1914">
        <v>12</v>
      </c>
      <c r="AO22" s="1914">
        <v>12</v>
      </c>
      <c r="AP22" s="1914">
        <v>12</v>
      </c>
      <c r="AQ22" s="1913"/>
      <c r="AR22" s="1913"/>
      <c r="AS22" s="1914"/>
      <c r="AT22" s="1914"/>
      <c r="AU22" s="1914"/>
      <c r="AV22" s="1914"/>
      <c r="AW22" s="1914"/>
      <c r="AX22" s="1914"/>
      <c r="AY22" s="1914"/>
      <c r="AZ22" s="1914"/>
      <c r="BA22" s="1914"/>
      <c r="BB22" s="1914"/>
      <c r="BC22" s="1914"/>
      <c r="BD22" s="1914"/>
      <c r="BE22" s="1926"/>
      <c r="BF22" s="1914"/>
      <c r="BG22" s="1914"/>
      <c r="BH22" s="1914"/>
      <c r="BI22" s="1914"/>
      <c r="BJ22" s="1914"/>
      <c r="BK22" s="1887"/>
    </row>
    <row r="23" spans="1:65" s="1927" customFormat="1" ht="15" x14ac:dyDescent="0.2">
      <c r="A23" s="2403"/>
      <c r="B23" s="412"/>
      <c r="C23" s="1910" t="s">
        <v>2311</v>
      </c>
      <c r="D23" s="1911" t="s">
        <v>10</v>
      </c>
      <c r="E23" s="1911"/>
      <c r="F23" s="1910">
        <v>225</v>
      </c>
      <c r="G23" s="1910"/>
      <c r="H23" s="1912" t="s">
        <v>409</v>
      </c>
      <c r="I23" s="1912" t="s">
        <v>408</v>
      </c>
      <c r="J23" s="1914"/>
      <c r="K23" s="1914"/>
      <c r="L23" s="1914"/>
      <c r="M23" s="1914"/>
      <c r="N23" s="1914"/>
      <c r="O23" s="1914"/>
      <c r="P23" s="1914"/>
      <c r="Q23" s="1914"/>
      <c r="R23" s="1914"/>
      <c r="S23" s="1914"/>
      <c r="T23" s="1914"/>
      <c r="U23" s="1914"/>
      <c r="V23" s="1914"/>
      <c r="W23" s="1914"/>
      <c r="X23" s="1914"/>
      <c r="Y23" s="1914"/>
      <c r="Z23" s="1914"/>
      <c r="AA23" s="1914"/>
      <c r="AB23" s="1914"/>
      <c r="AC23" s="1914"/>
      <c r="AD23" s="1914"/>
      <c r="AE23" s="1914"/>
      <c r="AF23" s="1914"/>
      <c r="AG23" s="1914"/>
      <c r="AH23" s="1914"/>
      <c r="AI23" s="1914"/>
      <c r="AJ23" s="1914"/>
      <c r="AK23" s="1914"/>
      <c r="AL23" s="1914"/>
      <c r="AM23" s="1914"/>
      <c r="AN23" s="1914"/>
      <c r="AO23" s="1914"/>
      <c r="AP23" s="1914"/>
      <c r="AQ23" s="2404" t="s">
        <v>30</v>
      </c>
      <c r="AR23" s="2405"/>
      <c r="AS23" s="2405"/>
      <c r="AT23" s="2405"/>
      <c r="AU23" s="2405"/>
      <c r="AV23" s="2405"/>
      <c r="AW23" s="2405"/>
      <c r="AX23" s="2405"/>
      <c r="AY23" s="2405"/>
      <c r="AZ23" s="2406"/>
      <c r="BA23" s="1914"/>
      <c r="BB23" s="1914"/>
      <c r="BC23" s="1914"/>
      <c r="BD23" s="1931"/>
      <c r="BE23" s="1932"/>
      <c r="BF23" s="1931"/>
      <c r="BG23" s="1931"/>
      <c r="BH23" s="1931"/>
      <c r="BI23" s="1931"/>
      <c r="BJ23" s="1931"/>
    </row>
    <row r="24" spans="1:65" s="1939" customFormat="1" ht="15" x14ac:dyDescent="0.2">
      <c r="A24" s="1933"/>
      <c r="B24" s="1495"/>
      <c r="C24" s="1934"/>
      <c r="D24" s="1935" t="s">
        <v>843</v>
      </c>
      <c r="E24" s="1935"/>
      <c r="F24" s="1934">
        <f>SUM(F16:F23)</f>
        <v>630</v>
      </c>
      <c r="G24" s="1934"/>
      <c r="H24" s="1936">
        <f>F24-J24</f>
        <v>630</v>
      </c>
      <c r="I24" s="1937">
        <v>36</v>
      </c>
      <c r="J24" s="1933"/>
      <c r="K24" s="1938">
        <f>SUM(K16:K23)</f>
        <v>20</v>
      </c>
      <c r="L24" s="1938">
        <f t="shared" ref="L24:BJ24" si="9">SUM(L16:L23)</f>
        <v>20</v>
      </c>
      <c r="M24" s="1938">
        <f t="shared" si="9"/>
        <v>20</v>
      </c>
      <c r="N24" s="1938">
        <f t="shared" si="9"/>
        <v>14</v>
      </c>
      <c r="O24" s="1938">
        <f t="shared" si="9"/>
        <v>14</v>
      </c>
      <c r="P24" s="1938">
        <f t="shared" si="9"/>
        <v>14</v>
      </c>
      <c r="Q24" s="1938">
        <f t="shared" si="9"/>
        <v>14</v>
      </c>
      <c r="R24" s="1938">
        <f t="shared" si="9"/>
        <v>14</v>
      </c>
      <c r="S24" s="1938">
        <f t="shared" si="9"/>
        <v>14</v>
      </c>
      <c r="T24" s="1938">
        <f t="shared" si="9"/>
        <v>14</v>
      </c>
      <c r="U24" s="1938">
        <f t="shared" si="9"/>
        <v>14</v>
      </c>
      <c r="V24" s="1938">
        <f t="shared" si="9"/>
        <v>10</v>
      </c>
      <c r="W24" s="1938">
        <f t="shared" si="9"/>
        <v>14</v>
      </c>
      <c r="X24" s="1938">
        <f t="shared" si="9"/>
        <v>14</v>
      </c>
      <c r="Y24" s="1938">
        <f t="shared" si="9"/>
        <v>14</v>
      </c>
      <c r="Z24" s="1938">
        <f t="shared" si="9"/>
        <v>8</v>
      </c>
      <c r="AA24" s="1938">
        <f t="shared" si="9"/>
        <v>13</v>
      </c>
      <c r="AB24" s="1938">
        <f t="shared" si="9"/>
        <v>10</v>
      </c>
      <c r="AC24" s="1938">
        <f t="shared" si="9"/>
        <v>10</v>
      </c>
      <c r="AD24" s="1938">
        <f t="shared" si="9"/>
        <v>10</v>
      </c>
      <c r="AE24" s="1938">
        <f t="shared" si="9"/>
        <v>10</v>
      </c>
      <c r="AF24" s="1938">
        <f t="shared" si="9"/>
        <v>10</v>
      </c>
      <c r="AG24" s="1938">
        <f t="shared" si="9"/>
        <v>10</v>
      </c>
      <c r="AH24" s="1938">
        <f t="shared" si="9"/>
        <v>10</v>
      </c>
      <c r="AI24" s="1938">
        <f t="shared" si="9"/>
        <v>10</v>
      </c>
      <c r="AJ24" s="1938">
        <f t="shared" si="9"/>
        <v>10</v>
      </c>
      <c r="AK24" s="1938">
        <f t="shared" si="9"/>
        <v>10</v>
      </c>
      <c r="AL24" s="1938">
        <f t="shared" si="9"/>
        <v>12</v>
      </c>
      <c r="AM24" s="1938">
        <f t="shared" si="9"/>
        <v>12</v>
      </c>
      <c r="AN24" s="1938">
        <f t="shared" si="9"/>
        <v>12</v>
      </c>
      <c r="AO24" s="1938">
        <f t="shared" si="9"/>
        <v>12</v>
      </c>
      <c r="AP24" s="1938">
        <f t="shared" si="9"/>
        <v>12</v>
      </c>
      <c r="AQ24" s="1938">
        <f t="shared" si="9"/>
        <v>0</v>
      </c>
      <c r="AR24" s="1938">
        <f t="shared" si="9"/>
        <v>0</v>
      </c>
      <c r="AS24" s="1938">
        <f t="shared" si="9"/>
        <v>0</v>
      </c>
      <c r="AT24" s="1938">
        <f t="shared" si="9"/>
        <v>0</v>
      </c>
      <c r="AU24" s="1938">
        <f t="shared" si="9"/>
        <v>0</v>
      </c>
      <c r="AV24" s="1938">
        <f t="shared" si="9"/>
        <v>0</v>
      </c>
      <c r="AW24" s="1938">
        <f t="shared" si="9"/>
        <v>0</v>
      </c>
      <c r="AX24" s="1938">
        <f t="shared" si="9"/>
        <v>0</v>
      </c>
      <c r="AY24" s="1938">
        <f t="shared" si="9"/>
        <v>0</v>
      </c>
      <c r="AZ24" s="1938">
        <f t="shared" si="9"/>
        <v>0</v>
      </c>
      <c r="BA24" s="1938">
        <f t="shared" si="9"/>
        <v>0</v>
      </c>
      <c r="BB24" s="1938">
        <f t="shared" si="9"/>
        <v>0</v>
      </c>
      <c r="BC24" s="1938">
        <f t="shared" si="9"/>
        <v>0</v>
      </c>
      <c r="BD24" s="1938">
        <f t="shared" si="9"/>
        <v>0</v>
      </c>
      <c r="BE24" s="1922">
        <f t="shared" si="9"/>
        <v>0</v>
      </c>
      <c r="BF24" s="1938">
        <f t="shared" si="9"/>
        <v>0</v>
      </c>
      <c r="BG24" s="1938">
        <f t="shared" si="9"/>
        <v>0</v>
      </c>
      <c r="BH24" s="1938">
        <f t="shared" si="9"/>
        <v>0</v>
      </c>
      <c r="BI24" s="1938">
        <f t="shared" si="9"/>
        <v>0</v>
      </c>
      <c r="BJ24" s="1938">
        <f t="shared" si="9"/>
        <v>0</v>
      </c>
      <c r="BK24" s="1936"/>
      <c r="BL24" s="1936"/>
      <c r="BM24" s="1936"/>
    </row>
    <row r="25" spans="1:65" s="1939" customFormat="1" ht="15" x14ac:dyDescent="0.25">
      <c r="A25" s="1940"/>
      <c r="B25" s="1542"/>
      <c r="C25" s="1356" t="s">
        <v>155</v>
      </c>
      <c r="D25" s="1359" t="s">
        <v>149</v>
      </c>
      <c r="E25" s="1359"/>
      <c r="F25" s="1349">
        <v>30</v>
      </c>
      <c r="G25" s="1392"/>
      <c r="H25" s="1324" t="s">
        <v>2417</v>
      </c>
      <c r="I25" s="1398" t="s">
        <v>416</v>
      </c>
      <c r="J25" s="1933"/>
      <c r="K25" s="1938"/>
      <c r="L25" s="1938"/>
      <c r="M25" s="1938"/>
      <c r="N25" s="1938"/>
      <c r="O25" s="1938"/>
      <c r="P25" s="1938"/>
      <c r="Q25" s="1938"/>
      <c r="R25" s="1938"/>
      <c r="S25" s="1938"/>
      <c r="T25" s="1938"/>
      <c r="U25" s="1402">
        <v>6</v>
      </c>
      <c r="V25" s="1402">
        <v>6</v>
      </c>
      <c r="W25" s="1402">
        <v>6</v>
      </c>
      <c r="X25" s="1402">
        <v>6</v>
      </c>
      <c r="Y25" s="1402">
        <v>6</v>
      </c>
      <c r="Z25" s="1938"/>
      <c r="AA25" s="1938"/>
      <c r="AB25" s="1938"/>
      <c r="AC25" s="1938"/>
      <c r="AD25" s="1938"/>
      <c r="AE25" s="1938"/>
      <c r="AF25" s="1938"/>
      <c r="AG25" s="1938"/>
      <c r="AH25" s="1938"/>
      <c r="AI25" s="1938"/>
      <c r="AJ25" s="1938"/>
      <c r="AK25" s="1938"/>
      <c r="AL25" s="1938"/>
      <c r="AM25" s="1938"/>
      <c r="AN25" s="1938"/>
      <c r="AO25" s="1938"/>
      <c r="AP25" s="1938"/>
      <c r="AQ25" s="1938"/>
      <c r="AR25" s="1938"/>
      <c r="AS25" s="1938"/>
      <c r="AT25" s="1938"/>
      <c r="AU25" s="1938"/>
      <c r="AV25" s="1938"/>
      <c r="AW25" s="1938"/>
      <c r="AX25" s="1938"/>
      <c r="AY25" s="1938"/>
      <c r="AZ25" s="1938"/>
      <c r="BA25" s="1938"/>
      <c r="BB25" s="1938"/>
      <c r="BC25" s="1938"/>
      <c r="BD25" s="1938"/>
      <c r="BE25" s="1922"/>
      <c r="BF25" s="1938"/>
      <c r="BG25" s="1938"/>
      <c r="BH25" s="1938"/>
      <c r="BI25" s="1938"/>
      <c r="BJ25" s="1938"/>
    </row>
    <row r="26" spans="1:65" ht="17.25" customHeight="1" x14ac:dyDescent="0.2">
      <c r="A26" s="2401">
        <v>3</v>
      </c>
      <c r="B26" s="1492"/>
      <c r="C26" s="1910" t="s">
        <v>152</v>
      </c>
      <c r="D26" s="1911" t="s">
        <v>1169</v>
      </c>
      <c r="E26" s="1911"/>
      <c r="F26" s="1910">
        <v>60</v>
      </c>
      <c r="G26" s="1910"/>
      <c r="H26" s="1912" t="s">
        <v>309</v>
      </c>
      <c r="I26" s="1912" t="s">
        <v>398</v>
      </c>
      <c r="J26" s="1914"/>
      <c r="K26" s="1929">
        <v>14</v>
      </c>
      <c r="L26" s="1929">
        <v>14</v>
      </c>
      <c r="M26" s="1929">
        <v>14</v>
      </c>
      <c r="N26" s="1929">
        <v>14</v>
      </c>
      <c r="O26" s="1929">
        <v>4</v>
      </c>
      <c r="P26" s="1929"/>
      <c r="Q26" s="1929"/>
      <c r="R26" s="1929"/>
      <c r="S26" s="1929"/>
      <c r="T26" s="1929"/>
      <c r="U26" s="1929"/>
      <c r="V26" s="1929"/>
      <c r="W26" s="1929"/>
      <c r="X26" s="1929"/>
      <c r="Y26" s="1929"/>
      <c r="Z26" s="1929"/>
      <c r="AA26" s="1929"/>
      <c r="AB26" s="1929"/>
      <c r="AC26" s="1929"/>
      <c r="AD26" s="1929"/>
      <c r="AE26" s="1929"/>
      <c r="AF26" s="1929"/>
      <c r="AG26" s="1929"/>
      <c r="AH26" s="1925"/>
      <c r="AI26" s="1925"/>
      <c r="AJ26" s="1925"/>
      <c r="AK26" s="1925"/>
      <c r="AL26" s="1925"/>
      <c r="AM26" s="1925"/>
      <c r="AN26" s="1925"/>
      <c r="AO26" s="1925"/>
      <c r="AP26" s="1925"/>
      <c r="AQ26" s="1925"/>
      <c r="AR26" s="1925"/>
      <c r="AS26" s="1925"/>
      <c r="AT26" s="1925"/>
      <c r="AU26" s="1929"/>
      <c r="AV26" s="1929"/>
      <c r="AW26" s="1929"/>
      <c r="AX26" s="1929"/>
      <c r="AY26" s="1929"/>
      <c r="AZ26" s="1929"/>
      <c r="BA26" s="1929"/>
      <c r="BB26" s="1929"/>
      <c r="BC26" s="1929"/>
      <c r="BD26" s="1925"/>
      <c r="BE26" s="1922"/>
      <c r="BF26" s="1913"/>
      <c r="BG26" s="1913"/>
      <c r="BH26" s="1913"/>
      <c r="BI26" s="1913"/>
      <c r="BJ26" s="1913"/>
    </row>
    <row r="27" spans="1:65" ht="17.25" customHeight="1" x14ac:dyDescent="0.2">
      <c r="A27" s="2414"/>
      <c r="B27" s="1496"/>
      <c r="C27" s="1910" t="s">
        <v>134</v>
      </c>
      <c r="D27" s="1911" t="s">
        <v>1224</v>
      </c>
      <c r="E27" s="1911"/>
      <c r="F27" s="1910">
        <v>60</v>
      </c>
      <c r="G27" s="1910"/>
      <c r="H27" s="1912" t="s">
        <v>1167</v>
      </c>
      <c r="I27" s="1912" t="s">
        <v>403</v>
      </c>
      <c r="J27" s="1914"/>
      <c r="K27" s="1929"/>
      <c r="L27" s="1929"/>
      <c r="M27" s="1929"/>
      <c r="N27" s="1929"/>
      <c r="O27" s="1929">
        <v>10</v>
      </c>
      <c r="P27" s="1929">
        <v>14</v>
      </c>
      <c r="Q27" s="1929">
        <v>14</v>
      </c>
      <c r="R27" s="1929">
        <v>14</v>
      </c>
      <c r="S27" s="1929">
        <v>8</v>
      </c>
      <c r="T27" s="1929"/>
      <c r="U27" s="1929"/>
      <c r="V27" s="1929"/>
      <c r="W27" s="1929"/>
      <c r="X27" s="1929"/>
      <c r="Y27" s="1929"/>
      <c r="Z27" s="1929"/>
      <c r="AA27" s="1929"/>
      <c r="AB27" s="1929"/>
      <c r="AC27" s="1929"/>
      <c r="AD27" s="1925"/>
      <c r="AE27" s="1925"/>
      <c r="AF27" s="1925"/>
      <c r="AG27" s="1925"/>
      <c r="AH27" s="1925"/>
      <c r="AI27" s="1925"/>
      <c r="AJ27" s="1925"/>
      <c r="AK27" s="1925"/>
      <c r="AL27" s="1925"/>
      <c r="AM27" s="1925"/>
      <c r="AN27" s="1925"/>
      <c r="AO27" s="1925"/>
      <c r="AP27" s="1925"/>
      <c r="AQ27" s="1925"/>
      <c r="AR27" s="1925"/>
      <c r="AS27" s="1925"/>
      <c r="AT27" s="1925"/>
      <c r="AU27" s="1925"/>
      <c r="AV27" s="1925"/>
      <c r="AW27" s="1925"/>
      <c r="AX27" s="1925"/>
      <c r="AY27" s="1925"/>
      <c r="AZ27" s="1925"/>
      <c r="BA27" s="1925"/>
      <c r="BB27" s="1925"/>
      <c r="BC27" s="1925"/>
      <c r="BD27" s="1925"/>
      <c r="BE27" s="1922"/>
      <c r="BF27" s="1913"/>
      <c r="BG27" s="1913"/>
      <c r="BH27" s="1913"/>
      <c r="BI27" s="1913"/>
      <c r="BJ27" s="1913"/>
    </row>
    <row r="28" spans="1:65" ht="17.25" customHeight="1" x14ac:dyDescent="0.2">
      <c r="A28" s="2414"/>
      <c r="B28" s="1496"/>
      <c r="C28" s="1910" t="s">
        <v>140</v>
      </c>
      <c r="D28" s="1911" t="s">
        <v>1172</v>
      </c>
      <c r="E28" s="1911"/>
      <c r="F28" s="1910">
        <v>60</v>
      </c>
      <c r="G28" s="1910"/>
      <c r="H28" s="1912" t="s">
        <v>407</v>
      </c>
      <c r="I28" s="1912" t="s">
        <v>406</v>
      </c>
      <c r="J28" s="1914"/>
      <c r="K28" s="1929"/>
      <c r="L28" s="1929"/>
      <c r="M28" s="1929"/>
      <c r="N28" s="1929"/>
      <c r="O28" s="1929"/>
      <c r="P28" s="1929"/>
      <c r="Q28" s="1929"/>
      <c r="R28" s="1929"/>
      <c r="S28" s="1929"/>
      <c r="T28" s="1929">
        <v>14</v>
      </c>
      <c r="U28" s="1929">
        <v>14</v>
      </c>
      <c r="V28" s="1929">
        <v>14</v>
      </c>
      <c r="W28" s="1929">
        <v>14</v>
      </c>
      <c r="X28" s="1929">
        <v>4</v>
      </c>
      <c r="Y28" s="1929"/>
      <c r="Z28" s="1929"/>
      <c r="AA28" s="1929"/>
      <c r="AB28" s="1929"/>
      <c r="AC28" s="1929"/>
      <c r="AD28" s="1925"/>
      <c r="AE28" s="1925"/>
      <c r="AF28" s="1925"/>
      <c r="AG28" s="1925"/>
      <c r="AH28" s="1925"/>
      <c r="AI28" s="1925"/>
      <c r="AJ28" s="1925"/>
      <c r="AK28" s="1925"/>
      <c r="AL28" s="1925"/>
      <c r="AM28" s="1925"/>
      <c r="AN28" s="1929"/>
      <c r="AO28" s="1929"/>
      <c r="AP28" s="1929"/>
      <c r="AQ28" s="1929"/>
      <c r="AR28" s="1929"/>
      <c r="AS28" s="1929"/>
      <c r="AT28" s="1941"/>
      <c r="AU28" s="1925"/>
      <c r="AV28" s="1925"/>
      <c r="AW28" s="1925"/>
      <c r="AX28" s="1925"/>
      <c r="AY28" s="1925"/>
      <c r="AZ28" s="1925"/>
      <c r="BA28" s="1925"/>
      <c r="BB28" s="1925"/>
      <c r="BC28" s="1925"/>
      <c r="BD28" s="1925"/>
      <c r="BE28" s="1922"/>
      <c r="BF28" s="1913"/>
      <c r="BG28" s="1913"/>
      <c r="BH28" s="1913"/>
      <c r="BI28" s="1913"/>
      <c r="BJ28" s="1913"/>
    </row>
    <row r="29" spans="1:65" ht="17.25" customHeight="1" x14ac:dyDescent="0.2">
      <c r="A29" s="2414"/>
      <c r="B29" s="1496"/>
      <c r="C29" s="1910" t="s">
        <v>79</v>
      </c>
      <c r="D29" s="1911" t="s">
        <v>1170</v>
      </c>
      <c r="E29" s="1911"/>
      <c r="F29" s="1910">
        <v>60</v>
      </c>
      <c r="G29" s="1910"/>
      <c r="H29" s="1912" t="s">
        <v>402</v>
      </c>
      <c r="I29" s="1912" t="s">
        <v>401</v>
      </c>
      <c r="J29" s="1914"/>
      <c r="K29" s="1929"/>
      <c r="L29" s="1929"/>
      <c r="M29" s="1929"/>
      <c r="N29" s="1929"/>
      <c r="O29" s="1929"/>
      <c r="P29" s="1929"/>
      <c r="Q29" s="1929"/>
      <c r="R29" s="1929"/>
      <c r="S29" s="1929"/>
      <c r="T29" s="1929"/>
      <c r="U29" s="1929"/>
      <c r="V29" s="1929"/>
      <c r="W29" s="1929"/>
      <c r="X29" s="1929">
        <v>10</v>
      </c>
      <c r="Y29" s="1929">
        <v>14</v>
      </c>
      <c r="Z29" s="1929">
        <v>14</v>
      </c>
      <c r="AA29" s="1929">
        <v>14</v>
      </c>
      <c r="AB29" s="1929">
        <v>8</v>
      </c>
      <c r="AC29" s="1929"/>
      <c r="AD29" s="1925"/>
      <c r="AE29" s="1925"/>
      <c r="AF29" s="1925"/>
      <c r="AG29" s="1925"/>
      <c r="AH29" s="1925"/>
      <c r="AI29" s="1925"/>
      <c r="AJ29" s="1925"/>
      <c r="AK29" s="1925"/>
      <c r="AL29" s="1925"/>
      <c r="AM29" s="1925"/>
      <c r="AN29" s="1925"/>
      <c r="AO29" s="1925"/>
      <c r="AP29" s="1925"/>
      <c r="AQ29" s="1925"/>
      <c r="AR29" s="1925"/>
      <c r="AS29" s="1925"/>
      <c r="AT29" s="1925"/>
      <c r="AU29" s="1925"/>
      <c r="AV29" s="1925"/>
      <c r="AW29" s="1925"/>
      <c r="AX29" s="1925"/>
      <c r="AY29" s="1925"/>
      <c r="AZ29" s="1925"/>
      <c r="BA29" s="1925"/>
      <c r="BB29" s="1925"/>
      <c r="BC29" s="1925"/>
      <c r="BD29" s="1925"/>
      <c r="BE29" s="1922"/>
      <c r="BF29" s="1913"/>
      <c r="BG29" s="1913"/>
      <c r="BH29" s="1913"/>
      <c r="BI29" s="1913"/>
      <c r="BJ29" s="1913"/>
    </row>
    <row r="30" spans="1:65" ht="17.25" customHeight="1" x14ac:dyDescent="0.2">
      <c r="A30" s="2414"/>
      <c r="B30" s="1496" t="s">
        <v>2312</v>
      </c>
      <c r="C30" s="1910" t="s">
        <v>455</v>
      </c>
      <c r="D30" s="1911" t="s">
        <v>1188</v>
      </c>
      <c r="E30" s="1911"/>
      <c r="F30" s="1910">
        <v>60</v>
      </c>
      <c r="G30" s="1910"/>
      <c r="H30" s="1912" t="s">
        <v>409</v>
      </c>
      <c r="I30" s="1912" t="s">
        <v>408</v>
      </c>
      <c r="J30" s="1914"/>
      <c r="K30" s="1929"/>
      <c r="L30" s="1929"/>
      <c r="M30" s="1929"/>
      <c r="N30" s="1929"/>
      <c r="O30" s="1929"/>
      <c r="P30" s="1929"/>
      <c r="Q30" s="1929"/>
      <c r="R30" s="1929"/>
      <c r="S30" s="1929"/>
      <c r="T30" s="1929"/>
      <c r="U30" s="1929"/>
      <c r="V30" s="1929"/>
      <c r="W30" s="1929"/>
      <c r="X30" s="1929"/>
      <c r="Y30" s="1929"/>
      <c r="Z30" s="1929"/>
      <c r="AA30" s="1929"/>
      <c r="AB30" s="1929"/>
      <c r="AC30" s="1929">
        <v>14</v>
      </c>
      <c r="AD30" s="1929">
        <v>14</v>
      </c>
      <c r="AE30" s="1929">
        <v>14</v>
      </c>
      <c r="AF30" s="1929">
        <v>14</v>
      </c>
      <c r="AG30" s="1929">
        <v>4</v>
      </c>
      <c r="AH30" s="1925"/>
      <c r="AI30" s="1925"/>
      <c r="AJ30" s="1925"/>
      <c r="AK30" s="1925"/>
      <c r="AL30" s="1925"/>
      <c r="AM30" s="1925"/>
      <c r="AN30" s="1925"/>
      <c r="AO30" s="1925"/>
      <c r="AP30" s="1925"/>
      <c r="AQ30" s="1925"/>
      <c r="AR30" s="1925"/>
      <c r="AS30" s="1925"/>
      <c r="AT30" s="1925"/>
      <c r="AU30" s="1925"/>
      <c r="AV30" s="1925"/>
      <c r="AW30" s="1925"/>
      <c r="AX30" s="1925"/>
      <c r="AY30" s="1925"/>
      <c r="AZ30" s="1925"/>
      <c r="BA30" s="1925"/>
      <c r="BB30" s="1925"/>
      <c r="BC30" s="1925"/>
      <c r="BD30" s="1925"/>
      <c r="BE30" s="1922"/>
      <c r="BF30" s="1913"/>
      <c r="BG30" s="1913"/>
      <c r="BH30" s="1913"/>
      <c r="BI30" s="1913"/>
      <c r="BJ30" s="1913"/>
    </row>
    <row r="31" spans="1:65" ht="17.25" customHeight="1" x14ac:dyDescent="0.2">
      <c r="A31" s="2414"/>
      <c r="B31" s="1496"/>
      <c r="C31" s="1910" t="s">
        <v>70</v>
      </c>
      <c r="D31" s="1911" t="s">
        <v>1171</v>
      </c>
      <c r="E31" s="1911"/>
      <c r="F31" s="1910">
        <v>75</v>
      </c>
      <c r="G31" s="1910"/>
      <c r="H31" s="1912" t="s">
        <v>405</v>
      </c>
      <c r="I31" s="1912" t="s">
        <v>404</v>
      </c>
      <c r="J31" s="1914"/>
      <c r="K31" s="1929"/>
      <c r="L31" s="1929"/>
      <c r="M31" s="1929"/>
      <c r="N31" s="1929"/>
      <c r="O31" s="1929"/>
      <c r="P31" s="1929"/>
      <c r="Q31" s="1929"/>
      <c r="R31" s="1929"/>
      <c r="S31" s="1929"/>
      <c r="T31" s="1929"/>
      <c r="U31" s="1929"/>
      <c r="V31" s="1929"/>
      <c r="W31" s="1929"/>
      <c r="X31" s="1929"/>
      <c r="Y31" s="1929"/>
      <c r="Z31" s="1929"/>
      <c r="AA31" s="1929"/>
      <c r="AB31" s="1929"/>
      <c r="AC31" s="1929"/>
      <c r="AD31" s="1925"/>
      <c r="AE31" s="1925"/>
      <c r="AF31" s="1925"/>
      <c r="AG31" s="1929">
        <v>5</v>
      </c>
      <c r="AH31" s="1929">
        <v>14</v>
      </c>
      <c r="AI31" s="1929">
        <v>14</v>
      </c>
      <c r="AJ31" s="1929">
        <v>14</v>
      </c>
      <c r="AK31" s="1929">
        <v>14</v>
      </c>
      <c r="AL31" s="1929">
        <v>14</v>
      </c>
      <c r="AM31" s="1929"/>
      <c r="AN31" s="1925"/>
      <c r="AO31" s="1925"/>
      <c r="AP31" s="1925"/>
      <c r="AQ31" s="1925"/>
      <c r="AR31" s="1925"/>
      <c r="AS31" s="1925"/>
      <c r="AT31" s="1925"/>
      <c r="AU31" s="1925"/>
      <c r="AV31" s="1925"/>
      <c r="AW31" s="1925"/>
      <c r="AX31" s="1929"/>
      <c r="AY31" s="1929"/>
      <c r="AZ31" s="1929"/>
      <c r="BA31" s="1929"/>
      <c r="BB31" s="1925"/>
      <c r="BC31" s="1925"/>
      <c r="BD31" s="1925"/>
      <c r="BE31" s="1922"/>
      <c r="BF31" s="1913"/>
      <c r="BG31" s="1913"/>
      <c r="BH31" s="1913"/>
      <c r="BI31" s="1913"/>
      <c r="BJ31" s="1913"/>
    </row>
    <row r="32" spans="1:65" ht="17.25" customHeight="1" x14ac:dyDescent="0.2">
      <c r="A32" s="2414"/>
      <c r="B32" s="1496"/>
      <c r="C32" s="1910" t="s">
        <v>72</v>
      </c>
      <c r="D32" s="1911" t="s">
        <v>1173</v>
      </c>
      <c r="E32" s="1911"/>
      <c r="F32" s="1910">
        <v>120</v>
      </c>
      <c r="G32" s="1910"/>
      <c r="H32" s="1912" t="s">
        <v>397</v>
      </c>
      <c r="I32" s="1912" t="s">
        <v>396</v>
      </c>
      <c r="J32" s="1914"/>
      <c r="K32" s="1929"/>
      <c r="L32" s="1929"/>
      <c r="M32" s="1929"/>
      <c r="N32" s="1929"/>
      <c r="O32" s="1929"/>
      <c r="P32" s="1929"/>
      <c r="Q32" s="1929"/>
      <c r="R32" s="1929"/>
      <c r="S32" s="1929"/>
      <c r="T32" s="1929"/>
      <c r="U32" s="1929"/>
      <c r="V32" s="1929"/>
      <c r="W32" s="1929"/>
      <c r="X32" s="1929"/>
      <c r="Y32" s="1929"/>
      <c r="Z32" s="1929"/>
      <c r="AA32" s="1929"/>
      <c r="AB32" s="1929"/>
      <c r="AC32" s="1929"/>
      <c r="AD32" s="1929"/>
      <c r="AE32" s="1929"/>
      <c r="AF32" s="1929"/>
      <c r="AG32" s="1929"/>
      <c r="AH32" s="1925"/>
      <c r="AI32" s="1925"/>
      <c r="AJ32" s="1925"/>
      <c r="AK32" s="1925"/>
      <c r="AL32" s="1929"/>
      <c r="AM32" s="1929">
        <v>20</v>
      </c>
      <c r="AN32" s="1929">
        <v>20</v>
      </c>
      <c r="AO32" s="1929">
        <v>20</v>
      </c>
      <c r="AP32" s="1929">
        <v>20</v>
      </c>
      <c r="AQ32" s="1929">
        <v>20</v>
      </c>
      <c r="AR32" s="1929">
        <v>20</v>
      </c>
      <c r="AS32" s="1929"/>
      <c r="AT32" s="1929"/>
      <c r="AU32" s="1929"/>
      <c r="AV32" s="1929"/>
      <c r="AW32" s="1925"/>
      <c r="AX32" s="1925"/>
      <c r="AY32" s="1925"/>
      <c r="AZ32" s="1925"/>
      <c r="BA32" s="1925"/>
      <c r="BB32" s="1925"/>
      <c r="BC32" s="1925"/>
      <c r="BD32" s="1925"/>
      <c r="BE32" s="1922"/>
      <c r="BF32" s="1913"/>
      <c r="BG32" s="1913"/>
      <c r="BH32" s="1913"/>
      <c r="BI32" s="1913"/>
      <c r="BJ32" s="1913"/>
    </row>
    <row r="33" spans="1:65" ht="17.25" customHeight="1" x14ac:dyDescent="0.2">
      <c r="A33" s="2414"/>
      <c r="B33" s="1496"/>
      <c r="C33" s="1910" t="s">
        <v>54</v>
      </c>
      <c r="D33" s="1911" t="s">
        <v>1174</v>
      </c>
      <c r="E33" s="1911"/>
      <c r="F33" s="1910">
        <v>150</v>
      </c>
      <c r="G33" s="1910"/>
      <c r="H33" s="1912" t="s">
        <v>322</v>
      </c>
      <c r="I33" s="1928" t="s">
        <v>388</v>
      </c>
      <c r="J33" s="1914"/>
      <c r="K33" s="1929"/>
      <c r="L33" s="1929"/>
      <c r="M33" s="1929"/>
      <c r="N33" s="1929"/>
      <c r="O33" s="1929"/>
      <c r="P33" s="1929"/>
      <c r="Q33" s="1929"/>
      <c r="R33" s="1929"/>
      <c r="S33" s="1929"/>
      <c r="T33" s="1929"/>
      <c r="U33" s="1929"/>
      <c r="V33" s="1929"/>
      <c r="W33" s="1929"/>
      <c r="X33" s="1929"/>
      <c r="Y33" s="1929"/>
      <c r="Z33" s="1929"/>
      <c r="AA33" s="1929"/>
      <c r="AB33" s="1929"/>
      <c r="AC33" s="1929"/>
      <c r="AD33" s="1925"/>
      <c r="AE33" s="1925"/>
      <c r="AF33" s="1925"/>
      <c r="AG33" s="1925"/>
      <c r="AH33" s="1925"/>
      <c r="AI33" s="1925"/>
      <c r="AJ33" s="1925"/>
      <c r="AK33" s="1925"/>
      <c r="AL33" s="1925"/>
      <c r="AM33" s="1925"/>
      <c r="AN33" s="1925"/>
      <c r="AO33" s="1925"/>
      <c r="AP33" s="1925"/>
      <c r="AQ33" s="1925"/>
      <c r="AR33" s="1925"/>
      <c r="AS33" s="1929">
        <v>20</v>
      </c>
      <c r="AT33" s="1929">
        <v>20</v>
      </c>
      <c r="AU33" s="1929">
        <v>20</v>
      </c>
      <c r="AV33" s="1929">
        <v>20</v>
      </c>
      <c r="AW33" s="1929">
        <v>20</v>
      </c>
      <c r="AX33" s="1929">
        <v>20</v>
      </c>
      <c r="AY33" s="1929">
        <v>25</v>
      </c>
      <c r="AZ33" s="1929">
        <v>5</v>
      </c>
      <c r="BA33" s="1929"/>
      <c r="BB33" s="1929"/>
      <c r="BC33" s="1929"/>
      <c r="BD33" s="1929"/>
      <c r="BE33" s="1922"/>
      <c r="BF33" s="1913"/>
      <c r="BG33" s="1913"/>
      <c r="BH33" s="1913"/>
      <c r="BI33" s="1913"/>
      <c r="BJ33" s="1913"/>
    </row>
    <row r="34" spans="1:65" ht="17.25" customHeight="1" x14ac:dyDescent="0.2">
      <c r="A34" s="2414"/>
      <c r="B34" s="1496"/>
      <c r="C34" s="1910" t="s">
        <v>56</v>
      </c>
      <c r="D34" s="1911" t="s">
        <v>1176</v>
      </c>
      <c r="E34" s="1911"/>
      <c r="F34" s="1910">
        <v>60</v>
      </c>
      <c r="G34" s="1910"/>
      <c r="H34" s="1912" t="s">
        <v>400</v>
      </c>
      <c r="I34" s="1912" t="s">
        <v>399</v>
      </c>
      <c r="J34" s="1914"/>
      <c r="K34" s="1929"/>
      <c r="L34" s="1929"/>
      <c r="M34" s="1929"/>
      <c r="N34" s="1929"/>
      <c r="O34" s="1929"/>
      <c r="P34" s="1929"/>
      <c r="Q34" s="1929"/>
      <c r="R34" s="1929"/>
      <c r="S34" s="1929"/>
      <c r="T34" s="1929"/>
      <c r="U34" s="1929"/>
      <c r="V34" s="1929"/>
      <c r="W34" s="1929"/>
      <c r="X34" s="1929"/>
      <c r="Y34" s="1929"/>
      <c r="Z34" s="1929"/>
      <c r="AA34" s="1929"/>
      <c r="AB34" s="1929"/>
      <c r="AC34" s="1929"/>
      <c r="AD34" s="1925"/>
      <c r="AE34" s="1925"/>
      <c r="AF34" s="1925"/>
      <c r="AG34" s="1925"/>
      <c r="AH34" s="1925"/>
      <c r="AI34" s="1925"/>
      <c r="AJ34" s="1925"/>
      <c r="AK34" s="1925"/>
      <c r="AL34" s="1925"/>
      <c r="AM34" s="1925"/>
      <c r="AN34" s="1925"/>
      <c r="AO34" s="1925"/>
      <c r="AP34" s="1925"/>
      <c r="AQ34" s="1925"/>
      <c r="AR34" s="1925"/>
      <c r="AS34" s="1925"/>
      <c r="AT34" s="1925"/>
      <c r="AU34" s="1929"/>
      <c r="AV34" s="1929"/>
      <c r="AW34" s="1929"/>
      <c r="AX34" s="1929"/>
      <c r="AY34" s="1929"/>
      <c r="AZ34" s="1929">
        <v>20</v>
      </c>
      <c r="BA34" s="1929">
        <v>20</v>
      </c>
      <c r="BB34" s="1929">
        <v>20</v>
      </c>
      <c r="BC34" s="1929"/>
      <c r="BD34" s="1929"/>
      <c r="BE34" s="1922"/>
      <c r="BF34" s="1913"/>
      <c r="BG34" s="1913"/>
      <c r="BH34" s="1913"/>
      <c r="BI34" s="1913"/>
      <c r="BJ34" s="1913"/>
    </row>
    <row r="35" spans="1:65" ht="17.25" customHeight="1" x14ac:dyDescent="0.2">
      <c r="A35" s="2414"/>
      <c r="B35" s="1496"/>
      <c r="C35" s="1910" t="s">
        <v>61</v>
      </c>
      <c r="D35" s="1911" t="s">
        <v>1177</v>
      </c>
      <c r="E35" s="1911"/>
      <c r="F35" s="1910">
        <v>60</v>
      </c>
      <c r="G35" s="1910"/>
      <c r="H35" s="1912" t="s">
        <v>390</v>
      </c>
      <c r="I35" s="1912" t="s">
        <v>389</v>
      </c>
      <c r="J35" s="1914"/>
      <c r="K35" s="1929"/>
      <c r="L35" s="1929"/>
      <c r="M35" s="1929"/>
      <c r="N35" s="1929"/>
      <c r="O35" s="1929"/>
      <c r="P35" s="1929"/>
      <c r="Q35" s="1929"/>
      <c r="R35" s="1929"/>
      <c r="S35" s="1929"/>
      <c r="T35" s="1929"/>
      <c r="U35" s="1929"/>
      <c r="V35" s="1929"/>
      <c r="W35" s="1929"/>
      <c r="X35" s="1929"/>
      <c r="Y35" s="1929"/>
      <c r="Z35" s="1929"/>
      <c r="AA35" s="1929"/>
      <c r="AB35" s="1929"/>
      <c r="AC35" s="1929"/>
      <c r="AD35" s="1925"/>
      <c r="AE35" s="1925"/>
      <c r="AF35" s="1925"/>
      <c r="AG35" s="1925"/>
      <c r="AH35" s="1925"/>
      <c r="AI35" s="1925"/>
      <c r="AJ35" s="1925"/>
      <c r="AK35" s="1925"/>
      <c r="AL35" s="1925"/>
      <c r="AM35" s="1925"/>
      <c r="AN35" s="1925"/>
      <c r="AO35" s="1925"/>
      <c r="AP35" s="1925"/>
      <c r="AQ35" s="1925"/>
      <c r="AR35" s="1925"/>
      <c r="AS35" s="1925"/>
      <c r="AT35" s="1925"/>
      <c r="AU35" s="1929"/>
      <c r="AV35" s="1929"/>
      <c r="AW35" s="1929"/>
      <c r="AX35" s="1929"/>
      <c r="AY35" s="1929"/>
      <c r="AZ35" s="1929"/>
      <c r="BA35" s="1929"/>
      <c r="BB35" s="1929"/>
      <c r="BC35" s="1929">
        <v>20</v>
      </c>
      <c r="BD35" s="1929">
        <v>20</v>
      </c>
      <c r="BE35" s="1942">
        <v>20</v>
      </c>
      <c r="BF35" s="1913"/>
      <c r="BG35" s="1913"/>
      <c r="BH35" s="1913"/>
      <c r="BI35" s="1913"/>
      <c r="BJ35" s="1913"/>
    </row>
    <row r="36" spans="1:65" ht="17.25" customHeight="1" x14ac:dyDescent="0.2">
      <c r="A36" s="2414"/>
      <c r="B36" s="1496"/>
      <c r="C36" s="1910" t="s">
        <v>115</v>
      </c>
      <c r="D36" s="1911" t="s">
        <v>1212</v>
      </c>
      <c r="E36" s="1911"/>
      <c r="F36" s="1910">
        <v>60</v>
      </c>
      <c r="G36" s="1910"/>
      <c r="H36" s="1912" t="s">
        <v>327</v>
      </c>
      <c r="I36" s="1912" t="s">
        <v>391</v>
      </c>
      <c r="J36" s="1914"/>
      <c r="K36" s="1929"/>
      <c r="L36" s="1929"/>
      <c r="M36" s="1929"/>
      <c r="N36" s="1929"/>
      <c r="O36" s="1929"/>
      <c r="P36" s="1929"/>
      <c r="Q36" s="1929"/>
      <c r="R36" s="1929"/>
      <c r="S36" s="1929"/>
      <c r="T36" s="1929"/>
      <c r="U36" s="1929"/>
      <c r="V36" s="1929"/>
      <c r="W36" s="1929"/>
      <c r="X36" s="1929"/>
      <c r="Y36" s="1929"/>
      <c r="Z36" s="1929"/>
      <c r="AA36" s="1929"/>
      <c r="AB36" s="1929"/>
      <c r="AC36" s="1929"/>
      <c r="AD36" s="1925"/>
      <c r="AE36" s="1925"/>
      <c r="AF36" s="1929">
        <v>10</v>
      </c>
      <c r="AG36" s="1929">
        <v>10</v>
      </c>
      <c r="AH36" s="1929">
        <v>10</v>
      </c>
      <c r="AI36" s="1929">
        <v>10</v>
      </c>
      <c r="AJ36" s="1929">
        <v>10</v>
      </c>
      <c r="AK36" s="1929">
        <v>10</v>
      </c>
      <c r="AL36" s="1929"/>
      <c r="AM36" s="1925"/>
      <c r="AN36" s="1925"/>
      <c r="AO36" s="1925"/>
      <c r="AP36" s="1925"/>
      <c r="AQ36" s="1925"/>
      <c r="AR36" s="1925"/>
      <c r="AS36" s="1925"/>
      <c r="AT36" s="1925"/>
      <c r="AU36" s="1925"/>
      <c r="AV36" s="1925"/>
      <c r="AW36" s="1925"/>
      <c r="AX36" s="1925"/>
      <c r="AY36" s="1925"/>
      <c r="AZ36" s="1925"/>
      <c r="BA36" s="1929"/>
      <c r="BB36" s="1929"/>
      <c r="BC36" s="1929"/>
      <c r="BD36" s="1929"/>
      <c r="BE36" s="1942"/>
      <c r="BF36" s="1929"/>
      <c r="BG36" s="1929"/>
      <c r="BH36" s="1929"/>
      <c r="BI36" s="1913"/>
      <c r="BJ36" s="1913"/>
    </row>
    <row r="37" spans="1:65" ht="17.25" customHeight="1" x14ac:dyDescent="0.2">
      <c r="A37" s="2414"/>
      <c r="B37" s="1496"/>
      <c r="C37" s="1910" t="s">
        <v>63</v>
      </c>
      <c r="D37" s="1911" t="s">
        <v>1178</v>
      </c>
      <c r="E37" s="1911"/>
      <c r="F37" s="1910">
        <v>30</v>
      </c>
      <c r="G37" s="1910"/>
      <c r="H37" s="1912" t="s">
        <v>339</v>
      </c>
      <c r="I37" s="1912" t="s">
        <v>449</v>
      </c>
      <c r="J37" s="1914"/>
      <c r="K37" s="1929"/>
      <c r="L37" s="1929"/>
      <c r="M37" s="1929"/>
      <c r="N37" s="1929"/>
      <c r="O37" s="1929"/>
      <c r="P37" s="1929"/>
      <c r="Q37" s="1929"/>
      <c r="R37" s="1929"/>
      <c r="S37" s="1929"/>
      <c r="T37" s="1929"/>
      <c r="U37" s="1929"/>
      <c r="V37" s="1929"/>
      <c r="W37" s="1929"/>
      <c r="X37" s="1929">
        <v>6</v>
      </c>
      <c r="Y37" s="1929">
        <v>6</v>
      </c>
      <c r="Z37" s="1929">
        <v>6</v>
      </c>
      <c r="AA37" s="1929">
        <v>6</v>
      </c>
      <c r="AB37" s="1929">
        <v>6</v>
      </c>
      <c r="AC37" s="1929"/>
      <c r="AD37" s="1925"/>
      <c r="AE37" s="1925"/>
      <c r="AF37" s="1925"/>
      <c r="AG37" s="1925"/>
      <c r="AH37" s="1925"/>
      <c r="AI37" s="1925"/>
      <c r="AJ37" s="1925"/>
      <c r="AK37" s="1925"/>
      <c r="AL37" s="1925"/>
      <c r="AM37" s="1925"/>
      <c r="AN37" s="1925"/>
      <c r="AO37" s="1925"/>
      <c r="AP37" s="1925"/>
      <c r="AQ37" s="1925"/>
      <c r="AR37" s="1925"/>
      <c r="AS37" s="1925"/>
      <c r="AT37" s="1925"/>
      <c r="AU37" s="1925"/>
      <c r="AV37" s="1925"/>
      <c r="AW37" s="1925"/>
      <c r="AX37" s="1925"/>
      <c r="AY37" s="1925"/>
      <c r="AZ37" s="1925"/>
      <c r="BA37" s="1925"/>
      <c r="BB37" s="1925"/>
      <c r="BC37" s="1925"/>
      <c r="BD37" s="1925"/>
      <c r="BE37" s="1922"/>
      <c r="BF37" s="1913"/>
      <c r="BG37" s="1913"/>
      <c r="BH37" s="1913"/>
      <c r="BI37" s="1913"/>
      <c r="BJ37" s="1913"/>
    </row>
    <row r="38" spans="1:65" ht="17.25" customHeight="1" x14ac:dyDescent="0.2">
      <c r="A38" s="2414"/>
      <c r="B38" s="1497"/>
      <c r="C38" s="1910" t="s">
        <v>37</v>
      </c>
      <c r="D38" s="1911" t="s">
        <v>10</v>
      </c>
      <c r="E38" s="1911"/>
      <c r="F38" s="1910">
        <v>225</v>
      </c>
      <c r="G38" s="1910"/>
      <c r="H38" s="1912" t="s">
        <v>400</v>
      </c>
      <c r="I38" s="1912" t="s">
        <v>399</v>
      </c>
      <c r="J38" s="1914"/>
      <c r="K38" s="1929"/>
      <c r="L38" s="1929"/>
      <c r="M38" s="1929"/>
      <c r="N38" s="1929"/>
      <c r="O38" s="1929"/>
      <c r="P38" s="1929"/>
      <c r="Q38" s="1929"/>
      <c r="R38" s="1929"/>
      <c r="S38" s="1929"/>
      <c r="T38" s="1929"/>
      <c r="U38" s="1929"/>
      <c r="V38" s="1929"/>
      <c r="W38" s="1929"/>
      <c r="X38" s="1929"/>
      <c r="Y38" s="1929"/>
      <c r="Z38" s="1929"/>
      <c r="AA38" s="1929"/>
      <c r="AB38" s="1929"/>
      <c r="AC38" s="1929"/>
      <c r="AD38" s="1929"/>
      <c r="AE38" s="1929"/>
      <c r="AF38" s="1929"/>
      <c r="AG38" s="1929"/>
      <c r="AH38" s="1929"/>
      <c r="AI38" s="1929"/>
      <c r="AJ38" s="1929"/>
      <c r="AK38" s="1929"/>
      <c r="AL38" s="1929"/>
      <c r="AM38" s="1929"/>
      <c r="AN38" s="1929"/>
      <c r="AO38" s="1929"/>
      <c r="AP38" s="1929"/>
      <c r="AQ38" s="1929"/>
      <c r="AR38" s="1929"/>
      <c r="AS38" s="1929"/>
      <c r="AT38" s="1929"/>
      <c r="AU38" s="1929"/>
      <c r="AV38" s="1929"/>
      <c r="AW38" s="1929"/>
      <c r="AX38" s="1929"/>
      <c r="AY38" s="1929"/>
      <c r="AZ38" s="1929"/>
      <c r="BA38" s="1929"/>
      <c r="BB38" s="1929"/>
      <c r="BC38" s="1929"/>
      <c r="BD38" s="2415" t="s">
        <v>30</v>
      </c>
      <c r="BE38" s="2416"/>
      <c r="BF38" s="2416"/>
      <c r="BG38" s="2416"/>
      <c r="BH38" s="2416"/>
      <c r="BI38" s="2417"/>
      <c r="BJ38" s="1913"/>
    </row>
    <row r="39" spans="1:65" s="1945" customFormat="1" ht="12.95" customHeight="1" x14ac:dyDescent="0.2">
      <c r="A39" s="2402"/>
      <c r="B39" s="1495"/>
      <c r="C39" s="1935"/>
      <c r="D39" s="1935" t="s">
        <v>843</v>
      </c>
      <c r="E39" s="1935"/>
      <c r="F39" s="1935">
        <f>SUM(F26:F38)</f>
        <v>1080</v>
      </c>
      <c r="G39" s="1935"/>
      <c r="H39" s="1943">
        <f>855/44</f>
        <v>19.431818181818183</v>
      </c>
      <c r="I39" s="1944"/>
      <c r="J39" s="1933"/>
      <c r="K39" s="1938">
        <f>SUM(K26:K38)</f>
        <v>14</v>
      </c>
      <c r="L39" s="1938">
        <f t="shared" ref="L39:BJ39" si="10">SUM(L26:L38)</f>
        <v>14</v>
      </c>
      <c r="M39" s="1938">
        <f t="shared" si="10"/>
        <v>14</v>
      </c>
      <c r="N39" s="1938">
        <f t="shared" si="10"/>
        <v>14</v>
      </c>
      <c r="O39" s="1938">
        <f t="shared" si="10"/>
        <v>14</v>
      </c>
      <c r="P39" s="1938">
        <f t="shared" si="10"/>
        <v>14</v>
      </c>
      <c r="Q39" s="1938">
        <f t="shared" si="10"/>
        <v>14</v>
      </c>
      <c r="R39" s="1938">
        <f t="shared" si="10"/>
        <v>14</v>
      </c>
      <c r="S39" s="1938">
        <f t="shared" si="10"/>
        <v>8</v>
      </c>
      <c r="T39" s="1938">
        <f t="shared" si="10"/>
        <v>14</v>
      </c>
      <c r="U39" s="1938">
        <f t="shared" si="10"/>
        <v>14</v>
      </c>
      <c r="V39" s="1938">
        <f t="shared" si="10"/>
        <v>14</v>
      </c>
      <c r="W39" s="1938">
        <f t="shared" si="10"/>
        <v>14</v>
      </c>
      <c r="X39" s="1938">
        <f t="shared" si="10"/>
        <v>20</v>
      </c>
      <c r="Y39" s="1938">
        <f t="shared" si="10"/>
        <v>20</v>
      </c>
      <c r="Z39" s="1938">
        <f t="shared" si="10"/>
        <v>20</v>
      </c>
      <c r="AA39" s="1938">
        <f t="shared" si="10"/>
        <v>20</v>
      </c>
      <c r="AB39" s="1938">
        <f t="shared" si="10"/>
        <v>14</v>
      </c>
      <c r="AC39" s="1938">
        <f t="shared" si="10"/>
        <v>14</v>
      </c>
      <c r="AD39" s="1938">
        <f t="shared" si="10"/>
        <v>14</v>
      </c>
      <c r="AE39" s="1938">
        <f t="shared" si="10"/>
        <v>14</v>
      </c>
      <c r="AF39" s="1938">
        <f t="shared" si="10"/>
        <v>24</v>
      </c>
      <c r="AG39" s="1938">
        <f t="shared" si="10"/>
        <v>19</v>
      </c>
      <c r="AH39" s="1938">
        <f t="shared" si="10"/>
        <v>24</v>
      </c>
      <c r="AI39" s="1938">
        <f t="shared" si="10"/>
        <v>24</v>
      </c>
      <c r="AJ39" s="1938">
        <f t="shared" si="10"/>
        <v>24</v>
      </c>
      <c r="AK39" s="1938">
        <f t="shared" si="10"/>
        <v>24</v>
      </c>
      <c r="AL39" s="1938">
        <f t="shared" si="10"/>
        <v>14</v>
      </c>
      <c r="AM39" s="1938">
        <f t="shared" si="10"/>
        <v>20</v>
      </c>
      <c r="AN39" s="1938">
        <f t="shared" si="10"/>
        <v>20</v>
      </c>
      <c r="AO39" s="1938">
        <f t="shared" si="10"/>
        <v>20</v>
      </c>
      <c r="AP39" s="1938">
        <f t="shared" si="10"/>
        <v>20</v>
      </c>
      <c r="AQ39" s="1938">
        <f t="shared" si="10"/>
        <v>20</v>
      </c>
      <c r="AR39" s="1938">
        <f t="shared" si="10"/>
        <v>20</v>
      </c>
      <c r="AS39" s="1938">
        <f t="shared" si="10"/>
        <v>20</v>
      </c>
      <c r="AT39" s="1938">
        <f t="shared" si="10"/>
        <v>20</v>
      </c>
      <c r="AU39" s="1938">
        <f t="shared" si="10"/>
        <v>20</v>
      </c>
      <c r="AV39" s="1938">
        <f t="shared" si="10"/>
        <v>20</v>
      </c>
      <c r="AW39" s="1938">
        <f t="shared" si="10"/>
        <v>20</v>
      </c>
      <c r="AX39" s="1938">
        <f t="shared" si="10"/>
        <v>20</v>
      </c>
      <c r="AY39" s="1938">
        <f t="shared" si="10"/>
        <v>25</v>
      </c>
      <c r="AZ39" s="1938">
        <f t="shared" si="10"/>
        <v>25</v>
      </c>
      <c r="BA39" s="1938">
        <f t="shared" si="10"/>
        <v>20</v>
      </c>
      <c r="BB39" s="1938">
        <f t="shared" si="10"/>
        <v>20</v>
      </c>
      <c r="BC39" s="1938">
        <f t="shared" si="10"/>
        <v>20</v>
      </c>
      <c r="BD39" s="1938">
        <f t="shared" si="10"/>
        <v>20</v>
      </c>
      <c r="BE39" s="1922">
        <f t="shared" si="10"/>
        <v>20</v>
      </c>
      <c r="BF39" s="1938">
        <f t="shared" si="10"/>
        <v>0</v>
      </c>
      <c r="BG39" s="1938">
        <f t="shared" si="10"/>
        <v>0</v>
      </c>
      <c r="BH39" s="1938">
        <f t="shared" si="10"/>
        <v>0</v>
      </c>
      <c r="BI39" s="1938">
        <f t="shared" si="10"/>
        <v>0</v>
      </c>
      <c r="BJ39" s="1938">
        <f t="shared" si="10"/>
        <v>0</v>
      </c>
      <c r="BK39" s="1939"/>
      <c r="BL39" s="1939"/>
      <c r="BM39" s="1939"/>
    </row>
    <row r="40" spans="1:65" s="1945" customFormat="1" ht="12.95" customHeight="1" x14ac:dyDescent="0.25">
      <c r="A40" s="1530"/>
      <c r="B40" s="1542"/>
      <c r="C40" s="1356" t="s">
        <v>155</v>
      </c>
      <c r="D40" s="1359" t="s">
        <v>149</v>
      </c>
      <c r="E40" s="1359"/>
      <c r="F40" s="1349">
        <v>30</v>
      </c>
      <c r="G40" s="1392"/>
      <c r="H40" s="1324" t="s">
        <v>2417</v>
      </c>
      <c r="I40" s="1325" t="s">
        <v>416</v>
      </c>
      <c r="J40" s="1933"/>
      <c r="K40" s="1938"/>
      <c r="L40" s="1938"/>
      <c r="M40" s="1938"/>
      <c r="N40" s="1938"/>
      <c r="O40" s="1938"/>
      <c r="P40" s="1938"/>
      <c r="Q40" s="1938"/>
      <c r="R40" s="1938"/>
      <c r="S40" s="1938"/>
      <c r="T40" s="1938"/>
      <c r="U40" s="1329">
        <v>6</v>
      </c>
      <c r="V40" s="1329">
        <v>6</v>
      </c>
      <c r="W40" s="1329">
        <v>6</v>
      </c>
      <c r="X40" s="1329">
        <v>6</v>
      </c>
      <c r="Y40" s="1329">
        <v>6</v>
      </c>
      <c r="Z40" s="1938"/>
      <c r="AA40" s="1938"/>
      <c r="AB40" s="1938"/>
      <c r="AC40" s="1938"/>
      <c r="AD40" s="1938"/>
      <c r="AE40" s="1938"/>
      <c r="AF40" s="1938"/>
      <c r="AG40" s="1938"/>
      <c r="AH40" s="1938"/>
      <c r="AI40" s="1938"/>
      <c r="AJ40" s="1938"/>
      <c r="AK40" s="1938"/>
      <c r="AL40" s="1938"/>
      <c r="AM40" s="1938"/>
      <c r="AN40" s="1938"/>
      <c r="AO40" s="1938"/>
      <c r="AP40" s="1938"/>
      <c r="AQ40" s="1938"/>
      <c r="AR40" s="1938"/>
      <c r="AS40" s="1938"/>
      <c r="AT40" s="1938"/>
      <c r="AU40" s="1938"/>
      <c r="AV40" s="1938"/>
      <c r="AW40" s="1938"/>
      <c r="AX40" s="1938"/>
      <c r="AY40" s="1938"/>
      <c r="AZ40" s="1938"/>
      <c r="BA40" s="1938"/>
      <c r="BB40" s="1938"/>
      <c r="BC40" s="1938"/>
      <c r="BD40" s="1938"/>
      <c r="BE40" s="1922"/>
      <c r="BF40" s="1938"/>
      <c r="BG40" s="1938"/>
      <c r="BH40" s="1938"/>
      <c r="BI40" s="1938"/>
      <c r="BJ40" s="1938"/>
      <c r="BK40" s="1939"/>
      <c r="BL40" s="1939"/>
      <c r="BM40" s="1939"/>
    </row>
    <row r="41" spans="1:65" ht="12" customHeight="1" x14ac:dyDescent="0.2">
      <c r="A41" s="2266">
        <v>4</v>
      </c>
      <c r="B41" s="1498"/>
      <c r="C41" s="1910" t="s">
        <v>174</v>
      </c>
      <c r="D41" s="1911" t="s">
        <v>1171</v>
      </c>
      <c r="E41" s="1911"/>
      <c r="F41" s="1910">
        <v>75</v>
      </c>
      <c r="G41" s="1910"/>
      <c r="H41" s="1912" t="s">
        <v>327</v>
      </c>
      <c r="I41" s="1912" t="s">
        <v>391</v>
      </c>
      <c r="J41" s="1914"/>
      <c r="K41" s="1912">
        <v>15</v>
      </c>
      <c r="L41" s="1929">
        <v>20</v>
      </c>
      <c r="M41" s="1929">
        <v>20</v>
      </c>
      <c r="N41" s="1929">
        <v>20</v>
      </c>
      <c r="O41" s="1912"/>
      <c r="P41" s="1912"/>
      <c r="Q41" s="1912"/>
      <c r="R41" s="1912"/>
      <c r="S41" s="1912"/>
      <c r="T41" s="1912"/>
      <c r="U41" s="1912"/>
      <c r="V41" s="1912"/>
      <c r="W41" s="1912"/>
      <c r="X41" s="1912"/>
      <c r="Y41" s="1912"/>
      <c r="Z41" s="1912"/>
      <c r="AA41" s="1912"/>
      <c r="AB41" s="1912"/>
      <c r="AC41" s="1912"/>
      <c r="AD41" s="1912"/>
      <c r="AE41" s="1912"/>
      <c r="AF41" s="1912"/>
      <c r="AG41" s="1912"/>
      <c r="AH41" s="1912"/>
      <c r="AI41" s="1912"/>
      <c r="AJ41" s="1912"/>
      <c r="AK41" s="1925"/>
      <c r="AL41" s="1925"/>
      <c r="AM41" s="1925"/>
      <c r="AN41" s="1912"/>
      <c r="AO41" s="1912"/>
      <c r="AP41" s="1912"/>
      <c r="AQ41" s="1912"/>
      <c r="AR41" s="1912"/>
      <c r="AS41" s="1912"/>
      <c r="AT41" s="1912"/>
      <c r="AU41" s="1912"/>
      <c r="AV41" s="1912"/>
      <c r="AW41" s="1912"/>
      <c r="AX41" s="1929"/>
      <c r="AY41" s="1929"/>
      <c r="AZ41" s="1929"/>
      <c r="BA41" s="1929"/>
      <c r="BB41" s="1929"/>
      <c r="BC41" s="1929"/>
      <c r="BD41" s="1929"/>
      <c r="BE41" s="1942"/>
      <c r="BF41" s="1913"/>
      <c r="BG41" s="1913"/>
      <c r="BH41" s="1913"/>
      <c r="BI41" s="1913"/>
      <c r="BJ41" s="1913"/>
    </row>
    <row r="42" spans="1:65" ht="14.1" customHeight="1" x14ac:dyDescent="0.2">
      <c r="A42" s="2250"/>
      <c r="B42" s="412"/>
      <c r="C42" s="1910" t="s">
        <v>293</v>
      </c>
      <c r="D42" s="1911" t="s">
        <v>2313</v>
      </c>
      <c r="E42" s="1911"/>
      <c r="F42" s="1910">
        <v>60</v>
      </c>
      <c r="G42" s="1910"/>
      <c r="H42" s="1912" t="s">
        <v>397</v>
      </c>
      <c r="I42" s="1912" t="s">
        <v>396</v>
      </c>
      <c r="J42" s="1914"/>
      <c r="K42" s="1929"/>
      <c r="L42" s="1929"/>
      <c r="M42" s="1929"/>
      <c r="N42" s="1929"/>
      <c r="O42" s="1929">
        <v>20</v>
      </c>
      <c r="P42" s="1929">
        <v>20</v>
      </c>
      <c r="Q42" s="1929">
        <v>20</v>
      </c>
      <c r="R42" s="1929"/>
      <c r="S42" s="1929"/>
      <c r="T42" s="1929"/>
      <c r="U42" s="1929"/>
      <c r="V42" s="1929"/>
      <c r="W42" s="1941"/>
      <c r="X42" s="1941"/>
      <c r="Y42" s="1941"/>
      <c r="Z42" s="1929"/>
      <c r="AA42" s="1929"/>
      <c r="AB42" s="1929"/>
      <c r="AC42" s="1929"/>
      <c r="AD42" s="1929"/>
      <c r="AE42" s="1929"/>
      <c r="AF42" s="1929"/>
      <c r="AG42" s="1929"/>
      <c r="AH42" s="1929"/>
      <c r="AI42" s="1929"/>
      <c r="AJ42" s="1929"/>
      <c r="AK42" s="1925"/>
      <c r="AL42" s="1925"/>
      <c r="AM42" s="1925"/>
      <c r="AN42" s="1929"/>
      <c r="AO42" s="1929"/>
      <c r="AP42" s="1929"/>
      <c r="AQ42" s="1929"/>
      <c r="AR42" s="1929"/>
      <c r="AS42" s="1929"/>
      <c r="AT42" s="1929"/>
      <c r="AU42" s="1929"/>
      <c r="AV42" s="1929"/>
      <c r="AW42" s="1929"/>
      <c r="AX42" s="1929"/>
      <c r="AY42" s="1929"/>
      <c r="AZ42" s="1929"/>
      <c r="BA42" s="1929"/>
      <c r="BB42" s="1929"/>
      <c r="BC42" s="1929"/>
      <c r="BD42" s="1929"/>
      <c r="BE42" s="1942"/>
      <c r="BF42" s="1913"/>
      <c r="BG42" s="1913"/>
      <c r="BH42" s="1913"/>
      <c r="BI42" s="1913"/>
      <c r="BJ42" s="1913"/>
    </row>
    <row r="43" spans="1:65" ht="14.1" customHeight="1" x14ac:dyDescent="0.2">
      <c r="A43" s="2250"/>
      <c r="B43" s="412"/>
      <c r="C43" s="1910" t="s">
        <v>133</v>
      </c>
      <c r="D43" s="1911" t="s">
        <v>2314</v>
      </c>
      <c r="E43" s="1911"/>
      <c r="F43" s="1910">
        <v>120</v>
      </c>
      <c r="G43" s="1910"/>
      <c r="H43" s="1912" t="s">
        <v>307</v>
      </c>
      <c r="I43" s="1912" t="s">
        <v>394</v>
      </c>
      <c r="J43" s="1914"/>
      <c r="K43" s="1929"/>
      <c r="L43" s="1929"/>
      <c r="M43" s="1929"/>
      <c r="N43" s="1929"/>
      <c r="O43" s="1929"/>
      <c r="P43" s="1929"/>
      <c r="Q43" s="1929"/>
      <c r="R43" s="1929">
        <v>20</v>
      </c>
      <c r="S43" s="1929">
        <v>20</v>
      </c>
      <c r="T43" s="1929">
        <v>20</v>
      </c>
      <c r="U43" s="1929">
        <v>20</v>
      </c>
      <c r="V43" s="1929">
        <v>20</v>
      </c>
      <c r="W43" s="1929">
        <v>20</v>
      </c>
      <c r="X43" s="1929"/>
      <c r="Y43" s="1929"/>
      <c r="Z43" s="1929"/>
      <c r="AA43" s="1929"/>
      <c r="AB43" s="1929"/>
      <c r="AC43" s="1929"/>
      <c r="AD43" s="1929"/>
      <c r="AE43" s="1929"/>
      <c r="AF43" s="1929"/>
      <c r="AG43" s="1929"/>
      <c r="AH43" s="1929"/>
      <c r="AI43" s="1929"/>
      <c r="AJ43" s="1929"/>
      <c r="AK43" s="1929"/>
      <c r="AL43" s="1925"/>
      <c r="AM43" s="1925"/>
      <c r="AN43" s="1929"/>
      <c r="AO43" s="1929"/>
      <c r="AP43" s="1929"/>
      <c r="AQ43" s="1929"/>
      <c r="AR43" s="1929"/>
      <c r="AS43" s="1929"/>
      <c r="AT43" s="1929"/>
      <c r="AU43" s="1929"/>
      <c r="AV43" s="1929"/>
      <c r="AW43" s="1929"/>
      <c r="AX43" s="1929"/>
      <c r="AY43" s="1929"/>
      <c r="AZ43" s="1929"/>
      <c r="BA43" s="1929"/>
      <c r="BB43" s="1929"/>
      <c r="BC43" s="1929"/>
      <c r="BD43" s="1929"/>
      <c r="BE43" s="1942"/>
      <c r="BF43" s="1913"/>
      <c r="BG43" s="1913"/>
      <c r="BH43" s="1913"/>
      <c r="BI43" s="1913"/>
      <c r="BJ43" s="1913"/>
    </row>
    <row r="44" spans="1:65" ht="14.1" customHeight="1" x14ac:dyDescent="0.2">
      <c r="A44" s="2250"/>
      <c r="B44" s="412"/>
      <c r="C44" s="1910" t="s">
        <v>175</v>
      </c>
      <c r="D44" s="1911" t="s">
        <v>2315</v>
      </c>
      <c r="E44" s="1911"/>
      <c r="F44" s="1910">
        <v>150</v>
      </c>
      <c r="G44" s="1910"/>
      <c r="H44" s="1912" t="s">
        <v>322</v>
      </c>
      <c r="I44" s="1946" t="s">
        <v>388</v>
      </c>
      <c r="J44" s="1914"/>
      <c r="K44" s="1929"/>
      <c r="L44" s="1929"/>
      <c r="M44" s="1929"/>
      <c r="N44" s="1929"/>
      <c r="O44" s="1929"/>
      <c r="P44" s="1929"/>
      <c r="Q44" s="1929"/>
      <c r="R44" s="1929"/>
      <c r="S44" s="1929"/>
      <c r="T44" s="1929"/>
      <c r="U44" s="1929"/>
      <c r="V44" s="1929"/>
      <c r="W44" s="1929"/>
      <c r="X44" s="1929">
        <v>20</v>
      </c>
      <c r="Y44" s="1929">
        <v>20</v>
      </c>
      <c r="Z44" s="1929">
        <v>20</v>
      </c>
      <c r="AA44" s="1929">
        <v>20</v>
      </c>
      <c r="AB44" s="1929">
        <v>20</v>
      </c>
      <c r="AC44" s="1929">
        <v>20</v>
      </c>
      <c r="AD44" s="1929">
        <v>20</v>
      </c>
      <c r="AE44" s="1929">
        <v>10</v>
      </c>
      <c r="AF44" s="1929"/>
      <c r="AG44" s="1929"/>
      <c r="AH44" s="1929"/>
      <c r="AI44" s="1929"/>
      <c r="AJ44" s="1929"/>
      <c r="AK44" s="1925"/>
      <c r="AL44" s="1925"/>
      <c r="AM44" s="1925"/>
      <c r="AN44" s="1929"/>
      <c r="AO44" s="1929"/>
      <c r="AP44" s="1929"/>
      <c r="AQ44" s="1929"/>
      <c r="AR44" s="1929"/>
      <c r="AS44" s="1929"/>
      <c r="AT44" s="1929"/>
      <c r="AU44" s="1929"/>
      <c r="AV44" s="1929"/>
      <c r="AW44" s="1929"/>
      <c r="AX44" s="1929"/>
      <c r="AY44" s="1929"/>
      <c r="AZ44" s="1929"/>
      <c r="BA44" s="1929"/>
      <c r="BB44" s="1929"/>
      <c r="BC44" s="1929"/>
      <c r="BD44" s="1929"/>
      <c r="BE44" s="1942"/>
      <c r="BF44" s="1913"/>
      <c r="BG44" s="1913"/>
      <c r="BH44" s="1913"/>
      <c r="BI44" s="1913"/>
      <c r="BJ44" s="1913"/>
    </row>
    <row r="45" spans="1:65" ht="14.1" customHeight="1" x14ac:dyDescent="0.2">
      <c r="A45" s="2250"/>
      <c r="B45" s="412" t="s">
        <v>2316</v>
      </c>
      <c r="C45" s="1910" t="s">
        <v>1015</v>
      </c>
      <c r="D45" s="1911" t="s">
        <v>1202</v>
      </c>
      <c r="E45" s="1911"/>
      <c r="F45" s="1910">
        <v>60</v>
      </c>
      <c r="G45" s="1910"/>
      <c r="H45" s="1912" t="s">
        <v>409</v>
      </c>
      <c r="I45" s="1912" t="s">
        <v>408</v>
      </c>
      <c r="J45" s="1914"/>
      <c r="K45" s="1929"/>
      <c r="L45" s="1929"/>
      <c r="M45" s="1929"/>
      <c r="N45" s="1929"/>
      <c r="O45" s="1929"/>
      <c r="P45" s="1929"/>
      <c r="Q45" s="1929"/>
      <c r="R45" s="1929"/>
      <c r="S45" s="1929"/>
      <c r="T45" s="1929"/>
      <c r="U45" s="1929"/>
      <c r="V45" s="1929"/>
      <c r="W45" s="1929"/>
      <c r="X45" s="1929"/>
      <c r="Y45" s="1929"/>
      <c r="Z45" s="1929"/>
      <c r="AA45" s="1929"/>
      <c r="AB45" s="1929"/>
      <c r="AC45" s="1929"/>
      <c r="AD45" s="1929"/>
      <c r="AE45" s="1929">
        <v>10</v>
      </c>
      <c r="AF45" s="1929">
        <v>20</v>
      </c>
      <c r="AG45" s="1929">
        <v>20</v>
      </c>
      <c r="AH45" s="1929">
        <v>10</v>
      </c>
      <c r="AI45" s="1929"/>
      <c r="AJ45" s="1929"/>
      <c r="AK45" s="1929"/>
      <c r="AL45" s="1925"/>
      <c r="AM45" s="1925"/>
      <c r="AN45" s="1929"/>
      <c r="AO45" s="1929"/>
      <c r="AP45" s="1929"/>
      <c r="AQ45" s="1929"/>
      <c r="AR45" s="1929"/>
      <c r="AS45" s="1929"/>
      <c r="AT45" s="1929"/>
      <c r="AU45" s="1929"/>
      <c r="AV45" s="1929"/>
      <c r="AW45" s="1929"/>
      <c r="AX45" s="1929"/>
      <c r="AY45" s="1929"/>
      <c r="AZ45" s="1929"/>
      <c r="BA45" s="1929"/>
      <c r="BB45" s="1929"/>
      <c r="BC45" s="1929"/>
      <c r="BD45" s="1929"/>
      <c r="BE45" s="1942"/>
      <c r="BF45" s="1913"/>
      <c r="BG45" s="1913"/>
      <c r="BH45" s="1913"/>
      <c r="BI45" s="1913"/>
      <c r="BJ45" s="1913"/>
    </row>
    <row r="46" spans="1:65" ht="14.1" customHeight="1" x14ac:dyDescent="0.2">
      <c r="A46" s="2250"/>
      <c r="B46" s="412"/>
      <c r="C46" s="1910" t="s">
        <v>284</v>
      </c>
      <c r="D46" s="1911" t="s">
        <v>1207</v>
      </c>
      <c r="E46" s="1911"/>
      <c r="F46" s="1910">
        <v>90</v>
      </c>
      <c r="G46" s="1910"/>
      <c r="H46" s="1912" t="s">
        <v>390</v>
      </c>
      <c r="I46" s="1912" t="s">
        <v>389</v>
      </c>
      <c r="J46" s="1914"/>
      <c r="K46" s="1929"/>
      <c r="L46" s="1929"/>
      <c r="M46" s="1929"/>
      <c r="N46" s="1929"/>
      <c r="O46" s="1929"/>
      <c r="P46" s="1929"/>
      <c r="Q46" s="1929"/>
      <c r="R46" s="1929"/>
      <c r="S46" s="1929"/>
      <c r="T46" s="1929"/>
      <c r="U46" s="1929"/>
      <c r="V46" s="1929"/>
      <c r="W46" s="1929"/>
      <c r="X46" s="1929"/>
      <c r="Y46" s="1929"/>
      <c r="Z46" s="1929"/>
      <c r="AA46" s="1929"/>
      <c r="AB46" s="1929"/>
      <c r="AC46" s="1929"/>
      <c r="AD46" s="1929"/>
      <c r="AE46" s="1929"/>
      <c r="AF46" s="1929"/>
      <c r="AG46" s="1929"/>
      <c r="AH46" s="1929">
        <v>10</v>
      </c>
      <c r="AI46" s="1929">
        <v>20</v>
      </c>
      <c r="AJ46" s="1929">
        <v>20</v>
      </c>
      <c r="AK46" s="1929">
        <v>20</v>
      </c>
      <c r="AL46" s="1929">
        <v>20</v>
      </c>
      <c r="AM46" s="1929"/>
      <c r="AN46" s="1929"/>
      <c r="AO46" s="1929"/>
      <c r="AP46" s="1929"/>
      <c r="AQ46" s="1929"/>
      <c r="AR46" s="1929"/>
      <c r="AS46" s="1929"/>
      <c r="AT46" s="1929"/>
      <c r="AU46" s="1929"/>
      <c r="AV46" s="1929"/>
      <c r="AW46" s="1929"/>
      <c r="AX46" s="1929"/>
      <c r="AY46" s="1929"/>
      <c r="AZ46" s="1929"/>
      <c r="BA46" s="1929"/>
      <c r="BB46" s="1929"/>
      <c r="BC46" s="1929"/>
      <c r="BD46" s="1929"/>
      <c r="BE46" s="1942"/>
      <c r="BF46" s="1913"/>
      <c r="BG46" s="1913"/>
      <c r="BH46" s="1913"/>
      <c r="BI46" s="1913"/>
      <c r="BJ46" s="1913"/>
    </row>
    <row r="47" spans="1:65" ht="14.1" customHeight="1" x14ac:dyDescent="0.2">
      <c r="A47" s="2250"/>
      <c r="B47" s="412"/>
      <c r="C47" s="1910" t="s">
        <v>2317</v>
      </c>
      <c r="D47" s="1911" t="s">
        <v>1191</v>
      </c>
      <c r="E47" s="1911"/>
      <c r="F47" s="1910">
        <v>60</v>
      </c>
      <c r="G47" s="1910"/>
      <c r="H47" s="1912" t="s">
        <v>397</v>
      </c>
      <c r="I47" s="1912" t="s">
        <v>396</v>
      </c>
      <c r="J47" s="1914"/>
      <c r="K47" s="1929"/>
      <c r="L47" s="1929"/>
      <c r="M47" s="1929"/>
      <c r="N47" s="1929"/>
      <c r="O47" s="1929"/>
      <c r="P47" s="1929"/>
      <c r="Q47" s="1929"/>
      <c r="R47" s="1929"/>
      <c r="S47" s="1929"/>
      <c r="T47" s="1929"/>
      <c r="U47" s="1929"/>
      <c r="V47" s="1929"/>
      <c r="W47" s="1929"/>
      <c r="X47" s="1929"/>
      <c r="Y47" s="1929"/>
      <c r="Z47" s="1929"/>
      <c r="AA47" s="1929"/>
      <c r="AB47" s="1929"/>
      <c r="AC47" s="1929"/>
      <c r="AD47" s="1929"/>
      <c r="AE47" s="1929"/>
      <c r="AF47" s="1929"/>
      <c r="AG47" s="1929"/>
      <c r="AH47" s="1929"/>
      <c r="AI47" s="1929"/>
      <c r="AJ47" s="1929"/>
      <c r="AK47" s="1925"/>
      <c r="AL47" s="1929"/>
      <c r="AM47" s="1929">
        <v>20</v>
      </c>
      <c r="AN47" s="1929">
        <v>20</v>
      </c>
      <c r="AO47" s="1929">
        <v>20</v>
      </c>
      <c r="AP47" s="1929"/>
      <c r="AQ47" s="1929"/>
      <c r="AR47" s="1929"/>
      <c r="AS47" s="1929"/>
      <c r="AT47" s="1929"/>
      <c r="AU47" s="1929"/>
      <c r="AV47" s="1929"/>
      <c r="AW47" s="1929"/>
      <c r="AX47" s="1929"/>
      <c r="AY47" s="1929"/>
      <c r="AZ47" s="1929"/>
      <c r="BA47" s="1929"/>
      <c r="BB47" s="1929"/>
      <c r="BC47" s="1929"/>
      <c r="BD47" s="1929"/>
      <c r="BE47" s="1942"/>
      <c r="BF47" s="1913"/>
      <c r="BG47" s="1913"/>
      <c r="BH47" s="1913"/>
      <c r="BI47" s="1913"/>
      <c r="BJ47" s="1913"/>
    </row>
    <row r="48" spans="1:65" ht="14.1" customHeight="1" x14ac:dyDescent="0.2">
      <c r="A48" s="2250"/>
      <c r="B48" s="412"/>
      <c r="C48" s="1910" t="s">
        <v>274</v>
      </c>
      <c r="D48" s="1911" t="s">
        <v>1176</v>
      </c>
      <c r="E48" s="1911"/>
      <c r="F48" s="1910">
        <v>120</v>
      </c>
      <c r="G48" s="1910"/>
      <c r="H48" s="1912" t="s">
        <v>405</v>
      </c>
      <c r="I48" s="1912" t="s">
        <v>404</v>
      </c>
      <c r="J48" s="1914"/>
      <c r="K48" s="1929"/>
      <c r="L48" s="1929"/>
      <c r="M48" s="1929"/>
      <c r="N48" s="1929"/>
      <c r="O48" s="1929"/>
      <c r="P48" s="1929"/>
      <c r="Q48" s="1929"/>
      <c r="R48" s="1929"/>
      <c r="S48" s="1929"/>
      <c r="T48" s="1929"/>
      <c r="U48" s="1929"/>
      <c r="V48" s="1929"/>
      <c r="W48" s="1929"/>
      <c r="X48" s="1929"/>
      <c r="Y48" s="1929"/>
      <c r="Z48" s="1929"/>
      <c r="AA48" s="1929"/>
      <c r="AB48" s="1929"/>
      <c r="AC48" s="1929"/>
      <c r="AD48" s="1929"/>
      <c r="AE48" s="1929"/>
      <c r="AF48" s="1929"/>
      <c r="AG48" s="1929"/>
      <c r="AH48" s="1929"/>
      <c r="AI48" s="1929"/>
      <c r="AJ48" s="1929"/>
      <c r="AK48" s="1929"/>
      <c r="AL48" s="1929"/>
      <c r="AM48" s="1929"/>
      <c r="AN48" s="1929"/>
      <c r="AO48" s="1929"/>
      <c r="AP48" s="1929">
        <v>20</v>
      </c>
      <c r="AQ48" s="1929">
        <v>20</v>
      </c>
      <c r="AR48" s="1929">
        <v>20</v>
      </c>
      <c r="AS48" s="1929">
        <v>20</v>
      </c>
      <c r="AT48" s="1929">
        <v>20</v>
      </c>
      <c r="AU48" s="1929">
        <v>20</v>
      </c>
      <c r="AV48" s="1929"/>
      <c r="AW48" s="1929"/>
      <c r="AX48" s="1929"/>
      <c r="AY48" s="1929"/>
      <c r="AZ48" s="1929"/>
      <c r="BA48" s="1929"/>
      <c r="BB48" s="1929"/>
      <c r="BC48" s="1929"/>
      <c r="BD48" s="1929"/>
      <c r="BE48" s="1942"/>
      <c r="BF48" s="1913"/>
      <c r="BG48" s="1913"/>
      <c r="BH48" s="1913"/>
      <c r="BI48" s="1913"/>
      <c r="BJ48" s="1913"/>
    </row>
    <row r="49" spans="1:65" ht="14.1" customHeight="1" x14ac:dyDescent="0.2">
      <c r="A49" s="2250"/>
      <c r="B49" s="412"/>
      <c r="C49" s="1910" t="s">
        <v>1210</v>
      </c>
      <c r="D49" s="1911" t="s">
        <v>1178</v>
      </c>
      <c r="E49" s="1911"/>
      <c r="F49" s="1910">
        <v>30</v>
      </c>
      <c r="G49" s="1910"/>
      <c r="H49" s="1912" t="s">
        <v>390</v>
      </c>
      <c r="I49" s="1912" t="s">
        <v>389</v>
      </c>
      <c r="J49" s="1914"/>
      <c r="K49" s="1929"/>
      <c r="L49" s="1929"/>
      <c r="M49" s="1929"/>
      <c r="N49" s="1929"/>
      <c r="O49" s="1929"/>
      <c r="P49" s="1929"/>
      <c r="Q49" s="1929"/>
      <c r="R49" s="1929"/>
      <c r="S49" s="1929"/>
      <c r="T49" s="1929"/>
      <c r="U49" s="1929"/>
      <c r="V49" s="1929"/>
      <c r="W49" s="1929"/>
      <c r="X49" s="1929"/>
      <c r="Y49" s="1929"/>
      <c r="Z49" s="1929"/>
      <c r="AA49" s="1929"/>
      <c r="AB49" s="1929"/>
      <c r="AC49" s="1929"/>
      <c r="AD49" s="1929"/>
      <c r="AE49" s="1929"/>
      <c r="AF49" s="1929"/>
      <c r="AG49" s="1929"/>
      <c r="AH49" s="1929"/>
      <c r="AI49" s="1929"/>
      <c r="AJ49" s="1929"/>
      <c r="AK49" s="1925"/>
      <c r="AL49" s="1929"/>
      <c r="AM49" s="1929"/>
      <c r="AN49" s="1929"/>
      <c r="AO49" s="1929"/>
      <c r="AP49" s="1929"/>
      <c r="AQ49" s="1929"/>
      <c r="AR49" s="1929"/>
      <c r="AS49" s="1929"/>
      <c r="AT49" s="1929"/>
      <c r="AU49" s="1929"/>
      <c r="AV49" s="1929">
        <v>10</v>
      </c>
      <c r="AW49" s="1929">
        <v>20</v>
      </c>
      <c r="AX49" s="1929"/>
      <c r="AY49" s="1929"/>
      <c r="AZ49" s="1929"/>
      <c r="BA49" s="1929"/>
      <c r="BB49" s="1929"/>
      <c r="BC49" s="1929"/>
      <c r="BD49" s="1929"/>
      <c r="BE49" s="1942"/>
      <c r="BF49" s="1913"/>
      <c r="BG49" s="1913"/>
      <c r="BH49" s="1913"/>
      <c r="BI49" s="1913"/>
      <c r="BJ49" s="1913"/>
    </row>
    <row r="50" spans="1:65" ht="14.1" customHeight="1" x14ac:dyDescent="0.2">
      <c r="A50" s="2250"/>
      <c r="B50" s="412"/>
      <c r="C50" s="1910" t="s">
        <v>278</v>
      </c>
      <c r="D50" s="1911" t="s">
        <v>1177</v>
      </c>
      <c r="E50" s="1911"/>
      <c r="F50" s="1910">
        <v>60</v>
      </c>
      <c r="G50" s="1910"/>
      <c r="H50" s="1912" t="s">
        <v>400</v>
      </c>
      <c r="I50" s="1912" t="s">
        <v>399</v>
      </c>
      <c r="J50" s="1914"/>
      <c r="K50" s="1929"/>
      <c r="L50" s="1929"/>
      <c r="M50" s="1929"/>
      <c r="N50" s="1929"/>
      <c r="O50" s="1929"/>
      <c r="P50" s="1929"/>
      <c r="Q50" s="1929"/>
      <c r="R50" s="1929"/>
      <c r="S50" s="1929"/>
      <c r="T50" s="1929"/>
      <c r="U50" s="1929"/>
      <c r="V50" s="1929"/>
      <c r="W50" s="1929"/>
      <c r="X50" s="1929"/>
      <c r="Y50" s="1929"/>
      <c r="Z50" s="1929"/>
      <c r="AA50" s="1929"/>
      <c r="AB50" s="1929"/>
      <c r="AC50" s="1929"/>
      <c r="AD50" s="1929"/>
      <c r="AE50" s="1929"/>
      <c r="AF50" s="1929"/>
      <c r="AG50" s="1929"/>
      <c r="AH50" s="1929"/>
      <c r="AI50" s="1929"/>
      <c r="AJ50" s="1929"/>
      <c r="AK50" s="1925"/>
      <c r="AL50" s="1929"/>
      <c r="AM50" s="1929"/>
      <c r="AN50" s="1929"/>
      <c r="AO50" s="1929"/>
      <c r="AP50" s="1929"/>
      <c r="AQ50" s="1929"/>
      <c r="AR50" s="1929"/>
      <c r="AS50" s="1929"/>
      <c r="AT50" s="1929"/>
      <c r="AU50" s="1929"/>
      <c r="AV50" s="1929"/>
      <c r="AW50" s="1929"/>
      <c r="AX50" s="1929">
        <v>20</v>
      </c>
      <c r="AY50" s="1929">
        <v>20</v>
      </c>
      <c r="AZ50" s="1929">
        <v>20</v>
      </c>
      <c r="BA50" s="1929"/>
      <c r="BB50" s="1929"/>
      <c r="BC50" s="1929"/>
      <c r="BD50" s="1929"/>
      <c r="BE50" s="1942"/>
      <c r="BF50" s="1913"/>
      <c r="BG50" s="1913"/>
      <c r="BH50" s="1913"/>
      <c r="BI50" s="1913"/>
      <c r="BJ50" s="1913"/>
    </row>
    <row r="51" spans="1:65" ht="14.1" customHeight="1" x14ac:dyDescent="0.2">
      <c r="A51" s="2250"/>
      <c r="B51" s="412"/>
      <c r="C51" s="1910" t="s">
        <v>1229</v>
      </c>
      <c r="D51" s="1911" t="s">
        <v>1212</v>
      </c>
      <c r="E51" s="1911"/>
      <c r="F51" s="1910">
        <v>60</v>
      </c>
      <c r="G51" s="1910"/>
      <c r="H51" s="1912" t="s">
        <v>1167</v>
      </c>
      <c r="I51" s="1912" t="s">
        <v>403</v>
      </c>
      <c r="J51" s="1914"/>
      <c r="K51" s="1929"/>
      <c r="L51" s="1929"/>
      <c r="M51" s="1929"/>
      <c r="N51" s="1929"/>
      <c r="O51" s="1929"/>
      <c r="P51" s="1929"/>
      <c r="Q51" s="1929"/>
      <c r="R51" s="1929"/>
      <c r="S51" s="1929"/>
      <c r="T51" s="1929"/>
      <c r="U51" s="1929"/>
      <c r="V51" s="1929"/>
      <c r="W51" s="1929"/>
      <c r="X51" s="1929"/>
      <c r="Y51" s="1929"/>
      <c r="Z51" s="1929"/>
      <c r="AA51" s="1929"/>
      <c r="AB51" s="1929"/>
      <c r="AC51" s="1929"/>
      <c r="AD51" s="1929"/>
      <c r="AE51" s="1929"/>
      <c r="AF51" s="1929"/>
      <c r="AG51" s="1929"/>
      <c r="AH51" s="1929"/>
      <c r="AI51" s="1929"/>
      <c r="AJ51" s="1929"/>
      <c r="AK51" s="1925"/>
      <c r="AL51" s="1925"/>
      <c r="AM51" s="1925"/>
      <c r="AN51" s="1929"/>
      <c r="AO51" s="1929"/>
      <c r="AP51" s="1929"/>
      <c r="AQ51" s="1929"/>
      <c r="AR51" s="1929"/>
      <c r="AS51" s="1929"/>
      <c r="AT51" s="1929"/>
      <c r="AU51" s="1929"/>
      <c r="AV51" s="1929"/>
      <c r="AW51" s="1929"/>
      <c r="AX51" s="1929"/>
      <c r="AY51" s="1929"/>
      <c r="AZ51" s="1929"/>
      <c r="BA51" s="1929">
        <v>20</v>
      </c>
      <c r="BB51" s="1929">
        <v>20</v>
      </c>
      <c r="BC51" s="1929">
        <v>20</v>
      </c>
      <c r="BD51" s="1929"/>
      <c r="BE51" s="1942"/>
      <c r="BF51" s="1913"/>
      <c r="BG51" s="1913"/>
      <c r="BH51" s="1913"/>
      <c r="BI51" s="1913"/>
      <c r="BJ51" s="1913"/>
    </row>
    <row r="52" spans="1:65" ht="14.1" customHeight="1" x14ac:dyDescent="0.2">
      <c r="A52" s="2250"/>
      <c r="B52" s="1499"/>
      <c r="C52" s="1910" t="s">
        <v>298</v>
      </c>
      <c r="D52" s="1911" t="s">
        <v>10</v>
      </c>
      <c r="E52" s="1911"/>
      <c r="F52" s="1910">
        <v>225</v>
      </c>
      <c r="G52" s="1910"/>
      <c r="H52" s="1912" t="s">
        <v>400</v>
      </c>
      <c r="I52" s="1912" t="s">
        <v>399</v>
      </c>
      <c r="J52" s="1914"/>
      <c r="K52" s="1929"/>
      <c r="L52" s="1929"/>
      <c r="M52" s="1929"/>
      <c r="N52" s="1929"/>
      <c r="O52" s="1929"/>
      <c r="P52" s="1929"/>
      <c r="Q52" s="1929"/>
      <c r="R52" s="1929"/>
      <c r="S52" s="1929"/>
      <c r="T52" s="1929"/>
      <c r="U52" s="1929"/>
      <c r="V52" s="1929"/>
      <c r="W52" s="1929"/>
      <c r="X52" s="1929"/>
      <c r="Y52" s="1929"/>
      <c r="Z52" s="1929"/>
      <c r="AA52" s="1929"/>
      <c r="AB52" s="1929"/>
      <c r="AC52" s="1929"/>
      <c r="AD52" s="1929"/>
      <c r="AE52" s="1929"/>
      <c r="AF52" s="1929"/>
      <c r="AG52" s="1929"/>
      <c r="AH52" s="1929"/>
      <c r="AI52" s="1929"/>
      <c r="AJ52" s="1929"/>
      <c r="AK52" s="1925"/>
      <c r="AL52" s="1925"/>
      <c r="AM52" s="1925"/>
      <c r="AN52" s="1929"/>
      <c r="AO52" s="1929"/>
      <c r="AP52" s="1929"/>
      <c r="AQ52" s="1929"/>
      <c r="AR52" s="1929"/>
      <c r="AS52" s="1929"/>
      <c r="AT52" s="1929"/>
      <c r="AU52" s="1929"/>
      <c r="AV52" s="1929"/>
      <c r="AW52" s="1929"/>
      <c r="AX52" s="1929"/>
      <c r="AY52" s="1929"/>
      <c r="AZ52" s="1929"/>
      <c r="BA52" s="1929"/>
      <c r="BB52" s="1929"/>
      <c r="BC52" s="1929"/>
      <c r="BD52" s="2415" t="s">
        <v>30</v>
      </c>
      <c r="BE52" s="2416"/>
      <c r="BF52" s="2416"/>
      <c r="BG52" s="2416"/>
      <c r="BH52" s="2416"/>
      <c r="BI52" s="2417"/>
      <c r="BJ52" s="1913"/>
    </row>
    <row r="53" spans="1:65" s="1939" customFormat="1" ht="15" x14ac:dyDescent="0.25">
      <c r="A53" s="2251"/>
      <c r="B53" s="1495"/>
      <c r="C53" s="1947"/>
      <c r="D53" s="1948" t="s">
        <v>2318</v>
      </c>
      <c r="E53" s="1948"/>
      <c r="F53" s="1948">
        <f>SUM(F41:F52)</f>
        <v>1110</v>
      </c>
      <c r="G53" s="1948"/>
      <c r="H53" s="1944"/>
      <c r="I53" s="1936"/>
      <c r="J53" s="1933"/>
      <c r="K53" s="1949">
        <f>SUM(K41:K52)</f>
        <v>15</v>
      </c>
      <c r="L53" s="1949">
        <f t="shared" ref="L53:BC53" si="11">SUM(L41:L52)</f>
        <v>20</v>
      </c>
      <c r="M53" s="1949">
        <f t="shared" si="11"/>
        <v>20</v>
      </c>
      <c r="N53" s="1949">
        <f t="shared" si="11"/>
        <v>20</v>
      </c>
      <c r="O53" s="1949">
        <f t="shared" si="11"/>
        <v>20</v>
      </c>
      <c r="P53" s="1949">
        <f t="shared" si="11"/>
        <v>20</v>
      </c>
      <c r="Q53" s="1949">
        <f t="shared" si="11"/>
        <v>20</v>
      </c>
      <c r="R53" s="1949">
        <f t="shared" si="11"/>
        <v>20</v>
      </c>
      <c r="S53" s="1949">
        <f t="shared" si="11"/>
        <v>20</v>
      </c>
      <c r="T53" s="1949">
        <f t="shared" si="11"/>
        <v>20</v>
      </c>
      <c r="U53" s="1949">
        <f t="shared" si="11"/>
        <v>20</v>
      </c>
      <c r="V53" s="1949">
        <f t="shared" si="11"/>
        <v>20</v>
      </c>
      <c r="W53" s="1949">
        <f t="shared" si="11"/>
        <v>20</v>
      </c>
      <c r="X53" s="1949">
        <f t="shared" si="11"/>
        <v>20</v>
      </c>
      <c r="Y53" s="1949">
        <f t="shared" si="11"/>
        <v>20</v>
      </c>
      <c r="Z53" s="1949">
        <f t="shared" si="11"/>
        <v>20</v>
      </c>
      <c r="AA53" s="1949">
        <f t="shared" si="11"/>
        <v>20</v>
      </c>
      <c r="AB53" s="1949">
        <f t="shared" si="11"/>
        <v>20</v>
      </c>
      <c r="AC53" s="1949">
        <f t="shared" si="11"/>
        <v>20</v>
      </c>
      <c r="AD53" s="1949">
        <f t="shared" si="11"/>
        <v>20</v>
      </c>
      <c r="AE53" s="1949">
        <f t="shared" si="11"/>
        <v>20</v>
      </c>
      <c r="AF53" s="1949">
        <f t="shared" si="11"/>
        <v>20</v>
      </c>
      <c r="AG53" s="1949">
        <f t="shared" si="11"/>
        <v>20</v>
      </c>
      <c r="AH53" s="1949">
        <f t="shared" si="11"/>
        <v>20</v>
      </c>
      <c r="AI53" s="1949">
        <f t="shared" si="11"/>
        <v>20</v>
      </c>
      <c r="AJ53" s="1949">
        <f t="shared" si="11"/>
        <v>20</v>
      </c>
      <c r="AK53" s="1949">
        <f t="shared" si="11"/>
        <v>20</v>
      </c>
      <c r="AL53" s="1949">
        <f t="shared" si="11"/>
        <v>20</v>
      </c>
      <c r="AM53" s="1949">
        <f t="shared" si="11"/>
        <v>20</v>
      </c>
      <c r="AN53" s="1949">
        <f t="shared" si="11"/>
        <v>20</v>
      </c>
      <c r="AO53" s="1949">
        <f t="shared" si="11"/>
        <v>20</v>
      </c>
      <c r="AP53" s="1949">
        <f t="shared" si="11"/>
        <v>20</v>
      </c>
      <c r="AQ53" s="1949">
        <f t="shared" si="11"/>
        <v>20</v>
      </c>
      <c r="AR53" s="1949">
        <f t="shared" si="11"/>
        <v>20</v>
      </c>
      <c r="AS53" s="1949">
        <f t="shared" si="11"/>
        <v>20</v>
      </c>
      <c r="AT53" s="1949">
        <f t="shared" si="11"/>
        <v>20</v>
      </c>
      <c r="AU53" s="1949">
        <f t="shared" si="11"/>
        <v>20</v>
      </c>
      <c r="AV53" s="1949">
        <f t="shared" si="11"/>
        <v>10</v>
      </c>
      <c r="AW53" s="1949">
        <f t="shared" si="11"/>
        <v>20</v>
      </c>
      <c r="AX53" s="1949">
        <f t="shared" si="11"/>
        <v>20</v>
      </c>
      <c r="AY53" s="1949">
        <f t="shared" si="11"/>
        <v>20</v>
      </c>
      <c r="AZ53" s="1949">
        <f t="shared" si="11"/>
        <v>20</v>
      </c>
      <c r="BA53" s="1949">
        <f t="shared" si="11"/>
        <v>20</v>
      </c>
      <c r="BB53" s="1949">
        <f t="shared" si="11"/>
        <v>20</v>
      </c>
      <c r="BC53" s="1949">
        <f t="shared" si="11"/>
        <v>20</v>
      </c>
      <c r="BD53" s="1949"/>
      <c r="BE53" s="1942"/>
      <c r="BF53" s="1949"/>
      <c r="BG53" s="1949"/>
      <c r="BH53" s="1949"/>
      <c r="BI53" s="1949"/>
      <c r="BJ53" s="1949"/>
    </row>
    <row r="54" spans="1:65" s="1313" customFormat="1" ht="15" x14ac:dyDescent="0.25">
      <c r="A54" s="1848"/>
      <c r="B54" s="1425"/>
      <c r="C54" s="1356"/>
      <c r="D54" s="1418" t="s">
        <v>1072</v>
      </c>
      <c r="E54" s="1418"/>
      <c r="F54" s="1356">
        <f t="shared" ref="F54" si="12">SUM(K54:BD54)</f>
        <v>45</v>
      </c>
      <c r="G54" s="1356"/>
      <c r="H54" s="1350" t="s">
        <v>2432</v>
      </c>
      <c r="I54" s="1357" t="s">
        <v>142</v>
      </c>
      <c r="J54" s="1325"/>
      <c r="K54" s="1357">
        <v>8</v>
      </c>
      <c r="L54" s="1357">
        <v>8</v>
      </c>
      <c r="M54" s="1357">
        <v>8</v>
      </c>
      <c r="N54" s="1357">
        <v>8</v>
      </c>
      <c r="O54" s="1357">
        <v>8</v>
      </c>
      <c r="P54" s="1357">
        <v>5</v>
      </c>
      <c r="Q54" s="1357"/>
      <c r="R54" s="1357"/>
      <c r="S54" s="1357"/>
      <c r="T54" s="1357"/>
      <c r="U54" s="1357"/>
      <c r="V54" s="1357"/>
      <c r="W54" s="1357"/>
      <c r="X54" s="1357"/>
      <c r="Y54" s="1358"/>
      <c r="Z54" s="1358"/>
      <c r="AA54" s="1358"/>
      <c r="AB54" s="1357"/>
      <c r="AC54" s="1357"/>
      <c r="AD54" s="1357"/>
      <c r="AE54" s="1357"/>
      <c r="AF54" s="1357"/>
      <c r="AG54" s="1357"/>
      <c r="AH54" s="1357"/>
      <c r="AI54" s="1357"/>
      <c r="AJ54" s="1825"/>
      <c r="AK54" s="1825"/>
      <c r="AL54" s="1357"/>
      <c r="AM54" s="1357"/>
      <c r="AN54" s="1358"/>
      <c r="AO54" s="1358"/>
      <c r="AP54" s="1358"/>
      <c r="AQ54" s="1357"/>
      <c r="AR54" s="1357"/>
      <c r="AS54" s="1357"/>
      <c r="AT54" s="1357"/>
      <c r="AU54" s="1357"/>
      <c r="AV54" s="1357"/>
      <c r="AW54" s="1357"/>
      <c r="AX54" s="1357"/>
      <c r="AY54" s="1357"/>
      <c r="AZ54" s="1357"/>
      <c r="BA54" s="1357"/>
      <c r="BB54" s="1357"/>
      <c r="BC54" s="1826"/>
      <c r="BE54" s="1827"/>
      <c r="BF54" s="1827"/>
      <c r="BG54" s="1825"/>
    </row>
    <row r="55" spans="1:65" ht="15" x14ac:dyDescent="0.2">
      <c r="A55" s="2418">
        <v>5</v>
      </c>
      <c r="B55" s="1950"/>
      <c r="C55" s="1910" t="s">
        <v>134</v>
      </c>
      <c r="D55" s="1911" t="s">
        <v>1186</v>
      </c>
      <c r="E55" s="1911"/>
      <c r="F55" s="1910">
        <v>60</v>
      </c>
      <c r="G55" s="1910"/>
      <c r="H55" s="1912" t="s">
        <v>402</v>
      </c>
      <c r="I55" s="1912" t="s">
        <v>401</v>
      </c>
      <c r="J55" s="1914"/>
      <c r="K55" s="1913">
        <v>20</v>
      </c>
      <c r="L55" s="1913">
        <v>20</v>
      </c>
      <c r="M55" s="1913">
        <v>20</v>
      </c>
      <c r="N55" s="1913"/>
      <c r="O55" s="1913"/>
      <c r="P55" s="1913"/>
      <c r="Q55" s="1913"/>
      <c r="R55" s="1913"/>
      <c r="S55" s="1913"/>
      <c r="T55" s="1913"/>
      <c r="U55" s="1913"/>
      <c r="V55" s="1913"/>
      <c r="W55" s="1913"/>
      <c r="X55" s="1913"/>
      <c r="Y55" s="1913"/>
      <c r="Z55" s="1913"/>
      <c r="AA55" s="1913"/>
      <c r="AB55" s="1913"/>
      <c r="AC55" s="1913"/>
      <c r="AD55" s="1913"/>
      <c r="AE55" s="1913"/>
      <c r="AF55" s="1913"/>
      <c r="AG55" s="1913"/>
      <c r="AH55" s="1913"/>
      <c r="AI55" s="1913"/>
      <c r="AJ55" s="1913"/>
      <c r="AK55" s="1913"/>
      <c r="AL55" s="1913"/>
      <c r="AM55" s="1913"/>
      <c r="AN55" s="1913"/>
      <c r="AO55" s="1913"/>
      <c r="AP55" s="1913"/>
      <c r="AQ55" s="1913"/>
      <c r="AR55" s="1913"/>
      <c r="AS55" s="1913"/>
      <c r="AT55" s="1913"/>
      <c r="AU55" s="1913"/>
      <c r="AV55" s="1913"/>
      <c r="AW55" s="1913"/>
      <c r="AX55" s="1913"/>
      <c r="AY55" s="1913"/>
      <c r="AZ55" s="1913"/>
      <c r="BA55" s="1913"/>
      <c r="BB55" s="1913"/>
      <c r="BC55" s="1913"/>
      <c r="BD55" s="1913"/>
      <c r="BE55" s="1951"/>
      <c r="BF55" s="1913"/>
      <c r="BG55" s="1913"/>
      <c r="BH55" s="1913"/>
      <c r="BI55" s="1913"/>
      <c r="BJ55" s="1913"/>
      <c r="BL55" s="1913"/>
      <c r="BM55" s="1913"/>
    </row>
    <row r="56" spans="1:65" ht="15" x14ac:dyDescent="0.2">
      <c r="A56" s="2419"/>
      <c r="B56" s="1952"/>
      <c r="C56" s="1910" t="s">
        <v>79</v>
      </c>
      <c r="D56" s="1911" t="s">
        <v>1166</v>
      </c>
      <c r="E56" s="1911"/>
      <c r="F56" s="1910">
        <v>60</v>
      </c>
      <c r="G56" s="1910"/>
      <c r="H56" s="1912" t="s">
        <v>407</v>
      </c>
      <c r="I56" s="1912" t="s">
        <v>406</v>
      </c>
      <c r="J56" s="1914"/>
      <c r="K56" s="1913"/>
      <c r="L56" s="1913"/>
      <c r="M56" s="1913"/>
      <c r="N56" s="1913">
        <v>20</v>
      </c>
      <c r="O56" s="1913">
        <v>20</v>
      </c>
      <c r="P56" s="1913">
        <v>20</v>
      </c>
      <c r="Q56" s="1913"/>
      <c r="R56" s="1913"/>
      <c r="S56" s="1913"/>
      <c r="T56" s="1913"/>
      <c r="U56" s="1913"/>
      <c r="V56" s="1913"/>
      <c r="W56" s="1913"/>
      <c r="X56" s="1913"/>
      <c r="Y56" s="1913"/>
      <c r="Z56" s="1913"/>
      <c r="AA56" s="1913"/>
      <c r="AB56" s="1913"/>
      <c r="AC56" s="1913"/>
      <c r="AD56" s="1913"/>
      <c r="AE56" s="1913"/>
      <c r="AF56" s="1913"/>
      <c r="AG56" s="1913"/>
      <c r="AH56" s="1913"/>
      <c r="AI56" s="1913"/>
      <c r="AJ56" s="1913"/>
      <c r="AK56" s="1913"/>
      <c r="AL56" s="1913"/>
      <c r="AM56" s="1913"/>
      <c r="AN56" s="1913"/>
      <c r="AO56" s="1913"/>
      <c r="AP56" s="1913"/>
      <c r="AQ56" s="1913"/>
      <c r="AR56" s="1913"/>
      <c r="AS56" s="1913"/>
      <c r="AT56" s="1913"/>
      <c r="AU56" s="1913"/>
      <c r="AV56" s="1913"/>
      <c r="AW56" s="1913"/>
      <c r="AX56" s="1913"/>
      <c r="AY56" s="1913"/>
      <c r="AZ56" s="1913"/>
      <c r="BA56" s="1913"/>
      <c r="BB56" s="1913"/>
      <c r="BC56" s="1913"/>
      <c r="BD56" s="1913"/>
      <c r="BE56" s="1951"/>
      <c r="BF56" s="1913"/>
      <c r="BG56" s="1913"/>
      <c r="BH56" s="1913"/>
      <c r="BI56" s="1913"/>
      <c r="BJ56" s="1913"/>
      <c r="BL56" s="1913"/>
      <c r="BM56" s="1913"/>
    </row>
    <row r="57" spans="1:65" ht="15" x14ac:dyDescent="0.2">
      <c r="A57" s="2419"/>
      <c r="B57" s="1952"/>
      <c r="C57" s="1910" t="s">
        <v>52</v>
      </c>
      <c r="D57" s="1911" t="s">
        <v>1172</v>
      </c>
      <c r="E57" s="1911"/>
      <c r="F57" s="1910">
        <v>60</v>
      </c>
      <c r="G57" s="1910"/>
      <c r="H57" s="1912" t="s">
        <v>407</v>
      </c>
      <c r="I57" s="1912" t="s">
        <v>406</v>
      </c>
      <c r="J57" s="1914"/>
      <c r="K57" s="1913"/>
      <c r="L57" s="1913"/>
      <c r="M57" s="1913"/>
      <c r="N57" s="1913"/>
      <c r="O57" s="1913"/>
      <c r="P57" s="1913"/>
      <c r="Q57" s="1913"/>
      <c r="R57" s="1913"/>
      <c r="S57" s="1913"/>
      <c r="T57" s="1913"/>
      <c r="U57" s="1913"/>
      <c r="V57" s="1913"/>
      <c r="W57" s="1913"/>
      <c r="X57" s="1913"/>
      <c r="Y57" s="1913"/>
      <c r="Z57" s="1913"/>
      <c r="AA57" s="1913"/>
      <c r="AB57" s="1913"/>
      <c r="AC57" s="1913"/>
      <c r="AD57" s="1913"/>
      <c r="AE57" s="1913"/>
      <c r="AF57" s="1913">
        <v>10</v>
      </c>
      <c r="AG57" s="1913">
        <v>5</v>
      </c>
      <c r="AH57" s="1913">
        <v>5</v>
      </c>
      <c r="AI57" s="1913">
        <v>5</v>
      </c>
      <c r="AJ57" s="1913">
        <v>5</v>
      </c>
      <c r="AK57" s="1913">
        <v>5</v>
      </c>
      <c r="AL57" s="1913">
        <v>5</v>
      </c>
      <c r="AM57" s="1913">
        <v>5</v>
      </c>
      <c r="AN57" s="1913"/>
      <c r="AO57" s="1913"/>
      <c r="AP57" s="1913"/>
      <c r="AQ57" s="1913"/>
      <c r="AR57" s="1913"/>
      <c r="AS57" s="1913"/>
      <c r="AT57" s="1913"/>
      <c r="AU57" s="1913"/>
      <c r="AV57" s="1913"/>
      <c r="AW57" s="1913">
        <v>20</v>
      </c>
      <c r="AX57" s="1913"/>
      <c r="AY57" s="1913"/>
      <c r="AZ57" s="1913"/>
      <c r="BA57" s="1913"/>
      <c r="BB57" s="1913"/>
      <c r="BC57" s="1913"/>
      <c r="BD57" s="1913"/>
      <c r="BE57" s="1951"/>
      <c r="BF57" s="1913"/>
      <c r="BG57" s="1913"/>
      <c r="BH57" s="1913"/>
      <c r="BI57" s="1913"/>
      <c r="BJ57" s="1913"/>
      <c r="BL57" s="1913"/>
      <c r="BM57" s="1913"/>
    </row>
    <row r="58" spans="1:65" ht="15" x14ac:dyDescent="0.2">
      <c r="A58" s="2419"/>
      <c r="B58" s="1952" t="s">
        <v>2319</v>
      </c>
      <c r="C58" s="1910" t="s">
        <v>86</v>
      </c>
      <c r="D58" s="1911" t="s">
        <v>1224</v>
      </c>
      <c r="E58" s="1911"/>
      <c r="F58" s="1910">
        <v>60</v>
      </c>
      <c r="G58" s="1910"/>
      <c r="H58" s="1912" t="s">
        <v>402</v>
      </c>
      <c r="I58" s="1912" t="s">
        <v>401</v>
      </c>
      <c r="J58" s="1914"/>
      <c r="K58" s="1913"/>
      <c r="L58" s="1913"/>
      <c r="M58" s="1913"/>
      <c r="N58" s="1913"/>
      <c r="O58" s="1913"/>
      <c r="P58" s="1913"/>
      <c r="Q58" s="1913">
        <v>20</v>
      </c>
      <c r="R58" s="1913">
        <v>20</v>
      </c>
      <c r="S58" s="1913">
        <v>20</v>
      </c>
      <c r="T58" s="1913"/>
      <c r="U58" s="1913"/>
      <c r="V58" s="1913"/>
      <c r="W58" s="1913"/>
      <c r="X58" s="1913"/>
      <c r="Y58" s="1913"/>
      <c r="Z58" s="1913"/>
      <c r="AA58" s="1913"/>
      <c r="AB58" s="1913"/>
      <c r="AC58" s="1913"/>
      <c r="AD58" s="1913"/>
      <c r="AE58" s="1913"/>
      <c r="AF58" s="1913"/>
      <c r="AG58" s="1913"/>
      <c r="AH58" s="1913"/>
      <c r="AI58" s="1913"/>
      <c r="AJ58" s="1913"/>
      <c r="AK58" s="1913"/>
      <c r="AL58" s="1913"/>
      <c r="AM58" s="1913"/>
      <c r="AN58" s="1913"/>
      <c r="AO58" s="1913"/>
      <c r="AP58" s="1913"/>
      <c r="AQ58" s="1913"/>
      <c r="AR58" s="1913"/>
      <c r="AS58" s="1913"/>
      <c r="AT58" s="1913"/>
      <c r="AU58" s="1913"/>
      <c r="AV58" s="1913"/>
      <c r="AW58" s="1913"/>
      <c r="AX58" s="1913"/>
      <c r="AY58" s="1913"/>
      <c r="AZ58" s="1913"/>
      <c r="BA58" s="1913"/>
      <c r="BB58" s="1913"/>
      <c r="BC58" s="1913"/>
      <c r="BD58" s="1913"/>
      <c r="BE58" s="1951"/>
      <c r="BF58" s="1913"/>
      <c r="BG58" s="1913"/>
      <c r="BH58" s="1913"/>
      <c r="BI58" s="1913"/>
      <c r="BJ58" s="1913"/>
      <c r="BK58" s="1927"/>
      <c r="BL58" s="1913"/>
      <c r="BM58" s="1913"/>
    </row>
    <row r="59" spans="1:65" ht="15" x14ac:dyDescent="0.2">
      <c r="A59" s="2419"/>
      <c r="B59" s="1952"/>
      <c r="C59" s="1910" t="s">
        <v>137</v>
      </c>
      <c r="D59" s="1911" t="s">
        <v>1170</v>
      </c>
      <c r="E59" s="1911"/>
      <c r="F59" s="1910">
        <v>60</v>
      </c>
      <c r="G59" s="1910"/>
      <c r="H59" s="1912" t="s">
        <v>402</v>
      </c>
      <c r="I59" s="1912" t="s">
        <v>401</v>
      </c>
      <c r="J59" s="1914"/>
      <c r="K59" s="1913"/>
      <c r="L59" s="1913"/>
      <c r="M59" s="1913"/>
      <c r="N59" s="1913"/>
      <c r="O59" s="1913"/>
      <c r="P59" s="1913"/>
      <c r="Q59" s="1913"/>
      <c r="R59" s="1913"/>
      <c r="S59" s="1913"/>
      <c r="T59" s="1913">
        <v>10</v>
      </c>
      <c r="U59" s="1913">
        <v>25</v>
      </c>
      <c r="V59" s="1913">
        <v>25</v>
      </c>
      <c r="W59" s="1913"/>
      <c r="X59" s="1913"/>
      <c r="Y59" s="1913"/>
      <c r="Z59" s="1913"/>
      <c r="AA59" s="1913"/>
      <c r="AB59" s="1913"/>
      <c r="AC59" s="1913"/>
      <c r="AD59" s="1913"/>
      <c r="AE59" s="1913"/>
      <c r="AF59" s="1913"/>
      <c r="AG59" s="1913"/>
      <c r="AH59" s="1913"/>
      <c r="AI59" s="1913"/>
      <c r="AJ59" s="1913"/>
      <c r="AK59" s="1913"/>
      <c r="AL59" s="1913"/>
      <c r="AM59" s="1913"/>
      <c r="AN59" s="1913"/>
      <c r="AO59" s="1913"/>
      <c r="AP59" s="1913"/>
      <c r="AQ59" s="1913"/>
      <c r="AR59" s="1913"/>
      <c r="AS59" s="1913"/>
      <c r="AT59" s="1913"/>
      <c r="AU59" s="1913"/>
      <c r="AV59" s="1913"/>
      <c r="AW59" s="1913"/>
      <c r="AX59" s="1913"/>
      <c r="AY59" s="1913"/>
      <c r="AZ59" s="1913"/>
      <c r="BA59" s="1913"/>
      <c r="BB59" s="1913"/>
      <c r="BC59" s="1913"/>
      <c r="BD59" s="1913"/>
      <c r="BE59" s="1951"/>
      <c r="BF59" s="1913"/>
      <c r="BG59" s="1913"/>
      <c r="BH59" s="1913"/>
      <c r="BI59" s="1913"/>
      <c r="BJ59" s="1913"/>
      <c r="BK59" s="1913"/>
      <c r="BL59" s="1913"/>
      <c r="BM59" s="1913"/>
    </row>
    <row r="60" spans="1:65" ht="15" x14ac:dyDescent="0.2">
      <c r="A60" s="2419"/>
      <c r="B60" s="1952"/>
      <c r="C60" s="1910" t="s">
        <v>464</v>
      </c>
      <c r="D60" s="1911" t="s">
        <v>1169</v>
      </c>
      <c r="E60" s="1911"/>
      <c r="F60" s="1910">
        <v>60</v>
      </c>
      <c r="G60" s="1910"/>
      <c r="H60" s="1912" t="s">
        <v>309</v>
      </c>
      <c r="I60" s="1912" t="s">
        <v>398</v>
      </c>
      <c r="J60" s="1914"/>
      <c r="K60" s="1913"/>
      <c r="L60" s="1913"/>
      <c r="M60" s="1913"/>
      <c r="N60" s="1913"/>
      <c r="O60" s="1913"/>
      <c r="P60" s="1913"/>
      <c r="Q60" s="1913"/>
      <c r="R60" s="1913"/>
      <c r="S60" s="1913"/>
      <c r="T60" s="1913"/>
      <c r="U60" s="1913"/>
      <c r="V60" s="1913"/>
      <c r="W60" s="1913">
        <v>25</v>
      </c>
      <c r="X60" s="1913">
        <v>25</v>
      </c>
      <c r="Y60" s="1913">
        <v>10</v>
      </c>
      <c r="Z60" s="1913"/>
      <c r="AA60" s="1913"/>
      <c r="AB60" s="1913"/>
      <c r="AC60" s="1913"/>
      <c r="AD60" s="1913"/>
      <c r="AE60" s="1913"/>
      <c r="AF60" s="1913"/>
      <c r="AG60" s="1913"/>
      <c r="AH60" s="1913"/>
      <c r="AI60" s="1913"/>
      <c r="AJ60" s="1913"/>
      <c r="AK60" s="1913"/>
      <c r="AL60" s="1913"/>
      <c r="AM60" s="1913"/>
      <c r="AN60" s="1913"/>
      <c r="AO60" s="1913"/>
      <c r="AP60" s="1913"/>
      <c r="AQ60" s="1913"/>
      <c r="AR60" s="1913"/>
      <c r="AS60" s="1913"/>
      <c r="AT60" s="1913"/>
      <c r="AU60" s="1913"/>
      <c r="AV60" s="1913"/>
      <c r="AW60" s="1913"/>
      <c r="AX60" s="1913"/>
      <c r="AY60" s="1913"/>
      <c r="AZ60" s="1913"/>
      <c r="BA60" s="1913"/>
      <c r="BB60" s="1913"/>
      <c r="BC60" s="1913"/>
      <c r="BD60" s="1913"/>
      <c r="BE60" s="1951"/>
      <c r="BF60" s="1913"/>
      <c r="BG60" s="1913"/>
      <c r="BH60" s="1913"/>
      <c r="BI60" s="1913"/>
      <c r="BJ60" s="1913"/>
      <c r="BL60" s="1913"/>
      <c r="BM60" s="1913"/>
    </row>
    <row r="61" spans="1:65" ht="15" x14ac:dyDescent="0.2">
      <c r="A61" s="2419"/>
      <c r="B61" s="1952"/>
      <c r="C61" s="1910" t="s">
        <v>115</v>
      </c>
      <c r="D61" s="1911" t="s">
        <v>1188</v>
      </c>
      <c r="E61" s="1911"/>
      <c r="F61" s="1910">
        <v>60</v>
      </c>
      <c r="G61" s="1910"/>
      <c r="H61" s="1912" t="s">
        <v>309</v>
      </c>
      <c r="I61" s="1912" t="s">
        <v>398</v>
      </c>
      <c r="J61" s="1914"/>
      <c r="K61" s="1913"/>
      <c r="L61" s="1913"/>
      <c r="M61" s="1913"/>
      <c r="N61" s="1913"/>
      <c r="O61" s="1913"/>
      <c r="P61" s="1913"/>
      <c r="Q61" s="1913"/>
      <c r="R61" s="1913"/>
      <c r="S61" s="1913"/>
      <c r="T61" s="1913"/>
      <c r="U61" s="1913"/>
      <c r="V61" s="1913"/>
      <c r="W61" s="1913"/>
      <c r="X61" s="1913"/>
      <c r="Y61" s="1913">
        <v>15</v>
      </c>
      <c r="Z61" s="1913">
        <v>25</v>
      </c>
      <c r="AA61" s="1913">
        <v>20</v>
      </c>
      <c r="AB61" s="1913"/>
      <c r="AC61" s="1913"/>
      <c r="AD61" s="1913"/>
      <c r="AE61" s="1913"/>
      <c r="AF61" s="1913"/>
      <c r="AG61" s="1913"/>
      <c r="AH61" s="1913"/>
      <c r="AI61" s="1913"/>
      <c r="AJ61" s="1913"/>
      <c r="AK61" s="1913"/>
      <c r="AL61" s="1913"/>
      <c r="AM61" s="1913"/>
      <c r="AN61" s="1913"/>
      <c r="AO61" s="1913"/>
      <c r="AP61" s="1913"/>
      <c r="AQ61" s="1913"/>
      <c r="AR61" s="1913"/>
      <c r="AS61" s="1913"/>
      <c r="AT61" s="1913"/>
      <c r="AU61" s="1913"/>
      <c r="AV61" s="1913"/>
      <c r="AW61" s="1913"/>
      <c r="AX61" s="1913"/>
      <c r="AY61" s="1913"/>
      <c r="AZ61" s="1913"/>
      <c r="BA61" s="1913"/>
      <c r="BB61" s="1913"/>
      <c r="BC61" s="1913"/>
      <c r="BD61" s="1913"/>
      <c r="BE61" s="1951"/>
      <c r="BF61" s="1913"/>
      <c r="BG61" s="1913"/>
      <c r="BH61" s="1913"/>
      <c r="BI61" s="1913"/>
      <c r="BJ61" s="1913"/>
      <c r="BK61" s="1927"/>
      <c r="BL61" s="1913"/>
      <c r="BM61" s="1913"/>
    </row>
    <row r="62" spans="1:65" ht="15" x14ac:dyDescent="0.2">
      <c r="A62" s="2419"/>
      <c r="B62" s="1952"/>
      <c r="C62" s="1910" t="s">
        <v>37</v>
      </c>
      <c r="D62" s="1911" t="s">
        <v>1173</v>
      </c>
      <c r="E62" s="1911"/>
      <c r="F62" s="1910">
        <v>120</v>
      </c>
      <c r="G62" s="1910"/>
      <c r="H62" s="1912" t="s">
        <v>397</v>
      </c>
      <c r="I62" s="1912" t="s">
        <v>396</v>
      </c>
      <c r="J62" s="1914"/>
      <c r="K62" s="1913"/>
      <c r="L62" s="1913"/>
      <c r="M62" s="1913"/>
      <c r="N62" s="1913"/>
      <c r="O62" s="1913"/>
      <c r="P62" s="1913"/>
      <c r="Q62" s="1913"/>
      <c r="R62" s="1913"/>
      <c r="S62" s="1913"/>
      <c r="T62" s="1913"/>
      <c r="U62" s="1913"/>
      <c r="V62" s="1913"/>
      <c r="W62" s="1913"/>
      <c r="X62" s="1913"/>
      <c r="Y62" s="1913"/>
      <c r="Z62" s="1913"/>
      <c r="AA62" s="1913">
        <v>5</v>
      </c>
      <c r="AB62" s="1913">
        <v>25</v>
      </c>
      <c r="AC62" s="1913">
        <v>25</v>
      </c>
      <c r="AD62" s="1913">
        <v>25</v>
      </c>
      <c r="AE62" s="1913">
        <v>25</v>
      </c>
      <c r="AF62" s="1913">
        <v>15</v>
      </c>
      <c r="AG62" s="1913"/>
      <c r="AH62" s="1913"/>
      <c r="AI62" s="1913"/>
      <c r="AJ62" s="1913"/>
      <c r="AK62" s="1913"/>
      <c r="AL62" s="1913"/>
      <c r="AM62" s="1913"/>
      <c r="AN62" s="1913"/>
      <c r="AO62" s="1913"/>
      <c r="AP62" s="1913"/>
      <c r="AQ62" s="1913"/>
      <c r="AR62" s="1913"/>
      <c r="AS62" s="1913"/>
      <c r="AT62" s="1913"/>
      <c r="AU62" s="1913"/>
      <c r="AV62" s="1913"/>
      <c r="AW62" s="1913"/>
      <c r="AX62" s="1913"/>
      <c r="AY62" s="1913"/>
      <c r="AZ62" s="1913"/>
      <c r="BA62" s="1913"/>
      <c r="BB62" s="1913"/>
      <c r="BC62" s="1913"/>
      <c r="BD62" s="1913"/>
      <c r="BE62" s="1951"/>
      <c r="BF62" s="1913"/>
      <c r="BG62" s="1913"/>
      <c r="BH62" s="1913"/>
      <c r="BI62" s="1913"/>
      <c r="BJ62" s="1913"/>
      <c r="BL62" s="1913"/>
      <c r="BM62" s="1913"/>
    </row>
    <row r="63" spans="1:65" ht="15" x14ac:dyDescent="0.2">
      <c r="A63" s="2419"/>
      <c r="B63" s="1952"/>
      <c r="C63" s="1910" t="s">
        <v>112</v>
      </c>
      <c r="D63" s="1911" t="s">
        <v>1174</v>
      </c>
      <c r="E63" s="1911"/>
      <c r="F63" s="1910">
        <v>120</v>
      </c>
      <c r="G63" s="1910"/>
      <c r="H63" s="1912" t="s">
        <v>322</v>
      </c>
      <c r="I63" s="1946" t="s">
        <v>388</v>
      </c>
      <c r="J63" s="1914"/>
      <c r="K63" s="1913"/>
      <c r="L63" s="1913"/>
      <c r="M63" s="1913"/>
      <c r="N63" s="1913"/>
      <c r="O63" s="1913"/>
      <c r="P63" s="1913"/>
      <c r="Q63" s="1913"/>
      <c r="R63" s="1913"/>
      <c r="S63" s="1913"/>
      <c r="T63" s="1913"/>
      <c r="U63" s="1913"/>
      <c r="V63" s="1913"/>
      <c r="W63" s="1913"/>
      <c r="X63" s="1913"/>
      <c r="Y63" s="1913"/>
      <c r="Z63" s="1913"/>
      <c r="AA63" s="1913"/>
      <c r="AB63" s="1913"/>
      <c r="AC63" s="1913"/>
      <c r="AD63" s="1913"/>
      <c r="AE63" s="1913"/>
      <c r="AF63" s="1913"/>
      <c r="AG63" s="1913">
        <v>20</v>
      </c>
      <c r="AH63" s="1913">
        <v>20</v>
      </c>
      <c r="AI63" s="1913">
        <v>20</v>
      </c>
      <c r="AJ63" s="1913">
        <v>20</v>
      </c>
      <c r="AK63" s="1913">
        <v>20</v>
      </c>
      <c r="AL63" s="1913">
        <v>20</v>
      </c>
      <c r="AM63" s="1913"/>
      <c r="AN63" s="1913"/>
      <c r="AO63" s="1913"/>
      <c r="AP63" s="1913"/>
      <c r="AQ63" s="1913"/>
      <c r="AR63" s="1913"/>
      <c r="AS63" s="1913"/>
      <c r="AT63" s="1913"/>
      <c r="AU63" s="1913"/>
      <c r="AV63" s="1913"/>
      <c r="AW63" s="1913"/>
      <c r="AX63" s="1913"/>
      <c r="AY63" s="1913"/>
      <c r="AZ63" s="1913"/>
      <c r="BA63" s="1913"/>
      <c r="BB63" s="1913"/>
      <c r="BC63" s="1913"/>
      <c r="BD63" s="1913"/>
      <c r="BE63" s="1951"/>
      <c r="BF63" s="1913"/>
      <c r="BG63" s="1913"/>
      <c r="BH63" s="1913"/>
      <c r="BI63" s="1913"/>
      <c r="BJ63" s="1913"/>
      <c r="BL63" s="1913"/>
      <c r="BM63" s="1913"/>
    </row>
    <row r="64" spans="1:65" ht="15" x14ac:dyDescent="0.2">
      <c r="A64" s="2419"/>
      <c r="B64" s="1952"/>
      <c r="C64" s="1910" t="s">
        <v>66</v>
      </c>
      <c r="D64" s="1911" t="s">
        <v>1175</v>
      </c>
      <c r="E64" s="1911"/>
      <c r="F64" s="1910">
        <v>120</v>
      </c>
      <c r="G64" s="1910"/>
      <c r="H64" s="1912" t="s">
        <v>400</v>
      </c>
      <c r="I64" s="1912" t="s">
        <v>399</v>
      </c>
      <c r="J64" s="1914"/>
      <c r="K64" s="1913"/>
      <c r="L64" s="1913"/>
      <c r="M64" s="1913"/>
      <c r="N64" s="1913"/>
      <c r="O64" s="1913"/>
      <c r="P64" s="1913"/>
      <c r="Q64" s="1913"/>
      <c r="R64" s="1913"/>
      <c r="S64" s="1913"/>
      <c r="T64" s="1913"/>
      <c r="U64" s="1913"/>
      <c r="V64" s="1913"/>
      <c r="W64" s="1913"/>
      <c r="X64" s="1913"/>
      <c r="Y64" s="1913"/>
      <c r="Z64" s="1913"/>
      <c r="AA64" s="1913"/>
      <c r="AB64" s="1913"/>
      <c r="AC64" s="1913"/>
      <c r="AD64" s="1913"/>
      <c r="AE64" s="1913"/>
      <c r="AF64" s="1913"/>
      <c r="AG64" s="1913"/>
      <c r="AH64" s="1913"/>
      <c r="AI64" s="1913"/>
      <c r="AJ64" s="1913"/>
      <c r="AK64" s="1913"/>
      <c r="AL64" s="1913"/>
      <c r="AM64" s="1913">
        <v>20</v>
      </c>
      <c r="AN64" s="1913">
        <v>20</v>
      </c>
      <c r="AO64" s="1913">
        <v>20</v>
      </c>
      <c r="AP64" s="1913">
        <v>20</v>
      </c>
      <c r="AQ64" s="1913">
        <v>20</v>
      </c>
      <c r="AR64" s="1913">
        <v>20</v>
      </c>
      <c r="AS64" s="1913"/>
      <c r="AT64" s="1913"/>
      <c r="AU64" s="1913"/>
      <c r="AV64" s="1913"/>
      <c r="AW64" s="1913"/>
      <c r="AX64" s="1913"/>
      <c r="AY64" s="1913"/>
      <c r="AZ64" s="1913"/>
      <c r="BA64" s="1913"/>
      <c r="BB64" s="1913"/>
      <c r="BC64" s="1913"/>
      <c r="BD64" s="1913"/>
      <c r="BE64" s="1951"/>
      <c r="BF64" s="1913"/>
      <c r="BG64" s="1913"/>
      <c r="BH64" s="1913"/>
      <c r="BI64" s="1913"/>
      <c r="BJ64" s="1913"/>
      <c r="BL64" s="1913"/>
      <c r="BM64" s="1913"/>
    </row>
    <row r="65" spans="1:65" ht="15" x14ac:dyDescent="0.2">
      <c r="A65" s="2419"/>
      <c r="B65" s="1952"/>
      <c r="C65" s="1910" t="s">
        <v>470</v>
      </c>
      <c r="D65" s="1911" t="s">
        <v>1197</v>
      </c>
      <c r="E65" s="1911"/>
      <c r="F65" s="1910">
        <v>75</v>
      </c>
      <c r="G65" s="1910"/>
      <c r="H65" s="1912" t="s">
        <v>309</v>
      </c>
      <c r="I65" s="1912" t="s">
        <v>398</v>
      </c>
      <c r="J65" s="1914"/>
      <c r="K65" s="1913"/>
      <c r="L65" s="1913"/>
      <c r="M65" s="1913"/>
      <c r="N65" s="1913"/>
      <c r="O65" s="1913"/>
      <c r="P65" s="1913"/>
      <c r="Q65" s="1913"/>
      <c r="R65" s="1913"/>
      <c r="S65" s="1913"/>
      <c r="T65" s="1913"/>
      <c r="U65" s="1913"/>
      <c r="V65" s="1913"/>
      <c r="W65" s="1913"/>
      <c r="X65" s="1913"/>
      <c r="Y65" s="1913"/>
      <c r="Z65" s="1913"/>
      <c r="AA65" s="1913"/>
      <c r="AB65" s="1913"/>
      <c r="AC65" s="1913"/>
      <c r="AD65" s="1913"/>
      <c r="AE65" s="1913"/>
      <c r="AF65" s="1913"/>
      <c r="AG65" s="1913"/>
      <c r="AH65" s="1913"/>
      <c r="AI65" s="1913"/>
      <c r="AJ65" s="1913"/>
      <c r="AK65" s="1913"/>
      <c r="AL65" s="1913"/>
      <c r="AM65" s="1913"/>
      <c r="AN65" s="1913"/>
      <c r="AO65" s="1913"/>
      <c r="AP65" s="1913"/>
      <c r="AQ65" s="1913"/>
      <c r="AR65" s="1913"/>
      <c r="AS65" s="1913">
        <v>20</v>
      </c>
      <c r="AT65" s="1913">
        <v>20</v>
      </c>
      <c r="AU65" s="1913">
        <v>20</v>
      </c>
      <c r="AV65" s="1913">
        <v>15</v>
      </c>
      <c r="AW65" s="1913"/>
      <c r="AX65" s="1913"/>
      <c r="AY65" s="1913"/>
      <c r="AZ65" s="1913"/>
      <c r="BA65" s="1913"/>
      <c r="BB65" s="1913"/>
      <c r="BC65" s="1913"/>
      <c r="BD65" s="1913"/>
      <c r="BE65" s="1951"/>
      <c r="BF65" s="1913"/>
      <c r="BG65" s="1913"/>
      <c r="BH65" s="1913"/>
      <c r="BI65" s="1913"/>
      <c r="BJ65" s="1913"/>
      <c r="BL65" s="1913"/>
      <c r="BM65" s="1913"/>
    </row>
    <row r="66" spans="1:65" ht="15" x14ac:dyDescent="0.2">
      <c r="A66" s="2419"/>
      <c r="B66" s="1952"/>
      <c r="C66" s="1910" t="s">
        <v>465</v>
      </c>
      <c r="D66" s="1911" t="s">
        <v>1199</v>
      </c>
      <c r="E66" s="1911"/>
      <c r="F66" s="1910">
        <v>45</v>
      </c>
      <c r="G66" s="1910"/>
      <c r="H66" s="1912" t="s">
        <v>405</v>
      </c>
      <c r="I66" s="1912" t="s">
        <v>404</v>
      </c>
      <c r="J66" s="1914"/>
      <c r="K66" s="1913"/>
      <c r="L66" s="1913"/>
      <c r="M66" s="1913"/>
      <c r="N66" s="1913"/>
      <c r="O66" s="1913"/>
      <c r="P66" s="1913"/>
      <c r="Q66" s="1913"/>
      <c r="R66" s="1913"/>
      <c r="S66" s="1913"/>
      <c r="T66" s="1913"/>
      <c r="U66" s="1913"/>
      <c r="V66" s="1913"/>
      <c r="W66" s="1913"/>
      <c r="X66" s="1913"/>
      <c r="Y66" s="1913"/>
      <c r="Z66" s="1913"/>
      <c r="AA66" s="1913"/>
      <c r="AB66" s="1913"/>
      <c r="AC66" s="1913"/>
      <c r="AD66" s="1913"/>
      <c r="AE66" s="1913"/>
      <c r="AF66" s="1913"/>
      <c r="AG66" s="1913"/>
      <c r="AH66" s="1913"/>
      <c r="AI66" s="1913"/>
      <c r="AJ66" s="1913"/>
      <c r="AK66" s="1913"/>
      <c r="AL66" s="1913"/>
      <c r="AM66" s="1913"/>
      <c r="AN66" s="1913"/>
      <c r="AO66" s="1913"/>
      <c r="AP66" s="1913"/>
      <c r="AQ66" s="1913"/>
      <c r="AR66" s="1913"/>
      <c r="AS66" s="1913"/>
      <c r="AT66" s="1913"/>
      <c r="AU66" s="1913"/>
      <c r="AV66" s="1913">
        <v>5</v>
      </c>
      <c r="AW66" s="1913"/>
      <c r="AX66" s="1929">
        <v>20</v>
      </c>
      <c r="AY66" s="1929">
        <v>20</v>
      </c>
      <c r="AZ66" s="1913"/>
      <c r="BA66" s="1913"/>
      <c r="BB66" s="1913"/>
      <c r="BC66" s="1913"/>
      <c r="BD66" s="1913"/>
      <c r="BE66" s="1951"/>
      <c r="BF66" s="1913"/>
      <c r="BG66" s="1913"/>
      <c r="BH66" s="1913"/>
      <c r="BI66" s="1913"/>
      <c r="BJ66" s="1913"/>
      <c r="BL66" s="1913"/>
      <c r="BM66" s="1913"/>
    </row>
    <row r="67" spans="1:65" ht="15" x14ac:dyDescent="0.2">
      <c r="A67" s="2419"/>
      <c r="B67" s="1952"/>
      <c r="C67" s="1910" t="s">
        <v>45</v>
      </c>
      <c r="D67" s="1911" t="s">
        <v>1212</v>
      </c>
      <c r="E67" s="1911"/>
      <c r="F67" s="1910">
        <v>60</v>
      </c>
      <c r="G67" s="1910"/>
      <c r="H67" s="1912" t="s">
        <v>309</v>
      </c>
      <c r="I67" s="1912" t="s">
        <v>398</v>
      </c>
      <c r="J67" s="1914"/>
      <c r="K67" s="1913"/>
      <c r="L67" s="1913"/>
      <c r="M67" s="1913"/>
      <c r="N67" s="1913"/>
      <c r="O67" s="1913"/>
      <c r="P67" s="1913"/>
      <c r="Q67" s="1913"/>
      <c r="R67" s="1913"/>
      <c r="S67" s="1913"/>
      <c r="T67" s="1913"/>
      <c r="U67" s="1913"/>
      <c r="V67" s="1913"/>
      <c r="W67" s="1913"/>
      <c r="X67" s="1913"/>
      <c r="Y67" s="1913"/>
      <c r="Z67" s="1913"/>
      <c r="AA67" s="1913"/>
      <c r="AB67" s="1913"/>
      <c r="AC67" s="1913"/>
      <c r="AD67" s="1913"/>
      <c r="AE67" s="1913"/>
      <c r="AF67" s="1913"/>
      <c r="AG67" s="1913"/>
      <c r="AH67" s="1913"/>
      <c r="AI67" s="1913"/>
      <c r="AJ67" s="1913"/>
      <c r="AK67" s="1913"/>
      <c r="AL67" s="1913"/>
      <c r="AM67" s="1913"/>
      <c r="AN67" s="1913"/>
      <c r="AO67" s="1913"/>
      <c r="AP67" s="1913"/>
      <c r="AQ67" s="1913"/>
      <c r="AR67" s="1913"/>
      <c r="AS67" s="1913"/>
      <c r="AT67" s="1913"/>
      <c r="AU67" s="1913"/>
      <c r="AV67" s="1913"/>
      <c r="AW67" s="1913"/>
      <c r="AX67" s="1913"/>
      <c r="AY67" s="1913"/>
      <c r="AZ67" s="1913">
        <v>20</v>
      </c>
      <c r="BA67" s="1929">
        <v>20</v>
      </c>
      <c r="BB67" s="1929">
        <v>20</v>
      </c>
      <c r="BC67" s="1929"/>
      <c r="BD67" s="1913"/>
      <c r="BE67" s="1951"/>
      <c r="BF67" s="1913"/>
      <c r="BG67" s="1913"/>
      <c r="BH67" s="1913"/>
      <c r="BI67" s="1913"/>
      <c r="BJ67" s="1913"/>
      <c r="BL67" s="1913"/>
      <c r="BM67" s="1913"/>
    </row>
    <row r="68" spans="1:65" ht="15" x14ac:dyDescent="0.2">
      <c r="A68" s="2419"/>
      <c r="B68" s="1952"/>
      <c r="C68" s="1910" t="s">
        <v>466</v>
      </c>
      <c r="D68" s="1911" t="s">
        <v>1201</v>
      </c>
      <c r="E68" s="1911"/>
      <c r="F68" s="1910">
        <v>60</v>
      </c>
      <c r="G68" s="1910"/>
      <c r="H68" s="1912" t="s">
        <v>405</v>
      </c>
      <c r="I68" s="1912" t="s">
        <v>404</v>
      </c>
      <c r="J68" s="1914"/>
      <c r="K68" s="1913"/>
      <c r="L68" s="1913"/>
      <c r="M68" s="1913"/>
      <c r="N68" s="1913"/>
      <c r="O68" s="1913"/>
      <c r="P68" s="1913"/>
      <c r="Q68" s="1913"/>
      <c r="R68" s="1913"/>
      <c r="S68" s="1913"/>
      <c r="T68" s="1913"/>
      <c r="U68" s="1913"/>
      <c r="V68" s="1913"/>
      <c r="W68" s="1913"/>
      <c r="X68" s="1913"/>
      <c r="Y68" s="1913"/>
      <c r="Z68" s="1913"/>
      <c r="AA68" s="1913"/>
      <c r="AB68" s="1913"/>
      <c r="AC68" s="1913"/>
      <c r="AD68" s="1913"/>
      <c r="AE68" s="1913"/>
      <c r="AF68" s="1913"/>
      <c r="AG68" s="1913"/>
      <c r="AH68" s="1913"/>
      <c r="AI68" s="1913"/>
      <c r="AJ68" s="1913"/>
      <c r="AK68" s="1913"/>
      <c r="AL68" s="1913"/>
      <c r="AM68" s="1913"/>
      <c r="AN68" s="1913"/>
      <c r="AO68" s="1913"/>
      <c r="AP68" s="1913"/>
      <c r="AQ68" s="1913"/>
      <c r="AR68" s="1913"/>
      <c r="AS68" s="1913"/>
      <c r="AT68" s="1913"/>
      <c r="AU68" s="1913"/>
      <c r="AV68" s="1913"/>
      <c r="AW68" s="1913"/>
      <c r="AX68" s="1913"/>
      <c r="AY68" s="1913"/>
      <c r="AZ68" s="1913"/>
      <c r="BA68" s="1913"/>
      <c r="BB68" s="1913"/>
      <c r="BC68" s="1929">
        <v>20</v>
      </c>
      <c r="BD68" s="1929">
        <v>20</v>
      </c>
      <c r="BE68" s="1942">
        <v>20</v>
      </c>
      <c r="BF68" s="1913"/>
      <c r="BG68" s="1913"/>
      <c r="BH68" s="1913"/>
      <c r="BI68" s="1913"/>
      <c r="BJ68" s="1913"/>
      <c r="BL68" s="1913"/>
      <c r="BM68" s="1913"/>
    </row>
    <row r="69" spans="1:65" ht="15" x14ac:dyDescent="0.2">
      <c r="A69" s="2419"/>
      <c r="B69" s="1952"/>
      <c r="C69" s="1910" t="s">
        <v>467</v>
      </c>
      <c r="D69" s="1911" t="s">
        <v>2320</v>
      </c>
      <c r="E69" s="1911"/>
      <c r="F69" s="1910">
        <v>90</v>
      </c>
      <c r="G69" s="1910"/>
      <c r="H69" s="1912" t="s">
        <v>390</v>
      </c>
      <c r="I69" s="1912" t="s">
        <v>389</v>
      </c>
      <c r="J69" s="1914"/>
      <c r="K69" s="1913"/>
      <c r="L69" s="1913"/>
      <c r="M69" s="1913"/>
      <c r="N69" s="1913"/>
      <c r="O69" s="1913"/>
      <c r="P69" s="1913"/>
      <c r="Q69" s="1913"/>
      <c r="R69" s="1913"/>
      <c r="S69" s="1913"/>
      <c r="T69" s="1913"/>
      <c r="U69" s="1913"/>
      <c r="V69" s="1913"/>
      <c r="W69" s="1913"/>
      <c r="X69" s="1913"/>
      <c r="Y69" s="1913"/>
      <c r="Z69" s="1913"/>
      <c r="AA69" s="1913"/>
      <c r="AB69" s="1913"/>
      <c r="AC69" s="1913"/>
      <c r="AD69" s="1913"/>
      <c r="AE69" s="1913"/>
      <c r="AF69" s="1913"/>
      <c r="AG69" s="1913"/>
      <c r="AH69" s="1913"/>
      <c r="AI69" s="1913"/>
      <c r="AJ69" s="1913"/>
      <c r="AK69" s="1913"/>
      <c r="AL69" s="1913"/>
      <c r="AM69" s="1913"/>
      <c r="AN69" s="1913">
        <v>5</v>
      </c>
      <c r="AO69" s="1913">
        <v>5</v>
      </c>
      <c r="AP69" s="1913">
        <v>5</v>
      </c>
      <c r="AQ69" s="1913">
        <v>5</v>
      </c>
      <c r="AR69" s="1913">
        <v>5</v>
      </c>
      <c r="AS69" s="1913">
        <v>5</v>
      </c>
      <c r="AT69" s="1913">
        <v>5</v>
      </c>
      <c r="AU69" s="1913">
        <v>5</v>
      </c>
      <c r="AV69" s="1913">
        <v>5</v>
      </c>
      <c r="AW69" s="1913">
        <v>5</v>
      </c>
      <c r="AX69" s="1913">
        <v>5</v>
      </c>
      <c r="AY69" s="1913">
        <v>5</v>
      </c>
      <c r="AZ69" s="1913">
        <v>5</v>
      </c>
      <c r="BA69" s="1913">
        <v>5</v>
      </c>
      <c r="BB69" s="1913">
        <v>5</v>
      </c>
      <c r="BC69" s="1913">
        <v>5</v>
      </c>
      <c r="BD69" s="1913">
        <v>5</v>
      </c>
      <c r="BE69" s="1951">
        <v>5</v>
      </c>
      <c r="BF69" s="1929"/>
      <c r="BG69" s="1929"/>
      <c r="BH69" s="1929"/>
      <c r="BI69" s="1929"/>
      <c r="BJ69" s="1929"/>
      <c r="BK69" s="1913"/>
      <c r="BL69" s="1913"/>
      <c r="BM69" s="1913"/>
    </row>
    <row r="70" spans="1:65" s="1945" customFormat="1" ht="15" x14ac:dyDescent="0.2">
      <c r="A70" s="2420"/>
      <c r="B70" s="1953"/>
      <c r="C70" s="2421" t="s">
        <v>2318</v>
      </c>
      <c r="D70" s="2422"/>
      <c r="E70" s="1954"/>
      <c r="F70" s="1953">
        <f>SUM(F55:F69)</f>
        <v>1110</v>
      </c>
      <c r="G70" s="1953"/>
      <c r="H70" s="1953">
        <f>F70/44</f>
        <v>25.227272727272727</v>
      </c>
      <c r="I70" s="1953"/>
      <c r="J70" s="1933"/>
      <c r="K70" s="1953">
        <f>SUM(K55:K69)</f>
        <v>20</v>
      </c>
      <c r="L70" s="1953">
        <f t="shared" ref="L70:BJ70" si="13">SUM(L55:L69)</f>
        <v>20</v>
      </c>
      <c r="M70" s="1953">
        <f t="shared" si="13"/>
        <v>20</v>
      </c>
      <c r="N70" s="1953">
        <f t="shared" si="13"/>
        <v>20</v>
      </c>
      <c r="O70" s="1953">
        <f t="shared" si="13"/>
        <v>20</v>
      </c>
      <c r="P70" s="1953">
        <f t="shared" si="13"/>
        <v>20</v>
      </c>
      <c r="Q70" s="1953">
        <f t="shared" si="13"/>
        <v>20</v>
      </c>
      <c r="R70" s="1953">
        <f t="shared" si="13"/>
        <v>20</v>
      </c>
      <c r="S70" s="1953">
        <f t="shared" si="13"/>
        <v>20</v>
      </c>
      <c r="T70" s="1953">
        <f t="shared" si="13"/>
        <v>10</v>
      </c>
      <c r="U70" s="1953">
        <f t="shared" si="13"/>
        <v>25</v>
      </c>
      <c r="V70" s="1953">
        <f t="shared" si="13"/>
        <v>25</v>
      </c>
      <c r="W70" s="1953">
        <f t="shared" si="13"/>
        <v>25</v>
      </c>
      <c r="X70" s="1953">
        <f t="shared" si="13"/>
        <v>25</v>
      </c>
      <c r="Y70" s="1953">
        <f t="shared" si="13"/>
        <v>25</v>
      </c>
      <c r="Z70" s="1953">
        <f t="shared" si="13"/>
        <v>25</v>
      </c>
      <c r="AA70" s="1953">
        <f t="shared" si="13"/>
        <v>25</v>
      </c>
      <c r="AB70" s="1953">
        <f t="shared" si="13"/>
        <v>25</v>
      </c>
      <c r="AC70" s="1953">
        <f t="shared" si="13"/>
        <v>25</v>
      </c>
      <c r="AD70" s="1953">
        <f t="shared" si="13"/>
        <v>25</v>
      </c>
      <c r="AE70" s="1953">
        <f t="shared" si="13"/>
        <v>25</v>
      </c>
      <c r="AF70" s="1953">
        <f t="shared" si="13"/>
        <v>25</v>
      </c>
      <c r="AG70" s="1953">
        <f t="shared" si="13"/>
        <v>25</v>
      </c>
      <c r="AH70" s="1953">
        <f t="shared" si="13"/>
        <v>25</v>
      </c>
      <c r="AI70" s="1953">
        <f t="shared" si="13"/>
        <v>25</v>
      </c>
      <c r="AJ70" s="1953">
        <f t="shared" si="13"/>
        <v>25</v>
      </c>
      <c r="AK70" s="1953">
        <f t="shared" si="13"/>
        <v>25</v>
      </c>
      <c r="AL70" s="1953">
        <f t="shared" si="13"/>
        <v>25</v>
      </c>
      <c r="AM70" s="1953">
        <f t="shared" si="13"/>
        <v>25</v>
      </c>
      <c r="AN70" s="1953">
        <f t="shared" si="13"/>
        <v>25</v>
      </c>
      <c r="AO70" s="1953">
        <f t="shared" si="13"/>
        <v>25</v>
      </c>
      <c r="AP70" s="1953">
        <f t="shared" si="13"/>
        <v>25</v>
      </c>
      <c r="AQ70" s="1953">
        <f t="shared" si="13"/>
        <v>25</v>
      </c>
      <c r="AR70" s="1953">
        <f t="shared" si="13"/>
        <v>25</v>
      </c>
      <c r="AS70" s="1953">
        <f t="shared" si="13"/>
        <v>25</v>
      </c>
      <c r="AT70" s="1953">
        <f t="shared" si="13"/>
        <v>25</v>
      </c>
      <c r="AU70" s="1953">
        <f t="shared" si="13"/>
        <v>25</v>
      </c>
      <c r="AV70" s="1953">
        <f t="shared" si="13"/>
        <v>25</v>
      </c>
      <c r="AW70" s="1953">
        <f t="shared" si="13"/>
        <v>25</v>
      </c>
      <c r="AX70" s="1953">
        <f t="shared" si="13"/>
        <v>25</v>
      </c>
      <c r="AY70" s="1953">
        <f t="shared" si="13"/>
        <v>25</v>
      </c>
      <c r="AZ70" s="1953">
        <f t="shared" si="13"/>
        <v>25</v>
      </c>
      <c r="BA70" s="1953">
        <f t="shared" si="13"/>
        <v>25</v>
      </c>
      <c r="BB70" s="1953">
        <f t="shared" si="13"/>
        <v>25</v>
      </c>
      <c r="BC70" s="1953">
        <f t="shared" si="13"/>
        <v>25</v>
      </c>
      <c r="BD70" s="1953">
        <f t="shared" si="13"/>
        <v>25</v>
      </c>
      <c r="BE70" s="1955">
        <f t="shared" si="13"/>
        <v>25</v>
      </c>
      <c r="BF70" s="1953">
        <f t="shared" si="13"/>
        <v>0</v>
      </c>
      <c r="BG70" s="1953">
        <f t="shared" si="13"/>
        <v>0</v>
      </c>
      <c r="BH70" s="1953">
        <f t="shared" si="13"/>
        <v>0</v>
      </c>
      <c r="BI70" s="1953">
        <f t="shared" si="13"/>
        <v>0</v>
      </c>
      <c r="BJ70" s="1953">
        <f t="shared" si="13"/>
        <v>0</v>
      </c>
      <c r="BK70" s="1953"/>
      <c r="BL70" s="1953"/>
      <c r="BM70" s="1953"/>
    </row>
    <row r="71" spans="1:65" s="1945" customFormat="1" ht="15" x14ac:dyDescent="0.2">
      <c r="A71" s="1956"/>
      <c r="B71" s="1957"/>
      <c r="C71" s="1264" t="s">
        <v>153</v>
      </c>
      <c r="D71" s="1265" t="s">
        <v>148</v>
      </c>
      <c r="E71" s="1265"/>
      <c r="F71" s="1264">
        <v>30</v>
      </c>
      <c r="G71" s="1958"/>
      <c r="H71" s="1324" t="s">
        <v>2221</v>
      </c>
      <c r="I71" s="1953" t="s">
        <v>417</v>
      </c>
      <c r="J71" s="1933"/>
      <c r="K71" s="1325">
        <v>15</v>
      </c>
      <c r="L71" s="1329">
        <v>3</v>
      </c>
      <c r="M71" s="1329"/>
      <c r="N71" s="1329"/>
      <c r="O71" s="1329"/>
      <c r="P71" s="1329"/>
      <c r="Q71" s="1329"/>
      <c r="R71" s="1329"/>
      <c r="S71" s="1329"/>
      <c r="T71" s="1329"/>
      <c r="U71" s="1329"/>
      <c r="V71" s="1329"/>
      <c r="W71" s="1329"/>
      <c r="X71" s="1329"/>
      <c r="Y71" s="1953"/>
      <c r="Z71" s="1953"/>
      <c r="AA71" s="1953"/>
      <c r="AB71" s="1953"/>
      <c r="AC71" s="1953"/>
      <c r="AD71" s="1953"/>
      <c r="AE71" s="1953"/>
      <c r="AF71" s="1953"/>
      <c r="AG71" s="1953"/>
      <c r="AH71" s="1953"/>
      <c r="AI71" s="1953"/>
      <c r="AJ71" s="1953"/>
      <c r="AK71" s="1953"/>
      <c r="AL71" s="1953"/>
      <c r="AM71" s="1953"/>
      <c r="AN71" s="1953"/>
      <c r="AO71" s="1953"/>
      <c r="AP71" s="1953"/>
      <c r="AQ71" s="1953"/>
      <c r="AR71" s="1953"/>
      <c r="AS71" s="1953"/>
      <c r="AT71" s="1953"/>
      <c r="AU71" s="1953"/>
      <c r="AV71" s="1953"/>
      <c r="AW71" s="1953"/>
      <c r="AX71" s="1953"/>
      <c r="AY71" s="1953"/>
      <c r="AZ71" s="1953"/>
      <c r="BA71" s="1953"/>
      <c r="BB71" s="1953"/>
      <c r="BC71" s="1953"/>
      <c r="BD71" s="1953"/>
      <c r="BE71" s="1955"/>
      <c r="BF71" s="1953"/>
      <c r="BG71" s="1953"/>
      <c r="BH71" s="1953"/>
      <c r="BI71" s="1953"/>
      <c r="BJ71" s="1953"/>
    </row>
    <row r="72" spans="1:65" s="1945" customFormat="1" ht="15" x14ac:dyDescent="0.2">
      <c r="A72" s="1956"/>
      <c r="B72" s="1957"/>
      <c r="C72" s="1264" t="s">
        <v>155</v>
      </c>
      <c r="D72" s="1265" t="s">
        <v>149</v>
      </c>
      <c r="E72" s="1265"/>
      <c r="F72" s="1264">
        <v>30</v>
      </c>
      <c r="G72" s="1264"/>
      <c r="H72" s="1350" t="s">
        <v>2417</v>
      </c>
      <c r="I72" s="1953" t="s">
        <v>416</v>
      </c>
      <c r="J72" s="1933"/>
      <c r="K72" s="1325"/>
      <c r="L72" s="1329">
        <v>6</v>
      </c>
      <c r="M72" s="1329">
        <v>6</v>
      </c>
      <c r="N72" s="1329">
        <v>6</v>
      </c>
      <c r="O72" s="1329">
        <v>6</v>
      </c>
      <c r="P72" s="1329">
        <v>6</v>
      </c>
      <c r="Q72" s="1329"/>
      <c r="R72" s="1329"/>
      <c r="S72" s="1329"/>
      <c r="T72" s="1329"/>
      <c r="U72" s="1329"/>
      <c r="V72" s="1329"/>
      <c r="W72" s="1329"/>
      <c r="X72" s="1329"/>
      <c r="Y72" s="1953"/>
      <c r="Z72" s="1953"/>
      <c r="AA72" s="1953"/>
      <c r="AB72" s="1953"/>
      <c r="AC72" s="1953"/>
      <c r="AD72" s="1953"/>
      <c r="AE72" s="1953"/>
      <c r="AF72" s="1953"/>
      <c r="AG72" s="1953"/>
      <c r="AH72" s="1953"/>
      <c r="AI72" s="1953"/>
      <c r="AJ72" s="1953"/>
      <c r="AK72" s="1953"/>
      <c r="AL72" s="1953"/>
      <c r="AM72" s="1953"/>
      <c r="AN72" s="1953"/>
      <c r="AO72" s="1953"/>
      <c r="AP72" s="1953"/>
      <c r="AQ72" s="1953"/>
      <c r="AR72" s="1953"/>
      <c r="AS72" s="1953"/>
      <c r="AT72" s="1953"/>
      <c r="AU72" s="1953"/>
      <c r="AV72" s="1953"/>
      <c r="AW72" s="1953"/>
      <c r="AX72" s="1953"/>
      <c r="AY72" s="1953"/>
      <c r="AZ72" s="1953"/>
      <c r="BA72" s="1953"/>
      <c r="BB72" s="1953"/>
      <c r="BC72" s="1953"/>
      <c r="BD72" s="1953"/>
      <c r="BE72" s="1955"/>
      <c r="BF72" s="1953"/>
      <c r="BG72" s="1953"/>
      <c r="BH72" s="1953"/>
      <c r="BI72" s="1953"/>
      <c r="BJ72" s="1953"/>
    </row>
    <row r="73" spans="1:65" s="1945" customFormat="1" ht="15" x14ac:dyDescent="0.2">
      <c r="A73" s="1956"/>
      <c r="B73" s="1957"/>
      <c r="C73" s="1264" t="s">
        <v>156</v>
      </c>
      <c r="D73" s="1265" t="s">
        <v>2419</v>
      </c>
      <c r="E73" s="1265"/>
      <c r="F73" s="1264">
        <v>45</v>
      </c>
      <c r="G73" s="1264"/>
      <c r="H73" s="1959" t="s">
        <v>2413</v>
      </c>
      <c r="I73" s="1953" t="s">
        <v>412</v>
      </c>
      <c r="J73" s="1933"/>
      <c r="K73" s="1960"/>
      <c r="L73" s="1372"/>
      <c r="M73" s="1372"/>
      <c r="N73" s="1372"/>
      <c r="O73" s="1372"/>
      <c r="P73" s="1372"/>
      <c r="Q73" s="1372"/>
      <c r="R73" s="1372"/>
      <c r="S73" s="1372"/>
      <c r="T73" s="1372"/>
      <c r="U73" s="1372">
        <v>12</v>
      </c>
      <c r="V73" s="1372">
        <v>12</v>
      </c>
      <c r="W73" s="1372">
        <v>12</v>
      </c>
      <c r="X73" s="1372">
        <v>9</v>
      </c>
      <c r="Y73" s="1953"/>
      <c r="Z73" s="1953"/>
      <c r="AA73" s="1953"/>
      <c r="AB73" s="1953"/>
      <c r="AC73" s="1953"/>
      <c r="AD73" s="1953"/>
      <c r="AE73" s="1953"/>
      <c r="AF73" s="1953"/>
      <c r="AG73" s="1953"/>
      <c r="AH73" s="1953"/>
      <c r="AI73" s="1953"/>
      <c r="AJ73" s="1953"/>
      <c r="AK73" s="1953"/>
      <c r="AL73" s="1953"/>
      <c r="AM73" s="1953"/>
      <c r="AN73" s="1953"/>
      <c r="AO73" s="1953"/>
      <c r="AP73" s="1953"/>
      <c r="AQ73" s="1953"/>
      <c r="AR73" s="1953"/>
      <c r="AS73" s="1953"/>
      <c r="AT73" s="1953"/>
      <c r="AU73" s="1953"/>
      <c r="AV73" s="1953"/>
      <c r="AW73" s="1953"/>
      <c r="AX73" s="1953"/>
      <c r="AY73" s="1953"/>
      <c r="AZ73" s="1953"/>
      <c r="BA73" s="1953"/>
      <c r="BB73" s="1953"/>
      <c r="BC73" s="1953"/>
      <c r="BD73" s="1953"/>
      <c r="BE73" s="1955"/>
      <c r="BF73" s="1953"/>
      <c r="BG73" s="1953"/>
      <c r="BH73" s="1953"/>
      <c r="BI73" s="1953"/>
      <c r="BJ73" s="1953"/>
    </row>
    <row r="74" spans="1:65" s="1945" customFormat="1" ht="15" x14ac:dyDescent="0.2">
      <c r="A74" s="1956"/>
      <c r="B74" s="1957"/>
      <c r="C74" s="1264" t="s">
        <v>2415</v>
      </c>
      <c r="D74" s="1265" t="s">
        <v>864</v>
      </c>
      <c r="E74" s="1265"/>
      <c r="F74" s="1264">
        <v>30</v>
      </c>
      <c r="G74" s="1961"/>
      <c r="H74" s="1380" t="s">
        <v>2420</v>
      </c>
      <c r="I74" s="1953" t="s">
        <v>414</v>
      </c>
      <c r="J74" s="1933"/>
      <c r="K74" s="1377"/>
      <c r="L74" s="1377"/>
      <c r="M74" s="1377">
        <v>6</v>
      </c>
      <c r="N74" s="1377">
        <v>6</v>
      </c>
      <c r="O74" s="1377">
        <v>6</v>
      </c>
      <c r="P74" s="1331">
        <v>6</v>
      </c>
      <c r="Q74" s="1331">
        <v>6</v>
      </c>
      <c r="R74" s="1331"/>
      <c r="S74" s="1331"/>
      <c r="T74" s="1331"/>
      <c r="U74" s="1331"/>
      <c r="V74" s="1331"/>
      <c r="W74" s="1331"/>
      <c r="X74" s="1331"/>
      <c r="Y74" s="1953"/>
      <c r="Z74" s="1953"/>
      <c r="AA74" s="1953"/>
      <c r="AB74" s="1953"/>
      <c r="AC74" s="1953"/>
      <c r="AD74" s="1953"/>
      <c r="AE74" s="1953"/>
      <c r="AF74" s="1953"/>
      <c r="AG74" s="1953"/>
      <c r="AH74" s="1953"/>
      <c r="AI74" s="1953"/>
      <c r="AJ74" s="1953"/>
      <c r="AK74" s="1953"/>
      <c r="AL74" s="1953"/>
      <c r="AM74" s="1953"/>
      <c r="AN74" s="1953"/>
      <c r="AO74" s="1953"/>
      <c r="AP74" s="1953"/>
      <c r="AQ74" s="1953"/>
      <c r="AR74" s="1953"/>
      <c r="AS74" s="1953"/>
      <c r="AT74" s="1953"/>
      <c r="AU74" s="1953"/>
      <c r="AV74" s="1953"/>
      <c r="AW74" s="1953"/>
      <c r="AX74" s="1953"/>
      <c r="AY74" s="1953"/>
      <c r="AZ74" s="1953"/>
      <c r="BA74" s="1953"/>
      <c r="BB74" s="1953"/>
      <c r="BC74" s="1953"/>
      <c r="BD74" s="1953"/>
      <c r="BE74" s="1955"/>
      <c r="BF74" s="1953"/>
      <c r="BG74" s="1953"/>
      <c r="BH74" s="1953"/>
      <c r="BI74" s="1953"/>
      <c r="BJ74" s="1953"/>
    </row>
    <row r="75" spans="1:65" s="1313" customFormat="1" ht="15" x14ac:dyDescent="0.25">
      <c r="A75" s="1848"/>
      <c r="B75" s="1425"/>
      <c r="C75" s="1356" t="s">
        <v>157</v>
      </c>
      <c r="D75" s="1418" t="s">
        <v>124</v>
      </c>
      <c r="E75" s="1418"/>
      <c r="F75" s="1356">
        <f t="shared" ref="F75:F76" si="14">SUM(K75:BD75)</f>
        <v>45</v>
      </c>
      <c r="G75" s="1356"/>
      <c r="H75" s="1350" t="s">
        <v>2213</v>
      </c>
      <c r="I75" s="1325" t="s">
        <v>126</v>
      </c>
      <c r="J75" s="1325"/>
      <c r="K75" s="1357"/>
      <c r="L75" s="1357"/>
      <c r="M75" s="1357"/>
      <c r="N75" s="1357"/>
      <c r="O75" s="1357"/>
      <c r="P75" s="1357"/>
      <c r="Q75" s="1357">
        <v>4</v>
      </c>
      <c r="R75" s="1357">
        <v>4</v>
      </c>
      <c r="S75" s="1357">
        <v>4</v>
      </c>
      <c r="T75" s="1357">
        <v>4</v>
      </c>
      <c r="U75" s="1357">
        <v>4</v>
      </c>
      <c r="V75" s="1357">
        <v>4</v>
      </c>
      <c r="W75" s="1357">
        <v>4</v>
      </c>
      <c r="X75" s="1357">
        <v>4</v>
      </c>
      <c r="Y75" s="1357">
        <v>4</v>
      </c>
      <c r="Z75" s="1357">
        <v>4</v>
      </c>
      <c r="AA75" s="1357">
        <v>5</v>
      </c>
      <c r="AB75" s="1357"/>
      <c r="AC75" s="1357"/>
      <c r="AD75" s="1357"/>
      <c r="AE75" s="1357"/>
      <c r="AF75" s="1357"/>
      <c r="AG75" s="1357"/>
      <c r="AH75" s="1357"/>
      <c r="AI75" s="1357"/>
      <c r="AJ75" s="1825"/>
      <c r="AK75" s="1825"/>
      <c r="AL75" s="1357"/>
      <c r="AM75" s="1357"/>
      <c r="AN75" s="1358"/>
      <c r="AO75" s="1358"/>
      <c r="AP75" s="1358"/>
      <c r="AQ75" s="1357"/>
      <c r="AR75" s="1357"/>
      <c r="AS75" s="1357"/>
      <c r="AT75" s="1357"/>
      <c r="AU75" s="1357"/>
      <c r="AV75" s="1357"/>
      <c r="AW75" s="1357"/>
      <c r="AX75" s="1357"/>
      <c r="AY75" s="1357"/>
      <c r="AZ75" s="1357"/>
      <c r="BA75" s="1357"/>
      <c r="BB75" s="1357"/>
      <c r="BC75" s="1826"/>
      <c r="BE75" s="1827"/>
      <c r="BF75" s="1827"/>
      <c r="BG75" s="1825"/>
    </row>
    <row r="76" spans="1:65" s="1313" customFormat="1" ht="15" x14ac:dyDescent="0.25">
      <c r="A76" s="1848"/>
      <c r="B76" s="1425"/>
      <c r="C76" s="1356" t="s">
        <v>158</v>
      </c>
      <c r="D76" s="1418" t="s">
        <v>2431</v>
      </c>
      <c r="E76" s="1418"/>
      <c r="F76" s="1356">
        <f t="shared" si="14"/>
        <v>90</v>
      </c>
      <c r="G76" s="1356"/>
      <c r="H76" s="1350" t="s">
        <v>2435</v>
      </c>
      <c r="I76" s="1325" t="s">
        <v>147</v>
      </c>
      <c r="J76" s="1325"/>
      <c r="K76" s="1357"/>
      <c r="L76" s="1357"/>
      <c r="M76" s="1357"/>
      <c r="N76" s="1357"/>
      <c r="O76" s="1357"/>
      <c r="P76" s="1357"/>
      <c r="Q76" s="1357"/>
      <c r="R76" s="1357"/>
      <c r="S76" s="1357"/>
      <c r="T76" s="1357"/>
      <c r="U76" s="1357"/>
      <c r="V76" s="1357"/>
      <c r="W76" s="1357">
        <v>8</v>
      </c>
      <c r="X76" s="1357">
        <v>8</v>
      </c>
      <c r="Y76" s="1357">
        <v>8</v>
      </c>
      <c r="Z76" s="1357">
        <v>8</v>
      </c>
      <c r="AA76" s="1357">
        <v>8</v>
      </c>
      <c r="AB76" s="1357">
        <v>8</v>
      </c>
      <c r="AC76" s="1357">
        <v>8</v>
      </c>
      <c r="AD76" s="1357">
        <v>8</v>
      </c>
      <c r="AE76" s="1357">
        <v>8</v>
      </c>
      <c r="AF76" s="1357">
        <v>8</v>
      </c>
      <c r="AG76" s="1357">
        <v>8</v>
      </c>
      <c r="AH76" s="1358">
        <v>2</v>
      </c>
      <c r="AI76" s="1357"/>
      <c r="AJ76" s="1825"/>
      <c r="AK76" s="1825"/>
      <c r="AL76" s="1357"/>
      <c r="AM76" s="1357"/>
      <c r="AN76" s="1358"/>
      <c r="AO76" s="1358"/>
      <c r="AP76" s="1358"/>
      <c r="AQ76" s="1357"/>
      <c r="AR76" s="1357"/>
      <c r="AS76" s="1357"/>
      <c r="AT76" s="1357"/>
      <c r="AU76" s="1357"/>
      <c r="AV76" s="1357"/>
      <c r="AW76" s="1357"/>
      <c r="AX76" s="1357"/>
      <c r="AY76" s="1357"/>
      <c r="AZ76" s="1357"/>
      <c r="BA76" s="1357"/>
      <c r="BB76" s="1357"/>
      <c r="BC76" s="1826"/>
      <c r="BE76" s="1827"/>
      <c r="BF76" s="1827"/>
      <c r="BG76" s="1825"/>
    </row>
    <row r="77" spans="1:65" ht="15" x14ac:dyDescent="0.2">
      <c r="A77" s="2413">
        <v>6</v>
      </c>
      <c r="B77" s="1494"/>
      <c r="C77" s="1910" t="s">
        <v>1180</v>
      </c>
      <c r="D77" s="1911" t="s">
        <v>1168</v>
      </c>
      <c r="E77" s="1911"/>
      <c r="F77" s="1910">
        <v>60</v>
      </c>
      <c r="G77" s="1910"/>
      <c r="H77" s="1912" t="s">
        <v>407</v>
      </c>
      <c r="I77" s="1912" t="s">
        <v>406</v>
      </c>
      <c r="J77" s="1914"/>
      <c r="K77" s="1929">
        <v>15</v>
      </c>
      <c r="L77" s="1929">
        <v>15</v>
      </c>
      <c r="M77" s="1929">
        <v>15</v>
      </c>
      <c r="N77" s="1929">
        <v>15</v>
      </c>
      <c r="O77" s="1929"/>
      <c r="P77" s="1929"/>
      <c r="Q77" s="1929"/>
      <c r="R77" s="1929"/>
      <c r="S77" s="1929"/>
      <c r="T77" s="1929"/>
      <c r="U77" s="1929"/>
      <c r="V77" s="1929"/>
      <c r="W77" s="1929"/>
      <c r="X77" s="1929"/>
      <c r="Y77" s="1929"/>
      <c r="Z77" s="1929"/>
      <c r="AA77" s="1929"/>
      <c r="AB77" s="1929"/>
      <c r="AC77" s="1929"/>
      <c r="AD77" s="1929"/>
      <c r="AE77" s="1929"/>
      <c r="AF77" s="1929"/>
      <c r="AG77" s="1929"/>
      <c r="AH77" s="1929"/>
      <c r="AI77" s="1929"/>
      <c r="AJ77" s="1929"/>
      <c r="AK77" s="1929"/>
      <c r="AL77" s="1929"/>
      <c r="AM77" s="1929"/>
      <c r="AN77" s="1929"/>
      <c r="AO77" s="1929"/>
      <c r="AP77" s="1929"/>
      <c r="AQ77" s="1929"/>
      <c r="AR77" s="1929"/>
      <c r="AS77" s="1929"/>
      <c r="AT77" s="1929"/>
      <c r="AU77" s="1929"/>
      <c r="AV77" s="1929"/>
      <c r="AW77" s="1929"/>
      <c r="AX77" s="1929"/>
      <c r="AY77" s="1929"/>
      <c r="AZ77" s="1929"/>
      <c r="BA77" s="1929"/>
      <c r="BB77" s="1929"/>
      <c r="BC77" s="1929"/>
      <c r="BD77" s="1929"/>
      <c r="BE77" s="1942"/>
      <c r="BF77" s="1913"/>
      <c r="BG77" s="1913"/>
      <c r="BH77" s="1913"/>
      <c r="BI77" s="1913"/>
      <c r="BJ77" s="1913"/>
    </row>
    <row r="78" spans="1:65" ht="15" x14ac:dyDescent="0.2">
      <c r="A78" s="2413"/>
      <c r="B78" s="412"/>
      <c r="C78" s="1910" t="s">
        <v>94</v>
      </c>
      <c r="D78" s="1911" t="s">
        <v>1181</v>
      </c>
      <c r="E78" s="1911"/>
      <c r="F78" s="1910">
        <v>60</v>
      </c>
      <c r="G78" s="1910"/>
      <c r="H78" s="1912" t="s">
        <v>1167</v>
      </c>
      <c r="I78" s="1912" t="s">
        <v>403</v>
      </c>
      <c r="J78" s="1914"/>
      <c r="K78" s="1929"/>
      <c r="L78" s="1929"/>
      <c r="M78" s="1929"/>
      <c r="N78" s="1929"/>
      <c r="O78" s="1929">
        <v>15</v>
      </c>
      <c r="P78" s="1929">
        <v>15</v>
      </c>
      <c r="Q78" s="1929">
        <v>15</v>
      </c>
      <c r="R78" s="1929">
        <v>15</v>
      </c>
      <c r="S78" s="1929"/>
      <c r="T78" s="1929"/>
      <c r="U78" s="1929"/>
      <c r="V78" s="1929"/>
      <c r="W78" s="1929"/>
      <c r="X78" s="1929"/>
      <c r="Y78" s="1929"/>
      <c r="Z78" s="1929"/>
      <c r="AA78" s="1929"/>
      <c r="AB78" s="1929"/>
      <c r="AC78" s="1929"/>
      <c r="AD78" s="1929"/>
      <c r="AE78" s="1929"/>
      <c r="AF78" s="1929"/>
      <c r="AG78" s="1929"/>
      <c r="AH78" s="1929"/>
      <c r="AI78" s="1929"/>
      <c r="AJ78" s="1929"/>
      <c r="AK78" s="1925"/>
      <c r="AL78" s="1925"/>
      <c r="AM78" s="1925"/>
      <c r="AN78" s="1929"/>
      <c r="AO78" s="1929"/>
      <c r="AP78" s="1929"/>
      <c r="AQ78" s="1929"/>
      <c r="AR78" s="1929"/>
      <c r="AS78" s="1929"/>
      <c r="AT78" s="1929"/>
      <c r="AU78" s="1929"/>
      <c r="AV78" s="1929"/>
      <c r="AW78" s="1929"/>
      <c r="AX78" s="1929"/>
      <c r="AY78" s="1929"/>
      <c r="AZ78" s="1929"/>
      <c r="BA78" s="1929"/>
      <c r="BB78" s="1929"/>
      <c r="BC78" s="1929"/>
      <c r="BD78" s="1929"/>
      <c r="BE78" s="1942"/>
      <c r="BF78" s="1913"/>
      <c r="BG78" s="1913"/>
      <c r="BH78" s="1913"/>
      <c r="BI78" s="1913"/>
      <c r="BJ78" s="1913"/>
    </row>
    <row r="79" spans="1:65" ht="15" x14ac:dyDescent="0.2">
      <c r="A79" s="2413"/>
      <c r="B79" s="412"/>
      <c r="C79" s="1910" t="s">
        <v>95</v>
      </c>
      <c r="D79" s="1911" t="s">
        <v>1182</v>
      </c>
      <c r="E79" s="1911"/>
      <c r="F79" s="1910">
        <v>45</v>
      </c>
      <c r="G79" s="1910"/>
      <c r="H79" s="1912" t="s">
        <v>309</v>
      </c>
      <c r="I79" s="1912" t="s">
        <v>398</v>
      </c>
      <c r="J79" s="1914"/>
      <c r="K79" s="1929"/>
      <c r="L79" s="1929"/>
      <c r="M79" s="1929"/>
      <c r="N79" s="1929"/>
      <c r="O79" s="1929"/>
      <c r="P79" s="1929"/>
      <c r="Q79" s="1929"/>
      <c r="R79" s="1929"/>
      <c r="S79" s="1929">
        <v>15</v>
      </c>
      <c r="T79" s="1929">
        <v>15</v>
      </c>
      <c r="U79" s="1929">
        <v>15</v>
      </c>
      <c r="V79" s="1929"/>
      <c r="W79" s="1929"/>
      <c r="X79" s="1929"/>
      <c r="Y79" s="1929"/>
      <c r="Z79" s="1929"/>
      <c r="AA79" s="1929"/>
      <c r="AB79" s="1929"/>
      <c r="AC79" s="1929"/>
      <c r="AD79" s="1929"/>
      <c r="AE79" s="1929"/>
      <c r="AF79" s="1929"/>
      <c r="AG79" s="1929"/>
      <c r="AH79" s="1929"/>
      <c r="AI79" s="1929"/>
      <c r="AJ79" s="1929"/>
      <c r="AK79" s="1925"/>
      <c r="AL79" s="1925"/>
      <c r="AM79" s="1925"/>
      <c r="AN79" s="1929"/>
      <c r="AO79" s="1929"/>
      <c r="AP79" s="1929"/>
      <c r="AQ79" s="1929"/>
      <c r="AR79" s="1929"/>
      <c r="AS79" s="1929"/>
      <c r="AT79" s="1929"/>
      <c r="AU79" s="1929"/>
      <c r="AV79" s="1929"/>
      <c r="AW79" s="1929"/>
      <c r="AX79" s="1929"/>
      <c r="AY79" s="1929"/>
      <c r="AZ79" s="1929"/>
      <c r="BA79" s="1929"/>
      <c r="BB79" s="1929"/>
      <c r="BC79" s="1929"/>
      <c r="BD79" s="1929"/>
      <c r="BE79" s="1942"/>
      <c r="BF79" s="1913"/>
      <c r="BG79" s="1913"/>
      <c r="BH79" s="1913"/>
      <c r="BI79" s="1913"/>
      <c r="BJ79" s="1913"/>
    </row>
    <row r="80" spans="1:65" ht="15" x14ac:dyDescent="0.2">
      <c r="A80" s="2413"/>
      <c r="B80" s="412"/>
      <c r="C80" s="1910" t="s">
        <v>96</v>
      </c>
      <c r="D80" s="1911" t="s">
        <v>1183</v>
      </c>
      <c r="E80" s="1911"/>
      <c r="F80" s="1910">
        <v>60</v>
      </c>
      <c r="G80" s="1910"/>
      <c r="H80" s="1912" t="s">
        <v>339</v>
      </c>
      <c r="I80" s="1912" t="s">
        <v>449</v>
      </c>
      <c r="J80" s="1914"/>
      <c r="K80" s="1929"/>
      <c r="L80" s="1929"/>
      <c r="M80" s="1929"/>
      <c r="N80" s="1929"/>
      <c r="O80" s="1929"/>
      <c r="P80" s="1929"/>
      <c r="Q80" s="1929"/>
      <c r="R80" s="1929"/>
      <c r="S80" s="1929"/>
      <c r="T80" s="1929"/>
      <c r="U80" s="1929"/>
      <c r="V80" s="1929">
        <v>15</v>
      </c>
      <c r="W80" s="1929">
        <v>15</v>
      </c>
      <c r="X80" s="1929">
        <v>15</v>
      </c>
      <c r="Y80" s="1929">
        <v>15</v>
      </c>
      <c r="Z80" s="1929"/>
      <c r="AA80" s="1929"/>
      <c r="AB80" s="1929"/>
      <c r="AC80" s="1929"/>
      <c r="AD80" s="1929"/>
      <c r="AE80" s="1929"/>
      <c r="AF80" s="1929"/>
      <c r="AG80" s="1929"/>
      <c r="AH80" s="1929"/>
      <c r="AI80" s="1929"/>
      <c r="AJ80" s="1929"/>
      <c r="AK80" s="1925"/>
      <c r="AL80" s="1925"/>
      <c r="AM80" s="1925"/>
      <c r="AN80" s="1929"/>
      <c r="AO80" s="1929"/>
      <c r="AP80" s="1929"/>
      <c r="AQ80" s="1929"/>
      <c r="AR80" s="1929"/>
      <c r="AS80" s="1929"/>
      <c r="AT80" s="1929"/>
      <c r="AU80" s="1929"/>
      <c r="AV80" s="1929"/>
      <c r="AW80" s="1929"/>
      <c r="AX80" s="1929"/>
      <c r="AY80" s="1929"/>
      <c r="AZ80" s="1929"/>
      <c r="BA80" s="1929"/>
      <c r="BB80" s="1929"/>
      <c r="BC80" s="1929"/>
      <c r="BD80" s="1929"/>
      <c r="BE80" s="1942"/>
      <c r="BF80" s="1913"/>
      <c r="BG80" s="1913"/>
      <c r="BH80" s="1913"/>
      <c r="BI80" s="1913"/>
      <c r="BJ80" s="1913"/>
    </row>
    <row r="81" spans="1:62" ht="15" x14ac:dyDescent="0.2">
      <c r="A81" s="2413"/>
      <c r="B81" s="412" t="s">
        <v>2321</v>
      </c>
      <c r="C81" s="1910" t="s">
        <v>97</v>
      </c>
      <c r="D81" s="1911" t="s">
        <v>1184</v>
      </c>
      <c r="E81" s="1911"/>
      <c r="F81" s="1910">
        <v>60</v>
      </c>
      <c r="G81" s="1910"/>
      <c r="H81" s="1912" t="s">
        <v>409</v>
      </c>
      <c r="I81" s="1912" t="s">
        <v>408</v>
      </c>
      <c r="J81" s="1914"/>
      <c r="K81" s="1929"/>
      <c r="L81" s="1929"/>
      <c r="M81" s="1929"/>
      <c r="N81" s="1929"/>
      <c r="O81" s="1929"/>
      <c r="P81" s="1929"/>
      <c r="Q81" s="1929"/>
      <c r="R81" s="1929"/>
      <c r="S81" s="1929"/>
      <c r="T81" s="1929"/>
      <c r="U81" s="1929"/>
      <c r="V81" s="1929"/>
      <c r="W81" s="1929"/>
      <c r="X81" s="1929"/>
      <c r="Y81" s="1929"/>
      <c r="Z81" s="1929">
        <v>15</v>
      </c>
      <c r="AA81" s="1929">
        <v>15</v>
      </c>
      <c r="AB81" s="1929">
        <v>15</v>
      </c>
      <c r="AC81" s="1929">
        <v>15</v>
      </c>
      <c r="AD81" s="1929"/>
      <c r="AE81" s="1929"/>
      <c r="AF81" s="1929"/>
      <c r="AG81" s="1929"/>
      <c r="AH81" s="1929"/>
      <c r="AI81" s="1929"/>
      <c r="AJ81" s="1929"/>
      <c r="AK81" s="1925"/>
      <c r="AL81" s="1925"/>
      <c r="AM81" s="1925"/>
      <c r="AN81" s="1929"/>
      <c r="AO81" s="1929"/>
      <c r="AP81" s="1929"/>
      <c r="AQ81" s="1929"/>
      <c r="AR81" s="1929"/>
      <c r="AS81" s="1929"/>
      <c r="AT81" s="1929"/>
      <c r="AU81" s="1929"/>
      <c r="AV81" s="1929"/>
      <c r="AW81" s="1929"/>
      <c r="AX81" s="1929"/>
      <c r="AY81" s="1929"/>
      <c r="AZ81" s="1929"/>
      <c r="BA81" s="1929"/>
      <c r="BB81" s="1929"/>
      <c r="BC81" s="1929"/>
      <c r="BD81" s="1929"/>
      <c r="BE81" s="1942"/>
      <c r="BF81" s="1913"/>
      <c r="BG81" s="1913"/>
      <c r="BH81" s="1913"/>
      <c r="BI81" s="1913"/>
      <c r="BJ81" s="1913"/>
    </row>
    <row r="82" spans="1:62" ht="15" x14ac:dyDescent="0.2">
      <c r="A82" s="2413"/>
      <c r="B82" s="412"/>
      <c r="C82" s="1910" t="s">
        <v>69</v>
      </c>
      <c r="D82" s="1911" t="s">
        <v>1185</v>
      </c>
      <c r="E82" s="1911"/>
      <c r="F82" s="1910">
        <v>45</v>
      </c>
      <c r="G82" s="1910"/>
      <c r="H82" s="1912" t="s">
        <v>407</v>
      </c>
      <c r="I82" s="1912" t="s">
        <v>406</v>
      </c>
      <c r="J82" s="1914"/>
      <c r="K82" s="1929"/>
      <c r="L82" s="1929"/>
      <c r="M82" s="1929"/>
      <c r="N82" s="1929"/>
      <c r="O82" s="1929"/>
      <c r="P82" s="1929"/>
      <c r="Q82" s="1929"/>
      <c r="R82" s="1929"/>
      <c r="S82" s="1929"/>
      <c r="T82" s="1929"/>
      <c r="U82" s="1929"/>
      <c r="V82" s="1929"/>
      <c r="W82" s="1929"/>
      <c r="X82" s="1929"/>
      <c r="Y82" s="1929"/>
      <c r="Z82" s="1929"/>
      <c r="AA82" s="1929"/>
      <c r="AB82" s="1929"/>
      <c r="AC82" s="1929"/>
      <c r="AD82" s="1929">
        <v>15</v>
      </c>
      <c r="AE82" s="1929">
        <v>15</v>
      </c>
      <c r="AF82" s="1929">
        <v>15</v>
      </c>
      <c r="AG82" s="1929"/>
      <c r="AH82" s="1929"/>
      <c r="AI82" s="1929"/>
      <c r="AJ82" s="1929"/>
      <c r="AK82" s="1925"/>
      <c r="AL82" s="1925"/>
      <c r="AM82" s="1925"/>
      <c r="AN82" s="1929"/>
      <c r="AO82" s="1929"/>
      <c r="AP82" s="1929"/>
      <c r="AQ82" s="1929"/>
      <c r="AR82" s="1929"/>
      <c r="AS82" s="1929"/>
      <c r="AT82" s="1929"/>
      <c r="AU82" s="1929"/>
      <c r="AV82" s="1929"/>
      <c r="AW82" s="1929"/>
      <c r="AX82" s="1929"/>
      <c r="AY82" s="1929"/>
      <c r="AZ82" s="1929"/>
      <c r="BA82" s="1929"/>
      <c r="BB82" s="1929"/>
      <c r="BC82" s="1929"/>
      <c r="BD82" s="1929"/>
      <c r="BE82" s="1942"/>
      <c r="BF82" s="1913"/>
      <c r="BG82" s="1913"/>
      <c r="BH82" s="1913"/>
      <c r="BI82" s="1913"/>
      <c r="BJ82" s="1913"/>
    </row>
    <row r="83" spans="1:62" ht="15" x14ac:dyDescent="0.2">
      <c r="A83" s="2413"/>
      <c r="B83" s="412"/>
      <c r="C83" s="1910" t="s">
        <v>58</v>
      </c>
      <c r="D83" s="1911" t="s">
        <v>1186</v>
      </c>
      <c r="E83" s="1911"/>
      <c r="F83" s="1910">
        <v>60</v>
      </c>
      <c r="G83" s="1910"/>
      <c r="H83" s="1912" t="s">
        <v>402</v>
      </c>
      <c r="I83" s="1912" t="s">
        <v>401</v>
      </c>
      <c r="J83" s="1914"/>
      <c r="K83" s="1929"/>
      <c r="L83" s="1929"/>
      <c r="M83" s="1929"/>
      <c r="N83" s="1929"/>
      <c r="O83" s="1929"/>
      <c r="P83" s="1929"/>
      <c r="Q83" s="1929"/>
      <c r="R83" s="1929"/>
      <c r="S83" s="1929"/>
      <c r="T83" s="1929"/>
      <c r="U83" s="1929"/>
      <c r="V83" s="1929"/>
      <c r="W83" s="1929"/>
      <c r="X83" s="1929"/>
      <c r="Y83" s="1929"/>
      <c r="Z83" s="1929"/>
      <c r="AA83" s="1929"/>
      <c r="AB83" s="1929"/>
      <c r="AC83" s="1929"/>
      <c r="AD83" s="1929"/>
      <c r="AE83" s="1929"/>
      <c r="AF83" s="1929"/>
      <c r="AG83" s="1929">
        <v>15</v>
      </c>
      <c r="AH83" s="1929">
        <v>15</v>
      </c>
      <c r="AI83" s="1929">
        <v>15</v>
      </c>
      <c r="AJ83" s="1929">
        <v>15</v>
      </c>
      <c r="AK83" s="1925"/>
      <c r="AL83" s="1925"/>
      <c r="AM83" s="1925"/>
      <c r="AN83" s="1929"/>
      <c r="AO83" s="1929"/>
      <c r="AP83" s="1929"/>
      <c r="AQ83" s="1929"/>
      <c r="AR83" s="1929"/>
      <c r="AS83" s="1929"/>
      <c r="AT83" s="1929"/>
      <c r="AU83" s="1929"/>
      <c r="AV83" s="1929"/>
      <c r="AW83" s="1929"/>
      <c r="AX83" s="1929"/>
      <c r="AY83" s="1929"/>
      <c r="AZ83" s="1929"/>
      <c r="BA83" s="1929"/>
      <c r="BB83" s="1929"/>
      <c r="BC83" s="1929"/>
      <c r="BD83" s="1929"/>
      <c r="BE83" s="1942"/>
      <c r="BF83" s="1913"/>
      <c r="BG83" s="1913"/>
      <c r="BH83" s="1913"/>
      <c r="BI83" s="1913"/>
      <c r="BJ83" s="1913"/>
    </row>
    <row r="84" spans="1:62" ht="15" x14ac:dyDescent="0.2">
      <c r="A84" s="2413"/>
      <c r="B84" s="412"/>
      <c r="C84" s="1910" t="s">
        <v>60</v>
      </c>
      <c r="D84" s="1911" t="s">
        <v>1166</v>
      </c>
      <c r="E84" s="1911"/>
      <c r="F84" s="1910">
        <v>60</v>
      </c>
      <c r="G84" s="1910"/>
      <c r="H84" s="1912" t="s">
        <v>1167</v>
      </c>
      <c r="I84" s="1912" t="s">
        <v>403</v>
      </c>
      <c r="J84" s="1914"/>
      <c r="K84" s="1929"/>
      <c r="L84" s="1929"/>
      <c r="M84" s="1929"/>
      <c r="N84" s="1929"/>
      <c r="O84" s="1929"/>
      <c r="P84" s="1929"/>
      <c r="Q84" s="1929"/>
      <c r="R84" s="1929"/>
      <c r="S84" s="1929"/>
      <c r="T84" s="1929"/>
      <c r="U84" s="1929"/>
      <c r="V84" s="1929"/>
      <c r="W84" s="1929"/>
      <c r="X84" s="1929"/>
      <c r="Y84" s="1929"/>
      <c r="Z84" s="1929"/>
      <c r="AA84" s="1929"/>
      <c r="AB84" s="1929"/>
      <c r="AC84" s="1929"/>
      <c r="AD84" s="1929"/>
      <c r="AE84" s="1929"/>
      <c r="AF84" s="1929"/>
      <c r="AG84" s="1929"/>
      <c r="AH84" s="1929"/>
      <c r="AI84" s="1929"/>
      <c r="AJ84" s="1929"/>
      <c r="AK84" s="1929">
        <v>15</v>
      </c>
      <c r="AL84" s="1929">
        <v>15</v>
      </c>
      <c r="AM84" s="1929">
        <v>15</v>
      </c>
      <c r="AN84" s="1929">
        <v>15</v>
      </c>
      <c r="AO84" s="1929"/>
      <c r="AP84" s="1929"/>
      <c r="AQ84" s="1929"/>
      <c r="AR84" s="1929"/>
      <c r="AS84" s="1929"/>
      <c r="AT84" s="1929"/>
      <c r="AU84" s="1929"/>
      <c r="AV84" s="1929"/>
      <c r="AW84" s="1929"/>
      <c r="AX84" s="1929"/>
      <c r="AY84" s="1929"/>
      <c r="AZ84" s="1929"/>
      <c r="BA84" s="1929"/>
      <c r="BB84" s="1929"/>
      <c r="BC84" s="1929"/>
      <c r="BD84" s="1929"/>
      <c r="BE84" s="1942"/>
      <c r="BF84" s="1913"/>
      <c r="BG84" s="1913"/>
      <c r="BH84" s="1913"/>
      <c r="BI84" s="1913"/>
      <c r="BJ84" s="1913"/>
    </row>
    <row r="85" spans="1:62" ht="15" x14ac:dyDescent="0.2">
      <c r="A85" s="2413"/>
      <c r="B85" s="412"/>
      <c r="C85" s="1910" t="s">
        <v>151</v>
      </c>
      <c r="D85" s="1911" t="s">
        <v>1187</v>
      </c>
      <c r="E85" s="1911"/>
      <c r="F85" s="1910">
        <v>45</v>
      </c>
      <c r="G85" s="1910"/>
      <c r="H85" s="1912" t="s">
        <v>407</v>
      </c>
      <c r="I85" s="1912" t="s">
        <v>406</v>
      </c>
      <c r="J85" s="1914"/>
      <c r="K85" s="1929"/>
      <c r="L85" s="1929"/>
      <c r="M85" s="1929"/>
      <c r="N85" s="1929"/>
      <c r="O85" s="1929"/>
      <c r="P85" s="1929"/>
      <c r="Q85" s="1929"/>
      <c r="R85" s="1929"/>
      <c r="S85" s="1929"/>
      <c r="T85" s="1929"/>
      <c r="U85" s="1929"/>
      <c r="V85" s="1929"/>
      <c r="W85" s="1929"/>
      <c r="X85" s="1929"/>
      <c r="Y85" s="1929"/>
      <c r="Z85" s="1929"/>
      <c r="AA85" s="1929"/>
      <c r="AB85" s="1929"/>
      <c r="AC85" s="1929"/>
      <c r="AD85" s="1929"/>
      <c r="AE85" s="1929"/>
      <c r="AF85" s="1929"/>
      <c r="AG85" s="1929"/>
      <c r="AH85" s="1929"/>
      <c r="AI85" s="1929"/>
      <c r="AJ85" s="1929"/>
      <c r="AK85" s="1925"/>
      <c r="AL85" s="1925"/>
      <c r="AM85" s="1925"/>
      <c r="AN85" s="1929"/>
      <c r="AO85" s="1929">
        <v>15</v>
      </c>
      <c r="AP85" s="1929">
        <v>15</v>
      </c>
      <c r="AQ85" s="1929">
        <v>15</v>
      </c>
      <c r="AR85" s="1929"/>
      <c r="AS85" s="1929"/>
      <c r="AT85" s="1929"/>
      <c r="AU85" s="1929"/>
      <c r="AV85" s="1929"/>
      <c r="AW85" s="1929"/>
      <c r="AX85" s="1929"/>
      <c r="AY85" s="1929"/>
      <c r="AZ85" s="1929"/>
      <c r="BA85" s="1929"/>
      <c r="BB85" s="1929"/>
      <c r="BC85" s="1929"/>
      <c r="BD85" s="1929"/>
      <c r="BE85" s="1942"/>
      <c r="BF85" s="1913"/>
      <c r="BG85" s="1913"/>
      <c r="BH85" s="1913"/>
      <c r="BI85" s="1913"/>
      <c r="BJ85" s="1913"/>
    </row>
    <row r="86" spans="1:62" ht="15" x14ac:dyDescent="0.2">
      <c r="A86" s="2413"/>
      <c r="B86" s="412"/>
      <c r="C86" s="1910" t="s">
        <v>140</v>
      </c>
      <c r="D86" s="1911" t="s">
        <v>1172</v>
      </c>
      <c r="E86" s="1911"/>
      <c r="F86" s="1910">
        <v>60</v>
      </c>
      <c r="G86" s="1910"/>
      <c r="H86" s="1912" t="s">
        <v>407</v>
      </c>
      <c r="I86" s="1912" t="s">
        <v>406</v>
      </c>
      <c r="J86" s="1914"/>
      <c r="K86" s="1929"/>
      <c r="L86" s="1929"/>
      <c r="M86" s="1929"/>
      <c r="N86" s="1929"/>
      <c r="O86" s="1929"/>
      <c r="P86" s="1929"/>
      <c r="Q86" s="1929"/>
      <c r="R86" s="1929"/>
      <c r="S86" s="1929"/>
      <c r="T86" s="1929"/>
      <c r="U86" s="1929"/>
      <c r="V86" s="1929"/>
      <c r="W86" s="1929"/>
      <c r="X86" s="1929"/>
      <c r="Y86" s="1929"/>
      <c r="Z86" s="1929"/>
      <c r="AA86" s="1929"/>
      <c r="AB86" s="1929"/>
      <c r="AC86" s="1929"/>
      <c r="AD86" s="1929"/>
      <c r="AE86" s="1929"/>
      <c r="AF86" s="1929"/>
      <c r="AG86" s="1929"/>
      <c r="AH86" s="1929"/>
      <c r="AI86" s="1929"/>
      <c r="AJ86" s="1929"/>
      <c r="AK86" s="1925"/>
      <c r="AL86" s="1925"/>
      <c r="AM86" s="1925"/>
      <c r="AN86" s="1929"/>
      <c r="AO86" s="1929"/>
      <c r="AP86" s="1929"/>
      <c r="AQ86" s="1929"/>
      <c r="AR86" s="1929">
        <v>15</v>
      </c>
      <c r="AS86" s="1929">
        <v>15</v>
      </c>
      <c r="AT86" s="1929">
        <v>15</v>
      </c>
      <c r="AU86" s="1929">
        <v>15</v>
      </c>
      <c r="AV86" s="1929"/>
      <c r="AW86" s="1929"/>
      <c r="AX86" s="1929"/>
      <c r="AY86" s="1929"/>
      <c r="AZ86" s="1929"/>
      <c r="BA86" s="1929"/>
      <c r="BB86" s="1929"/>
      <c r="BC86" s="1929"/>
      <c r="BD86" s="1929"/>
      <c r="BE86" s="1942"/>
      <c r="BF86" s="1913"/>
      <c r="BG86" s="1913"/>
      <c r="BH86" s="1913"/>
      <c r="BI86" s="1913"/>
      <c r="BJ86" s="1913"/>
    </row>
    <row r="87" spans="1:62" ht="15" x14ac:dyDescent="0.2">
      <c r="A87" s="2413"/>
      <c r="B87" s="412"/>
      <c r="C87" s="1910" t="s">
        <v>88</v>
      </c>
      <c r="D87" s="1911" t="s">
        <v>1189</v>
      </c>
      <c r="E87" s="1911"/>
      <c r="F87" s="1910">
        <v>120</v>
      </c>
      <c r="G87" s="1910"/>
      <c r="H87" s="1912" t="s">
        <v>397</v>
      </c>
      <c r="I87" s="1912" t="s">
        <v>396</v>
      </c>
      <c r="J87" s="1914"/>
      <c r="K87" s="1929"/>
      <c r="L87" s="1929"/>
      <c r="M87" s="1929"/>
      <c r="N87" s="1929"/>
      <c r="O87" s="1929"/>
      <c r="P87" s="1929"/>
      <c r="Q87" s="1929"/>
      <c r="R87" s="1929"/>
      <c r="S87" s="1929"/>
      <c r="T87" s="1929"/>
      <c r="U87" s="1929"/>
      <c r="V87" s="1929"/>
      <c r="W87" s="1929"/>
      <c r="X87" s="1929"/>
      <c r="Y87" s="1929"/>
      <c r="Z87" s="1929"/>
      <c r="AA87" s="1929"/>
      <c r="AB87" s="1929"/>
      <c r="AC87" s="1929"/>
      <c r="AD87" s="1929"/>
      <c r="AE87" s="1929"/>
      <c r="AF87" s="1929"/>
      <c r="AG87" s="1929"/>
      <c r="AH87" s="1929"/>
      <c r="AI87" s="1929"/>
      <c r="AJ87" s="1929"/>
      <c r="AK87" s="1925"/>
      <c r="AL87" s="1925"/>
      <c r="AM87" s="1925"/>
      <c r="AN87" s="1929"/>
      <c r="AO87" s="1929"/>
      <c r="AP87" s="1929"/>
      <c r="AQ87" s="1929"/>
      <c r="AR87" s="1929"/>
      <c r="AS87" s="1929"/>
      <c r="AT87" s="1929"/>
      <c r="AU87" s="1929"/>
      <c r="AV87" s="1929">
        <v>12</v>
      </c>
      <c r="AW87" s="1929">
        <v>12</v>
      </c>
      <c r="AX87" s="1929">
        <v>12</v>
      </c>
      <c r="AY87" s="1929">
        <v>12</v>
      </c>
      <c r="AZ87" s="1929">
        <v>12</v>
      </c>
      <c r="BA87" s="1929">
        <v>12</v>
      </c>
      <c r="BB87" s="1929">
        <v>12</v>
      </c>
      <c r="BC87" s="1929">
        <v>12</v>
      </c>
      <c r="BD87" s="1929">
        <v>12</v>
      </c>
      <c r="BE87" s="1929">
        <v>12</v>
      </c>
      <c r="BF87" s="1913"/>
      <c r="BG87" s="1913"/>
      <c r="BH87" s="1913"/>
      <c r="BI87" s="1913"/>
      <c r="BJ87" s="1913"/>
    </row>
    <row r="88" spans="1:62" s="1945" customFormat="1" ht="11.1" customHeight="1" x14ac:dyDescent="0.2">
      <c r="A88" s="2413"/>
      <c r="B88" s="1500"/>
      <c r="C88" s="1962"/>
      <c r="D88" s="1962" t="s">
        <v>2318</v>
      </c>
      <c r="E88" s="1962"/>
      <c r="F88" s="1962">
        <f>SUM(F77:F87)</f>
        <v>675</v>
      </c>
      <c r="G88" s="1962"/>
      <c r="H88" s="1944">
        <f>F88/44</f>
        <v>15.340909090909092</v>
      </c>
      <c r="I88" s="1944"/>
      <c r="J88" s="1953"/>
      <c r="K88" s="1938"/>
      <c r="L88" s="1938"/>
      <c r="M88" s="1938"/>
      <c r="N88" s="1938"/>
      <c r="O88" s="1938"/>
      <c r="P88" s="1938"/>
      <c r="Q88" s="1938"/>
      <c r="R88" s="1938"/>
      <c r="S88" s="1938"/>
      <c r="T88" s="1938"/>
      <c r="U88" s="1938"/>
      <c r="V88" s="1938"/>
      <c r="W88" s="1938"/>
      <c r="X88" s="1938"/>
      <c r="Y88" s="1938"/>
      <c r="Z88" s="1938"/>
      <c r="AA88" s="1938"/>
      <c r="AB88" s="1938"/>
      <c r="AC88" s="1938"/>
      <c r="AD88" s="1938"/>
      <c r="AE88" s="1938"/>
      <c r="AF88" s="1938"/>
      <c r="AG88" s="1938"/>
      <c r="AH88" s="1938"/>
      <c r="AI88" s="1938"/>
      <c r="AJ88" s="1938"/>
      <c r="AK88" s="1938"/>
      <c r="AL88" s="1938"/>
      <c r="AM88" s="1938"/>
      <c r="AN88" s="1938"/>
      <c r="AO88" s="1938"/>
      <c r="AP88" s="1938"/>
      <c r="AQ88" s="1938"/>
      <c r="AR88" s="1938"/>
      <c r="AS88" s="1938"/>
      <c r="AT88" s="1938"/>
      <c r="AU88" s="1938"/>
      <c r="AV88" s="1938"/>
      <c r="AW88" s="1938"/>
      <c r="AX88" s="1938"/>
      <c r="AY88" s="1938"/>
      <c r="AZ88" s="1938"/>
      <c r="BA88" s="1938"/>
      <c r="BB88" s="1938"/>
      <c r="BC88" s="1938"/>
      <c r="BD88" s="1938"/>
      <c r="BE88" s="1922"/>
      <c r="BF88" s="1963"/>
      <c r="BG88" s="1963"/>
      <c r="BH88" s="1963"/>
      <c r="BI88" s="1963"/>
      <c r="BJ88" s="1963"/>
    </row>
    <row r="89" spans="1:62" ht="14.45" customHeight="1" x14ac:dyDescent="0.2">
      <c r="B89" s="1964"/>
      <c r="C89" s="1964"/>
      <c r="D89" s="1964"/>
    </row>
  </sheetData>
  <mergeCells count="35">
    <mergeCell ref="A77:A88"/>
    <mergeCell ref="A26:A39"/>
    <mergeCell ref="BD38:BI38"/>
    <mergeCell ref="A41:A53"/>
    <mergeCell ref="BD52:BI52"/>
    <mergeCell ref="A55:A70"/>
    <mergeCell ref="C70:D70"/>
    <mergeCell ref="BK7:BK10"/>
    <mergeCell ref="BL7:BL10"/>
    <mergeCell ref="BM7:BM10"/>
    <mergeCell ref="A13:A14"/>
    <mergeCell ref="A16:A23"/>
    <mergeCell ref="AQ23:AZ23"/>
    <mergeCell ref="AJ7:AM7"/>
    <mergeCell ref="AN7:AR7"/>
    <mergeCell ref="AS7:AV7"/>
    <mergeCell ref="AW7:AZ7"/>
    <mergeCell ref="BA7:BE7"/>
    <mergeCell ref="BF7:BI7"/>
    <mergeCell ref="K7:M7"/>
    <mergeCell ref="N7:Q7"/>
    <mergeCell ref="R7:V7"/>
    <mergeCell ref="W7:Z7"/>
    <mergeCell ref="AA7:AE7"/>
    <mergeCell ref="AF7:AI7"/>
    <mergeCell ref="A5:BJ5"/>
    <mergeCell ref="A6:BJ6"/>
    <mergeCell ref="A7:A10"/>
    <mergeCell ref="B7:B10"/>
    <mergeCell ref="C7:C10"/>
    <mergeCell ref="D7:D10"/>
    <mergeCell ref="F7:F10"/>
    <mergeCell ref="H7:H10"/>
    <mergeCell ref="I7:I10"/>
    <mergeCell ref="J7:J10"/>
  </mergeCells>
  <pageMargins left="0" right="0" top="0" bottom="0" header="0.3" footer="0.3"/>
  <pageSetup paperSize="9" scale="60" orientation="landscape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FF0000"/>
  </sheetPr>
  <dimension ref="A1:CH216"/>
  <sheetViews>
    <sheetView zoomScaleNormal="100" workbookViewId="0">
      <pane xSplit="9" ySplit="10" topLeftCell="J176" activePane="bottomRight" state="frozen"/>
      <selection activeCell="AB9" sqref="AB9"/>
      <selection pane="topRight" activeCell="AB9" sqref="AB9"/>
      <selection pane="bottomLeft" activeCell="AB9" sqref="AB9"/>
      <selection pane="bottomRight" activeCell="X209" sqref="X209"/>
    </sheetView>
  </sheetViews>
  <sheetFormatPr defaultColWidth="10.42578125" defaultRowHeight="12" x14ac:dyDescent="0.2"/>
  <cols>
    <col min="1" max="1" width="4" style="1887" bestFit="1" customWidth="1"/>
    <col min="2" max="2" width="10.85546875" style="1887" customWidth="1"/>
    <col min="3" max="3" width="9.42578125" style="1887" customWidth="1"/>
    <col min="4" max="4" width="39.85546875" style="1887" customWidth="1"/>
    <col min="5" max="5" width="11" style="1887" hidden="1" customWidth="1"/>
    <col min="6" max="6" width="9.28515625" style="1887" bestFit="1" customWidth="1"/>
    <col min="7" max="7" width="5" style="1887" hidden="1" customWidth="1"/>
    <col min="8" max="8" width="12" style="1887" bestFit="1" customWidth="1"/>
    <col min="9" max="9" width="6" style="1887" customWidth="1"/>
    <col min="10" max="15" width="4.28515625" style="1965" customWidth="1"/>
    <col min="16" max="16" width="4" style="1887" bestFit="1" customWidth="1"/>
    <col min="17" max="19" width="3.28515625" style="1887" customWidth="1"/>
    <col min="20" max="24" width="3.28515625" style="1887" bestFit="1" customWidth="1"/>
    <col min="25" max="40" width="3.42578125" style="1887" bestFit="1" customWidth="1"/>
    <col min="41" max="42" width="3.42578125" style="1966" bestFit="1" customWidth="1"/>
    <col min="43" max="43" width="4" style="1966" customWidth="1"/>
    <col min="44" max="44" width="3.42578125" style="1887" bestFit="1" customWidth="1"/>
    <col min="45" max="45" width="3.7109375" style="1887" customWidth="1"/>
    <col min="46" max="47" width="3.42578125" style="1887" bestFit="1" customWidth="1"/>
    <col min="48" max="48" width="4" style="1887" customWidth="1"/>
    <col min="49" max="50" width="3.42578125" style="1887" bestFit="1" customWidth="1"/>
    <col min="51" max="52" width="3.42578125" style="1887" customWidth="1"/>
    <col min="53" max="67" width="3.42578125" style="1887" bestFit="1" customWidth="1"/>
    <col min="68" max="71" width="3.42578125" style="1887" customWidth="1"/>
    <col min="72" max="72" width="8.5703125" style="1887" bestFit="1" customWidth="1"/>
    <col min="73" max="73" width="6.5703125" style="1887" bestFit="1" customWidth="1"/>
    <col min="74" max="74" width="7.42578125" style="1887" bestFit="1" customWidth="1"/>
    <col min="75" max="75" width="5.42578125" style="1887" bestFit="1" customWidth="1"/>
    <col min="76" max="76" width="6.28515625" style="1887" bestFit="1" customWidth="1"/>
    <col min="77" max="78" width="6.5703125" style="1887" bestFit="1" customWidth="1"/>
    <col min="79" max="79" width="7.7109375" style="1887" bestFit="1" customWidth="1"/>
    <col min="80" max="80" width="5.5703125" style="1887" bestFit="1" customWidth="1"/>
    <col min="81" max="81" width="6" style="1887" bestFit="1" customWidth="1"/>
    <col min="82" max="82" width="4.42578125" style="1887" bestFit="1" customWidth="1"/>
    <col min="83" max="83" width="4.7109375" style="1887" bestFit="1" customWidth="1"/>
    <col min="84" max="84" width="4.28515625" style="1887" bestFit="1" customWidth="1"/>
    <col min="85" max="85" width="4.85546875" style="1887" bestFit="1" customWidth="1"/>
    <col min="86" max="86" width="5.7109375" style="1887" bestFit="1" customWidth="1"/>
    <col min="87" max="257" width="10.42578125" style="1887"/>
    <col min="258" max="258" width="4" style="1887" bestFit="1" customWidth="1"/>
    <col min="259" max="259" width="10.85546875" style="1887" customWidth="1"/>
    <col min="260" max="260" width="9.42578125" style="1887" customWidth="1"/>
    <col min="261" max="261" width="39.85546875" style="1887" customWidth="1"/>
    <col min="262" max="262" width="9.28515625" style="1887" bestFit="1" customWidth="1"/>
    <col min="263" max="263" width="12" style="1887" bestFit="1" customWidth="1"/>
    <col min="264" max="265" width="6" style="1887" customWidth="1"/>
    <col min="266" max="271" width="4.28515625" style="1887" customWidth="1"/>
    <col min="272" max="272" width="4" style="1887" bestFit="1" customWidth="1"/>
    <col min="273" max="275" width="3.28515625" style="1887" customWidth="1"/>
    <col min="276" max="280" width="3.28515625" style="1887" bestFit="1" customWidth="1"/>
    <col min="281" max="298" width="3.42578125" style="1887" bestFit="1" customWidth="1"/>
    <col min="299" max="299" width="4" style="1887" customWidth="1"/>
    <col min="300" max="300" width="3.42578125" style="1887" bestFit="1" customWidth="1"/>
    <col min="301" max="301" width="3.7109375" style="1887" customWidth="1"/>
    <col min="302" max="303" width="3.42578125" style="1887" bestFit="1" customWidth="1"/>
    <col min="304" max="304" width="4" style="1887" customWidth="1"/>
    <col min="305" max="306" width="3.42578125" style="1887" bestFit="1" customWidth="1"/>
    <col min="307" max="308" width="3.42578125" style="1887" customWidth="1"/>
    <col min="309" max="323" width="3.42578125" style="1887" bestFit="1" customWidth="1"/>
    <col min="324" max="327" width="3.42578125" style="1887" customWidth="1"/>
    <col min="328" max="328" width="8.5703125" style="1887" bestFit="1" customWidth="1"/>
    <col min="329" max="329" width="6.5703125" style="1887" bestFit="1" customWidth="1"/>
    <col min="330" max="330" width="7.42578125" style="1887" bestFit="1" customWidth="1"/>
    <col min="331" max="331" width="5.42578125" style="1887" bestFit="1" customWidth="1"/>
    <col min="332" max="332" width="6.28515625" style="1887" bestFit="1" customWidth="1"/>
    <col min="333" max="334" width="6.5703125" style="1887" bestFit="1" customWidth="1"/>
    <col min="335" max="335" width="7.7109375" style="1887" bestFit="1" customWidth="1"/>
    <col min="336" max="336" width="5.5703125" style="1887" bestFit="1" customWidth="1"/>
    <col min="337" max="337" width="6" style="1887" bestFit="1" customWidth="1"/>
    <col min="338" max="338" width="4.42578125" style="1887" bestFit="1" customWidth="1"/>
    <col min="339" max="339" width="4.7109375" style="1887" bestFit="1" customWidth="1"/>
    <col min="340" max="340" width="4.28515625" style="1887" bestFit="1" customWidth="1"/>
    <col min="341" max="341" width="4.85546875" style="1887" bestFit="1" customWidth="1"/>
    <col min="342" max="342" width="5.7109375" style="1887" bestFit="1" customWidth="1"/>
    <col min="343" max="513" width="10.42578125" style="1887"/>
    <col min="514" max="514" width="4" style="1887" bestFit="1" customWidth="1"/>
    <col min="515" max="515" width="10.85546875" style="1887" customWidth="1"/>
    <col min="516" max="516" width="9.42578125" style="1887" customWidth="1"/>
    <col min="517" max="517" width="39.85546875" style="1887" customWidth="1"/>
    <col min="518" max="518" width="9.28515625" style="1887" bestFit="1" customWidth="1"/>
    <col min="519" max="519" width="12" style="1887" bestFit="1" customWidth="1"/>
    <col min="520" max="521" width="6" style="1887" customWidth="1"/>
    <col min="522" max="527" width="4.28515625" style="1887" customWidth="1"/>
    <col min="528" max="528" width="4" style="1887" bestFit="1" customWidth="1"/>
    <col min="529" max="531" width="3.28515625" style="1887" customWidth="1"/>
    <col min="532" max="536" width="3.28515625" style="1887" bestFit="1" customWidth="1"/>
    <col min="537" max="554" width="3.42578125" style="1887" bestFit="1" customWidth="1"/>
    <col min="555" max="555" width="4" style="1887" customWidth="1"/>
    <col min="556" max="556" width="3.42578125" style="1887" bestFit="1" customWidth="1"/>
    <col min="557" max="557" width="3.7109375" style="1887" customWidth="1"/>
    <col min="558" max="559" width="3.42578125" style="1887" bestFit="1" customWidth="1"/>
    <col min="560" max="560" width="4" style="1887" customWidth="1"/>
    <col min="561" max="562" width="3.42578125" style="1887" bestFit="1" customWidth="1"/>
    <col min="563" max="564" width="3.42578125" style="1887" customWidth="1"/>
    <col min="565" max="579" width="3.42578125" style="1887" bestFit="1" customWidth="1"/>
    <col min="580" max="583" width="3.42578125" style="1887" customWidth="1"/>
    <col min="584" max="584" width="8.5703125" style="1887" bestFit="1" customWidth="1"/>
    <col min="585" max="585" width="6.5703125" style="1887" bestFit="1" customWidth="1"/>
    <col min="586" max="586" width="7.42578125" style="1887" bestFit="1" customWidth="1"/>
    <col min="587" max="587" width="5.42578125" style="1887" bestFit="1" customWidth="1"/>
    <col min="588" max="588" width="6.28515625" style="1887" bestFit="1" customWidth="1"/>
    <col min="589" max="590" width="6.5703125" style="1887" bestFit="1" customWidth="1"/>
    <col min="591" max="591" width="7.7109375" style="1887" bestFit="1" customWidth="1"/>
    <col min="592" max="592" width="5.5703125" style="1887" bestFit="1" customWidth="1"/>
    <col min="593" max="593" width="6" style="1887" bestFit="1" customWidth="1"/>
    <col min="594" max="594" width="4.42578125" style="1887" bestFit="1" customWidth="1"/>
    <col min="595" max="595" width="4.7109375" style="1887" bestFit="1" customWidth="1"/>
    <col min="596" max="596" width="4.28515625" style="1887" bestFit="1" customWidth="1"/>
    <col min="597" max="597" width="4.85546875" style="1887" bestFit="1" customWidth="1"/>
    <col min="598" max="598" width="5.7109375" style="1887" bestFit="1" customWidth="1"/>
    <col min="599" max="769" width="10.42578125" style="1887"/>
    <col min="770" max="770" width="4" style="1887" bestFit="1" customWidth="1"/>
    <col min="771" max="771" width="10.85546875" style="1887" customWidth="1"/>
    <col min="772" max="772" width="9.42578125" style="1887" customWidth="1"/>
    <col min="773" max="773" width="39.85546875" style="1887" customWidth="1"/>
    <col min="774" max="774" width="9.28515625" style="1887" bestFit="1" customWidth="1"/>
    <col min="775" max="775" width="12" style="1887" bestFit="1" customWidth="1"/>
    <col min="776" max="777" width="6" style="1887" customWidth="1"/>
    <col min="778" max="783" width="4.28515625" style="1887" customWidth="1"/>
    <col min="784" max="784" width="4" style="1887" bestFit="1" customWidth="1"/>
    <col min="785" max="787" width="3.28515625" style="1887" customWidth="1"/>
    <col min="788" max="792" width="3.28515625" style="1887" bestFit="1" customWidth="1"/>
    <col min="793" max="810" width="3.42578125" style="1887" bestFit="1" customWidth="1"/>
    <col min="811" max="811" width="4" style="1887" customWidth="1"/>
    <col min="812" max="812" width="3.42578125" style="1887" bestFit="1" customWidth="1"/>
    <col min="813" max="813" width="3.7109375" style="1887" customWidth="1"/>
    <col min="814" max="815" width="3.42578125" style="1887" bestFit="1" customWidth="1"/>
    <col min="816" max="816" width="4" style="1887" customWidth="1"/>
    <col min="817" max="818" width="3.42578125" style="1887" bestFit="1" customWidth="1"/>
    <col min="819" max="820" width="3.42578125" style="1887" customWidth="1"/>
    <col min="821" max="835" width="3.42578125" style="1887" bestFit="1" customWidth="1"/>
    <col min="836" max="839" width="3.42578125" style="1887" customWidth="1"/>
    <col min="840" max="840" width="8.5703125" style="1887" bestFit="1" customWidth="1"/>
    <col min="841" max="841" width="6.5703125" style="1887" bestFit="1" customWidth="1"/>
    <col min="842" max="842" width="7.42578125" style="1887" bestFit="1" customWidth="1"/>
    <col min="843" max="843" width="5.42578125" style="1887" bestFit="1" customWidth="1"/>
    <col min="844" max="844" width="6.28515625" style="1887" bestFit="1" customWidth="1"/>
    <col min="845" max="846" width="6.5703125" style="1887" bestFit="1" customWidth="1"/>
    <col min="847" max="847" width="7.7109375" style="1887" bestFit="1" customWidth="1"/>
    <col min="848" max="848" width="5.5703125" style="1887" bestFit="1" customWidth="1"/>
    <col min="849" max="849" width="6" style="1887" bestFit="1" customWidth="1"/>
    <col min="850" max="850" width="4.42578125" style="1887" bestFit="1" customWidth="1"/>
    <col min="851" max="851" width="4.7109375" style="1887" bestFit="1" customWidth="1"/>
    <col min="852" max="852" width="4.28515625" style="1887" bestFit="1" customWidth="1"/>
    <col min="853" max="853" width="4.85546875" style="1887" bestFit="1" customWidth="1"/>
    <col min="854" max="854" width="5.7109375" style="1887" bestFit="1" customWidth="1"/>
    <col min="855" max="1025" width="10.42578125" style="1887"/>
    <col min="1026" max="1026" width="4" style="1887" bestFit="1" customWidth="1"/>
    <col min="1027" max="1027" width="10.85546875" style="1887" customWidth="1"/>
    <col min="1028" max="1028" width="9.42578125" style="1887" customWidth="1"/>
    <col min="1029" max="1029" width="39.85546875" style="1887" customWidth="1"/>
    <col min="1030" max="1030" width="9.28515625" style="1887" bestFit="1" customWidth="1"/>
    <col min="1031" max="1031" width="12" style="1887" bestFit="1" customWidth="1"/>
    <col min="1032" max="1033" width="6" style="1887" customWidth="1"/>
    <col min="1034" max="1039" width="4.28515625" style="1887" customWidth="1"/>
    <col min="1040" max="1040" width="4" style="1887" bestFit="1" customWidth="1"/>
    <col min="1041" max="1043" width="3.28515625" style="1887" customWidth="1"/>
    <col min="1044" max="1048" width="3.28515625" style="1887" bestFit="1" customWidth="1"/>
    <col min="1049" max="1066" width="3.42578125" style="1887" bestFit="1" customWidth="1"/>
    <col min="1067" max="1067" width="4" style="1887" customWidth="1"/>
    <col min="1068" max="1068" width="3.42578125" style="1887" bestFit="1" customWidth="1"/>
    <col min="1069" max="1069" width="3.7109375" style="1887" customWidth="1"/>
    <col min="1070" max="1071" width="3.42578125" style="1887" bestFit="1" customWidth="1"/>
    <col min="1072" max="1072" width="4" style="1887" customWidth="1"/>
    <col min="1073" max="1074" width="3.42578125" style="1887" bestFit="1" customWidth="1"/>
    <col min="1075" max="1076" width="3.42578125" style="1887" customWidth="1"/>
    <col min="1077" max="1091" width="3.42578125" style="1887" bestFit="1" customWidth="1"/>
    <col min="1092" max="1095" width="3.42578125" style="1887" customWidth="1"/>
    <col min="1096" max="1096" width="8.5703125" style="1887" bestFit="1" customWidth="1"/>
    <col min="1097" max="1097" width="6.5703125" style="1887" bestFit="1" customWidth="1"/>
    <col min="1098" max="1098" width="7.42578125" style="1887" bestFit="1" customWidth="1"/>
    <col min="1099" max="1099" width="5.42578125" style="1887" bestFit="1" customWidth="1"/>
    <col min="1100" max="1100" width="6.28515625" style="1887" bestFit="1" customWidth="1"/>
    <col min="1101" max="1102" width="6.5703125" style="1887" bestFit="1" customWidth="1"/>
    <col min="1103" max="1103" width="7.7109375" style="1887" bestFit="1" customWidth="1"/>
    <col min="1104" max="1104" width="5.5703125" style="1887" bestFit="1" customWidth="1"/>
    <col min="1105" max="1105" width="6" style="1887" bestFit="1" customWidth="1"/>
    <col min="1106" max="1106" width="4.42578125" style="1887" bestFit="1" customWidth="1"/>
    <col min="1107" max="1107" width="4.7109375" style="1887" bestFit="1" customWidth="1"/>
    <col min="1108" max="1108" width="4.28515625" style="1887" bestFit="1" customWidth="1"/>
    <col min="1109" max="1109" width="4.85546875" style="1887" bestFit="1" customWidth="1"/>
    <col min="1110" max="1110" width="5.7109375" style="1887" bestFit="1" customWidth="1"/>
    <col min="1111" max="1281" width="10.42578125" style="1887"/>
    <col min="1282" max="1282" width="4" style="1887" bestFit="1" customWidth="1"/>
    <col min="1283" max="1283" width="10.85546875" style="1887" customWidth="1"/>
    <col min="1284" max="1284" width="9.42578125" style="1887" customWidth="1"/>
    <col min="1285" max="1285" width="39.85546875" style="1887" customWidth="1"/>
    <col min="1286" max="1286" width="9.28515625" style="1887" bestFit="1" customWidth="1"/>
    <col min="1287" max="1287" width="12" style="1887" bestFit="1" customWidth="1"/>
    <col min="1288" max="1289" width="6" style="1887" customWidth="1"/>
    <col min="1290" max="1295" width="4.28515625" style="1887" customWidth="1"/>
    <col min="1296" max="1296" width="4" style="1887" bestFit="1" customWidth="1"/>
    <col min="1297" max="1299" width="3.28515625" style="1887" customWidth="1"/>
    <col min="1300" max="1304" width="3.28515625" style="1887" bestFit="1" customWidth="1"/>
    <col min="1305" max="1322" width="3.42578125" style="1887" bestFit="1" customWidth="1"/>
    <col min="1323" max="1323" width="4" style="1887" customWidth="1"/>
    <col min="1324" max="1324" width="3.42578125" style="1887" bestFit="1" customWidth="1"/>
    <col min="1325" max="1325" width="3.7109375" style="1887" customWidth="1"/>
    <col min="1326" max="1327" width="3.42578125" style="1887" bestFit="1" customWidth="1"/>
    <col min="1328" max="1328" width="4" style="1887" customWidth="1"/>
    <col min="1329" max="1330" width="3.42578125" style="1887" bestFit="1" customWidth="1"/>
    <col min="1331" max="1332" width="3.42578125" style="1887" customWidth="1"/>
    <col min="1333" max="1347" width="3.42578125" style="1887" bestFit="1" customWidth="1"/>
    <col min="1348" max="1351" width="3.42578125" style="1887" customWidth="1"/>
    <col min="1352" max="1352" width="8.5703125" style="1887" bestFit="1" customWidth="1"/>
    <col min="1353" max="1353" width="6.5703125" style="1887" bestFit="1" customWidth="1"/>
    <col min="1354" max="1354" width="7.42578125" style="1887" bestFit="1" customWidth="1"/>
    <col min="1355" max="1355" width="5.42578125" style="1887" bestFit="1" customWidth="1"/>
    <col min="1356" max="1356" width="6.28515625" style="1887" bestFit="1" customWidth="1"/>
    <col min="1357" max="1358" width="6.5703125" style="1887" bestFit="1" customWidth="1"/>
    <col min="1359" max="1359" width="7.7109375" style="1887" bestFit="1" customWidth="1"/>
    <col min="1360" max="1360" width="5.5703125" style="1887" bestFit="1" customWidth="1"/>
    <col min="1361" max="1361" width="6" style="1887" bestFit="1" customWidth="1"/>
    <col min="1362" max="1362" width="4.42578125" style="1887" bestFit="1" customWidth="1"/>
    <col min="1363" max="1363" width="4.7109375" style="1887" bestFit="1" customWidth="1"/>
    <col min="1364" max="1364" width="4.28515625" style="1887" bestFit="1" customWidth="1"/>
    <col min="1365" max="1365" width="4.85546875" style="1887" bestFit="1" customWidth="1"/>
    <col min="1366" max="1366" width="5.7109375" style="1887" bestFit="1" customWidth="1"/>
    <col min="1367" max="1537" width="10.42578125" style="1887"/>
    <col min="1538" max="1538" width="4" style="1887" bestFit="1" customWidth="1"/>
    <col min="1539" max="1539" width="10.85546875" style="1887" customWidth="1"/>
    <col min="1540" max="1540" width="9.42578125" style="1887" customWidth="1"/>
    <col min="1541" max="1541" width="39.85546875" style="1887" customWidth="1"/>
    <col min="1542" max="1542" width="9.28515625" style="1887" bestFit="1" customWidth="1"/>
    <col min="1543" max="1543" width="12" style="1887" bestFit="1" customWidth="1"/>
    <col min="1544" max="1545" width="6" style="1887" customWidth="1"/>
    <col min="1546" max="1551" width="4.28515625" style="1887" customWidth="1"/>
    <col min="1552" max="1552" width="4" style="1887" bestFit="1" customWidth="1"/>
    <col min="1553" max="1555" width="3.28515625" style="1887" customWidth="1"/>
    <col min="1556" max="1560" width="3.28515625" style="1887" bestFit="1" customWidth="1"/>
    <col min="1561" max="1578" width="3.42578125" style="1887" bestFit="1" customWidth="1"/>
    <col min="1579" max="1579" width="4" style="1887" customWidth="1"/>
    <col min="1580" max="1580" width="3.42578125" style="1887" bestFit="1" customWidth="1"/>
    <col min="1581" max="1581" width="3.7109375" style="1887" customWidth="1"/>
    <col min="1582" max="1583" width="3.42578125" style="1887" bestFit="1" customWidth="1"/>
    <col min="1584" max="1584" width="4" style="1887" customWidth="1"/>
    <col min="1585" max="1586" width="3.42578125" style="1887" bestFit="1" customWidth="1"/>
    <col min="1587" max="1588" width="3.42578125" style="1887" customWidth="1"/>
    <col min="1589" max="1603" width="3.42578125" style="1887" bestFit="1" customWidth="1"/>
    <col min="1604" max="1607" width="3.42578125" style="1887" customWidth="1"/>
    <col min="1608" max="1608" width="8.5703125" style="1887" bestFit="1" customWidth="1"/>
    <col min="1609" max="1609" width="6.5703125" style="1887" bestFit="1" customWidth="1"/>
    <col min="1610" max="1610" width="7.42578125" style="1887" bestFit="1" customWidth="1"/>
    <col min="1611" max="1611" width="5.42578125" style="1887" bestFit="1" customWidth="1"/>
    <col min="1612" max="1612" width="6.28515625" style="1887" bestFit="1" customWidth="1"/>
    <col min="1613" max="1614" width="6.5703125" style="1887" bestFit="1" customWidth="1"/>
    <col min="1615" max="1615" width="7.7109375" style="1887" bestFit="1" customWidth="1"/>
    <col min="1616" max="1616" width="5.5703125" style="1887" bestFit="1" customWidth="1"/>
    <col min="1617" max="1617" width="6" style="1887" bestFit="1" customWidth="1"/>
    <col min="1618" max="1618" width="4.42578125" style="1887" bestFit="1" customWidth="1"/>
    <col min="1619" max="1619" width="4.7109375" style="1887" bestFit="1" customWidth="1"/>
    <col min="1620" max="1620" width="4.28515625" style="1887" bestFit="1" customWidth="1"/>
    <col min="1621" max="1621" width="4.85546875" style="1887" bestFit="1" customWidth="1"/>
    <col min="1622" max="1622" width="5.7109375" style="1887" bestFit="1" customWidth="1"/>
    <col min="1623" max="1793" width="10.42578125" style="1887"/>
    <col min="1794" max="1794" width="4" style="1887" bestFit="1" customWidth="1"/>
    <col min="1795" max="1795" width="10.85546875" style="1887" customWidth="1"/>
    <col min="1796" max="1796" width="9.42578125" style="1887" customWidth="1"/>
    <col min="1797" max="1797" width="39.85546875" style="1887" customWidth="1"/>
    <col min="1798" max="1798" width="9.28515625" style="1887" bestFit="1" customWidth="1"/>
    <col min="1799" max="1799" width="12" style="1887" bestFit="1" customWidth="1"/>
    <col min="1800" max="1801" width="6" style="1887" customWidth="1"/>
    <col min="1802" max="1807" width="4.28515625" style="1887" customWidth="1"/>
    <col min="1808" max="1808" width="4" style="1887" bestFit="1" customWidth="1"/>
    <col min="1809" max="1811" width="3.28515625" style="1887" customWidth="1"/>
    <col min="1812" max="1816" width="3.28515625" style="1887" bestFit="1" customWidth="1"/>
    <col min="1817" max="1834" width="3.42578125" style="1887" bestFit="1" customWidth="1"/>
    <col min="1835" max="1835" width="4" style="1887" customWidth="1"/>
    <col min="1836" max="1836" width="3.42578125" style="1887" bestFit="1" customWidth="1"/>
    <col min="1837" max="1837" width="3.7109375" style="1887" customWidth="1"/>
    <col min="1838" max="1839" width="3.42578125" style="1887" bestFit="1" customWidth="1"/>
    <col min="1840" max="1840" width="4" style="1887" customWidth="1"/>
    <col min="1841" max="1842" width="3.42578125" style="1887" bestFit="1" customWidth="1"/>
    <col min="1843" max="1844" width="3.42578125" style="1887" customWidth="1"/>
    <col min="1845" max="1859" width="3.42578125" style="1887" bestFit="1" customWidth="1"/>
    <col min="1860" max="1863" width="3.42578125" style="1887" customWidth="1"/>
    <col min="1864" max="1864" width="8.5703125" style="1887" bestFit="1" customWidth="1"/>
    <col min="1865" max="1865" width="6.5703125" style="1887" bestFit="1" customWidth="1"/>
    <col min="1866" max="1866" width="7.42578125" style="1887" bestFit="1" customWidth="1"/>
    <col min="1867" max="1867" width="5.42578125" style="1887" bestFit="1" customWidth="1"/>
    <col min="1868" max="1868" width="6.28515625" style="1887" bestFit="1" customWidth="1"/>
    <col min="1869" max="1870" width="6.5703125" style="1887" bestFit="1" customWidth="1"/>
    <col min="1871" max="1871" width="7.7109375" style="1887" bestFit="1" customWidth="1"/>
    <col min="1872" max="1872" width="5.5703125" style="1887" bestFit="1" customWidth="1"/>
    <col min="1873" max="1873" width="6" style="1887" bestFit="1" customWidth="1"/>
    <col min="1874" max="1874" width="4.42578125" style="1887" bestFit="1" customWidth="1"/>
    <col min="1875" max="1875" width="4.7109375" style="1887" bestFit="1" customWidth="1"/>
    <col min="1876" max="1876" width="4.28515625" style="1887" bestFit="1" customWidth="1"/>
    <col min="1877" max="1877" width="4.85546875" style="1887" bestFit="1" customWidth="1"/>
    <col min="1878" max="1878" width="5.7109375" style="1887" bestFit="1" customWidth="1"/>
    <col min="1879" max="2049" width="10.42578125" style="1887"/>
    <col min="2050" max="2050" width="4" style="1887" bestFit="1" customWidth="1"/>
    <col min="2051" max="2051" width="10.85546875" style="1887" customWidth="1"/>
    <col min="2052" max="2052" width="9.42578125" style="1887" customWidth="1"/>
    <col min="2053" max="2053" width="39.85546875" style="1887" customWidth="1"/>
    <col min="2054" max="2054" width="9.28515625" style="1887" bestFit="1" customWidth="1"/>
    <col min="2055" max="2055" width="12" style="1887" bestFit="1" customWidth="1"/>
    <col min="2056" max="2057" width="6" style="1887" customWidth="1"/>
    <col min="2058" max="2063" width="4.28515625" style="1887" customWidth="1"/>
    <col min="2064" max="2064" width="4" style="1887" bestFit="1" customWidth="1"/>
    <col min="2065" max="2067" width="3.28515625" style="1887" customWidth="1"/>
    <col min="2068" max="2072" width="3.28515625" style="1887" bestFit="1" customWidth="1"/>
    <col min="2073" max="2090" width="3.42578125" style="1887" bestFit="1" customWidth="1"/>
    <col min="2091" max="2091" width="4" style="1887" customWidth="1"/>
    <col min="2092" max="2092" width="3.42578125" style="1887" bestFit="1" customWidth="1"/>
    <col min="2093" max="2093" width="3.7109375" style="1887" customWidth="1"/>
    <col min="2094" max="2095" width="3.42578125" style="1887" bestFit="1" customWidth="1"/>
    <col min="2096" max="2096" width="4" style="1887" customWidth="1"/>
    <col min="2097" max="2098" width="3.42578125" style="1887" bestFit="1" customWidth="1"/>
    <col min="2099" max="2100" width="3.42578125" style="1887" customWidth="1"/>
    <col min="2101" max="2115" width="3.42578125" style="1887" bestFit="1" customWidth="1"/>
    <col min="2116" max="2119" width="3.42578125" style="1887" customWidth="1"/>
    <col min="2120" max="2120" width="8.5703125" style="1887" bestFit="1" customWidth="1"/>
    <col min="2121" max="2121" width="6.5703125" style="1887" bestFit="1" customWidth="1"/>
    <col min="2122" max="2122" width="7.42578125" style="1887" bestFit="1" customWidth="1"/>
    <col min="2123" max="2123" width="5.42578125" style="1887" bestFit="1" customWidth="1"/>
    <col min="2124" max="2124" width="6.28515625" style="1887" bestFit="1" customWidth="1"/>
    <col min="2125" max="2126" width="6.5703125" style="1887" bestFit="1" customWidth="1"/>
    <col min="2127" max="2127" width="7.7109375" style="1887" bestFit="1" customWidth="1"/>
    <col min="2128" max="2128" width="5.5703125" style="1887" bestFit="1" customWidth="1"/>
    <col min="2129" max="2129" width="6" style="1887" bestFit="1" customWidth="1"/>
    <col min="2130" max="2130" width="4.42578125" style="1887" bestFit="1" customWidth="1"/>
    <col min="2131" max="2131" width="4.7109375" style="1887" bestFit="1" customWidth="1"/>
    <col min="2132" max="2132" width="4.28515625" style="1887" bestFit="1" customWidth="1"/>
    <col min="2133" max="2133" width="4.85546875" style="1887" bestFit="1" customWidth="1"/>
    <col min="2134" max="2134" width="5.7109375" style="1887" bestFit="1" customWidth="1"/>
    <col min="2135" max="2305" width="10.42578125" style="1887"/>
    <col min="2306" max="2306" width="4" style="1887" bestFit="1" customWidth="1"/>
    <col min="2307" max="2307" width="10.85546875" style="1887" customWidth="1"/>
    <col min="2308" max="2308" width="9.42578125" style="1887" customWidth="1"/>
    <col min="2309" max="2309" width="39.85546875" style="1887" customWidth="1"/>
    <col min="2310" max="2310" width="9.28515625" style="1887" bestFit="1" customWidth="1"/>
    <col min="2311" max="2311" width="12" style="1887" bestFit="1" customWidth="1"/>
    <col min="2312" max="2313" width="6" style="1887" customWidth="1"/>
    <col min="2314" max="2319" width="4.28515625" style="1887" customWidth="1"/>
    <col min="2320" max="2320" width="4" style="1887" bestFit="1" customWidth="1"/>
    <col min="2321" max="2323" width="3.28515625" style="1887" customWidth="1"/>
    <col min="2324" max="2328" width="3.28515625" style="1887" bestFit="1" customWidth="1"/>
    <col min="2329" max="2346" width="3.42578125" style="1887" bestFit="1" customWidth="1"/>
    <col min="2347" max="2347" width="4" style="1887" customWidth="1"/>
    <col min="2348" max="2348" width="3.42578125" style="1887" bestFit="1" customWidth="1"/>
    <col min="2349" max="2349" width="3.7109375" style="1887" customWidth="1"/>
    <col min="2350" max="2351" width="3.42578125" style="1887" bestFit="1" customWidth="1"/>
    <col min="2352" max="2352" width="4" style="1887" customWidth="1"/>
    <col min="2353" max="2354" width="3.42578125" style="1887" bestFit="1" customWidth="1"/>
    <col min="2355" max="2356" width="3.42578125" style="1887" customWidth="1"/>
    <col min="2357" max="2371" width="3.42578125" style="1887" bestFit="1" customWidth="1"/>
    <col min="2372" max="2375" width="3.42578125" style="1887" customWidth="1"/>
    <col min="2376" max="2376" width="8.5703125" style="1887" bestFit="1" customWidth="1"/>
    <col min="2377" max="2377" width="6.5703125" style="1887" bestFit="1" customWidth="1"/>
    <col min="2378" max="2378" width="7.42578125" style="1887" bestFit="1" customWidth="1"/>
    <col min="2379" max="2379" width="5.42578125" style="1887" bestFit="1" customWidth="1"/>
    <col min="2380" max="2380" width="6.28515625" style="1887" bestFit="1" customWidth="1"/>
    <col min="2381" max="2382" width="6.5703125" style="1887" bestFit="1" customWidth="1"/>
    <col min="2383" max="2383" width="7.7109375" style="1887" bestFit="1" customWidth="1"/>
    <col min="2384" max="2384" width="5.5703125" style="1887" bestFit="1" customWidth="1"/>
    <col min="2385" max="2385" width="6" style="1887" bestFit="1" customWidth="1"/>
    <col min="2386" max="2386" width="4.42578125" style="1887" bestFit="1" customWidth="1"/>
    <col min="2387" max="2387" width="4.7109375" style="1887" bestFit="1" customWidth="1"/>
    <col min="2388" max="2388" width="4.28515625" style="1887" bestFit="1" customWidth="1"/>
    <col min="2389" max="2389" width="4.85546875" style="1887" bestFit="1" customWidth="1"/>
    <col min="2390" max="2390" width="5.7109375" style="1887" bestFit="1" customWidth="1"/>
    <col min="2391" max="2561" width="10.42578125" style="1887"/>
    <col min="2562" max="2562" width="4" style="1887" bestFit="1" customWidth="1"/>
    <col min="2563" max="2563" width="10.85546875" style="1887" customWidth="1"/>
    <col min="2564" max="2564" width="9.42578125" style="1887" customWidth="1"/>
    <col min="2565" max="2565" width="39.85546875" style="1887" customWidth="1"/>
    <col min="2566" max="2566" width="9.28515625" style="1887" bestFit="1" customWidth="1"/>
    <col min="2567" max="2567" width="12" style="1887" bestFit="1" customWidth="1"/>
    <col min="2568" max="2569" width="6" style="1887" customWidth="1"/>
    <col min="2570" max="2575" width="4.28515625" style="1887" customWidth="1"/>
    <col min="2576" max="2576" width="4" style="1887" bestFit="1" customWidth="1"/>
    <col min="2577" max="2579" width="3.28515625" style="1887" customWidth="1"/>
    <col min="2580" max="2584" width="3.28515625" style="1887" bestFit="1" customWidth="1"/>
    <col min="2585" max="2602" width="3.42578125" style="1887" bestFit="1" customWidth="1"/>
    <col min="2603" max="2603" width="4" style="1887" customWidth="1"/>
    <col min="2604" max="2604" width="3.42578125" style="1887" bestFit="1" customWidth="1"/>
    <col min="2605" max="2605" width="3.7109375" style="1887" customWidth="1"/>
    <col min="2606" max="2607" width="3.42578125" style="1887" bestFit="1" customWidth="1"/>
    <col min="2608" max="2608" width="4" style="1887" customWidth="1"/>
    <col min="2609" max="2610" width="3.42578125" style="1887" bestFit="1" customWidth="1"/>
    <col min="2611" max="2612" width="3.42578125" style="1887" customWidth="1"/>
    <col min="2613" max="2627" width="3.42578125" style="1887" bestFit="1" customWidth="1"/>
    <col min="2628" max="2631" width="3.42578125" style="1887" customWidth="1"/>
    <col min="2632" max="2632" width="8.5703125" style="1887" bestFit="1" customWidth="1"/>
    <col min="2633" max="2633" width="6.5703125" style="1887" bestFit="1" customWidth="1"/>
    <col min="2634" max="2634" width="7.42578125" style="1887" bestFit="1" customWidth="1"/>
    <col min="2635" max="2635" width="5.42578125" style="1887" bestFit="1" customWidth="1"/>
    <col min="2636" max="2636" width="6.28515625" style="1887" bestFit="1" customWidth="1"/>
    <col min="2637" max="2638" width="6.5703125" style="1887" bestFit="1" customWidth="1"/>
    <col min="2639" max="2639" width="7.7109375" style="1887" bestFit="1" customWidth="1"/>
    <col min="2640" max="2640" width="5.5703125" style="1887" bestFit="1" customWidth="1"/>
    <col min="2641" max="2641" width="6" style="1887" bestFit="1" customWidth="1"/>
    <col min="2642" max="2642" width="4.42578125" style="1887" bestFit="1" customWidth="1"/>
    <col min="2643" max="2643" width="4.7109375" style="1887" bestFit="1" customWidth="1"/>
    <col min="2644" max="2644" width="4.28515625" style="1887" bestFit="1" customWidth="1"/>
    <col min="2645" max="2645" width="4.85546875" style="1887" bestFit="1" customWidth="1"/>
    <col min="2646" max="2646" width="5.7109375" style="1887" bestFit="1" customWidth="1"/>
    <col min="2647" max="2817" width="10.42578125" style="1887"/>
    <col min="2818" max="2818" width="4" style="1887" bestFit="1" customWidth="1"/>
    <col min="2819" max="2819" width="10.85546875" style="1887" customWidth="1"/>
    <col min="2820" max="2820" width="9.42578125" style="1887" customWidth="1"/>
    <col min="2821" max="2821" width="39.85546875" style="1887" customWidth="1"/>
    <col min="2822" max="2822" width="9.28515625" style="1887" bestFit="1" customWidth="1"/>
    <col min="2823" max="2823" width="12" style="1887" bestFit="1" customWidth="1"/>
    <col min="2824" max="2825" width="6" style="1887" customWidth="1"/>
    <col min="2826" max="2831" width="4.28515625" style="1887" customWidth="1"/>
    <col min="2832" max="2832" width="4" style="1887" bestFit="1" customWidth="1"/>
    <col min="2833" max="2835" width="3.28515625" style="1887" customWidth="1"/>
    <col min="2836" max="2840" width="3.28515625" style="1887" bestFit="1" customWidth="1"/>
    <col min="2841" max="2858" width="3.42578125" style="1887" bestFit="1" customWidth="1"/>
    <col min="2859" max="2859" width="4" style="1887" customWidth="1"/>
    <col min="2860" max="2860" width="3.42578125" style="1887" bestFit="1" customWidth="1"/>
    <col min="2861" max="2861" width="3.7109375" style="1887" customWidth="1"/>
    <col min="2862" max="2863" width="3.42578125" style="1887" bestFit="1" customWidth="1"/>
    <col min="2864" max="2864" width="4" style="1887" customWidth="1"/>
    <col min="2865" max="2866" width="3.42578125" style="1887" bestFit="1" customWidth="1"/>
    <col min="2867" max="2868" width="3.42578125" style="1887" customWidth="1"/>
    <col min="2869" max="2883" width="3.42578125" style="1887" bestFit="1" customWidth="1"/>
    <col min="2884" max="2887" width="3.42578125" style="1887" customWidth="1"/>
    <col min="2888" max="2888" width="8.5703125" style="1887" bestFit="1" customWidth="1"/>
    <col min="2889" max="2889" width="6.5703125" style="1887" bestFit="1" customWidth="1"/>
    <col min="2890" max="2890" width="7.42578125" style="1887" bestFit="1" customWidth="1"/>
    <col min="2891" max="2891" width="5.42578125" style="1887" bestFit="1" customWidth="1"/>
    <col min="2892" max="2892" width="6.28515625" style="1887" bestFit="1" customWidth="1"/>
    <col min="2893" max="2894" width="6.5703125" style="1887" bestFit="1" customWidth="1"/>
    <col min="2895" max="2895" width="7.7109375" style="1887" bestFit="1" customWidth="1"/>
    <col min="2896" max="2896" width="5.5703125" style="1887" bestFit="1" customWidth="1"/>
    <col min="2897" max="2897" width="6" style="1887" bestFit="1" customWidth="1"/>
    <col min="2898" max="2898" width="4.42578125" style="1887" bestFit="1" customWidth="1"/>
    <col min="2899" max="2899" width="4.7109375" style="1887" bestFit="1" customWidth="1"/>
    <col min="2900" max="2900" width="4.28515625" style="1887" bestFit="1" customWidth="1"/>
    <col min="2901" max="2901" width="4.85546875" style="1887" bestFit="1" customWidth="1"/>
    <col min="2902" max="2902" width="5.7109375" style="1887" bestFit="1" customWidth="1"/>
    <col min="2903" max="3073" width="10.42578125" style="1887"/>
    <col min="3074" max="3074" width="4" style="1887" bestFit="1" customWidth="1"/>
    <col min="3075" max="3075" width="10.85546875" style="1887" customWidth="1"/>
    <col min="3076" max="3076" width="9.42578125" style="1887" customWidth="1"/>
    <col min="3077" max="3077" width="39.85546875" style="1887" customWidth="1"/>
    <col min="3078" max="3078" width="9.28515625" style="1887" bestFit="1" customWidth="1"/>
    <col min="3079" max="3079" width="12" style="1887" bestFit="1" customWidth="1"/>
    <col min="3080" max="3081" width="6" style="1887" customWidth="1"/>
    <col min="3082" max="3087" width="4.28515625" style="1887" customWidth="1"/>
    <col min="3088" max="3088" width="4" style="1887" bestFit="1" customWidth="1"/>
    <col min="3089" max="3091" width="3.28515625" style="1887" customWidth="1"/>
    <col min="3092" max="3096" width="3.28515625" style="1887" bestFit="1" customWidth="1"/>
    <col min="3097" max="3114" width="3.42578125" style="1887" bestFit="1" customWidth="1"/>
    <col min="3115" max="3115" width="4" style="1887" customWidth="1"/>
    <col min="3116" max="3116" width="3.42578125" style="1887" bestFit="1" customWidth="1"/>
    <col min="3117" max="3117" width="3.7109375" style="1887" customWidth="1"/>
    <col min="3118" max="3119" width="3.42578125" style="1887" bestFit="1" customWidth="1"/>
    <col min="3120" max="3120" width="4" style="1887" customWidth="1"/>
    <col min="3121" max="3122" width="3.42578125" style="1887" bestFit="1" customWidth="1"/>
    <col min="3123" max="3124" width="3.42578125" style="1887" customWidth="1"/>
    <col min="3125" max="3139" width="3.42578125" style="1887" bestFit="1" customWidth="1"/>
    <col min="3140" max="3143" width="3.42578125" style="1887" customWidth="1"/>
    <col min="3144" max="3144" width="8.5703125" style="1887" bestFit="1" customWidth="1"/>
    <col min="3145" max="3145" width="6.5703125" style="1887" bestFit="1" customWidth="1"/>
    <col min="3146" max="3146" width="7.42578125" style="1887" bestFit="1" customWidth="1"/>
    <col min="3147" max="3147" width="5.42578125" style="1887" bestFit="1" customWidth="1"/>
    <col min="3148" max="3148" width="6.28515625" style="1887" bestFit="1" customWidth="1"/>
    <col min="3149" max="3150" width="6.5703125" style="1887" bestFit="1" customWidth="1"/>
    <col min="3151" max="3151" width="7.7109375" style="1887" bestFit="1" customWidth="1"/>
    <col min="3152" max="3152" width="5.5703125" style="1887" bestFit="1" customWidth="1"/>
    <col min="3153" max="3153" width="6" style="1887" bestFit="1" customWidth="1"/>
    <col min="3154" max="3154" width="4.42578125" style="1887" bestFit="1" customWidth="1"/>
    <col min="3155" max="3155" width="4.7109375" style="1887" bestFit="1" customWidth="1"/>
    <col min="3156" max="3156" width="4.28515625" style="1887" bestFit="1" customWidth="1"/>
    <col min="3157" max="3157" width="4.85546875" style="1887" bestFit="1" customWidth="1"/>
    <col min="3158" max="3158" width="5.7109375" style="1887" bestFit="1" customWidth="1"/>
    <col min="3159" max="3329" width="10.42578125" style="1887"/>
    <col min="3330" max="3330" width="4" style="1887" bestFit="1" customWidth="1"/>
    <col min="3331" max="3331" width="10.85546875" style="1887" customWidth="1"/>
    <col min="3332" max="3332" width="9.42578125" style="1887" customWidth="1"/>
    <col min="3333" max="3333" width="39.85546875" style="1887" customWidth="1"/>
    <col min="3334" max="3334" width="9.28515625" style="1887" bestFit="1" customWidth="1"/>
    <col min="3335" max="3335" width="12" style="1887" bestFit="1" customWidth="1"/>
    <col min="3336" max="3337" width="6" style="1887" customWidth="1"/>
    <col min="3338" max="3343" width="4.28515625" style="1887" customWidth="1"/>
    <col min="3344" max="3344" width="4" style="1887" bestFit="1" customWidth="1"/>
    <col min="3345" max="3347" width="3.28515625" style="1887" customWidth="1"/>
    <col min="3348" max="3352" width="3.28515625" style="1887" bestFit="1" customWidth="1"/>
    <col min="3353" max="3370" width="3.42578125" style="1887" bestFit="1" customWidth="1"/>
    <col min="3371" max="3371" width="4" style="1887" customWidth="1"/>
    <col min="3372" max="3372" width="3.42578125" style="1887" bestFit="1" customWidth="1"/>
    <col min="3373" max="3373" width="3.7109375" style="1887" customWidth="1"/>
    <col min="3374" max="3375" width="3.42578125" style="1887" bestFit="1" customWidth="1"/>
    <col min="3376" max="3376" width="4" style="1887" customWidth="1"/>
    <col min="3377" max="3378" width="3.42578125" style="1887" bestFit="1" customWidth="1"/>
    <col min="3379" max="3380" width="3.42578125" style="1887" customWidth="1"/>
    <col min="3381" max="3395" width="3.42578125" style="1887" bestFit="1" customWidth="1"/>
    <col min="3396" max="3399" width="3.42578125" style="1887" customWidth="1"/>
    <col min="3400" max="3400" width="8.5703125" style="1887" bestFit="1" customWidth="1"/>
    <col min="3401" max="3401" width="6.5703125" style="1887" bestFit="1" customWidth="1"/>
    <col min="3402" max="3402" width="7.42578125" style="1887" bestFit="1" customWidth="1"/>
    <col min="3403" max="3403" width="5.42578125" style="1887" bestFit="1" customWidth="1"/>
    <col min="3404" max="3404" width="6.28515625" style="1887" bestFit="1" customWidth="1"/>
    <col min="3405" max="3406" width="6.5703125" style="1887" bestFit="1" customWidth="1"/>
    <col min="3407" max="3407" width="7.7109375" style="1887" bestFit="1" customWidth="1"/>
    <col min="3408" max="3408" width="5.5703125" style="1887" bestFit="1" customWidth="1"/>
    <col min="3409" max="3409" width="6" style="1887" bestFit="1" customWidth="1"/>
    <col min="3410" max="3410" width="4.42578125" style="1887" bestFit="1" customWidth="1"/>
    <col min="3411" max="3411" width="4.7109375" style="1887" bestFit="1" customWidth="1"/>
    <col min="3412" max="3412" width="4.28515625" style="1887" bestFit="1" customWidth="1"/>
    <col min="3413" max="3413" width="4.85546875" style="1887" bestFit="1" customWidth="1"/>
    <col min="3414" max="3414" width="5.7109375" style="1887" bestFit="1" customWidth="1"/>
    <col min="3415" max="3585" width="10.42578125" style="1887"/>
    <col min="3586" max="3586" width="4" style="1887" bestFit="1" customWidth="1"/>
    <col min="3587" max="3587" width="10.85546875" style="1887" customWidth="1"/>
    <col min="3588" max="3588" width="9.42578125" style="1887" customWidth="1"/>
    <col min="3589" max="3589" width="39.85546875" style="1887" customWidth="1"/>
    <col min="3590" max="3590" width="9.28515625" style="1887" bestFit="1" customWidth="1"/>
    <col min="3591" max="3591" width="12" style="1887" bestFit="1" customWidth="1"/>
    <col min="3592" max="3593" width="6" style="1887" customWidth="1"/>
    <col min="3594" max="3599" width="4.28515625" style="1887" customWidth="1"/>
    <col min="3600" max="3600" width="4" style="1887" bestFit="1" customWidth="1"/>
    <col min="3601" max="3603" width="3.28515625" style="1887" customWidth="1"/>
    <col min="3604" max="3608" width="3.28515625" style="1887" bestFit="1" customWidth="1"/>
    <col min="3609" max="3626" width="3.42578125" style="1887" bestFit="1" customWidth="1"/>
    <col min="3627" max="3627" width="4" style="1887" customWidth="1"/>
    <col min="3628" max="3628" width="3.42578125" style="1887" bestFit="1" customWidth="1"/>
    <col min="3629" max="3629" width="3.7109375" style="1887" customWidth="1"/>
    <col min="3630" max="3631" width="3.42578125" style="1887" bestFit="1" customWidth="1"/>
    <col min="3632" max="3632" width="4" style="1887" customWidth="1"/>
    <col min="3633" max="3634" width="3.42578125" style="1887" bestFit="1" customWidth="1"/>
    <col min="3635" max="3636" width="3.42578125" style="1887" customWidth="1"/>
    <col min="3637" max="3651" width="3.42578125" style="1887" bestFit="1" customWidth="1"/>
    <col min="3652" max="3655" width="3.42578125" style="1887" customWidth="1"/>
    <col min="3656" max="3656" width="8.5703125" style="1887" bestFit="1" customWidth="1"/>
    <col min="3657" max="3657" width="6.5703125" style="1887" bestFit="1" customWidth="1"/>
    <col min="3658" max="3658" width="7.42578125" style="1887" bestFit="1" customWidth="1"/>
    <col min="3659" max="3659" width="5.42578125" style="1887" bestFit="1" customWidth="1"/>
    <col min="3660" max="3660" width="6.28515625" style="1887" bestFit="1" customWidth="1"/>
    <col min="3661" max="3662" width="6.5703125" style="1887" bestFit="1" customWidth="1"/>
    <col min="3663" max="3663" width="7.7109375" style="1887" bestFit="1" customWidth="1"/>
    <col min="3664" max="3664" width="5.5703125" style="1887" bestFit="1" customWidth="1"/>
    <col min="3665" max="3665" width="6" style="1887" bestFit="1" customWidth="1"/>
    <col min="3666" max="3666" width="4.42578125" style="1887" bestFit="1" customWidth="1"/>
    <col min="3667" max="3667" width="4.7109375" style="1887" bestFit="1" customWidth="1"/>
    <col min="3668" max="3668" width="4.28515625" style="1887" bestFit="1" customWidth="1"/>
    <col min="3669" max="3669" width="4.85546875" style="1887" bestFit="1" customWidth="1"/>
    <col min="3670" max="3670" width="5.7109375" style="1887" bestFit="1" customWidth="1"/>
    <col min="3671" max="3841" width="10.42578125" style="1887"/>
    <col min="3842" max="3842" width="4" style="1887" bestFit="1" customWidth="1"/>
    <col min="3843" max="3843" width="10.85546875" style="1887" customWidth="1"/>
    <col min="3844" max="3844" width="9.42578125" style="1887" customWidth="1"/>
    <col min="3845" max="3845" width="39.85546875" style="1887" customWidth="1"/>
    <col min="3846" max="3846" width="9.28515625" style="1887" bestFit="1" customWidth="1"/>
    <col min="3847" max="3847" width="12" style="1887" bestFit="1" customWidth="1"/>
    <col min="3848" max="3849" width="6" style="1887" customWidth="1"/>
    <col min="3850" max="3855" width="4.28515625" style="1887" customWidth="1"/>
    <col min="3856" max="3856" width="4" style="1887" bestFit="1" customWidth="1"/>
    <col min="3857" max="3859" width="3.28515625" style="1887" customWidth="1"/>
    <col min="3860" max="3864" width="3.28515625" style="1887" bestFit="1" customWidth="1"/>
    <col min="3865" max="3882" width="3.42578125" style="1887" bestFit="1" customWidth="1"/>
    <col min="3883" max="3883" width="4" style="1887" customWidth="1"/>
    <col min="3884" max="3884" width="3.42578125" style="1887" bestFit="1" customWidth="1"/>
    <col min="3885" max="3885" width="3.7109375" style="1887" customWidth="1"/>
    <col min="3886" max="3887" width="3.42578125" style="1887" bestFit="1" customWidth="1"/>
    <col min="3888" max="3888" width="4" style="1887" customWidth="1"/>
    <col min="3889" max="3890" width="3.42578125" style="1887" bestFit="1" customWidth="1"/>
    <col min="3891" max="3892" width="3.42578125" style="1887" customWidth="1"/>
    <col min="3893" max="3907" width="3.42578125" style="1887" bestFit="1" customWidth="1"/>
    <col min="3908" max="3911" width="3.42578125" style="1887" customWidth="1"/>
    <col min="3912" max="3912" width="8.5703125" style="1887" bestFit="1" customWidth="1"/>
    <col min="3913" max="3913" width="6.5703125" style="1887" bestFit="1" customWidth="1"/>
    <col min="3914" max="3914" width="7.42578125" style="1887" bestFit="1" customWidth="1"/>
    <col min="3915" max="3915" width="5.42578125" style="1887" bestFit="1" customWidth="1"/>
    <col min="3916" max="3916" width="6.28515625" style="1887" bestFit="1" customWidth="1"/>
    <col min="3917" max="3918" width="6.5703125" style="1887" bestFit="1" customWidth="1"/>
    <col min="3919" max="3919" width="7.7109375" style="1887" bestFit="1" customWidth="1"/>
    <col min="3920" max="3920" width="5.5703125" style="1887" bestFit="1" customWidth="1"/>
    <col min="3921" max="3921" width="6" style="1887" bestFit="1" customWidth="1"/>
    <col min="3922" max="3922" width="4.42578125" style="1887" bestFit="1" customWidth="1"/>
    <col min="3923" max="3923" width="4.7109375" style="1887" bestFit="1" customWidth="1"/>
    <col min="3924" max="3924" width="4.28515625" style="1887" bestFit="1" customWidth="1"/>
    <col min="3925" max="3925" width="4.85546875" style="1887" bestFit="1" customWidth="1"/>
    <col min="3926" max="3926" width="5.7109375" style="1887" bestFit="1" customWidth="1"/>
    <col min="3927" max="4097" width="10.42578125" style="1887"/>
    <col min="4098" max="4098" width="4" style="1887" bestFit="1" customWidth="1"/>
    <col min="4099" max="4099" width="10.85546875" style="1887" customWidth="1"/>
    <col min="4100" max="4100" width="9.42578125" style="1887" customWidth="1"/>
    <col min="4101" max="4101" width="39.85546875" style="1887" customWidth="1"/>
    <col min="4102" max="4102" width="9.28515625" style="1887" bestFit="1" customWidth="1"/>
    <col min="4103" max="4103" width="12" style="1887" bestFit="1" customWidth="1"/>
    <col min="4104" max="4105" width="6" style="1887" customWidth="1"/>
    <col min="4106" max="4111" width="4.28515625" style="1887" customWidth="1"/>
    <col min="4112" max="4112" width="4" style="1887" bestFit="1" customWidth="1"/>
    <col min="4113" max="4115" width="3.28515625" style="1887" customWidth="1"/>
    <col min="4116" max="4120" width="3.28515625" style="1887" bestFit="1" customWidth="1"/>
    <col min="4121" max="4138" width="3.42578125" style="1887" bestFit="1" customWidth="1"/>
    <col min="4139" max="4139" width="4" style="1887" customWidth="1"/>
    <col min="4140" max="4140" width="3.42578125" style="1887" bestFit="1" customWidth="1"/>
    <col min="4141" max="4141" width="3.7109375" style="1887" customWidth="1"/>
    <col min="4142" max="4143" width="3.42578125" style="1887" bestFit="1" customWidth="1"/>
    <col min="4144" max="4144" width="4" style="1887" customWidth="1"/>
    <col min="4145" max="4146" width="3.42578125" style="1887" bestFit="1" customWidth="1"/>
    <col min="4147" max="4148" width="3.42578125" style="1887" customWidth="1"/>
    <col min="4149" max="4163" width="3.42578125" style="1887" bestFit="1" customWidth="1"/>
    <col min="4164" max="4167" width="3.42578125" style="1887" customWidth="1"/>
    <col min="4168" max="4168" width="8.5703125" style="1887" bestFit="1" customWidth="1"/>
    <col min="4169" max="4169" width="6.5703125" style="1887" bestFit="1" customWidth="1"/>
    <col min="4170" max="4170" width="7.42578125" style="1887" bestFit="1" customWidth="1"/>
    <col min="4171" max="4171" width="5.42578125" style="1887" bestFit="1" customWidth="1"/>
    <col min="4172" max="4172" width="6.28515625" style="1887" bestFit="1" customWidth="1"/>
    <col min="4173" max="4174" width="6.5703125" style="1887" bestFit="1" customWidth="1"/>
    <col min="4175" max="4175" width="7.7109375" style="1887" bestFit="1" customWidth="1"/>
    <col min="4176" max="4176" width="5.5703125" style="1887" bestFit="1" customWidth="1"/>
    <col min="4177" max="4177" width="6" style="1887" bestFit="1" customWidth="1"/>
    <col min="4178" max="4178" width="4.42578125" style="1887" bestFit="1" customWidth="1"/>
    <col min="4179" max="4179" width="4.7109375" style="1887" bestFit="1" customWidth="1"/>
    <col min="4180" max="4180" width="4.28515625" style="1887" bestFit="1" customWidth="1"/>
    <col min="4181" max="4181" width="4.85546875" style="1887" bestFit="1" customWidth="1"/>
    <col min="4182" max="4182" width="5.7109375" style="1887" bestFit="1" customWidth="1"/>
    <col min="4183" max="4353" width="10.42578125" style="1887"/>
    <col min="4354" max="4354" width="4" style="1887" bestFit="1" customWidth="1"/>
    <col min="4355" max="4355" width="10.85546875" style="1887" customWidth="1"/>
    <col min="4356" max="4356" width="9.42578125" style="1887" customWidth="1"/>
    <col min="4357" max="4357" width="39.85546875" style="1887" customWidth="1"/>
    <col min="4358" max="4358" width="9.28515625" style="1887" bestFit="1" customWidth="1"/>
    <col min="4359" max="4359" width="12" style="1887" bestFit="1" customWidth="1"/>
    <col min="4360" max="4361" width="6" style="1887" customWidth="1"/>
    <col min="4362" max="4367" width="4.28515625" style="1887" customWidth="1"/>
    <col min="4368" max="4368" width="4" style="1887" bestFit="1" customWidth="1"/>
    <col min="4369" max="4371" width="3.28515625" style="1887" customWidth="1"/>
    <col min="4372" max="4376" width="3.28515625" style="1887" bestFit="1" customWidth="1"/>
    <col min="4377" max="4394" width="3.42578125" style="1887" bestFit="1" customWidth="1"/>
    <col min="4395" max="4395" width="4" style="1887" customWidth="1"/>
    <col min="4396" max="4396" width="3.42578125" style="1887" bestFit="1" customWidth="1"/>
    <col min="4397" max="4397" width="3.7109375" style="1887" customWidth="1"/>
    <col min="4398" max="4399" width="3.42578125" style="1887" bestFit="1" customWidth="1"/>
    <col min="4400" max="4400" width="4" style="1887" customWidth="1"/>
    <col min="4401" max="4402" width="3.42578125" style="1887" bestFit="1" customWidth="1"/>
    <col min="4403" max="4404" width="3.42578125" style="1887" customWidth="1"/>
    <col min="4405" max="4419" width="3.42578125" style="1887" bestFit="1" customWidth="1"/>
    <col min="4420" max="4423" width="3.42578125" style="1887" customWidth="1"/>
    <col min="4424" max="4424" width="8.5703125" style="1887" bestFit="1" customWidth="1"/>
    <col min="4425" max="4425" width="6.5703125" style="1887" bestFit="1" customWidth="1"/>
    <col min="4426" max="4426" width="7.42578125" style="1887" bestFit="1" customWidth="1"/>
    <col min="4427" max="4427" width="5.42578125" style="1887" bestFit="1" customWidth="1"/>
    <col min="4428" max="4428" width="6.28515625" style="1887" bestFit="1" customWidth="1"/>
    <col min="4429" max="4430" width="6.5703125" style="1887" bestFit="1" customWidth="1"/>
    <col min="4431" max="4431" width="7.7109375" style="1887" bestFit="1" customWidth="1"/>
    <col min="4432" max="4432" width="5.5703125" style="1887" bestFit="1" customWidth="1"/>
    <col min="4433" max="4433" width="6" style="1887" bestFit="1" customWidth="1"/>
    <col min="4434" max="4434" width="4.42578125" style="1887" bestFit="1" customWidth="1"/>
    <col min="4435" max="4435" width="4.7109375" style="1887" bestFit="1" customWidth="1"/>
    <col min="4436" max="4436" width="4.28515625" style="1887" bestFit="1" customWidth="1"/>
    <col min="4437" max="4437" width="4.85546875" style="1887" bestFit="1" customWidth="1"/>
    <col min="4438" max="4438" width="5.7109375" style="1887" bestFit="1" customWidth="1"/>
    <col min="4439" max="4609" width="10.42578125" style="1887"/>
    <col min="4610" max="4610" width="4" style="1887" bestFit="1" customWidth="1"/>
    <col min="4611" max="4611" width="10.85546875" style="1887" customWidth="1"/>
    <col min="4612" max="4612" width="9.42578125" style="1887" customWidth="1"/>
    <col min="4613" max="4613" width="39.85546875" style="1887" customWidth="1"/>
    <col min="4614" max="4614" width="9.28515625" style="1887" bestFit="1" customWidth="1"/>
    <col min="4615" max="4615" width="12" style="1887" bestFit="1" customWidth="1"/>
    <col min="4616" max="4617" width="6" style="1887" customWidth="1"/>
    <col min="4618" max="4623" width="4.28515625" style="1887" customWidth="1"/>
    <col min="4624" max="4624" width="4" style="1887" bestFit="1" customWidth="1"/>
    <col min="4625" max="4627" width="3.28515625" style="1887" customWidth="1"/>
    <col min="4628" max="4632" width="3.28515625" style="1887" bestFit="1" customWidth="1"/>
    <col min="4633" max="4650" width="3.42578125" style="1887" bestFit="1" customWidth="1"/>
    <col min="4651" max="4651" width="4" style="1887" customWidth="1"/>
    <col min="4652" max="4652" width="3.42578125" style="1887" bestFit="1" customWidth="1"/>
    <col min="4653" max="4653" width="3.7109375" style="1887" customWidth="1"/>
    <col min="4654" max="4655" width="3.42578125" style="1887" bestFit="1" customWidth="1"/>
    <col min="4656" max="4656" width="4" style="1887" customWidth="1"/>
    <col min="4657" max="4658" width="3.42578125" style="1887" bestFit="1" customWidth="1"/>
    <col min="4659" max="4660" width="3.42578125" style="1887" customWidth="1"/>
    <col min="4661" max="4675" width="3.42578125" style="1887" bestFit="1" customWidth="1"/>
    <col min="4676" max="4679" width="3.42578125" style="1887" customWidth="1"/>
    <col min="4680" max="4680" width="8.5703125" style="1887" bestFit="1" customWidth="1"/>
    <col min="4681" max="4681" width="6.5703125" style="1887" bestFit="1" customWidth="1"/>
    <col min="4682" max="4682" width="7.42578125" style="1887" bestFit="1" customWidth="1"/>
    <col min="4683" max="4683" width="5.42578125" style="1887" bestFit="1" customWidth="1"/>
    <col min="4684" max="4684" width="6.28515625" style="1887" bestFit="1" customWidth="1"/>
    <col min="4685" max="4686" width="6.5703125" style="1887" bestFit="1" customWidth="1"/>
    <col min="4687" max="4687" width="7.7109375" style="1887" bestFit="1" customWidth="1"/>
    <col min="4688" max="4688" width="5.5703125" style="1887" bestFit="1" customWidth="1"/>
    <col min="4689" max="4689" width="6" style="1887" bestFit="1" customWidth="1"/>
    <col min="4690" max="4690" width="4.42578125" style="1887" bestFit="1" customWidth="1"/>
    <col min="4691" max="4691" width="4.7109375" style="1887" bestFit="1" customWidth="1"/>
    <col min="4692" max="4692" width="4.28515625" style="1887" bestFit="1" customWidth="1"/>
    <col min="4693" max="4693" width="4.85546875" style="1887" bestFit="1" customWidth="1"/>
    <col min="4694" max="4694" width="5.7109375" style="1887" bestFit="1" customWidth="1"/>
    <col min="4695" max="4865" width="10.42578125" style="1887"/>
    <col min="4866" max="4866" width="4" style="1887" bestFit="1" customWidth="1"/>
    <col min="4867" max="4867" width="10.85546875" style="1887" customWidth="1"/>
    <col min="4868" max="4868" width="9.42578125" style="1887" customWidth="1"/>
    <col min="4869" max="4869" width="39.85546875" style="1887" customWidth="1"/>
    <col min="4870" max="4870" width="9.28515625" style="1887" bestFit="1" customWidth="1"/>
    <col min="4871" max="4871" width="12" style="1887" bestFit="1" customWidth="1"/>
    <col min="4872" max="4873" width="6" style="1887" customWidth="1"/>
    <col min="4874" max="4879" width="4.28515625" style="1887" customWidth="1"/>
    <col min="4880" max="4880" width="4" style="1887" bestFit="1" customWidth="1"/>
    <col min="4881" max="4883" width="3.28515625" style="1887" customWidth="1"/>
    <col min="4884" max="4888" width="3.28515625" style="1887" bestFit="1" customWidth="1"/>
    <col min="4889" max="4906" width="3.42578125" style="1887" bestFit="1" customWidth="1"/>
    <col min="4907" max="4907" width="4" style="1887" customWidth="1"/>
    <col min="4908" max="4908" width="3.42578125" style="1887" bestFit="1" customWidth="1"/>
    <col min="4909" max="4909" width="3.7109375" style="1887" customWidth="1"/>
    <col min="4910" max="4911" width="3.42578125" style="1887" bestFit="1" customWidth="1"/>
    <col min="4912" max="4912" width="4" style="1887" customWidth="1"/>
    <col min="4913" max="4914" width="3.42578125" style="1887" bestFit="1" customWidth="1"/>
    <col min="4915" max="4916" width="3.42578125" style="1887" customWidth="1"/>
    <col min="4917" max="4931" width="3.42578125" style="1887" bestFit="1" customWidth="1"/>
    <col min="4932" max="4935" width="3.42578125" style="1887" customWidth="1"/>
    <col min="4936" max="4936" width="8.5703125" style="1887" bestFit="1" customWidth="1"/>
    <col min="4937" max="4937" width="6.5703125" style="1887" bestFit="1" customWidth="1"/>
    <col min="4938" max="4938" width="7.42578125" style="1887" bestFit="1" customWidth="1"/>
    <col min="4939" max="4939" width="5.42578125" style="1887" bestFit="1" customWidth="1"/>
    <col min="4940" max="4940" width="6.28515625" style="1887" bestFit="1" customWidth="1"/>
    <col min="4941" max="4942" width="6.5703125" style="1887" bestFit="1" customWidth="1"/>
    <col min="4943" max="4943" width="7.7109375" style="1887" bestFit="1" customWidth="1"/>
    <col min="4944" max="4944" width="5.5703125" style="1887" bestFit="1" customWidth="1"/>
    <col min="4945" max="4945" width="6" style="1887" bestFit="1" customWidth="1"/>
    <col min="4946" max="4946" width="4.42578125" style="1887" bestFit="1" customWidth="1"/>
    <col min="4947" max="4947" width="4.7109375" style="1887" bestFit="1" customWidth="1"/>
    <col min="4948" max="4948" width="4.28515625" style="1887" bestFit="1" customWidth="1"/>
    <col min="4949" max="4949" width="4.85546875" style="1887" bestFit="1" customWidth="1"/>
    <col min="4950" max="4950" width="5.7109375" style="1887" bestFit="1" customWidth="1"/>
    <col min="4951" max="5121" width="10.42578125" style="1887"/>
    <col min="5122" max="5122" width="4" style="1887" bestFit="1" customWidth="1"/>
    <col min="5123" max="5123" width="10.85546875" style="1887" customWidth="1"/>
    <col min="5124" max="5124" width="9.42578125" style="1887" customWidth="1"/>
    <col min="5125" max="5125" width="39.85546875" style="1887" customWidth="1"/>
    <col min="5126" max="5126" width="9.28515625" style="1887" bestFit="1" customWidth="1"/>
    <col min="5127" max="5127" width="12" style="1887" bestFit="1" customWidth="1"/>
    <col min="5128" max="5129" width="6" style="1887" customWidth="1"/>
    <col min="5130" max="5135" width="4.28515625" style="1887" customWidth="1"/>
    <col min="5136" max="5136" width="4" style="1887" bestFit="1" customWidth="1"/>
    <col min="5137" max="5139" width="3.28515625" style="1887" customWidth="1"/>
    <col min="5140" max="5144" width="3.28515625" style="1887" bestFit="1" customWidth="1"/>
    <col min="5145" max="5162" width="3.42578125" style="1887" bestFit="1" customWidth="1"/>
    <col min="5163" max="5163" width="4" style="1887" customWidth="1"/>
    <col min="5164" max="5164" width="3.42578125" style="1887" bestFit="1" customWidth="1"/>
    <col min="5165" max="5165" width="3.7109375" style="1887" customWidth="1"/>
    <col min="5166" max="5167" width="3.42578125" style="1887" bestFit="1" customWidth="1"/>
    <col min="5168" max="5168" width="4" style="1887" customWidth="1"/>
    <col min="5169" max="5170" width="3.42578125" style="1887" bestFit="1" customWidth="1"/>
    <col min="5171" max="5172" width="3.42578125" style="1887" customWidth="1"/>
    <col min="5173" max="5187" width="3.42578125" style="1887" bestFit="1" customWidth="1"/>
    <col min="5188" max="5191" width="3.42578125" style="1887" customWidth="1"/>
    <col min="5192" max="5192" width="8.5703125" style="1887" bestFit="1" customWidth="1"/>
    <col min="5193" max="5193" width="6.5703125" style="1887" bestFit="1" customWidth="1"/>
    <col min="5194" max="5194" width="7.42578125" style="1887" bestFit="1" customWidth="1"/>
    <col min="5195" max="5195" width="5.42578125" style="1887" bestFit="1" customWidth="1"/>
    <col min="5196" max="5196" width="6.28515625" style="1887" bestFit="1" customWidth="1"/>
    <col min="5197" max="5198" width="6.5703125" style="1887" bestFit="1" customWidth="1"/>
    <col min="5199" max="5199" width="7.7109375" style="1887" bestFit="1" customWidth="1"/>
    <col min="5200" max="5200" width="5.5703125" style="1887" bestFit="1" customWidth="1"/>
    <col min="5201" max="5201" width="6" style="1887" bestFit="1" customWidth="1"/>
    <col min="5202" max="5202" width="4.42578125" style="1887" bestFit="1" customWidth="1"/>
    <col min="5203" max="5203" width="4.7109375" style="1887" bestFit="1" customWidth="1"/>
    <col min="5204" max="5204" width="4.28515625" style="1887" bestFit="1" customWidth="1"/>
    <col min="5205" max="5205" width="4.85546875" style="1887" bestFit="1" customWidth="1"/>
    <col min="5206" max="5206" width="5.7109375" style="1887" bestFit="1" customWidth="1"/>
    <col min="5207" max="5377" width="10.42578125" style="1887"/>
    <col min="5378" max="5378" width="4" style="1887" bestFit="1" customWidth="1"/>
    <col min="5379" max="5379" width="10.85546875" style="1887" customWidth="1"/>
    <col min="5380" max="5380" width="9.42578125" style="1887" customWidth="1"/>
    <col min="5381" max="5381" width="39.85546875" style="1887" customWidth="1"/>
    <col min="5382" max="5382" width="9.28515625" style="1887" bestFit="1" customWidth="1"/>
    <col min="5383" max="5383" width="12" style="1887" bestFit="1" customWidth="1"/>
    <col min="5384" max="5385" width="6" style="1887" customWidth="1"/>
    <col min="5386" max="5391" width="4.28515625" style="1887" customWidth="1"/>
    <col min="5392" max="5392" width="4" style="1887" bestFit="1" customWidth="1"/>
    <col min="5393" max="5395" width="3.28515625" style="1887" customWidth="1"/>
    <col min="5396" max="5400" width="3.28515625" style="1887" bestFit="1" customWidth="1"/>
    <col min="5401" max="5418" width="3.42578125" style="1887" bestFit="1" customWidth="1"/>
    <col min="5419" max="5419" width="4" style="1887" customWidth="1"/>
    <col min="5420" max="5420" width="3.42578125" style="1887" bestFit="1" customWidth="1"/>
    <col min="5421" max="5421" width="3.7109375" style="1887" customWidth="1"/>
    <col min="5422" max="5423" width="3.42578125" style="1887" bestFit="1" customWidth="1"/>
    <col min="5424" max="5424" width="4" style="1887" customWidth="1"/>
    <col min="5425" max="5426" width="3.42578125" style="1887" bestFit="1" customWidth="1"/>
    <col min="5427" max="5428" width="3.42578125" style="1887" customWidth="1"/>
    <col min="5429" max="5443" width="3.42578125" style="1887" bestFit="1" customWidth="1"/>
    <col min="5444" max="5447" width="3.42578125" style="1887" customWidth="1"/>
    <col min="5448" max="5448" width="8.5703125" style="1887" bestFit="1" customWidth="1"/>
    <col min="5449" max="5449" width="6.5703125" style="1887" bestFit="1" customWidth="1"/>
    <col min="5450" max="5450" width="7.42578125" style="1887" bestFit="1" customWidth="1"/>
    <col min="5451" max="5451" width="5.42578125" style="1887" bestFit="1" customWidth="1"/>
    <col min="5452" max="5452" width="6.28515625" style="1887" bestFit="1" customWidth="1"/>
    <col min="5453" max="5454" width="6.5703125" style="1887" bestFit="1" customWidth="1"/>
    <col min="5455" max="5455" width="7.7109375" style="1887" bestFit="1" customWidth="1"/>
    <col min="5456" max="5456" width="5.5703125" style="1887" bestFit="1" customWidth="1"/>
    <col min="5457" max="5457" width="6" style="1887" bestFit="1" customWidth="1"/>
    <col min="5458" max="5458" width="4.42578125" style="1887" bestFit="1" customWidth="1"/>
    <col min="5459" max="5459" width="4.7109375" style="1887" bestFit="1" customWidth="1"/>
    <col min="5460" max="5460" width="4.28515625" style="1887" bestFit="1" customWidth="1"/>
    <col min="5461" max="5461" width="4.85546875" style="1887" bestFit="1" customWidth="1"/>
    <col min="5462" max="5462" width="5.7109375" style="1887" bestFit="1" customWidth="1"/>
    <col min="5463" max="5633" width="10.42578125" style="1887"/>
    <col min="5634" max="5634" width="4" style="1887" bestFit="1" customWidth="1"/>
    <col min="5635" max="5635" width="10.85546875" style="1887" customWidth="1"/>
    <col min="5636" max="5636" width="9.42578125" style="1887" customWidth="1"/>
    <col min="5637" max="5637" width="39.85546875" style="1887" customWidth="1"/>
    <col min="5638" max="5638" width="9.28515625" style="1887" bestFit="1" customWidth="1"/>
    <col min="5639" max="5639" width="12" style="1887" bestFit="1" customWidth="1"/>
    <col min="5640" max="5641" width="6" style="1887" customWidth="1"/>
    <col min="5642" max="5647" width="4.28515625" style="1887" customWidth="1"/>
    <col min="5648" max="5648" width="4" style="1887" bestFit="1" customWidth="1"/>
    <col min="5649" max="5651" width="3.28515625" style="1887" customWidth="1"/>
    <col min="5652" max="5656" width="3.28515625" style="1887" bestFit="1" customWidth="1"/>
    <col min="5657" max="5674" width="3.42578125" style="1887" bestFit="1" customWidth="1"/>
    <col min="5675" max="5675" width="4" style="1887" customWidth="1"/>
    <col min="5676" max="5676" width="3.42578125" style="1887" bestFit="1" customWidth="1"/>
    <col min="5677" max="5677" width="3.7109375" style="1887" customWidth="1"/>
    <col min="5678" max="5679" width="3.42578125" style="1887" bestFit="1" customWidth="1"/>
    <col min="5680" max="5680" width="4" style="1887" customWidth="1"/>
    <col min="5681" max="5682" width="3.42578125" style="1887" bestFit="1" customWidth="1"/>
    <col min="5683" max="5684" width="3.42578125" style="1887" customWidth="1"/>
    <col min="5685" max="5699" width="3.42578125" style="1887" bestFit="1" customWidth="1"/>
    <col min="5700" max="5703" width="3.42578125" style="1887" customWidth="1"/>
    <col min="5704" max="5704" width="8.5703125" style="1887" bestFit="1" customWidth="1"/>
    <col min="5705" max="5705" width="6.5703125" style="1887" bestFit="1" customWidth="1"/>
    <col min="5706" max="5706" width="7.42578125" style="1887" bestFit="1" customWidth="1"/>
    <col min="5707" max="5707" width="5.42578125" style="1887" bestFit="1" customWidth="1"/>
    <col min="5708" max="5708" width="6.28515625" style="1887" bestFit="1" customWidth="1"/>
    <col min="5709" max="5710" width="6.5703125" style="1887" bestFit="1" customWidth="1"/>
    <col min="5711" max="5711" width="7.7109375" style="1887" bestFit="1" customWidth="1"/>
    <col min="5712" max="5712" width="5.5703125" style="1887" bestFit="1" customWidth="1"/>
    <col min="5713" max="5713" width="6" style="1887" bestFit="1" customWidth="1"/>
    <col min="5714" max="5714" width="4.42578125" style="1887" bestFit="1" customWidth="1"/>
    <col min="5715" max="5715" width="4.7109375" style="1887" bestFit="1" customWidth="1"/>
    <col min="5716" max="5716" width="4.28515625" style="1887" bestFit="1" customWidth="1"/>
    <col min="5717" max="5717" width="4.85546875" style="1887" bestFit="1" customWidth="1"/>
    <col min="5718" max="5718" width="5.7109375" style="1887" bestFit="1" customWidth="1"/>
    <col min="5719" max="5889" width="10.42578125" style="1887"/>
    <col min="5890" max="5890" width="4" style="1887" bestFit="1" customWidth="1"/>
    <col min="5891" max="5891" width="10.85546875" style="1887" customWidth="1"/>
    <col min="5892" max="5892" width="9.42578125" style="1887" customWidth="1"/>
    <col min="5893" max="5893" width="39.85546875" style="1887" customWidth="1"/>
    <col min="5894" max="5894" width="9.28515625" style="1887" bestFit="1" customWidth="1"/>
    <col min="5895" max="5895" width="12" style="1887" bestFit="1" customWidth="1"/>
    <col min="5896" max="5897" width="6" style="1887" customWidth="1"/>
    <col min="5898" max="5903" width="4.28515625" style="1887" customWidth="1"/>
    <col min="5904" max="5904" width="4" style="1887" bestFit="1" customWidth="1"/>
    <col min="5905" max="5907" width="3.28515625" style="1887" customWidth="1"/>
    <col min="5908" max="5912" width="3.28515625" style="1887" bestFit="1" customWidth="1"/>
    <col min="5913" max="5930" width="3.42578125" style="1887" bestFit="1" customWidth="1"/>
    <col min="5931" max="5931" width="4" style="1887" customWidth="1"/>
    <col min="5932" max="5932" width="3.42578125" style="1887" bestFit="1" customWidth="1"/>
    <col min="5933" max="5933" width="3.7109375" style="1887" customWidth="1"/>
    <col min="5934" max="5935" width="3.42578125" style="1887" bestFit="1" customWidth="1"/>
    <col min="5936" max="5936" width="4" style="1887" customWidth="1"/>
    <col min="5937" max="5938" width="3.42578125" style="1887" bestFit="1" customWidth="1"/>
    <col min="5939" max="5940" width="3.42578125" style="1887" customWidth="1"/>
    <col min="5941" max="5955" width="3.42578125" style="1887" bestFit="1" customWidth="1"/>
    <col min="5956" max="5959" width="3.42578125" style="1887" customWidth="1"/>
    <col min="5960" max="5960" width="8.5703125" style="1887" bestFit="1" customWidth="1"/>
    <col min="5961" max="5961" width="6.5703125" style="1887" bestFit="1" customWidth="1"/>
    <col min="5962" max="5962" width="7.42578125" style="1887" bestFit="1" customWidth="1"/>
    <col min="5963" max="5963" width="5.42578125" style="1887" bestFit="1" customWidth="1"/>
    <col min="5964" max="5964" width="6.28515625" style="1887" bestFit="1" customWidth="1"/>
    <col min="5965" max="5966" width="6.5703125" style="1887" bestFit="1" customWidth="1"/>
    <col min="5967" max="5967" width="7.7109375" style="1887" bestFit="1" customWidth="1"/>
    <col min="5968" max="5968" width="5.5703125" style="1887" bestFit="1" customWidth="1"/>
    <col min="5969" max="5969" width="6" style="1887" bestFit="1" customWidth="1"/>
    <col min="5970" max="5970" width="4.42578125" style="1887" bestFit="1" customWidth="1"/>
    <col min="5971" max="5971" width="4.7109375" style="1887" bestFit="1" customWidth="1"/>
    <col min="5972" max="5972" width="4.28515625" style="1887" bestFit="1" customWidth="1"/>
    <col min="5973" max="5973" width="4.85546875" style="1887" bestFit="1" customWidth="1"/>
    <col min="5974" max="5974" width="5.7109375" style="1887" bestFit="1" customWidth="1"/>
    <col min="5975" max="6145" width="10.42578125" style="1887"/>
    <col min="6146" max="6146" width="4" style="1887" bestFit="1" customWidth="1"/>
    <col min="6147" max="6147" width="10.85546875" style="1887" customWidth="1"/>
    <col min="6148" max="6148" width="9.42578125" style="1887" customWidth="1"/>
    <col min="6149" max="6149" width="39.85546875" style="1887" customWidth="1"/>
    <col min="6150" max="6150" width="9.28515625" style="1887" bestFit="1" customWidth="1"/>
    <col min="6151" max="6151" width="12" style="1887" bestFit="1" customWidth="1"/>
    <col min="6152" max="6153" width="6" style="1887" customWidth="1"/>
    <col min="6154" max="6159" width="4.28515625" style="1887" customWidth="1"/>
    <col min="6160" max="6160" width="4" style="1887" bestFit="1" customWidth="1"/>
    <col min="6161" max="6163" width="3.28515625" style="1887" customWidth="1"/>
    <col min="6164" max="6168" width="3.28515625" style="1887" bestFit="1" customWidth="1"/>
    <col min="6169" max="6186" width="3.42578125" style="1887" bestFit="1" customWidth="1"/>
    <col min="6187" max="6187" width="4" style="1887" customWidth="1"/>
    <col min="6188" max="6188" width="3.42578125" style="1887" bestFit="1" customWidth="1"/>
    <col min="6189" max="6189" width="3.7109375" style="1887" customWidth="1"/>
    <col min="6190" max="6191" width="3.42578125" style="1887" bestFit="1" customWidth="1"/>
    <col min="6192" max="6192" width="4" style="1887" customWidth="1"/>
    <col min="6193" max="6194" width="3.42578125" style="1887" bestFit="1" customWidth="1"/>
    <col min="6195" max="6196" width="3.42578125" style="1887" customWidth="1"/>
    <col min="6197" max="6211" width="3.42578125" style="1887" bestFit="1" customWidth="1"/>
    <col min="6212" max="6215" width="3.42578125" style="1887" customWidth="1"/>
    <col min="6216" max="6216" width="8.5703125" style="1887" bestFit="1" customWidth="1"/>
    <col min="6217" max="6217" width="6.5703125" style="1887" bestFit="1" customWidth="1"/>
    <col min="6218" max="6218" width="7.42578125" style="1887" bestFit="1" customWidth="1"/>
    <col min="6219" max="6219" width="5.42578125" style="1887" bestFit="1" customWidth="1"/>
    <col min="6220" max="6220" width="6.28515625" style="1887" bestFit="1" customWidth="1"/>
    <col min="6221" max="6222" width="6.5703125" style="1887" bestFit="1" customWidth="1"/>
    <col min="6223" max="6223" width="7.7109375" style="1887" bestFit="1" customWidth="1"/>
    <col min="6224" max="6224" width="5.5703125" style="1887" bestFit="1" customWidth="1"/>
    <col min="6225" max="6225" width="6" style="1887" bestFit="1" customWidth="1"/>
    <col min="6226" max="6226" width="4.42578125" style="1887" bestFit="1" customWidth="1"/>
    <col min="6227" max="6227" width="4.7109375" style="1887" bestFit="1" customWidth="1"/>
    <col min="6228" max="6228" width="4.28515625" style="1887" bestFit="1" customWidth="1"/>
    <col min="6229" max="6229" width="4.85546875" style="1887" bestFit="1" customWidth="1"/>
    <col min="6230" max="6230" width="5.7109375" style="1887" bestFit="1" customWidth="1"/>
    <col min="6231" max="6401" width="10.42578125" style="1887"/>
    <col min="6402" max="6402" width="4" style="1887" bestFit="1" customWidth="1"/>
    <col min="6403" max="6403" width="10.85546875" style="1887" customWidth="1"/>
    <col min="6404" max="6404" width="9.42578125" style="1887" customWidth="1"/>
    <col min="6405" max="6405" width="39.85546875" style="1887" customWidth="1"/>
    <col min="6406" max="6406" width="9.28515625" style="1887" bestFit="1" customWidth="1"/>
    <col min="6407" max="6407" width="12" style="1887" bestFit="1" customWidth="1"/>
    <col min="6408" max="6409" width="6" style="1887" customWidth="1"/>
    <col min="6410" max="6415" width="4.28515625" style="1887" customWidth="1"/>
    <col min="6416" max="6416" width="4" style="1887" bestFit="1" customWidth="1"/>
    <col min="6417" max="6419" width="3.28515625" style="1887" customWidth="1"/>
    <col min="6420" max="6424" width="3.28515625" style="1887" bestFit="1" customWidth="1"/>
    <col min="6425" max="6442" width="3.42578125" style="1887" bestFit="1" customWidth="1"/>
    <col min="6443" max="6443" width="4" style="1887" customWidth="1"/>
    <col min="6444" max="6444" width="3.42578125" style="1887" bestFit="1" customWidth="1"/>
    <col min="6445" max="6445" width="3.7109375" style="1887" customWidth="1"/>
    <col min="6446" max="6447" width="3.42578125" style="1887" bestFit="1" customWidth="1"/>
    <col min="6448" max="6448" width="4" style="1887" customWidth="1"/>
    <col min="6449" max="6450" width="3.42578125" style="1887" bestFit="1" customWidth="1"/>
    <col min="6451" max="6452" width="3.42578125" style="1887" customWidth="1"/>
    <col min="6453" max="6467" width="3.42578125" style="1887" bestFit="1" customWidth="1"/>
    <col min="6468" max="6471" width="3.42578125" style="1887" customWidth="1"/>
    <col min="6472" max="6472" width="8.5703125" style="1887" bestFit="1" customWidth="1"/>
    <col min="6473" max="6473" width="6.5703125" style="1887" bestFit="1" customWidth="1"/>
    <col min="6474" max="6474" width="7.42578125" style="1887" bestFit="1" customWidth="1"/>
    <col min="6475" max="6475" width="5.42578125" style="1887" bestFit="1" customWidth="1"/>
    <col min="6476" max="6476" width="6.28515625" style="1887" bestFit="1" customWidth="1"/>
    <col min="6477" max="6478" width="6.5703125" style="1887" bestFit="1" customWidth="1"/>
    <col min="6479" max="6479" width="7.7109375" style="1887" bestFit="1" customWidth="1"/>
    <col min="6480" max="6480" width="5.5703125" style="1887" bestFit="1" customWidth="1"/>
    <col min="6481" max="6481" width="6" style="1887" bestFit="1" customWidth="1"/>
    <col min="6482" max="6482" width="4.42578125" style="1887" bestFit="1" customWidth="1"/>
    <col min="6483" max="6483" width="4.7109375" style="1887" bestFit="1" customWidth="1"/>
    <col min="6484" max="6484" width="4.28515625" style="1887" bestFit="1" customWidth="1"/>
    <col min="6485" max="6485" width="4.85546875" style="1887" bestFit="1" customWidth="1"/>
    <col min="6486" max="6486" width="5.7109375" style="1887" bestFit="1" customWidth="1"/>
    <col min="6487" max="6657" width="10.42578125" style="1887"/>
    <col min="6658" max="6658" width="4" style="1887" bestFit="1" customWidth="1"/>
    <col min="6659" max="6659" width="10.85546875" style="1887" customWidth="1"/>
    <col min="6660" max="6660" width="9.42578125" style="1887" customWidth="1"/>
    <col min="6661" max="6661" width="39.85546875" style="1887" customWidth="1"/>
    <col min="6662" max="6662" width="9.28515625" style="1887" bestFit="1" customWidth="1"/>
    <col min="6663" max="6663" width="12" style="1887" bestFit="1" customWidth="1"/>
    <col min="6664" max="6665" width="6" style="1887" customWidth="1"/>
    <col min="6666" max="6671" width="4.28515625" style="1887" customWidth="1"/>
    <col min="6672" max="6672" width="4" style="1887" bestFit="1" customWidth="1"/>
    <col min="6673" max="6675" width="3.28515625" style="1887" customWidth="1"/>
    <col min="6676" max="6680" width="3.28515625" style="1887" bestFit="1" customWidth="1"/>
    <col min="6681" max="6698" width="3.42578125" style="1887" bestFit="1" customWidth="1"/>
    <col min="6699" max="6699" width="4" style="1887" customWidth="1"/>
    <col min="6700" max="6700" width="3.42578125" style="1887" bestFit="1" customWidth="1"/>
    <col min="6701" max="6701" width="3.7109375" style="1887" customWidth="1"/>
    <col min="6702" max="6703" width="3.42578125" style="1887" bestFit="1" customWidth="1"/>
    <col min="6704" max="6704" width="4" style="1887" customWidth="1"/>
    <col min="6705" max="6706" width="3.42578125" style="1887" bestFit="1" customWidth="1"/>
    <col min="6707" max="6708" width="3.42578125" style="1887" customWidth="1"/>
    <col min="6709" max="6723" width="3.42578125" style="1887" bestFit="1" customWidth="1"/>
    <col min="6724" max="6727" width="3.42578125" style="1887" customWidth="1"/>
    <col min="6728" max="6728" width="8.5703125" style="1887" bestFit="1" customWidth="1"/>
    <col min="6729" max="6729" width="6.5703125" style="1887" bestFit="1" customWidth="1"/>
    <col min="6730" max="6730" width="7.42578125" style="1887" bestFit="1" customWidth="1"/>
    <col min="6731" max="6731" width="5.42578125" style="1887" bestFit="1" customWidth="1"/>
    <col min="6732" max="6732" width="6.28515625" style="1887" bestFit="1" customWidth="1"/>
    <col min="6733" max="6734" width="6.5703125" style="1887" bestFit="1" customWidth="1"/>
    <col min="6735" max="6735" width="7.7109375" style="1887" bestFit="1" customWidth="1"/>
    <col min="6736" max="6736" width="5.5703125" style="1887" bestFit="1" customWidth="1"/>
    <col min="6737" max="6737" width="6" style="1887" bestFit="1" customWidth="1"/>
    <col min="6738" max="6738" width="4.42578125" style="1887" bestFit="1" customWidth="1"/>
    <col min="6739" max="6739" width="4.7109375" style="1887" bestFit="1" customWidth="1"/>
    <col min="6740" max="6740" width="4.28515625" style="1887" bestFit="1" customWidth="1"/>
    <col min="6741" max="6741" width="4.85546875" style="1887" bestFit="1" customWidth="1"/>
    <col min="6742" max="6742" width="5.7109375" style="1887" bestFit="1" customWidth="1"/>
    <col min="6743" max="6913" width="10.42578125" style="1887"/>
    <col min="6914" max="6914" width="4" style="1887" bestFit="1" customWidth="1"/>
    <col min="6915" max="6915" width="10.85546875" style="1887" customWidth="1"/>
    <col min="6916" max="6916" width="9.42578125" style="1887" customWidth="1"/>
    <col min="6917" max="6917" width="39.85546875" style="1887" customWidth="1"/>
    <col min="6918" max="6918" width="9.28515625" style="1887" bestFit="1" customWidth="1"/>
    <col min="6919" max="6919" width="12" style="1887" bestFit="1" customWidth="1"/>
    <col min="6920" max="6921" width="6" style="1887" customWidth="1"/>
    <col min="6922" max="6927" width="4.28515625" style="1887" customWidth="1"/>
    <col min="6928" max="6928" width="4" style="1887" bestFit="1" customWidth="1"/>
    <col min="6929" max="6931" width="3.28515625" style="1887" customWidth="1"/>
    <col min="6932" max="6936" width="3.28515625" style="1887" bestFit="1" customWidth="1"/>
    <col min="6937" max="6954" width="3.42578125" style="1887" bestFit="1" customWidth="1"/>
    <col min="6955" max="6955" width="4" style="1887" customWidth="1"/>
    <col min="6956" max="6956" width="3.42578125" style="1887" bestFit="1" customWidth="1"/>
    <col min="6957" max="6957" width="3.7109375" style="1887" customWidth="1"/>
    <col min="6958" max="6959" width="3.42578125" style="1887" bestFit="1" customWidth="1"/>
    <col min="6960" max="6960" width="4" style="1887" customWidth="1"/>
    <col min="6961" max="6962" width="3.42578125" style="1887" bestFit="1" customWidth="1"/>
    <col min="6963" max="6964" width="3.42578125" style="1887" customWidth="1"/>
    <col min="6965" max="6979" width="3.42578125" style="1887" bestFit="1" customWidth="1"/>
    <col min="6980" max="6983" width="3.42578125" style="1887" customWidth="1"/>
    <col min="6984" max="6984" width="8.5703125" style="1887" bestFit="1" customWidth="1"/>
    <col min="6985" max="6985" width="6.5703125" style="1887" bestFit="1" customWidth="1"/>
    <col min="6986" max="6986" width="7.42578125" style="1887" bestFit="1" customWidth="1"/>
    <col min="6987" max="6987" width="5.42578125" style="1887" bestFit="1" customWidth="1"/>
    <col min="6988" max="6988" width="6.28515625" style="1887" bestFit="1" customWidth="1"/>
    <col min="6989" max="6990" width="6.5703125" style="1887" bestFit="1" customWidth="1"/>
    <col min="6991" max="6991" width="7.7109375" style="1887" bestFit="1" customWidth="1"/>
    <col min="6992" max="6992" width="5.5703125" style="1887" bestFit="1" customWidth="1"/>
    <col min="6993" max="6993" width="6" style="1887" bestFit="1" customWidth="1"/>
    <col min="6994" max="6994" width="4.42578125" style="1887" bestFit="1" customWidth="1"/>
    <col min="6995" max="6995" width="4.7109375" style="1887" bestFit="1" customWidth="1"/>
    <col min="6996" max="6996" width="4.28515625" style="1887" bestFit="1" customWidth="1"/>
    <col min="6997" max="6997" width="4.85546875" style="1887" bestFit="1" customWidth="1"/>
    <col min="6998" max="6998" width="5.7109375" style="1887" bestFit="1" customWidth="1"/>
    <col min="6999" max="7169" width="10.42578125" style="1887"/>
    <col min="7170" max="7170" width="4" style="1887" bestFit="1" customWidth="1"/>
    <col min="7171" max="7171" width="10.85546875" style="1887" customWidth="1"/>
    <col min="7172" max="7172" width="9.42578125" style="1887" customWidth="1"/>
    <col min="7173" max="7173" width="39.85546875" style="1887" customWidth="1"/>
    <col min="7174" max="7174" width="9.28515625" style="1887" bestFit="1" customWidth="1"/>
    <col min="7175" max="7175" width="12" style="1887" bestFit="1" customWidth="1"/>
    <col min="7176" max="7177" width="6" style="1887" customWidth="1"/>
    <col min="7178" max="7183" width="4.28515625" style="1887" customWidth="1"/>
    <col min="7184" max="7184" width="4" style="1887" bestFit="1" customWidth="1"/>
    <col min="7185" max="7187" width="3.28515625" style="1887" customWidth="1"/>
    <col min="7188" max="7192" width="3.28515625" style="1887" bestFit="1" customWidth="1"/>
    <col min="7193" max="7210" width="3.42578125" style="1887" bestFit="1" customWidth="1"/>
    <col min="7211" max="7211" width="4" style="1887" customWidth="1"/>
    <col min="7212" max="7212" width="3.42578125" style="1887" bestFit="1" customWidth="1"/>
    <col min="7213" max="7213" width="3.7109375" style="1887" customWidth="1"/>
    <col min="7214" max="7215" width="3.42578125" style="1887" bestFit="1" customWidth="1"/>
    <col min="7216" max="7216" width="4" style="1887" customWidth="1"/>
    <col min="7217" max="7218" width="3.42578125" style="1887" bestFit="1" customWidth="1"/>
    <col min="7219" max="7220" width="3.42578125" style="1887" customWidth="1"/>
    <col min="7221" max="7235" width="3.42578125" style="1887" bestFit="1" customWidth="1"/>
    <col min="7236" max="7239" width="3.42578125" style="1887" customWidth="1"/>
    <col min="7240" max="7240" width="8.5703125" style="1887" bestFit="1" customWidth="1"/>
    <col min="7241" max="7241" width="6.5703125" style="1887" bestFit="1" customWidth="1"/>
    <col min="7242" max="7242" width="7.42578125" style="1887" bestFit="1" customWidth="1"/>
    <col min="7243" max="7243" width="5.42578125" style="1887" bestFit="1" customWidth="1"/>
    <col min="7244" max="7244" width="6.28515625" style="1887" bestFit="1" customWidth="1"/>
    <col min="7245" max="7246" width="6.5703125" style="1887" bestFit="1" customWidth="1"/>
    <col min="7247" max="7247" width="7.7109375" style="1887" bestFit="1" customWidth="1"/>
    <col min="7248" max="7248" width="5.5703125" style="1887" bestFit="1" customWidth="1"/>
    <col min="7249" max="7249" width="6" style="1887" bestFit="1" customWidth="1"/>
    <col min="7250" max="7250" width="4.42578125" style="1887" bestFit="1" customWidth="1"/>
    <col min="7251" max="7251" width="4.7109375" style="1887" bestFit="1" customWidth="1"/>
    <col min="7252" max="7252" width="4.28515625" style="1887" bestFit="1" customWidth="1"/>
    <col min="7253" max="7253" width="4.85546875" style="1887" bestFit="1" customWidth="1"/>
    <col min="7254" max="7254" width="5.7109375" style="1887" bestFit="1" customWidth="1"/>
    <col min="7255" max="7425" width="10.42578125" style="1887"/>
    <col min="7426" max="7426" width="4" style="1887" bestFit="1" customWidth="1"/>
    <col min="7427" max="7427" width="10.85546875" style="1887" customWidth="1"/>
    <col min="7428" max="7428" width="9.42578125" style="1887" customWidth="1"/>
    <col min="7429" max="7429" width="39.85546875" style="1887" customWidth="1"/>
    <col min="7430" max="7430" width="9.28515625" style="1887" bestFit="1" customWidth="1"/>
    <col min="7431" max="7431" width="12" style="1887" bestFit="1" customWidth="1"/>
    <col min="7432" max="7433" width="6" style="1887" customWidth="1"/>
    <col min="7434" max="7439" width="4.28515625" style="1887" customWidth="1"/>
    <col min="7440" max="7440" width="4" style="1887" bestFit="1" customWidth="1"/>
    <col min="7441" max="7443" width="3.28515625" style="1887" customWidth="1"/>
    <col min="7444" max="7448" width="3.28515625" style="1887" bestFit="1" customWidth="1"/>
    <col min="7449" max="7466" width="3.42578125" style="1887" bestFit="1" customWidth="1"/>
    <col min="7467" max="7467" width="4" style="1887" customWidth="1"/>
    <col min="7468" max="7468" width="3.42578125" style="1887" bestFit="1" customWidth="1"/>
    <col min="7469" max="7469" width="3.7109375" style="1887" customWidth="1"/>
    <col min="7470" max="7471" width="3.42578125" style="1887" bestFit="1" customWidth="1"/>
    <col min="7472" max="7472" width="4" style="1887" customWidth="1"/>
    <col min="7473" max="7474" width="3.42578125" style="1887" bestFit="1" customWidth="1"/>
    <col min="7475" max="7476" width="3.42578125" style="1887" customWidth="1"/>
    <col min="7477" max="7491" width="3.42578125" style="1887" bestFit="1" customWidth="1"/>
    <col min="7492" max="7495" width="3.42578125" style="1887" customWidth="1"/>
    <col min="7496" max="7496" width="8.5703125" style="1887" bestFit="1" customWidth="1"/>
    <col min="7497" max="7497" width="6.5703125" style="1887" bestFit="1" customWidth="1"/>
    <col min="7498" max="7498" width="7.42578125" style="1887" bestFit="1" customWidth="1"/>
    <col min="7499" max="7499" width="5.42578125" style="1887" bestFit="1" customWidth="1"/>
    <col min="7500" max="7500" width="6.28515625" style="1887" bestFit="1" customWidth="1"/>
    <col min="7501" max="7502" width="6.5703125" style="1887" bestFit="1" customWidth="1"/>
    <col min="7503" max="7503" width="7.7109375" style="1887" bestFit="1" customWidth="1"/>
    <col min="7504" max="7504" width="5.5703125" style="1887" bestFit="1" customWidth="1"/>
    <col min="7505" max="7505" width="6" style="1887" bestFit="1" customWidth="1"/>
    <col min="7506" max="7506" width="4.42578125" style="1887" bestFit="1" customWidth="1"/>
    <col min="7507" max="7507" width="4.7109375" style="1887" bestFit="1" customWidth="1"/>
    <col min="7508" max="7508" width="4.28515625" style="1887" bestFit="1" customWidth="1"/>
    <col min="7509" max="7509" width="4.85546875" style="1887" bestFit="1" customWidth="1"/>
    <col min="7510" max="7510" width="5.7109375" style="1887" bestFit="1" customWidth="1"/>
    <col min="7511" max="7681" width="10.42578125" style="1887"/>
    <col min="7682" max="7682" width="4" style="1887" bestFit="1" customWidth="1"/>
    <col min="7683" max="7683" width="10.85546875" style="1887" customWidth="1"/>
    <col min="7684" max="7684" width="9.42578125" style="1887" customWidth="1"/>
    <col min="7685" max="7685" width="39.85546875" style="1887" customWidth="1"/>
    <col min="7686" max="7686" width="9.28515625" style="1887" bestFit="1" customWidth="1"/>
    <col min="7687" max="7687" width="12" style="1887" bestFit="1" customWidth="1"/>
    <col min="7688" max="7689" width="6" style="1887" customWidth="1"/>
    <col min="7690" max="7695" width="4.28515625" style="1887" customWidth="1"/>
    <col min="7696" max="7696" width="4" style="1887" bestFit="1" customWidth="1"/>
    <col min="7697" max="7699" width="3.28515625" style="1887" customWidth="1"/>
    <col min="7700" max="7704" width="3.28515625" style="1887" bestFit="1" customWidth="1"/>
    <col min="7705" max="7722" width="3.42578125" style="1887" bestFit="1" customWidth="1"/>
    <col min="7723" max="7723" width="4" style="1887" customWidth="1"/>
    <col min="7724" max="7724" width="3.42578125" style="1887" bestFit="1" customWidth="1"/>
    <col min="7725" max="7725" width="3.7109375" style="1887" customWidth="1"/>
    <col min="7726" max="7727" width="3.42578125" style="1887" bestFit="1" customWidth="1"/>
    <col min="7728" max="7728" width="4" style="1887" customWidth="1"/>
    <col min="7729" max="7730" width="3.42578125" style="1887" bestFit="1" customWidth="1"/>
    <col min="7731" max="7732" width="3.42578125" style="1887" customWidth="1"/>
    <col min="7733" max="7747" width="3.42578125" style="1887" bestFit="1" customWidth="1"/>
    <col min="7748" max="7751" width="3.42578125" style="1887" customWidth="1"/>
    <col min="7752" max="7752" width="8.5703125" style="1887" bestFit="1" customWidth="1"/>
    <col min="7753" max="7753" width="6.5703125" style="1887" bestFit="1" customWidth="1"/>
    <col min="7754" max="7754" width="7.42578125" style="1887" bestFit="1" customWidth="1"/>
    <col min="7755" max="7755" width="5.42578125" style="1887" bestFit="1" customWidth="1"/>
    <col min="7756" max="7756" width="6.28515625" style="1887" bestFit="1" customWidth="1"/>
    <col min="7757" max="7758" width="6.5703125" style="1887" bestFit="1" customWidth="1"/>
    <col min="7759" max="7759" width="7.7109375" style="1887" bestFit="1" customWidth="1"/>
    <col min="7760" max="7760" width="5.5703125" style="1887" bestFit="1" customWidth="1"/>
    <col min="7761" max="7761" width="6" style="1887" bestFit="1" customWidth="1"/>
    <col min="7762" max="7762" width="4.42578125" style="1887" bestFit="1" customWidth="1"/>
    <col min="7763" max="7763" width="4.7109375" style="1887" bestFit="1" customWidth="1"/>
    <col min="7764" max="7764" width="4.28515625" style="1887" bestFit="1" customWidth="1"/>
    <col min="7765" max="7765" width="4.85546875" style="1887" bestFit="1" customWidth="1"/>
    <col min="7766" max="7766" width="5.7109375" style="1887" bestFit="1" customWidth="1"/>
    <col min="7767" max="7937" width="10.42578125" style="1887"/>
    <col min="7938" max="7938" width="4" style="1887" bestFit="1" customWidth="1"/>
    <col min="7939" max="7939" width="10.85546875" style="1887" customWidth="1"/>
    <col min="7940" max="7940" width="9.42578125" style="1887" customWidth="1"/>
    <col min="7941" max="7941" width="39.85546875" style="1887" customWidth="1"/>
    <col min="7942" max="7942" width="9.28515625" style="1887" bestFit="1" customWidth="1"/>
    <col min="7943" max="7943" width="12" style="1887" bestFit="1" customWidth="1"/>
    <col min="7944" max="7945" width="6" style="1887" customWidth="1"/>
    <col min="7946" max="7951" width="4.28515625" style="1887" customWidth="1"/>
    <col min="7952" max="7952" width="4" style="1887" bestFit="1" customWidth="1"/>
    <col min="7953" max="7955" width="3.28515625" style="1887" customWidth="1"/>
    <col min="7956" max="7960" width="3.28515625" style="1887" bestFit="1" customWidth="1"/>
    <col min="7961" max="7978" width="3.42578125" style="1887" bestFit="1" customWidth="1"/>
    <col min="7979" max="7979" width="4" style="1887" customWidth="1"/>
    <col min="7980" max="7980" width="3.42578125" style="1887" bestFit="1" customWidth="1"/>
    <col min="7981" max="7981" width="3.7109375" style="1887" customWidth="1"/>
    <col min="7982" max="7983" width="3.42578125" style="1887" bestFit="1" customWidth="1"/>
    <col min="7984" max="7984" width="4" style="1887" customWidth="1"/>
    <col min="7985" max="7986" width="3.42578125" style="1887" bestFit="1" customWidth="1"/>
    <col min="7987" max="7988" width="3.42578125" style="1887" customWidth="1"/>
    <col min="7989" max="8003" width="3.42578125" style="1887" bestFit="1" customWidth="1"/>
    <col min="8004" max="8007" width="3.42578125" style="1887" customWidth="1"/>
    <col min="8008" max="8008" width="8.5703125" style="1887" bestFit="1" customWidth="1"/>
    <col min="8009" max="8009" width="6.5703125" style="1887" bestFit="1" customWidth="1"/>
    <col min="8010" max="8010" width="7.42578125" style="1887" bestFit="1" customWidth="1"/>
    <col min="8011" max="8011" width="5.42578125" style="1887" bestFit="1" customWidth="1"/>
    <col min="8012" max="8012" width="6.28515625" style="1887" bestFit="1" customWidth="1"/>
    <col min="8013" max="8014" width="6.5703125" style="1887" bestFit="1" customWidth="1"/>
    <col min="8015" max="8015" width="7.7109375" style="1887" bestFit="1" customWidth="1"/>
    <col min="8016" max="8016" width="5.5703125" style="1887" bestFit="1" customWidth="1"/>
    <col min="8017" max="8017" width="6" style="1887" bestFit="1" customWidth="1"/>
    <col min="8018" max="8018" width="4.42578125" style="1887" bestFit="1" customWidth="1"/>
    <col min="8019" max="8019" width="4.7109375" style="1887" bestFit="1" customWidth="1"/>
    <col min="8020" max="8020" width="4.28515625" style="1887" bestFit="1" customWidth="1"/>
    <col min="8021" max="8021" width="4.85546875" style="1887" bestFit="1" customWidth="1"/>
    <col min="8022" max="8022" width="5.7109375" style="1887" bestFit="1" customWidth="1"/>
    <col min="8023" max="8193" width="10.42578125" style="1887"/>
    <col min="8194" max="8194" width="4" style="1887" bestFit="1" customWidth="1"/>
    <col min="8195" max="8195" width="10.85546875" style="1887" customWidth="1"/>
    <col min="8196" max="8196" width="9.42578125" style="1887" customWidth="1"/>
    <col min="8197" max="8197" width="39.85546875" style="1887" customWidth="1"/>
    <col min="8198" max="8198" width="9.28515625" style="1887" bestFit="1" customWidth="1"/>
    <col min="8199" max="8199" width="12" style="1887" bestFit="1" customWidth="1"/>
    <col min="8200" max="8201" width="6" style="1887" customWidth="1"/>
    <col min="8202" max="8207" width="4.28515625" style="1887" customWidth="1"/>
    <col min="8208" max="8208" width="4" style="1887" bestFit="1" customWidth="1"/>
    <col min="8209" max="8211" width="3.28515625" style="1887" customWidth="1"/>
    <col min="8212" max="8216" width="3.28515625" style="1887" bestFit="1" customWidth="1"/>
    <col min="8217" max="8234" width="3.42578125" style="1887" bestFit="1" customWidth="1"/>
    <col min="8235" max="8235" width="4" style="1887" customWidth="1"/>
    <col min="8236" max="8236" width="3.42578125" style="1887" bestFit="1" customWidth="1"/>
    <col min="8237" max="8237" width="3.7109375" style="1887" customWidth="1"/>
    <col min="8238" max="8239" width="3.42578125" style="1887" bestFit="1" customWidth="1"/>
    <col min="8240" max="8240" width="4" style="1887" customWidth="1"/>
    <col min="8241" max="8242" width="3.42578125" style="1887" bestFit="1" customWidth="1"/>
    <col min="8243" max="8244" width="3.42578125" style="1887" customWidth="1"/>
    <col min="8245" max="8259" width="3.42578125" style="1887" bestFit="1" customWidth="1"/>
    <col min="8260" max="8263" width="3.42578125" style="1887" customWidth="1"/>
    <col min="8264" max="8264" width="8.5703125" style="1887" bestFit="1" customWidth="1"/>
    <col min="8265" max="8265" width="6.5703125" style="1887" bestFit="1" customWidth="1"/>
    <col min="8266" max="8266" width="7.42578125" style="1887" bestFit="1" customWidth="1"/>
    <col min="8267" max="8267" width="5.42578125" style="1887" bestFit="1" customWidth="1"/>
    <col min="8268" max="8268" width="6.28515625" style="1887" bestFit="1" customWidth="1"/>
    <col min="8269" max="8270" width="6.5703125" style="1887" bestFit="1" customWidth="1"/>
    <col min="8271" max="8271" width="7.7109375" style="1887" bestFit="1" customWidth="1"/>
    <col min="8272" max="8272" width="5.5703125" style="1887" bestFit="1" customWidth="1"/>
    <col min="8273" max="8273" width="6" style="1887" bestFit="1" customWidth="1"/>
    <col min="8274" max="8274" width="4.42578125" style="1887" bestFit="1" customWidth="1"/>
    <col min="8275" max="8275" width="4.7109375" style="1887" bestFit="1" customWidth="1"/>
    <col min="8276" max="8276" width="4.28515625" style="1887" bestFit="1" customWidth="1"/>
    <col min="8277" max="8277" width="4.85546875" style="1887" bestFit="1" customWidth="1"/>
    <col min="8278" max="8278" width="5.7109375" style="1887" bestFit="1" customWidth="1"/>
    <col min="8279" max="8449" width="10.42578125" style="1887"/>
    <col min="8450" max="8450" width="4" style="1887" bestFit="1" customWidth="1"/>
    <col min="8451" max="8451" width="10.85546875" style="1887" customWidth="1"/>
    <col min="8452" max="8452" width="9.42578125" style="1887" customWidth="1"/>
    <col min="8453" max="8453" width="39.85546875" style="1887" customWidth="1"/>
    <col min="8454" max="8454" width="9.28515625" style="1887" bestFit="1" customWidth="1"/>
    <col min="8455" max="8455" width="12" style="1887" bestFit="1" customWidth="1"/>
    <col min="8456" max="8457" width="6" style="1887" customWidth="1"/>
    <col min="8458" max="8463" width="4.28515625" style="1887" customWidth="1"/>
    <col min="8464" max="8464" width="4" style="1887" bestFit="1" customWidth="1"/>
    <col min="8465" max="8467" width="3.28515625" style="1887" customWidth="1"/>
    <col min="8468" max="8472" width="3.28515625" style="1887" bestFit="1" customWidth="1"/>
    <col min="8473" max="8490" width="3.42578125" style="1887" bestFit="1" customWidth="1"/>
    <col min="8491" max="8491" width="4" style="1887" customWidth="1"/>
    <col min="8492" max="8492" width="3.42578125" style="1887" bestFit="1" customWidth="1"/>
    <col min="8493" max="8493" width="3.7109375" style="1887" customWidth="1"/>
    <col min="8494" max="8495" width="3.42578125" style="1887" bestFit="1" customWidth="1"/>
    <col min="8496" max="8496" width="4" style="1887" customWidth="1"/>
    <col min="8497" max="8498" width="3.42578125" style="1887" bestFit="1" customWidth="1"/>
    <col min="8499" max="8500" width="3.42578125" style="1887" customWidth="1"/>
    <col min="8501" max="8515" width="3.42578125" style="1887" bestFit="1" customWidth="1"/>
    <col min="8516" max="8519" width="3.42578125" style="1887" customWidth="1"/>
    <col min="8520" max="8520" width="8.5703125" style="1887" bestFit="1" customWidth="1"/>
    <col min="8521" max="8521" width="6.5703125" style="1887" bestFit="1" customWidth="1"/>
    <col min="8522" max="8522" width="7.42578125" style="1887" bestFit="1" customWidth="1"/>
    <col min="8523" max="8523" width="5.42578125" style="1887" bestFit="1" customWidth="1"/>
    <col min="8524" max="8524" width="6.28515625" style="1887" bestFit="1" customWidth="1"/>
    <col min="8525" max="8526" width="6.5703125" style="1887" bestFit="1" customWidth="1"/>
    <col min="8527" max="8527" width="7.7109375" style="1887" bestFit="1" customWidth="1"/>
    <col min="8528" max="8528" width="5.5703125" style="1887" bestFit="1" customWidth="1"/>
    <col min="8529" max="8529" width="6" style="1887" bestFit="1" customWidth="1"/>
    <col min="8530" max="8530" width="4.42578125" style="1887" bestFit="1" customWidth="1"/>
    <col min="8531" max="8531" width="4.7109375" style="1887" bestFit="1" customWidth="1"/>
    <col min="8532" max="8532" width="4.28515625" style="1887" bestFit="1" customWidth="1"/>
    <col min="8533" max="8533" width="4.85546875" style="1887" bestFit="1" customWidth="1"/>
    <col min="8534" max="8534" width="5.7109375" style="1887" bestFit="1" customWidth="1"/>
    <col min="8535" max="8705" width="10.42578125" style="1887"/>
    <col min="8706" max="8706" width="4" style="1887" bestFit="1" customWidth="1"/>
    <col min="8707" max="8707" width="10.85546875" style="1887" customWidth="1"/>
    <col min="8708" max="8708" width="9.42578125" style="1887" customWidth="1"/>
    <col min="8709" max="8709" width="39.85546875" style="1887" customWidth="1"/>
    <col min="8710" max="8710" width="9.28515625" style="1887" bestFit="1" customWidth="1"/>
    <col min="8711" max="8711" width="12" style="1887" bestFit="1" customWidth="1"/>
    <col min="8712" max="8713" width="6" style="1887" customWidth="1"/>
    <col min="8714" max="8719" width="4.28515625" style="1887" customWidth="1"/>
    <col min="8720" max="8720" width="4" style="1887" bestFit="1" customWidth="1"/>
    <col min="8721" max="8723" width="3.28515625" style="1887" customWidth="1"/>
    <col min="8724" max="8728" width="3.28515625" style="1887" bestFit="1" customWidth="1"/>
    <col min="8729" max="8746" width="3.42578125" style="1887" bestFit="1" customWidth="1"/>
    <col min="8747" max="8747" width="4" style="1887" customWidth="1"/>
    <col min="8748" max="8748" width="3.42578125" style="1887" bestFit="1" customWidth="1"/>
    <col min="8749" max="8749" width="3.7109375" style="1887" customWidth="1"/>
    <col min="8750" max="8751" width="3.42578125" style="1887" bestFit="1" customWidth="1"/>
    <col min="8752" max="8752" width="4" style="1887" customWidth="1"/>
    <col min="8753" max="8754" width="3.42578125" style="1887" bestFit="1" customWidth="1"/>
    <col min="8755" max="8756" width="3.42578125" style="1887" customWidth="1"/>
    <col min="8757" max="8771" width="3.42578125" style="1887" bestFit="1" customWidth="1"/>
    <col min="8772" max="8775" width="3.42578125" style="1887" customWidth="1"/>
    <col min="8776" max="8776" width="8.5703125" style="1887" bestFit="1" customWidth="1"/>
    <col min="8777" max="8777" width="6.5703125" style="1887" bestFit="1" customWidth="1"/>
    <col min="8778" max="8778" width="7.42578125" style="1887" bestFit="1" customWidth="1"/>
    <col min="8779" max="8779" width="5.42578125" style="1887" bestFit="1" customWidth="1"/>
    <col min="8780" max="8780" width="6.28515625" style="1887" bestFit="1" customWidth="1"/>
    <col min="8781" max="8782" width="6.5703125" style="1887" bestFit="1" customWidth="1"/>
    <col min="8783" max="8783" width="7.7109375" style="1887" bestFit="1" customWidth="1"/>
    <col min="8784" max="8784" width="5.5703125" style="1887" bestFit="1" customWidth="1"/>
    <col min="8785" max="8785" width="6" style="1887" bestFit="1" customWidth="1"/>
    <col min="8786" max="8786" width="4.42578125" style="1887" bestFit="1" customWidth="1"/>
    <col min="8787" max="8787" width="4.7109375" style="1887" bestFit="1" customWidth="1"/>
    <col min="8788" max="8788" width="4.28515625" style="1887" bestFit="1" customWidth="1"/>
    <col min="8789" max="8789" width="4.85546875" style="1887" bestFit="1" customWidth="1"/>
    <col min="8790" max="8790" width="5.7109375" style="1887" bestFit="1" customWidth="1"/>
    <col min="8791" max="8961" width="10.42578125" style="1887"/>
    <col min="8962" max="8962" width="4" style="1887" bestFit="1" customWidth="1"/>
    <col min="8963" max="8963" width="10.85546875" style="1887" customWidth="1"/>
    <col min="8964" max="8964" width="9.42578125" style="1887" customWidth="1"/>
    <col min="8965" max="8965" width="39.85546875" style="1887" customWidth="1"/>
    <col min="8966" max="8966" width="9.28515625" style="1887" bestFit="1" customWidth="1"/>
    <col min="8967" max="8967" width="12" style="1887" bestFit="1" customWidth="1"/>
    <col min="8968" max="8969" width="6" style="1887" customWidth="1"/>
    <col min="8970" max="8975" width="4.28515625" style="1887" customWidth="1"/>
    <col min="8976" max="8976" width="4" style="1887" bestFit="1" customWidth="1"/>
    <col min="8977" max="8979" width="3.28515625" style="1887" customWidth="1"/>
    <col min="8980" max="8984" width="3.28515625" style="1887" bestFit="1" customWidth="1"/>
    <col min="8985" max="9002" width="3.42578125" style="1887" bestFit="1" customWidth="1"/>
    <col min="9003" max="9003" width="4" style="1887" customWidth="1"/>
    <col min="9004" max="9004" width="3.42578125" style="1887" bestFit="1" customWidth="1"/>
    <col min="9005" max="9005" width="3.7109375" style="1887" customWidth="1"/>
    <col min="9006" max="9007" width="3.42578125" style="1887" bestFit="1" customWidth="1"/>
    <col min="9008" max="9008" width="4" style="1887" customWidth="1"/>
    <col min="9009" max="9010" width="3.42578125" style="1887" bestFit="1" customWidth="1"/>
    <col min="9011" max="9012" width="3.42578125" style="1887" customWidth="1"/>
    <col min="9013" max="9027" width="3.42578125" style="1887" bestFit="1" customWidth="1"/>
    <col min="9028" max="9031" width="3.42578125" style="1887" customWidth="1"/>
    <col min="9032" max="9032" width="8.5703125" style="1887" bestFit="1" customWidth="1"/>
    <col min="9033" max="9033" width="6.5703125" style="1887" bestFit="1" customWidth="1"/>
    <col min="9034" max="9034" width="7.42578125" style="1887" bestFit="1" customWidth="1"/>
    <col min="9035" max="9035" width="5.42578125" style="1887" bestFit="1" customWidth="1"/>
    <col min="9036" max="9036" width="6.28515625" style="1887" bestFit="1" customWidth="1"/>
    <col min="9037" max="9038" width="6.5703125" style="1887" bestFit="1" customWidth="1"/>
    <col min="9039" max="9039" width="7.7109375" style="1887" bestFit="1" customWidth="1"/>
    <col min="9040" max="9040" width="5.5703125" style="1887" bestFit="1" customWidth="1"/>
    <col min="9041" max="9041" width="6" style="1887" bestFit="1" customWidth="1"/>
    <col min="9042" max="9042" width="4.42578125" style="1887" bestFit="1" customWidth="1"/>
    <col min="9043" max="9043" width="4.7109375" style="1887" bestFit="1" customWidth="1"/>
    <col min="9044" max="9044" width="4.28515625" style="1887" bestFit="1" customWidth="1"/>
    <col min="9045" max="9045" width="4.85546875" style="1887" bestFit="1" customWidth="1"/>
    <col min="9046" max="9046" width="5.7109375" style="1887" bestFit="1" customWidth="1"/>
    <col min="9047" max="9217" width="10.42578125" style="1887"/>
    <col min="9218" max="9218" width="4" style="1887" bestFit="1" customWidth="1"/>
    <col min="9219" max="9219" width="10.85546875" style="1887" customWidth="1"/>
    <col min="9220" max="9220" width="9.42578125" style="1887" customWidth="1"/>
    <col min="9221" max="9221" width="39.85546875" style="1887" customWidth="1"/>
    <col min="9222" max="9222" width="9.28515625" style="1887" bestFit="1" customWidth="1"/>
    <col min="9223" max="9223" width="12" style="1887" bestFit="1" customWidth="1"/>
    <col min="9224" max="9225" width="6" style="1887" customWidth="1"/>
    <col min="9226" max="9231" width="4.28515625" style="1887" customWidth="1"/>
    <col min="9232" max="9232" width="4" style="1887" bestFit="1" customWidth="1"/>
    <col min="9233" max="9235" width="3.28515625" style="1887" customWidth="1"/>
    <col min="9236" max="9240" width="3.28515625" style="1887" bestFit="1" customWidth="1"/>
    <col min="9241" max="9258" width="3.42578125" style="1887" bestFit="1" customWidth="1"/>
    <col min="9259" max="9259" width="4" style="1887" customWidth="1"/>
    <col min="9260" max="9260" width="3.42578125" style="1887" bestFit="1" customWidth="1"/>
    <col min="9261" max="9261" width="3.7109375" style="1887" customWidth="1"/>
    <col min="9262" max="9263" width="3.42578125" style="1887" bestFit="1" customWidth="1"/>
    <col min="9264" max="9264" width="4" style="1887" customWidth="1"/>
    <col min="9265" max="9266" width="3.42578125" style="1887" bestFit="1" customWidth="1"/>
    <col min="9267" max="9268" width="3.42578125" style="1887" customWidth="1"/>
    <col min="9269" max="9283" width="3.42578125" style="1887" bestFit="1" customWidth="1"/>
    <col min="9284" max="9287" width="3.42578125" style="1887" customWidth="1"/>
    <col min="9288" max="9288" width="8.5703125" style="1887" bestFit="1" customWidth="1"/>
    <col min="9289" max="9289" width="6.5703125" style="1887" bestFit="1" customWidth="1"/>
    <col min="9290" max="9290" width="7.42578125" style="1887" bestFit="1" customWidth="1"/>
    <col min="9291" max="9291" width="5.42578125" style="1887" bestFit="1" customWidth="1"/>
    <col min="9292" max="9292" width="6.28515625" style="1887" bestFit="1" customWidth="1"/>
    <col min="9293" max="9294" width="6.5703125" style="1887" bestFit="1" customWidth="1"/>
    <col min="9295" max="9295" width="7.7109375" style="1887" bestFit="1" customWidth="1"/>
    <col min="9296" max="9296" width="5.5703125" style="1887" bestFit="1" customWidth="1"/>
    <col min="9297" max="9297" width="6" style="1887" bestFit="1" customWidth="1"/>
    <col min="9298" max="9298" width="4.42578125" style="1887" bestFit="1" customWidth="1"/>
    <col min="9299" max="9299" width="4.7109375" style="1887" bestFit="1" customWidth="1"/>
    <col min="9300" max="9300" width="4.28515625" style="1887" bestFit="1" customWidth="1"/>
    <col min="9301" max="9301" width="4.85546875" style="1887" bestFit="1" customWidth="1"/>
    <col min="9302" max="9302" width="5.7109375" style="1887" bestFit="1" customWidth="1"/>
    <col min="9303" max="9473" width="10.42578125" style="1887"/>
    <col min="9474" max="9474" width="4" style="1887" bestFit="1" customWidth="1"/>
    <col min="9475" max="9475" width="10.85546875" style="1887" customWidth="1"/>
    <col min="9476" max="9476" width="9.42578125" style="1887" customWidth="1"/>
    <col min="9477" max="9477" width="39.85546875" style="1887" customWidth="1"/>
    <col min="9478" max="9478" width="9.28515625" style="1887" bestFit="1" customWidth="1"/>
    <col min="9479" max="9479" width="12" style="1887" bestFit="1" customWidth="1"/>
    <col min="9480" max="9481" width="6" style="1887" customWidth="1"/>
    <col min="9482" max="9487" width="4.28515625" style="1887" customWidth="1"/>
    <col min="9488" max="9488" width="4" style="1887" bestFit="1" customWidth="1"/>
    <col min="9489" max="9491" width="3.28515625" style="1887" customWidth="1"/>
    <col min="9492" max="9496" width="3.28515625" style="1887" bestFit="1" customWidth="1"/>
    <col min="9497" max="9514" width="3.42578125" style="1887" bestFit="1" customWidth="1"/>
    <col min="9515" max="9515" width="4" style="1887" customWidth="1"/>
    <col min="9516" max="9516" width="3.42578125" style="1887" bestFit="1" customWidth="1"/>
    <col min="9517" max="9517" width="3.7109375" style="1887" customWidth="1"/>
    <col min="9518" max="9519" width="3.42578125" style="1887" bestFit="1" customWidth="1"/>
    <col min="9520" max="9520" width="4" style="1887" customWidth="1"/>
    <col min="9521" max="9522" width="3.42578125" style="1887" bestFit="1" customWidth="1"/>
    <col min="9523" max="9524" width="3.42578125" style="1887" customWidth="1"/>
    <col min="9525" max="9539" width="3.42578125" style="1887" bestFit="1" customWidth="1"/>
    <col min="9540" max="9543" width="3.42578125" style="1887" customWidth="1"/>
    <col min="9544" max="9544" width="8.5703125" style="1887" bestFit="1" customWidth="1"/>
    <col min="9545" max="9545" width="6.5703125" style="1887" bestFit="1" customWidth="1"/>
    <col min="9546" max="9546" width="7.42578125" style="1887" bestFit="1" customWidth="1"/>
    <col min="9547" max="9547" width="5.42578125" style="1887" bestFit="1" customWidth="1"/>
    <col min="9548" max="9548" width="6.28515625" style="1887" bestFit="1" customWidth="1"/>
    <col min="9549" max="9550" width="6.5703125" style="1887" bestFit="1" customWidth="1"/>
    <col min="9551" max="9551" width="7.7109375" style="1887" bestFit="1" customWidth="1"/>
    <col min="9552" max="9552" width="5.5703125" style="1887" bestFit="1" customWidth="1"/>
    <col min="9553" max="9553" width="6" style="1887" bestFit="1" customWidth="1"/>
    <col min="9554" max="9554" width="4.42578125" style="1887" bestFit="1" customWidth="1"/>
    <col min="9555" max="9555" width="4.7109375" style="1887" bestFit="1" customWidth="1"/>
    <col min="9556" max="9556" width="4.28515625" style="1887" bestFit="1" customWidth="1"/>
    <col min="9557" max="9557" width="4.85546875" style="1887" bestFit="1" customWidth="1"/>
    <col min="9558" max="9558" width="5.7109375" style="1887" bestFit="1" customWidth="1"/>
    <col min="9559" max="9729" width="10.42578125" style="1887"/>
    <col min="9730" max="9730" width="4" style="1887" bestFit="1" customWidth="1"/>
    <col min="9731" max="9731" width="10.85546875" style="1887" customWidth="1"/>
    <col min="9732" max="9732" width="9.42578125" style="1887" customWidth="1"/>
    <col min="9733" max="9733" width="39.85546875" style="1887" customWidth="1"/>
    <col min="9734" max="9734" width="9.28515625" style="1887" bestFit="1" customWidth="1"/>
    <col min="9735" max="9735" width="12" style="1887" bestFit="1" customWidth="1"/>
    <col min="9736" max="9737" width="6" style="1887" customWidth="1"/>
    <col min="9738" max="9743" width="4.28515625" style="1887" customWidth="1"/>
    <col min="9744" max="9744" width="4" style="1887" bestFit="1" customWidth="1"/>
    <col min="9745" max="9747" width="3.28515625" style="1887" customWidth="1"/>
    <col min="9748" max="9752" width="3.28515625" style="1887" bestFit="1" customWidth="1"/>
    <col min="9753" max="9770" width="3.42578125" style="1887" bestFit="1" customWidth="1"/>
    <col min="9771" max="9771" width="4" style="1887" customWidth="1"/>
    <col min="9772" max="9772" width="3.42578125" style="1887" bestFit="1" customWidth="1"/>
    <col min="9773" max="9773" width="3.7109375" style="1887" customWidth="1"/>
    <col min="9774" max="9775" width="3.42578125" style="1887" bestFit="1" customWidth="1"/>
    <col min="9776" max="9776" width="4" style="1887" customWidth="1"/>
    <col min="9777" max="9778" width="3.42578125" style="1887" bestFit="1" customWidth="1"/>
    <col min="9779" max="9780" width="3.42578125" style="1887" customWidth="1"/>
    <col min="9781" max="9795" width="3.42578125" style="1887" bestFit="1" customWidth="1"/>
    <col min="9796" max="9799" width="3.42578125" style="1887" customWidth="1"/>
    <col min="9800" max="9800" width="8.5703125" style="1887" bestFit="1" customWidth="1"/>
    <col min="9801" max="9801" width="6.5703125" style="1887" bestFit="1" customWidth="1"/>
    <col min="9802" max="9802" width="7.42578125" style="1887" bestFit="1" customWidth="1"/>
    <col min="9803" max="9803" width="5.42578125" style="1887" bestFit="1" customWidth="1"/>
    <col min="9804" max="9804" width="6.28515625" style="1887" bestFit="1" customWidth="1"/>
    <col min="9805" max="9806" width="6.5703125" style="1887" bestFit="1" customWidth="1"/>
    <col min="9807" max="9807" width="7.7109375" style="1887" bestFit="1" customWidth="1"/>
    <col min="9808" max="9808" width="5.5703125" style="1887" bestFit="1" customWidth="1"/>
    <col min="9809" max="9809" width="6" style="1887" bestFit="1" customWidth="1"/>
    <col min="9810" max="9810" width="4.42578125" style="1887" bestFit="1" customWidth="1"/>
    <col min="9811" max="9811" width="4.7109375" style="1887" bestFit="1" customWidth="1"/>
    <col min="9812" max="9812" width="4.28515625" style="1887" bestFit="1" customWidth="1"/>
    <col min="9813" max="9813" width="4.85546875" style="1887" bestFit="1" customWidth="1"/>
    <col min="9814" max="9814" width="5.7109375" style="1887" bestFit="1" customWidth="1"/>
    <col min="9815" max="9985" width="10.42578125" style="1887"/>
    <col min="9986" max="9986" width="4" style="1887" bestFit="1" customWidth="1"/>
    <col min="9987" max="9987" width="10.85546875" style="1887" customWidth="1"/>
    <col min="9988" max="9988" width="9.42578125" style="1887" customWidth="1"/>
    <col min="9989" max="9989" width="39.85546875" style="1887" customWidth="1"/>
    <col min="9990" max="9990" width="9.28515625" style="1887" bestFit="1" customWidth="1"/>
    <col min="9991" max="9991" width="12" style="1887" bestFit="1" customWidth="1"/>
    <col min="9992" max="9993" width="6" style="1887" customWidth="1"/>
    <col min="9994" max="9999" width="4.28515625" style="1887" customWidth="1"/>
    <col min="10000" max="10000" width="4" style="1887" bestFit="1" customWidth="1"/>
    <col min="10001" max="10003" width="3.28515625" style="1887" customWidth="1"/>
    <col min="10004" max="10008" width="3.28515625" style="1887" bestFit="1" customWidth="1"/>
    <col min="10009" max="10026" width="3.42578125" style="1887" bestFit="1" customWidth="1"/>
    <col min="10027" max="10027" width="4" style="1887" customWidth="1"/>
    <col min="10028" max="10028" width="3.42578125" style="1887" bestFit="1" customWidth="1"/>
    <col min="10029" max="10029" width="3.7109375" style="1887" customWidth="1"/>
    <col min="10030" max="10031" width="3.42578125" style="1887" bestFit="1" customWidth="1"/>
    <col min="10032" max="10032" width="4" style="1887" customWidth="1"/>
    <col min="10033" max="10034" width="3.42578125" style="1887" bestFit="1" customWidth="1"/>
    <col min="10035" max="10036" width="3.42578125" style="1887" customWidth="1"/>
    <col min="10037" max="10051" width="3.42578125" style="1887" bestFit="1" customWidth="1"/>
    <col min="10052" max="10055" width="3.42578125" style="1887" customWidth="1"/>
    <col min="10056" max="10056" width="8.5703125" style="1887" bestFit="1" customWidth="1"/>
    <col min="10057" max="10057" width="6.5703125" style="1887" bestFit="1" customWidth="1"/>
    <col min="10058" max="10058" width="7.42578125" style="1887" bestFit="1" customWidth="1"/>
    <col min="10059" max="10059" width="5.42578125" style="1887" bestFit="1" customWidth="1"/>
    <col min="10060" max="10060" width="6.28515625" style="1887" bestFit="1" customWidth="1"/>
    <col min="10061" max="10062" width="6.5703125" style="1887" bestFit="1" customWidth="1"/>
    <col min="10063" max="10063" width="7.7109375" style="1887" bestFit="1" customWidth="1"/>
    <col min="10064" max="10064" width="5.5703125" style="1887" bestFit="1" customWidth="1"/>
    <col min="10065" max="10065" width="6" style="1887" bestFit="1" customWidth="1"/>
    <col min="10066" max="10066" width="4.42578125" style="1887" bestFit="1" customWidth="1"/>
    <col min="10067" max="10067" width="4.7109375" style="1887" bestFit="1" customWidth="1"/>
    <col min="10068" max="10068" width="4.28515625" style="1887" bestFit="1" customWidth="1"/>
    <col min="10069" max="10069" width="4.85546875" style="1887" bestFit="1" customWidth="1"/>
    <col min="10070" max="10070" width="5.7109375" style="1887" bestFit="1" customWidth="1"/>
    <col min="10071" max="10241" width="10.42578125" style="1887"/>
    <col min="10242" max="10242" width="4" style="1887" bestFit="1" customWidth="1"/>
    <col min="10243" max="10243" width="10.85546875" style="1887" customWidth="1"/>
    <col min="10244" max="10244" width="9.42578125" style="1887" customWidth="1"/>
    <col min="10245" max="10245" width="39.85546875" style="1887" customWidth="1"/>
    <col min="10246" max="10246" width="9.28515625" style="1887" bestFit="1" customWidth="1"/>
    <col min="10247" max="10247" width="12" style="1887" bestFit="1" customWidth="1"/>
    <col min="10248" max="10249" width="6" style="1887" customWidth="1"/>
    <col min="10250" max="10255" width="4.28515625" style="1887" customWidth="1"/>
    <col min="10256" max="10256" width="4" style="1887" bestFit="1" customWidth="1"/>
    <col min="10257" max="10259" width="3.28515625" style="1887" customWidth="1"/>
    <col min="10260" max="10264" width="3.28515625" style="1887" bestFit="1" customWidth="1"/>
    <col min="10265" max="10282" width="3.42578125" style="1887" bestFit="1" customWidth="1"/>
    <col min="10283" max="10283" width="4" style="1887" customWidth="1"/>
    <col min="10284" max="10284" width="3.42578125" style="1887" bestFit="1" customWidth="1"/>
    <col min="10285" max="10285" width="3.7109375" style="1887" customWidth="1"/>
    <col min="10286" max="10287" width="3.42578125" style="1887" bestFit="1" customWidth="1"/>
    <col min="10288" max="10288" width="4" style="1887" customWidth="1"/>
    <col min="10289" max="10290" width="3.42578125" style="1887" bestFit="1" customWidth="1"/>
    <col min="10291" max="10292" width="3.42578125" style="1887" customWidth="1"/>
    <col min="10293" max="10307" width="3.42578125" style="1887" bestFit="1" customWidth="1"/>
    <col min="10308" max="10311" width="3.42578125" style="1887" customWidth="1"/>
    <col min="10312" max="10312" width="8.5703125" style="1887" bestFit="1" customWidth="1"/>
    <col min="10313" max="10313" width="6.5703125" style="1887" bestFit="1" customWidth="1"/>
    <col min="10314" max="10314" width="7.42578125" style="1887" bestFit="1" customWidth="1"/>
    <col min="10315" max="10315" width="5.42578125" style="1887" bestFit="1" customWidth="1"/>
    <col min="10316" max="10316" width="6.28515625" style="1887" bestFit="1" customWidth="1"/>
    <col min="10317" max="10318" width="6.5703125" style="1887" bestFit="1" customWidth="1"/>
    <col min="10319" max="10319" width="7.7109375" style="1887" bestFit="1" customWidth="1"/>
    <col min="10320" max="10320" width="5.5703125" style="1887" bestFit="1" customWidth="1"/>
    <col min="10321" max="10321" width="6" style="1887" bestFit="1" customWidth="1"/>
    <col min="10322" max="10322" width="4.42578125" style="1887" bestFit="1" customWidth="1"/>
    <col min="10323" max="10323" width="4.7109375" style="1887" bestFit="1" customWidth="1"/>
    <col min="10324" max="10324" width="4.28515625" style="1887" bestFit="1" customWidth="1"/>
    <col min="10325" max="10325" width="4.85546875" style="1887" bestFit="1" customWidth="1"/>
    <col min="10326" max="10326" width="5.7109375" style="1887" bestFit="1" customWidth="1"/>
    <col min="10327" max="10497" width="10.42578125" style="1887"/>
    <col min="10498" max="10498" width="4" style="1887" bestFit="1" customWidth="1"/>
    <col min="10499" max="10499" width="10.85546875" style="1887" customWidth="1"/>
    <col min="10500" max="10500" width="9.42578125" style="1887" customWidth="1"/>
    <col min="10501" max="10501" width="39.85546875" style="1887" customWidth="1"/>
    <col min="10502" max="10502" width="9.28515625" style="1887" bestFit="1" customWidth="1"/>
    <col min="10503" max="10503" width="12" style="1887" bestFit="1" customWidth="1"/>
    <col min="10504" max="10505" width="6" style="1887" customWidth="1"/>
    <col min="10506" max="10511" width="4.28515625" style="1887" customWidth="1"/>
    <col min="10512" max="10512" width="4" style="1887" bestFit="1" customWidth="1"/>
    <col min="10513" max="10515" width="3.28515625" style="1887" customWidth="1"/>
    <col min="10516" max="10520" width="3.28515625" style="1887" bestFit="1" customWidth="1"/>
    <col min="10521" max="10538" width="3.42578125" style="1887" bestFit="1" customWidth="1"/>
    <col min="10539" max="10539" width="4" style="1887" customWidth="1"/>
    <col min="10540" max="10540" width="3.42578125" style="1887" bestFit="1" customWidth="1"/>
    <col min="10541" max="10541" width="3.7109375" style="1887" customWidth="1"/>
    <col min="10542" max="10543" width="3.42578125" style="1887" bestFit="1" customWidth="1"/>
    <col min="10544" max="10544" width="4" style="1887" customWidth="1"/>
    <col min="10545" max="10546" width="3.42578125" style="1887" bestFit="1" customWidth="1"/>
    <col min="10547" max="10548" width="3.42578125" style="1887" customWidth="1"/>
    <col min="10549" max="10563" width="3.42578125" style="1887" bestFit="1" customWidth="1"/>
    <col min="10564" max="10567" width="3.42578125" style="1887" customWidth="1"/>
    <col min="10568" max="10568" width="8.5703125" style="1887" bestFit="1" customWidth="1"/>
    <col min="10569" max="10569" width="6.5703125" style="1887" bestFit="1" customWidth="1"/>
    <col min="10570" max="10570" width="7.42578125" style="1887" bestFit="1" customWidth="1"/>
    <col min="10571" max="10571" width="5.42578125" style="1887" bestFit="1" customWidth="1"/>
    <col min="10572" max="10572" width="6.28515625" style="1887" bestFit="1" customWidth="1"/>
    <col min="10573" max="10574" width="6.5703125" style="1887" bestFit="1" customWidth="1"/>
    <col min="10575" max="10575" width="7.7109375" style="1887" bestFit="1" customWidth="1"/>
    <col min="10576" max="10576" width="5.5703125" style="1887" bestFit="1" customWidth="1"/>
    <col min="10577" max="10577" width="6" style="1887" bestFit="1" customWidth="1"/>
    <col min="10578" max="10578" width="4.42578125" style="1887" bestFit="1" customWidth="1"/>
    <col min="10579" max="10579" width="4.7109375" style="1887" bestFit="1" customWidth="1"/>
    <col min="10580" max="10580" width="4.28515625" style="1887" bestFit="1" customWidth="1"/>
    <col min="10581" max="10581" width="4.85546875" style="1887" bestFit="1" customWidth="1"/>
    <col min="10582" max="10582" width="5.7109375" style="1887" bestFit="1" customWidth="1"/>
    <col min="10583" max="10753" width="10.42578125" style="1887"/>
    <col min="10754" max="10754" width="4" style="1887" bestFit="1" customWidth="1"/>
    <col min="10755" max="10755" width="10.85546875" style="1887" customWidth="1"/>
    <col min="10756" max="10756" width="9.42578125" style="1887" customWidth="1"/>
    <col min="10757" max="10757" width="39.85546875" style="1887" customWidth="1"/>
    <col min="10758" max="10758" width="9.28515625" style="1887" bestFit="1" customWidth="1"/>
    <col min="10759" max="10759" width="12" style="1887" bestFit="1" customWidth="1"/>
    <col min="10760" max="10761" width="6" style="1887" customWidth="1"/>
    <col min="10762" max="10767" width="4.28515625" style="1887" customWidth="1"/>
    <col min="10768" max="10768" width="4" style="1887" bestFit="1" customWidth="1"/>
    <col min="10769" max="10771" width="3.28515625" style="1887" customWidth="1"/>
    <col min="10772" max="10776" width="3.28515625" style="1887" bestFit="1" customWidth="1"/>
    <col min="10777" max="10794" width="3.42578125" style="1887" bestFit="1" customWidth="1"/>
    <col min="10795" max="10795" width="4" style="1887" customWidth="1"/>
    <col min="10796" max="10796" width="3.42578125" style="1887" bestFit="1" customWidth="1"/>
    <col min="10797" max="10797" width="3.7109375" style="1887" customWidth="1"/>
    <col min="10798" max="10799" width="3.42578125" style="1887" bestFit="1" customWidth="1"/>
    <col min="10800" max="10800" width="4" style="1887" customWidth="1"/>
    <col min="10801" max="10802" width="3.42578125" style="1887" bestFit="1" customWidth="1"/>
    <col min="10803" max="10804" width="3.42578125" style="1887" customWidth="1"/>
    <col min="10805" max="10819" width="3.42578125" style="1887" bestFit="1" customWidth="1"/>
    <col min="10820" max="10823" width="3.42578125" style="1887" customWidth="1"/>
    <col min="10824" max="10824" width="8.5703125" style="1887" bestFit="1" customWidth="1"/>
    <col min="10825" max="10825" width="6.5703125" style="1887" bestFit="1" customWidth="1"/>
    <col min="10826" max="10826" width="7.42578125" style="1887" bestFit="1" customWidth="1"/>
    <col min="10827" max="10827" width="5.42578125" style="1887" bestFit="1" customWidth="1"/>
    <col min="10828" max="10828" width="6.28515625" style="1887" bestFit="1" customWidth="1"/>
    <col min="10829" max="10830" width="6.5703125" style="1887" bestFit="1" customWidth="1"/>
    <col min="10831" max="10831" width="7.7109375" style="1887" bestFit="1" customWidth="1"/>
    <col min="10832" max="10832" width="5.5703125" style="1887" bestFit="1" customWidth="1"/>
    <col min="10833" max="10833" width="6" style="1887" bestFit="1" customWidth="1"/>
    <col min="10834" max="10834" width="4.42578125" style="1887" bestFit="1" customWidth="1"/>
    <col min="10835" max="10835" width="4.7109375" style="1887" bestFit="1" customWidth="1"/>
    <col min="10836" max="10836" width="4.28515625" style="1887" bestFit="1" customWidth="1"/>
    <col min="10837" max="10837" width="4.85546875" style="1887" bestFit="1" customWidth="1"/>
    <col min="10838" max="10838" width="5.7109375" style="1887" bestFit="1" customWidth="1"/>
    <col min="10839" max="11009" width="10.42578125" style="1887"/>
    <col min="11010" max="11010" width="4" style="1887" bestFit="1" customWidth="1"/>
    <col min="11011" max="11011" width="10.85546875" style="1887" customWidth="1"/>
    <col min="11012" max="11012" width="9.42578125" style="1887" customWidth="1"/>
    <col min="11013" max="11013" width="39.85546875" style="1887" customWidth="1"/>
    <col min="11014" max="11014" width="9.28515625" style="1887" bestFit="1" customWidth="1"/>
    <col min="11015" max="11015" width="12" style="1887" bestFit="1" customWidth="1"/>
    <col min="11016" max="11017" width="6" style="1887" customWidth="1"/>
    <col min="11018" max="11023" width="4.28515625" style="1887" customWidth="1"/>
    <col min="11024" max="11024" width="4" style="1887" bestFit="1" customWidth="1"/>
    <col min="11025" max="11027" width="3.28515625" style="1887" customWidth="1"/>
    <col min="11028" max="11032" width="3.28515625" style="1887" bestFit="1" customWidth="1"/>
    <col min="11033" max="11050" width="3.42578125" style="1887" bestFit="1" customWidth="1"/>
    <col min="11051" max="11051" width="4" style="1887" customWidth="1"/>
    <col min="11052" max="11052" width="3.42578125" style="1887" bestFit="1" customWidth="1"/>
    <col min="11053" max="11053" width="3.7109375" style="1887" customWidth="1"/>
    <col min="11054" max="11055" width="3.42578125" style="1887" bestFit="1" customWidth="1"/>
    <col min="11056" max="11056" width="4" style="1887" customWidth="1"/>
    <col min="11057" max="11058" width="3.42578125" style="1887" bestFit="1" customWidth="1"/>
    <col min="11059" max="11060" width="3.42578125" style="1887" customWidth="1"/>
    <col min="11061" max="11075" width="3.42578125" style="1887" bestFit="1" customWidth="1"/>
    <col min="11076" max="11079" width="3.42578125" style="1887" customWidth="1"/>
    <col min="11080" max="11080" width="8.5703125" style="1887" bestFit="1" customWidth="1"/>
    <col min="11081" max="11081" width="6.5703125" style="1887" bestFit="1" customWidth="1"/>
    <col min="11082" max="11082" width="7.42578125" style="1887" bestFit="1" customWidth="1"/>
    <col min="11083" max="11083" width="5.42578125" style="1887" bestFit="1" customWidth="1"/>
    <col min="11084" max="11084" width="6.28515625" style="1887" bestFit="1" customWidth="1"/>
    <col min="11085" max="11086" width="6.5703125" style="1887" bestFit="1" customWidth="1"/>
    <col min="11087" max="11087" width="7.7109375" style="1887" bestFit="1" customWidth="1"/>
    <col min="11088" max="11088" width="5.5703125" style="1887" bestFit="1" customWidth="1"/>
    <col min="11089" max="11089" width="6" style="1887" bestFit="1" customWidth="1"/>
    <col min="11090" max="11090" width="4.42578125" style="1887" bestFit="1" customWidth="1"/>
    <col min="11091" max="11091" width="4.7109375" style="1887" bestFit="1" customWidth="1"/>
    <col min="11092" max="11092" width="4.28515625" style="1887" bestFit="1" customWidth="1"/>
    <col min="11093" max="11093" width="4.85546875" style="1887" bestFit="1" customWidth="1"/>
    <col min="11094" max="11094" width="5.7109375" style="1887" bestFit="1" customWidth="1"/>
    <col min="11095" max="11265" width="10.42578125" style="1887"/>
    <col min="11266" max="11266" width="4" style="1887" bestFit="1" customWidth="1"/>
    <col min="11267" max="11267" width="10.85546875" style="1887" customWidth="1"/>
    <col min="11268" max="11268" width="9.42578125" style="1887" customWidth="1"/>
    <col min="11269" max="11269" width="39.85546875" style="1887" customWidth="1"/>
    <col min="11270" max="11270" width="9.28515625" style="1887" bestFit="1" customWidth="1"/>
    <col min="11271" max="11271" width="12" style="1887" bestFit="1" customWidth="1"/>
    <col min="11272" max="11273" width="6" style="1887" customWidth="1"/>
    <col min="11274" max="11279" width="4.28515625" style="1887" customWidth="1"/>
    <col min="11280" max="11280" width="4" style="1887" bestFit="1" customWidth="1"/>
    <col min="11281" max="11283" width="3.28515625" style="1887" customWidth="1"/>
    <col min="11284" max="11288" width="3.28515625" style="1887" bestFit="1" customWidth="1"/>
    <col min="11289" max="11306" width="3.42578125" style="1887" bestFit="1" customWidth="1"/>
    <col min="11307" max="11307" width="4" style="1887" customWidth="1"/>
    <col min="11308" max="11308" width="3.42578125" style="1887" bestFit="1" customWidth="1"/>
    <col min="11309" max="11309" width="3.7109375" style="1887" customWidth="1"/>
    <col min="11310" max="11311" width="3.42578125" style="1887" bestFit="1" customWidth="1"/>
    <col min="11312" max="11312" width="4" style="1887" customWidth="1"/>
    <col min="11313" max="11314" width="3.42578125" style="1887" bestFit="1" customWidth="1"/>
    <col min="11315" max="11316" width="3.42578125" style="1887" customWidth="1"/>
    <col min="11317" max="11331" width="3.42578125" style="1887" bestFit="1" customWidth="1"/>
    <col min="11332" max="11335" width="3.42578125" style="1887" customWidth="1"/>
    <col min="11336" max="11336" width="8.5703125" style="1887" bestFit="1" customWidth="1"/>
    <col min="11337" max="11337" width="6.5703125" style="1887" bestFit="1" customWidth="1"/>
    <col min="11338" max="11338" width="7.42578125" style="1887" bestFit="1" customWidth="1"/>
    <col min="11339" max="11339" width="5.42578125" style="1887" bestFit="1" customWidth="1"/>
    <col min="11340" max="11340" width="6.28515625" style="1887" bestFit="1" customWidth="1"/>
    <col min="11341" max="11342" width="6.5703125" style="1887" bestFit="1" customWidth="1"/>
    <col min="11343" max="11343" width="7.7109375" style="1887" bestFit="1" customWidth="1"/>
    <col min="11344" max="11344" width="5.5703125" style="1887" bestFit="1" customWidth="1"/>
    <col min="11345" max="11345" width="6" style="1887" bestFit="1" customWidth="1"/>
    <col min="11346" max="11346" width="4.42578125" style="1887" bestFit="1" customWidth="1"/>
    <col min="11347" max="11347" width="4.7109375" style="1887" bestFit="1" customWidth="1"/>
    <col min="11348" max="11348" width="4.28515625" style="1887" bestFit="1" customWidth="1"/>
    <col min="11349" max="11349" width="4.85546875" style="1887" bestFit="1" customWidth="1"/>
    <col min="11350" max="11350" width="5.7109375" style="1887" bestFit="1" customWidth="1"/>
    <col min="11351" max="11521" width="10.42578125" style="1887"/>
    <col min="11522" max="11522" width="4" style="1887" bestFit="1" customWidth="1"/>
    <col min="11523" max="11523" width="10.85546875" style="1887" customWidth="1"/>
    <col min="11524" max="11524" width="9.42578125" style="1887" customWidth="1"/>
    <col min="11525" max="11525" width="39.85546875" style="1887" customWidth="1"/>
    <col min="11526" max="11526" width="9.28515625" style="1887" bestFit="1" customWidth="1"/>
    <col min="11527" max="11527" width="12" style="1887" bestFit="1" customWidth="1"/>
    <col min="11528" max="11529" width="6" style="1887" customWidth="1"/>
    <col min="11530" max="11535" width="4.28515625" style="1887" customWidth="1"/>
    <col min="11536" max="11536" width="4" style="1887" bestFit="1" customWidth="1"/>
    <col min="11537" max="11539" width="3.28515625" style="1887" customWidth="1"/>
    <col min="11540" max="11544" width="3.28515625" style="1887" bestFit="1" customWidth="1"/>
    <col min="11545" max="11562" width="3.42578125" style="1887" bestFit="1" customWidth="1"/>
    <col min="11563" max="11563" width="4" style="1887" customWidth="1"/>
    <col min="11564" max="11564" width="3.42578125" style="1887" bestFit="1" customWidth="1"/>
    <col min="11565" max="11565" width="3.7109375" style="1887" customWidth="1"/>
    <col min="11566" max="11567" width="3.42578125" style="1887" bestFit="1" customWidth="1"/>
    <col min="11568" max="11568" width="4" style="1887" customWidth="1"/>
    <col min="11569" max="11570" width="3.42578125" style="1887" bestFit="1" customWidth="1"/>
    <col min="11571" max="11572" width="3.42578125" style="1887" customWidth="1"/>
    <col min="11573" max="11587" width="3.42578125" style="1887" bestFit="1" customWidth="1"/>
    <col min="11588" max="11591" width="3.42578125" style="1887" customWidth="1"/>
    <col min="11592" max="11592" width="8.5703125" style="1887" bestFit="1" customWidth="1"/>
    <col min="11593" max="11593" width="6.5703125" style="1887" bestFit="1" customWidth="1"/>
    <col min="11594" max="11594" width="7.42578125" style="1887" bestFit="1" customWidth="1"/>
    <col min="11595" max="11595" width="5.42578125" style="1887" bestFit="1" customWidth="1"/>
    <col min="11596" max="11596" width="6.28515625" style="1887" bestFit="1" customWidth="1"/>
    <col min="11597" max="11598" width="6.5703125" style="1887" bestFit="1" customWidth="1"/>
    <col min="11599" max="11599" width="7.7109375" style="1887" bestFit="1" customWidth="1"/>
    <col min="11600" max="11600" width="5.5703125" style="1887" bestFit="1" customWidth="1"/>
    <col min="11601" max="11601" width="6" style="1887" bestFit="1" customWidth="1"/>
    <col min="11602" max="11602" width="4.42578125" style="1887" bestFit="1" customWidth="1"/>
    <col min="11603" max="11603" width="4.7109375" style="1887" bestFit="1" customWidth="1"/>
    <col min="11604" max="11604" width="4.28515625" style="1887" bestFit="1" customWidth="1"/>
    <col min="11605" max="11605" width="4.85546875" style="1887" bestFit="1" customWidth="1"/>
    <col min="11606" max="11606" width="5.7109375" style="1887" bestFit="1" customWidth="1"/>
    <col min="11607" max="11777" width="10.42578125" style="1887"/>
    <col min="11778" max="11778" width="4" style="1887" bestFit="1" customWidth="1"/>
    <col min="11779" max="11779" width="10.85546875" style="1887" customWidth="1"/>
    <col min="11780" max="11780" width="9.42578125" style="1887" customWidth="1"/>
    <col min="11781" max="11781" width="39.85546875" style="1887" customWidth="1"/>
    <col min="11782" max="11782" width="9.28515625" style="1887" bestFit="1" customWidth="1"/>
    <col min="11783" max="11783" width="12" style="1887" bestFit="1" customWidth="1"/>
    <col min="11784" max="11785" width="6" style="1887" customWidth="1"/>
    <col min="11786" max="11791" width="4.28515625" style="1887" customWidth="1"/>
    <col min="11792" max="11792" width="4" style="1887" bestFit="1" customWidth="1"/>
    <col min="11793" max="11795" width="3.28515625" style="1887" customWidth="1"/>
    <col min="11796" max="11800" width="3.28515625" style="1887" bestFit="1" customWidth="1"/>
    <col min="11801" max="11818" width="3.42578125" style="1887" bestFit="1" customWidth="1"/>
    <col min="11819" max="11819" width="4" style="1887" customWidth="1"/>
    <col min="11820" max="11820" width="3.42578125" style="1887" bestFit="1" customWidth="1"/>
    <col min="11821" max="11821" width="3.7109375" style="1887" customWidth="1"/>
    <col min="11822" max="11823" width="3.42578125" style="1887" bestFit="1" customWidth="1"/>
    <col min="11824" max="11824" width="4" style="1887" customWidth="1"/>
    <col min="11825" max="11826" width="3.42578125" style="1887" bestFit="1" customWidth="1"/>
    <col min="11827" max="11828" width="3.42578125" style="1887" customWidth="1"/>
    <col min="11829" max="11843" width="3.42578125" style="1887" bestFit="1" customWidth="1"/>
    <col min="11844" max="11847" width="3.42578125" style="1887" customWidth="1"/>
    <col min="11848" max="11848" width="8.5703125" style="1887" bestFit="1" customWidth="1"/>
    <col min="11849" max="11849" width="6.5703125" style="1887" bestFit="1" customWidth="1"/>
    <col min="11850" max="11850" width="7.42578125" style="1887" bestFit="1" customWidth="1"/>
    <col min="11851" max="11851" width="5.42578125" style="1887" bestFit="1" customWidth="1"/>
    <col min="11852" max="11852" width="6.28515625" style="1887" bestFit="1" customWidth="1"/>
    <col min="11853" max="11854" width="6.5703125" style="1887" bestFit="1" customWidth="1"/>
    <col min="11855" max="11855" width="7.7109375" style="1887" bestFit="1" customWidth="1"/>
    <col min="11856" max="11856" width="5.5703125" style="1887" bestFit="1" customWidth="1"/>
    <col min="11857" max="11857" width="6" style="1887" bestFit="1" customWidth="1"/>
    <col min="11858" max="11858" width="4.42578125" style="1887" bestFit="1" customWidth="1"/>
    <col min="11859" max="11859" width="4.7109375" style="1887" bestFit="1" customWidth="1"/>
    <col min="11860" max="11860" width="4.28515625" style="1887" bestFit="1" customWidth="1"/>
    <col min="11861" max="11861" width="4.85546875" style="1887" bestFit="1" customWidth="1"/>
    <col min="11862" max="11862" width="5.7109375" style="1887" bestFit="1" customWidth="1"/>
    <col min="11863" max="12033" width="10.42578125" style="1887"/>
    <col min="12034" max="12034" width="4" style="1887" bestFit="1" customWidth="1"/>
    <col min="12035" max="12035" width="10.85546875" style="1887" customWidth="1"/>
    <col min="12036" max="12036" width="9.42578125" style="1887" customWidth="1"/>
    <col min="12037" max="12037" width="39.85546875" style="1887" customWidth="1"/>
    <col min="12038" max="12038" width="9.28515625" style="1887" bestFit="1" customWidth="1"/>
    <col min="12039" max="12039" width="12" style="1887" bestFit="1" customWidth="1"/>
    <col min="12040" max="12041" width="6" style="1887" customWidth="1"/>
    <col min="12042" max="12047" width="4.28515625" style="1887" customWidth="1"/>
    <col min="12048" max="12048" width="4" style="1887" bestFit="1" customWidth="1"/>
    <col min="12049" max="12051" width="3.28515625" style="1887" customWidth="1"/>
    <col min="12052" max="12056" width="3.28515625" style="1887" bestFit="1" customWidth="1"/>
    <col min="12057" max="12074" width="3.42578125" style="1887" bestFit="1" customWidth="1"/>
    <col min="12075" max="12075" width="4" style="1887" customWidth="1"/>
    <col min="12076" max="12076" width="3.42578125" style="1887" bestFit="1" customWidth="1"/>
    <col min="12077" max="12077" width="3.7109375" style="1887" customWidth="1"/>
    <col min="12078" max="12079" width="3.42578125" style="1887" bestFit="1" customWidth="1"/>
    <col min="12080" max="12080" width="4" style="1887" customWidth="1"/>
    <col min="12081" max="12082" width="3.42578125" style="1887" bestFit="1" customWidth="1"/>
    <col min="12083" max="12084" width="3.42578125" style="1887" customWidth="1"/>
    <col min="12085" max="12099" width="3.42578125" style="1887" bestFit="1" customWidth="1"/>
    <col min="12100" max="12103" width="3.42578125" style="1887" customWidth="1"/>
    <col min="12104" max="12104" width="8.5703125" style="1887" bestFit="1" customWidth="1"/>
    <col min="12105" max="12105" width="6.5703125" style="1887" bestFit="1" customWidth="1"/>
    <col min="12106" max="12106" width="7.42578125" style="1887" bestFit="1" customWidth="1"/>
    <col min="12107" max="12107" width="5.42578125" style="1887" bestFit="1" customWidth="1"/>
    <col min="12108" max="12108" width="6.28515625" style="1887" bestFit="1" customWidth="1"/>
    <col min="12109" max="12110" width="6.5703125" style="1887" bestFit="1" customWidth="1"/>
    <col min="12111" max="12111" width="7.7109375" style="1887" bestFit="1" customWidth="1"/>
    <col min="12112" max="12112" width="5.5703125" style="1887" bestFit="1" customWidth="1"/>
    <col min="12113" max="12113" width="6" style="1887" bestFit="1" customWidth="1"/>
    <col min="12114" max="12114" width="4.42578125" style="1887" bestFit="1" customWidth="1"/>
    <col min="12115" max="12115" width="4.7109375" style="1887" bestFit="1" customWidth="1"/>
    <col min="12116" max="12116" width="4.28515625" style="1887" bestFit="1" customWidth="1"/>
    <col min="12117" max="12117" width="4.85546875" style="1887" bestFit="1" customWidth="1"/>
    <col min="12118" max="12118" width="5.7109375" style="1887" bestFit="1" customWidth="1"/>
    <col min="12119" max="12289" width="10.42578125" style="1887"/>
    <col min="12290" max="12290" width="4" style="1887" bestFit="1" customWidth="1"/>
    <col min="12291" max="12291" width="10.85546875" style="1887" customWidth="1"/>
    <col min="12292" max="12292" width="9.42578125" style="1887" customWidth="1"/>
    <col min="12293" max="12293" width="39.85546875" style="1887" customWidth="1"/>
    <col min="12294" max="12294" width="9.28515625" style="1887" bestFit="1" customWidth="1"/>
    <col min="12295" max="12295" width="12" style="1887" bestFit="1" customWidth="1"/>
    <col min="12296" max="12297" width="6" style="1887" customWidth="1"/>
    <col min="12298" max="12303" width="4.28515625" style="1887" customWidth="1"/>
    <col min="12304" max="12304" width="4" style="1887" bestFit="1" customWidth="1"/>
    <col min="12305" max="12307" width="3.28515625" style="1887" customWidth="1"/>
    <col min="12308" max="12312" width="3.28515625" style="1887" bestFit="1" customWidth="1"/>
    <col min="12313" max="12330" width="3.42578125" style="1887" bestFit="1" customWidth="1"/>
    <col min="12331" max="12331" width="4" style="1887" customWidth="1"/>
    <col min="12332" max="12332" width="3.42578125" style="1887" bestFit="1" customWidth="1"/>
    <col min="12333" max="12333" width="3.7109375" style="1887" customWidth="1"/>
    <col min="12334" max="12335" width="3.42578125" style="1887" bestFit="1" customWidth="1"/>
    <col min="12336" max="12336" width="4" style="1887" customWidth="1"/>
    <col min="12337" max="12338" width="3.42578125" style="1887" bestFit="1" customWidth="1"/>
    <col min="12339" max="12340" width="3.42578125" style="1887" customWidth="1"/>
    <col min="12341" max="12355" width="3.42578125" style="1887" bestFit="1" customWidth="1"/>
    <col min="12356" max="12359" width="3.42578125" style="1887" customWidth="1"/>
    <col min="12360" max="12360" width="8.5703125" style="1887" bestFit="1" customWidth="1"/>
    <col min="12361" max="12361" width="6.5703125" style="1887" bestFit="1" customWidth="1"/>
    <col min="12362" max="12362" width="7.42578125" style="1887" bestFit="1" customWidth="1"/>
    <col min="12363" max="12363" width="5.42578125" style="1887" bestFit="1" customWidth="1"/>
    <col min="12364" max="12364" width="6.28515625" style="1887" bestFit="1" customWidth="1"/>
    <col min="12365" max="12366" width="6.5703125" style="1887" bestFit="1" customWidth="1"/>
    <col min="12367" max="12367" width="7.7109375" style="1887" bestFit="1" customWidth="1"/>
    <col min="12368" max="12368" width="5.5703125" style="1887" bestFit="1" customWidth="1"/>
    <col min="12369" max="12369" width="6" style="1887" bestFit="1" customWidth="1"/>
    <col min="12370" max="12370" width="4.42578125" style="1887" bestFit="1" customWidth="1"/>
    <col min="12371" max="12371" width="4.7109375" style="1887" bestFit="1" customWidth="1"/>
    <col min="12372" max="12372" width="4.28515625" style="1887" bestFit="1" customWidth="1"/>
    <col min="12373" max="12373" width="4.85546875" style="1887" bestFit="1" customWidth="1"/>
    <col min="12374" max="12374" width="5.7109375" style="1887" bestFit="1" customWidth="1"/>
    <col min="12375" max="12545" width="10.42578125" style="1887"/>
    <col min="12546" max="12546" width="4" style="1887" bestFit="1" customWidth="1"/>
    <col min="12547" max="12547" width="10.85546875" style="1887" customWidth="1"/>
    <col min="12548" max="12548" width="9.42578125" style="1887" customWidth="1"/>
    <col min="12549" max="12549" width="39.85546875" style="1887" customWidth="1"/>
    <col min="12550" max="12550" width="9.28515625" style="1887" bestFit="1" customWidth="1"/>
    <col min="12551" max="12551" width="12" style="1887" bestFit="1" customWidth="1"/>
    <col min="12552" max="12553" width="6" style="1887" customWidth="1"/>
    <col min="12554" max="12559" width="4.28515625" style="1887" customWidth="1"/>
    <col min="12560" max="12560" width="4" style="1887" bestFit="1" customWidth="1"/>
    <col min="12561" max="12563" width="3.28515625" style="1887" customWidth="1"/>
    <col min="12564" max="12568" width="3.28515625" style="1887" bestFit="1" customWidth="1"/>
    <col min="12569" max="12586" width="3.42578125" style="1887" bestFit="1" customWidth="1"/>
    <col min="12587" max="12587" width="4" style="1887" customWidth="1"/>
    <col min="12588" max="12588" width="3.42578125" style="1887" bestFit="1" customWidth="1"/>
    <col min="12589" max="12589" width="3.7109375" style="1887" customWidth="1"/>
    <col min="12590" max="12591" width="3.42578125" style="1887" bestFit="1" customWidth="1"/>
    <col min="12592" max="12592" width="4" style="1887" customWidth="1"/>
    <col min="12593" max="12594" width="3.42578125" style="1887" bestFit="1" customWidth="1"/>
    <col min="12595" max="12596" width="3.42578125" style="1887" customWidth="1"/>
    <col min="12597" max="12611" width="3.42578125" style="1887" bestFit="1" customWidth="1"/>
    <col min="12612" max="12615" width="3.42578125" style="1887" customWidth="1"/>
    <col min="12616" max="12616" width="8.5703125" style="1887" bestFit="1" customWidth="1"/>
    <col min="12617" max="12617" width="6.5703125" style="1887" bestFit="1" customWidth="1"/>
    <col min="12618" max="12618" width="7.42578125" style="1887" bestFit="1" customWidth="1"/>
    <col min="12619" max="12619" width="5.42578125" style="1887" bestFit="1" customWidth="1"/>
    <col min="12620" max="12620" width="6.28515625" style="1887" bestFit="1" customWidth="1"/>
    <col min="12621" max="12622" width="6.5703125" style="1887" bestFit="1" customWidth="1"/>
    <col min="12623" max="12623" width="7.7109375" style="1887" bestFit="1" customWidth="1"/>
    <col min="12624" max="12624" width="5.5703125" style="1887" bestFit="1" customWidth="1"/>
    <col min="12625" max="12625" width="6" style="1887" bestFit="1" customWidth="1"/>
    <col min="12626" max="12626" width="4.42578125" style="1887" bestFit="1" customWidth="1"/>
    <col min="12627" max="12627" width="4.7109375" style="1887" bestFit="1" customWidth="1"/>
    <col min="12628" max="12628" width="4.28515625" style="1887" bestFit="1" customWidth="1"/>
    <col min="12629" max="12629" width="4.85546875" style="1887" bestFit="1" customWidth="1"/>
    <col min="12630" max="12630" width="5.7109375" style="1887" bestFit="1" customWidth="1"/>
    <col min="12631" max="12801" width="10.42578125" style="1887"/>
    <col min="12802" max="12802" width="4" style="1887" bestFit="1" customWidth="1"/>
    <col min="12803" max="12803" width="10.85546875" style="1887" customWidth="1"/>
    <col min="12804" max="12804" width="9.42578125" style="1887" customWidth="1"/>
    <col min="12805" max="12805" width="39.85546875" style="1887" customWidth="1"/>
    <col min="12806" max="12806" width="9.28515625" style="1887" bestFit="1" customWidth="1"/>
    <col min="12807" max="12807" width="12" style="1887" bestFit="1" customWidth="1"/>
    <col min="12808" max="12809" width="6" style="1887" customWidth="1"/>
    <col min="12810" max="12815" width="4.28515625" style="1887" customWidth="1"/>
    <col min="12816" max="12816" width="4" style="1887" bestFit="1" customWidth="1"/>
    <col min="12817" max="12819" width="3.28515625" style="1887" customWidth="1"/>
    <col min="12820" max="12824" width="3.28515625" style="1887" bestFit="1" customWidth="1"/>
    <col min="12825" max="12842" width="3.42578125" style="1887" bestFit="1" customWidth="1"/>
    <col min="12843" max="12843" width="4" style="1887" customWidth="1"/>
    <col min="12844" max="12844" width="3.42578125" style="1887" bestFit="1" customWidth="1"/>
    <col min="12845" max="12845" width="3.7109375" style="1887" customWidth="1"/>
    <col min="12846" max="12847" width="3.42578125" style="1887" bestFit="1" customWidth="1"/>
    <col min="12848" max="12848" width="4" style="1887" customWidth="1"/>
    <col min="12849" max="12850" width="3.42578125" style="1887" bestFit="1" customWidth="1"/>
    <col min="12851" max="12852" width="3.42578125" style="1887" customWidth="1"/>
    <col min="12853" max="12867" width="3.42578125" style="1887" bestFit="1" customWidth="1"/>
    <col min="12868" max="12871" width="3.42578125" style="1887" customWidth="1"/>
    <col min="12872" max="12872" width="8.5703125" style="1887" bestFit="1" customWidth="1"/>
    <col min="12873" max="12873" width="6.5703125" style="1887" bestFit="1" customWidth="1"/>
    <col min="12874" max="12874" width="7.42578125" style="1887" bestFit="1" customWidth="1"/>
    <col min="12875" max="12875" width="5.42578125" style="1887" bestFit="1" customWidth="1"/>
    <col min="12876" max="12876" width="6.28515625" style="1887" bestFit="1" customWidth="1"/>
    <col min="12877" max="12878" width="6.5703125" style="1887" bestFit="1" customWidth="1"/>
    <col min="12879" max="12879" width="7.7109375" style="1887" bestFit="1" customWidth="1"/>
    <col min="12880" max="12880" width="5.5703125" style="1887" bestFit="1" customWidth="1"/>
    <col min="12881" max="12881" width="6" style="1887" bestFit="1" customWidth="1"/>
    <col min="12882" max="12882" width="4.42578125" style="1887" bestFit="1" customWidth="1"/>
    <col min="12883" max="12883" width="4.7109375" style="1887" bestFit="1" customWidth="1"/>
    <col min="12884" max="12884" width="4.28515625" style="1887" bestFit="1" customWidth="1"/>
    <col min="12885" max="12885" width="4.85546875" style="1887" bestFit="1" customWidth="1"/>
    <col min="12886" max="12886" width="5.7109375" style="1887" bestFit="1" customWidth="1"/>
    <col min="12887" max="13057" width="10.42578125" style="1887"/>
    <col min="13058" max="13058" width="4" style="1887" bestFit="1" customWidth="1"/>
    <col min="13059" max="13059" width="10.85546875" style="1887" customWidth="1"/>
    <col min="13060" max="13060" width="9.42578125" style="1887" customWidth="1"/>
    <col min="13061" max="13061" width="39.85546875" style="1887" customWidth="1"/>
    <col min="13062" max="13062" width="9.28515625" style="1887" bestFit="1" customWidth="1"/>
    <col min="13063" max="13063" width="12" style="1887" bestFit="1" customWidth="1"/>
    <col min="13064" max="13065" width="6" style="1887" customWidth="1"/>
    <col min="13066" max="13071" width="4.28515625" style="1887" customWidth="1"/>
    <col min="13072" max="13072" width="4" style="1887" bestFit="1" customWidth="1"/>
    <col min="13073" max="13075" width="3.28515625" style="1887" customWidth="1"/>
    <col min="13076" max="13080" width="3.28515625" style="1887" bestFit="1" customWidth="1"/>
    <col min="13081" max="13098" width="3.42578125" style="1887" bestFit="1" customWidth="1"/>
    <col min="13099" max="13099" width="4" style="1887" customWidth="1"/>
    <col min="13100" max="13100" width="3.42578125" style="1887" bestFit="1" customWidth="1"/>
    <col min="13101" max="13101" width="3.7109375" style="1887" customWidth="1"/>
    <col min="13102" max="13103" width="3.42578125" style="1887" bestFit="1" customWidth="1"/>
    <col min="13104" max="13104" width="4" style="1887" customWidth="1"/>
    <col min="13105" max="13106" width="3.42578125" style="1887" bestFit="1" customWidth="1"/>
    <col min="13107" max="13108" width="3.42578125" style="1887" customWidth="1"/>
    <col min="13109" max="13123" width="3.42578125" style="1887" bestFit="1" customWidth="1"/>
    <col min="13124" max="13127" width="3.42578125" style="1887" customWidth="1"/>
    <col min="13128" max="13128" width="8.5703125" style="1887" bestFit="1" customWidth="1"/>
    <col min="13129" max="13129" width="6.5703125" style="1887" bestFit="1" customWidth="1"/>
    <col min="13130" max="13130" width="7.42578125" style="1887" bestFit="1" customWidth="1"/>
    <col min="13131" max="13131" width="5.42578125" style="1887" bestFit="1" customWidth="1"/>
    <col min="13132" max="13132" width="6.28515625" style="1887" bestFit="1" customWidth="1"/>
    <col min="13133" max="13134" width="6.5703125" style="1887" bestFit="1" customWidth="1"/>
    <col min="13135" max="13135" width="7.7109375" style="1887" bestFit="1" customWidth="1"/>
    <col min="13136" max="13136" width="5.5703125" style="1887" bestFit="1" customWidth="1"/>
    <col min="13137" max="13137" width="6" style="1887" bestFit="1" customWidth="1"/>
    <col min="13138" max="13138" width="4.42578125" style="1887" bestFit="1" customWidth="1"/>
    <col min="13139" max="13139" width="4.7109375" style="1887" bestFit="1" customWidth="1"/>
    <col min="13140" max="13140" width="4.28515625" style="1887" bestFit="1" customWidth="1"/>
    <col min="13141" max="13141" width="4.85546875" style="1887" bestFit="1" customWidth="1"/>
    <col min="13142" max="13142" width="5.7109375" style="1887" bestFit="1" customWidth="1"/>
    <col min="13143" max="13313" width="10.42578125" style="1887"/>
    <col min="13314" max="13314" width="4" style="1887" bestFit="1" customWidth="1"/>
    <col min="13315" max="13315" width="10.85546875" style="1887" customWidth="1"/>
    <col min="13316" max="13316" width="9.42578125" style="1887" customWidth="1"/>
    <col min="13317" max="13317" width="39.85546875" style="1887" customWidth="1"/>
    <col min="13318" max="13318" width="9.28515625" style="1887" bestFit="1" customWidth="1"/>
    <col min="13319" max="13319" width="12" style="1887" bestFit="1" customWidth="1"/>
    <col min="13320" max="13321" width="6" style="1887" customWidth="1"/>
    <col min="13322" max="13327" width="4.28515625" style="1887" customWidth="1"/>
    <col min="13328" max="13328" width="4" style="1887" bestFit="1" customWidth="1"/>
    <col min="13329" max="13331" width="3.28515625" style="1887" customWidth="1"/>
    <col min="13332" max="13336" width="3.28515625" style="1887" bestFit="1" customWidth="1"/>
    <col min="13337" max="13354" width="3.42578125" style="1887" bestFit="1" customWidth="1"/>
    <col min="13355" max="13355" width="4" style="1887" customWidth="1"/>
    <col min="13356" max="13356" width="3.42578125" style="1887" bestFit="1" customWidth="1"/>
    <col min="13357" max="13357" width="3.7109375" style="1887" customWidth="1"/>
    <col min="13358" max="13359" width="3.42578125" style="1887" bestFit="1" customWidth="1"/>
    <col min="13360" max="13360" width="4" style="1887" customWidth="1"/>
    <col min="13361" max="13362" width="3.42578125" style="1887" bestFit="1" customWidth="1"/>
    <col min="13363" max="13364" width="3.42578125" style="1887" customWidth="1"/>
    <col min="13365" max="13379" width="3.42578125" style="1887" bestFit="1" customWidth="1"/>
    <col min="13380" max="13383" width="3.42578125" style="1887" customWidth="1"/>
    <col min="13384" max="13384" width="8.5703125" style="1887" bestFit="1" customWidth="1"/>
    <col min="13385" max="13385" width="6.5703125" style="1887" bestFit="1" customWidth="1"/>
    <col min="13386" max="13386" width="7.42578125" style="1887" bestFit="1" customWidth="1"/>
    <col min="13387" max="13387" width="5.42578125" style="1887" bestFit="1" customWidth="1"/>
    <col min="13388" max="13388" width="6.28515625" style="1887" bestFit="1" customWidth="1"/>
    <col min="13389" max="13390" width="6.5703125" style="1887" bestFit="1" customWidth="1"/>
    <col min="13391" max="13391" width="7.7109375" style="1887" bestFit="1" customWidth="1"/>
    <col min="13392" max="13392" width="5.5703125" style="1887" bestFit="1" customWidth="1"/>
    <col min="13393" max="13393" width="6" style="1887" bestFit="1" customWidth="1"/>
    <col min="13394" max="13394" width="4.42578125" style="1887" bestFit="1" customWidth="1"/>
    <col min="13395" max="13395" width="4.7109375" style="1887" bestFit="1" customWidth="1"/>
    <col min="13396" max="13396" width="4.28515625" style="1887" bestFit="1" customWidth="1"/>
    <col min="13397" max="13397" width="4.85546875" style="1887" bestFit="1" customWidth="1"/>
    <col min="13398" max="13398" width="5.7109375" style="1887" bestFit="1" customWidth="1"/>
    <col min="13399" max="13569" width="10.42578125" style="1887"/>
    <col min="13570" max="13570" width="4" style="1887" bestFit="1" customWidth="1"/>
    <col min="13571" max="13571" width="10.85546875" style="1887" customWidth="1"/>
    <col min="13572" max="13572" width="9.42578125" style="1887" customWidth="1"/>
    <col min="13573" max="13573" width="39.85546875" style="1887" customWidth="1"/>
    <col min="13574" max="13574" width="9.28515625" style="1887" bestFit="1" customWidth="1"/>
    <col min="13575" max="13575" width="12" style="1887" bestFit="1" customWidth="1"/>
    <col min="13576" max="13577" width="6" style="1887" customWidth="1"/>
    <col min="13578" max="13583" width="4.28515625" style="1887" customWidth="1"/>
    <col min="13584" max="13584" width="4" style="1887" bestFit="1" customWidth="1"/>
    <col min="13585" max="13587" width="3.28515625" style="1887" customWidth="1"/>
    <col min="13588" max="13592" width="3.28515625" style="1887" bestFit="1" customWidth="1"/>
    <col min="13593" max="13610" width="3.42578125" style="1887" bestFit="1" customWidth="1"/>
    <col min="13611" max="13611" width="4" style="1887" customWidth="1"/>
    <col min="13612" max="13612" width="3.42578125" style="1887" bestFit="1" customWidth="1"/>
    <col min="13613" max="13613" width="3.7109375" style="1887" customWidth="1"/>
    <col min="13614" max="13615" width="3.42578125" style="1887" bestFit="1" customWidth="1"/>
    <col min="13616" max="13616" width="4" style="1887" customWidth="1"/>
    <col min="13617" max="13618" width="3.42578125" style="1887" bestFit="1" customWidth="1"/>
    <col min="13619" max="13620" width="3.42578125" style="1887" customWidth="1"/>
    <col min="13621" max="13635" width="3.42578125" style="1887" bestFit="1" customWidth="1"/>
    <col min="13636" max="13639" width="3.42578125" style="1887" customWidth="1"/>
    <col min="13640" max="13640" width="8.5703125" style="1887" bestFit="1" customWidth="1"/>
    <col min="13641" max="13641" width="6.5703125" style="1887" bestFit="1" customWidth="1"/>
    <col min="13642" max="13642" width="7.42578125" style="1887" bestFit="1" customWidth="1"/>
    <col min="13643" max="13643" width="5.42578125" style="1887" bestFit="1" customWidth="1"/>
    <col min="13644" max="13644" width="6.28515625" style="1887" bestFit="1" customWidth="1"/>
    <col min="13645" max="13646" width="6.5703125" style="1887" bestFit="1" customWidth="1"/>
    <col min="13647" max="13647" width="7.7109375" style="1887" bestFit="1" customWidth="1"/>
    <col min="13648" max="13648" width="5.5703125" style="1887" bestFit="1" customWidth="1"/>
    <col min="13649" max="13649" width="6" style="1887" bestFit="1" customWidth="1"/>
    <col min="13650" max="13650" width="4.42578125" style="1887" bestFit="1" customWidth="1"/>
    <col min="13651" max="13651" width="4.7109375" style="1887" bestFit="1" customWidth="1"/>
    <col min="13652" max="13652" width="4.28515625" style="1887" bestFit="1" customWidth="1"/>
    <col min="13653" max="13653" width="4.85546875" style="1887" bestFit="1" customWidth="1"/>
    <col min="13654" max="13654" width="5.7109375" style="1887" bestFit="1" customWidth="1"/>
    <col min="13655" max="13825" width="10.42578125" style="1887"/>
    <col min="13826" max="13826" width="4" style="1887" bestFit="1" customWidth="1"/>
    <col min="13827" max="13827" width="10.85546875" style="1887" customWidth="1"/>
    <col min="13828" max="13828" width="9.42578125" style="1887" customWidth="1"/>
    <col min="13829" max="13829" width="39.85546875" style="1887" customWidth="1"/>
    <col min="13830" max="13830" width="9.28515625" style="1887" bestFit="1" customWidth="1"/>
    <col min="13831" max="13831" width="12" style="1887" bestFit="1" customWidth="1"/>
    <col min="13832" max="13833" width="6" style="1887" customWidth="1"/>
    <col min="13834" max="13839" width="4.28515625" style="1887" customWidth="1"/>
    <col min="13840" max="13840" width="4" style="1887" bestFit="1" customWidth="1"/>
    <col min="13841" max="13843" width="3.28515625" style="1887" customWidth="1"/>
    <col min="13844" max="13848" width="3.28515625" style="1887" bestFit="1" customWidth="1"/>
    <col min="13849" max="13866" width="3.42578125" style="1887" bestFit="1" customWidth="1"/>
    <col min="13867" max="13867" width="4" style="1887" customWidth="1"/>
    <col min="13868" max="13868" width="3.42578125" style="1887" bestFit="1" customWidth="1"/>
    <col min="13869" max="13869" width="3.7109375" style="1887" customWidth="1"/>
    <col min="13870" max="13871" width="3.42578125" style="1887" bestFit="1" customWidth="1"/>
    <col min="13872" max="13872" width="4" style="1887" customWidth="1"/>
    <col min="13873" max="13874" width="3.42578125" style="1887" bestFit="1" customWidth="1"/>
    <col min="13875" max="13876" width="3.42578125" style="1887" customWidth="1"/>
    <col min="13877" max="13891" width="3.42578125" style="1887" bestFit="1" customWidth="1"/>
    <col min="13892" max="13895" width="3.42578125" style="1887" customWidth="1"/>
    <col min="13896" max="13896" width="8.5703125" style="1887" bestFit="1" customWidth="1"/>
    <col min="13897" max="13897" width="6.5703125" style="1887" bestFit="1" customWidth="1"/>
    <col min="13898" max="13898" width="7.42578125" style="1887" bestFit="1" customWidth="1"/>
    <col min="13899" max="13899" width="5.42578125" style="1887" bestFit="1" customWidth="1"/>
    <col min="13900" max="13900" width="6.28515625" style="1887" bestFit="1" customWidth="1"/>
    <col min="13901" max="13902" width="6.5703125" style="1887" bestFit="1" customWidth="1"/>
    <col min="13903" max="13903" width="7.7109375" style="1887" bestFit="1" customWidth="1"/>
    <col min="13904" max="13904" width="5.5703125" style="1887" bestFit="1" customWidth="1"/>
    <col min="13905" max="13905" width="6" style="1887" bestFit="1" customWidth="1"/>
    <col min="13906" max="13906" width="4.42578125" style="1887" bestFit="1" customWidth="1"/>
    <col min="13907" max="13907" width="4.7109375" style="1887" bestFit="1" customWidth="1"/>
    <col min="13908" max="13908" width="4.28515625" style="1887" bestFit="1" customWidth="1"/>
    <col min="13909" max="13909" width="4.85546875" style="1887" bestFit="1" customWidth="1"/>
    <col min="13910" max="13910" width="5.7109375" style="1887" bestFit="1" customWidth="1"/>
    <col min="13911" max="14081" width="10.42578125" style="1887"/>
    <col min="14082" max="14082" width="4" style="1887" bestFit="1" customWidth="1"/>
    <col min="14083" max="14083" width="10.85546875" style="1887" customWidth="1"/>
    <col min="14084" max="14084" width="9.42578125" style="1887" customWidth="1"/>
    <col min="14085" max="14085" width="39.85546875" style="1887" customWidth="1"/>
    <col min="14086" max="14086" width="9.28515625" style="1887" bestFit="1" customWidth="1"/>
    <col min="14087" max="14087" width="12" style="1887" bestFit="1" customWidth="1"/>
    <col min="14088" max="14089" width="6" style="1887" customWidth="1"/>
    <col min="14090" max="14095" width="4.28515625" style="1887" customWidth="1"/>
    <col min="14096" max="14096" width="4" style="1887" bestFit="1" customWidth="1"/>
    <col min="14097" max="14099" width="3.28515625" style="1887" customWidth="1"/>
    <col min="14100" max="14104" width="3.28515625" style="1887" bestFit="1" customWidth="1"/>
    <col min="14105" max="14122" width="3.42578125" style="1887" bestFit="1" customWidth="1"/>
    <col min="14123" max="14123" width="4" style="1887" customWidth="1"/>
    <col min="14124" max="14124" width="3.42578125" style="1887" bestFit="1" customWidth="1"/>
    <col min="14125" max="14125" width="3.7109375" style="1887" customWidth="1"/>
    <col min="14126" max="14127" width="3.42578125" style="1887" bestFit="1" customWidth="1"/>
    <col min="14128" max="14128" width="4" style="1887" customWidth="1"/>
    <col min="14129" max="14130" width="3.42578125" style="1887" bestFit="1" customWidth="1"/>
    <col min="14131" max="14132" width="3.42578125" style="1887" customWidth="1"/>
    <col min="14133" max="14147" width="3.42578125" style="1887" bestFit="1" customWidth="1"/>
    <col min="14148" max="14151" width="3.42578125" style="1887" customWidth="1"/>
    <col min="14152" max="14152" width="8.5703125" style="1887" bestFit="1" customWidth="1"/>
    <col min="14153" max="14153" width="6.5703125" style="1887" bestFit="1" customWidth="1"/>
    <col min="14154" max="14154" width="7.42578125" style="1887" bestFit="1" customWidth="1"/>
    <col min="14155" max="14155" width="5.42578125" style="1887" bestFit="1" customWidth="1"/>
    <col min="14156" max="14156" width="6.28515625" style="1887" bestFit="1" customWidth="1"/>
    <col min="14157" max="14158" width="6.5703125" style="1887" bestFit="1" customWidth="1"/>
    <col min="14159" max="14159" width="7.7109375" style="1887" bestFit="1" customWidth="1"/>
    <col min="14160" max="14160" width="5.5703125" style="1887" bestFit="1" customWidth="1"/>
    <col min="14161" max="14161" width="6" style="1887" bestFit="1" customWidth="1"/>
    <col min="14162" max="14162" width="4.42578125" style="1887" bestFit="1" customWidth="1"/>
    <col min="14163" max="14163" width="4.7109375" style="1887" bestFit="1" customWidth="1"/>
    <col min="14164" max="14164" width="4.28515625" style="1887" bestFit="1" customWidth="1"/>
    <col min="14165" max="14165" width="4.85546875" style="1887" bestFit="1" customWidth="1"/>
    <col min="14166" max="14166" width="5.7109375" style="1887" bestFit="1" customWidth="1"/>
    <col min="14167" max="14337" width="10.42578125" style="1887"/>
    <col min="14338" max="14338" width="4" style="1887" bestFit="1" customWidth="1"/>
    <col min="14339" max="14339" width="10.85546875" style="1887" customWidth="1"/>
    <col min="14340" max="14340" width="9.42578125" style="1887" customWidth="1"/>
    <col min="14341" max="14341" width="39.85546875" style="1887" customWidth="1"/>
    <col min="14342" max="14342" width="9.28515625" style="1887" bestFit="1" customWidth="1"/>
    <col min="14343" max="14343" width="12" style="1887" bestFit="1" customWidth="1"/>
    <col min="14344" max="14345" width="6" style="1887" customWidth="1"/>
    <col min="14346" max="14351" width="4.28515625" style="1887" customWidth="1"/>
    <col min="14352" max="14352" width="4" style="1887" bestFit="1" customWidth="1"/>
    <col min="14353" max="14355" width="3.28515625" style="1887" customWidth="1"/>
    <col min="14356" max="14360" width="3.28515625" style="1887" bestFit="1" customWidth="1"/>
    <col min="14361" max="14378" width="3.42578125" style="1887" bestFit="1" customWidth="1"/>
    <col min="14379" max="14379" width="4" style="1887" customWidth="1"/>
    <col min="14380" max="14380" width="3.42578125" style="1887" bestFit="1" customWidth="1"/>
    <col min="14381" max="14381" width="3.7109375" style="1887" customWidth="1"/>
    <col min="14382" max="14383" width="3.42578125" style="1887" bestFit="1" customWidth="1"/>
    <col min="14384" max="14384" width="4" style="1887" customWidth="1"/>
    <col min="14385" max="14386" width="3.42578125" style="1887" bestFit="1" customWidth="1"/>
    <col min="14387" max="14388" width="3.42578125" style="1887" customWidth="1"/>
    <col min="14389" max="14403" width="3.42578125" style="1887" bestFit="1" customWidth="1"/>
    <col min="14404" max="14407" width="3.42578125" style="1887" customWidth="1"/>
    <col min="14408" max="14408" width="8.5703125" style="1887" bestFit="1" customWidth="1"/>
    <col min="14409" max="14409" width="6.5703125" style="1887" bestFit="1" customWidth="1"/>
    <col min="14410" max="14410" width="7.42578125" style="1887" bestFit="1" customWidth="1"/>
    <col min="14411" max="14411" width="5.42578125" style="1887" bestFit="1" customWidth="1"/>
    <col min="14412" max="14412" width="6.28515625" style="1887" bestFit="1" customWidth="1"/>
    <col min="14413" max="14414" width="6.5703125" style="1887" bestFit="1" customWidth="1"/>
    <col min="14415" max="14415" width="7.7109375" style="1887" bestFit="1" customWidth="1"/>
    <col min="14416" max="14416" width="5.5703125" style="1887" bestFit="1" customWidth="1"/>
    <col min="14417" max="14417" width="6" style="1887" bestFit="1" customWidth="1"/>
    <col min="14418" max="14418" width="4.42578125" style="1887" bestFit="1" customWidth="1"/>
    <col min="14419" max="14419" width="4.7109375" style="1887" bestFit="1" customWidth="1"/>
    <col min="14420" max="14420" width="4.28515625" style="1887" bestFit="1" customWidth="1"/>
    <col min="14421" max="14421" width="4.85546875" style="1887" bestFit="1" customWidth="1"/>
    <col min="14422" max="14422" width="5.7109375" style="1887" bestFit="1" customWidth="1"/>
    <col min="14423" max="14593" width="10.42578125" style="1887"/>
    <col min="14594" max="14594" width="4" style="1887" bestFit="1" customWidth="1"/>
    <col min="14595" max="14595" width="10.85546875" style="1887" customWidth="1"/>
    <col min="14596" max="14596" width="9.42578125" style="1887" customWidth="1"/>
    <col min="14597" max="14597" width="39.85546875" style="1887" customWidth="1"/>
    <col min="14598" max="14598" width="9.28515625" style="1887" bestFit="1" customWidth="1"/>
    <col min="14599" max="14599" width="12" style="1887" bestFit="1" customWidth="1"/>
    <col min="14600" max="14601" width="6" style="1887" customWidth="1"/>
    <col min="14602" max="14607" width="4.28515625" style="1887" customWidth="1"/>
    <col min="14608" max="14608" width="4" style="1887" bestFit="1" customWidth="1"/>
    <col min="14609" max="14611" width="3.28515625" style="1887" customWidth="1"/>
    <col min="14612" max="14616" width="3.28515625" style="1887" bestFit="1" customWidth="1"/>
    <col min="14617" max="14634" width="3.42578125" style="1887" bestFit="1" customWidth="1"/>
    <col min="14635" max="14635" width="4" style="1887" customWidth="1"/>
    <col min="14636" max="14636" width="3.42578125" style="1887" bestFit="1" customWidth="1"/>
    <col min="14637" max="14637" width="3.7109375" style="1887" customWidth="1"/>
    <col min="14638" max="14639" width="3.42578125" style="1887" bestFit="1" customWidth="1"/>
    <col min="14640" max="14640" width="4" style="1887" customWidth="1"/>
    <col min="14641" max="14642" width="3.42578125" style="1887" bestFit="1" customWidth="1"/>
    <col min="14643" max="14644" width="3.42578125" style="1887" customWidth="1"/>
    <col min="14645" max="14659" width="3.42578125" style="1887" bestFit="1" customWidth="1"/>
    <col min="14660" max="14663" width="3.42578125" style="1887" customWidth="1"/>
    <col min="14664" max="14664" width="8.5703125" style="1887" bestFit="1" customWidth="1"/>
    <col min="14665" max="14665" width="6.5703125" style="1887" bestFit="1" customWidth="1"/>
    <col min="14666" max="14666" width="7.42578125" style="1887" bestFit="1" customWidth="1"/>
    <col min="14667" max="14667" width="5.42578125" style="1887" bestFit="1" customWidth="1"/>
    <col min="14668" max="14668" width="6.28515625" style="1887" bestFit="1" customWidth="1"/>
    <col min="14669" max="14670" width="6.5703125" style="1887" bestFit="1" customWidth="1"/>
    <col min="14671" max="14671" width="7.7109375" style="1887" bestFit="1" customWidth="1"/>
    <col min="14672" max="14672" width="5.5703125" style="1887" bestFit="1" customWidth="1"/>
    <col min="14673" max="14673" width="6" style="1887" bestFit="1" customWidth="1"/>
    <col min="14674" max="14674" width="4.42578125" style="1887" bestFit="1" customWidth="1"/>
    <col min="14675" max="14675" width="4.7109375" style="1887" bestFit="1" customWidth="1"/>
    <col min="14676" max="14676" width="4.28515625" style="1887" bestFit="1" customWidth="1"/>
    <col min="14677" max="14677" width="4.85546875" style="1887" bestFit="1" customWidth="1"/>
    <col min="14678" max="14678" width="5.7109375" style="1887" bestFit="1" customWidth="1"/>
    <col min="14679" max="14849" width="10.42578125" style="1887"/>
    <col min="14850" max="14850" width="4" style="1887" bestFit="1" customWidth="1"/>
    <col min="14851" max="14851" width="10.85546875" style="1887" customWidth="1"/>
    <col min="14852" max="14852" width="9.42578125" style="1887" customWidth="1"/>
    <col min="14853" max="14853" width="39.85546875" style="1887" customWidth="1"/>
    <col min="14854" max="14854" width="9.28515625" style="1887" bestFit="1" customWidth="1"/>
    <col min="14855" max="14855" width="12" style="1887" bestFit="1" customWidth="1"/>
    <col min="14856" max="14857" width="6" style="1887" customWidth="1"/>
    <col min="14858" max="14863" width="4.28515625" style="1887" customWidth="1"/>
    <col min="14864" max="14864" width="4" style="1887" bestFit="1" customWidth="1"/>
    <col min="14865" max="14867" width="3.28515625" style="1887" customWidth="1"/>
    <col min="14868" max="14872" width="3.28515625" style="1887" bestFit="1" customWidth="1"/>
    <col min="14873" max="14890" width="3.42578125" style="1887" bestFit="1" customWidth="1"/>
    <col min="14891" max="14891" width="4" style="1887" customWidth="1"/>
    <col min="14892" max="14892" width="3.42578125" style="1887" bestFit="1" customWidth="1"/>
    <col min="14893" max="14893" width="3.7109375" style="1887" customWidth="1"/>
    <col min="14894" max="14895" width="3.42578125" style="1887" bestFit="1" customWidth="1"/>
    <col min="14896" max="14896" width="4" style="1887" customWidth="1"/>
    <col min="14897" max="14898" width="3.42578125" style="1887" bestFit="1" customWidth="1"/>
    <col min="14899" max="14900" width="3.42578125" style="1887" customWidth="1"/>
    <col min="14901" max="14915" width="3.42578125" style="1887" bestFit="1" customWidth="1"/>
    <col min="14916" max="14919" width="3.42578125" style="1887" customWidth="1"/>
    <col min="14920" max="14920" width="8.5703125" style="1887" bestFit="1" customWidth="1"/>
    <col min="14921" max="14921" width="6.5703125" style="1887" bestFit="1" customWidth="1"/>
    <col min="14922" max="14922" width="7.42578125" style="1887" bestFit="1" customWidth="1"/>
    <col min="14923" max="14923" width="5.42578125" style="1887" bestFit="1" customWidth="1"/>
    <col min="14924" max="14924" width="6.28515625" style="1887" bestFit="1" customWidth="1"/>
    <col min="14925" max="14926" width="6.5703125" style="1887" bestFit="1" customWidth="1"/>
    <col min="14927" max="14927" width="7.7109375" style="1887" bestFit="1" customWidth="1"/>
    <col min="14928" max="14928" width="5.5703125" style="1887" bestFit="1" customWidth="1"/>
    <col min="14929" max="14929" width="6" style="1887" bestFit="1" customWidth="1"/>
    <col min="14930" max="14930" width="4.42578125" style="1887" bestFit="1" customWidth="1"/>
    <col min="14931" max="14931" width="4.7109375" style="1887" bestFit="1" customWidth="1"/>
    <col min="14932" max="14932" width="4.28515625" style="1887" bestFit="1" customWidth="1"/>
    <col min="14933" max="14933" width="4.85546875" style="1887" bestFit="1" customWidth="1"/>
    <col min="14934" max="14934" width="5.7109375" style="1887" bestFit="1" customWidth="1"/>
    <col min="14935" max="15105" width="10.42578125" style="1887"/>
    <col min="15106" max="15106" width="4" style="1887" bestFit="1" customWidth="1"/>
    <col min="15107" max="15107" width="10.85546875" style="1887" customWidth="1"/>
    <col min="15108" max="15108" width="9.42578125" style="1887" customWidth="1"/>
    <col min="15109" max="15109" width="39.85546875" style="1887" customWidth="1"/>
    <col min="15110" max="15110" width="9.28515625" style="1887" bestFit="1" customWidth="1"/>
    <col min="15111" max="15111" width="12" style="1887" bestFit="1" customWidth="1"/>
    <col min="15112" max="15113" width="6" style="1887" customWidth="1"/>
    <col min="15114" max="15119" width="4.28515625" style="1887" customWidth="1"/>
    <col min="15120" max="15120" width="4" style="1887" bestFit="1" customWidth="1"/>
    <col min="15121" max="15123" width="3.28515625" style="1887" customWidth="1"/>
    <col min="15124" max="15128" width="3.28515625" style="1887" bestFit="1" customWidth="1"/>
    <col min="15129" max="15146" width="3.42578125" style="1887" bestFit="1" customWidth="1"/>
    <col min="15147" max="15147" width="4" style="1887" customWidth="1"/>
    <col min="15148" max="15148" width="3.42578125" style="1887" bestFit="1" customWidth="1"/>
    <col min="15149" max="15149" width="3.7109375" style="1887" customWidth="1"/>
    <col min="15150" max="15151" width="3.42578125" style="1887" bestFit="1" customWidth="1"/>
    <col min="15152" max="15152" width="4" style="1887" customWidth="1"/>
    <col min="15153" max="15154" width="3.42578125" style="1887" bestFit="1" customWidth="1"/>
    <col min="15155" max="15156" width="3.42578125" style="1887" customWidth="1"/>
    <col min="15157" max="15171" width="3.42578125" style="1887" bestFit="1" customWidth="1"/>
    <col min="15172" max="15175" width="3.42578125" style="1887" customWidth="1"/>
    <col min="15176" max="15176" width="8.5703125" style="1887" bestFit="1" customWidth="1"/>
    <col min="15177" max="15177" width="6.5703125" style="1887" bestFit="1" customWidth="1"/>
    <col min="15178" max="15178" width="7.42578125" style="1887" bestFit="1" customWidth="1"/>
    <col min="15179" max="15179" width="5.42578125" style="1887" bestFit="1" customWidth="1"/>
    <col min="15180" max="15180" width="6.28515625" style="1887" bestFit="1" customWidth="1"/>
    <col min="15181" max="15182" width="6.5703125" style="1887" bestFit="1" customWidth="1"/>
    <col min="15183" max="15183" width="7.7109375" style="1887" bestFit="1" customWidth="1"/>
    <col min="15184" max="15184" width="5.5703125" style="1887" bestFit="1" customWidth="1"/>
    <col min="15185" max="15185" width="6" style="1887" bestFit="1" customWidth="1"/>
    <col min="15186" max="15186" width="4.42578125" style="1887" bestFit="1" customWidth="1"/>
    <col min="15187" max="15187" width="4.7109375" style="1887" bestFit="1" customWidth="1"/>
    <col min="15188" max="15188" width="4.28515625" style="1887" bestFit="1" customWidth="1"/>
    <col min="15189" max="15189" width="4.85546875" style="1887" bestFit="1" customWidth="1"/>
    <col min="15190" max="15190" width="5.7109375" style="1887" bestFit="1" customWidth="1"/>
    <col min="15191" max="15361" width="10.42578125" style="1887"/>
    <col min="15362" max="15362" width="4" style="1887" bestFit="1" customWidth="1"/>
    <col min="15363" max="15363" width="10.85546875" style="1887" customWidth="1"/>
    <col min="15364" max="15364" width="9.42578125" style="1887" customWidth="1"/>
    <col min="15365" max="15365" width="39.85546875" style="1887" customWidth="1"/>
    <col min="15366" max="15366" width="9.28515625" style="1887" bestFit="1" customWidth="1"/>
    <col min="15367" max="15367" width="12" style="1887" bestFit="1" customWidth="1"/>
    <col min="15368" max="15369" width="6" style="1887" customWidth="1"/>
    <col min="15370" max="15375" width="4.28515625" style="1887" customWidth="1"/>
    <col min="15376" max="15376" width="4" style="1887" bestFit="1" customWidth="1"/>
    <col min="15377" max="15379" width="3.28515625" style="1887" customWidth="1"/>
    <col min="15380" max="15384" width="3.28515625" style="1887" bestFit="1" customWidth="1"/>
    <col min="15385" max="15402" width="3.42578125" style="1887" bestFit="1" customWidth="1"/>
    <col min="15403" max="15403" width="4" style="1887" customWidth="1"/>
    <col min="15404" max="15404" width="3.42578125" style="1887" bestFit="1" customWidth="1"/>
    <col min="15405" max="15405" width="3.7109375" style="1887" customWidth="1"/>
    <col min="15406" max="15407" width="3.42578125" style="1887" bestFit="1" customWidth="1"/>
    <col min="15408" max="15408" width="4" style="1887" customWidth="1"/>
    <col min="15409" max="15410" width="3.42578125" style="1887" bestFit="1" customWidth="1"/>
    <col min="15411" max="15412" width="3.42578125" style="1887" customWidth="1"/>
    <col min="15413" max="15427" width="3.42578125" style="1887" bestFit="1" customWidth="1"/>
    <col min="15428" max="15431" width="3.42578125" style="1887" customWidth="1"/>
    <col min="15432" max="15432" width="8.5703125" style="1887" bestFit="1" customWidth="1"/>
    <col min="15433" max="15433" width="6.5703125" style="1887" bestFit="1" customWidth="1"/>
    <col min="15434" max="15434" width="7.42578125" style="1887" bestFit="1" customWidth="1"/>
    <col min="15435" max="15435" width="5.42578125" style="1887" bestFit="1" customWidth="1"/>
    <col min="15436" max="15436" width="6.28515625" style="1887" bestFit="1" customWidth="1"/>
    <col min="15437" max="15438" width="6.5703125" style="1887" bestFit="1" customWidth="1"/>
    <col min="15439" max="15439" width="7.7109375" style="1887" bestFit="1" customWidth="1"/>
    <col min="15440" max="15440" width="5.5703125" style="1887" bestFit="1" customWidth="1"/>
    <col min="15441" max="15441" width="6" style="1887" bestFit="1" customWidth="1"/>
    <col min="15442" max="15442" width="4.42578125" style="1887" bestFit="1" customWidth="1"/>
    <col min="15443" max="15443" width="4.7109375" style="1887" bestFit="1" customWidth="1"/>
    <col min="15444" max="15444" width="4.28515625" style="1887" bestFit="1" customWidth="1"/>
    <col min="15445" max="15445" width="4.85546875" style="1887" bestFit="1" customWidth="1"/>
    <col min="15446" max="15446" width="5.7109375" style="1887" bestFit="1" customWidth="1"/>
    <col min="15447" max="15617" width="10.42578125" style="1887"/>
    <col min="15618" max="15618" width="4" style="1887" bestFit="1" customWidth="1"/>
    <col min="15619" max="15619" width="10.85546875" style="1887" customWidth="1"/>
    <col min="15620" max="15620" width="9.42578125" style="1887" customWidth="1"/>
    <col min="15621" max="15621" width="39.85546875" style="1887" customWidth="1"/>
    <col min="15622" max="15622" width="9.28515625" style="1887" bestFit="1" customWidth="1"/>
    <col min="15623" max="15623" width="12" style="1887" bestFit="1" customWidth="1"/>
    <col min="15624" max="15625" width="6" style="1887" customWidth="1"/>
    <col min="15626" max="15631" width="4.28515625" style="1887" customWidth="1"/>
    <col min="15632" max="15632" width="4" style="1887" bestFit="1" customWidth="1"/>
    <col min="15633" max="15635" width="3.28515625" style="1887" customWidth="1"/>
    <col min="15636" max="15640" width="3.28515625" style="1887" bestFit="1" customWidth="1"/>
    <col min="15641" max="15658" width="3.42578125" style="1887" bestFit="1" customWidth="1"/>
    <col min="15659" max="15659" width="4" style="1887" customWidth="1"/>
    <col min="15660" max="15660" width="3.42578125" style="1887" bestFit="1" customWidth="1"/>
    <col min="15661" max="15661" width="3.7109375" style="1887" customWidth="1"/>
    <col min="15662" max="15663" width="3.42578125" style="1887" bestFit="1" customWidth="1"/>
    <col min="15664" max="15664" width="4" style="1887" customWidth="1"/>
    <col min="15665" max="15666" width="3.42578125" style="1887" bestFit="1" customWidth="1"/>
    <col min="15667" max="15668" width="3.42578125" style="1887" customWidth="1"/>
    <col min="15669" max="15683" width="3.42578125" style="1887" bestFit="1" customWidth="1"/>
    <col min="15684" max="15687" width="3.42578125" style="1887" customWidth="1"/>
    <col min="15688" max="15688" width="8.5703125" style="1887" bestFit="1" customWidth="1"/>
    <col min="15689" max="15689" width="6.5703125" style="1887" bestFit="1" customWidth="1"/>
    <col min="15690" max="15690" width="7.42578125" style="1887" bestFit="1" customWidth="1"/>
    <col min="15691" max="15691" width="5.42578125" style="1887" bestFit="1" customWidth="1"/>
    <col min="15692" max="15692" width="6.28515625" style="1887" bestFit="1" customWidth="1"/>
    <col min="15693" max="15694" width="6.5703125" style="1887" bestFit="1" customWidth="1"/>
    <col min="15695" max="15695" width="7.7109375" style="1887" bestFit="1" customWidth="1"/>
    <col min="15696" max="15696" width="5.5703125" style="1887" bestFit="1" customWidth="1"/>
    <col min="15697" max="15697" width="6" style="1887" bestFit="1" customWidth="1"/>
    <col min="15698" max="15698" width="4.42578125" style="1887" bestFit="1" customWidth="1"/>
    <col min="15699" max="15699" width="4.7109375" style="1887" bestFit="1" customWidth="1"/>
    <col min="15700" max="15700" width="4.28515625" style="1887" bestFit="1" customWidth="1"/>
    <col min="15701" max="15701" width="4.85546875" style="1887" bestFit="1" customWidth="1"/>
    <col min="15702" max="15702" width="5.7109375" style="1887" bestFit="1" customWidth="1"/>
    <col min="15703" max="15873" width="10.42578125" style="1887"/>
    <col min="15874" max="15874" width="4" style="1887" bestFit="1" customWidth="1"/>
    <col min="15875" max="15875" width="10.85546875" style="1887" customWidth="1"/>
    <col min="15876" max="15876" width="9.42578125" style="1887" customWidth="1"/>
    <col min="15877" max="15877" width="39.85546875" style="1887" customWidth="1"/>
    <col min="15878" max="15878" width="9.28515625" style="1887" bestFit="1" customWidth="1"/>
    <col min="15879" max="15879" width="12" style="1887" bestFit="1" customWidth="1"/>
    <col min="15880" max="15881" width="6" style="1887" customWidth="1"/>
    <col min="15882" max="15887" width="4.28515625" style="1887" customWidth="1"/>
    <col min="15888" max="15888" width="4" style="1887" bestFit="1" customWidth="1"/>
    <col min="15889" max="15891" width="3.28515625" style="1887" customWidth="1"/>
    <col min="15892" max="15896" width="3.28515625" style="1887" bestFit="1" customWidth="1"/>
    <col min="15897" max="15914" width="3.42578125" style="1887" bestFit="1" customWidth="1"/>
    <col min="15915" max="15915" width="4" style="1887" customWidth="1"/>
    <col min="15916" max="15916" width="3.42578125" style="1887" bestFit="1" customWidth="1"/>
    <col min="15917" max="15917" width="3.7109375" style="1887" customWidth="1"/>
    <col min="15918" max="15919" width="3.42578125" style="1887" bestFit="1" customWidth="1"/>
    <col min="15920" max="15920" width="4" style="1887" customWidth="1"/>
    <col min="15921" max="15922" width="3.42578125" style="1887" bestFit="1" customWidth="1"/>
    <col min="15923" max="15924" width="3.42578125" style="1887" customWidth="1"/>
    <col min="15925" max="15939" width="3.42578125" style="1887" bestFit="1" customWidth="1"/>
    <col min="15940" max="15943" width="3.42578125" style="1887" customWidth="1"/>
    <col min="15944" max="15944" width="8.5703125" style="1887" bestFit="1" customWidth="1"/>
    <col min="15945" max="15945" width="6.5703125" style="1887" bestFit="1" customWidth="1"/>
    <col min="15946" max="15946" width="7.42578125" style="1887" bestFit="1" customWidth="1"/>
    <col min="15947" max="15947" width="5.42578125" style="1887" bestFit="1" customWidth="1"/>
    <col min="15948" max="15948" width="6.28515625" style="1887" bestFit="1" customWidth="1"/>
    <col min="15949" max="15950" width="6.5703125" style="1887" bestFit="1" customWidth="1"/>
    <col min="15951" max="15951" width="7.7109375" style="1887" bestFit="1" customWidth="1"/>
    <col min="15952" max="15952" width="5.5703125" style="1887" bestFit="1" customWidth="1"/>
    <col min="15953" max="15953" width="6" style="1887" bestFit="1" customWidth="1"/>
    <col min="15954" max="15954" width="4.42578125" style="1887" bestFit="1" customWidth="1"/>
    <col min="15955" max="15955" width="4.7109375" style="1887" bestFit="1" customWidth="1"/>
    <col min="15956" max="15956" width="4.28515625" style="1887" bestFit="1" customWidth="1"/>
    <col min="15957" max="15957" width="4.85546875" style="1887" bestFit="1" customWidth="1"/>
    <col min="15958" max="15958" width="5.7109375" style="1887" bestFit="1" customWidth="1"/>
    <col min="15959" max="16129" width="10.42578125" style="1887"/>
    <col min="16130" max="16130" width="4" style="1887" bestFit="1" customWidth="1"/>
    <col min="16131" max="16131" width="10.85546875" style="1887" customWidth="1"/>
    <col min="16132" max="16132" width="9.42578125" style="1887" customWidth="1"/>
    <col min="16133" max="16133" width="39.85546875" style="1887" customWidth="1"/>
    <col min="16134" max="16134" width="9.28515625" style="1887" bestFit="1" customWidth="1"/>
    <col min="16135" max="16135" width="12" style="1887" bestFit="1" customWidth="1"/>
    <col min="16136" max="16137" width="6" style="1887" customWidth="1"/>
    <col min="16138" max="16143" width="4.28515625" style="1887" customWidth="1"/>
    <col min="16144" max="16144" width="4" style="1887" bestFit="1" customWidth="1"/>
    <col min="16145" max="16147" width="3.28515625" style="1887" customWidth="1"/>
    <col min="16148" max="16152" width="3.28515625" style="1887" bestFit="1" customWidth="1"/>
    <col min="16153" max="16170" width="3.42578125" style="1887" bestFit="1" customWidth="1"/>
    <col min="16171" max="16171" width="4" style="1887" customWidth="1"/>
    <col min="16172" max="16172" width="3.42578125" style="1887" bestFit="1" customWidth="1"/>
    <col min="16173" max="16173" width="3.7109375" style="1887" customWidth="1"/>
    <col min="16174" max="16175" width="3.42578125" style="1887" bestFit="1" customWidth="1"/>
    <col min="16176" max="16176" width="4" style="1887" customWidth="1"/>
    <col min="16177" max="16178" width="3.42578125" style="1887" bestFit="1" customWidth="1"/>
    <col min="16179" max="16180" width="3.42578125" style="1887" customWidth="1"/>
    <col min="16181" max="16195" width="3.42578125" style="1887" bestFit="1" customWidth="1"/>
    <col min="16196" max="16199" width="3.42578125" style="1887" customWidth="1"/>
    <col min="16200" max="16200" width="8.5703125" style="1887" bestFit="1" customWidth="1"/>
    <col min="16201" max="16201" width="6.5703125" style="1887" bestFit="1" customWidth="1"/>
    <col min="16202" max="16202" width="7.42578125" style="1887" bestFit="1" customWidth="1"/>
    <col min="16203" max="16203" width="5.42578125" style="1887" bestFit="1" customWidth="1"/>
    <col min="16204" max="16204" width="6.28515625" style="1887" bestFit="1" customWidth="1"/>
    <col min="16205" max="16206" width="6.5703125" style="1887" bestFit="1" customWidth="1"/>
    <col min="16207" max="16207" width="7.7109375" style="1887" bestFit="1" customWidth="1"/>
    <col min="16208" max="16208" width="5.5703125" style="1887" bestFit="1" customWidth="1"/>
    <col min="16209" max="16209" width="6" style="1887" bestFit="1" customWidth="1"/>
    <col min="16210" max="16210" width="4.42578125" style="1887" bestFit="1" customWidth="1"/>
    <col min="16211" max="16211" width="4.7109375" style="1887" bestFit="1" customWidth="1"/>
    <col min="16212" max="16212" width="4.28515625" style="1887" bestFit="1" customWidth="1"/>
    <col min="16213" max="16213" width="4.85546875" style="1887" bestFit="1" customWidth="1"/>
    <col min="16214" max="16214" width="5.7109375" style="1887" bestFit="1" customWidth="1"/>
    <col min="16215" max="16384" width="10.42578125" style="1887"/>
  </cols>
  <sheetData>
    <row r="1" spans="1:86" ht="15.75" x14ac:dyDescent="0.2">
      <c r="A1" s="1886" t="s">
        <v>2013</v>
      </c>
      <c r="B1" s="1886"/>
      <c r="C1" s="1886"/>
      <c r="D1" s="1886"/>
      <c r="E1" s="1886"/>
      <c r="F1" s="1886"/>
      <c r="G1" s="1886"/>
      <c r="H1" s="1886"/>
    </row>
    <row r="2" spans="1:86" ht="15.75" x14ac:dyDescent="0.2">
      <c r="A2" s="1889" t="s">
        <v>2014</v>
      </c>
      <c r="B2" s="1889"/>
      <c r="C2" s="1889"/>
      <c r="D2" s="1889"/>
      <c r="E2" s="1889"/>
      <c r="F2" s="1889"/>
      <c r="G2" s="1889"/>
      <c r="H2" s="1889"/>
      <c r="P2" s="1967"/>
      <c r="Q2" s="1967"/>
      <c r="R2" s="1967"/>
      <c r="S2" s="1967"/>
      <c r="T2" s="1967"/>
      <c r="U2" s="1967"/>
      <c r="V2" s="1967"/>
      <c r="W2" s="1967"/>
      <c r="X2" s="1967"/>
      <c r="Y2" s="1967"/>
      <c r="Z2" s="1967"/>
    </row>
    <row r="3" spans="1:86" ht="15.75" x14ac:dyDescent="0.2">
      <c r="A3" s="1889" t="s">
        <v>2015</v>
      </c>
      <c r="B3" s="1889"/>
      <c r="C3" s="1889"/>
      <c r="D3" s="1889"/>
      <c r="E3" s="1889"/>
      <c r="F3" s="1889"/>
      <c r="G3" s="1889"/>
      <c r="H3" s="1889"/>
      <c r="P3" s="1967"/>
      <c r="Q3" s="1967"/>
      <c r="R3" s="1967"/>
      <c r="S3" s="1967"/>
      <c r="T3" s="1967"/>
      <c r="U3" s="1967"/>
      <c r="V3" s="1967"/>
      <c r="W3" s="1967"/>
      <c r="X3" s="1967"/>
      <c r="Y3" s="1967"/>
      <c r="Z3" s="1967"/>
    </row>
    <row r="4" spans="1:86" ht="18.75" x14ac:dyDescent="0.2">
      <c r="P4" s="1967"/>
      <c r="Q4" s="1967"/>
      <c r="R4" s="1967"/>
      <c r="S4" s="1967"/>
      <c r="T4" s="1967"/>
      <c r="U4" s="1967"/>
      <c r="V4" s="1967"/>
      <c r="W4" s="1967"/>
      <c r="X4" s="1967"/>
      <c r="Y4" s="1967"/>
      <c r="Z4" s="1967"/>
      <c r="AP4" s="2423"/>
      <c r="AQ4" s="2423"/>
      <c r="AR4" s="2423"/>
      <c r="AS4" s="2423"/>
      <c r="AT4" s="2423"/>
      <c r="AU4" s="2423"/>
      <c r="AV4" s="2423"/>
      <c r="AW4" s="2423"/>
      <c r="AX4" s="2423"/>
      <c r="AY4" s="2423"/>
      <c r="AZ4" s="2423"/>
      <c r="BA4" s="2423"/>
    </row>
    <row r="5" spans="1:86" ht="22.5" x14ac:dyDescent="0.2">
      <c r="A5" s="2387" t="s">
        <v>2294</v>
      </c>
      <c r="B5" s="2387"/>
      <c r="C5" s="2387"/>
      <c r="D5" s="2387"/>
      <c r="E5" s="2387"/>
      <c r="F5" s="2387"/>
      <c r="G5" s="2387"/>
      <c r="H5" s="2387"/>
      <c r="I5" s="2387"/>
      <c r="J5" s="2387"/>
      <c r="K5" s="2387"/>
      <c r="L5" s="2387"/>
      <c r="M5" s="2387"/>
      <c r="N5" s="2387"/>
      <c r="O5" s="2387"/>
      <c r="P5" s="2387"/>
      <c r="Q5" s="2387"/>
      <c r="R5" s="2387"/>
      <c r="S5" s="2387"/>
      <c r="T5" s="2387"/>
      <c r="U5" s="2387"/>
      <c r="V5" s="2387"/>
      <c r="W5" s="2387"/>
      <c r="X5" s="2387"/>
      <c r="Y5" s="2387"/>
      <c r="Z5" s="2387"/>
      <c r="AA5" s="2387"/>
      <c r="AB5" s="2387"/>
      <c r="AC5" s="2387"/>
      <c r="AD5" s="2387"/>
      <c r="AE5" s="2387"/>
      <c r="AF5" s="2387"/>
      <c r="AG5" s="2387"/>
      <c r="AH5" s="2387"/>
      <c r="AI5" s="2387"/>
      <c r="AJ5" s="2387"/>
      <c r="AK5" s="2387"/>
      <c r="AL5" s="2387"/>
      <c r="AM5" s="2387"/>
      <c r="AN5" s="2387"/>
      <c r="AO5" s="2387"/>
      <c r="AP5" s="2387"/>
      <c r="AQ5" s="2387"/>
      <c r="AR5" s="2387"/>
      <c r="AS5" s="2387"/>
      <c r="AT5" s="2387"/>
      <c r="AU5" s="2387"/>
      <c r="AV5" s="2387"/>
      <c r="AW5" s="2387"/>
      <c r="AX5" s="2387"/>
      <c r="AY5" s="2387"/>
      <c r="AZ5" s="2387"/>
      <c r="BA5" s="2387"/>
      <c r="BB5" s="2387"/>
      <c r="BC5" s="2387"/>
      <c r="BD5" s="2387"/>
      <c r="BE5" s="2387"/>
      <c r="BF5" s="2387"/>
      <c r="BG5" s="2387"/>
      <c r="BH5" s="2387"/>
      <c r="BI5" s="2387"/>
      <c r="BJ5" s="2387"/>
      <c r="BK5" s="2387"/>
      <c r="BL5" s="2387"/>
      <c r="BM5" s="2387"/>
      <c r="BN5" s="2387"/>
      <c r="BO5" s="2387"/>
      <c r="BP5" s="1968"/>
      <c r="BQ5" s="1968"/>
      <c r="BR5" s="1968"/>
      <c r="BS5" s="1968"/>
    </row>
    <row r="6" spans="1:86" ht="22.5" x14ac:dyDescent="0.2">
      <c r="A6" s="2387" t="s">
        <v>2017</v>
      </c>
      <c r="B6" s="2387"/>
      <c r="C6" s="2387"/>
      <c r="D6" s="2387"/>
      <c r="E6" s="2387"/>
      <c r="F6" s="2387"/>
      <c r="G6" s="2387"/>
      <c r="H6" s="2387"/>
      <c r="I6" s="2387"/>
      <c r="J6" s="2387"/>
      <c r="K6" s="2387"/>
      <c r="L6" s="2387"/>
      <c r="M6" s="2387"/>
      <c r="N6" s="2387"/>
      <c r="O6" s="2387"/>
      <c r="P6" s="2387"/>
      <c r="Q6" s="2387"/>
      <c r="R6" s="2387"/>
      <c r="S6" s="2387"/>
      <c r="T6" s="2387"/>
      <c r="U6" s="2387"/>
      <c r="V6" s="2387"/>
      <c r="W6" s="2387"/>
      <c r="X6" s="2387"/>
      <c r="Y6" s="2387"/>
      <c r="Z6" s="2387"/>
      <c r="AA6" s="2387"/>
      <c r="AB6" s="2387"/>
      <c r="AC6" s="2387"/>
      <c r="AD6" s="2387"/>
      <c r="AE6" s="2387"/>
      <c r="AF6" s="2387"/>
      <c r="AG6" s="2387"/>
      <c r="AH6" s="2387"/>
      <c r="AI6" s="2387"/>
      <c r="AJ6" s="2387"/>
      <c r="AK6" s="2387"/>
      <c r="AL6" s="2387"/>
      <c r="AM6" s="2387"/>
      <c r="AN6" s="2387"/>
      <c r="AO6" s="2387"/>
      <c r="AP6" s="2387"/>
      <c r="AQ6" s="2387"/>
      <c r="AR6" s="2387"/>
      <c r="AS6" s="2387"/>
      <c r="AT6" s="2387"/>
      <c r="AU6" s="2387"/>
      <c r="AV6" s="2387"/>
      <c r="AW6" s="2387"/>
      <c r="AX6" s="2387"/>
      <c r="AY6" s="2387"/>
      <c r="AZ6" s="2387"/>
      <c r="BA6" s="2387"/>
      <c r="BB6" s="2387"/>
      <c r="BC6" s="2387"/>
      <c r="BD6" s="2387"/>
      <c r="BE6" s="2387"/>
      <c r="BF6" s="2387"/>
      <c r="BG6" s="2387"/>
      <c r="BH6" s="2387"/>
      <c r="BI6" s="2387"/>
      <c r="BJ6" s="2387"/>
      <c r="BK6" s="2387"/>
      <c r="BL6" s="2387"/>
      <c r="BM6" s="2387"/>
      <c r="BN6" s="2387"/>
      <c r="BO6" s="2387"/>
      <c r="BP6" s="1968"/>
      <c r="BQ6" s="1968"/>
      <c r="BR6" s="1968"/>
      <c r="BS6" s="1968"/>
      <c r="BT6" s="2424" t="s">
        <v>2339</v>
      </c>
      <c r="BU6" s="2424"/>
      <c r="BV6" s="2424"/>
      <c r="BW6" s="2424"/>
      <c r="BX6" s="2424"/>
      <c r="BY6" s="2424"/>
      <c r="BZ6" s="2424"/>
      <c r="CA6" s="2424"/>
      <c r="CB6" s="2424"/>
      <c r="CC6" s="2424"/>
      <c r="CD6" s="2424"/>
      <c r="CE6" s="2424"/>
      <c r="CF6" s="2424"/>
      <c r="CG6" s="2424"/>
      <c r="CH6" s="2424"/>
    </row>
    <row r="7" spans="1:86" ht="19.5" customHeight="1" x14ac:dyDescent="0.2">
      <c r="A7" s="2388" t="s">
        <v>3</v>
      </c>
      <c r="B7" s="2388" t="s">
        <v>28</v>
      </c>
      <c r="C7" s="2391" t="s">
        <v>835</v>
      </c>
      <c r="D7" s="2394" t="s">
        <v>836</v>
      </c>
      <c r="E7" s="1892"/>
      <c r="F7" s="2395" t="s">
        <v>837</v>
      </c>
      <c r="G7" s="1893"/>
      <c r="H7" s="2395" t="s">
        <v>838</v>
      </c>
      <c r="I7" s="2396" t="s">
        <v>839</v>
      </c>
      <c r="J7" s="1969">
        <v>45078</v>
      </c>
      <c r="K7" s="2425">
        <v>45108</v>
      </c>
      <c r="L7" s="2426"/>
      <c r="M7" s="2426"/>
      <c r="N7" s="2427"/>
      <c r="O7" s="2410" t="s">
        <v>1885</v>
      </c>
      <c r="P7" s="2428"/>
      <c r="Q7" s="2428"/>
      <c r="R7" s="2429"/>
      <c r="S7" s="2384">
        <v>45170</v>
      </c>
      <c r="T7" s="2385"/>
      <c r="U7" s="2385"/>
      <c r="V7" s="2386"/>
      <c r="W7" s="2384">
        <v>45200</v>
      </c>
      <c r="X7" s="2385"/>
      <c r="Y7" s="2385"/>
      <c r="Z7" s="2385"/>
      <c r="AA7" s="2386"/>
      <c r="AB7" s="2384">
        <v>45231</v>
      </c>
      <c r="AC7" s="2385"/>
      <c r="AD7" s="2385"/>
      <c r="AE7" s="2386"/>
      <c r="AF7" s="2384">
        <v>45261</v>
      </c>
      <c r="AG7" s="2385"/>
      <c r="AH7" s="2385"/>
      <c r="AI7" s="2385"/>
      <c r="AJ7" s="2386"/>
      <c r="AK7" s="2384" t="s">
        <v>2297</v>
      </c>
      <c r="AL7" s="2385"/>
      <c r="AM7" s="2385"/>
      <c r="AN7" s="2386"/>
      <c r="AO7" s="2384">
        <v>45323</v>
      </c>
      <c r="AP7" s="2385"/>
      <c r="AQ7" s="2385"/>
      <c r="AR7" s="2386"/>
      <c r="AS7" s="2384">
        <v>45352</v>
      </c>
      <c r="AT7" s="2385"/>
      <c r="AU7" s="2385"/>
      <c r="AV7" s="2385"/>
      <c r="AW7" s="2386"/>
      <c r="AX7" s="2384">
        <v>45383</v>
      </c>
      <c r="AY7" s="2385"/>
      <c r="AZ7" s="2385"/>
      <c r="BA7" s="2386"/>
      <c r="BB7" s="2407" t="s">
        <v>1894</v>
      </c>
      <c r="BC7" s="2385"/>
      <c r="BD7" s="2385"/>
      <c r="BE7" s="2386"/>
      <c r="BF7" s="2407" t="s">
        <v>1895</v>
      </c>
      <c r="BG7" s="2408"/>
      <c r="BH7" s="2408"/>
      <c r="BI7" s="2408"/>
      <c r="BJ7" s="2409"/>
      <c r="BK7" s="2407" t="s">
        <v>1896</v>
      </c>
      <c r="BL7" s="2408"/>
      <c r="BM7" s="2408"/>
      <c r="BN7" s="2409"/>
      <c r="BO7" s="1894" t="s">
        <v>1882</v>
      </c>
      <c r="BP7" s="2431" t="s">
        <v>2302</v>
      </c>
      <c r="BQ7" s="2432" t="s">
        <v>3</v>
      </c>
      <c r="BR7" s="2430" t="s">
        <v>2340</v>
      </c>
      <c r="BS7" s="2430" t="s">
        <v>2300</v>
      </c>
      <c r="BT7" s="1890" t="s">
        <v>2322</v>
      </c>
      <c r="BU7" s="1890" t="s">
        <v>390</v>
      </c>
      <c r="BV7" s="1890" t="s">
        <v>2323</v>
      </c>
      <c r="BW7" s="1890" t="s">
        <v>307</v>
      </c>
      <c r="BX7" s="1890" t="s">
        <v>2289</v>
      </c>
      <c r="BY7" s="1890" t="s">
        <v>371</v>
      </c>
      <c r="BZ7" s="1890" t="s">
        <v>397</v>
      </c>
      <c r="CA7" s="1890" t="s">
        <v>2290</v>
      </c>
      <c r="CB7" s="1890" t="s">
        <v>400</v>
      </c>
      <c r="CC7" s="1890" t="s">
        <v>2291</v>
      </c>
      <c r="CD7" s="1890" t="s">
        <v>2292</v>
      </c>
      <c r="CE7" s="1890" t="s">
        <v>405</v>
      </c>
      <c r="CF7" s="1890" t="s">
        <v>409</v>
      </c>
      <c r="CG7" s="1890" t="s">
        <v>2293</v>
      </c>
      <c r="CH7" s="1890" t="s">
        <v>407</v>
      </c>
    </row>
    <row r="8" spans="1:86" ht="15.75" customHeight="1" x14ac:dyDescent="0.2">
      <c r="A8" s="2389"/>
      <c r="B8" s="2389"/>
      <c r="C8" s="2392"/>
      <c r="D8" s="2392"/>
      <c r="E8" s="1898"/>
      <c r="F8" s="2395"/>
      <c r="G8" s="1893"/>
      <c r="H8" s="2395"/>
      <c r="I8" s="2395"/>
      <c r="J8" s="1970"/>
      <c r="K8" s="1970"/>
      <c r="L8" s="1970"/>
      <c r="M8" s="1970"/>
      <c r="N8" s="1970"/>
      <c r="O8" s="1970"/>
      <c r="P8" s="1971">
        <v>1</v>
      </c>
      <c r="Q8" s="1971">
        <v>2</v>
      </c>
      <c r="R8" s="1971">
        <v>3</v>
      </c>
      <c r="S8" s="1971">
        <v>4</v>
      </c>
      <c r="T8" s="1971">
        <v>5</v>
      </c>
      <c r="U8" s="1971">
        <v>6</v>
      </c>
      <c r="V8" s="1971">
        <v>7</v>
      </c>
      <c r="W8" s="1971">
        <v>8</v>
      </c>
      <c r="X8" s="1971">
        <v>9</v>
      </c>
      <c r="Y8" s="1972">
        <v>10</v>
      </c>
      <c r="Z8" s="1972">
        <v>11</v>
      </c>
      <c r="AA8" s="1972">
        <v>12</v>
      </c>
      <c r="AB8" s="1972">
        <v>13</v>
      </c>
      <c r="AC8" s="1972">
        <v>14</v>
      </c>
      <c r="AD8" s="1972">
        <v>15</v>
      </c>
      <c r="AE8" s="1972">
        <v>16</v>
      </c>
      <c r="AF8" s="1972">
        <v>17</v>
      </c>
      <c r="AG8" s="1973">
        <v>18</v>
      </c>
      <c r="AH8" s="1973">
        <v>19</v>
      </c>
      <c r="AI8" s="1973">
        <v>20</v>
      </c>
      <c r="AJ8" s="1973">
        <v>21</v>
      </c>
      <c r="AK8" s="1973">
        <v>22</v>
      </c>
      <c r="AL8" s="1973">
        <v>23</v>
      </c>
      <c r="AM8" s="1973">
        <v>24</v>
      </c>
      <c r="AN8" s="1973">
        <v>25</v>
      </c>
      <c r="AO8" s="1974">
        <v>26</v>
      </c>
      <c r="AP8" s="1974">
        <v>27</v>
      </c>
      <c r="AQ8" s="1974">
        <v>28</v>
      </c>
      <c r="AR8" s="1975">
        <v>29</v>
      </c>
      <c r="AS8" s="1975">
        <v>30</v>
      </c>
      <c r="AT8" s="1975">
        <v>31</v>
      </c>
      <c r="AU8" s="1975">
        <v>32</v>
      </c>
      <c r="AV8" s="1975">
        <v>33</v>
      </c>
      <c r="AW8" s="1975">
        <v>34</v>
      </c>
      <c r="AX8" s="1976">
        <v>35</v>
      </c>
      <c r="AY8" s="1976">
        <v>36</v>
      </c>
      <c r="AZ8" s="1976">
        <v>37</v>
      </c>
      <c r="BA8" s="1976">
        <v>38</v>
      </c>
      <c r="BB8" s="1976">
        <v>39</v>
      </c>
      <c r="BC8" s="1976">
        <v>40</v>
      </c>
      <c r="BD8" s="1976">
        <v>41</v>
      </c>
      <c r="BE8" s="1977">
        <v>42</v>
      </c>
      <c r="BF8" s="1977">
        <v>43</v>
      </c>
      <c r="BG8" s="1977">
        <v>44</v>
      </c>
      <c r="BH8" s="1977">
        <v>45</v>
      </c>
      <c r="BI8" s="1977">
        <v>46</v>
      </c>
      <c r="BJ8" s="1977">
        <v>47</v>
      </c>
      <c r="BK8" s="1977">
        <v>48</v>
      </c>
      <c r="BL8" s="1899">
        <v>49</v>
      </c>
      <c r="BM8" s="1899">
        <v>50</v>
      </c>
      <c r="BN8" s="1899">
        <v>51</v>
      </c>
      <c r="BO8" s="1899">
        <v>52</v>
      </c>
      <c r="BP8" s="2431"/>
      <c r="BQ8" s="2432"/>
      <c r="BR8" s="2430"/>
      <c r="BS8" s="2430"/>
      <c r="BT8" s="1890" t="e">
        <f>BT10+#REF!</f>
        <v>#REF!</v>
      </c>
      <c r="BU8" s="1890" t="e">
        <f>BU10+#REF!</f>
        <v>#REF!</v>
      </c>
      <c r="BV8" s="1890" t="e">
        <f>BV10+#REF!</f>
        <v>#REF!</v>
      </c>
      <c r="BW8" s="1890" t="e">
        <f>BW10+#REF!</f>
        <v>#REF!</v>
      </c>
      <c r="BX8" s="1890" t="e">
        <f>BX10+#REF!</f>
        <v>#REF!</v>
      </c>
      <c r="BY8" s="1890" t="e">
        <f>BY10+#REF!</f>
        <v>#REF!</v>
      </c>
      <c r="BZ8" s="1890" t="e">
        <f>BZ10+#REF!</f>
        <v>#REF!</v>
      </c>
      <c r="CA8" s="1890" t="e">
        <f>CA10+#REF!</f>
        <v>#REF!</v>
      </c>
      <c r="CB8" s="1890" t="e">
        <f>CB10+#REF!</f>
        <v>#REF!</v>
      </c>
      <c r="CC8" s="1890" t="e">
        <f>CC10+#REF!</f>
        <v>#REF!</v>
      </c>
      <c r="CD8" s="1890" t="e">
        <f>CD10+#REF!</f>
        <v>#REF!</v>
      </c>
      <c r="CE8" s="1890" t="e">
        <f>CE10+#REF!</f>
        <v>#REF!</v>
      </c>
      <c r="CF8" s="1890" t="e">
        <f>CF10+#REF!</f>
        <v>#REF!</v>
      </c>
      <c r="CG8" s="1890" t="e">
        <f>CG10+#REF!</f>
        <v>#REF!</v>
      </c>
      <c r="CH8" s="1890" t="e">
        <f>CH10+#REF!</f>
        <v>#REF!</v>
      </c>
    </row>
    <row r="9" spans="1:86" ht="15.75" customHeight="1" x14ac:dyDescent="0.2">
      <c r="A9" s="2389"/>
      <c r="B9" s="2389"/>
      <c r="C9" s="2392"/>
      <c r="D9" s="2392"/>
      <c r="E9" s="1898"/>
      <c r="F9" s="2395"/>
      <c r="G9" s="1893"/>
      <c r="H9" s="2395"/>
      <c r="I9" s="2395"/>
      <c r="J9" s="1970">
        <v>26</v>
      </c>
      <c r="K9" s="1970">
        <v>3</v>
      </c>
      <c r="L9" s="1970">
        <v>10</v>
      </c>
      <c r="M9" s="1970">
        <v>17</v>
      </c>
      <c r="N9" s="1970">
        <v>24</v>
      </c>
      <c r="O9" s="1970">
        <v>1</v>
      </c>
      <c r="P9" s="1978">
        <v>7</v>
      </c>
      <c r="Q9" s="1978">
        <f>P10+1</f>
        <v>14</v>
      </c>
      <c r="R9" s="1978">
        <f t="shared" ref="R9:BO9" si="0">Q10+1</f>
        <v>21</v>
      </c>
      <c r="S9" s="1978">
        <f t="shared" si="0"/>
        <v>28</v>
      </c>
      <c r="T9" s="1978">
        <f t="shared" si="0"/>
        <v>4</v>
      </c>
      <c r="U9" s="1978">
        <f t="shared" si="0"/>
        <v>11</v>
      </c>
      <c r="V9" s="1978">
        <f t="shared" si="0"/>
        <v>18</v>
      </c>
      <c r="W9" s="1978">
        <f t="shared" si="0"/>
        <v>25</v>
      </c>
      <c r="X9" s="1978">
        <f t="shared" si="0"/>
        <v>2</v>
      </c>
      <c r="Y9" s="1979">
        <f t="shared" si="0"/>
        <v>9</v>
      </c>
      <c r="Z9" s="1979">
        <f t="shared" si="0"/>
        <v>16</v>
      </c>
      <c r="AA9" s="1979">
        <f t="shared" si="0"/>
        <v>23</v>
      </c>
      <c r="AB9" s="1979">
        <f t="shared" si="0"/>
        <v>30</v>
      </c>
      <c r="AC9" s="1979">
        <f t="shared" si="0"/>
        <v>6</v>
      </c>
      <c r="AD9" s="1979">
        <f t="shared" si="0"/>
        <v>13</v>
      </c>
      <c r="AE9" s="1979">
        <f t="shared" si="0"/>
        <v>20</v>
      </c>
      <c r="AF9" s="1979">
        <f t="shared" si="0"/>
        <v>27</v>
      </c>
      <c r="AG9" s="1980">
        <f t="shared" si="0"/>
        <v>4</v>
      </c>
      <c r="AH9" s="1980">
        <f t="shared" si="0"/>
        <v>11</v>
      </c>
      <c r="AI9" s="1980">
        <f t="shared" si="0"/>
        <v>18</v>
      </c>
      <c r="AJ9" s="1980">
        <f t="shared" si="0"/>
        <v>25</v>
      </c>
      <c r="AK9" s="1980">
        <v>1</v>
      </c>
      <c r="AL9" s="1980">
        <f t="shared" si="0"/>
        <v>8</v>
      </c>
      <c r="AM9" s="1980">
        <f t="shared" si="0"/>
        <v>15</v>
      </c>
      <c r="AN9" s="1980">
        <f t="shared" si="0"/>
        <v>22</v>
      </c>
      <c r="AO9" s="1981">
        <f t="shared" si="0"/>
        <v>29</v>
      </c>
      <c r="AP9" s="1981">
        <f t="shared" si="0"/>
        <v>5</v>
      </c>
      <c r="AQ9" s="1981">
        <f t="shared" si="0"/>
        <v>12</v>
      </c>
      <c r="AR9" s="1982">
        <f t="shared" si="0"/>
        <v>19</v>
      </c>
      <c r="AS9" s="1982">
        <f t="shared" si="0"/>
        <v>26</v>
      </c>
      <c r="AT9" s="1982">
        <f t="shared" si="0"/>
        <v>4</v>
      </c>
      <c r="AU9" s="1982">
        <f t="shared" si="0"/>
        <v>11</v>
      </c>
      <c r="AV9" s="1982">
        <f t="shared" si="0"/>
        <v>18</v>
      </c>
      <c r="AW9" s="1982">
        <f t="shared" si="0"/>
        <v>25</v>
      </c>
      <c r="AX9" s="1983">
        <v>1</v>
      </c>
      <c r="AY9" s="1983">
        <f t="shared" si="0"/>
        <v>8</v>
      </c>
      <c r="AZ9" s="1983">
        <f t="shared" si="0"/>
        <v>15</v>
      </c>
      <c r="BA9" s="1983">
        <f t="shared" si="0"/>
        <v>22</v>
      </c>
      <c r="BB9" s="1983">
        <f t="shared" si="0"/>
        <v>29</v>
      </c>
      <c r="BC9" s="1983">
        <f t="shared" si="0"/>
        <v>6</v>
      </c>
      <c r="BD9" s="1983">
        <f t="shared" si="0"/>
        <v>13</v>
      </c>
      <c r="BE9" s="1984">
        <f t="shared" si="0"/>
        <v>20</v>
      </c>
      <c r="BF9" s="1984">
        <f t="shared" si="0"/>
        <v>27</v>
      </c>
      <c r="BG9" s="1984">
        <f t="shared" si="0"/>
        <v>3</v>
      </c>
      <c r="BH9" s="1984">
        <f t="shared" si="0"/>
        <v>10</v>
      </c>
      <c r="BI9" s="1984">
        <f t="shared" si="0"/>
        <v>17</v>
      </c>
      <c r="BJ9" s="1984">
        <f t="shared" si="0"/>
        <v>24</v>
      </c>
      <c r="BK9" s="1984">
        <v>1</v>
      </c>
      <c r="BL9" s="1901">
        <f t="shared" si="0"/>
        <v>8</v>
      </c>
      <c r="BM9" s="1901">
        <f t="shared" si="0"/>
        <v>15</v>
      </c>
      <c r="BN9" s="1901">
        <f t="shared" si="0"/>
        <v>22</v>
      </c>
      <c r="BO9" s="1901">
        <f t="shared" si="0"/>
        <v>29</v>
      </c>
      <c r="BP9" s="2431"/>
      <c r="BQ9" s="2432"/>
      <c r="BR9" s="2430"/>
      <c r="BS9" s="2430"/>
    </row>
    <row r="10" spans="1:86" ht="15.95" customHeight="1" x14ac:dyDescent="0.2">
      <c r="A10" s="2390"/>
      <c r="B10" s="2390"/>
      <c r="C10" s="2393"/>
      <c r="D10" s="2393"/>
      <c r="E10" s="1903"/>
      <c r="F10" s="2395"/>
      <c r="G10" s="1893"/>
      <c r="H10" s="2395"/>
      <c r="I10" s="2395"/>
      <c r="J10" s="1970">
        <v>2</v>
      </c>
      <c r="K10" s="1970">
        <v>9</v>
      </c>
      <c r="L10" s="1970">
        <v>16</v>
      </c>
      <c r="M10" s="1970">
        <v>23</v>
      </c>
      <c r="N10" s="1970">
        <v>30</v>
      </c>
      <c r="O10" s="1970">
        <v>7</v>
      </c>
      <c r="P10" s="1978">
        <v>13</v>
      </c>
      <c r="Q10" s="1978">
        <f>Q9+6</f>
        <v>20</v>
      </c>
      <c r="R10" s="1978">
        <f>R9+6</f>
        <v>27</v>
      </c>
      <c r="S10" s="1978">
        <v>3</v>
      </c>
      <c r="T10" s="1978">
        <f>T9+6</f>
        <v>10</v>
      </c>
      <c r="U10" s="1978">
        <f>U9+6</f>
        <v>17</v>
      </c>
      <c r="V10" s="1978">
        <f>V9+6</f>
        <v>24</v>
      </c>
      <c r="W10" s="1978">
        <v>1</v>
      </c>
      <c r="X10" s="1978">
        <f>X9+6</f>
        <v>8</v>
      </c>
      <c r="Y10" s="1979">
        <f>Y9+6</f>
        <v>15</v>
      </c>
      <c r="Z10" s="1979">
        <f>Z9+6</f>
        <v>22</v>
      </c>
      <c r="AA10" s="1979">
        <f>AA9+6</f>
        <v>29</v>
      </c>
      <c r="AB10" s="1979">
        <v>5</v>
      </c>
      <c r="AC10" s="1979">
        <f>AC9+6</f>
        <v>12</v>
      </c>
      <c r="AD10" s="1979">
        <f>AD9+6</f>
        <v>19</v>
      </c>
      <c r="AE10" s="1979">
        <f>AE9+6</f>
        <v>26</v>
      </c>
      <c r="AF10" s="1979">
        <v>3</v>
      </c>
      <c r="AG10" s="1980">
        <f t="shared" ref="AG10:AN10" si="1">AG9+6</f>
        <v>10</v>
      </c>
      <c r="AH10" s="1980">
        <f t="shared" si="1"/>
        <v>17</v>
      </c>
      <c r="AI10" s="1980">
        <f t="shared" si="1"/>
        <v>24</v>
      </c>
      <c r="AJ10" s="1980">
        <f t="shared" si="1"/>
        <v>31</v>
      </c>
      <c r="AK10" s="1980">
        <f t="shared" si="1"/>
        <v>7</v>
      </c>
      <c r="AL10" s="1980">
        <f t="shared" si="1"/>
        <v>14</v>
      </c>
      <c r="AM10" s="1980">
        <f t="shared" si="1"/>
        <v>21</v>
      </c>
      <c r="AN10" s="1980">
        <f t="shared" si="1"/>
        <v>28</v>
      </c>
      <c r="AO10" s="1981">
        <v>4</v>
      </c>
      <c r="AP10" s="1981">
        <f>AP9+6</f>
        <v>11</v>
      </c>
      <c r="AQ10" s="1981">
        <f>AQ9+6</f>
        <v>18</v>
      </c>
      <c r="AR10" s="1982">
        <f>AR9+6</f>
        <v>25</v>
      </c>
      <c r="AS10" s="1982">
        <v>3</v>
      </c>
      <c r="AT10" s="1982">
        <f t="shared" ref="AT10:BA10" si="2">AT9+6</f>
        <v>10</v>
      </c>
      <c r="AU10" s="1982">
        <f t="shared" si="2"/>
        <v>17</v>
      </c>
      <c r="AV10" s="1982">
        <f t="shared" si="2"/>
        <v>24</v>
      </c>
      <c r="AW10" s="1982">
        <f t="shared" si="2"/>
        <v>31</v>
      </c>
      <c r="AX10" s="1983">
        <f t="shared" si="2"/>
        <v>7</v>
      </c>
      <c r="AY10" s="1983">
        <f t="shared" si="2"/>
        <v>14</v>
      </c>
      <c r="AZ10" s="1983">
        <f t="shared" si="2"/>
        <v>21</v>
      </c>
      <c r="BA10" s="1983">
        <f t="shared" si="2"/>
        <v>28</v>
      </c>
      <c r="BB10" s="1983">
        <v>5</v>
      </c>
      <c r="BC10" s="1983">
        <f>BC9+6</f>
        <v>12</v>
      </c>
      <c r="BD10" s="1983">
        <f>BD9+6</f>
        <v>19</v>
      </c>
      <c r="BE10" s="1984">
        <f>BE9+6</f>
        <v>26</v>
      </c>
      <c r="BF10" s="1984">
        <v>2</v>
      </c>
      <c r="BG10" s="1984">
        <f t="shared" ref="BG10:BN10" si="3">BG9+6</f>
        <v>9</v>
      </c>
      <c r="BH10" s="1984">
        <f t="shared" si="3"/>
        <v>16</v>
      </c>
      <c r="BI10" s="1984">
        <f t="shared" si="3"/>
        <v>23</v>
      </c>
      <c r="BJ10" s="1984">
        <f t="shared" si="3"/>
        <v>30</v>
      </c>
      <c r="BK10" s="1984">
        <f t="shared" si="3"/>
        <v>7</v>
      </c>
      <c r="BL10" s="1901">
        <f t="shared" si="3"/>
        <v>14</v>
      </c>
      <c r="BM10" s="1901">
        <f t="shared" si="3"/>
        <v>21</v>
      </c>
      <c r="BN10" s="1901">
        <f t="shared" si="3"/>
        <v>28</v>
      </c>
      <c r="BO10" s="1901">
        <v>4</v>
      </c>
      <c r="BP10" s="1985"/>
      <c r="BQ10" s="1985"/>
      <c r="BR10" s="1985"/>
      <c r="BS10" s="2430"/>
      <c r="BT10" s="1890">
        <f>SUM(BT11:BT102)</f>
        <v>0</v>
      </c>
      <c r="BU10" s="1890">
        <f>SUM(BU11:BU102)</f>
        <v>0</v>
      </c>
      <c r="BV10" s="1890">
        <f>SUM(BV11:BV133)</f>
        <v>0</v>
      </c>
      <c r="BW10" s="1890">
        <f t="shared" ref="BW10:CH10" si="4">SUM(BW11:BW102)</f>
        <v>0</v>
      </c>
      <c r="BX10" s="1890">
        <f t="shared" si="4"/>
        <v>0</v>
      </c>
      <c r="BY10" s="1890">
        <f t="shared" si="4"/>
        <v>0</v>
      </c>
      <c r="BZ10" s="1890">
        <f t="shared" si="4"/>
        <v>0</v>
      </c>
      <c r="CA10" s="1890">
        <f t="shared" si="4"/>
        <v>0</v>
      </c>
      <c r="CB10" s="1890">
        <f t="shared" si="4"/>
        <v>0</v>
      </c>
      <c r="CC10" s="1890">
        <f t="shared" si="4"/>
        <v>0</v>
      </c>
      <c r="CD10" s="1890">
        <f t="shared" si="4"/>
        <v>0</v>
      </c>
      <c r="CE10" s="1890">
        <f t="shared" si="4"/>
        <v>0</v>
      </c>
      <c r="CF10" s="1890">
        <f t="shared" si="4"/>
        <v>0</v>
      </c>
      <c r="CG10" s="1890">
        <f t="shared" si="4"/>
        <v>0</v>
      </c>
      <c r="CH10" s="1890">
        <f t="shared" si="4"/>
        <v>0</v>
      </c>
    </row>
    <row r="11" spans="1:86" s="1890" customFormat="1" ht="13.5" customHeight="1" x14ac:dyDescent="0.2">
      <c r="A11" s="1885"/>
      <c r="B11" s="507" t="s">
        <v>469</v>
      </c>
      <c r="C11" s="1986"/>
      <c r="D11" s="1986" t="s">
        <v>2341</v>
      </c>
      <c r="E11" s="1986"/>
      <c r="F11" s="1987"/>
      <c r="G11" s="1987"/>
      <c r="H11" s="1988"/>
      <c r="I11" s="1989"/>
      <c r="J11" s="1990"/>
      <c r="K11" s="1990"/>
      <c r="L11" s="1990"/>
      <c r="M11" s="1990"/>
      <c r="N11" s="1990"/>
      <c r="O11" s="1990"/>
      <c r="P11" s="1991"/>
      <c r="Q11" s="1991"/>
      <c r="R11" s="1991"/>
      <c r="S11" s="1992"/>
      <c r="T11" s="1992"/>
      <c r="U11" s="1992"/>
      <c r="V11" s="1992"/>
      <c r="W11" s="1992"/>
      <c r="X11" s="1992"/>
      <c r="Y11" s="1993"/>
      <c r="Z11" s="1993"/>
      <c r="AA11" s="1993"/>
      <c r="AB11" s="1993"/>
      <c r="AC11" s="1993"/>
      <c r="AD11" s="1993"/>
      <c r="AE11" s="1993"/>
      <c r="AF11" s="1993"/>
      <c r="AG11" s="1994"/>
      <c r="AH11" s="1994"/>
      <c r="AI11" s="1994"/>
      <c r="AJ11" s="1994"/>
      <c r="AK11" s="1994"/>
      <c r="AL11" s="1994"/>
      <c r="AM11" s="1994"/>
      <c r="AN11" s="1994"/>
      <c r="AO11" s="1995"/>
      <c r="AP11" s="1996"/>
      <c r="AQ11" s="1996"/>
      <c r="AR11" s="1997"/>
      <c r="AS11" s="1998"/>
      <c r="AT11" s="1999"/>
      <c r="AU11" s="1999"/>
      <c r="AV11" s="1999"/>
      <c r="AW11" s="1999"/>
      <c r="AX11" s="2000"/>
      <c r="AY11" s="2000"/>
      <c r="AZ11" s="2000"/>
      <c r="BA11" s="2000"/>
      <c r="BB11" s="2000"/>
      <c r="BC11" s="2000"/>
      <c r="BD11" s="2000"/>
      <c r="BE11" s="2001"/>
      <c r="BF11" s="2001"/>
      <c r="BG11" s="2001"/>
      <c r="BH11" s="2001"/>
      <c r="BI11" s="2001"/>
      <c r="BJ11" s="2001"/>
      <c r="BK11" s="2001"/>
      <c r="BL11" s="2002"/>
      <c r="BO11" s="2003"/>
    </row>
    <row r="12" spans="1:86" s="1313" customFormat="1" ht="15" x14ac:dyDescent="0.25">
      <c r="A12" s="507"/>
      <c r="B12" s="471" t="s">
        <v>2342</v>
      </c>
      <c r="C12" s="1356" t="s">
        <v>154</v>
      </c>
      <c r="D12" s="2004" t="s">
        <v>2427</v>
      </c>
      <c r="E12" s="2005"/>
      <c r="F12" s="1356">
        <v>30</v>
      </c>
      <c r="G12" s="1379"/>
      <c r="H12" s="1324" t="s">
        <v>376</v>
      </c>
      <c r="I12" s="1325" t="s">
        <v>419</v>
      </c>
      <c r="J12" s="1325"/>
      <c r="K12" s="1325"/>
      <c r="L12" s="1325"/>
      <c r="M12" s="1325"/>
      <c r="N12" s="1325"/>
      <c r="O12" s="1325"/>
      <c r="P12" s="1329"/>
      <c r="Q12" s="1329"/>
      <c r="R12" s="1357"/>
      <c r="S12" s="1357"/>
      <c r="T12" s="1357"/>
      <c r="U12" s="1357"/>
      <c r="V12" s="1329">
        <v>15</v>
      </c>
      <c r="W12" s="1329">
        <v>15</v>
      </c>
      <c r="X12" s="1329"/>
      <c r="Y12" s="1329"/>
      <c r="Z12" s="1329"/>
      <c r="AA12" s="1329"/>
      <c r="AB12" s="1329"/>
      <c r="AC12" s="1329"/>
      <c r="AD12" s="1329"/>
      <c r="AE12" s="1329"/>
      <c r="AF12" s="1329"/>
      <c r="AG12" s="1329"/>
      <c r="AH12" s="1329"/>
      <c r="AI12" s="1329"/>
      <c r="AJ12" s="1329"/>
      <c r="AK12" s="1329"/>
      <c r="AL12" s="1329"/>
      <c r="AM12" s="1331"/>
      <c r="AN12" s="2006"/>
      <c r="AO12" s="2007"/>
      <c r="AP12" s="2007"/>
      <c r="AQ12" s="1351"/>
      <c r="AR12" s="1362"/>
      <c r="AS12" s="1351"/>
      <c r="AT12" s="1351"/>
      <c r="AU12" s="1351"/>
      <c r="AV12" s="1351"/>
      <c r="AW12" s="1351"/>
      <c r="AX12" s="1351"/>
      <c r="AY12" s="1331"/>
      <c r="AZ12" s="1331"/>
      <c r="BA12" s="1331"/>
      <c r="BB12" s="1331"/>
      <c r="BC12" s="1331"/>
      <c r="BD12" s="1331"/>
      <c r="BE12" s="1331"/>
      <c r="BF12" s="1331"/>
      <c r="BG12" s="1331"/>
      <c r="BH12" s="1331"/>
      <c r="BI12" s="1331"/>
      <c r="BJ12" s="1331"/>
      <c r="BK12" s="2008"/>
      <c r="BL12" s="2009"/>
    </row>
    <row r="13" spans="1:86" s="1313" customFormat="1" ht="15" x14ac:dyDescent="0.25">
      <c r="A13" s="507"/>
      <c r="B13" s="471"/>
      <c r="C13" s="1240" t="s">
        <v>2415</v>
      </c>
      <c r="D13" s="2004" t="s">
        <v>2428</v>
      </c>
      <c r="E13" s="2005"/>
      <c r="F13" s="1356">
        <v>30</v>
      </c>
      <c r="G13" s="1379"/>
      <c r="H13" s="1324" t="s">
        <v>371</v>
      </c>
      <c r="I13" s="1325" t="s">
        <v>417</v>
      </c>
      <c r="J13" s="1325"/>
      <c r="K13" s="1325"/>
      <c r="L13" s="1325"/>
      <c r="M13" s="1325"/>
      <c r="N13" s="1325"/>
      <c r="O13" s="1325"/>
      <c r="P13" s="1329"/>
      <c r="Q13" s="1329"/>
      <c r="R13" s="1357"/>
      <c r="S13" s="1357"/>
      <c r="T13" s="1357"/>
      <c r="U13" s="1357"/>
      <c r="V13" s="1329"/>
      <c r="W13" s="1329"/>
      <c r="X13" s="1329">
        <v>15</v>
      </c>
      <c r="Y13" s="1329">
        <v>15</v>
      </c>
      <c r="Z13" s="1329"/>
      <c r="AA13" s="1329"/>
      <c r="AB13" s="1329"/>
      <c r="AC13" s="1329"/>
      <c r="AD13" s="1329"/>
      <c r="AE13" s="1329"/>
      <c r="AF13" s="1329"/>
      <c r="AG13" s="1329"/>
      <c r="AH13" s="1329"/>
      <c r="AI13" s="1329"/>
      <c r="AJ13" s="1329"/>
      <c r="AK13" s="1329"/>
      <c r="AL13" s="1329"/>
      <c r="AM13" s="1331"/>
      <c r="AN13" s="2006"/>
      <c r="AO13" s="2007"/>
      <c r="AP13" s="2007"/>
      <c r="AQ13" s="1351"/>
      <c r="AR13" s="1362"/>
      <c r="AS13" s="1351"/>
      <c r="AT13" s="1351"/>
      <c r="AU13" s="1351"/>
      <c r="AV13" s="1351"/>
      <c r="AW13" s="1351"/>
      <c r="AX13" s="1329"/>
      <c r="AY13" s="1331"/>
      <c r="AZ13" s="1331"/>
      <c r="BA13" s="1331"/>
      <c r="BB13" s="1331"/>
      <c r="BC13" s="1331"/>
      <c r="BD13" s="1331"/>
      <c r="BE13" s="1331"/>
      <c r="BF13" s="1331"/>
      <c r="BG13" s="1331"/>
      <c r="BH13" s="1331"/>
      <c r="BI13" s="1331"/>
      <c r="BJ13" s="1331"/>
      <c r="BK13" s="2008"/>
      <c r="BL13" s="2009"/>
    </row>
    <row r="14" spans="1:86" s="1313" customFormat="1" ht="15" x14ac:dyDescent="0.25">
      <c r="A14" s="507"/>
      <c r="B14" s="471"/>
      <c r="C14" s="1240" t="s">
        <v>167</v>
      </c>
      <c r="D14" s="2004" t="s">
        <v>2429</v>
      </c>
      <c r="E14" s="2005"/>
      <c r="F14" s="1323">
        <v>30</v>
      </c>
      <c r="G14" s="1396"/>
      <c r="H14" s="1324" t="s">
        <v>371</v>
      </c>
      <c r="I14" s="1325" t="s">
        <v>417</v>
      </c>
      <c r="J14" s="1325"/>
      <c r="K14" s="1325"/>
      <c r="L14" s="1325"/>
      <c r="M14" s="1325"/>
      <c r="N14" s="1325"/>
      <c r="O14" s="1325"/>
      <c r="P14" s="1329"/>
      <c r="Q14" s="1329"/>
      <c r="R14" s="1357"/>
      <c r="S14" s="1357"/>
      <c r="T14" s="1357"/>
      <c r="U14" s="1357"/>
      <c r="V14" s="1329"/>
      <c r="W14" s="1329"/>
      <c r="X14" s="1329"/>
      <c r="Y14" s="1329"/>
      <c r="Z14" s="1329">
        <v>15</v>
      </c>
      <c r="AA14" s="1329">
        <v>15</v>
      </c>
      <c r="AB14" s="1329"/>
      <c r="AC14" s="1329"/>
      <c r="AD14" s="1329"/>
      <c r="AE14" s="1329"/>
      <c r="AF14" s="1329"/>
      <c r="AG14" s="1329"/>
      <c r="AH14" s="1329"/>
      <c r="AI14" s="1329"/>
      <c r="AJ14" s="1329"/>
      <c r="AK14" s="1329"/>
      <c r="AL14" s="1329"/>
      <c r="AM14" s="1331"/>
      <c r="AN14" s="2006"/>
      <c r="AO14" s="2007"/>
      <c r="AP14" s="2007"/>
      <c r="AQ14" s="1331"/>
      <c r="AR14" s="1331"/>
      <c r="AS14" s="1331"/>
      <c r="AT14" s="1331"/>
      <c r="AU14" s="1331"/>
      <c r="AV14" s="1331"/>
      <c r="AW14" s="1331"/>
      <c r="AX14" s="1331"/>
      <c r="AY14" s="1331"/>
      <c r="AZ14" s="1331"/>
      <c r="BA14" s="1331"/>
      <c r="BB14" s="1331"/>
      <c r="BC14" s="1331"/>
      <c r="BD14" s="1331"/>
      <c r="BE14" s="1331"/>
      <c r="BF14" s="1331"/>
      <c r="BG14" s="1331"/>
      <c r="BH14" s="1331"/>
      <c r="BI14" s="1331"/>
      <c r="BJ14" s="1331"/>
      <c r="BK14" s="2008"/>
      <c r="BL14" s="2009"/>
    </row>
    <row r="15" spans="1:86" s="1313" customFormat="1" ht="15" x14ac:dyDescent="0.25">
      <c r="A15" s="507"/>
      <c r="B15" s="471"/>
      <c r="C15" s="1240" t="s">
        <v>161</v>
      </c>
      <c r="D15" s="2004" t="s">
        <v>1215</v>
      </c>
      <c r="E15" s="2005"/>
      <c r="F15" s="1240">
        <v>30</v>
      </c>
      <c r="G15" s="1792"/>
      <c r="H15" s="1324" t="s">
        <v>376</v>
      </c>
      <c r="I15" s="1325" t="s">
        <v>419</v>
      </c>
      <c r="J15" s="1325"/>
      <c r="K15" s="1325"/>
      <c r="L15" s="1325"/>
      <c r="M15" s="1325"/>
      <c r="N15" s="1325"/>
      <c r="O15" s="1325"/>
      <c r="P15" s="1329"/>
      <c r="Q15" s="1329"/>
      <c r="R15" s="1357"/>
      <c r="S15" s="1357"/>
      <c r="T15" s="1357"/>
      <c r="U15" s="1357"/>
      <c r="V15" s="1329"/>
      <c r="W15" s="1329"/>
      <c r="X15" s="1329"/>
      <c r="Y15" s="1329"/>
      <c r="Z15" s="1329"/>
      <c r="AA15" s="1329"/>
      <c r="AB15" s="1329">
        <v>15</v>
      </c>
      <c r="AC15" s="1329">
        <v>15</v>
      </c>
      <c r="AD15" s="1329"/>
      <c r="AE15" s="1329"/>
      <c r="AF15" s="1329"/>
      <c r="AG15" s="1329"/>
      <c r="AH15" s="1329"/>
      <c r="AI15" s="1329"/>
      <c r="AJ15" s="1329"/>
      <c r="AK15" s="1329"/>
      <c r="AL15" s="1329"/>
      <c r="AM15" s="1331"/>
      <c r="AN15" s="2006"/>
      <c r="AO15" s="2007"/>
      <c r="AP15" s="2007"/>
      <c r="AQ15" s="1331"/>
      <c r="AR15" s="1331"/>
      <c r="AS15" s="1331"/>
      <c r="AT15" s="1331"/>
      <c r="AU15" s="1331"/>
      <c r="AV15" s="1331"/>
      <c r="AW15" s="1331"/>
      <c r="AX15" s="1331"/>
      <c r="AY15" s="1331"/>
      <c r="AZ15" s="1331"/>
      <c r="BA15" s="1331"/>
      <c r="BB15" s="1331"/>
      <c r="BC15" s="1331"/>
      <c r="BD15" s="1331"/>
      <c r="BE15" s="1331"/>
      <c r="BF15" s="1331"/>
      <c r="BG15" s="1331"/>
      <c r="BH15" s="1331"/>
      <c r="BI15" s="1331"/>
      <c r="BJ15" s="1331"/>
      <c r="BK15" s="2008"/>
      <c r="BL15" s="2009"/>
    </row>
    <row r="16" spans="1:86" x14ac:dyDescent="0.2">
      <c r="A16" s="2248">
        <v>13</v>
      </c>
      <c r="B16" s="471"/>
      <c r="C16" s="1910" t="s">
        <v>112</v>
      </c>
      <c r="D16" s="1911" t="s">
        <v>1174</v>
      </c>
      <c r="E16" s="1911"/>
      <c r="F16" s="1910">
        <v>120</v>
      </c>
      <c r="G16" s="1910"/>
      <c r="H16" s="1910" t="s">
        <v>322</v>
      </c>
      <c r="I16" s="2010"/>
      <c r="J16" s="1990"/>
      <c r="K16" s="1990"/>
      <c r="L16" s="1990"/>
      <c r="M16" s="1990"/>
      <c r="N16" s="1990"/>
      <c r="O16" s="1990"/>
      <c r="P16" s="2011">
        <v>22</v>
      </c>
      <c r="Q16" s="2011">
        <v>22</v>
      </c>
      <c r="R16" s="2011">
        <v>22</v>
      </c>
      <c r="S16" s="2011">
        <v>22</v>
      </c>
      <c r="T16" s="2011">
        <v>22</v>
      </c>
      <c r="U16" s="2011">
        <v>10</v>
      </c>
      <c r="V16" s="2011"/>
      <c r="W16" s="2011"/>
      <c r="X16" s="2011"/>
      <c r="Y16" s="2012"/>
      <c r="Z16" s="2012"/>
      <c r="AA16" s="2012"/>
      <c r="AB16" s="2012"/>
      <c r="AC16" s="2012"/>
      <c r="AD16" s="2012"/>
      <c r="AE16" s="2012"/>
      <c r="AF16" s="2012"/>
      <c r="AG16" s="2013"/>
      <c r="AH16" s="2013"/>
      <c r="AI16" s="2013"/>
      <c r="AJ16" s="2014"/>
      <c r="AK16" s="2014"/>
      <c r="AL16" s="2014"/>
      <c r="AM16" s="2014"/>
      <c r="AN16" s="2014"/>
      <c r="AO16" s="2015"/>
      <c r="AP16" s="2016"/>
      <c r="AQ16" s="2016"/>
      <c r="AR16" s="2017"/>
      <c r="AS16" s="2018"/>
      <c r="AT16" s="2019"/>
      <c r="AU16" s="2019"/>
      <c r="AV16" s="2019"/>
      <c r="AW16" s="2019"/>
      <c r="AX16" s="2020"/>
      <c r="AY16" s="2020"/>
      <c r="AZ16" s="2020"/>
      <c r="BA16" s="2020"/>
      <c r="BB16" s="2020"/>
      <c r="BC16" s="2020"/>
      <c r="BD16" s="2020"/>
      <c r="BE16" s="2021"/>
      <c r="BF16" s="2021"/>
      <c r="BG16" s="2021"/>
      <c r="BH16" s="2021"/>
      <c r="BI16" s="2021"/>
      <c r="BJ16" s="2021"/>
      <c r="BK16" s="2021"/>
      <c r="BL16" s="2022"/>
      <c r="BO16" s="2023"/>
    </row>
    <row r="17" spans="1:67" x14ac:dyDescent="0.2">
      <c r="A17" s="2248"/>
      <c r="B17" s="206"/>
      <c r="C17" s="1910" t="s">
        <v>461</v>
      </c>
      <c r="D17" s="1911" t="s">
        <v>1177</v>
      </c>
      <c r="E17" s="1911"/>
      <c r="F17" s="1910">
        <v>60</v>
      </c>
      <c r="G17" s="1910"/>
      <c r="H17" s="1910" t="s">
        <v>322</v>
      </c>
      <c r="I17" s="2010"/>
      <c r="J17" s="1990"/>
      <c r="K17" s="1990"/>
      <c r="L17" s="1990"/>
      <c r="M17" s="1990"/>
      <c r="N17" s="1990"/>
      <c r="O17" s="1990"/>
      <c r="P17" s="2011"/>
      <c r="Q17" s="2011"/>
      <c r="R17" s="2011"/>
      <c r="S17" s="2011"/>
      <c r="T17" s="2011"/>
      <c r="U17" s="2011">
        <v>12</v>
      </c>
      <c r="V17" s="2011">
        <v>16</v>
      </c>
      <c r="W17" s="2011">
        <v>16</v>
      </c>
      <c r="X17" s="2011">
        <v>16</v>
      </c>
      <c r="Y17" s="2012"/>
      <c r="Z17" s="2012"/>
      <c r="AA17" s="2012"/>
      <c r="AB17" s="2012"/>
      <c r="AC17" s="2012"/>
      <c r="AD17" s="2012"/>
      <c r="AE17" s="2012"/>
      <c r="AF17" s="2012"/>
      <c r="AG17" s="2013"/>
      <c r="AH17" s="2013"/>
      <c r="AI17" s="2013"/>
      <c r="AJ17" s="2013"/>
      <c r="AK17" s="2013"/>
      <c r="AL17" s="2013"/>
      <c r="AM17" s="2013"/>
      <c r="AN17" s="2013"/>
      <c r="AO17" s="2024"/>
      <c r="AP17" s="2016"/>
      <c r="AQ17" s="2016"/>
      <c r="AR17" s="2017"/>
      <c r="AS17" s="2025"/>
      <c r="AT17" s="2017"/>
      <c r="AU17" s="2017"/>
      <c r="AV17" s="2017"/>
      <c r="AW17" s="2017"/>
      <c r="AX17" s="2026"/>
      <c r="AY17" s="2026"/>
      <c r="AZ17" s="2026"/>
      <c r="BA17" s="2026"/>
      <c r="BB17" s="2026"/>
      <c r="BC17" s="2026"/>
      <c r="BD17" s="2026"/>
      <c r="BE17" s="2027"/>
      <c r="BF17" s="2027"/>
      <c r="BG17" s="2027"/>
      <c r="BH17" s="2027"/>
      <c r="BI17" s="2027"/>
      <c r="BJ17" s="2027"/>
      <c r="BK17" s="2027"/>
      <c r="BL17" s="2028"/>
      <c r="BO17" s="2023"/>
    </row>
    <row r="18" spans="1:67" x14ac:dyDescent="0.2">
      <c r="A18" s="2248"/>
      <c r="B18" s="206"/>
      <c r="C18" s="1910" t="s">
        <v>66</v>
      </c>
      <c r="D18" s="1911" t="s">
        <v>1175</v>
      </c>
      <c r="E18" s="1911"/>
      <c r="F18" s="1910">
        <v>120</v>
      </c>
      <c r="G18" s="1910"/>
      <c r="H18" s="1910" t="s">
        <v>400</v>
      </c>
      <c r="I18" s="1913" t="s">
        <v>399</v>
      </c>
      <c r="J18" s="1990"/>
      <c r="K18" s="1990"/>
      <c r="L18" s="1990"/>
      <c r="M18" s="1990"/>
      <c r="N18" s="1990"/>
      <c r="O18" s="1990"/>
      <c r="P18" s="2011"/>
      <c r="Q18" s="2011"/>
      <c r="R18" s="2011"/>
      <c r="S18" s="2011"/>
      <c r="T18" s="2011"/>
      <c r="U18" s="2011"/>
      <c r="V18" s="2011"/>
      <c r="W18" s="2011"/>
      <c r="X18" s="2011"/>
      <c r="Y18" s="2012">
        <v>22</v>
      </c>
      <c r="Z18" s="2012">
        <v>22</v>
      </c>
      <c r="AA18" s="2012">
        <v>22</v>
      </c>
      <c r="AB18" s="2012">
        <v>22</v>
      </c>
      <c r="AC18" s="2012">
        <v>19</v>
      </c>
      <c r="AD18" s="2012">
        <v>13</v>
      </c>
      <c r="AE18" s="2012"/>
      <c r="AF18" s="2012"/>
      <c r="AG18" s="2013"/>
      <c r="AH18" s="2013"/>
      <c r="AI18" s="2013"/>
      <c r="AJ18" s="2013"/>
      <c r="AK18" s="2013"/>
      <c r="AL18" s="2013"/>
      <c r="AM18" s="2013"/>
      <c r="AN18" s="2013"/>
      <c r="AO18" s="2024"/>
      <c r="AP18" s="2016"/>
      <c r="AQ18" s="2016"/>
      <c r="AR18" s="2017"/>
      <c r="AS18" s="2025"/>
      <c r="AT18" s="2017"/>
      <c r="AU18" s="2017"/>
      <c r="AV18" s="2017"/>
      <c r="AW18" s="2017"/>
      <c r="AX18" s="2026"/>
      <c r="AY18" s="2026"/>
      <c r="AZ18" s="2026"/>
      <c r="BA18" s="2026"/>
      <c r="BB18" s="2026"/>
      <c r="BC18" s="2026"/>
      <c r="BD18" s="2026"/>
      <c r="BE18" s="2027"/>
      <c r="BF18" s="2027"/>
      <c r="BG18" s="2027"/>
      <c r="BH18" s="2027"/>
      <c r="BI18" s="2027"/>
      <c r="BJ18" s="2027"/>
      <c r="BK18" s="2027"/>
      <c r="BL18" s="2028"/>
      <c r="BO18" s="2023"/>
    </row>
    <row r="19" spans="1:67" x14ac:dyDescent="0.2">
      <c r="A19" s="2248"/>
      <c r="B19" s="206"/>
      <c r="C19" s="1910" t="s">
        <v>460</v>
      </c>
      <c r="D19" s="1911" t="s">
        <v>2309</v>
      </c>
      <c r="E19" s="1911"/>
      <c r="F19" s="1910">
        <v>45</v>
      </c>
      <c r="G19" s="1910"/>
      <c r="H19" s="1910" t="s">
        <v>400</v>
      </c>
      <c r="I19" s="1913" t="s">
        <v>399</v>
      </c>
      <c r="J19" s="1990"/>
      <c r="K19" s="1990"/>
      <c r="L19" s="1990"/>
      <c r="M19" s="1990"/>
      <c r="N19" s="1990"/>
      <c r="O19" s="1990"/>
      <c r="P19" s="2011"/>
      <c r="Q19" s="2011"/>
      <c r="R19" s="2011"/>
      <c r="S19" s="2011"/>
      <c r="T19" s="2011"/>
      <c r="U19" s="2011"/>
      <c r="V19" s="2011"/>
      <c r="W19" s="2011"/>
      <c r="X19" s="2011"/>
      <c r="Y19" s="2012"/>
      <c r="Z19" s="2012"/>
      <c r="AA19" s="2012"/>
      <c r="AB19" s="2012"/>
      <c r="AC19" s="2012"/>
      <c r="AD19" s="2012">
        <v>5</v>
      </c>
      <c r="AE19" s="2012">
        <v>20</v>
      </c>
      <c r="AF19" s="2012">
        <v>20</v>
      </c>
      <c r="AG19" s="2013"/>
      <c r="AH19" s="2013"/>
      <c r="AI19" s="2013"/>
      <c r="AJ19" s="2013"/>
      <c r="AK19" s="2013"/>
      <c r="AL19" s="2013"/>
      <c r="AM19" s="2013"/>
      <c r="AN19" s="2013"/>
      <c r="AO19" s="2024"/>
      <c r="AP19" s="2016"/>
      <c r="AQ19" s="2016"/>
      <c r="AR19" s="2017"/>
      <c r="AS19" s="2025"/>
      <c r="AT19" s="2017"/>
      <c r="AU19" s="2017"/>
      <c r="AV19" s="2017"/>
      <c r="AW19" s="2017"/>
      <c r="AX19" s="2026"/>
      <c r="AY19" s="2026"/>
      <c r="AZ19" s="2026"/>
      <c r="BA19" s="2026"/>
      <c r="BB19" s="2026"/>
      <c r="BC19" s="2026"/>
      <c r="BD19" s="2026"/>
      <c r="BE19" s="2027"/>
      <c r="BF19" s="2027"/>
      <c r="BG19" s="2027"/>
      <c r="BH19" s="2027"/>
      <c r="BI19" s="2027"/>
      <c r="BJ19" s="2027"/>
      <c r="BK19" s="2027"/>
      <c r="BL19" s="2028"/>
      <c r="BO19" s="2023"/>
    </row>
    <row r="20" spans="1:67" x14ac:dyDescent="0.2">
      <c r="A20" s="2248"/>
      <c r="B20" s="206"/>
      <c r="C20" s="1910" t="s">
        <v>466</v>
      </c>
      <c r="D20" s="1911" t="s">
        <v>1201</v>
      </c>
      <c r="E20" s="1911"/>
      <c r="F20" s="1910">
        <v>60</v>
      </c>
      <c r="G20" s="1910"/>
      <c r="H20" s="1910" t="s">
        <v>327</v>
      </c>
      <c r="I20" s="1912" t="s">
        <v>391</v>
      </c>
      <c r="J20" s="1990"/>
      <c r="K20" s="1990"/>
      <c r="L20" s="1990"/>
      <c r="M20" s="1990"/>
      <c r="N20" s="1990"/>
      <c r="O20" s="1990"/>
      <c r="P20" s="2011"/>
      <c r="Q20" s="2011"/>
      <c r="R20" s="2011"/>
      <c r="S20" s="2011"/>
      <c r="T20" s="2011"/>
      <c r="U20" s="2011"/>
      <c r="V20" s="2011"/>
      <c r="W20" s="2011"/>
      <c r="X20" s="2011"/>
      <c r="Y20" s="2012"/>
      <c r="Z20" s="2012"/>
      <c r="AA20" s="2012"/>
      <c r="AB20" s="2012"/>
      <c r="AC20" s="2012"/>
      <c r="AD20" s="2012"/>
      <c r="AE20" s="2012"/>
      <c r="AF20" s="2012"/>
      <c r="AG20" s="2013">
        <v>26</v>
      </c>
      <c r="AH20" s="2013">
        <v>29</v>
      </c>
      <c r="AI20" s="2013">
        <v>5</v>
      </c>
      <c r="AJ20" s="2013"/>
      <c r="AK20" s="2013"/>
      <c r="AL20" s="2013"/>
      <c r="AM20" s="2013"/>
      <c r="AN20" s="2013"/>
      <c r="AO20" s="2024"/>
      <c r="AP20" s="2016"/>
      <c r="AQ20" s="2016"/>
      <c r="AR20" s="2017"/>
      <c r="AS20" s="2025"/>
      <c r="AT20" s="2017"/>
      <c r="AU20" s="2017"/>
      <c r="AV20" s="2017"/>
      <c r="AW20" s="2017"/>
      <c r="AX20" s="2026"/>
      <c r="AY20" s="2026"/>
      <c r="AZ20" s="2026"/>
      <c r="BA20" s="2026"/>
      <c r="BB20" s="2026"/>
      <c r="BC20" s="2026"/>
      <c r="BD20" s="2026"/>
      <c r="BE20" s="2027"/>
      <c r="BF20" s="2027"/>
      <c r="BG20" s="2027"/>
      <c r="BH20" s="2027"/>
      <c r="BI20" s="2027"/>
      <c r="BJ20" s="2027"/>
      <c r="BK20" s="2027"/>
      <c r="BL20" s="2028"/>
      <c r="BO20" s="2023"/>
    </row>
    <row r="21" spans="1:67" x14ac:dyDescent="0.2">
      <c r="A21" s="2248"/>
      <c r="B21" s="206"/>
      <c r="C21" s="1910" t="s">
        <v>70</v>
      </c>
      <c r="D21" s="1911" t="s">
        <v>1185</v>
      </c>
      <c r="E21" s="1911"/>
      <c r="F21" s="1910">
        <v>45</v>
      </c>
      <c r="G21" s="1910"/>
      <c r="H21" s="1910" t="s">
        <v>327</v>
      </c>
      <c r="I21" s="1912" t="s">
        <v>391</v>
      </c>
      <c r="J21" s="1990"/>
      <c r="K21" s="1990"/>
      <c r="L21" s="1990"/>
      <c r="M21" s="1990"/>
      <c r="N21" s="1990"/>
      <c r="O21" s="1990"/>
      <c r="P21" s="2011"/>
      <c r="Q21" s="2011"/>
      <c r="R21" s="2011"/>
      <c r="S21" s="2011"/>
      <c r="T21" s="2011"/>
      <c r="U21" s="2011"/>
      <c r="V21" s="2011"/>
      <c r="W21" s="2011"/>
      <c r="X21" s="2011"/>
      <c r="Y21" s="2012"/>
      <c r="Z21" s="2012"/>
      <c r="AA21" s="2012"/>
      <c r="AB21" s="2012"/>
      <c r="AC21" s="2012"/>
      <c r="AD21" s="2012"/>
      <c r="AE21" s="2012"/>
      <c r="AF21" s="2012"/>
      <c r="AG21" s="2013"/>
      <c r="AH21" s="2013"/>
      <c r="AI21" s="2013">
        <v>21</v>
      </c>
      <c r="AJ21" s="2013">
        <v>24</v>
      </c>
      <c r="AK21" s="2013"/>
      <c r="AL21" s="2013"/>
      <c r="AM21" s="2013"/>
      <c r="AN21" s="2013"/>
      <c r="AO21" s="2024"/>
      <c r="AP21" s="2016"/>
      <c r="AQ21" s="2016"/>
      <c r="AR21" s="2017"/>
      <c r="AS21" s="2025"/>
      <c r="AT21" s="2017"/>
      <c r="AU21" s="2017"/>
      <c r="AV21" s="2017"/>
      <c r="AW21" s="2017"/>
      <c r="AX21" s="2026"/>
      <c r="AY21" s="2026"/>
      <c r="AZ21" s="2026"/>
      <c r="BA21" s="2026"/>
      <c r="BB21" s="2026"/>
      <c r="BC21" s="2026"/>
      <c r="BD21" s="2026"/>
      <c r="BE21" s="2027"/>
      <c r="BF21" s="2027"/>
      <c r="BG21" s="2027"/>
      <c r="BH21" s="2027"/>
      <c r="BI21" s="2027"/>
      <c r="BJ21" s="2027"/>
      <c r="BK21" s="2027"/>
      <c r="BL21" s="2028"/>
      <c r="BO21" s="2023"/>
    </row>
    <row r="22" spans="1:67" x14ac:dyDescent="0.2">
      <c r="A22" s="2248"/>
      <c r="B22" s="206"/>
      <c r="C22" s="1910" t="s">
        <v>468</v>
      </c>
      <c r="D22" s="1911" t="s">
        <v>1178</v>
      </c>
      <c r="E22" s="1911"/>
      <c r="F22" s="1910">
        <v>60</v>
      </c>
      <c r="G22" s="1910"/>
      <c r="H22" s="1910" t="s">
        <v>327</v>
      </c>
      <c r="I22" s="1912" t="s">
        <v>391</v>
      </c>
      <c r="J22" s="1990"/>
      <c r="K22" s="1990"/>
      <c r="L22" s="1990"/>
      <c r="M22" s="1990"/>
      <c r="N22" s="1990"/>
      <c r="O22" s="1990"/>
      <c r="P22" s="2011"/>
      <c r="Q22" s="2011"/>
      <c r="R22" s="2011"/>
      <c r="S22" s="2011"/>
      <c r="T22" s="2011"/>
      <c r="U22" s="2011"/>
      <c r="V22" s="2011"/>
      <c r="W22" s="2011"/>
      <c r="X22" s="2011"/>
      <c r="Y22" s="2012"/>
      <c r="Z22" s="2012"/>
      <c r="AA22" s="2012"/>
      <c r="AB22" s="2012"/>
      <c r="AC22" s="2012"/>
      <c r="AD22" s="2012"/>
      <c r="AE22" s="2012"/>
      <c r="AF22" s="2012"/>
      <c r="AG22" s="2013"/>
      <c r="AH22" s="2013"/>
      <c r="AI22" s="2013"/>
      <c r="AJ22" s="2013">
        <v>8</v>
      </c>
      <c r="AK22" s="2013">
        <v>29</v>
      </c>
      <c r="AL22" s="2013">
        <v>23</v>
      </c>
      <c r="AM22" s="2013"/>
      <c r="AN22" s="2013"/>
      <c r="AO22" s="2024"/>
      <c r="AP22" s="2016"/>
      <c r="AQ22" s="2016"/>
      <c r="AR22" s="2017"/>
      <c r="AS22" s="2025"/>
      <c r="AT22" s="2017"/>
      <c r="AU22" s="2017"/>
      <c r="AV22" s="2017"/>
      <c r="AW22" s="2017"/>
      <c r="AX22" s="2026"/>
      <c r="AY22" s="2026"/>
      <c r="AZ22" s="2026"/>
      <c r="BA22" s="2026"/>
      <c r="BB22" s="2026"/>
      <c r="BC22" s="2026"/>
      <c r="BD22" s="2026"/>
      <c r="BE22" s="2027"/>
      <c r="BF22" s="2027"/>
      <c r="BG22" s="2027"/>
      <c r="BH22" s="2027"/>
      <c r="BI22" s="2027"/>
      <c r="BJ22" s="2027"/>
      <c r="BK22" s="2027"/>
      <c r="BL22" s="2028"/>
      <c r="BO22" s="2023"/>
    </row>
    <row r="23" spans="1:67" x14ac:dyDescent="0.2">
      <c r="A23" s="2248"/>
      <c r="B23" s="206"/>
      <c r="C23" s="1910" t="s">
        <v>458</v>
      </c>
      <c r="D23" s="1911" t="s">
        <v>2338</v>
      </c>
      <c r="E23" s="1911"/>
      <c r="F23" s="1910">
        <v>60</v>
      </c>
      <c r="G23" s="1910"/>
      <c r="H23" s="1910" t="s">
        <v>327</v>
      </c>
      <c r="I23" s="1912" t="s">
        <v>391</v>
      </c>
      <c r="J23" s="1990"/>
      <c r="K23" s="1990"/>
      <c r="L23" s="1990"/>
      <c r="M23" s="1990"/>
      <c r="N23" s="1990"/>
      <c r="O23" s="1990"/>
      <c r="P23" s="2011"/>
      <c r="Q23" s="2011"/>
      <c r="R23" s="2011"/>
      <c r="S23" s="2011"/>
      <c r="T23" s="2011"/>
      <c r="U23" s="2011"/>
      <c r="V23" s="2011"/>
      <c r="W23" s="2011"/>
      <c r="X23" s="2011"/>
      <c r="Y23" s="2012"/>
      <c r="Z23" s="2012"/>
      <c r="AA23" s="2012"/>
      <c r="AB23" s="2012"/>
      <c r="AC23" s="2012"/>
      <c r="AD23" s="2012"/>
      <c r="AE23" s="2012"/>
      <c r="AF23" s="2012"/>
      <c r="AG23" s="2013"/>
      <c r="AH23" s="2013"/>
      <c r="AI23" s="2013"/>
      <c r="AJ23" s="2013"/>
      <c r="AK23" s="2013"/>
      <c r="AL23" s="2013">
        <v>6</v>
      </c>
      <c r="AM23" s="2013">
        <v>29</v>
      </c>
      <c r="AN23" s="2013">
        <v>25</v>
      </c>
      <c r="AO23" s="2024"/>
      <c r="AP23" s="2029"/>
      <c r="AQ23" s="2029"/>
      <c r="AR23" s="2030"/>
      <c r="AS23" s="2030"/>
      <c r="AT23" s="2030"/>
      <c r="AU23" s="2030"/>
      <c r="AV23" s="2030"/>
      <c r="AW23" s="2030"/>
      <c r="AX23" s="2031"/>
      <c r="AY23" s="2031"/>
      <c r="AZ23" s="2026"/>
      <c r="BA23" s="2026"/>
      <c r="BB23" s="2026"/>
      <c r="BC23" s="2026"/>
      <c r="BD23" s="2026"/>
      <c r="BE23" s="2027"/>
      <c r="BF23" s="2027"/>
      <c r="BG23" s="2027"/>
      <c r="BH23" s="2027"/>
      <c r="BI23" s="2027"/>
      <c r="BJ23" s="2027"/>
      <c r="BK23" s="2027"/>
      <c r="BL23" s="2028"/>
      <c r="BO23" s="2023"/>
    </row>
    <row r="24" spans="1:67" x14ac:dyDescent="0.2">
      <c r="A24" s="2248"/>
      <c r="B24" s="206"/>
      <c r="C24" s="1910" t="s">
        <v>459</v>
      </c>
      <c r="D24" s="1911" t="s">
        <v>1191</v>
      </c>
      <c r="E24" s="1911"/>
      <c r="F24" s="1910">
        <v>60</v>
      </c>
      <c r="G24" s="1910"/>
      <c r="H24" s="1910" t="s">
        <v>400</v>
      </c>
      <c r="I24" s="1913" t="s">
        <v>399</v>
      </c>
      <c r="J24" s="1990"/>
      <c r="K24" s="1990"/>
      <c r="L24" s="1990"/>
      <c r="M24" s="1990"/>
      <c r="N24" s="1990"/>
      <c r="O24" s="1990"/>
      <c r="P24" s="2011"/>
      <c r="Q24" s="2011"/>
      <c r="R24" s="2011"/>
      <c r="S24" s="2011"/>
      <c r="T24" s="2011"/>
      <c r="U24" s="2011"/>
      <c r="V24" s="2011"/>
      <c r="W24" s="2011"/>
      <c r="X24" s="2011"/>
      <c r="Y24" s="2012"/>
      <c r="Z24" s="2012"/>
      <c r="AA24" s="2012"/>
      <c r="AB24" s="2012"/>
      <c r="AC24" s="2012"/>
      <c r="AD24" s="2012"/>
      <c r="AE24" s="2012"/>
      <c r="AF24" s="2012"/>
      <c r="AG24" s="2013"/>
      <c r="AH24" s="2013"/>
      <c r="AI24" s="2013"/>
      <c r="AJ24" s="2013"/>
      <c r="AK24" s="2013"/>
      <c r="AL24" s="2013"/>
      <c r="AM24" s="2013"/>
      <c r="AN24" s="2013"/>
      <c r="AO24" s="2029"/>
      <c r="AP24" s="2029"/>
      <c r="AQ24" s="2029"/>
      <c r="AR24" s="2030">
        <v>26</v>
      </c>
      <c r="AS24" s="2030">
        <v>26</v>
      </c>
      <c r="AT24" s="2030">
        <v>8</v>
      </c>
      <c r="AU24" s="2017"/>
      <c r="AV24" s="2017"/>
      <c r="AW24" s="2030"/>
      <c r="AX24" s="2031"/>
      <c r="AY24" s="2031"/>
      <c r="AZ24" s="2026"/>
      <c r="BA24" s="2026"/>
      <c r="BB24" s="2026"/>
      <c r="BC24" s="2026"/>
      <c r="BD24" s="2026"/>
      <c r="BE24" s="2027"/>
      <c r="BF24" s="2027"/>
      <c r="BG24" s="2027"/>
      <c r="BH24" s="2027"/>
      <c r="BI24" s="2027"/>
      <c r="BJ24" s="2027"/>
      <c r="BK24" s="2027"/>
      <c r="BL24" s="2028"/>
      <c r="BO24" s="2023"/>
    </row>
    <row r="25" spans="1:67" x14ac:dyDescent="0.2">
      <c r="A25" s="2248"/>
      <c r="B25" s="206"/>
      <c r="C25" s="1910" t="s">
        <v>462</v>
      </c>
      <c r="D25" s="1911" t="s">
        <v>1176</v>
      </c>
      <c r="E25" s="1911"/>
      <c r="F25" s="1910">
        <v>60</v>
      </c>
      <c r="G25" s="1910"/>
      <c r="H25" s="1910" t="s">
        <v>400</v>
      </c>
      <c r="I25" s="1913" t="s">
        <v>399</v>
      </c>
      <c r="J25" s="1990"/>
      <c r="K25" s="1990"/>
      <c r="L25" s="1990"/>
      <c r="M25" s="1990"/>
      <c r="N25" s="1990"/>
      <c r="O25" s="1990"/>
      <c r="P25" s="2011"/>
      <c r="Q25" s="2011"/>
      <c r="R25" s="2011"/>
      <c r="S25" s="2011"/>
      <c r="T25" s="2011"/>
      <c r="U25" s="2011"/>
      <c r="V25" s="2011"/>
      <c r="W25" s="2011"/>
      <c r="X25" s="2011"/>
      <c r="Y25" s="2012"/>
      <c r="Z25" s="2012"/>
      <c r="AA25" s="2012"/>
      <c r="AB25" s="2012"/>
      <c r="AC25" s="2012"/>
      <c r="AD25" s="2012"/>
      <c r="AE25" s="2012"/>
      <c r="AF25" s="2012"/>
      <c r="AG25" s="2013"/>
      <c r="AH25" s="2013"/>
      <c r="AI25" s="2013"/>
      <c r="AJ25" s="2013"/>
      <c r="AK25" s="2013"/>
      <c r="AL25" s="2013"/>
      <c r="AM25" s="2013"/>
      <c r="AN25" s="2013"/>
      <c r="AO25" s="2024"/>
      <c r="AP25" s="2029"/>
      <c r="AQ25" s="2029"/>
      <c r="AR25" s="2030"/>
      <c r="AS25" s="2025"/>
      <c r="AT25" s="2017">
        <v>12</v>
      </c>
      <c r="AU25" s="2017">
        <v>16</v>
      </c>
      <c r="AV25" s="2017">
        <v>16</v>
      </c>
      <c r="AW25" s="2030">
        <v>16</v>
      </c>
      <c r="AX25" s="2031"/>
      <c r="AY25" s="2031"/>
      <c r="AZ25" s="2026"/>
      <c r="BA25" s="2026"/>
      <c r="BB25" s="2026"/>
      <c r="BC25" s="2026"/>
      <c r="BD25" s="2026"/>
      <c r="BE25" s="2027"/>
      <c r="BF25" s="2027"/>
      <c r="BG25" s="2027"/>
      <c r="BH25" s="2027"/>
      <c r="BI25" s="2027"/>
      <c r="BJ25" s="2027"/>
      <c r="BK25" s="2027"/>
      <c r="BL25" s="2028"/>
      <c r="BO25" s="2023"/>
    </row>
    <row r="26" spans="1:67" x14ac:dyDescent="0.2">
      <c r="A26" s="2248"/>
      <c r="B26" s="206"/>
      <c r="C26" s="1910" t="s">
        <v>2311</v>
      </c>
      <c r="D26" s="1911" t="s">
        <v>10</v>
      </c>
      <c r="E26" s="1911"/>
      <c r="F26" s="1910">
        <v>225</v>
      </c>
      <c r="G26" s="1910"/>
      <c r="H26" s="1910" t="s">
        <v>400</v>
      </c>
      <c r="I26" s="1913" t="s">
        <v>399</v>
      </c>
      <c r="J26" s="1990"/>
      <c r="K26" s="1990"/>
      <c r="L26" s="1990"/>
      <c r="M26" s="1990"/>
      <c r="N26" s="1990"/>
      <c r="O26" s="1990"/>
      <c r="P26" s="2011"/>
      <c r="Q26" s="2011"/>
      <c r="R26" s="2011"/>
      <c r="S26" s="2011"/>
      <c r="T26" s="2011"/>
      <c r="U26" s="2011"/>
      <c r="V26" s="2011"/>
      <c r="W26" s="2011"/>
      <c r="X26" s="2011"/>
      <c r="Y26" s="2012"/>
      <c r="Z26" s="2012"/>
      <c r="AA26" s="2012"/>
      <c r="AB26" s="2012"/>
      <c r="AC26" s="2012"/>
      <c r="AD26" s="2012"/>
      <c r="AE26" s="2012"/>
      <c r="AF26" s="2012"/>
      <c r="AG26" s="2013"/>
      <c r="AH26" s="2013"/>
      <c r="AI26" s="2013"/>
      <c r="AJ26" s="2013"/>
      <c r="AK26" s="2013"/>
      <c r="AL26" s="2013"/>
      <c r="AM26" s="2013"/>
      <c r="AN26" s="2013"/>
      <c r="AO26" s="2024"/>
      <c r="AP26" s="2029"/>
      <c r="AQ26" s="2029"/>
      <c r="AR26" s="2030"/>
      <c r="AS26" s="2025"/>
      <c r="AT26" s="2017"/>
      <c r="AU26" s="2017"/>
      <c r="AV26" s="2017"/>
      <c r="AW26" s="2017"/>
      <c r="AX26" s="2433" t="s">
        <v>30</v>
      </c>
      <c r="AY26" s="2434"/>
      <c r="AZ26" s="2434"/>
      <c r="BA26" s="2434"/>
      <c r="BB26" s="2434"/>
      <c r="BC26" s="2434"/>
      <c r="BD26" s="2435"/>
      <c r="BE26" s="2027"/>
      <c r="BF26" s="2027"/>
      <c r="BG26" s="2027"/>
      <c r="BH26" s="2027"/>
      <c r="BI26" s="2027"/>
      <c r="BJ26" s="2027"/>
      <c r="BK26" s="2027"/>
      <c r="BL26" s="2028"/>
      <c r="BO26" s="2023"/>
    </row>
    <row r="27" spans="1:67" s="1939" customFormat="1" x14ac:dyDescent="0.2">
      <c r="A27" s="2249"/>
      <c r="B27" s="1500"/>
      <c r="C27" s="2436" t="s">
        <v>2318</v>
      </c>
      <c r="D27" s="2437"/>
      <c r="E27" s="2032"/>
      <c r="F27" s="2033">
        <f>SUM(F16:F26)</f>
        <v>915</v>
      </c>
      <c r="G27" s="2033"/>
      <c r="H27" s="2034"/>
      <c r="I27" s="2034"/>
      <c r="J27" s="2035"/>
      <c r="K27" s="2035"/>
      <c r="L27" s="2035"/>
      <c r="M27" s="2035"/>
      <c r="N27" s="2035"/>
      <c r="O27" s="2035"/>
      <c r="P27" s="2036">
        <f>SUM(P16:P26)</f>
        <v>22</v>
      </c>
      <c r="Q27" s="2036">
        <f t="shared" ref="Q27:BK27" si="5">SUM(Q16:Q26)</f>
        <v>22</v>
      </c>
      <c r="R27" s="2036">
        <f t="shared" si="5"/>
        <v>22</v>
      </c>
      <c r="S27" s="2036">
        <f t="shared" si="5"/>
        <v>22</v>
      </c>
      <c r="T27" s="2036">
        <f t="shared" si="5"/>
        <v>22</v>
      </c>
      <c r="U27" s="2036">
        <f t="shared" si="5"/>
        <v>22</v>
      </c>
      <c r="V27" s="2036">
        <f t="shared" si="5"/>
        <v>16</v>
      </c>
      <c r="W27" s="2036">
        <f t="shared" si="5"/>
        <v>16</v>
      </c>
      <c r="X27" s="2036">
        <f t="shared" si="5"/>
        <v>16</v>
      </c>
      <c r="Y27" s="2036">
        <f t="shared" si="5"/>
        <v>22</v>
      </c>
      <c r="Z27" s="2036">
        <f t="shared" si="5"/>
        <v>22</v>
      </c>
      <c r="AA27" s="2036">
        <f t="shared" si="5"/>
        <v>22</v>
      </c>
      <c r="AB27" s="2036">
        <f t="shared" si="5"/>
        <v>22</v>
      </c>
      <c r="AC27" s="2036">
        <f t="shared" si="5"/>
        <v>19</v>
      </c>
      <c r="AD27" s="2036">
        <f t="shared" si="5"/>
        <v>18</v>
      </c>
      <c r="AE27" s="2036">
        <f t="shared" si="5"/>
        <v>20</v>
      </c>
      <c r="AF27" s="2036">
        <f t="shared" si="5"/>
        <v>20</v>
      </c>
      <c r="AG27" s="2036">
        <f t="shared" si="5"/>
        <v>26</v>
      </c>
      <c r="AH27" s="2036">
        <f t="shared" si="5"/>
        <v>29</v>
      </c>
      <c r="AI27" s="2036">
        <f t="shared" si="5"/>
        <v>26</v>
      </c>
      <c r="AJ27" s="2036">
        <f t="shared" si="5"/>
        <v>32</v>
      </c>
      <c r="AK27" s="2036">
        <f t="shared" si="5"/>
        <v>29</v>
      </c>
      <c r="AL27" s="2036">
        <f t="shared" si="5"/>
        <v>29</v>
      </c>
      <c r="AM27" s="2036">
        <f t="shared" si="5"/>
        <v>29</v>
      </c>
      <c r="AN27" s="2036">
        <f t="shared" si="5"/>
        <v>25</v>
      </c>
      <c r="AO27" s="2036">
        <f t="shared" si="5"/>
        <v>0</v>
      </c>
      <c r="AP27" s="2036">
        <f t="shared" si="5"/>
        <v>0</v>
      </c>
      <c r="AQ27" s="2036">
        <f t="shared" si="5"/>
        <v>0</v>
      </c>
      <c r="AR27" s="2036">
        <f t="shared" si="5"/>
        <v>26</v>
      </c>
      <c r="AS27" s="2036">
        <f t="shared" si="5"/>
        <v>26</v>
      </c>
      <c r="AT27" s="2036">
        <f t="shared" si="5"/>
        <v>20</v>
      </c>
      <c r="AU27" s="2036">
        <f t="shared" si="5"/>
        <v>16</v>
      </c>
      <c r="AV27" s="2036">
        <f t="shared" si="5"/>
        <v>16</v>
      </c>
      <c r="AW27" s="2036">
        <f t="shared" si="5"/>
        <v>16</v>
      </c>
      <c r="AX27" s="2036">
        <f t="shared" si="5"/>
        <v>0</v>
      </c>
      <c r="AY27" s="2036">
        <f t="shared" si="5"/>
        <v>0</v>
      </c>
      <c r="AZ27" s="2036">
        <f t="shared" si="5"/>
        <v>0</v>
      </c>
      <c r="BA27" s="2036">
        <f t="shared" si="5"/>
        <v>0</v>
      </c>
      <c r="BB27" s="2036">
        <f t="shared" si="5"/>
        <v>0</v>
      </c>
      <c r="BC27" s="2036">
        <f t="shared" si="5"/>
        <v>0</v>
      </c>
      <c r="BD27" s="2036">
        <f t="shared" si="5"/>
        <v>0</v>
      </c>
      <c r="BE27" s="2036">
        <f t="shared" si="5"/>
        <v>0</v>
      </c>
      <c r="BF27" s="2036">
        <f t="shared" si="5"/>
        <v>0</v>
      </c>
      <c r="BG27" s="2036">
        <f t="shared" si="5"/>
        <v>0</v>
      </c>
      <c r="BH27" s="2036">
        <f t="shared" si="5"/>
        <v>0</v>
      </c>
      <c r="BI27" s="2036">
        <f t="shared" si="5"/>
        <v>0</v>
      </c>
      <c r="BJ27" s="2036">
        <f t="shared" si="5"/>
        <v>0</v>
      </c>
      <c r="BK27" s="2036">
        <f t="shared" si="5"/>
        <v>0</v>
      </c>
      <c r="BL27" s="2036"/>
      <c r="BO27" s="2037"/>
    </row>
    <row r="28" spans="1:67" s="2050" customFormat="1" x14ac:dyDescent="0.2">
      <c r="A28" s="2438"/>
      <c r="B28" s="1501" t="s">
        <v>1244</v>
      </c>
      <c r="C28" s="2038"/>
      <c r="D28" s="2039" t="s">
        <v>2341</v>
      </c>
      <c r="E28" s="2039"/>
      <c r="F28" s="2038"/>
      <c r="G28" s="2038"/>
      <c r="H28" s="2040"/>
      <c r="I28" s="2041"/>
      <c r="J28" s="1990"/>
      <c r="K28" s="1990"/>
      <c r="L28" s="1990"/>
      <c r="M28" s="1990"/>
      <c r="N28" s="1990"/>
      <c r="O28" s="1990"/>
      <c r="P28" s="2042"/>
      <c r="Q28" s="2042"/>
      <c r="R28" s="2042"/>
      <c r="S28" s="2042"/>
      <c r="T28" s="2042"/>
      <c r="U28" s="2042"/>
      <c r="V28" s="2042"/>
      <c r="W28" s="2042"/>
      <c r="X28" s="2042"/>
      <c r="Y28" s="2043"/>
      <c r="Z28" s="2043"/>
      <c r="AA28" s="2044"/>
      <c r="AB28" s="2044"/>
      <c r="AC28" s="2044"/>
      <c r="AD28" s="2044"/>
      <c r="AE28" s="2044"/>
      <c r="AF28" s="2044"/>
      <c r="AG28" s="2045"/>
      <c r="AH28" s="2045"/>
      <c r="AI28" s="2045"/>
      <c r="AJ28" s="2045"/>
      <c r="AK28" s="2045"/>
      <c r="AL28" s="2045"/>
      <c r="AM28" s="2045"/>
      <c r="AN28" s="2045"/>
      <c r="AO28" s="2046"/>
      <c r="AP28" s="2016"/>
      <c r="AQ28" s="2016"/>
      <c r="AR28" s="2017"/>
      <c r="AS28" s="2047"/>
      <c r="AT28" s="2047"/>
      <c r="AU28" s="2047"/>
      <c r="AV28" s="2047"/>
      <c r="AW28" s="2047"/>
      <c r="AX28" s="2048"/>
      <c r="AY28" s="2048"/>
      <c r="AZ28" s="2048"/>
      <c r="BA28" s="2048"/>
      <c r="BB28" s="2048"/>
      <c r="BC28" s="2048"/>
      <c r="BD28" s="2048"/>
      <c r="BE28" s="2049"/>
      <c r="BF28" s="2049"/>
      <c r="BG28" s="2049"/>
      <c r="BH28" s="2049"/>
      <c r="BI28" s="2049"/>
      <c r="BJ28" s="2049"/>
      <c r="BK28" s="2049"/>
      <c r="BL28" s="2047"/>
      <c r="BM28" s="2030"/>
      <c r="BN28" s="2030"/>
      <c r="BO28" s="2030"/>
    </row>
    <row r="29" spans="1:67" s="2050" customFormat="1" x14ac:dyDescent="0.2">
      <c r="A29" s="2439"/>
      <c r="B29" s="1502" t="s">
        <v>1246</v>
      </c>
      <c r="C29" s="2038"/>
      <c r="D29" s="2039" t="s">
        <v>2341</v>
      </c>
      <c r="E29" s="2039"/>
      <c r="F29" s="2038"/>
      <c r="G29" s="2038"/>
      <c r="H29" s="2040"/>
      <c r="I29" s="2041"/>
      <c r="J29" s="1990"/>
      <c r="K29" s="1990"/>
      <c r="L29" s="1990"/>
      <c r="M29" s="1990"/>
      <c r="N29" s="1990"/>
      <c r="O29" s="1990"/>
      <c r="P29" s="2042"/>
      <c r="Q29" s="2042"/>
      <c r="R29" s="2042"/>
      <c r="S29" s="2042"/>
      <c r="T29" s="2042"/>
      <c r="U29" s="2042"/>
      <c r="V29" s="2042"/>
      <c r="W29" s="2042"/>
      <c r="X29" s="2042"/>
      <c r="Y29" s="2043"/>
      <c r="Z29" s="2043"/>
      <c r="AA29" s="2044"/>
      <c r="AB29" s="2044"/>
      <c r="AC29" s="2044"/>
      <c r="AD29" s="2044"/>
      <c r="AE29" s="2044"/>
      <c r="AF29" s="2044"/>
      <c r="AG29" s="2045"/>
      <c r="AH29" s="2045"/>
      <c r="AI29" s="2045"/>
      <c r="AJ29" s="2045"/>
      <c r="AK29" s="2045"/>
      <c r="AL29" s="2045"/>
      <c r="AM29" s="2045"/>
      <c r="AN29" s="2045"/>
      <c r="AO29" s="2046"/>
      <c r="AP29" s="2016"/>
      <c r="AQ29" s="2016"/>
      <c r="AR29" s="2017"/>
      <c r="AS29" s="2047"/>
      <c r="AT29" s="2047"/>
      <c r="AU29" s="2047"/>
      <c r="AV29" s="2047"/>
      <c r="AW29" s="2047"/>
      <c r="AX29" s="2048"/>
      <c r="AY29" s="2048"/>
      <c r="AZ29" s="2048"/>
      <c r="BA29" s="2048"/>
      <c r="BB29" s="2048"/>
      <c r="BC29" s="2048"/>
      <c r="BD29" s="2048"/>
      <c r="BE29" s="2049"/>
      <c r="BF29" s="2049"/>
      <c r="BG29" s="2049"/>
      <c r="BH29" s="2049"/>
      <c r="BI29" s="2049"/>
      <c r="BJ29" s="2049"/>
      <c r="BK29" s="2049"/>
      <c r="BL29" s="2047"/>
      <c r="BM29" s="2030"/>
      <c r="BN29" s="2030"/>
      <c r="BO29" s="2030"/>
    </row>
    <row r="30" spans="1:67" s="2050" customFormat="1" x14ac:dyDescent="0.2">
      <c r="A30" s="2439"/>
      <c r="B30" s="1502" t="s">
        <v>2343</v>
      </c>
      <c r="C30" s="2038"/>
      <c r="D30" s="2039" t="s">
        <v>2341</v>
      </c>
      <c r="E30" s="2039"/>
      <c r="F30" s="2038"/>
      <c r="G30" s="2038"/>
      <c r="H30" s="2040"/>
      <c r="I30" s="2041"/>
      <c r="J30" s="1990"/>
      <c r="K30" s="1990"/>
      <c r="L30" s="1990"/>
      <c r="M30" s="1990"/>
      <c r="N30" s="1990"/>
      <c r="O30" s="1990"/>
      <c r="P30" s="2042"/>
      <c r="Q30" s="2042"/>
      <c r="R30" s="2042"/>
      <c r="S30" s="2042"/>
      <c r="T30" s="2042"/>
      <c r="U30" s="2042"/>
      <c r="V30" s="2042"/>
      <c r="W30" s="2042"/>
      <c r="X30" s="2042"/>
      <c r="Y30" s="2043"/>
      <c r="Z30" s="2043"/>
      <c r="AA30" s="2043"/>
      <c r="AB30" s="2043"/>
      <c r="AC30" s="2043"/>
      <c r="AD30" s="2044"/>
      <c r="AE30" s="2044"/>
      <c r="AF30" s="2044"/>
      <c r="AG30" s="2045"/>
      <c r="AH30" s="2045"/>
      <c r="AI30" s="2045"/>
      <c r="AJ30" s="2045"/>
      <c r="AK30" s="2045"/>
      <c r="AL30" s="2045"/>
      <c r="AM30" s="2045"/>
      <c r="AN30" s="2045"/>
      <c r="AO30" s="2046"/>
      <c r="AP30" s="2016"/>
      <c r="AQ30" s="2016"/>
      <c r="AR30" s="2017"/>
      <c r="AS30" s="2047"/>
      <c r="AT30" s="2047"/>
      <c r="AU30" s="2047"/>
      <c r="AV30" s="2047"/>
      <c r="AW30" s="2047"/>
      <c r="AX30" s="2048"/>
      <c r="AY30" s="2048"/>
      <c r="AZ30" s="2048"/>
      <c r="BA30" s="2048"/>
      <c r="BB30" s="2048"/>
      <c r="BC30" s="2048"/>
      <c r="BD30" s="2048"/>
      <c r="BE30" s="2049"/>
      <c r="BF30" s="2049"/>
      <c r="BG30" s="2049"/>
      <c r="BH30" s="2049"/>
      <c r="BI30" s="2049"/>
      <c r="BJ30" s="2049"/>
      <c r="BK30" s="2049"/>
      <c r="BL30" s="2047"/>
      <c r="BM30" s="2030"/>
      <c r="BN30" s="2030"/>
      <c r="BO30" s="2030"/>
    </row>
    <row r="31" spans="1:67" x14ac:dyDescent="0.2">
      <c r="A31" s="2247">
        <v>14</v>
      </c>
      <c r="B31" s="2277" t="s">
        <v>2344</v>
      </c>
      <c r="C31" s="1910" t="s">
        <v>72</v>
      </c>
      <c r="D31" s="1911" t="s">
        <v>1173</v>
      </c>
      <c r="E31" s="1911"/>
      <c r="F31" s="1910">
        <v>120</v>
      </c>
      <c r="G31" s="1910"/>
      <c r="H31" s="2051" t="s">
        <v>405</v>
      </c>
      <c r="I31" s="1913" t="s">
        <v>404</v>
      </c>
      <c r="J31" s="1990"/>
      <c r="K31" s="1990"/>
      <c r="L31" s="1990"/>
      <c r="M31" s="1990"/>
      <c r="N31" s="1990"/>
      <c r="O31" s="1990"/>
      <c r="P31" s="2042">
        <v>20</v>
      </c>
      <c r="Q31" s="2042">
        <v>20</v>
      </c>
      <c r="R31" s="2042">
        <v>20</v>
      </c>
      <c r="S31" s="2042">
        <v>20</v>
      </c>
      <c r="T31" s="2042">
        <v>20</v>
      </c>
      <c r="U31" s="2042">
        <v>20</v>
      </c>
      <c r="V31" s="2042"/>
      <c r="W31" s="2042"/>
      <c r="X31" s="2042"/>
      <c r="Y31" s="2043"/>
      <c r="Z31" s="2043"/>
      <c r="AA31" s="2052"/>
      <c r="AB31" s="2052"/>
      <c r="AC31" s="2052"/>
      <c r="AD31" s="2012"/>
      <c r="AE31" s="2012"/>
      <c r="AF31" s="2012"/>
      <c r="AG31" s="2013"/>
      <c r="AH31" s="2013"/>
      <c r="AI31" s="2013"/>
      <c r="AJ31" s="2013"/>
      <c r="AK31" s="2013"/>
      <c r="AL31" s="2013"/>
      <c r="AM31" s="2013"/>
      <c r="AN31" s="2013"/>
      <c r="AO31" s="2024"/>
      <c r="AP31" s="2029"/>
      <c r="AQ31" s="2029"/>
      <c r="AR31" s="2030"/>
      <c r="AS31" s="2025"/>
      <c r="AT31" s="2017"/>
      <c r="AU31" s="2017"/>
      <c r="AV31" s="2017"/>
      <c r="AW31" s="2017"/>
      <c r="AX31" s="2026"/>
      <c r="AY31" s="2026"/>
      <c r="AZ31" s="2026"/>
      <c r="BA31" s="2026"/>
      <c r="BB31" s="2026"/>
      <c r="BC31" s="2026"/>
      <c r="BD31" s="2026"/>
      <c r="BE31" s="2027"/>
      <c r="BF31" s="2027"/>
      <c r="BG31" s="2027"/>
      <c r="BH31" s="2027"/>
      <c r="BI31" s="2027"/>
      <c r="BJ31" s="2027"/>
      <c r="BK31" s="2027"/>
      <c r="BL31" s="2028"/>
      <c r="BO31" s="2023"/>
    </row>
    <row r="32" spans="1:67" x14ac:dyDescent="0.2">
      <c r="A32" s="2248"/>
      <c r="B32" s="2248"/>
      <c r="C32" s="1910" t="s">
        <v>455</v>
      </c>
      <c r="D32" s="1911" t="s">
        <v>1188</v>
      </c>
      <c r="E32" s="1911"/>
      <c r="F32" s="1910">
        <v>60</v>
      </c>
      <c r="G32" s="1910"/>
      <c r="H32" s="2051" t="s">
        <v>402</v>
      </c>
      <c r="I32" s="1913" t="s">
        <v>401</v>
      </c>
      <c r="J32" s="1990"/>
      <c r="K32" s="1990"/>
      <c r="L32" s="1990"/>
      <c r="M32" s="1990"/>
      <c r="N32" s="1990"/>
      <c r="O32" s="1990"/>
      <c r="P32" s="2042"/>
      <c r="Q32" s="2042"/>
      <c r="R32" s="2042"/>
      <c r="S32" s="2042"/>
      <c r="T32" s="2042"/>
      <c r="U32" s="2042"/>
      <c r="V32" s="2042">
        <v>20</v>
      </c>
      <c r="W32" s="2042">
        <v>20</v>
      </c>
      <c r="X32" s="2042">
        <v>20</v>
      </c>
      <c r="Y32" s="2043"/>
      <c r="Z32" s="2043"/>
      <c r="AA32" s="2012"/>
      <c r="AB32" s="2012"/>
      <c r="AC32" s="2012"/>
      <c r="AD32" s="2012"/>
      <c r="AE32" s="2012"/>
      <c r="AF32" s="2012"/>
      <c r="AG32" s="2013"/>
      <c r="AH32" s="2013"/>
      <c r="AI32" s="2013"/>
      <c r="AJ32" s="2013"/>
      <c r="AK32" s="2013"/>
      <c r="AL32" s="2013"/>
      <c r="AM32" s="2013"/>
      <c r="AN32" s="2013"/>
      <c r="AO32" s="2024"/>
      <c r="AP32" s="2029"/>
      <c r="AQ32" s="2029"/>
      <c r="AR32" s="2030"/>
      <c r="AS32" s="2025"/>
      <c r="AT32" s="2017"/>
      <c r="AU32" s="2017"/>
      <c r="AV32" s="2017"/>
      <c r="AW32" s="2017"/>
      <c r="AX32" s="2026"/>
      <c r="AY32" s="2026"/>
      <c r="AZ32" s="2026"/>
      <c r="BA32" s="2026"/>
      <c r="BB32" s="2026"/>
      <c r="BC32" s="2026"/>
      <c r="BD32" s="2026"/>
      <c r="BE32" s="2027"/>
      <c r="BF32" s="2027"/>
      <c r="BG32" s="2027"/>
      <c r="BH32" s="2027"/>
      <c r="BI32" s="2027"/>
      <c r="BJ32" s="2027"/>
      <c r="BK32" s="2027"/>
      <c r="BL32" s="2028"/>
      <c r="BO32" s="2023"/>
    </row>
    <row r="33" spans="1:67" x14ac:dyDescent="0.2">
      <c r="A33" s="2248"/>
      <c r="B33" s="2248"/>
      <c r="C33" s="1910" t="s">
        <v>54</v>
      </c>
      <c r="D33" s="1911" t="s">
        <v>1174</v>
      </c>
      <c r="E33" s="1911"/>
      <c r="F33" s="1910">
        <v>150</v>
      </c>
      <c r="G33" s="1910"/>
      <c r="H33" s="2051" t="s">
        <v>307</v>
      </c>
      <c r="I33" s="1913" t="s">
        <v>394</v>
      </c>
      <c r="J33" s="1990"/>
      <c r="K33" s="1990"/>
      <c r="L33" s="1990"/>
      <c r="M33" s="1990"/>
      <c r="N33" s="1990"/>
      <c r="O33" s="1990"/>
      <c r="P33" s="2011"/>
      <c r="Q33" s="2011"/>
      <c r="R33" s="2011"/>
      <c r="S33" s="2011"/>
      <c r="T33" s="2011"/>
      <c r="U33" s="2011"/>
      <c r="V33" s="2011"/>
      <c r="W33" s="2011"/>
      <c r="X33" s="2011"/>
      <c r="Y33" s="2042">
        <v>20</v>
      </c>
      <c r="Z33" s="2042">
        <v>20</v>
      </c>
      <c r="AA33" s="2042">
        <v>20</v>
      </c>
      <c r="AB33" s="2042">
        <v>20</v>
      </c>
      <c r="AC33" s="2042">
        <v>20</v>
      </c>
      <c r="AD33" s="2042">
        <v>20</v>
      </c>
      <c r="AE33" s="2042">
        <v>16</v>
      </c>
      <c r="AF33" s="2042">
        <v>14</v>
      </c>
      <c r="AG33" s="2013"/>
      <c r="AH33" s="2013"/>
      <c r="AI33" s="2013"/>
      <c r="AJ33" s="2013"/>
      <c r="AK33" s="2013"/>
      <c r="AL33" s="2013"/>
      <c r="AM33" s="2013"/>
      <c r="AN33" s="2013"/>
      <c r="AO33" s="2024"/>
      <c r="AP33" s="2029"/>
      <c r="AQ33" s="2029"/>
      <c r="AR33" s="2030"/>
      <c r="AS33" s="2025"/>
      <c r="AT33" s="2017"/>
      <c r="AU33" s="2017"/>
      <c r="AV33" s="2017"/>
      <c r="AW33" s="2017"/>
      <c r="AX33" s="2026"/>
      <c r="AY33" s="2026"/>
      <c r="AZ33" s="2026"/>
      <c r="BA33" s="2026"/>
      <c r="BB33" s="2026"/>
      <c r="BC33" s="2026"/>
      <c r="BD33" s="2026"/>
      <c r="BE33" s="2027"/>
      <c r="BF33" s="2027"/>
      <c r="BG33" s="2027"/>
      <c r="BH33" s="2027"/>
      <c r="BI33" s="2027"/>
      <c r="BJ33" s="2027"/>
      <c r="BK33" s="2027"/>
      <c r="BL33" s="2028"/>
      <c r="BO33" s="2023"/>
    </row>
    <row r="34" spans="1:67" x14ac:dyDescent="0.2">
      <c r="A34" s="2248"/>
      <c r="B34" s="2248"/>
      <c r="C34" s="1910" t="s">
        <v>61</v>
      </c>
      <c r="D34" s="1911" t="s">
        <v>1177</v>
      </c>
      <c r="E34" s="1911"/>
      <c r="F34" s="1910">
        <v>60</v>
      </c>
      <c r="G34" s="1910"/>
      <c r="H34" s="2051" t="s">
        <v>409</v>
      </c>
      <c r="I34" s="1912" t="s">
        <v>408</v>
      </c>
      <c r="J34" s="1990"/>
      <c r="K34" s="1990"/>
      <c r="L34" s="1990"/>
      <c r="M34" s="1990"/>
      <c r="N34" s="1990"/>
      <c r="O34" s="1990"/>
      <c r="P34" s="2011"/>
      <c r="Q34" s="2011"/>
      <c r="R34" s="2011"/>
      <c r="S34" s="2011"/>
      <c r="T34" s="2011"/>
      <c r="U34" s="2011"/>
      <c r="V34" s="2011"/>
      <c r="W34" s="2011"/>
      <c r="X34" s="2011"/>
      <c r="Y34" s="2012"/>
      <c r="Z34" s="2012"/>
      <c r="AA34" s="2012"/>
      <c r="AB34" s="2012"/>
      <c r="AC34" s="2012"/>
      <c r="AD34" s="2012"/>
      <c r="AE34" s="2012"/>
      <c r="AF34" s="2012"/>
      <c r="AG34" s="2013">
        <v>16</v>
      </c>
      <c r="AH34" s="2013">
        <v>16</v>
      </c>
      <c r="AI34" s="2013">
        <v>16</v>
      </c>
      <c r="AJ34" s="2013">
        <v>12</v>
      </c>
      <c r="AK34" s="2013"/>
      <c r="AL34" s="2013"/>
      <c r="AM34" s="2013"/>
      <c r="AN34" s="2013"/>
      <c r="AO34" s="2024"/>
      <c r="AP34" s="2029"/>
      <c r="AQ34" s="2029"/>
      <c r="AR34" s="2030"/>
      <c r="AS34" s="2025"/>
      <c r="AT34" s="2017"/>
      <c r="AU34" s="2017"/>
      <c r="AV34" s="2017"/>
      <c r="AW34" s="2017"/>
      <c r="AX34" s="2026"/>
      <c r="AY34" s="2026"/>
      <c r="AZ34" s="2026"/>
      <c r="BA34" s="2026"/>
      <c r="BB34" s="2026"/>
      <c r="BC34" s="2026"/>
      <c r="BD34" s="2026"/>
      <c r="BE34" s="2027"/>
      <c r="BF34" s="2027"/>
      <c r="BG34" s="2027"/>
      <c r="BH34" s="2027"/>
      <c r="BI34" s="2027"/>
      <c r="BJ34" s="2027"/>
      <c r="BK34" s="2027"/>
      <c r="BL34" s="2028"/>
      <c r="BO34" s="2023"/>
    </row>
    <row r="35" spans="1:67" x14ac:dyDescent="0.2">
      <c r="A35" s="2248"/>
      <c r="B35" s="2248"/>
      <c r="C35" s="1910" t="s">
        <v>56</v>
      </c>
      <c r="D35" s="1911" t="s">
        <v>1176</v>
      </c>
      <c r="E35" s="1911"/>
      <c r="F35" s="1910">
        <v>60</v>
      </c>
      <c r="G35" s="1910"/>
      <c r="H35" s="2051" t="s">
        <v>409</v>
      </c>
      <c r="I35" s="1912" t="s">
        <v>408</v>
      </c>
      <c r="J35" s="1990"/>
      <c r="K35" s="1990"/>
      <c r="L35" s="1990"/>
      <c r="M35" s="1990"/>
      <c r="N35" s="1990"/>
      <c r="O35" s="1990"/>
      <c r="P35" s="2011"/>
      <c r="Q35" s="2011"/>
      <c r="R35" s="2011"/>
      <c r="S35" s="2011"/>
      <c r="T35" s="2011"/>
      <c r="U35" s="2011"/>
      <c r="V35" s="2011"/>
      <c r="W35" s="2011"/>
      <c r="X35" s="2011"/>
      <c r="Y35" s="2012"/>
      <c r="Z35" s="2012"/>
      <c r="AA35" s="2012"/>
      <c r="AB35" s="2012"/>
      <c r="AC35" s="2012"/>
      <c r="AD35" s="2012"/>
      <c r="AE35" s="2012"/>
      <c r="AF35" s="2012"/>
      <c r="AG35" s="2013"/>
      <c r="AH35" s="2013"/>
      <c r="AI35" s="2013"/>
      <c r="AJ35" s="2013">
        <v>4</v>
      </c>
      <c r="AK35" s="2013">
        <v>16</v>
      </c>
      <c r="AL35" s="2013">
        <v>16</v>
      </c>
      <c r="AM35" s="2013">
        <v>12</v>
      </c>
      <c r="AN35" s="2013">
        <v>12</v>
      </c>
      <c r="AO35" s="2024"/>
      <c r="AP35" s="2029"/>
      <c r="AQ35" s="2029"/>
      <c r="AR35" s="2030"/>
      <c r="AS35" s="2025"/>
      <c r="AT35" s="2017"/>
      <c r="AU35" s="2017"/>
      <c r="AV35" s="2017"/>
      <c r="AW35" s="2017"/>
      <c r="AX35" s="2026"/>
      <c r="AY35" s="2026"/>
      <c r="AZ35" s="2026"/>
      <c r="BA35" s="2026"/>
      <c r="BB35" s="2026"/>
      <c r="BC35" s="2026"/>
      <c r="BD35" s="2026"/>
      <c r="BE35" s="2027"/>
      <c r="BF35" s="2027"/>
      <c r="BG35" s="2027"/>
      <c r="BH35" s="2027"/>
      <c r="BI35" s="2027"/>
      <c r="BJ35" s="2027"/>
      <c r="BK35" s="2027"/>
      <c r="BL35" s="2028"/>
      <c r="BO35" s="2023"/>
    </row>
    <row r="36" spans="1:67" x14ac:dyDescent="0.2">
      <c r="A36" s="2248"/>
      <c r="B36" s="2248"/>
      <c r="C36" s="1910" t="s">
        <v>115</v>
      </c>
      <c r="D36" s="1911" t="s">
        <v>1212</v>
      </c>
      <c r="E36" s="1911"/>
      <c r="F36" s="1910">
        <v>60</v>
      </c>
      <c r="G36" s="2053"/>
      <c r="H36" s="2053" t="s">
        <v>405</v>
      </c>
      <c r="I36" s="1913" t="s">
        <v>404</v>
      </c>
      <c r="J36" s="1990"/>
      <c r="K36" s="1990"/>
      <c r="L36" s="1990"/>
      <c r="M36" s="1990"/>
      <c r="N36" s="1990"/>
      <c r="O36" s="1990"/>
      <c r="P36" s="2011"/>
      <c r="Q36" s="2011"/>
      <c r="R36" s="2011"/>
      <c r="S36" s="2011"/>
      <c r="T36" s="2011"/>
      <c r="U36" s="2011"/>
      <c r="V36" s="2011"/>
      <c r="W36" s="2011"/>
      <c r="X36" s="2011"/>
      <c r="Y36" s="2012"/>
      <c r="Z36" s="2012"/>
      <c r="AA36" s="2012"/>
      <c r="AB36" s="2012"/>
      <c r="AC36" s="2012"/>
      <c r="AD36" s="2012"/>
      <c r="AE36" s="2012"/>
      <c r="AF36" s="2012"/>
      <c r="AG36" s="2013"/>
      <c r="AH36" s="2013"/>
      <c r="AI36" s="2013"/>
      <c r="AJ36" s="2013"/>
      <c r="AK36" s="2013"/>
      <c r="AL36" s="2013"/>
      <c r="AM36" s="2013"/>
      <c r="AN36" s="2013"/>
      <c r="AO36" s="2024"/>
      <c r="AP36" s="2029"/>
      <c r="AQ36" s="2029"/>
      <c r="AR36" s="2030">
        <v>25</v>
      </c>
      <c r="AS36" s="2025">
        <v>25</v>
      </c>
      <c r="AT36" s="2017">
        <v>10</v>
      </c>
      <c r="AU36" s="2017"/>
      <c r="AV36" s="2017"/>
      <c r="AW36" s="2017"/>
      <c r="AX36" s="2026"/>
      <c r="AY36" s="2026"/>
      <c r="AZ36" s="2026"/>
      <c r="BA36" s="2026"/>
      <c r="BB36" s="2026"/>
      <c r="BC36" s="2026"/>
      <c r="BD36" s="2026"/>
      <c r="BE36" s="2027"/>
      <c r="BF36" s="2027"/>
      <c r="BG36" s="2027"/>
      <c r="BH36" s="2027"/>
      <c r="BI36" s="2027"/>
      <c r="BJ36" s="2027"/>
      <c r="BK36" s="2027"/>
      <c r="BL36" s="2028"/>
      <c r="BM36" s="1913"/>
      <c r="BN36" s="1913"/>
      <c r="BO36" s="1913"/>
    </row>
    <row r="37" spans="1:67" x14ac:dyDescent="0.2">
      <c r="A37" s="2248"/>
      <c r="B37" s="2248"/>
      <c r="C37" s="1910" t="s">
        <v>70</v>
      </c>
      <c r="D37" s="1911" t="s">
        <v>1171</v>
      </c>
      <c r="E37" s="1911"/>
      <c r="F37" s="1910">
        <v>75</v>
      </c>
      <c r="G37" s="1910"/>
      <c r="H37" s="2051" t="s">
        <v>405</v>
      </c>
      <c r="I37" s="1913" t="s">
        <v>404</v>
      </c>
      <c r="J37" s="1990"/>
      <c r="K37" s="1990"/>
      <c r="L37" s="1990"/>
      <c r="M37" s="1990"/>
      <c r="N37" s="1990"/>
      <c r="O37" s="1990"/>
      <c r="P37" s="2011"/>
      <c r="Q37" s="2011"/>
      <c r="R37" s="2011"/>
      <c r="S37" s="2011"/>
      <c r="T37" s="2011"/>
      <c r="U37" s="2011"/>
      <c r="V37" s="2011"/>
      <c r="W37" s="2011"/>
      <c r="X37" s="2011"/>
      <c r="Y37" s="2012"/>
      <c r="Z37" s="2012"/>
      <c r="AA37" s="2012"/>
      <c r="AB37" s="2012"/>
      <c r="AC37" s="2012"/>
      <c r="AD37" s="2012"/>
      <c r="AE37" s="2012"/>
      <c r="AF37" s="2012"/>
      <c r="AG37" s="2013"/>
      <c r="AH37" s="2013"/>
      <c r="AI37" s="2013"/>
      <c r="AJ37" s="2013"/>
      <c r="AK37" s="2013"/>
      <c r="AL37" s="2013"/>
      <c r="AM37" s="2013"/>
      <c r="AN37" s="2013"/>
      <c r="AO37" s="2024"/>
      <c r="AP37" s="2029"/>
      <c r="AQ37" s="2029"/>
      <c r="AR37" s="2030"/>
      <c r="AS37" s="2025"/>
      <c r="AT37" s="2017">
        <v>15</v>
      </c>
      <c r="AU37" s="2017">
        <v>20</v>
      </c>
      <c r="AV37" s="2017">
        <v>20</v>
      </c>
      <c r="AW37" s="2017">
        <v>20</v>
      </c>
      <c r="AX37" s="2026"/>
      <c r="AY37" s="2026"/>
      <c r="AZ37" s="2026"/>
      <c r="BA37" s="2026"/>
      <c r="BB37" s="2026"/>
      <c r="BC37" s="2026"/>
      <c r="BD37" s="2026"/>
      <c r="BE37" s="2027"/>
      <c r="BF37" s="2027"/>
      <c r="BG37" s="2027"/>
      <c r="BH37" s="2027"/>
      <c r="BI37" s="2027"/>
      <c r="BJ37" s="2027"/>
      <c r="BK37" s="2027"/>
      <c r="BL37" s="2028"/>
      <c r="BM37" s="1913"/>
      <c r="BN37" s="1913"/>
      <c r="BO37" s="1913"/>
    </row>
    <row r="38" spans="1:67" x14ac:dyDescent="0.2">
      <c r="A38" s="2248"/>
      <c r="B38" s="2249"/>
      <c r="C38" s="1910" t="s">
        <v>37</v>
      </c>
      <c r="D38" s="1911" t="s">
        <v>10</v>
      </c>
      <c r="E38" s="1911"/>
      <c r="F38" s="1910">
        <v>225</v>
      </c>
      <c r="G38" s="1910"/>
      <c r="H38" s="2051" t="s">
        <v>405</v>
      </c>
      <c r="I38" s="1913" t="s">
        <v>404</v>
      </c>
      <c r="J38" s="1990"/>
      <c r="K38" s="1990"/>
      <c r="L38" s="1990"/>
      <c r="M38" s="1990"/>
      <c r="N38" s="1990"/>
      <c r="O38" s="1990"/>
      <c r="P38" s="2011"/>
      <c r="Q38" s="2011"/>
      <c r="R38" s="2011"/>
      <c r="S38" s="2011"/>
      <c r="T38" s="2011"/>
      <c r="U38" s="2011"/>
      <c r="V38" s="2011"/>
      <c r="W38" s="2011"/>
      <c r="X38" s="2011"/>
      <c r="Y38" s="2012"/>
      <c r="Z38" s="2012"/>
      <c r="AA38" s="2012"/>
      <c r="AB38" s="2012"/>
      <c r="AC38" s="2012"/>
      <c r="AD38" s="2012"/>
      <c r="AE38" s="2012"/>
      <c r="AF38" s="2012"/>
      <c r="AG38" s="2013"/>
      <c r="AH38" s="2013"/>
      <c r="AI38" s="2013"/>
      <c r="AJ38" s="2013"/>
      <c r="AK38" s="2013"/>
      <c r="AL38" s="2013"/>
      <c r="AM38" s="2013"/>
      <c r="AN38" s="2013"/>
      <c r="AO38" s="2024"/>
      <c r="AP38" s="2029"/>
      <c r="AQ38" s="2029"/>
      <c r="AR38" s="2030"/>
      <c r="AS38" s="2025"/>
      <c r="AT38" s="2017"/>
      <c r="AU38" s="2017"/>
      <c r="AV38" s="2017"/>
      <c r="AW38" s="2017"/>
      <c r="AX38" s="2440" t="s">
        <v>30</v>
      </c>
      <c r="AY38" s="2441"/>
      <c r="AZ38" s="2441"/>
      <c r="BA38" s="2441"/>
      <c r="BB38" s="2441"/>
      <c r="BC38" s="2441"/>
      <c r="BD38" s="2442"/>
      <c r="BE38" s="2027"/>
      <c r="BF38" s="2027"/>
      <c r="BG38" s="2027"/>
      <c r="BH38" s="2027"/>
      <c r="BI38" s="2027"/>
      <c r="BJ38" s="2027"/>
      <c r="BK38" s="2027"/>
      <c r="BL38" s="2028"/>
      <c r="BM38" s="1913"/>
      <c r="BN38" s="1913"/>
      <c r="BO38" s="1913"/>
    </row>
    <row r="39" spans="1:67" s="1939" customFormat="1" x14ac:dyDescent="0.2">
      <c r="A39" s="2249"/>
      <c r="B39" s="2249"/>
      <c r="C39" s="2443" t="s">
        <v>2318</v>
      </c>
      <c r="D39" s="2444"/>
      <c r="E39" s="2054"/>
      <c r="F39" s="1962">
        <f>SUM(F31:F38)</f>
        <v>810</v>
      </c>
      <c r="G39" s="1962"/>
      <c r="H39" s="2055"/>
      <c r="I39" s="1953"/>
      <c r="J39" s="2056"/>
      <c r="K39" s="2056"/>
      <c r="L39" s="2056"/>
      <c r="M39" s="2056"/>
      <c r="N39" s="2056"/>
      <c r="O39" s="2056"/>
      <c r="P39" s="2057">
        <f>SUM(P31:P38)</f>
        <v>20</v>
      </c>
      <c r="Q39" s="2057">
        <f t="shared" ref="Q39:BK39" si="6">SUM(Q31:Q38)</f>
        <v>20</v>
      </c>
      <c r="R39" s="2057">
        <f t="shared" si="6"/>
        <v>20</v>
      </c>
      <c r="S39" s="2057">
        <f t="shared" si="6"/>
        <v>20</v>
      </c>
      <c r="T39" s="2057">
        <f t="shared" si="6"/>
        <v>20</v>
      </c>
      <c r="U39" s="2057">
        <f t="shared" si="6"/>
        <v>20</v>
      </c>
      <c r="V39" s="2057">
        <f t="shared" si="6"/>
        <v>20</v>
      </c>
      <c r="W39" s="2057">
        <f t="shared" si="6"/>
        <v>20</v>
      </c>
      <c r="X39" s="2057">
        <f t="shared" si="6"/>
        <v>20</v>
      </c>
      <c r="Y39" s="2057">
        <f t="shared" si="6"/>
        <v>20</v>
      </c>
      <c r="Z39" s="2057">
        <f t="shared" si="6"/>
        <v>20</v>
      </c>
      <c r="AA39" s="2057">
        <f t="shared" si="6"/>
        <v>20</v>
      </c>
      <c r="AB39" s="2057">
        <f t="shared" si="6"/>
        <v>20</v>
      </c>
      <c r="AC39" s="2057">
        <f t="shared" si="6"/>
        <v>20</v>
      </c>
      <c r="AD39" s="2057">
        <f t="shared" si="6"/>
        <v>20</v>
      </c>
      <c r="AE39" s="2057">
        <f t="shared" si="6"/>
        <v>16</v>
      </c>
      <c r="AF39" s="2057">
        <f t="shared" si="6"/>
        <v>14</v>
      </c>
      <c r="AG39" s="2057">
        <f t="shared" si="6"/>
        <v>16</v>
      </c>
      <c r="AH39" s="2057">
        <f t="shared" si="6"/>
        <v>16</v>
      </c>
      <c r="AI39" s="2057">
        <f t="shared" si="6"/>
        <v>16</v>
      </c>
      <c r="AJ39" s="2057">
        <f t="shared" si="6"/>
        <v>16</v>
      </c>
      <c r="AK39" s="2057">
        <f t="shared" si="6"/>
        <v>16</v>
      </c>
      <c r="AL39" s="2057">
        <f t="shared" si="6"/>
        <v>16</v>
      </c>
      <c r="AM39" s="2057">
        <f t="shared" si="6"/>
        <v>12</v>
      </c>
      <c r="AN39" s="2057">
        <f t="shared" si="6"/>
        <v>12</v>
      </c>
      <c r="AO39" s="2057">
        <f t="shared" si="6"/>
        <v>0</v>
      </c>
      <c r="AP39" s="2057">
        <f t="shared" si="6"/>
        <v>0</v>
      </c>
      <c r="AQ39" s="2057">
        <f t="shared" si="6"/>
        <v>0</v>
      </c>
      <c r="AR39" s="2057">
        <f t="shared" si="6"/>
        <v>25</v>
      </c>
      <c r="AS39" s="2057">
        <f t="shared" si="6"/>
        <v>25</v>
      </c>
      <c r="AT39" s="2057">
        <f t="shared" si="6"/>
        <v>25</v>
      </c>
      <c r="AU39" s="2057">
        <f t="shared" si="6"/>
        <v>20</v>
      </c>
      <c r="AV39" s="2057">
        <f t="shared" si="6"/>
        <v>20</v>
      </c>
      <c r="AW39" s="2057">
        <f t="shared" si="6"/>
        <v>20</v>
      </c>
      <c r="AX39" s="2057">
        <f t="shared" si="6"/>
        <v>0</v>
      </c>
      <c r="AY39" s="2057">
        <f t="shared" si="6"/>
        <v>0</v>
      </c>
      <c r="AZ39" s="2057">
        <f t="shared" si="6"/>
        <v>0</v>
      </c>
      <c r="BA39" s="2057">
        <f t="shared" si="6"/>
        <v>0</v>
      </c>
      <c r="BB39" s="2057">
        <f t="shared" si="6"/>
        <v>0</v>
      </c>
      <c r="BC39" s="2057">
        <f t="shared" si="6"/>
        <v>0</v>
      </c>
      <c r="BD39" s="2057">
        <f t="shared" si="6"/>
        <v>0</v>
      </c>
      <c r="BE39" s="2057">
        <f t="shared" si="6"/>
        <v>0</v>
      </c>
      <c r="BF39" s="2057">
        <f t="shared" si="6"/>
        <v>0</v>
      </c>
      <c r="BG39" s="2057">
        <f t="shared" si="6"/>
        <v>0</v>
      </c>
      <c r="BH39" s="2057">
        <f t="shared" si="6"/>
        <v>0</v>
      </c>
      <c r="BI39" s="2057">
        <f t="shared" si="6"/>
        <v>0</v>
      </c>
      <c r="BJ39" s="2057">
        <f t="shared" si="6"/>
        <v>0</v>
      </c>
      <c r="BK39" s="2057">
        <f t="shared" si="6"/>
        <v>0</v>
      </c>
      <c r="BL39" s="2058"/>
      <c r="BM39" s="1936"/>
      <c r="BN39" s="1936"/>
      <c r="BO39" s="1936"/>
    </row>
    <row r="40" spans="1:67" s="1939" customFormat="1" ht="15" x14ac:dyDescent="0.2">
      <c r="A40" s="879"/>
      <c r="B40" s="879"/>
      <c r="C40" s="1264" t="s">
        <v>167</v>
      </c>
      <c r="D40" s="1265" t="s">
        <v>1215</v>
      </c>
      <c r="E40" s="1265"/>
      <c r="F40" s="1264">
        <v>30</v>
      </c>
      <c r="G40" s="1958"/>
      <c r="H40" s="1324" t="s">
        <v>321</v>
      </c>
      <c r="I40" s="1325" t="s">
        <v>412</v>
      </c>
      <c r="J40" s="2035"/>
      <c r="K40" s="2035"/>
      <c r="L40" s="2035"/>
      <c r="M40" s="2035"/>
      <c r="N40" s="2035"/>
      <c r="O40" s="2035"/>
      <c r="P40" s="2059"/>
      <c r="Q40" s="2059"/>
      <c r="R40" s="2059"/>
      <c r="S40" s="2059"/>
      <c r="T40" s="2059"/>
      <c r="U40" s="2059"/>
      <c r="V40" s="2059"/>
      <c r="W40" s="2059"/>
      <c r="X40" s="2059"/>
      <c r="Y40" s="1329">
        <v>15</v>
      </c>
      <c r="Z40" s="1329">
        <v>15</v>
      </c>
      <c r="AA40" s="2059"/>
      <c r="AB40" s="2059"/>
      <c r="AC40" s="2059"/>
      <c r="AD40" s="2059"/>
      <c r="AE40" s="2059"/>
      <c r="AF40" s="2059"/>
      <c r="AG40" s="2059"/>
      <c r="AH40" s="2059"/>
      <c r="AI40" s="2059"/>
      <c r="AJ40" s="2059"/>
      <c r="AK40" s="2059"/>
      <c r="AL40" s="2059"/>
      <c r="AM40" s="2059"/>
      <c r="AN40" s="2059"/>
      <c r="AO40" s="2060"/>
      <c r="AP40" s="2057"/>
      <c r="AQ40" s="2057"/>
      <c r="AR40" s="2057"/>
      <c r="AS40" s="2061"/>
      <c r="AT40" s="2059"/>
      <c r="AU40" s="2059"/>
      <c r="AV40" s="2059"/>
      <c r="AW40" s="2059"/>
      <c r="AX40" s="2059"/>
      <c r="AY40" s="2059"/>
      <c r="AZ40" s="2059"/>
      <c r="BA40" s="2059"/>
      <c r="BB40" s="2059"/>
      <c r="BC40" s="2059"/>
      <c r="BD40" s="2059"/>
      <c r="BE40" s="2059"/>
      <c r="BF40" s="2059"/>
      <c r="BG40" s="2059"/>
      <c r="BH40" s="2059"/>
      <c r="BI40" s="2059"/>
      <c r="BJ40" s="2059"/>
      <c r="BK40" s="2059"/>
      <c r="BL40" s="2060"/>
      <c r="BM40" s="1936"/>
      <c r="BN40" s="1936"/>
      <c r="BO40" s="1936"/>
    </row>
    <row r="41" spans="1:67" x14ac:dyDescent="0.2">
      <c r="A41" s="2247">
        <v>15</v>
      </c>
      <c r="B41" s="2277" t="s">
        <v>2345</v>
      </c>
      <c r="C41" s="1910" t="s">
        <v>175</v>
      </c>
      <c r="D41" s="1911" t="s">
        <v>2315</v>
      </c>
      <c r="E41" s="1911"/>
      <c r="F41" s="1910">
        <v>150</v>
      </c>
      <c r="G41" s="1910"/>
      <c r="H41" s="2051" t="s">
        <v>322</v>
      </c>
      <c r="I41" s="1913"/>
      <c r="J41" s="2062"/>
      <c r="K41" s="2062"/>
      <c r="L41" s="2062"/>
      <c r="M41" s="2062"/>
      <c r="N41" s="2062"/>
      <c r="O41" s="2062"/>
      <c r="P41" s="2063">
        <v>20</v>
      </c>
      <c r="Q41" s="2063">
        <v>20</v>
      </c>
      <c r="R41" s="2063">
        <v>20</v>
      </c>
      <c r="S41" s="2063">
        <v>20</v>
      </c>
      <c r="T41" s="2063">
        <v>20</v>
      </c>
      <c r="U41" s="2063">
        <v>20</v>
      </c>
      <c r="V41" s="2063">
        <v>20</v>
      </c>
      <c r="W41" s="2063">
        <v>10</v>
      </c>
      <c r="X41" s="2063"/>
      <c r="Y41" s="2064"/>
      <c r="Z41" s="2064"/>
      <c r="AA41" s="2064"/>
      <c r="AB41" s="2064"/>
      <c r="AC41" s="2064"/>
      <c r="AD41" s="2065"/>
      <c r="AE41" s="2065"/>
      <c r="AF41" s="2065"/>
      <c r="AG41" s="2066"/>
      <c r="AH41" s="2066"/>
      <c r="AI41" s="2066"/>
      <c r="AJ41" s="2066"/>
      <c r="AK41" s="2066"/>
      <c r="AL41" s="2066"/>
      <c r="AM41" s="2066"/>
      <c r="AN41" s="2066"/>
      <c r="AO41" s="2067"/>
      <c r="AP41" s="2029"/>
      <c r="AQ41" s="2029"/>
      <c r="AR41" s="2030"/>
      <c r="AS41" s="2068"/>
      <c r="AT41" s="2069"/>
      <c r="AU41" s="2069"/>
      <c r="AV41" s="2069"/>
      <c r="AW41" s="2069"/>
      <c r="AX41" s="2070"/>
      <c r="AY41" s="2070"/>
      <c r="AZ41" s="2070"/>
      <c r="BA41" s="2070"/>
      <c r="BB41" s="2070"/>
      <c r="BC41" s="2070"/>
      <c r="BD41" s="2070"/>
      <c r="BE41" s="2071"/>
      <c r="BF41" s="2071"/>
      <c r="BG41" s="2071"/>
      <c r="BH41" s="2071"/>
      <c r="BI41" s="2071"/>
      <c r="BJ41" s="2071"/>
      <c r="BK41" s="2071"/>
      <c r="BL41" s="2072"/>
      <c r="BM41" s="1913"/>
      <c r="BN41" s="1913"/>
      <c r="BO41" s="1913"/>
    </row>
    <row r="42" spans="1:67" x14ac:dyDescent="0.2">
      <c r="A42" s="2248"/>
      <c r="B42" s="2248"/>
      <c r="C42" s="1910" t="s">
        <v>1210</v>
      </c>
      <c r="D42" s="1911" t="s">
        <v>1178</v>
      </c>
      <c r="E42" s="1911"/>
      <c r="F42" s="1910">
        <v>30</v>
      </c>
      <c r="G42" s="1910"/>
      <c r="H42" s="2051" t="s">
        <v>322</v>
      </c>
      <c r="I42" s="1913"/>
      <c r="J42" s="1990"/>
      <c r="K42" s="1990"/>
      <c r="L42" s="1990"/>
      <c r="M42" s="1990"/>
      <c r="N42" s="1990"/>
      <c r="O42" s="1990"/>
      <c r="P42" s="2011"/>
      <c r="Q42" s="2011"/>
      <c r="R42" s="2011"/>
      <c r="S42" s="2011"/>
      <c r="T42" s="2011"/>
      <c r="U42" s="2011"/>
      <c r="V42" s="2011"/>
      <c r="W42" s="2011">
        <v>10</v>
      </c>
      <c r="X42" s="2011">
        <v>20</v>
      </c>
      <c r="Y42" s="2012"/>
      <c r="Z42" s="2012"/>
      <c r="AA42" s="2012"/>
      <c r="AB42" s="2012"/>
      <c r="AC42" s="2012"/>
      <c r="AD42" s="2012"/>
      <c r="AE42" s="2012"/>
      <c r="AF42" s="2012"/>
      <c r="AG42" s="2013"/>
      <c r="AH42" s="2013"/>
      <c r="AI42" s="2013"/>
      <c r="AJ42" s="2013"/>
      <c r="AK42" s="2013"/>
      <c r="AL42" s="2013"/>
      <c r="AM42" s="2013"/>
      <c r="AN42" s="2013"/>
      <c r="AO42" s="2016"/>
      <c r="AP42" s="2029"/>
      <c r="AQ42" s="2029"/>
      <c r="AR42" s="2030"/>
      <c r="AS42" s="2017"/>
      <c r="AT42" s="2017"/>
      <c r="AU42" s="2017"/>
      <c r="AV42" s="2017"/>
      <c r="AW42" s="2017"/>
      <c r="AX42" s="2026"/>
      <c r="AY42" s="2026"/>
      <c r="AZ42" s="2026"/>
      <c r="BA42" s="2026"/>
      <c r="BB42" s="2026"/>
      <c r="BC42" s="2026"/>
      <c r="BD42" s="2026"/>
      <c r="BE42" s="2027"/>
      <c r="BF42" s="2027"/>
      <c r="BG42" s="2027"/>
      <c r="BH42" s="2027"/>
      <c r="BI42" s="2027"/>
      <c r="BJ42" s="2027"/>
      <c r="BK42" s="2027"/>
      <c r="BL42" s="1915"/>
      <c r="BM42" s="1913"/>
      <c r="BN42" s="1913"/>
      <c r="BO42" s="1913"/>
    </row>
    <row r="43" spans="1:67" x14ac:dyDescent="0.2">
      <c r="A43" s="2248"/>
      <c r="B43" s="2248"/>
      <c r="C43" s="1910" t="s">
        <v>274</v>
      </c>
      <c r="D43" s="1911" t="s">
        <v>1176</v>
      </c>
      <c r="E43" s="1911"/>
      <c r="F43" s="1910">
        <v>120</v>
      </c>
      <c r="G43" s="1910"/>
      <c r="H43" s="2051" t="s">
        <v>400</v>
      </c>
      <c r="I43" s="1913" t="s">
        <v>399</v>
      </c>
      <c r="J43" s="1990"/>
      <c r="K43" s="1990"/>
      <c r="L43" s="1990"/>
      <c r="M43" s="1990"/>
      <c r="N43" s="1990"/>
      <c r="O43" s="1990"/>
      <c r="P43" s="2011"/>
      <c r="Q43" s="2011"/>
      <c r="R43" s="2011"/>
      <c r="S43" s="2011"/>
      <c r="T43" s="2011"/>
      <c r="U43" s="2011"/>
      <c r="V43" s="2011"/>
      <c r="W43" s="2011"/>
      <c r="X43" s="2011"/>
      <c r="Y43" s="2012">
        <v>20</v>
      </c>
      <c r="Z43" s="2012">
        <v>20</v>
      </c>
      <c r="AA43" s="2012">
        <v>20</v>
      </c>
      <c r="AB43" s="2012">
        <v>20</v>
      </c>
      <c r="AC43" s="2012">
        <v>20</v>
      </c>
      <c r="AD43" s="2012">
        <v>20</v>
      </c>
      <c r="AE43" s="2012"/>
      <c r="AF43" s="2012"/>
      <c r="AG43" s="2013"/>
      <c r="AH43" s="2013"/>
      <c r="AI43" s="2013"/>
      <c r="AJ43" s="2013"/>
      <c r="AK43" s="2013"/>
      <c r="AL43" s="2013"/>
      <c r="AM43" s="2013"/>
      <c r="AN43" s="2013"/>
      <c r="AO43" s="2016"/>
      <c r="AP43" s="2029"/>
      <c r="AQ43" s="2029"/>
      <c r="AR43" s="2030"/>
      <c r="AS43" s="2017"/>
      <c r="AT43" s="2017"/>
      <c r="AU43" s="2017"/>
      <c r="AV43" s="2017"/>
      <c r="AW43" s="2017"/>
      <c r="AX43" s="2026"/>
      <c r="AY43" s="2026"/>
      <c r="AZ43" s="2026"/>
      <c r="BA43" s="2026"/>
      <c r="BB43" s="2026"/>
      <c r="BC43" s="2026"/>
      <c r="BD43" s="2026"/>
      <c r="BE43" s="2027"/>
      <c r="BF43" s="2027"/>
      <c r="BG43" s="2027"/>
      <c r="BH43" s="2027"/>
      <c r="BI43" s="2027"/>
      <c r="BJ43" s="2027"/>
      <c r="BK43" s="2027"/>
      <c r="BL43" s="1915"/>
      <c r="BM43" s="1913"/>
      <c r="BN43" s="1913"/>
      <c r="BO43" s="1913"/>
    </row>
    <row r="44" spans="1:67" x14ac:dyDescent="0.2">
      <c r="A44" s="2248"/>
      <c r="B44" s="2248"/>
      <c r="C44" s="1910" t="s">
        <v>2317</v>
      </c>
      <c r="D44" s="1911" t="s">
        <v>1191</v>
      </c>
      <c r="E44" s="1911"/>
      <c r="F44" s="1910">
        <v>60</v>
      </c>
      <c r="G44" s="1910"/>
      <c r="H44" s="2051" t="s">
        <v>400</v>
      </c>
      <c r="I44" s="1913" t="s">
        <v>399</v>
      </c>
      <c r="J44" s="1990"/>
      <c r="K44" s="1990"/>
      <c r="L44" s="1990"/>
      <c r="M44" s="1990"/>
      <c r="N44" s="1990"/>
      <c r="O44" s="1990"/>
      <c r="P44" s="2011"/>
      <c r="Q44" s="2011"/>
      <c r="R44" s="2011"/>
      <c r="S44" s="2011"/>
      <c r="T44" s="2011"/>
      <c r="U44" s="2011"/>
      <c r="V44" s="2011"/>
      <c r="W44" s="2011"/>
      <c r="X44" s="2011"/>
      <c r="Y44" s="2012"/>
      <c r="Z44" s="2012"/>
      <c r="AA44" s="2012"/>
      <c r="AB44" s="2012"/>
      <c r="AC44" s="2012"/>
      <c r="AD44" s="2012">
        <v>10</v>
      </c>
      <c r="AE44" s="2012">
        <v>25</v>
      </c>
      <c r="AF44" s="2012">
        <v>25</v>
      </c>
      <c r="AG44" s="2013"/>
      <c r="AH44" s="2013"/>
      <c r="AI44" s="2013"/>
      <c r="AJ44" s="2013"/>
      <c r="AK44" s="2013"/>
      <c r="AL44" s="2013"/>
      <c r="AM44" s="2013"/>
      <c r="AN44" s="2013"/>
      <c r="AO44" s="2016"/>
      <c r="AP44" s="2029"/>
      <c r="AQ44" s="2029"/>
      <c r="AR44" s="2030"/>
      <c r="AS44" s="2017"/>
      <c r="AT44" s="2017"/>
      <c r="AU44" s="2017"/>
      <c r="AV44" s="2017"/>
      <c r="AW44" s="2017"/>
      <c r="AX44" s="2026"/>
      <c r="AY44" s="2026"/>
      <c r="AZ44" s="2026"/>
      <c r="BA44" s="2026"/>
      <c r="BB44" s="2026"/>
      <c r="BC44" s="2026"/>
      <c r="BD44" s="2026"/>
      <c r="BE44" s="2027"/>
      <c r="BF44" s="2027"/>
      <c r="BG44" s="2027"/>
      <c r="BH44" s="2027"/>
      <c r="BI44" s="2027"/>
      <c r="BJ44" s="2027"/>
      <c r="BK44" s="2027"/>
      <c r="BL44" s="1915"/>
      <c r="BM44" s="1913"/>
      <c r="BN44" s="1913"/>
      <c r="BO44" s="1913"/>
    </row>
    <row r="45" spans="1:67" x14ac:dyDescent="0.2">
      <c r="A45" s="2413"/>
      <c r="B45" s="2413"/>
      <c r="C45" s="1910" t="s">
        <v>284</v>
      </c>
      <c r="D45" s="1911" t="s">
        <v>1207</v>
      </c>
      <c r="E45" s="1911"/>
      <c r="F45" s="1910">
        <v>90</v>
      </c>
      <c r="G45" s="1910"/>
      <c r="H45" s="2051" t="s">
        <v>390</v>
      </c>
      <c r="I45" s="1913" t="s">
        <v>389</v>
      </c>
      <c r="J45" s="1990"/>
      <c r="K45" s="1990"/>
      <c r="L45" s="1990"/>
      <c r="M45" s="1990"/>
      <c r="N45" s="1990"/>
      <c r="O45" s="1990"/>
      <c r="P45" s="2011"/>
      <c r="Q45" s="2011"/>
      <c r="R45" s="2011"/>
      <c r="S45" s="2011"/>
      <c r="T45" s="2011"/>
      <c r="U45" s="2011"/>
      <c r="V45" s="2011"/>
      <c r="W45" s="2011"/>
      <c r="X45" s="2011"/>
      <c r="Y45" s="2012"/>
      <c r="Z45" s="2012"/>
      <c r="AA45" s="2012"/>
      <c r="AB45" s="2012"/>
      <c r="AC45" s="2012"/>
      <c r="AD45" s="2012"/>
      <c r="AE45" s="2012"/>
      <c r="AF45" s="2012"/>
      <c r="AG45" s="2013">
        <v>20</v>
      </c>
      <c r="AH45" s="2013">
        <v>20</v>
      </c>
      <c r="AI45" s="2013">
        <v>20</v>
      </c>
      <c r="AJ45" s="2013">
        <v>20</v>
      </c>
      <c r="AK45" s="2013">
        <v>10</v>
      </c>
      <c r="AL45" s="2013"/>
      <c r="AM45" s="2013"/>
      <c r="AN45" s="2013"/>
      <c r="AO45" s="2016"/>
      <c r="AP45" s="2029"/>
      <c r="AQ45" s="2029"/>
      <c r="AR45" s="2030"/>
      <c r="AS45" s="2017"/>
      <c r="AT45" s="2017"/>
      <c r="AU45" s="2017"/>
      <c r="AV45" s="2017"/>
      <c r="AW45" s="2017"/>
      <c r="AX45" s="2026"/>
      <c r="AY45" s="2026"/>
      <c r="AZ45" s="2026"/>
      <c r="BA45" s="2026"/>
      <c r="BB45" s="2026"/>
      <c r="BC45" s="2026"/>
      <c r="BD45" s="2026"/>
      <c r="BE45" s="2027"/>
      <c r="BF45" s="2027"/>
      <c r="BG45" s="2027"/>
      <c r="BH45" s="2027"/>
      <c r="BI45" s="2027"/>
      <c r="BJ45" s="2027"/>
      <c r="BK45" s="2027"/>
      <c r="BL45" s="1915"/>
      <c r="BM45" s="1913"/>
      <c r="BN45" s="1913"/>
      <c r="BO45" s="1913"/>
    </row>
    <row r="46" spans="1:67" x14ac:dyDescent="0.2">
      <c r="A46" s="2248"/>
      <c r="B46" s="2248"/>
      <c r="C46" s="1910" t="s">
        <v>278</v>
      </c>
      <c r="D46" s="1911" t="s">
        <v>1177</v>
      </c>
      <c r="E46" s="1911"/>
      <c r="F46" s="1910">
        <v>60</v>
      </c>
      <c r="G46" s="1910"/>
      <c r="H46" s="2051" t="s">
        <v>390</v>
      </c>
      <c r="I46" s="1913" t="s">
        <v>389</v>
      </c>
      <c r="J46" s="1990"/>
      <c r="K46" s="1990"/>
      <c r="L46" s="1990"/>
      <c r="M46" s="1990"/>
      <c r="N46" s="1990"/>
      <c r="O46" s="1990"/>
      <c r="P46" s="2011"/>
      <c r="Q46" s="2011"/>
      <c r="R46" s="2011"/>
      <c r="S46" s="2011"/>
      <c r="T46" s="2011"/>
      <c r="U46" s="2011"/>
      <c r="V46" s="2011"/>
      <c r="W46" s="2011"/>
      <c r="X46" s="2011"/>
      <c r="Y46" s="2012"/>
      <c r="Z46" s="2012"/>
      <c r="AA46" s="2012"/>
      <c r="AB46" s="2012"/>
      <c r="AC46" s="2012"/>
      <c r="AD46" s="2012"/>
      <c r="AE46" s="2012"/>
      <c r="AF46" s="2012"/>
      <c r="AG46" s="2013"/>
      <c r="AH46" s="2013"/>
      <c r="AI46" s="2013"/>
      <c r="AJ46" s="2013"/>
      <c r="AK46" s="2013">
        <v>8</v>
      </c>
      <c r="AL46" s="2013">
        <v>20</v>
      </c>
      <c r="AM46" s="2013">
        <v>16</v>
      </c>
      <c r="AN46" s="2013">
        <v>16</v>
      </c>
      <c r="AO46" s="2016"/>
      <c r="AP46" s="2029"/>
      <c r="AQ46" s="2029"/>
      <c r="AR46" s="2030"/>
      <c r="AS46" s="2017"/>
      <c r="AT46" s="2017"/>
      <c r="AU46" s="2017"/>
      <c r="AV46" s="2017"/>
      <c r="AW46" s="2017"/>
      <c r="AX46" s="2026"/>
      <c r="AY46" s="2026"/>
      <c r="AZ46" s="2026"/>
      <c r="BA46" s="2026"/>
      <c r="BB46" s="2026"/>
      <c r="BC46" s="2026"/>
      <c r="BD46" s="2026"/>
      <c r="BE46" s="2027"/>
      <c r="BF46" s="2027"/>
      <c r="BG46" s="2027"/>
      <c r="BH46" s="2027"/>
      <c r="BI46" s="2027"/>
      <c r="BJ46" s="2027"/>
      <c r="BK46" s="2027"/>
      <c r="BL46" s="1915"/>
      <c r="BM46" s="1913"/>
      <c r="BN46" s="1913"/>
      <c r="BO46" s="1913"/>
    </row>
    <row r="47" spans="1:67" x14ac:dyDescent="0.2">
      <c r="A47" s="2248"/>
      <c r="B47" s="2248"/>
      <c r="C47" s="1910" t="s">
        <v>1015</v>
      </c>
      <c r="D47" s="1911" t="s">
        <v>1202</v>
      </c>
      <c r="E47" s="1911"/>
      <c r="F47" s="1910">
        <v>60</v>
      </c>
      <c r="G47" s="1910"/>
      <c r="H47" s="2051" t="s">
        <v>405</v>
      </c>
      <c r="I47" s="1913" t="s">
        <v>404</v>
      </c>
      <c r="J47" s="1990"/>
      <c r="K47" s="1990"/>
      <c r="L47" s="1990"/>
      <c r="M47" s="1990"/>
      <c r="N47" s="1990"/>
      <c r="O47" s="1990"/>
      <c r="P47" s="2011"/>
      <c r="Q47" s="2011"/>
      <c r="R47" s="2011"/>
      <c r="S47" s="2011"/>
      <c r="T47" s="2011"/>
      <c r="U47" s="2011"/>
      <c r="V47" s="2011"/>
      <c r="W47" s="2011"/>
      <c r="X47" s="2011"/>
      <c r="Y47" s="2012"/>
      <c r="Z47" s="2012"/>
      <c r="AA47" s="2012"/>
      <c r="AB47" s="2012"/>
      <c r="AC47" s="2012"/>
      <c r="AD47" s="2012"/>
      <c r="AE47" s="2012"/>
      <c r="AF47" s="2012"/>
      <c r="AG47" s="2013"/>
      <c r="AH47" s="2013"/>
      <c r="AI47" s="2013"/>
      <c r="AJ47" s="2013"/>
      <c r="AK47" s="2013"/>
      <c r="AL47" s="2013"/>
      <c r="AM47" s="2013"/>
      <c r="AN47" s="2013"/>
      <c r="AO47" s="2016"/>
      <c r="AP47" s="2029"/>
      <c r="AQ47" s="2029"/>
      <c r="AR47" s="2030">
        <v>20</v>
      </c>
      <c r="AS47" s="2030">
        <v>20</v>
      </c>
      <c r="AT47" s="2030">
        <v>20</v>
      </c>
      <c r="AU47" s="2017"/>
      <c r="AV47" s="2017"/>
      <c r="AW47" s="2017"/>
      <c r="AX47" s="2026"/>
      <c r="AY47" s="2026"/>
      <c r="AZ47" s="2026"/>
      <c r="BA47" s="2026"/>
      <c r="BB47" s="2026"/>
      <c r="BC47" s="2026"/>
      <c r="BD47" s="2026"/>
      <c r="BE47" s="2027"/>
      <c r="BF47" s="2027"/>
      <c r="BG47" s="2027"/>
      <c r="BH47" s="2027"/>
      <c r="BI47" s="2027"/>
      <c r="BJ47" s="2027"/>
      <c r="BK47" s="2027"/>
      <c r="BL47" s="1915"/>
      <c r="BM47" s="1913"/>
      <c r="BN47" s="1913"/>
      <c r="BO47" s="1913"/>
    </row>
    <row r="48" spans="1:67" ht="12.75" thickBot="1" x14ac:dyDescent="0.25">
      <c r="A48" s="2413"/>
      <c r="B48" s="2413"/>
      <c r="C48" s="1910" t="s">
        <v>298</v>
      </c>
      <c r="D48" s="1911" t="s">
        <v>10</v>
      </c>
      <c r="E48" s="1911"/>
      <c r="F48" s="1910">
        <v>225</v>
      </c>
      <c r="G48" s="1910"/>
      <c r="H48" s="2051" t="s">
        <v>405</v>
      </c>
      <c r="I48" s="1913" t="s">
        <v>404</v>
      </c>
      <c r="J48" s="1990"/>
      <c r="K48" s="1990"/>
      <c r="L48" s="1990"/>
      <c r="M48" s="1990"/>
      <c r="N48" s="1990"/>
      <c r="O48" s="1990"/>
      <c r="P48" s="2011"/>
      <c r="Q48" s="2011"/>
      <c r="R48" s="2011"/>
      <c r="S48" s="2011"/>
      <c r="T48" s="2011"/>
      <c r="U48" s="2011"/>
      <c r="V48" s="2011"/>
      <c r="W48" s="2011"/>
      <c r="X48" s="2011"/>
      <c r="Y48" s="2012"/>
      <c r="Z48" s="2012"/>
      <c r="AA48" s="2012"/>
      <c r="AB48" s="2012"/>
      <c r="AC48" s="2012"/>
      <c r="AD48" s="2012"/>
      <c r="AE48" s="2012"/>
      <c r="AF48" s="2012"/>
      <c r="AG48" s="2013"/>
      <c r="AH48" s="2013"/>
      <c r="AI48" s="2013"/>
      <c r="AJ48" s="2013"/>
      <c r="AK48" s="2013"/>
      <c r="AL48" s="2013"/>
      <c r="AM48" s="2013"/>
      <c r="AN48" s="2013"/>
      <c r="AO48" s="2016"/>
      <c r="AP48" s="2029"/>
      <c r="AQ48" s="2029"/>
      <c r="AR48" s="2030"/>
      <c r="AS48" s="2030"/>
      <c r="AT48" s="2030"/>
      <c r="AU48" s="2445" t="s">
        <v>30</v>
      </c>
      <c r="AV48" s="2446"/>
      <c r="AW48" s="2446"/>
      <c r="AX48" s="2446"/>
      <c r="AY48" s="2446"/>
      <c r="AZ48" s="2446"/>
      <c r="BA48" s="2446"/>
      <c r="BB48" s="2446"/>
      <c r="BC48" s="2446"/>
      <c r="BD48" s="2447"/>
      <c r="BE48" s="2027"/>
      <c r="BF48" s="2027"/>
      <c r="BG48" s="2027"/>
      <c r="BH48" s="2027"/>
      <c r="BI48" s="2027"/>
      <c r="BJ48" s="2027"/>
      <c r="BK48" s="2027"/>
      <c r="BL48" s="1915"/>
      <c r="BM48" s="1913"/>
      <c r="BN48" s="1913"/>
      <c r="BO48" s="1913"/>
    </row>
    <row r="49" spans="1:67" s="2078" customFormat="1" ht="15" customHeight="1" thickBot="1" x14ac:dyDescent="0.25">
      <c r="A49" s="2249"/>
      <c r="B49" s="1503"/>
      <c r="C49" s="2073"/>
      <c r="D49" s="2073" t="s">
        <v>2318</v>
      </c>
      <c r="E49" s="2073"/>
      <c r="F49" s="2073">
        <f>SUM(F41:F48)</f>
        <v>795</v>
      </c>
      <c r="G49" s="2073"/>
      <c r="H49" s="2074"/>
      <c r="I49" s="2075"/>
      <c r="J49" s="2056">
        <f>SUM(J41:J48)</f>
        <v>0</v>
      </c>
      <c r="K49" s="2056">
        <f t="shared" ref="K49:BJ49" si="7">SUM(K41:K48)</f>
        <v>0</v>
      </c>
      <c r="L49" s="2056">
        <f t="shared" si="7"/>
        <v>0</v>
      </c>
      <c r="M49" s="2056">
        <f t="shared" si="7"/>
        <v>0</v>
      </c>
      <c r="N49" s="2056">
        <f t="shared" si="7"/>
        <v>0</v>
      </c>
      <c r="O49" s="2056">
        <f t="shared" si="7"/>
        <v>0</v>
      </c>
      <c r="P49" s="2056">
        <f t="shared" si="7"/>
        <v>20</v>
      </c>
      <c r="Q49" s="2056">
        <f t="shared" si="7"/>
        <v>20</v>
      </c>
      <c r="R49" s="2056">
        <f t="shared" si="7"/>
        <v>20</v>
      </c>
      <c r="S49" s="2056">
        <f t="shared" si="7"/>
        <v>20</v>
      </c>
      <c r="T49" s="2056">
        <f t="shared" si="7"/>
        <v>20</v>
      </c>
      <c r="U49" s="2056">
        <f t="shared" si="7"/>
        <v>20</v>
      </c>
      <c r="V49" s="2056">
        <f t="shared" si="7"/>
        <v>20</v>
      </c>
      <c r="W49" s="2056">
        <f t="shared" si="7"/>
        <v>20</v>
      </c>
      <c r="X49" s="2056">
        <f t="shared" si="7"/>
        <v>20</v>
      </c>
      <c r="Y49" s="2056">
        <f t="shared" si="7"/>
        <v>20</v>
      </c>
      <c r="Z49" s="2056">
        <f t="shared" si="7"/>
        <v>20</v>
      </c>
      <c r="AA49" s="2056">
        <f t="shared" si="7"/>
        <v>20</v>
      </c>
      <c r="AB49" s="2056">
        <f t="shared" si="7"/>
        <v>20</v>
      </c>
      <c r="AC49" s="2056">
        <f t="shared" si="7"/>
        <v>20</v>
      </c>
      <c r="AD49" s="2056">
        <f t="shared" si="7"/>
        <v>30</v>
      </c>
      <c r="AE49" s="2056">
        <f t="shared" si="7"/>
        <v>25</v>
      </c>
      <c r="AF49" s="2056">
        <f t="shared" si="7"/>
        <v>25</v>
      </c>
      <c r="AG49" s="2056">
        <f t="shared" si="7"/>
        <v>20</v>
      </c>
      <c r="AH49" s="2056">
        <f t="shared" si="7"/>
        <v>20</v>
      </c>
      <c r="AI49" s="2056">
        <f t="shared" si="7"/>
        <v>20</v>
      </c>
      <c r="AJ49" s="2056">
        <f t="shared" si="7"/>
        <v>20</v>
      </c>
      <c r="AK49" s="2056">
        <f t="shared" si="7"/>
        <v>18</v>
      </c>
      <c r="AL49" s="2056">
        <f t="shared" si="7"/>
        <v>20</v>
      </c>
      <c r="AM49" s="2056">
        <f t="shared" si="7"/>
        <v>16</v>
      </c>
      <c r="AN49" s="2056">
        <f t="shared" si="7"/>
        <v>16</v>
      </c>
      <c r="AO49" s="2056">
        <f t="shared" si="7"/>
        <v>0</v>
      </c>
      <c r="AP49" s="2056">
        <f t="shared" si="7"/>
        <v>0</v>
      </c>
      <c r="AQ49" s="2056">
        <f t="shared" si="7"/>
        <v>0</v>
      </c>
      <c r="AR49" s="2056">
        <f t="shared" si="7"/>
        <v>20</v>
      </c>
      <c r="AS49" s="2056">
        <f t="shared" si="7"/>
        <v>20</v>
      </c>
      <c r="AT49" s="2056">
        <f t="shared" si="7"/>
        <v>20</v>
      </c>
      <c r="AU49" s="2056">
        <f t="shared" si="7"/>
        <v>0</v>
      </c>
      <c r="AV49" s="2056">
        <f t="shared" si="7"/>
        <v>0</v>
      </c>
      <c r="AW49" s="2056">
        <f t="shared" si="7"/>
        <v>0</v>
      </c>
      <c r="AX49" s="2056">
        <f t="shared" si="7"/>
        <v>0</v>
      </c>
      <c r="AY49" s="2056">
        <f t="shared" si="7"/>
        <v>0</v>
      </c>
      <c r="AZ49" s="2056">
        <f t="shared" si="7"/>
        <v>0</v>
      </c>
      <c r="BA49" s="2056">
        <f t="shared" si="7"/>
        <v>0</v>
      </c>
      <c r="BB49" s="2056">
        <f t="shared" si="7"/>
        <v>0</v>
      </c>
      <c r="BC49" s="2056">
        <f t="shared" si="7"/>
        <v>0</v>
      </c>
      <c r="BD49" s="2056">
        <f t="shared" si="7"/>
        <v>0</v>
      </c>
      <c r="BE49" s="2056">
        <f t="shared" si="7"/>
        <v>0</v>
      </c>
      <c r="BF49" s="2056">
        <f t="shared" si="7"/>
        <v>0</v>
      </c>
      <c r="BG49" s="2056">
        <f t="shared" si="7"/>
        <v>0</v>
      </c>
      <c r="BH49" s="2056">
        <f t="shared" si="7"/>
        <v>0</v>
      </c>
      <c r="BI49" s="2056">
        <f t="shared" si="7"/>
        <v>0</v>
      </c>
      <c r="BJ49" s="2056">
        <f t="shared" si="7"/>
        <v>0</v>
      </c>
      <c r="BK49" s="2056">
        <f>SUM(BK41:BK48)</f>
        <v>0</v>
      </c>
      <c r="BL49" s="2076"/>
      <c r="BM49" s="2077"/>
      <c r="BO49" s="2079"/>
    </row>
    <row r="50" spans="1:67" x14ac:dyDescent="0.2">
      <c r="A50" s="2247">
        <v>16</v>
      </c>
      <c r="B50" s="2448" t="s">
        <v>2346</v>
      </c>
      <c r="C50" s="1910" t="s">
        <v>133</v>
      </c>
      <c r="D50" s="1911" t="s">
        <v>2314</v>
      </c>
      <c r="E50" s="1911"/>
      <c r="F50" s="1910">
        <v>32</v>
      </c>
      <c r="G50" s="1910"/>
      <c r="H50" s="2051" t="s">
        <v>322</v>
      </c>
      <c r="I50" s="2010"/>
      <c r="J50" s="1990"/>
      <c r="K50" s="1990"/>
      <c r="L50" s="1990"/>
      <c r="M50" s="1990"/>
      <c r="N50" s="1990"/>
      <c r="O50" s="1990"/>
      <c r="P50" s="2080">
        <v>20</v>
      </c>
      <c r="Q50" s="2080">
        <v>12</v>
      </c>
      <c r="R50" s="2080"/>
      <c r="S50" s="2080"/>
      <c r="T50" s="2080"/>
      <c r="U50" s="2080"/>
      <c r="V50" s="2080"/>
      <c r="W50" s="2080"/>
      <c r="X50" s="2080"/>
      <c r="Y50" s="2081"/>
      <c r="Z50" s="2081"/>
      <c r="AA50" s="2081"/>
      <c r="AB50" s="2081"/>
      <c r="AC50" s="2081"/>
      <c r="AD50" s="2081"/>
      <c r="AE50" s="2081"/>
      <c r="AF50" s="2081"/>
      <c r="AG50" s="2014"/>
      <c r="AH50" s="2014"/>
      <c r="AI50" s="2014"/>
      <c r="AJ50" s="2014"/>
      <c r="AK50" s="2014"/>
      <c r="AL50" s="2014"/>
      <c r="AM50" s="2014"/>
      <c r="AN50" s="2014"/>
      <c r="AO50" s="2015"/>
      <c r="AP50" s="2016"/>
      <c r="AQ50" s="2016"/>
      <c r="AR50" s="2017"/>
      <c r="AS50" s="2017"/>
      <c r="AT50" s="2019"/>
      <c r="AU50" s="2019"/>
      <c r="AV50" s="2019"/>
      <c r="AW50" s="2019"/>
      <c r="AX50" s="2020"/>
      <c r="AY50" s="2020"/>
      <c r="AZ50" s="2020"/>
      <c r="BA50" s="2020"/>
      <c r="BB50" s="2020"/>
      <c r="BC50" s="2020"/>
      <c r="BD50" s="2020"/>
      <c r="BE50" s="2021"/>
      <c r="BF50" s="2021"/>
      <c r="BG50" s="2021"/>
      <c r="BH50" s="2021"/>
      <c r="BI50" s="2021"/>
      <c r="BJ50" s="2021"/>
      <c r="BK50" s="2021"/>
      <c r="BL50" s="2022"/>
      <c r="BO50" s="2023"/>
    </row>
    <row r="51" spans="1:67" x14ac:dyDescent="0.2">
      <c r="A51" s="2248"/>
      <c r="B51" s="2248"/>
      <c r="C51" s="1910" t="s">
        <v>175</v>
      </c>
      <c r="D51" s="1911" t="s">
        <v>2315</v>
      </c>
      <c r="E51" s="1911"/>
      <c r="F51" s="1910">
        <v>150</v>
      </c>
      <c r="G51" s="1910"/>
      <c r="H51" s="2051" t="s">
        <v>322</v>
      </c>
      <c r="I51" s="1912"/>
      <c r="J51" s="1990"/>
      <c r="K51" s="1990"/>
      <c r="L51" s="1990"/>
      <c r="M51" s="1990"/>
      <c r="N51" s="1990"/>
      <c r="O51" s="1990"/>
      <c r="P51" s="2011"/>
      <c r="Q51" s="2011">
        <v>8</v>
      </c>
      <c r="R51" s="2011">
        <v>20</v>
      </c>
      <c r="S51" s="2011">
        <v>20</v>
      </c>
      <c r="T51" s="2011">
        <v>20</v>
      </c>
      <c r="U51" s="2011">
        <v>20</v>
      </c>
      <c r="V51" s="2011">
        <v>20</v>
      </c>
      <c r="W51" s="2011">
        <v>20</v>
      </c>
      <c r="X51" s="2011">
        <v>22</v>
      </c>
      <c r="Y51" s="2012"/>
      <c r="Z51" s="2012"/>
      <c r="AA51" s="2012"/>
      <c r="AB51" s="2012"/>
      <c r="AC51" s="2012"/>
      <c r="AD51" s="2012"/>
      <c r="AE51" s="2012"/>
      <c r="AF51" s="2012"/>
      <c r="AG51" s="2013"/>
      <c r="AH51" s="2013"/>
      <c r="AI51" s="2013"/>
      <c r="AJ51" s="2013"/>
      <c r="AK51" s="2013"/>
      <c r="AL51" s="2013"/>
      <c r="AM51" s="2013"/>
      <c r="AN51" s="2013"/>
      <c r="AO51" s="2024"/>
      <c r="AP51" s="2016"/>
      <c r="AQ51" s="2016"/>
      <c r="AR51" s="2017"/>
      <c r="AS51" s="2017"/>
      <c r="AT51" s="2017"/>
      <c r="AU51" s="2017"/>
      <c r="AV51" s="2017"/>
      <c r="AW51" s="2017"/>
      <c r="AX51" s="2026"/>
      <c r="AY51" s="2026"/>
      <c r="AZ51" s="2026"/>
      <c r="BA51" s="2026"/>
      <c r="BB51" s="2026"/>
      <c r="BC51" s="2026"/>
      <c r="BD51" s="2026"/>
      <c r="BE51" s="2027"/>
      <c r="BF51" s="2027"/>
      <c r="BG51" s="2027"/>
      <c r="BH51" s="2027"/>
      <c r="BI51" s="2027"/>
      <c r="BJ51" s="2027"/>
      <c r="BK51" s="2027"/>
      <c r="BL51" s="2028"/>
      <c r="BO51" s="2023"/>
    </row>
    <row r="52" spans="1:67" x14ac:dyDescent="0.2">
      <c r="A52" s="2248"/>
      <c r="B52" s="2248"/>
      <c r="C52" s="1910" t="s">
        <v>161</v>
      </c>
      <c r="D52" s="1911" t="s">
        <v>1185</v>
      </c>
      <c r="E52" s="1911"/>
      <c r="F52" s="1910">
        <v>45</v>
      </c>
      <c r="G52" s="1910"/>
      <c r="H52" s="2051" t="s">
        <v>407</v>
      </c>
      <c r="I52" s="1912" t="s">
        <v>406</v>
      </c>
      <c r="J52" s="1990"/>
      <c r="K52" s="1990"/>
      <c r="L52" s="1990"/>
      <c r="M52" s="1990"/>
      <c r="N52" s="1990"/>
      <c r="O52" s="1990"/>
      <c r="P52" s="2011"/>
      <c r="Q52" s="2011"/>
      <c r="R52" s="2011"/>
      <c r="S52" s="2011"/>
      <c r="T52" s="2011"/>
      <c r="U52" s="2011"/>
      <c r="V52" s="2011"/>
      <c r="W52" s="2011"/>
      <c r="X52" s="2011"/>
      <c r="Y52" s="2012">
        <v>25</v>
      </c>
      <c r="Z52" s="2012">
        <v>20</v>
      </c>
      <c r="AA52" s="2012"/>
      <c r="AB52" s="2012"/>
      <c r="AC52" s="2012"/>
      <c r="AD52" s="2012"/>
      <c r="AE52" s="2012"/>
      <c r="AF52" s="2012"/>
      <c r="AG52" s="2013"/>
      <c r="AH52" s="2013"/>
      <c r="AI52" s="2013"/>
      <c r="AJ52" s="2013"/>
      <c r="AK52" s="2013"/>
      <c r="AL52" s="2013"/>
      <c r="AM52" s="2013"/>
      <c r="AN52" s="2013"/>
      <c r="AO52" s="2024"/>
      <c r="AP52" s="2016"/>
      <c r="AQ52" s="2016"/>
      <c r="AR52" s="2017"/>
      <c r="AS52" s="2017"/>
      <c r="AT52" s="2017"/>
      <c r="AU52" s="2017"/>
      <c r="AV52" s="2017"/>
      <c r="AW52" s="2017"/>
      <c r="AX52" s="2026"/>
      <c r="AY52" s="2026"/>
      <c r="AZ52" s="2026"/>
      <c r="BA52" s="2026"/>
      <c r="BB52" s="2026"/>
      <c r="BC52" s="2026"/>
      <c r="BD52" s="2026"/>
      <c r="BE52" s="2027"/>
      <c r="BF52" s="2027"/>
      <c r="BG52" s="2027"/>
      <c r="BH52" s="2027"/>
      <c r="BI52" s="2027"/>
      <c r="BJ52" s="2027"/>
      <c r="BK52" s="2027"/>
      <c r="BL52" s="2028"/>
      <c r="BO52" s="2023"/>
    </row>
    <row r="53" spans="1:67" x14ac:dyDescent="0.2">
      <c r="A53" s="2248"/>
      <c r="B53" s="2248"/>
      <c r="C53" s="1910" t="s">
        <v>274</v>
      </c>
      <c r="D53" s="1911" t="s">
        <v>1176</v>
      </c>
      <c r="E53" s="1911"/>
      <c r="F53" s="1910">
        <v>120</v>
      </c>
      <c r="G53" s="1910"/>
      <c r="H53" s="2051" t="s">
        <v>400</v>
      </c>
      <c r="I53" s="1913" t="s">
        <v>399</v>
      </c>
      <c r="J53" s="1990"/>
      <c r="K53" s="1990"/>
      <c r="L53" s="1990"/>
      <c r="M53" s="1990"/>
      <c r="N53" s="1990"/>
      <c r="O53" s="1990"/>
      <c r="P53" s="2011"/>
      <c r="Q53" s="2011"/>
      <c r="R53" s="2011"/>
      <c r="S53" s="2011"/>
      <c r="T53" s="2011"/>
      <c r="U53" s="2011"/>
      <c r="V53" s="2011"/>
      <c r="W53" s="2011"/>
      <c r="X53" s="2011"/>
      <c r="Y53" s="2012"/>
      <c r="Z53" s="2012"/>
      <c r="AA53" s="2012">
        <v>20</v>
      </c>
      <c r="AB53" s="2012">
        <v>20</v>
      </c>
      <c r="AC53" s="2012">
        <v>20</v>
      </c>
      <c r="AD53" s="2012">
        <v>20</v>
      </c>
      <c r="AE53" s="2012">
        <v>20</v>
      </c>
      <c r="AF53" s="2012">
        <v>20</v>
      </c>
      <c r="AG53" s="2013"/>
      <c r="AH53" s="2013"/>
      <c r="AI53" s="2013"/>
      <c r="AJ53" s="2013"/>
      <c r="AK53" s="2013"/>
      <c r="AL53" s="2013"/>
      <c r="AM53" s="2013"/>
      <c r="AN53" s="2013"/>
      <c r="AO53" s="2024"/>
      <c r="AP53" s="2016"/>
      <c r="AQ53" s="2016"/>
      <c r="AR53" s="2017"/>
      <c r="AS53" s="2017"/>
      <c r="AT53" s="2017"/>
      <c r="AU53" s="2017"/>
      <c r="AV53" s="2017"/>
      <c r="AW53" s="2017"/>
      <c r="AX53" s="2026"/>
      <c r="AY53" s="2026"/>
      <c r="AZ53" s="2026"/>
      <c r="BA53" s="2026"/>
      <c r="BB53" s="2026"/>
      <c r="BC53" s="2026"/>
      <c r="BD53" s="2026"/>
      <c r="BE53" s="2027"/>
      <c r="BF53" s="2027"/>
      <c r="BG53" s="2027"/>
      <c r="BH53" s="2027"/>
      <c r="BI53" s="2027"/>
      <c r="BJ53" s="2027"/>
      <c r="BK53" s="2027"/>
      <c r="BL53" s="2028"/>
      <c r="BO53" s="2023"/>
    </row>
    <row r="54" spans="1:67" x14ac:dyDescent="0.2">
      <c r="A54" s="2248"/>
      <c r="B54" s="2248"/>
      <c r="C54" s="1910" t="s">
        <v>165</v>
      </c>
      <c r="D54" s="1911" t="s">
        <v>1170</v>
      </c>
      <c r="E54" s="1911"/>
      <c r="F54" s="1910">
        <v>50</v>
      </c>
      <c r="G54" s="1910"/>
      <c r="H54" s="2051" t="s">
        <v>327</v>
      </c>
      <c r="I54" s="1912" t="s">
        <v>391</v>
      </c>
      <c r="J54" s="1990"/>
      <c r="K54" s="1990"/>
      <c r="L54" s="1990"/>
      <c r="M54" s="1990"/>
      <c r="N54" s="1990"/>
      <c r="O54" s="1990"/>
      <c r="P54" s="2011"/>
      <c r="Q54" s="2011"/>
      <c r="R54" s="2011"/>
      <c r="S54" s="2011"/>
      <c r="T54" s="2011"/>
      <c r="U54" s="2011"/>
      <c r="V54" s="2011"/>
      <c r="W54" s="2011"/>
      <c r="X54" s="2011"/>
      <c r="Y54" s="2012"/>
      <c r="Z54" s="2012"/>
      <c r="AA54" s="2012"/>
      <c r="AB54" s="2012"/>
      <c r="AC54" s="2012"/>
      <c r="AD54" s="2012"/>
      <c r="AE54" s="2012"/>
      <c r="AF54" s="2012"/>
      <c r="AG54" s="2013">
        <v>25</v>
      </c>
      <c r="AH54" s="2013">
        <v>25</v>
      </c>
      <c r="AI54" s="2013"/>
      <c r="AJ54" s="2013"/>
      <c r="AK54" s="2013"/>
      <c r="AL54" s="2013"/>
      <c r="AM54" s="2013"/>
      <c r="AN54" s="2013"/>
      <c r="AO54" s="2024"/>
      <c r="AP54" s="2016"/>
      <c r="AQ54" s="2016"/>
      <c r="AR54" s="2017"/>
      <c r="AS54" s="2017"/>
      <c r="AT54" s="2017"/>
      <c r="AU54" s="2017"/>
      <c r="AV54" s="2017"/>
      <c r="AW54" s="2017"/>
      <c r="AX54" s="2026"/>
      <c r="AY54" s="2026"/>
      <c r="AZ54" s="2026"/>
      <c r="BA54" s="2026"/>
      <c r="BB54" s="2026"/>
      <c r="BC54" s="2026"/>
      <c r="BD54" s="2026"/>
      <c r="BE54" s="2027"/>
      <c r="BF54" s="2027"/>
      <c r="BG54" s="2027"/>
      <c r="BH54" s="2027"/>
      <c r="BI54" s="2027"/>
      <c r="BJ54" s="2027"/>
      <c r="BK54" s="2027"/>
      <c r="BL54" s="2028"/>
      <c r="BO54" s="2023"/>
    </row>
    <row r="55" spans="1:67" x14ac:dyDescent="0.2">
      <c r="A55" s="2248"/>
      <c r="B55" s="2248"/>
      <c r="C55" s="1910" t="s">
        <v>1015</v>
      </c>
      <c r="D55" s="1911" t="s">
        <v>1202</v>
      </c>
      <c r="E55" s="1911"/>
      <c r="F55" s="1910">
        <v>60</v>
      </c>
      <c r="G55" s="1910"/>
      <c r="H55" s="2051" t="s">
        <v>327</v>
      </c>
      <c r="I55" s="1912" t="s">
        <v>391</v>
      </c>
      <c r="J55" s="1990"/>
      <c r="K55" s="1990"/>
      <c r="L55" s="1990"/>
      <c r="M55" s="1990"/>
      <c r="N55" s="1990"/>
      <c r="O55" s="1990"/>
      <c r="P55" s="2011"/>
      <c r="Q55" s="2011"/>
      <c r="R55" s="2011"/>
      <c r="S55" s="2011"/>
      <c r="T55" s="2011"/>
      <c r="U55" s="2011"/>
      <c r="V55" s="2011"/>
      <c r="W55" s="2011"/>
      <c r="X55" s="2011"/>
      <c r="Y55" s="2012"/>
      <c r="Z55" s="2012"/>
      <c r="AA55" s="2012"/>
      <c r="AB55" s="2012"/>
      <c r="AC55" s="2012"/>
      <c r="AD55" s="2012"/>
      <c r="AE55" s="2012"/>
      <c r="AF55" s="2012"/>
      <c r="AG55" s="2013"/>
      <c r="AH55" s="2013"/>
      <c r="AI55" s="2013">
        <v>25</v>
      </c>
      <c r="AJ55" s="2013">
        <v>25</v>
      </c>
      <c r="AK55" s="2013">
        <v>10</v>
      </c>
      <c r="AL55" s="2013"/>
      <c r="AM55" s="2013"/>
      <c r="AN55" s="2013"/>
      <c r="AO55" s="2024"/>
      <c r="AP55" s="2016"/>
      <c r="AQ55" s="2016"/>
      <c r="AR55" s="2017"/>
      <c r="AS55" s="2017"/>
      <c r="AT55" s="2017"/>
      <c r="AU55" s="2017"/>
      <c r="AV55" s="2017"/>
      <c r="AW55" s="2017"/>
      <c r="AX55" s="2026"/>
      <c r="AY55" s="2026"/>
      <c r="AZ55" s="2026"/>
      <c r="BA55" s="2026"/>
      <c r="BB55" s="2026"/>
      <c r="BC55" s="2026"/>
      <c r="BD55" s="2026"/>
      <c r="BE55" s="2027"/>
      <c r="BF55" s="2027"/>
      <c r="BG55" s="2027"/>
      <c r="BH55" s="2027"/>
      <c r="BI55" s="2027"/>
      <c r="BJ55" s="2027"/>
      <c r="BK55" s="2027"/>
      <c r="BL55" s="2028"/>
      <c r="BO55" s="2023"/>
    </row>
    <row r="56" spans="1:67" x14ac:dyDescent="0.2">
      <c r="A56" s="2248"/>
      <c r="B56" s="2248"/>
      <c r="C56" s="1910" t="s">
        <v>2317</v>
      </c>
      <c r="D56" s="1911" t="s">
        <v>1191</v>
      </c>
      <c r="E56" s="1911"/>
      <c r="F56" s="1910">
        <v>60</v>
      </c>
      <c r="G56" s="1910"/>
      <c r="H56" s="2051" t="s">
        <v>390</v>
      </c>
      <c r="I56" s="1913" t="s">
        <v>389</v>
      </c>
      <c r="J56" s="1990"/>
      <c r="K56" s="1990"/>
      <c r="L56" s="1990"/>
      <c r="M56" s="1990"/>
      <c r="N56" s="1990"/>
      <c r="O56" s="1990"/>
      <c r="P56" s="2011"/>
      <c r="Q56" s="2011"/>
      <c r="R56" s="2011"/>
      <c r="S56" s="2011"/>
      <c r="T56" s="2011"/>
      <c r="U56" s="2011"/>
      <c r="V56" s="2011"/>
      <c r="W56" s="2011"/>
      <c r="X56" s="2011"/>
      <c r="Y56" s="2012"/>
      <c r="Z56" s="2012"/>
      <c r="AA56" s="2012"/>
      <c r="AB56" s="2012"/>
      <c r="AC56" s="2012"/>
      <c r="AD56" s="2012"/>
      <c r="AE56" s="2012"/>
      <c r="AF56" s="2012"/>
      <c r="AG56" s="2013"/>
      <c r="AH56" s="2013"/>
      <c r="AI56" s="2013"/>
      <c r="AJ56" s="2013"/>
      <c r="AK56" s="2013">
        <v>15</v>
      </c>
      <c r="AL56" s="2013">
        <v>25</v>
      </c>
      <c r="AM56" s="2013">
        <v>20</v>
      </c>
      <c r="AN56" s="2013"/>
      <c r="AO56" s="2024"/>
      <c r="AP56" s="2016"/>
      <c r="AQ56" s="2016"/>
      <c r="AR56" s="2017"/>
      <c r="AS56" s="2017"/>
      <c r="AT56" s="2017"/>
      <c r="AU56" s="2017"/>
      <c r="AV56" s="2017"/>
      <c r="AW56" s="2017"/>
      <c r="AX56" s="2026"/>
      <c r="AY56" s="2026"/>
      <c r="AZ56" s="2026"/>
      <c r="BA56" s="2026"/>
      <c r="BB56" s="2026"/>
      <c r="BC56" s="2026"/>
      <c r="BD56" s="2026"/>
      <c r="BE56" s="2027"/>
      <c r="BF56" s="2027"/>
      <c r="BG56" s="2027"/>
      <c r="BH56" s="2027"/>
      <c r="BI56" s="2027"/>
      <c r="BJ56" s="2027"/>
      <c r="BK56" s="2027"/>
      <c r="BL56" s="2028"/>
      <c r="BO56" s="2023"/>
    </row>
    <row r="57" spans="1:67" x14ac:dyDescent="0.2">
      <c r="A57" s="2248"/>
      <c r="B57" s="2248"/>
      <c r="C57" s="1910" t="s">
        <v>1210</v>
      </c>
      <c r="D57" s="1911" t="s">
        <v>1178</v>
      </c>
      <c r="E57" s="1911"/>
      <c r="F57" s="1910">
        <v>30</v>
      </c>
      <c r="G57" s="1910"/>
      <c r="H57" s="2051" t="s">
        <v>390</v>
      </c>
      <c r="I57" s="1913" t="s">
        <v>389</v>
      </c>
      <c r="J57" s="1990"/>
      <c r="K57" s="1990"/>
      <c r="L57" s="1990"/>
      <c r="M57" s="1990"/>
      <c r="N57" s="1990"/>
      <c r="O57" s="1990"/>
      <c r="P57" s="2011"/>
      <c r="Q57" s="2011"/>
      <c r="R57" s="2011"/>
      <c r="S57" s="2011"/>
      <c r="T57" s="2011"/>
      <c r="U57" s="2011"/>
      <c r="V57" s="2011"/>
      <c r="W57" s="2011"/>
      <c r="X57" s="2011"/>
      <c r="Y57" s="2012"/>
      <c r="Z57" s="2012"/>
      <c r="AA57" s="2012"/>
      <c r="AB57" s="2012"/>
      <c r="AC57" s="2012"/>
      <c r="AD57" s="2012"/>
      <c r="AE57" s="2012"/>
      <c r="AF57" s="2012"/>
      <c r="AG57" s="2013"/>
      <c r="AH57" s="2013"/>
      <c r="AI57" s="2013"/>
      <c r="AJ57" s="2013"/>
      <c r="AK57" s="2013"/>
      <c r="AL57" s="2013"/>
      <c r="AM57" s="2013">
        <v>5</v>
      </c>
      <c r="AN57" s="2013">
        <v>25</v>
      </c>
      <c r="AO57" s="2024"/>
      <c r="AP57" s="2016"/>
      <c r="AQ57" s="2016"/>
      <c r="AR57" s="2017"/>
      <c r="AS57" s="2017"/>
      <c r="AT57" s="2017"/>
      <c r="AU57" s="2017"/>
      <c r="AV57" s="2017"/>
      <c r="AW57" s="2017"/>
      <c r="AX57" s="2026"/>
      <c r="AY57" s="2026"/>
      <c r="AZ57" s="2026"/>
      <c r="BA57" s="2026"/>
      <c r="BB57" s="2026"/>
      <c r="BC57" s="2026"/>
      <c r="BD57" s="2026"/>
      <c r="BE57" s="2027"/>
      <c r="BF57" s="2027"/>
      <c r="BG57" s="2027"/>
      <c r="BH57" s="2027"/>
      <c r="BI57" s="2027"/>
      <c r="BJ57" s="2027"/>
      <c r="BK57" s="2027"/>
      <c r="BL57" s="2028"/>
      <c r="BO57" s="2023"/>
    </row>
    <row r="58" spans="1:67" x14ac:dyDescent="0.2">
      <c r="A58" s="2248"/>
      <c r="B58" s="2248"/>
      <c r="C58" s="1910" t="s">
        <v>278</v>
      </c>
      <c r="D58" s="1911" t="s">
        <v>1177</v>
      </c>
      <c r="E58" s="1911"/>
      <c r="F58" s="1910">
        <v>60</v>
      </c>
      <c r="G58" s="1910"/>
      <c r="H58" s="2051" t="s">
        <v>400</v>
      </c>
      <c r="I58" s="1913" t="s">
        <v>399</v>
      </c>
      <c r="J58" s="1990"/>
      <c r="K58" s="1990"/>
      <c r="L58" s="1990"/>
      <c r="M58" s="1990"/>
      <c r="N58" s="1990"/>
      <c r="O58" s="1990"/>
      <c r="P58" s="2011"/>
      <c r="Q58" s="2011"/>
      <c r="R58" s="2011"/>
      <c r="S58" s="2011"/>
      <c r="T58" s="2011"/>
      <c r="U58" s="2011"/>
      <c r="V58" s="2011"/>
      <c r="W58" s="2011"/>
      <c r="X58" s="2011"/>
      <c r="Y58" s="2012"/>
      <c r="Z58" s="2012"/>
      <c r="AA58" s="2012"/>
      <c r="AB58" s="2012"/>
      <c r="AC58" s="2012"/>
      <c r="AD58" s="2012"/>
      <c r="AE58" s="2012"/>
      <c r="AF58" s="2012"/>
      <c r="AG58" s="2013"/>
      <c r="AH58" s="2013"/>
      <c r="AI58" s="2013"/>
      <c r="AJ58" s="2013"/>
      <c r="AK58" s="2013"/>
      <c r="AL58" s="2013"/>
      <c r="AM58" s="2013"/>
      <c r="AN58" s="2013"/>
      <c r="AO58" s="2024"/>
      <c r="AP58" s="2016"/>
      <c r="AQ58" s="2016"/>
      <c r="AR58" s="2017">
        <v>20</v>
      </c>
      <c r="AS58" s="2017">
        <v>20</v>
      </c>
      <c r="AT58" s="2017">
        <v>20</v>
      </c>
      <c r="AU58" s="2017"/>
      <c r="AV58" s="2017"/>
      <c r="AW58" s="2017"/>
      <c r="AX58" s="2026"/>
      <c r="AY58" s="2026"/>
      <c r="AZ58" s="2026"/>
      <c r="BA58" s="2026"/>
      <c r="BB58" s="2026"/>
      <c r="BC58" s="2026"/>
      <c r="BD58" s="2026"/>
      <c r="BE58" s="2027"/>
      <c r="BF58" s="2027"/>
      <c r="BG58" s="2027"/>
      <c r="BH58" s="2027"/>
      <c r="BI58" s="2027"/>
      <c r="BJ58" s="2027"/>
      <c r="BK58" s="2027"/>
      <c r="BL58" s="2028"/>
      <c r="BO58" s="2023"/>
    </row>
    <row r="59" spans="1:67" x14ac:dyDescent="0.2">
      <c r="A59" s="2248"/>
      <c r="B59" s="2248"/>
      <c r="C59" s="1910" t="s">
        <v>298</v>
      </c>
      <c r="D59" s="1911" t="s">
        <v>10</v>
      </c>
      <c r="E59" s="1911"/>
      <c r="F59" s="1910">
        <v>225</v>
      </c>
      <c r="G59" s="1910"/>
      <c r="H59" s="2051" t="s">
        <v>400</v>
      </c>
      <c r="I59" s="1913" t="s">
        <v>399</v>
      </c>
      <c r="J59" s="1990"/>
      <c r="K59" s="1990"/>
      <c r="L59" s="1990"/>
      <c r="M59" s="1990"/>
      <c r="N59" s="1990"/>
      <c r="O59" s="1990"/>
      <c r="P59" s="2011"/>
      <c r="Q59" s="2011"/>
      <c r="R59" s="2011"/>
      <c r="S59" s="2011"/>
      <c r="T59" s="2011"/>
      <c r="U59" s="2011"/>
      <c r="V59" s="2011"/>
      <c r="W59" s="2011"/>
      <c r="X59" s="2011"/>
      <c r="Y59" s="2012"/>
      <c r="Z59" s="2012"/>
      <c r="AA59" s="2012"/>
      <c r="AB59" s="2012"/>
      <c r="AC59" s="2012"/>
      <c r="AD59" s="2012"/>
      <c r="AE59" s="2012"/>
      <c r="AF59" s="2012"/>
      <c r="AG59" s="2013"/>
      <c r="AH59" s="2013"/>
      <c r="AI59" s="2013"/>
      <c r="AJ59" s="2013"/>
      <c r="AK59" s="2013"/>
      <c r="AL59" s="2013"/>
      <c r="AM59" s="2013"/>
      <c r="AN59" s="2013"/>
      <c r="AO59" s="2024"/>
      <c r="AP59" s="2016"/>
      <c r="AQ59" s="2016"/>
      <c r="AR59" s="2017"/>
      <c r="AS59" s="2017"/>
      <c r="AT59" s="2017"/>
      <c r="AU59" s="2445" t="s">
        <v>30</v>
      </c>
      <c r="AV59" s="2446"/>
      <c r="AW59" s="2446"/>
      <c r="AX59" s="2446"/>
      <c r="AY59" s="2446"/>
      <c r="AZ59" s="2446"/>
      <c r="BA59" s="2446"/>
      <c r="BB59" s="2446"/>
      <c r="BC59" s="2446"/>
      <c r="BD59" s="2447"/>
      <c r="BE59" s="2027"/>
      <c r="BF59" s="2027"/>
      <c r="BG59" s="2027"/>
      <c r="BH59" s="2027"/>
      <c r="BI59" s="2027"/>
      <c r="BJ59" s="2027"/>
      <c r="BK59" s="2027"/>
      <c r="BL59" s="2028"/>
      <c r="BO59" s="2023"/>
    </row>
    <row r="60" spans="1:67" s="1923" customFormat="1" x14ac:dyDescent="0.2">
      <c r="A60" s="2249"/>
      <c r="B60" s="498"/>
      <c r="C60" s="2082"/>
      <c r="D60" s="2082" t="s">
        <v>2318</v>
      </c>
      <c r="E60" s="2082"/>
      <c r="F60" s="2082">
        <f>SUM(F50:F59)</f>
        <v>832</v>
      </c>
      <c r="G60" s="2082"/>
      <c r="H60" s="2083"/>
      <c r="I60" s="1953"/>
      <c r="J60" s="2056">
        <f>SUM(J50:J59)</f>
        <v>0</v>
      </c>
      <c r="K60" s="2056">
        <f t="shared" ref="K60:BK60" si="8">SUM(K50:K59)</f>
        <v>0</v>
      </c>
      <c r="L60" s="2056">
        <f t="shared" si="8"/>
        <v>0</v>
      </c>
      <c r="M60" s="2056">
        <f t="shared" si="8"/>
        <v>0</v>
      </c>
      <c r="N60" s="2056">
        <f t="shared" si="8"/>
        <v>0</v>
      </c>
      <c r="O60" s="2056">
        <f t="shared" si="8"/>
        <v>0</v>
      </c>
      <c r="P60" s="2056">
        <f t="shared" si="8"/>
        <v>20</v>
      </c>
      <c r="Q60" s="2056">
        <f t="shared" si="8"/>
        <v>20</v>
      </c>
      <c r="R60" s="2056">
        <f t="shared" si="8"/>
        <v>20</v>
      </c>
      <c r="S60" s="2056">
        <f t="shared" si="8"/>
        <v>20</v>
      </c>
      <c r="T60" s="2056">
        <f t="shared" si="8"/>
        <v>20</v>
      </c>
      <c r="U60" s="2056">
        <f t="shared" si="8"/>
        <v>20</v>
      </c>
      <c r="V60" s="2056">
        <f t="shared" si="8"/>
        <v>20</v>
      </c>
      <c r="W60" s="2056">
        <f t="shared" si="8"/>
        <v>20</v>
      </c>
      <c r="X60" s="2056">
        <f t="shared" si="8"/>
        <v>22</v>
      </c>
      <c r="Y60" s="2056">
        <f t="shared" si="8"/>
        <v>25</v>
      </c>
      <c r="Z60" s="2056">
        <f t="shared" si="8"/>
        <v>20</v>
      </c>
      <c r="AA60" s="2056">
        <f t="shared" si="8"/>
        <v>20</v>
      </c>
      <c r="AB60" s="2056">
        <f t="shared" si="8"/>
        <v>20</v>
      </c>
      <c r="AC60" s="2056">
        <f t="shared" si="8"/>
        <v>20</v>
      </c>
      <c r="AD60" s="2056">
        <f t="shared" si="8"/>
        <v>20</v>
      </c>
      <c r="AE60" s="2056">
        <f t="shared" si="8"/>
        <v>20</v>
      </c>
      <c r="AF60" s="2056">
        <f t="shared" si="8"/>
        <v>20</v>
      </c>
      <c r="AG60" s="2056">
        <f t="shared" si="8"/>
        <v>25</v>
      </c>
      <c r="AH60" s="2056">
        <f t="shared" si="8"/>
        <v>25</v>
      </c>
      <c r="AI60" s="2056">
        <f t="shared" si="8"/>
        <v>25</v>
      </c>
      <c r="AJ60" s="2056">
        <f t="shared" si="8"/>
        <v>25</v>
      </c>
      <c r="AK60" s="2056">
        <f t="shared" si="8"/>
        <v>25</v>
      </c>
      <c r="AL60" s="2056">
        <f t="shared" si="8"/>
        <v>25</v>
      </c>
      <c r="AM60" s="2056">
        <f t="shared" si="8"/>
        <v>25</v>
      </c>
      <c r="AN60" s="2056">
        <f t="shared" si="8"/>
        <v>25</v>
      </c>
      <c r="AO60" s="2056">
        <f t="shared" si="8"/>
        <v>0</v>
      </c>
      <c r="AP60" s="2056">
        <f t="shared" si="8"/>
        <v>0</v>
      </c>
      <c r="AQ60" s="2056">
        <f t="shared" si="8"/>
        <v>0</v>
      </c>
      <c r="AR60" s="2056">
        <f t="shared" si="8"/>
        <v>20</v>
      </c>
      <c r="AS60" s="2056">
        <f t="shared" si="8"/>
        <v>20</v>
      </c>
      <c r="AT60" s="2056">
        <f t="shared" si="8"/>
        <v>20</v>
      </c>
      <c r="AU60" s="2056">
        <f t="shared" si="8"/>
        <v>0</v>
      </c>
      <c r="AV60" s="2056">
        <f t="shared" si="8"/>
        <v>0</v>
      </c>
      <c r="AW60" s="2056">
        <f t="shared" si="8"/>
        <v>0</v>
      </c>
      <c r="AX60" s="2056">
        <f t="shared" si="8"/>
        <v>0</v>
      </c>
      <c r="AY60" s="2056">
        <f t="shared" si="8"/>
        <v>0</v>
      </c>
      <c r="AZ60" s="2056">
        <f t="shared" si="8"/>
        <v>0</v>
      </c>
      <c r="BA60" s="2056">
        <f t="shared" si="8"/>
        <v>0</v>
      </c>
      <c r="BB60" s="2056">
        <f t="shared" si="8"/>
        <v>0</v>
      </c>
      <c r="BC60" s="2056">
        <f t="shared" si="8"/>
        <v>0</v>
      </c>
      <c r="BD60" s="2056">
        <f t="shared" si="8"/>
        <v>0</v>
      </c>
      <c r="BE60" s="2056">
        <f t="shared" si="8"/>
        <v>0</v>
      </c>
      <c r="BF60" s="2056">
        <f t="shared" si="8"/>
        <v>0</v>
      </c>
      <c r="BG60" s="2056">
        <f t="shared" si="8"/>
        <v>0</v>
      </c>
      <c r="BH60" s="2056">
        <f t="shared" si="8"/>
        <v>0</v>
      </c>
      <c r="BI60" s="2056">
        <f t="shared" si="8"/>
        <v>0</v>
      </c>
      <c r="BJ60" s="2056">
        <f t="shared" si="8"/>
        <v>0</v>
      </c>
      <c r="BK60" s="2056">
        <f t="shared" si="8"/>
        <v>0</v>
      </c>
      <c r="BL60" s="2058"/>
      <c r="BO60" s="2084"/>
    </row>
    <row r="61" spans="1:67" s="1313" customFormat="1" ht="15" x14ac:dyDescent="0.2">
      <c r="A61" s="1560"/>
      <c r="B61" s="107" t="s">
        <v>2347</v>
      </c>
      <c r="C61" s="1905" t="s">
        <v>154</v>
      </c>
      <c r="D61" s="1906" t="s">
        <v>136</v>
      </c>
      <c r="E61" s="1906"/>
      <c r="F61" s="1905">
        <v>30</v>
      </c>
      <c r="G61" s="1426"/>
      <c r="H61" s="1907" t="s">
        <v>321</v>
      </c>
      <c r="I61" s="1325" t="s">
        <v>412</v>
      </c>
      <c r="J61" s="1325"/>
      <c r="K61" s="1325"/>
      <c r="L61" s="1325"/>
      <c r="M61" s="1325"/>
      <c r="N61" s="1325"/>
      <c r="O61" s="1325"/>
      <c r="P61" s="1329"/>
      <c r="Q61" s="1329"/>
      <c r="R61" s="1329"/>
      <c r="S61" s="1329"/>
      <c r="T61" s="1329"/>
      <c r="U61" s="1329"/>
      <c r="V61" s="1329"/>
      <c r="W61" s="1329"/>
      <c r="X61" s="1329"/>
      <c r="Y61" s="1329"/>
      <c r="Z61" s="1329">
        <v>15</v>
      </c>
      <c r="AA61" s="1329">
        <v>15</v>
      </c>
      <c r="AB61" s="1329"/>
      <c r="AC61" s="1329"/>
      <c r="AD61" s="1329"/>
      <c r="AE61" s="1329"/>
      <c r="AF61" s="1329"/>
      <c r="AG61" s="1329"/>
      <c r="AH61" s="1329"/>
      <c r="AI61" s="1329"/>
      <c r="AJ61" s="1329"/>
      <c r="AK61" s="1329"/>
      <c r="AL61" s="1329"/>
      <c r="AM61" s="1329"/>
      <c r="AN61" s="2085"/>
      <c r="AO61" s="2086"/>
      <c r="AP61" s="2086"/>
      <c r="AQ61" s="1329"/>
      <c r="AR61" s="1329"/>
      <c r="AS61" s="1329"/>
      <c r="AT61" s="1329"/>
      <c r="AU61" s="1329"/>
      <c r="AV61" s="1329"/>
      <c r="AW61" s="1329"/>
      <c r="AX61" s="1329"/>
      <c r="AY61" s="1329"/>
      <c r="AZ61" s="1329"/>
      <c r="BA61" s="1329"/>
      <c r="BB61" s="1329"/>
      <c r="BC61" s="1329"/>
      <c r="BD61" s="1329"/>
      <c r="BE61" s="1329"/>
      <c r="BF61" s="1329"/>
      <c r="BG61" s="1329"/>
      <c r="BH61" s="1329"/>
      <c r="BI61" s="1329"/>
      <c r="BJ61" s="1329"/>
      <c r="BK61" s="2087"/>
      <c r="BL61" s="2088"/>
      <c r="BM61" s="2088"/>
      <c r="BN61" s="2088"/>
    </row>
    <row r="62" spans="1:67" s="1313" customFormat="1" ht="15" x14ac:dyDescent="0.2">
      <c r="A62" s="1560"/>
      <c r="B62" s="1562"/>
      <c r="C62" s="1905" t="s">
        <v>2415</v>
      </c>
      <c r="D62" s="1906" t="s">
        <v>864</v>
      </c>
      <c r="E62" s="1906"/>
      <c r="F62" s="1905">
        <v>30</v>
      </c>
      <c r="G62" s="1426"/>
      <c r="H62" s="1907" t="s">
        <v>371</v>
      </c>
      <c r="I62" s="1325" t="s">
        <v>417</v>
      </c>
      <c r="J62" s="1325"/>
      <c r="K62" s="1325"/>
      <c r="L62" s="1325"/>
      <c r="M62" s="1325"/>
      <c r="N62" s="1325"/>
      <c r="O62" s="1325"/>
      <c r="P62" s="1329"/>
      <c r="Q62" s="1329"/>
      <c r="R62" s="1329"/>
      <c r="S62" s="1329"/>
      <c r="T62" s="1329"/>
      <c r="U62" s="1329"/>
      <c r="V62" s="1329"/>
      <c r="W62" s="1329"/>
      <c r="X62" s="1329">
        <v>15</v>
      </c>
      <c r="Y62" s="1329">
        <v>15</v>
      </c>
      <c r="Z62" s="1329"/>
      <c r="AA62" s="1329"/>
      <c r="AB62" s="1329"/>
      <c r="AC62" s="1329"/>
      <c r="AD62" s="1329"/>
      <c r="AE62" s="1329"/>
      <c r="AF62" s="1329"/>
      <c r="AG62" s="1329"/>
      <c r="AH62" s="1329"/>
      <c r="AI62" s="1329"/>
      <c r="AJ62" s="1329"/>
      <c r="AK62" s="1329"/>
      <c r="AL62" s="1329"/>
      <c r="AM62" s="1329"/>
      <c r="AN62" s="2085"/>
      <c r="AO62" s="2086"/>
      <c r="AP62" s="2086"/>
      <c r="AQ62" s="1329"/>
      <c r="AR62" s="1329"/>
      <c r="AS62" s="1329"/>
      <c r="AT62" s="1329"/>
      <c r="AU62" s="1329"/>
      <c r="AV62" s="1329"/>
      <c r="AW62" s="1329"/>
      <c r="AX62" s="1329"/>
      <c r="AY62" s="1329"/>
      <c r="AZ62" s="1329"/>
      <c r="BA62" s="1329"/>
      <c r="BB62" s="1329"/>
      <c r="BC62" s="1329"/>
      <c r="BD62" s="1329"/>
      <c r="BE62" s="1329"/>
      <c r="BF62" s="1329"/>
      <c r="BG62" s="1329"/>
      <c r="BH62" s="1329"/>
      <c r="BI62" s="1329"/>
      <c r="BJ62" s="1329"/>
      <c r="BK62" s="2087"/>
      <c r="BL62" s="2088"/>
      <c r="BM62" s="2088"/>
      <c r="BN62" s="2088"/>
    </row>
    <row r="63" spans="1:67" s="1313" customFormat="1" ht="15" x14ac:dyDescent="0.2">
      <c r="A63" s="1527"/>
      <c r="B63" s="1252"/>
      <c r="C63" s="1905" t="s">
        <v>167</v>
      </c>
      <c r="D63" s="1906" t="s">
        <v>2422</v>
      </c>
      <c r="E63" s="1906"/>
      <c r="F63" s="1905">
        <v>30</v>
      </c>
      <c r="G63" s="1426"/>
      <c r="H63" s="1907" t="s">
        <v>371</v>
      </c>
      <c r="I63" s="1325" t="s">
        <v>417</v>
      </c>
      <c r="J63" s="1325"/>
      <c r="K63" s="1325"/>
      <c r="L63" s="1325"/>
      <c r="M63" s="1325"/>
      <c r="N63" s="1325"/>
      <c r="O63" s="1325"/>
      <c r="P63" s="1329"/>
      <c r="Q63" s="1329"/>
      <c r="R63" s="1329"/>
      <c r="S63" s="1329"/>
      <c r="T63" s="1329"/>
      <c r="U63" s="1329"/>
      <c r="V63" s="1329"/>
      <c r="W63" s="1329"/>
      <c r="X63" s="1329"/>
      <c r="Y63" s="1329"/>
      <c r="Z63" s="1329">
        <v>15</v>
      </c>
      <c r="AA63" s="1329">
        <v>15</v>
      </c>
      <c r="AB63" s="1329"/>
      <c r="AC63" s="1329"/>
      <c r="AD63" s="1329"/>
      <c r="AE63" s="1329"/>
      <c r="AF63" s="1329"/>
      <c r="AG63" s="1329"/>
      <c r="AH63" s="1329"/>
      <c r="AI63" s="1329"/>
      <c r="AJ63" s="1329"/>
      <c r="AK63" s="1329"/>
      <c r="AL63" s="1329"/>
      <c r="AM63" s="1329"/>
      <c r="AN63" s="2085"/>
      <c r="AO63" s="2086"/>
      <c r="AP63" s="2086"/>
      <c r="AQ63" s="1329"/>
      <c r="AR63" s="1329"/>
      <c r="AS63" s="1329"/>
      <c r="AT63" s="1329"/>
      <c r="AU63" s="1329"/>
      <c r="AV63" s="1329"/>
      <c r="AW63" s="1329"/>
      <c r="AX63" s="1329"/>
      <c r="AY63" s="1329"/>
      <c r="AZ63" s="1329"/>
      <c r="BA63" s="1329"/>
      <c r="BB63" s="1329"/>
      <c r="BC63" s="1329"/>
      <c r="BD63" s="1329"/>
      <c r="BE63" s="1329"/>
      <c r="BF63" s="1329"/>
      <c r="BG63" s="1329"/>
      <c r="BH63" s="1329"/>
      <c r="BI63" s="1329"/>
      <c r="BJ63" s="1329"/>
      <c r="BK63" s="2087"/>
      <c r="BL63" s="2088"/>
      <c r="BM63" s="2088"/>
      <c r="BN63" s="2088"/>
    </row>
    <row r="64" spans="1:67" s="1313" customFormat="1" ht="15" x14ac:dyDescent="0.2">
      <c r="A64" s="1563"/>
      <c r="B64" s="1252"/>
      <c r="C64" s="1905" t="s">
        <v>161</v>
      </c>
      <c r="D64" s="1906" t="s">
        <v>1215</v>
      </c>
      <c r="E64" s="1906"/>
      <c r="F64" s="1905">
        <v>30</v>
      </c>
      <c r="G64" s="1426"/>
      <c r="H64" s="1907" t="s">
        <v>321</v>
      </c>
      <c r="I64" s="1325" t="s">
        <v>412</v>
      </c>
      <c r="J64" s="1325"/>
      <c r="K64" s="1325"/>
      <c r="L64" s="1325"/>
      <c r="M64" s="1325"/>
      <c r="N64" s="1325"/>
      <c r="O64" s="1325"/>
      <c r="P64" s="1329"/>
      <c r="Q64" s="1329"/>
      <c r="R64" s="1329"/>
      <c r="S64" s="1329"/>
      <c r="T64" s="1329"/>
      <c r="U64" s="1329"/>
      <c r="V64" s="1329"/>
      <c r="W64" s="1329"/>
      <c r="X64" s="1329"/>
      <c r="Y64" s="1329"/>
      <c r="Z64" s="1329"/>
      <c r="AA64" s="1329"/>
      <c r="AB64" s="1329">
        <v>15</v>
      </c>
      <c r="AC64" s="1329">
        <v>15</v>
      </c>
      <c r="AD64" s="1329"/>
      <c r="AE64" s="1329"/>
      <c r="AF64" s="1329"/>
      <c r="AG64" s="1329"/>
      <c r="AH64" s="1329"/>
      <c r="AI64" s="1329"/>
      <c r="AJ64" s="1329"/>
      <c r="AK64" s="1329"/>
      <c r="AL64" s="1329"/>
      <c r="AM64" s="1329"/>
      <c r="AN64" s="2085"/>
      <c r="AO64" s="2086"/>
      <c r="AP64" s="2086"/>
      <c r="AQ64" s="1329"/>
      <c r="AR64" s="1329"/>
      <c r="AS64" s="1329"/>
      <c r="AT64" s="1329"/>
      <c r="AU64" s="1329"/>
      <c r="AV64" s="1329"/>
      <c r="AW64" s="1329"/>
      <c r="AX64" s="1329"/>
      <c r="AY64" s="1329"/>
      <c r="AZ64" s="1329"/>
      <c r="BA64" s="1329"/>
      <c r="BB64" s="1329"/>
      <c r="BC64" s="1329"/>
      <c r="BD64" s="1329"/>
      <c r="BE64" s="1329"/>
      <c r="BF64" s="1329"/>
      <c r="BG64" s="1329"/>
      <c r="BH64" s="1329"/>
      <c r="BI64" s="1329"/>
      <c r="BJ64" s="1329"/>
      <c r="BK64" s="2087"/>
      <c r="BL64" s="2088"/>
      <c r="BM64" s="2088"/>
      <c r="BN64" s="2088"/>
    </row>
    <row r="65" spans="1:67" x14ac:dyDescent="0.2">
      <c r="A65" s="2247">
        <v>17</v>
      </c>
      <c r="B65" s="2277" t="s">
        <v>2347</v>
      </c>
      <c r="C65" s="1910" t="s">
        <v>86</v>
      </c>
      <c r="D65" s="1911" t="s">
        <v>1224</v>
      </c>
      <c r="E65" s="1911"/>
      <c r="F65" s="1910">
        <v>60</v>
      </c>
      <c r="G65" s="1910"/>
      <c r="H65" s="2051" t="s">
        <v>402</v>
      </c>
      <c r="I65" s="1913" t="s">
        <v>401</v>
      </c>
      <c r="J65" s="1990"/>
      <c r="K65" s="1990"/>
      <c r="L65" s="1990"/>
      <c r="M65" s="1990"/>
      <c r="N65" s="1990"/>
      <c r="O65" s="1990"/>
      <c r="P65" s="1978">
        <v>20</v>
      </c>
      <c r="Q65" s="1978">
        <v>20</v>
      </c>
      <c r="R65" s="1978">
        <v>20</v>
      </c>
      <c r="S65" s="1978"/>
      <c r="T65" s="1978"/>
      <c r="U65" s="1978"/>
      <c r="V65" s="1978"/>
      <c r="W65" s="1978"/>
      <c r="X65" s="1978"/>
      <c r="Y65" s="1979"/>
      <c r="Z65" s="1979"/>
      <c r="AA65" s="1979"/>
      <c r="AB65" s="1979"/>
      <c r="AC65" s="1979"/>
      <c r="AD65" s="1979"/>
      <c r="AE65" s="1979"/>
      <c r="AF65" s="2089"/>
      <c r="AG65" s="2090"/>
      <c r="AH65" s="2090"/>
      <c r="AI65" s="2091"/>
      <c r="AJ65" s="2091"/>
      <c r="AK65" s="2091"/>
      <c r="AL65" s="2091"/>
      <c r="AM65" s="2091"/>
      <c r="AN65" s="2091"/>
      <c r="AO65" s="2092"/>
      <c r="AP65" s="2016"/>
      <c r="AQ65" s="2016"/>
      <c r="AR65" s="2017"/>
      <c r="AS65" s="2093"/>
      <c r="AT65" s="2094"/>
      <c r="AU65" s="2094"/>
      <c r="AV65" s="2094"/>
      <c r="AW65" s="2094"/>
      <c r="AX65" s="2095"/>
      <c r="AY65" s="2095"/>
      <c r="AZ65" s="2095"/>
      <c r="BA65" s="2095"/>
      <c r="BB65" s="2095"/>
      <c r="BC65" s="2096"/>
      <c r="BD65" s="2096"/>
      <c r="BE65" s="2097"/>
      <c r="BF65" s="2097"/>
      <c r="BG65" s="2097"/>
      <c r="BH65" s="2097"/>
      <c r="BI65" s="2097"/>
      <c r="BJ65" s="2097"/>
      <c r="BK65" s="2097"/>
      <c r="BL65" s="2098"/>
      <c r="BO65" s="2023"/>
    </row>
    <row r="66" spans="1:67" x14ac:dyDescent="0.2">
      <c r="A66" s="2248"/>
      <c r="B66" s="2248"/>
      <c r="C66" s="1910" t="s">
        <v>137</v>
      </c>
      <c r="D66" s="1911" t="s">
        <v>1170</v>
      </c>
      <c r="E66" s="1911"/>
      <c r="F66" s="1910">
        <v>60</v>
      </c>
      <c r="G66" s="1910"/>
      <c r="H66" s="2051" t="s">
        <v>402</v>
      </c>
      <c r="I66" s="1913" t="s">
        <v>401</v>
      </c>
      <c r="J66" s="1990"/>
      <c r="K66" s="1990"/>
      <c r="L66" s="1990"/>
      <c r="M66" s="1990"/>
      <c r="N66" s="1990"/>
      <c r="O66" s="1990"/>
      <c r="P66" s="1978"/>
      <c r="Q66" s="1978"/>
      <c r="R66" s="1978"/>
      <c r="S66" s="1978">
        <v>20</v>
      </c>
      <c r="T66" s="1978">
        <v>20</v>
      </c>
      <c r="U66" s="1978">
        <v>20</v>
      </c>
      <c r="V66" s="1978"/>
      <c r="W66" s="1978"/>
      <c r="X66" s="1978"/>
      <c r="Y66" s="1979"/>
      <c r="Z66" s="1979"/>
      <c r="AA66" s="1979"/>
      <c r="AB66" s="1979"/>
      <c r="AC66" s="1979"/>
      <c r="AD66" s="1979"/>
      <c r="AE66" s="1979"/>
      <c r="AF66" s="2089"/>
      <c r="AG66" s="2090"/>
      <c r="AH66" s="2090"/>
      <c r="AI66" s="2091"/>
      <c r="AJ66" s="2091"/>
      <c r="AK66" s="2091"/>
      <c r="AL66" s="2091"/>
      <c r="AM66" s="2091"/>
      <c r="AN66" s="2091"/>
      <c r="AO66" s="2092"/>
      <c r="AP66" s="2016"/>
      <c r="AQ66" s="2016"/>
      <c r="AR66" s="2017"/>
      <c r="AS66" s="2093"/>
      <c r="AT66" s="2094"/>
      <c r="AU66" s="2094"/>
      <c r="AV66" s="2094"/>
      <c r="AW66" s="2094"/>
      <c r="AX66" s="2095"/>
      <c r="AY66" s="2095"/>
      <c r="AZ66" s="2095"/>
      <c r="BA66" s="2095"/>
      <c r="BB66" s="2095"/>
      <c r="BC66" s="2096"/>
      <c r="BD66" s="2096"/>
      <c r="BE66" s="2097"/>
      <c r="BF66" s="2097"/>
      <c r="BG66" s="2097"/>
      <c r="BH66" s="2097"/>
      <c r="BI66" s="2097"/>
      <c r="BJ66" s="2097"/>
      <c r="BK66" s="2097"/>
      <c r="BL66" s="2098"/>
      <c r="BO66" s="2023"/>
    </row>
    <row r="67" spans="1:67" x14ac:dyDescent="0.2">
      <c r="A67" s="2248"/>
      <c r="B67" s="2248"/>
      <c r="C67" s="1910" t="s">
        <v>152</v>
      </c>
      <c r="D67" s="1911" t="s">
        <v>1226</v>
      </c>
      <c r="E67" s="1911"/>
      <c r="F67" s="1910">
        <v>60</v>
      </c>
      <c r="G67" s="1910"/>
      <c r="H67" s="2051" t="s">
        <v>405</v>
      </c>
      <c r="I67" s="1913" t="s">
        <v>404</v>
      </c>
      <c r="J67" s="1990"/>
      <c r="K67" s="1990"/>
      <c r="L67" s="1990"/>
      <c r="M67" s="1990"/>
      <c r="N67" s="1990"/>
      <c r="O67" s="1990"/>
      <c r="P67" s="1978"/>
      <c r="Q67" s="1978"/>
      <c r="R67" s="1978"/>
      <c r="S67" s="1978"/>
      <c r="T67" s="1978"/>
      <c r="U67" s="1978"/>
      <c r="V67" s="1978">
        <v>20</v>
      </c>
      <c r="W67" s="1978">
        <v>20</v>
      </c>
      <c r="X67" s="1978">
        <v>20</v>
      </c>
      <c r="Y67" s="1979"/>
      <c r="Z67" s="1979"/>
      <c r="AA67" s="1979"/>
      <c r="AB67" s="1979"/>
      <c r="AC67" s="1979"/>
      <c r="AD67" s="1979"/>
      <c r="AE67" s="1979"/>
      <c r="AF67" s="2089"/>
      <c r="AG67" s="2090"/>
      <c r="AH67" s="2090"/>
      <c r="AI67" s="2091"/>
      <c r="AJ67" s="2091"/>
      <c r="AK67" s="2091"/>
      <c r="AL67" s="2091"/>
      <c r="AM67" s="2091"/>
      <c r="AN67" s="2091"/>
      <c r="AO67" s="2092"/>
      <c r="AP67" s="2016"/>
      <c r="AQ67" s="2016"/>
      <c r="AR67" s="2017"/>
      <c r="AS67" s="2093"/>
      <c r="AT67" s="2094"/>
      <c r="AU67" s="2094"/>
      <c r="AV67" s="2094"/>
      <c r="AW67" s="2094"/>
      <c r="AX67" s="2095"/>
      <c r="AY67" s="2095"/>
      <c r="AZ67" s="2095"/>
      <c r="BA67" s="2095"/>
      <c r="BB67" s="2095"/>
      <c r="BC67" s="2096"/>
      <c r="BD67" s="2096"/>
      <c r="BE67" s="2097"/>
      <c r="BF67" s="2097"/>
      <c r="BG67" s="2097"/>
      <c r="BH67" s="2097"/>
      <c r="BI67" s="2097"/>
      <c r="BJ67" s="2097"/>
      <c r="BK67" s="2097"/>
      <c r="BL67" s="2098"/>
      <c r="BO67" s="2023"/>
    </row>
    <row r="68" spans="1:67" x14ac:dyDescent="0.2">
      <c r="A68" s="2248"/>
      <c r="B68" s="2248"/>
      <c r="C68" s="1910" t="s">
        <v>34</v>
      </c>
      <c r="D68" s="1911" t="s">
        <v>1189</v>
      </c>
      <c r="E68" s="1911"/>
      <c r="F68" s="1910">
        <v>120</v>
      </c>
      <c r="G68" s="1910"/>
      <c r="H68" s="2051" t="s">
        <v>307</v>
      </c>
      <c r="I68" s="1913" t="s">
        <v>394</v>
      </c>
      <c r="J68" s="1990"/>
      <c r="K68" s="1990"/>
      <c r="L68" s="1990"/>
      <c r="M68" s="1990"/>
      <c r="N68" s="1990"/>
      <c r="O68" s="1990"/>
      <c r="P68" s="1978"/>
      <c r="Q68" s="1978"/>
      <c r="R68" s="1978"/>
      <c r="S68" s="1978"/>
      <c r="T68" s="1978"/>
      <c r="U68" s="1978"/>
      <c r="V68" s="1978"/>
      <c r="W68" s="1978"/>
      <c r="X68" s="1978"/>
      <c r="Y68" s="1979">
        <v>23</v>
      </c>
      <c r="Z68" s="1979">
        <v>23</v>
      </c>
      <c r="AA68" s="1979">
        <v>23</v>
      </c>
      <c r="AB68" s="1979">
        <v>26</v>
      </c>
      <c r="AC68" s="1979">
        <v>25</v>
      </c>
      <c r="AD68" s="1979"/>
      <c r="AE68" s="1979"/>
      <c r="AF68" s="2089"/>
      <c r="AG68" s="2090"/>
      <c r="AH68" s="2090"/>
      <c r="AI68" s="2091"/>
      <c r="AJ68" s="2091"/>
      <c r="AK68" s="2091"/>
      <c r="AL68" s="2091"/>
      <c r="AM68" s="2091"/>
      <c r="AN68" s="2091"/>
      <c r="AO68" s="2092"/>
      <c r="AP68" s="2016"/>
      <c r="AQ68" s="2016"/>
      <c r="AR68" s="2017"/>
      <c r="AS68" s="2093"/>
      <c r="AT68" s="2094"/>
      <c r="AU68" s="2094"/>
      <c r="AV68" s="2094"/>
      <c r="AW68" s="2094"/>
      <c r="AX68" s="2095"/>
      <c r="AY68" s="2095"/>
      <c r="AZ68" s="2095"/>
      <c r="BA68" s="2095"/>
      <c r="BB68" s="2095"/>
      <c r="BC68" s="2096"/>
      <c r="BD68" s="2096"/>
      <c r="BE68" s="2097"/>
      <c r="BF68" s="2097"/>
      <c r="BG68" s="2097"/>
      <c r="BH68" s="2097"/>
      <c r="BI68" s="2097"/>
      <c r="BJ68" s="2097"/>
      <c r="BK68" s="2097"/>
      <c r="BL68" s="2098"/>
      <c r="BO68" s="2023"/>
    </row>
    <row r="69" spans="1:67" x14ac:dyDescent="0.2">
      <c r="A69" s="2248"/>
      <c r="B69" s="2248"/>
      <c r="C69" s="1910" t="s">
        <v>115</v>
      </c>
      <c r="D69" s="1911" t="s">
        <v>1188</v>
      </c>
      <c r="E69" s="1911"/>
      <c r="F69" s="1910">
        <v>60</v>
      </c>
      <c r="G69" s="1910"/>
      <c r="H69" s="2051" t="s">
        <v>307</v>
      </c>
      <c r="I69" s="1913" t="s">
        <v>394</v>
      </c>
      <c r="J69" s="1990"/>
      <c r="K69" s="1990"/>
      <c r="L69" s="1990"/>
      <c r="M69" s="1990"/>
      <c r="N69" s="1990"/>
      <c r="O69" s="1990"/>
      <c r="P69" s="1978"/>
      <c r="Q69" s="1978"/>
      <c r="R69" s="1978"/>
      <c r="S69" s="1978"/>
      <c r="T69" s="1978"/>
      <c r="U69" s="1978"/>
      <c r="V69" s="1978"/>
      <c r="W69" s="1978"/>
      <c r="X69" s="1978"/>
      <c r="Y69" s="1979"/>
      <c r="Z69" s="1979"/>
      <c r="AA69" s="1979"/>
      <c r="AB69" s="1979"/>
      <c r="AC69" s="1979"/>
      <c r="AD69" s="2089">
        <v>20</v>
      </c>
      <c r="AE69" s="2089">
        <v>20</v>
      </c>
      <c r="AF69" s="2089">
        <v>20</v>
      </c>
      <c r="AG69" s="2090"/>
      <c r="AH69" s="2090"/>
      <c r="AI69" s="2091"/>
      <c r="AJ69" s="2091"/>
      <c r="AK69" s="2091"/>
      <c r="AL69" s="2091"/>
      <c r="AM69" s="2091"/>
      <c r="AN69" s="2091"/>
      <c r="AO69" s="2092"/>
      <c r="AP69" s="2016"/>
      <c r="AQ69" s="2016"/>
      <c r="AR69" s="2017"/>
      <c r="AS69" s="2093"/>
      <c r="AT69" s="2094"/>
      <c r="AU69" s="2094"/>
      <c r="AV69" s="2094"/>
      <c r="AW69" s="2094"/>
      <c r="AX69" s="2095"/>
      <c r="AY69" s="2095"/>
      <c r="AZ69" s="2095"/>
      <c r="BA69" s="2095"/>
      <c r="BB69" s="2095"/>
      <c r="BC69" s="2096"/>
      <c r="BD69" s="2096"/>
      <c r="BE69" s="2097"/>
      <c r="BF69" s="2097"/>
      <c r="BG69" s="2097"/>
      <c r="BH69" s="2097"/>
      <c r="BI69" s="2097"/>
      <c r="BJ69" s="2097"/>
      <c r="BK69" s="2097"/>
      <c r="BL69" s="2098"/>
      <c r="BO69" s="2023"/>
    </row>
    <row r="70" spans="1:67" x14ac:dyDescent="0.2">
      <c r="A70" s="2248"/>
      <c r="B70" s="2248"/>
      <c r="C70" s="1910" t="s">
        <v>37</v>
      </c>
      <c r="D70" s="1911" t="s">
        <v>1173</v>
      </c>
      <c r="E70" s="1911"/>
      <c r="F70" s="1910">
        <v>120</v>
      </c>
      <c r="G70" s="1910"/>
      <c r="H70" s="2051" t="s">
        <v>409</v>
      </c>
      <c r="I70" s="1912" t="s">
        <v>408</v>
      </c>
      <c r="J70" s="1990"/>
      <c r="K70" s="1990"/>
      <c r="L70" s="1990"/>
      <c r="M70" s="1990"/>
      <c r="N70" s="1990"/>
      <c r="O70" s="1990"/>
      <c r="P70" s="1978"/>
      <c r="Q70" s="1978"/>
      <c r="R70" s="1978"/>
      <c r="S70" s="1978"/>
      <c r="T70" s="1978"/>
      <c r="U70" s="1978"/>
      <c r="V70" s="1978"/>
      <c r="W70" s="1978"/>
      <c r="X70" s="1978"/>
      <c r="Y70" s="1979"/>
      <c r="Z70" s="1979"/>
      <c r="AA70" s="1979"/>
      <c r="AB70" s="1979"/>
      <c r="AC70" s="1979"/>
      <c r="AD70" s="1979"/>
      <c r="AE70" s="1979"/>
      <c r="AF70" s="2089"/>
      <c r="AG70" s="2090">
        <v>26</v>
      </c>
      <c r="AH70" s="2090">
        <v>26</v>
      </c>
      <c r="AI70" s="2090">
        <v>26</v>
      </c>
      <c r="AJ70" s="2090">
        <v>23</v>
      </c>
      <c r="AK70" s="2090">
        <v>19</v>
      </c>
      <c r="AL70" s="2091"/>
      <c r="AM70" s="2091"/>
      <c r="AN70" s="2091"/>
      <c r="AO70" s="2092"/>
      <c r="AP70" s="2016"/>
      <c r="AQ70" s="2016"/>
      <c r="AR70" s="2017"/>
      <c r="AS70" s="2093"/>
      <c r="AT70" s="2094"/>
      <c r="AU70" s="2094"/>
      <c r="AV70" s="2094"/>
      <c r="AW70" s="2094"/>
      <c r="AX70" s="2095"/>
      <c r="AY70" s="2095"/>
      <c r="AZ70" s="2095"/>
      <c r="BA70" s="2095"/>
      <c r="BB70" s="2095"/>
      <c r="BC70" s="2096"/>
      <c r="BD70" s="2096"/>
      <c r="BE70" s="2097"/>
      <c r="BF70" s="2097"/>
      <c r="BG70" s="2097"/>
      <c r="BH70" s="2097"/>
      <c r="BI70" s="2097"/>
      <c r="BJ70" s="2097"/>
      <c r="BK70" s="2097"/>
      <c r="BL70" s="2098"/>
      <c r="BO70" s="2023"/>
    </row>
    <row r="71" spans="1:67" x14ac:dyDescent="0.2">
      <c r="A71" s="2248"/>
      <c r="B71" s="2248"/>
      <c r="C71" s="1910" t="s">
        <v>458</v>
      </c>
      <c r="D71" s="1911" t="s">
        <v>2338</v>
      </c>
      <c r="E71" s="1911"/>
      <c r="F71" s="1910">
        <v>60</v>
      </c>
      <c r="G71" s="1910"/>
      <c r="H71" s="2051" t="s">
        <v>409</v>
      </c>
      <c r="I71" s="1912" t="s">
        <v>408</v>
      </c>
      <c r="J71" s="1990"/>
      <c r="K71" s="1990"/>
      <c r="L71" s="1990"/>
      <c r="M71" s="1990"/>
      <c r="N71" s="1990"/>
      <c r="O71" s="1990"/>
      <c r="P71" s="1978"/>
      <c r="Q71" s="1978"/>
      <c r="R71" s="1978"/>
      <c r="S71" s="1978"/>
      <c r="T71" s="1978"/>
      <c r="U71" s="1978"/>
      <c r="V71" s="1978"/>
      <c r="W71" s="1978"/>
      <c r="X71" s="1978"/>
      <c r="Y71" s="1979"/>
      <c r="Z71" s="1979"/>
      <c r="AA71" s="1979"/>
      <c r="AB71" s="1979"/>
      <c r="AC71" s="1979"/>
      <c r="AD71" s="1979"/>
      <c r="AE71" s="1979"/>
      <c r="AF71" s="2089"/>
      <c r="AG71" s="2090"/>
      <c r="AH71" s="2090"/>
      <c r="AI71" s="2091"/>
      <c r="AJ71" s="2091"/>
      <c r="AK71" s="2091"/>
      <c r="AL71" s="2090">
        <v>20</v>
      </c>
      <c r="AM71" s="2090">
        <v>20</v>
      </c>
      <c r="AN71" s="2090">
        <v>20</v>
      </c>
      <c r="AO71" s="2092"/>
      <c r="AP71" s="2016"/>
      <c r="AQ71" s="2016"/>
      <c r="AR71" s="2017"/>
      <c r="AS71" s="2093"/>
      <c r="AT71" s="2094"/>
      <c r="AU71" s="2094"/>
      <c r="AV71" s="2094"/>
      <c r="AW71" s="2094"/>
      <c r="AX71" s="2095"/>
      <c r="AY71" s="2095"/>
      <c r="AZ71" s="2095"/>
      <c r="BA71" s="2095"/>
      <c r="BB71" s="2095"/>
      <c r="BC71" s="2096"/>
      <c r="BD71" s="2096"/>
      <c r="BE71" s="2097"/>
      <c r="BF71" s="2097"/>
      <c r="BG71" s="2097"/>
      <c r="BH71" s="2097"/>
      <c r="BI71" s="2097"/>
      <c r="BJ71" s="2097"/>
      <c r="BK71" s="2097"/>
      <c r="BL71" s="2098"/>
      <c r="BO71" s="2023"/>
    </row>
    <row r="72" spans="1:67" x14ac:dyDescent="0.2">
      <c r="A72" s="2248"/>
      <c r="B72" s="2248"/>
      <c r="C72" s="1910" t="s">
        <v>464</v>
      </c>
      <c r="D72" s="1911" t="s">
        <v>1169</v>
      </c>
      <c r="E72" s="1911"/>
      <c r="F72" s="1910">
        <v>60</v>
      </c>
      <c r="G72" s="1910"/>
      <c r="H72" s="2051" t="s">
        <v>309</v>
      </c>
      <c r="I72" s="1913" t="s">
        <v>398</v>
      </c>
      <c r="J72" s="1990"/>
      <c r="K72" s="1990"/>
      <c r="L72" s="1990"/>
      <c r="M72" s="1990"/>
      <c r="N72" s="1990"/>
      <c r="O72" s="1990"/>
      <c r="P72" s="1978"/>
      <c r="Q72" s="1978"/>
      <c r="R72" s="1978"/>
      <c r="S72" s="1978"/>
      <c r="T72" s="1978"/>
      <c r="U72" s="1978"/>
      <c r="V72" s="1978"/>
      <c r="W72" s="1978"/>
      <c r="X72" s="1978"/>
      <c r="Y72" s="1979"/>
      <c r="Z72" s="1979"/>
      <c r="AA72" s="1979"/>
      <c r="AB72" s="1979"/>
      <c r="AC72" s="1979"/>
      <c r="AD72" s="1979"/>
      <c r="AE72" s="1979"/>
      <c r="AF72" s="2089"/>
      <c r="AG72" s="2090"/>
      <c r="AH72" s="2090"/>
      <c r="AI72" s="2090"/>
      <c r="AJ72" s="2090"/>
      <c r="AK72" s="2090"/>
      <c r="AL72" s="2090"/>
      <c r="AM72" s="2091"/>
      <c r="AN72" s="2091"/>
      <c r="AO72" s="2092"/>
      <c r="AP72" s="2016"/>
      <c r="AQ72" s="2016"/>
      <c r="AR72" s="2017">
        <v>26</v>
      </c>
      <c r="AS72" s="2017">
        <v>26</v>
      </c>
      <c r="AT72" s="2017">
        <v>8</v>
      </c>
      <c r="AU72" s="2099"/>
      <c r="AV72" s="2099"/>
      <c r="AW72" s="2099"/>
      <c r="AX72" s="2095"/>
      <c r="AY72" s="2095"/>
      <c r="AZ72" s="2095"/>
      <c r="BA72" s="2095"/>
      <c r="BB72" s="2095"/>
      <c r="BC72" s="2096"/>
      <c r="BD72" s="2096"/>
      <c r="BE72" s="2097"/>
      <c r="BF72" s="2097"/>
      <c r="BG72" s="2097"/>
      <c r="BH72" s="2097"/>
      <c r="BI72" s="2097"/>
      <c r="BJ72" s="2097"/>
      <c r="BK72" s="2097"/>
      <c r="BL72" s="2098"/>
      <c r="BO72" s="2023"/>
    </row>
    <row r="73" spans="1:67" x14ac:dyDescent="0.2">
      <c r="A73" s="2248"/>
      <c r="B73" s="2248"/>
      <c r="C73" s="1910" t="s">
        <v>470</v>
      </c>
      <c r="D73" s="1911" t="s">
        <v>1197</v>
      </c>
      <c r="E73" s="1911"/>
      <c r="F73" s="1910">
        <v>75</v>
      </c>
      <c r="G73" s="1910"/>
      <c r="H73" s="2051" t="s">
        <v>309</v>
      </c>
      <c r="I73" s="1913" t="s">
        <v>398</v>
      </c>
      <c r="J73" s="1990"/>
      <c r="K73" s="1990"/>
      <c r="L73" s="1990"/>
      <c r="M73" s="1990"/>
      <c r="N73" s="1990"/>
      <c r="O73" s="1990"/>
      <c r="P73" s="1978"/>
      <c r="Q73" s="1978"/>
      <c r="R73" s="1978"/>
      <c r="S73" s="1978"/>
      <c r="T73" s="1978"/>
      <c r="U73" s="1978"/>
      <c r="V73" s="1978"/>
      <c r="W73" s="1978"/>
      <c r="X73" s="1978"/>
      <c r="Y73" s="1979"/>
      <c r="Z73" s="1979"/>
      <c r="AA73" s="1979"/>
      <c r="AB73" s="1979"/>
      <c r="AC73" s="1979"/>
      <c r="AD73" s="1979"/>
      <c r="AE73" s="1979"/>
      <c r="AF73" s="2089"/>
      <c r="AG73" s="2090"/>
      <c r="AH73" s="2090"/>
      <c r="AI73" s="2091"/>
      <c r="AJ73" s="2091"/>
      <c r="AK73" s="2091"/>
      <c r="AL73" s="2091"/>
      <c r="AM73" s="2091"/>
      <c r="AN73" s="2091"/>
      <c r="AO73" s="2092"/>
      <c r="AP73" s="2016"/>
      <c r="AQ73" s="2016"/>
      <c r="AR73" s="2017"/>
      <c r="AS73" s="2093"/>
      <c r="AT73" s="2099">
        <v>15</v>
      </c>
      <c r="AU73" s="2099">
        <v>20</v>
      </c>
      <c r="AV73" s="2099">
        <v>20</v>
      </c>
      <c r="AW73" s="2099">
        <v>20</v>
      </c>
      <c r="AX73" s="2095"/>
      <c r="AY73" s="2095"/>
      <c r="AZ73" s="2095"/>
      <c r="BA73" s="2095"/>
      <c r="BB73" s="2095"/>
      <c r="BC73" s="2096"/>
      <c r="BD73" s="2096"/>
      <c r="BE73" s="2097"/>
      <c r="BF73" s="2097"/>
      <c r="BG73" s="2097"/>
      <c r="BH73" s="2097"/>
      <c r="BI73" s="2097"/>
      <c r="BJ73" s="2097"/>
      <c r="BK73" s="2097"/>
      <c r="BL73" s="2098"/>
      <c r="BO73" s="2023"/>
    </row>
    <row r="74" spans="1:67" x14ac:dyDescent="0.2">
      <c r="A74" s="2248"/>
      <c r="B74" s="2248"/>
      <c r="C74" s="1910" t="s">
        <v>112</v>
      </c>
      <c r="D74" s="1911" t="s">
        <v>1174</v>
      </c>
      <c r="E74" s="1911"/>
      <c r="F74" s="1910">
        <v>120</v>
      </c>
      <c r="G74" s="1910"/>
      <c r="H74" s="2051" t="s">
        <v>307</v>
      </c>
      <c r="I74" s="1913" t="s">
        <v>394</v>
      </c>
      <c r="J74" s="1990"/>
      <c r="K74" s="1990"/>
      <c r="L74" s="1990"/>
      <c r="M74" s="1990"/>
      <c r="N74" s="1990"/>
      <c r="O74" s="1990"/>
      <c r="P74" s="1978"/>
      <c r="Q74" s="1978"/>
      <c r="R74" s="1978"/>
      <c r="S74" s="1978"/>
      <c r="T74" s="1978"/>
      <c r="U74" s="1978"/>
      <c r="V74" s="1978"/>
      <c r="W74" s="1978"/>
      <c r="X74" s="1978"/>
      <c r="Y74" s="1979"/>
      <c r="Z74" s="1979"/>
      <c r="AA74" s="1979"/>
      <c r="AB74" s="1979"/>
      <c r="AC74" s="1979"/>
      <c r="AD74" s="1979"/>
      <c r="AE74" s="1979"/>
      <c r="AF74" s="2089"/>
      <c r="AG74" s="2090"/>
      <c r="AH74" s="2090"/>
      <c r="AI74" s="2091"/>
      <c r="AJ74" s="2091"/>
      <c r="AK74" s="2091"/>
      <c r="AL74" s="2091"/>
      <c r="AM74" s="2091"/>
      <c r="AN74" s="2091"/>
      <c r="AO74" s="2092"/>
      <c r="AP74" s="2016"/>
      <c r="AQ74" s="2016"/>
      <c r="AR74" s="2017"/>
      <c r="AS74" s="2100"/>
      <c r="AT74" s="2099"/>
      <c r="AU74" s="2099"/>
      <c r="AV74" s="2099"/>
      <c r="AW74" s="2099"/>
      <c r="AX74" s="2101">
        <v>25</v>
      </c>
      <c r="AY74" s="2101">
        <v>25</v>
      </c>
      <c r="AZ74" s="2101">
        <v>25</v>
      </c>
      <c r="BA74" s="2101">
        <v>21</v>
      </c>
      <c r="BB74" s="2101">
        <v>9</v>
      </c>
      <c r="BC74" s="1983">
        <v>9</v>
      </c>
      <c r="BD74" s="1983">
        <v>6</v>
      </c>
      <c r="BE74" s="2097"/>
      <c r="BF74" s="2097"/>
      <c r="BG74" s="2097"/>
      <c r="BH74" s="2097"/>
      <c r="BI74" s="2097"/>
      <c r="BJ74" s="2097"/>
      <c r="BK74" s="2097"/>
      <c r="BL74" s="2098"/>
      <c r="BO74" s="2023"/>
    </row>
    <row r="75" spans="1:67" x14ac:dyDescent="0.2">
      <c r="A75" s="2248"/>
      <c r="B75" s="2248"/>
      <c r="C75" s="1910" t="s">
        <v>466</v>
      </c>
      <c r="D75" s="1911" t="s">
        <v>1201</v>
      </c>
      <c r="E75" s="1911"/>
      <c r="F75" s="1910">
        <v>60</v>
      </c>
      <c r="G75" s="1910"/>
      <c r="H75" s="2051" t="s">
        <v>307</v>
      </c>
      <c r="I75" s="1913" t="s">
        <v>394</v>
      </c>
      <c r="J75" s="1990"/>
      <c r="K75" s="1990"/>
      <c r="L75" s="1990"/>
      <c r="M75" s="1990"/>
      <c r="N75" s="1990"/>
      <c r="O75" s="1990"/>
      <c r="P75" s="2102"/>
      <c r="Q75" s="2102"/>
      <c r="R75" s="2102"/>
      <c r="S75" s="2102"/>
      <c r="T75" s="2102"/>
      <c r="U75" s="2102"/>
      <c r="V75" s="2102"/>
      <c r="W75" s="2102"/>
      <c r="X75" s="2102"/>
      <c r="Y75" s="2103"/>
      <c r="Z75" s="2103"/>
      <c r="AA75" s="2103"/>
      <c r="AB75" s="2103"/>
      <c r="AC75" s="2103"/>
      <c r="AD75" s="2103"/>
      <c r="AE75" s="2103"/>
      <c r="AF75" s="2104"/>
      <c r="AG75" s="2091"/>
      <c r="AH75" s="2091"/>
      <c r="AI75" s="2091"/>
      <c r="AJ75" s="2091"/>
      <c r="AK75" s="2091"/>
      <c r="AL75" s="2091"/>
      <c r="AM75" s="2091"/>
      <c r="AN75" s="2091"/>
      <c r="AO75" s="2092"/>
      <c r="AP75" s="2016"/>
      <c r="AQ75" s="2016"/>
      <c r="AR75" s="2017"/>
      <c r="AS75" s="2100"/>
      <c r="AT75" s="2099"/>
      <c r="AU75" s="2099"/>
      <c r="AV75" s="2099"/>
      <c r="AW75" s="2099"/>
      <c r="AX75" s="2101"/>
      <c r="AY75" s="2101"/>
      <c r="AZ75" s="2095"/>
      <c r="BA75" s="2101">
        <v>5</v>
      </c>
      <c r="BB75" s="2101">
        <v>20</v>
      </c>
      <c r="BC75" s="1983">
        <v>20</v>
      </c>
      <c r="BD75" s="1983">
        <v>15</v>
      </c>
      <c r="BE75" s="2097"/>
      <c r="BF75" s="2097"/>
      <c r="BG75" s="2097"/>
      <c r="BH75" s="2097"/>
      <c r="BI75" s="2097"/>
      <c r="BJ75" s="2097"/>
      <c r="BK75" s="2097"/>
      <c r="BL75" s="2098"/>
      <c r="BO75" s="2023"/>
    </row>
    <row r="76" spans="1:67" x14ac:dyDescent="0.2">
      <c r="A76" s="2248"/>
      <c r="B76" s="2248"/>
      <c r="C76" s="1910" t="s">
        <v>66</v>
      </c>
      <c r="D76" s="1911" t="s">
        <v>1175</v>
      </c>
      <c r="E76" s="1911"/>
      <c r="F76" s="1910">
        <v>120</v>
      </c>
      <c r="G76" s="1910"/>
      <c r="H76" s="2051" t="s">
        <v>397</v>
      </c>
      <c r="I76" s="1913"/>
      <c r="J76" s="1990"/>
      <c r="K76" s="1990"/>
      <c r="L76" s="1990"/>
      <c r="M76" s="1990"/>
      <c r="N76" s="1990"/>
      <c r="O76" s="1990"/>
      <c r="P76" s="2102"/>
      <c r="Q76" s="2102"/>
      <c r="R76" s="2102"/>
      <c r="S76" s="2102"/>
      <c r="T76" s="2102"/>
      <c r="U76" s="2102"/>
      <c r="V76" s="2102"/>
      <c r="W76" s="2102"/>
      <c r="X76" s="2102"/>
      <c r="Y76" s="2103"/>
      <c r="Z76" s="2103"/>
      <c r="AA76" s="2103"/>
      <c r="AB76" s="2103"/>
      <c r="AC76" s="2103"/>
      <c r="AD76" s="2103"/>
      <c r="AE76" s="2103"/>
      <c r="AF76" s="2104"/>
      <c r="AG76" s="2091"/>
      <c r="AH76" s="2091"/>
      <c r="AI76" s="2091"/>
      <c r="AJ76" s="2091"/>
      <c r="AK76" s="2091"/>
      <c r="AL76" s="2091"/>
      <c r="AM76" s="2091"/>
      <c r="AN76" s="2091"/>
      <c r="AO76" s="2092"/>
      <c r="AP76" s="2016"/>
      <c r="AQ76" s="2016"/>
      <c r="AR76" s="2017"/>
      <c r="AS76" s="2100"/>
      <c r="AT76" s="2099"/>
      <c r="AU76" s="2099"/>
      <c r="AV76" s="2099"/>
      <c r="AW76" s="2099"/>
      <c r="AX76" s="2101"/>
      <c r="AY76" s="2101"/>
      <c r="AZ76" s="2095"/>
      <c r="BA76" s="2095"/>
      <c r="BB76" s="2095"/>
      <c r="BC76" s="2096"/>
      <c r="BD76" s="2096"/>
      <c r="BE76" s="1984">
        <v>25</v>
      </c>
      <c r="BF76" s="1984">
        <v>25</v>
      </c>
      <c r="BG76" s="1984">
        <v>25</v>
      </c>
      <c r="BH76" s="1984">
        <v>25</v>
      </c>
      <c r="BI76" s="1984">
        <v>17</v>
      </c>
      <c r="BJ76" s="1984">
        <v>3</v>
      </c>
      <c r="BK76" s="1984"/>
      <c r="BL76" s="2098"/>
      <c r="BO76" s="2023"/>
    </row>
    <row r="77" spans="1:67" x14ac:dyDescent="0.2">
      <c r="A77" s="2248"/>
      <c r="B77" s="2248"/>
      <c r="C77" s="1910" t="s">
        <v>460</v>
      </c>
      <c r="D77" s="1911" t="s">
        <v>2309</v>
      </c>
      <c r="E77" s="1911"/>
      <c r="F77" s="1910">
        <v>45</v>
      </c>
      <c r="G77" s="1910"/>
      <c r="H77" s="2051" t="s">
        <v>397</v>
      </c>
      <c r="I77" s="1913"/>
      <c r="J77" s="1990"/>
      <c r="K77" s="1990"/>
      <c r="L77" s="1990"/>
      <c r="M77" s="1990"/>
      <c r="N77" s="1990"/>
      <c r="O77" s="1990"/>
      <c r="P77" s="2102"/>
      <c r="Q77" s="2102"/>
      <c r="R77" s="2102"/>
      <c r="S77" s="2102"/>
      <c r="T77" s="2102"/>
      <c r="U77" s="2102"/>
      <c r="V77" s="2102"/>
      <c r="W77" s="2102"/>
      <c r="X77" s="2102"/>
      <c r="Y77" s="2103"/>
      <c r="Z77" s="2103"/>
      <c r="AA77" s="2103"/>
      <c r="AB77" s="2103"/>
      <c r="AC77" s="2103"/>
      <c r="AD77" s="2103"/>
      <c r="AE77" s="2103"/>
      <c r="AF77" s="2103"/>
      <c r="AG77" s="2105"/>
      <c r="AH77" s="2105"/>
      <c r="AI77" s="2105"/>
      <c r="AJ77" s="2105"/>
      <c r="AK77" s="2105"/>
      <c r="AL77" s="2105"/>
      <c r="AM77" s="2105"/>
      <c r="AN77" s="2105"/>
      <c r="AO77" s="2106"/>
      <c r="AP77" s="2016"/>
      <c r="AQ77" s="2016"/>
      <c r="AR77" s="2017"/>
      <c r="AS77" s="1982"/>
      <c r="AT77" s="1982"/>
      <c r="AU77" s="1982"/>
      <c r="AV77" s="1982"/>
      <c r="AW77" s="1982"/>
      <c r="AX77" s="1983"/>
      <c r="AY77" s="1983"/>
      <c r="AZ77" s="2096"/>
      <c r="BA77" s="2096"/>
      <c r="BB77" s="2096"/>
      <c r="BC77" s="2096"/>
      <c r="BD77" s="2096"/>
      <c r="BE77" s="2097"/>
      <c r="BF77" s="2097"/>
      <c r="BG77" s="2097"/>
      <c r="BH77" s="2097"/>
      <c r="BI77" s="1984">
        <v>10</v>
      </c>
      <c r="BJ77" s="1984">
        <v>15</v>
      </c>
      <c r="BK77" s="1984">
        <v>20</v>
      </c>
      <c r="BL77" s="2098"/>
      <c r="BO77" s="2023"/>
    </row>
    <row r="78" spans="1:67" s="1939" customFormat="1" x14ac:dyDescent="0.2">
      <c r="A78" s="2249"/>
      <c r="B78" s="2249"/>
      <c r="C78" s="2443" t="s">
        <v>2318</v>
      </c>
      <c r="D78" s="2444"/>
      <c r="E78" s="2107"/>
      <c r="F78" s="2108">
        <f>SUM(F65:F77)</f>
        <v>1020</v>
      </c>
      <c r="G78" s="2108"/>
      <c r="H78" s="2109"/>
      <c r="I78" s="2110"/>
      <c r="J78" s="2111">
        <f t="shared" ref="J78:O78" si="9">SUM(J65:J77)</f>
        <v>0</v>
      </c>
      <c r="K78" s="2111">
        <f t="shared" si="9"/>
        <v>0</v>
      </c>
      <c r="L78" s="2111">
        <f t="shared" si="9"/>
        <v>0</v>
      </c>
      <c r="M78" s="2111">
        <f t="shared" si="9"/>
        <v>0</v>
      </c>
      <c r="N78" s="2111">
        <f t="shared" si="9"/>
        <v>0</v>
      </c>
      <c r="O78" s="2111">
        <f t="shared" si="9"/>
        <v>0</v>
      </c>
      <c r="P78" s="2111">
        <f>SUM(P65:P77)</f>
        <v>20</v>
      </c>
      <c r="Q78" s="2111">
        <f t="shared" ref="Q78:BK78" si="10">SUM(Q65:Q77)</f>
        <v>20</v>
      </c>
      <c r="R78" s="2111">
        <f t="shared" si="10"/>
        <v>20</v>
      </c>
      <c r="S78" s="2111">
        <f t="shared" si="10"/>
        <v>20</v>
      </c>
      <c r="T78" s="2111">
        <f t="shared" si="10"/>
        <v>20</v>
      </c>
      <c r="U78" s="2111">
        <f t="shared" si="10"/>
        <v>20</v>
      </c>
      <c r="V78" s="2111">
        <f t="shared" si="10"/>
        <v>20</v>
      </c>
      <c r="W78" s="2111">
        <f t="shared" si="10"/>
        <v>20</v>
      </c>
      <c r="X78" s="2111">
        <f t="shared" si="10"/>
        <v>20</v>
      </c>
      <c r="Y78" s="2111">
        <f t="shared" si="10"/>
        <v>23</v>
      </c>
      <c r="Z78" s="2111">
        <f t="shared" si="10"/>
        <v>23</v>
      </c>
      <c r="AA78" s="2111">
        <f t="shared" si="10"/>
        <v>23</v>
      </c>
      <c r="AB78" s="2111">
        <f t="shared" si="10"/>
        <v>26</v>
      </c>
      <c r="AC78" s="2111">
        <f t="shared" si="10"/>
        <v>25</v>
      </c>
      <c r="AD78" s="2111">
        <f t="shared" si="10"/>
        <v>20</v>
      </c>
      <c r="AE78" s="2111">
        <f t="shared" si="10"/>
        <v>20</v>
      </c>
      <c r="AF78" s="2111">
        <f t="shared" si="10"/>
        <v>20</v>
      </c>
      <c r="AG78" s="2111">
        <f t="shared" si="10"/>
        <v>26</v>
      </c>
      <c r="AH78" s="2111">
        <f t="shared" si="10"/>
        <v>26</v>
      </c>
      <c r="AI78" s="2111">
        <f t="shared" si="10"/>
        <v>26</v>
      </c>
      <c r="AJ78" s="2111">
        <f t="shared" si="10"/>
        <v>23</v>
      </c>
      <c r="AK78" s="2111">
        <f t="shared" si="10"/>
        <v>19</v>
      </c>
      <c r="AL78" s="2111">
        <f t="shared" si="10"/>
        <v>20</v>
      </c>
      <c r="AM78" s="2111">
        <f t="shared" si="10"/>
        <v>20</v>
      </c>
      <c r="AN78" s="2111">
        <f t="shared" si="10"/>
        <v>20</v>
      </c>
      <c r="AO78" s="2111">
        <f t="shared" si="10"/>
        <v>0</v>
      </c>
      <c r="AP78" s="2111">
        <f t="shared" si="10"/>
        <v>0</v>
      </c>
      <c r="AQ78" s="2111">
        <f t="shared" si="10"/>
        <v>0</v>
      </c>
      <c r="AR78" s="2111">
        <f t="shared" si="10"/>
        <v>26</v>
      </c>
      <c r="AS78" s="2111">
        <f t="shared" si="10"/>
        <v>26</v>
      </c>
      <c r="AT78" s="2111">
        <f t="shared" si="10"/>
        <v>23</v>
      </c>
      <c r="AU78" s="2111">
        <f t="shared" si="10"/>
        <v>20</v>
      </c>
      <c r="AV78" s="2111">
        <f t="shared" si="10"/>
        <v>20</v>
      </c>
      <c r="AW78" s="2111">
        <f t="shared" si="10"/>
        <v>20</v>
      </c>
      <c r="AX78" s="2111">
        <f t="shared" si="10"/>
        <v>25</v>
      </c>
      <c r="AY78" s="2111">
        <f t="shared" si="10"/>
        <v>25</v>
      </c>
      <c r="AZ78" s="2111">
        <f t="shared" si="10"/>
        <v>25</v>
      </c>
      <c r="BA78" s="2111">
        <f t="shared" si="10"/>
        <v>26</v>
      </c>
      <c r="BB78" s="2111">
        <f t="shared" si="10"/>
        <v>29</v>
      </c>
      <c r="BC78" s="2111">
        <f t="shared" si="10"/>
        <v>29</v>
      </c>
      <c r="BD78" s="2111">
        <f t="shared" si="10"/>
        <v>21</v>
      </c>
      <c r="BE78" s="2111">
        <f t="shared" si="10"/>
        <v>25</v>
      </c>
      <c r="BF78" s="2111">
        <f t="shared" si="10"/>
        <v>25</v>
      </c>
      <c r="BG78" s="2111">
        <f t="shared" si="10"/>
        <v>25</v>
      </c>
      <c r="BH78" s="2111">
        <f t="shared" si="10"/>
        <v>25</v>
      </c>
      <c r="BI78" s="2111">
        <f t="shared" si="10"/>
        <v>27</v>
      </c>
      <c r="BJ78" s="2111">
        <f t="shared" si="10"/>
        <v>18</v>
      </c>
      <c r="BK78" s="2111">
        <f t="shared" si="10"/>
        <v>20</v>
      </c>
      <c r="BL78" s="2112"/>
      <c r="BO78" s="2037"/>
    </row>
    <row r="79" spans="1:67" ht="12" customHeight="1" x14ac:dyDescent="0.2">
      <c r="A79" s="1504"/>
      <c r="B79" s="2277" t="s">
        <v>2348</v>
      </c>
      <c r="C79" s="1913" t="s">
        <v>156</v>
      </c>
      <c r="D79" s="2113" t="s">
        <v>862</v>
      </c>
      <c r="E79" s="2113"/>
      <c r="F79" s="1913">
        <v>45</v>
      </c>
      <c r="G79" s="1913"/>
      <c r="H79" s="1913"/>
      <c r="I79" s="1913" t="s">
        <v>635</v>
      </c>
      <c r="J79" s="1990">
        <v>20</v>
      </c>
      <c r="K79" s="1990">
        <v>25</v>
      </c>
      <c r="L79" s="1990"/>
      <c r="M79" s="1990"/>
      <c r="N79" s="1990"/>
      <c r="O79" s="1990"/>
      <c r="P79" s="1978"/>
      <c r="Q79" s="1978"/>
      <c r="R79" s="1978"/>
      <c r="S79" s="1978"/>
      <c r="T79" s="1978"/>
      <c r="U79" s="1978"/>
      <c r="V79" s="1978"/>
      <c r="W79" s="1978"/>
      <c r="X79" s="1978"/>
      <c r="Y79" s="1979"/>
      <c r="Z79" s="1979"/>
      <c r="AA79" s="1979"/>
      <c r="AB79" s="1979"/>
      <c r="AC79" s="1979"/>
      <c r="AD79" s="1979"/>
      <c r="AE79" s="1979"/>
      <c r="AF79" s="2089"/>
      <c r="AG79" s="2114"/>
      <c r="AH79" s="2114"/>
      <c r="AI79" s="2114"/>
      <c r="AJ79" s="2114"/>
      <c r="AK79" s="2114"/>
      <c r="AL79" s="2114"/>
      <c r="AM79" s="2114"/>
      <c r="AN79" s="2114"/>
      <c r="AO79" s="2115"/>
      <c r="AP79" s="2116"/>
      <c r="AQ79" s="2116"/>
      <c r="AR79" s="2017"/>
      <c r="AS79" s="2100"/>
      <c r="AT79" s="2099"/>
      <c r="AU79" s="2099"/>
      <c r="AV79" s="2099"/>
      <c r="AW79" s="2099"/>
      <c r="AX79" s="2117"/>
      <c r="AY79" s="2117"/>
      <c r="AZ79" s="2117"/>
      <c r="BA79" s="2117"/>
      <c r="BB79" s="2117"/>
      <c r="BC79" s="2118"/>
      <c r="BD79" s="2118"/>
      <c r="BE79" s="2119"/>
      <c r="BF79" s="2119"/>
      <c r="BG79" s="2119"/>
      <c r="BH79" s="2119"/>
      <c r="BI79" s="2119"/>
      <c r="BJ79" s="2119"/>
      <c r="BK79" s="2119"/>
      <c r="BL79" s="2120"/>
      <c r="BO79" s="2023"/>
    </row>
    <row r="80" spans="1:67" x14ac:dyDescent="0.2">
      <c r="A80" s="1504"/>
      <c r="B80" s="2278"/>
      <c r="C80" s="1913" t="s">
        <v>155</v>
      </c>
      <c r="D80" s="2113" t="s">
        <v>1287</v>
      </c>
      <c r="E80" s="2113"/>
      <c r="F80" s="1913">
        <v>30</v>
      </c>
      <c r="G80" s="1913"/>
      <c r="H80" s="1913"/>
      <c r="I80" s="1913" t="s">
        <v>635</v>
      </c>
      <c r="J80" s="1990"/>
      <c r="K80" s="1990"/>
      <c r="L80" s="1990">
        <v>30</v>
      </c>
      <c r="M80" s="1990"/>
      <c r="N80" s="1990"/>
      <c r="O80" s="1990"/>
      <c r="P80" s="1978"/>
      <c r="Q80" s="1978"/>
      <c r="R80" s="1978"/>
      <c r="S80" s="1978"/>
      <c r="T80" s="1978"/>
      <c r="U80" s="1978"/>
      <c r="V80" s="1978"/>
      <c r="W80" s="1978"/>
      <c r="X80" s="1978"/>
      <c r="Y80" s="1979"/>
      <c r="Z80" s="1979"/>
      <c r="AA80" s="1979"/>
      <c r="AB80" s="1979"/>
      <c r="AC80" s="1979"/>
      <c r="AD80" s="1979"/>
      <c r="AE80" s="1979"/>
      <c r="AF80" s="2089"/>
      <c r="AG80" s="2114"/>
      <c r="AH80" s="2114"/>
      <c r="AI80" s="2114"/>
      <c r="AJ80" s="2114"/>
      <c r="AK80" s="2114"/>
      <c r="AL80" s="2114"/>
      <c r="AM80" s="2114"/>
      <c r="AN80" s="2114"/>
      <c r="AO80" s="2115"/>
      <c r="AP80" s="2116"/>
      <c r="AQ80" s="2116"/>
      <c r="AR80" s="2017"/>
      <c r="AS80" s="2100"/>
      <c r="AT80" s="2099"/>
      <c r="AU80" s="2099"/>
      <c r="AV80" s="2099"/>
      <c r="AW80" s="2099"/>
      <c r="AX80" s="2117"/>
      <c r="AY80" s="2117"/>
      <c r="AZ80" s="2117"/>
      <c r="BA80" s="2117"/>
      <c r="BB80" s="2117"/>
      <c r="BC80" s="2118"/>
      <c r="BD80" s="2118"/>
      <c r="BE80" s="2119"/>
      <c r="BF80" s="2119"/>
      <c r="BG80" s="2119"/>
      <c r="BH80" s="2119"/>
      <c r="BI80" s="2119"/>
      <c r="BJ80" s="2119"/>
      <c r="BK80" s="2119"/>
      <c r="BL80" s="2120"/>
      <c r="BO80" s="2023"/>
    </row>
    <row r="81" spans="1:67" x14ac:dyDescent="0.2">
      <c r="A81" s="1504"/>
      <c r="B81" s="2278"/>
      <c r="C81" s="1913" t="s">
        <v>153</v>
      </c>
      <c r="D81" s="2113" t="s">
        <v>148</v>
      </c>
      <c r="E81" s="2113"/>
      <c r="F81" s="1913">
        <v>30</v>
      </c>
      <c r="G81" s="1913"/>
      <c r="H81" s="1913"/>
      <c r="I81" s="1913" t="s">
        <v>418</v>
      </c>
      <c r="J81" s="1990"/>
      <c r="K81" s="1990"/>
      <c r="L81" s="1990"/>
      <c r="M81" s="1990">
        <v>20</v>
      </c>
      <c r="N81" s="1990">
        <v>10</v>
      </c>
      <c r="O81" s="1990"/>
      <c r="P81" s="1978"/>
      <c r="Q81" s="1978"/>
      <c r="R81" s="1978"/>
      <c r="S81" s="1978"/>
      <c r="T81" s="1978"/>
      <c r="U81" s="1978"/>
      <c r="V81" s="1978"/>
      <c r="W81" s="1978"/>
      <c r="X81" s="1978"/>
      <c r="Y81" s="1979"/>
      <c r="Z81" s="1979"/>
      <c r="AA81" s="1979"/>
      <c r="AB81" s="1979"/>
      <c r="AC81" s="1979"/>
      <c r="AD81" s="1979"/>
      <c r="AE81" s="1979"/>
      <c r="AF81" s="2089"/>
      <c r="AG81" s="2114"/>
      <c r="AH81" s="2114"/>
      <c r="AI81" s="2114"/>
      <c r="AJ81" s="2114"/>
      <c r="AK81" s="2114"/>
      <c r="AL81" s="2114"/>
      <c r="AM81" s="2114"/>
      <c r="AN81" s="2114"/>
      <c r="AO81" s="2115"/>
      <c r="AP81" s="2116"/>
      <c r="AQ81" s="2116"/>
      <c r="AR81" s="2017"/>
      <c r="AS81" s="2100"/>
      <c r="AT81" s="2099"/>
      <c r="AU81" s="2099"/>
      <c r="AV81" s="2099"/>
      <c r="AW81" s="2099"/>
      <c r="AX81" s="2117"/>
      <c r="AY81" s="2117"/>
      <c r="AZ81" s="2117"/>
      <c r="BA81" s="2117"/>
      <c r="BB81" s="2117"/>
      <c r="BC81" s="2118"/>
      <c r="BD81" s="2118"/>
      <c r="BE81" s="2119"/>
      <c r="BF81" s="2119"/>
      <c r="BG81" s="2119"/>
      <c r="BH81" s="2119"/>
      <c r="BI81" s="2119"/>
      <c r="BJ81" s="2119"/>
      <c r="BK81" s="2119"/>
      <c r="BL81" s="2120"/>
      <c r="BO81" s="2023"/>
    </row>
    <row r="82" spans="1:67" x14ac:dyDescent="0.2">
      <c r="A82" s="1504"/>
      <c r="B82" s="2278"/>
      <c r="C82" s="1913" t="s">
        <v>154</v>
      </c>
      <c r="D82" s="2113" t="s">
        <v>136</v>
      </c>
      <c r="E82" s="2113"/>
      <c r="F82" s="1913">
        <v>15</v>
      </c>
      <c r="G82" s="1913"/>
      <c r="H82" s="1913"/>
      <c r="I82" s="1913" t="s">
        <v>418</v>
      </c>
      <c r="J82" s="1990"/>
      <c r="K82" s="1990"/>
      <c r="L82" s="1990"/>
      <c r="M82" s="1990"/>
      <c r="N82" s="1990">
        <v>15</v>
      </c>
      <c r="O82" s="1990"/>
      <c r="P82" s="1978"/>
      <c r="Q82" s="1978"/>
      <c r="R82" s="1978"/>
      <c r="S82" s="1978"/>
      <c r="T82" s="1978"/>
      <c r="U82" s="1978"/>
      <c r="V82" s="1978"/>
      <c r="W82" s="1978"/>
      <c r="X82" s="1978"/>
      <c r="Y82" s="1979"/>
      <c r="Z82" s="1979"/>
      <c r="AA82" s="1979"/>
      <c r="AB82" s="1979"/>
      <c r="AC82" s="1979"/>
      <c r="AD82" s="1979"/>
      <c r="AE82" s="1979"/>
      <c r="AF82" s="2089"/>
      <c r="AG82" s="2114"/>
      <c r="AH82" s="2114"/>
      <c r="AI82" s="2114"/>
      <c r="AJ82" s="2114"/>
      <c r="AK82" s="2114"/>
      <c r="AL82" s="2114"/>
      <c r="AM82" s="2114"/>
      <c r="AN82" s="2114"/>
      <c r="AO82" s="2115"/>
      <c r="AP82" s="2116"/>
      <c r="AQ82" s="2116"/>
      <c r="AR82" s="2017"/>
      <c r="AS82" s="2100"/>
      <c r="AT82" s="2099"/>
      <c r="AU82" s="2099"/>
      <c r="AV82" s="2099"/>
      <c r="AW82" s="2099"/>
      <c r="AX82" s="2117"/>
      <c r="AY82" s="2117"/>
      <c r="AZ82" s="2117"/>
      <c r="BA82" s="2117"/>
      <c r="BB82" s="2117"/>
      <c r="BC82" s="2118"/>
      <c r="BD82" s="2118"/>
      <c r="BE82" s="2119"/>
      <c r="BF82" s="2119"/>
      <c r="BG82" s="2119"/>
      <c r="BH82" s="2119"/>
      <c r="BI82" s="2119"/>
      <c r="BJ82" s="2119"/>
      <c r="BK82" s="2119"/>
      <c r="BL82" s="2120"/>
      <c r="BO82" s="2023"/>
    </row>
    <row r="83" spans="1:67" x14ac:dyDescent="0.2">
      <c r="A83" s="1504"/>
      <c r="B83" s="2278"/>
      <c r="C83" s="1913" t="s">
        <v>2425</v>
      </c>
      <c r="D83" s="2113" t="s">
        <v>59</v>
      </c>
      <c r="E83" s="2113"/>
      <c r="F83" s="1913">
        <v>30</v>
      </c>
      <c r="G83" s="1913"/>
      <c r="H83" s="1913"/>
      <c r="I83" s="1913" t="s">
        <v>418</v>
      </c>
      <c r="J83" s="1990"/>
      <c r="K83" s="1990"/>
      <c r="L83" s="1990"/>
      <c r="M83" s="1990"/>
      <c r="N83" s="1990"/>
      <c r="O83" s="1990">
        <v>30</v>
      </c>
      <c r="P83" s="1978"/>
      <c r="Q83" s="1978"/>
      <c r="R83" s="1978"/>
      <c r="S83" s="1978"/>
      <c r="T83" s="1978"/>
      <c r="U83" s="1978"/>
      <c r="V83" s="1978"/>
      <c r="W83" s="1978"/>
      <c r="X83" s="1978"/>
      <c r="Y83" s="1979"/>
      <c r="Z83" s="1979"/>
      <c r="AA83" s="1979"/>
      <c r="AB83" s="1979"/>
      <c r="AC83" s="1979"/>
      <c r="AD83" s="1979"/>
      <c r="AE83" s="1979"/>
      <c r="AF83" s="2089"/>
      <c r="AG83" s="2114"/>
      <c r="AH83" s="2114"/>
      <c r="AI83" s="2114"/>
      <c r="AJ83" s="2114"/>
      <c r="AK83" s="2114"/>
      <c r="AL83" s="2114"/>
      <c r="AM83" s="2114"/>
      <c r="AN83" s="2114"/>
      <c r="AO83" s="2115"/>
      <c r="AP83" s="2116"/>
      <c r="AQ83" s="2116"/>
      <c r="AR83" s="2017"/>
      <c r="AS83" s="2100"/>
      <c r="AT83" s="2099"/>
      <c r="AU83" s="2099"/>
      <c r="AV83" s="2099"/>
      <c r="AW83" s="2099"/>
      <c r="AX83" s="2117"/>
      <c r="AY83" s="2117"/>
      <c r="AZ83" s="2117"/>
      <c r="BA83" s="2117"/>
      <c r="BB83" s="2117"/>
      <c r="BC83" s="2118"/>
      <c r="BD83" s="2118"/>
      <c r="BE83" s="2119"/>
      <c r="BF83" s="2119"/>
      <c r="BG83" s="2119"/>
      <c r="BH83" s="2119"/>
      <c r="BI83" s="2119"/>
      <c r="BJ83" s="2119"/>
      <c r="BK83" s="2119"/>
      <c r="BL83" s="2120"/>
      <c r="BO83" s="2023"/>
    </row>
    <row r="84" spans="1:67" x14ac:dyDescent="0.2">
      <c r="A84" s="1504"/>
      <c r="B84" s="2278"/>
      <c r="C84" s="1913" t="s">
        <v>157</v>
      </c>
      <c r="D84" s="2113" t="s">
        <v>124</v>
      </c>
      <c r="E84" s="2113"/>
      <c r="F84" s="1913">
        <v>45</v>
      </c>
      <c r="G84" s="1913"/>
      <c r="H84" s="1913"/>
      <c r="I84" s="1913" t="s">
        <v>635</v>
      </c>
      <c r="J84" s="1990"/>
      <c r="K84" s="1990"/>
      <c r="L84" s="1990"/>
      <c r="M84" s="1990"/>
      <c r="N84" s="1990"/>
      <c r="O84" s="1990"/>
      <c r="P84" s="1978"/>
      <c r="Q84" s="1978"/>
      <c r="R84" s="1978"/>
      <c r="S84" s="1978"/>
      <c r="T84" s="1978"/>
      <c r="U84" s="1978"/>
      <c r="V84" s="1978"/>
      <c r="W84" s="1978"/>
      <c r="X84" s="1978"/>
      <c r="Y84" s="1979"/>
      <c r="Z84" s="1979"/>
      <c r="AA84" s="1979"/>
      <c r="AB84" s="1979"/>
      <c r="AC84" s="1979"/>
      <c r="AD84" s="1979"/>
      <c r="AE84" s="1979"/>
      <c r="AF84" s="2089"/>
      <c r="AG84" s="2114"/>
      <c r="AH84" s="2114"/>
      <c r="AI84" s="2114"/>
      <c r="AJ84" s="2114"/>
      <c r="AK84" s="2114"/>
      <c r="AL84" s="2114"/>
      <c r="AM84" s="2114"/>
      <c r="AN84" s="2114"/>
      <c r="AO84" s="2115"/>
      <c r="AP84" s="2116"/>
      <c r="AQ84" s="2116"/>
      <c r="AR84" s="2017"/>
      <c r="AS84" s="2100"/>
      <c r="AT84" s="2099"/>
      <c r="AU84" s="2099"/>
      <c r="AV84" s="2099"/>
      <c r="AW84" s="2099"/>
      <c r="AX84" s="2117"/>
      <c r="AY84" s="2117"/>
      <c r="AZ84" s="2117"/>
      <c r="BA84" s="2117"/>
      <c r="BB84" s="2117"/>
      <c r="BC84" s="2118"/>
      <c r="BD84" s="2118"/>
      <c r="BE84" s="2119"/>
      <c r="BF84" s="2119"/>
      <c r="BG84" s="2119"/>
      <c r="BH84" s="2119"/>
      <c r="BI84" s="2119"/>
      <c r="BJ84" s="2119"/>
      <c r="BK84" s="2119"/>
      <c r="BL84" s="2120"/>
      <c r="BO84" s="2023"/>
    </row>
    <row r="85" spans="1:67" x14ac:dyDescent="0.2">
      <c r="A85" s="1504"/>
      <c r="B85" s="2278"/>
      <c r="C85" s="1913" t="s">
        <v>158</v>
      </c>
      <c r="D85" s="2113" t="s">
        <v>977</v>
      </c>
      <c r="E85" s="2113"/>
      <c r="F85" s="1913">
        <v>90</v>
      </c>
      <c r="G85" s="1913"/>
      <c r="H85" s="1913"/>
      <c r="I85" s="1913" t="s">
        <v>635</v>
      </c>
      <c r="J85" s="1990"/>
      <c r="K85" s="1990"/>
      <c r="L85" s="1990"/>
      <c r="M85" s="1990"/>
      <c r="N85" s="1990"/>
      <c r="O85" s="1990"/>
      <c r="P85" s="1978"/>
      <c r="Q85" s="1978"/>
      <c r="R85" s="1978"/>
      <c r="S85" s="1978"/>
      <c r="T85" s="1978"/>
      <c r="U85" s="1978"/>
      <c r="V85" s="1978"/>
      <c r="W85" s="1978"/>
      <c r="X85" s="1978"/>
      <c r="Y85" s="1979"/>
      <c r="Z85" s="1979"/>
      <c r="AA85" s="1979"/>
      <c r="AB85" s="1979"/>
      <c r="AC85" s="1979"/>
      <c r="AD85" s="1979"/>
      <c r="AE85" s="1979"/>
      <c r="AF85" s="2089"/>
      <c r="AG85" s="2114"/>
      <c r="AH85" s="2114"/>
      <c r="AI85" s="2114"/>
      <c r="AJ85" s="2114"/>
      <c r="AK85" s="2114"/>
      <c r="AL85" s="2114"/>
      <c r="AM85" s="2114"/>
      <c r="AN85" s="2114"/>
      <c r="AO85" s="2115"/>
      <c r="AP85" s="2116"/>
      <c r="AQ85" s="2116"/>
      <c r="AR85" s="2017"/>
      <c r="AS85" s="2100"/>
      <c r="AT85" s="2099"/>
      <c r="AU85" s="2099"/>
      <c r="AV85" s="2099"/>
      <c r="AW85" s="2099"/>
      <c r="AX85" s="2117"/>
      <c r="AY85" s="2117"/>
      <c r="AZ85" s="2117"/>
      <c r="BA85" s="2117"/>
      <c r="BB85" s="2117"/>
      <c r="BC85" s="2118"/>
      <c r="BD85" s="2118"/>
      <c r="BE85" s="2119"/>
      <c r="BF85" s="2119"/>
      <c r="BG85" s="2119"/>
      <c r="BH85" s="2119"/>
      <c r="BI85" s="2119"/>
      <c r="BJ85" s="2119"/>
      <c r="BK85" s="2119"/>
      <c r="BL85" s="2120"/>
      <c r="BO85" s="2023"/>
    </row>
    <row r="86" spans="1:67" x14ac:dyDescent="0.2">
      <c r="A86" s="2278">
        <v>18</v>
      </c>
      <c r="B86" s="2278"/>
      <c r="C86" s="1910" t="s">
        <v>94</v>
      </c>
      <c r="D86" s="1911" t="s">
        <v>1181</v>
      </c>
      <c r="E86" s="1911"/>
      <c r="F86" s="1910">
        <v>60</v>
      </c>
      <c r="G86" s="1910"/>
      <c r="H86" s="2051" t="s">
        <v>402</v>
      </c>
      <c r="I86" s="1913" t="s">
        <v>401</v>
      </c>
      <c r="J86" s="1990"/>
      <c r="K86" s="1990"/>
      <c r="L86" s="1990"/>
      <c r="M86" s="1990"/>
      <c r="N86" s="1990"/>
      <c r="O86" s="1990"/>
      <c r="P86" s="2011">
        <v>25</v>
      </c>
      <c r="Q86" s="2011">
        <v>25</v>
      </c>
      <c r="R86" s="2011">
        <v>10</v>
      </c>
      <c r="S86" s="2011"/>
      <c r="T86" s="2011"/>
      <c r="U86" s="2011"/>
      <c r="V86" s="2011"/>
      <c r="W86" s="2011"/>
      <c r="X86" s="2011"/>
      <c r="Y86" s="2012"/>
      <c r="Z86" s="2012"/>
      <c r="AA86" s="2012"/>
      <c r="AB86" s="2012"/>
      <c r="AC86" s="2012"/>
      <c r="AD86" s="2012"/>
      <c r="AE86" s="2012"/>
      <c r="AF86" s="2012"/>
      <c r="AG86" s="2121"/>
      <c r="AH86" s="2121"/>
      <c r="AI86" s="2121"/>
      <c r="AJ86" s="2121"/>
      <c r="AK86" s="2121"/>
      <c r="AL86" s="2121"/>
      <c r="AM86" s="2121"/>
      <c r="AN86" s="2121"/>
      <c r="AO86" s="2016"/>
      <c r="AP86" s="2029"/>
      <c r="AQ86" s="2029"/>
      <c r="AR86" s="2030"/>
      <c r="AS86" s="2017"/>
      <c r="AT86" s="2017"/>
      <c r="AU86" s="2017"/>
      <c r="AV86" s="2017"/>
      <c r="AW86" s="2017"/>
      <c r="AX86" s="2026"/>
      <c r="AY86" s="2026"/>
      <c r="AZ86" s="2026"/>
      <c r="BA86" s="2026"/>
      <c r="BB86" s="2026"/>
      <c r="BC86" s="2026"/>
      <c r="BD86" s="2026"/>
      <c r="BE86" s="2122"/>
      <c r="BF86" s="2122"/>
      <c r="BG86" s="2122"/>
      <c r="BH86" s="2122"/>
      <c r="BI86" s="2122"/>
      <c r="BJ86" s="2122"/>
      <c r="BK86" s="2122"/>
      <c r="BL86" s="2028"/>
      <c r="BO86" s="2023"/>
    </row>
    <row r="87" spans="1:67" x14ac:dyDescent="0.2">
      <c r="A87" s="2248"/>
      <c r="B87" s="2278"/>
      <c r="C87" s="1910" t="s">
        <v>96</v>
      </c>
      <c r="D87" s="1911" t="s">
        <v>1183</v>
      </c>
      <c r="E87" s="1911"/>
      <c r="F87" s="1910">
        <v>60</v>
      </c>
      <c r="G87" s="1910"/>
      <c r="H87" s="2051" t="s">
        <v>402</v>
      </c>
      <c r="I87" s="1913" t="s">
        <v>401</v>
      </c>
      <c r="J87" s="1990"/>
      <c r="K87" s="1990"/>
      <c r="L87" s="1990"/>
      <c r="M87" s="1990"/>
      <c r="N87" s="1990"/>
      <c r="O87" s="1990"/>
      <c r="P87" s="2011"/>
      <c r="Q87" s="2011"/>
      <c r="R87" s="2011">
        <v>15</v>
      </c>
      <c r="S87" s="2011">
        <v>25</v>
      </c>
      <c r="T87" s="2011">
        <v>20</v>
      </c>
      <c r="U87" s="2011"/>
      <c r="V87" s="2011"/>
      <c r="W87" s="2011"/>
      <c r="X87" s="2011"/>
      <c r="Y87" s="2012"/>
      <c r="Z87" s="2012"/>
      <c r="AA87" s="2012"/>
      <c r="AB87" s="2012"/>
      <c r="AC87" s="2012"/>
      <c r="AD87" s="2012"/>
      <c r="AE87" s="2012"/>
      <c r="AF87" s="2012"/>
      <c r="AG87" s="2121"/>
      <c r="AH87" s="2121"/>
      <c r="AI87" s="2121"/>
      <c r="AJ87" s="2121"/>
      <c r="AK87" s="2121"/>
      <c r="AL87" s="2121"/>
      <c r="AM87" s="2121"/>
      <c r="AN87" s="2121"/>
      <c r="AO87" s="2016"/>
      <c r="AP87" s="2029"/>
      <c r="AQ87" s="2029"/>
      <c r="AR87" s="2030"/>
      <c r="AS87" s="2017"/>
      <c r="AT87" s="2017"/>
      <c r="AU87" s="2017"/>
      <c r="AV87" s="2017"/>
      <c r="AW87" s="2017"/>
      <c r="AX87" s="2026"/>
      <c r="AY87" s="2026"/>
      <c r="AZ87" s="2026"/>
      <c r="BA87" s="2026"/>
      <c r="BB87" s="2026"/>
      <c r="BC87" s="2026"/>
      <c r="BD87" s="2026"/>
      <c r="BE87" s="2027"/>
      <c r="BF87" s="2027"/>
      <c r="BG87" s="2027"/>
      <c r="BH87" s="2027"/>
      <c r="BI87" s="2027"/>
      <c r="BJ87" s="2027"/>
      <c r="BK87" s="2027"/>
      <c r="BL87" s="2028"/>
      <c r="BO87" s="2023"/>
    </row>
    <row r="88" spans="1:67" x14ac:dyDescent="0.2">
      <c r="A88" s="2248"/>
      <c r="B88" s="2278"/>
      <c r="C88" s="1910" t="s">
        <v>58</v>
      </c>
      <c r="D88" s="1911" t="s">
        <v>1186</v>
      </c>
      <c r="E88" s="1911"/>
      <c r="F88" s="1910">
        <v>60</v>
      </c>
      <c r="G88" s="1910"/>
      <c r="H88" s="2051" t="s">
        <v>402</v>
      </c>
      <c r="I88" s="1913" t="s">
        <v>401</v>
      </c>
      <c r="J88" s="1990"/>
      <c r="K88" s="1990"/>
      <c r="L88" s="1990"/>
      <c r="M88" s="1990"/>
      <c r="N88" s="1990"/>
      <c r="O88" s="1990"/>
      <c r="P88" s="2011"/>
      <c r="Q88" s="2011"/>
      <c r="R88" s="2011"/>
      <c r="S88" s="2011"/>
      <c r="T88" s="2011">
        <v>5</v>
      </c>
      <c r="U88" s="2011">
        <v>25</v>
      </c>
      <c r="V88" s="2011">
        <v>25</v>
      </c>
      <c r="W88" s="2011">
        <v>5</v>
      </c>
      <c r="X88" s="2011"/>
      <c r="Y88" s="2012"/>
      <c r="Z88" s="2012"/>
      <c r="AA88" s="2012"/>
      <c r="AB88" s="2012"/>
      <c r="AC88" s="2012"/>
      <c r="AD88" s="2012"/>
      <c r="AE88" s="2012"/>
      <c r="AF88" s="2012"/>
      <c r="AG88" s="2121"/>
      <c r="AH88" s="2121"/>
      <c r="AI88" s="2121"/>
      <c r="AJ88" s="2121"/>
      <c r="AK88" s="2121"/>
      <c r="AL88" s="2121"/>
      <c r="AM88" s="2121"/>
      <c r="AN88" s="2121"/>
      <c r="AO88" s="2016"/>
      <c r="AP88" s="2029"/>
      <c r="AQ88" s="2029"/>
      <c r="AR88" s="2030"/>
      <c r="AS88" s="2017"/>
      <c r="AT88" s="2017"/>
      <c r="AU88" s="2017"/>
      <c r="AV88" s="2017"/>
      <c r="AW88" s="2017"/>
      <c r="AX88" s="2026"/>
      <c r="AY88" s="2026"/>
      <c r="AZ88" s="2026"/>
      <c r="BA88" s="2026"/>
      <c r="BB88" s="2026"/>
      <c r="BC88" s="2026"/>
      <c r="BD88" s="2026"/>
      <c r="BE88" s="2027"/>
      <c r="BF88" s="2027"/>
      <c r="BG88" s="2027"/>
      <c r="BH88" s="2027"/>
      <c r="BI88" s="2027"/>
      <c r="BJ88" s="2027"/>
      <c r="BK88" s="2027"/>
      <c r="BL88" s="2028"/>
      <c r="BO88" s="2023"/>
    </row>
    <row r="89" spans="1:67" x14ac:dyDescent="0.2">
      <c r="A89" s="2248"/>
      <c r="B89" s="2278"/>
      <c r="C89" s="1910" t="s">
        <v>151</v>
      </c>
      <c r="D89" s="1911" t="s">
        <v>1187</v>
      </c>
      <c r="E89" s="1911"/>
      <c r="F89" s="1910">
        <v>45</v>
      </c>
      <c r="G89" s="1910"/>
      <c r="H89" s="2051" t="s">
        <v>402</v>
      </c>
      <c r="I89" s="1913" t="s">
        <v>401</v>
      </c>
      <c r="J89" s="1990"/>
      <c r="K89" s="1990"/>
      <c r="L89" s="1990"/>
      <c r="M89" s="1990"/>
      <c r="N89" s="1990"/>
      <c r="O89" s="1990"/>
      <c r="P89" s="2011"/>
      <c r="Q89" s="2011"/>
      <c r="R89" s="2011"/>
      <c r="S89" s="2011"/>
      <c r="T89" s="2011"/>
      <c r="U89" s="2011"/>
      <c r="V89" s="2011"/>
      <c r="W89" s="2011">
        <v>20</v>
      </c>
      <c r="X89" s="2011">
        <v>25</v>
      </c>
      <c r="Y89" s="2012"/>
      <c r="Z89" s="2012"/>
      <c r="AA89" s="2012"/>
      <c r="AB89" s="2012"/>
      <c r="AC89" s="2012"/>
      <c r="AD89" s="2012"/>
      <c r="AE89" s="2012"/>
      <c r="AF89" s="2012"/>
      <c r="AG89" s="2013"/>
      <c r="AH89" s="2013"/>
      <c r="AI89" s="2013"/>
      <c r="AJ89" s="2013"/>
      <c r="AK89" s="2013"/>
      <c r="AL89" s="2013"/>
      <c r="AM89" s="2013"/>
      <c r="AN89" s="2013"/>
      <c r="AO89" s="2016"/>
      <c r="AP89" s="2029"/>
      <c r="AQ89" s="2029"/>
      <c r="AR89" s="2030"/>
      <c r="AS89" s="2017"/>
      <c r="AT89" s="2017"/>
      <c r="AU89" s="2017"/>
      <c r="AV89" s="2017"/>
      <c r="AW89" s="2017"/>
      <c r="AX89" s="2026"/>
      <c r="AY89" s="2026"/>
      <c r="AZ89" s="2026"/>
      <c r="BA89" s="2026"/>
      <c r="BB89" s="2026"/>
      <c r="BC89" s="2026"/>
      <c r="BD89" s="2026"/>
      <c r="BE89" s="2027"/>
      <c r="BF89" s="2027"/>
      <c r="BG89" s="2027"/>
      <c r="BH89" s="2027"/>
      <c r="BI89" s="2027"/>
      <c r="BJ89" s="2027"/>
      <c r="BK89" s="2027"/>
      <c r="BL89" s="2028"/>
      <c r="BO89" s="2023"/>
    </row>
    <row r="90" spans="1:67" x14ac:dyDescent="0.2">
      <c r="A90" s="2248"/>
      <c r="B90" s="2278"/>
      <c r="C90" s="1910" t="s">
        <v>1180</v>
      </c>
      <c r="D90" s="1911" t="s">
        <v>1168</v>
      </c>
      <c r="E90" s="1911"/>
      <c r="F90" s="1910">
        <v>60</v>
      </c>
      <c r="G90" s="1910"/>
      <c r="H90" s="2051" t="s">
        <v>407</v>
      </c>
      <c r="I90" s="1912" t="s">
        <v>406</v>
      </c>
      <c r="J90" s="1990"/>
      <c r="K90" s="1990"/>
      <c r="L90" s="1990"/>
      <c r="M90" s="1990"/>
      <c r="N90" s="1990"/>
      <c r="O90" s="1990"/>
      <c r="P90" s="2011"/>
      <c r="Q90" s="2011"/>
      <c r="R90" s="2011"/>
      <c r="S90" s="2011"/>
      <c r="T90" s="2011"/>
      <c r="U90" s="2011"/>
      <c r="V90" s="2011"/>
      <c r="W90" s="2011"/>
      <c r="X90" s="2011"/>
      <c r="Y90" s="2012">
        <v>25</v>
      </c>
      <c r="Z90" s="2012">
        <v>20</v>
      </c>
      <c r="AA90" s="2012">
        <v>15</v>
      </c>
      <c r="AB90" s="2012"/>
      <c r="AC90" s="2012"/>
      <c r="AD90" s="2012"/>
      <c r="AE90" s="2012"/>
      <c r="AF90" s="2012"/>
      <c r="AG90" s="2013"/>
      <c r="AH90" s="2013"/>
      <c r="AI90" s="2013"/>
      <c r="AJ90" s="2013"/>
      <c r="AK90" s="2013"/>
      <c r="AL90" s="2013"/>
      <c r="AM90" s="2013"/>
      <c r="AN90" s="2013"/>
      <c r="AO90" s="2016"/>
      <c r="AP90" s="2029"/>
      <c r="AQ90" s="2029"/>
      <c r="AR90" s="2030"/>
      <c r="AS90" s="2017"/>
      <c r="AT90" s="2017"/>
      <c r="AU90" s="2017"/>
      <c r="AV90" s="2017"/>
      <c r="AW90" s="2017"/>
      <c r="AX90" s="2026"/>
      <c r="AY90" s="2026"/>
      <c r="AZ90" s="2026"/>
      <c r="BA90" s="2026"/>
      <c r="BB90" s="2026"/>
      <c r="BC90" s="2026"/>
      <c r="BD90" s="2026"/>
      <c r="BE90" s="2027"/>
      <c r="BF90" s="2027"/>
      <c r="BG90" s="2027"/>
      <c r="BH90" s="2027"/>
      <c r="BI90" s="2027"/>
      <c r="BJ90" s="2027"/>
      <c r="BK90" s="2027"/>
      <c r="BL90" s="2028"/>
      <c r="BO90" s="2023"/>
    </row>
    <row r="91" spans="1:67" x14ac:dyDescent="0.2">
      <c r="A91" s="2248"/>
      <c r="B91" s="2278"/>
      <c r="C91" s="1910" t="s">
        <v>69</v>
      </c>
      <c r="D91" s="1911" t="s">
        <v>1185</v>
      </c>
      <c r="E91" s="1911"/>
      <c r="F91" s="1910">
        <v>45</v>
      </c>
      <c r="G91" s="1910"/>
      <c r="H91" s="2051" t="s">
        <v>407</v>
      </c>
      <c r="I91" s="1912" t="s">
        <v>406</v>
      </c>
      <c r="J91" s="1990"/>
      <c r="K91" s="1990"/>
      <c r="L91" s="1990"/>
      <c r="M91" s="1990"/>
      <c r="N91" s="1990"/>
      <c r="O91" s="1990"/>
      <c r="P91" s="2011"/>
      <c r="Q91" s="2011"/>
      <c r="R91" s="2011"/>
      <c r="S91" s="2011"/>
      <c r="T91" s="2011"/>
      <c r="U91" s="2011"/>
      <c r="V91" s="2011"/>
      <c r="W91" s="2011"/>
      <c r="X91" s="2011"/>
      <c r="Y91" s="2012"/>
      <c r="Z91" s="2012"/>
      <c r="AA91" s="2012">
        <v>5</v>
      </c>
      <c r="AB91" s="2012">
        <v>20</v>
      </c>
      <c r="AC91" s="2012">
        <v>20</v>
      </c>
      <c r="AD91" s="2012"/>
      <c r="AE91" s="2012"/>
      <c r="AF91" s="2012"/>
      <c r="AG91" s="2013"/>
      <c r="AH91" s="2013"/>
      <c r="AI91" s="2013"/>
      <c r="AJ91" s="2013"/>
      <c r="AK91" s="2013"/>
      <c r="AL91" s="2013"/>
      <c r="AM91" s="2013"/>
      <c r="AN91" s="2013"/>
      <c r="AO91" s="2016"/>
      <c r="AP91" s="2029"/>
      <c r="AQ91" s="2029"/>
      <c r="AR91" s="2030"/>
      <c r="AS91" s="2017"/>
      <c r="AT91" s="2017"/>
      <c r="AU91" s="2017"/>
      <c r="AV91" s="2017"/>
      <c r="AW91" s="2017"/>
      <c r="AX91" s="2026"/>
      <c r="AY91" s="2026"/>
      <c r="AZ91" s="2026"/>
      <c r="BA91" s="2026"/>
      <c r="BB91" s="2026"/>
      <c r="BC91" s="2026"/>
      <c r="BD91" s="2026"/>
      <c r="BE91" s="2027"/>
      <c r="BF91" s="2027"/>
      <c r="BG91" s="2027"/>
      <c r="BH91" s="2027"/>
      <c r="BI91" s="2027"/>
      <c r="BJ91" s="2027"/>
      <c r="BK91" s="2027"/>
      <c r="BL91" s="2028"/>
      <c r="BO91" s="2023"/>
    </row>
    <row r="92" spans="1:67" x14ac:dyDescent="0.2">
      <c r="A92" s="2248"/>
      <c r="B92" s="2278"/>
      <c r="C92" s="1910" t="s">
        <v>140</v>
      </c>
      <c r="D92" s="1911" t="s">
        <v>1172</v>
      </c>
      <c r="E92" s="1911"/>
      <c r="F92" s="1910">
        <v>60</v>
      </c>
      <c r="G92" s="1910"/>
      <c r="H92" s="2051" t="s">
        <v>407</v>
      </c>
      <c r="I92" s="1912" t="s">
        <v>406</v>
      </c>
      <c r="J92" s="1990"/>
      <c r="K92" s="1990"/>
      <c r="L92" s="1990"/>
      <c r="M92" s="1990"/>
      <c r="N92" s="1990"/>
      <c r="O92" s="1990"/>
      <c r="P92" s="2011"/>
      <c r="Q92" s="2011"/>
      <c r="R92" s="2011"/>
      <c r="S92" s="2011"/>
      <c r="T92" s="2011"/>
      <c r="U92" s="2011"/>
      <c r="V92" s="2011"/>
      <c r="W92" s="2011"/>
      <c r="X92" s="2011"/>
      <c r="Y92" s="2012"/>
      <c r="Z92" s="2012"/>
      <c r="AA92" s="2012"/>
      <c r="AB92" s="2012"/>
      <c r="AC92" s="2012"/>
      <c r="AD92" s="2012">
        <v>20</v>
      </c>
      <c r="AE92" s="2012">
        <v>20</v>
      </c>
      <c r="AF92" s="2012">
        <v>20</v>
      </c>
      <c r="AG92" s="2013"/>
      <c r="AH92" s="2013"/>
      <c r="AI92" s="2013"/>
      <c r="AJ92" s="2013"/>
      <c r="AK92" s="2013"/>
      <c r="AL92" s="2013"/>
      <c r="AM92" s="2013"/>
      <c r="AN92" s="2013"/>
      <c r="AO92" s="2016"/>
      <c r="AP92" s="2029"/>
      <c r="AQ92" s="2029"/>
      <c r="AR92" s="2030"/>
      <c r="AS92" s="2017"/>
      <c r="AT92" s="2017"/>
      <c r="AU92" s="2017"/>
      <c r="AV92" s="2017"/>
      <c r="AW92" s="2017"/>
      <c r="AX92" s="2026"/>
      <c r="AY92" s="2026"/>
      <c r="AZ92" s="2026"/>
      <c r="BA92" s="2026"/>
      <c r="BB92" s="2026"/>
      <c r="BC92" s="2026"/>
      <c r="BD92" s="2026"/>
      <c r="BE92" s="2027"/>
      <c r="BF92" s="2027"/>
      <c r="BG92" s="2027"/>
      <c r="BH92" s="2027"/>
      <c r="BI92" s="2027"/>
      <c r="BJ92" s="2027"/>
      <c r="BK92" s="2027"/>
      <c r="BL92" s="2028"/>
      <c r="BO92" s="2023"/>
    </row>
    <row r="93" spans="1:67" x14ac:dyDescent="0.2">
      <c r="A93" s="2248"/>
      <c r="B93" s="2278"/>
      <c r="C93" s="1910" t="s">
        <v>97</v>
      </c>
      <c r="D93" s="1911" t="s">
        <v>1184</v>
      </c>
      <c r="E93" s="1911"/>
      <c r="F93" s="1910">
        <v>60</v>
      </c>
      <c r="G93" s="1910"/>
      <c r="H93" s="2051" t="s">
        <v>409</v>
      </c>
      <c r="I93" s="1912" t="s">
        <v>408</v>
      </c>
      <c r="J93" s="1990"/>
      <c r="K93" s="1990"/>
      <c r="L93" s="1990"/>
      <c r="M93" s="1990"/>
      <c r="N93" s="1990"/>
      <c r="O93" s="1990"/>
      <c r="P93" s="2011"/>
      <c r="Q93" s="2011"/>
      <c r="R93" s="2011"/>
      <c r="S93" s="2011"/>
      <c r="T93" s="2011"/>
      <c r="U93" s="2011"/>
      <c r="V93" s="2011"/>
      <c r="W93" s="2011"/>
      <c r="X93" s="2011"/>
      <c r="Y93" s="2012"/>
      <c r="Z93" s="2012"/>
      <c r="AA93" s="2012"/>
      <c r="AB93" s="2012"/>
      <c r="AC93" s="2012"/>
      <c r="AD93" s="2012"/>
      <c r="AE93" s="2012"/>
      <c r="AF93" s="2012"/>
      <c r="AG93" s="2013">
        <v>25</v>
      </c>
      <c r="AH93" s="2013">
        <v>25</v>
      </c>
      <c r="AI93" s="2013">
        <v>10</v>
      </c>
      <c r="AJ93" s="2013"/>
      <c r="AK93" s="2013"/>
      <c r="AL93" s="2013"/>
      <c r="AM93" s="2013"/>
      <c r="AN93" s="2013"/>
      <c r="AO93" s="2016"/>
      <c r="AP93" s="2016"/>
      <c r="AQ93" s="2016"/>
      <c r="AR93" s="2017"/>
      <c r="AS93" s="2017"/>
      <c r="AT93" s="2017"/>
      <c r="AU93" s="2017"/>
      <c r="AV93" s="2017"/>
      <c r="AW93" s="2017"/>
      <c r="AX93" s="2026"/>
      <c r="AY93" s="2123"/>
      <c r="AZ93" s="2026"/>
      <c r="BA93" s="2026"/>
      <c r="BB93" s="2026"/>
      <c r="BC93" s="2026"/>
      <c r="BD93" s="2026"/>
      <c r="BE93" s="2027"/>
      <c r="BF93" s="2027"/>
      <c r="BG93" s="2027"/>
      <c r="BH93" s="2027"/>
      <c r="BI93" s="2027"/>
      <c r="BJ93" s="2027"/>
      <c r="BK93" s="2027"/>
      <c r="BL93" s="2028"/>
      <c r="BO93" s="2023"/>
    </row>
    <row r="94" spans="1:67" x14ac:dyDescent="0.2">
      <c r="A94" s="2248"/>
      <c r="B94" s="2278"/>
      <c r="C94" s="1910" t="s">
        <v>88</v>
      </c>
      <c r="D94" s="1911" t="s">
        <v>1189</v>
      </c>
      <c r="E94" s="1911"/>
      <c r="F94" s="1910">
        <v>120</v>
      </c>
      <c r="G94" s="1910"/>
      <c r="H94" s="2051" t="s">
        <v>409</v>
      </c>
      <c r="I94" s="1912" t="s">
        <v>408</v>
      </c>
      <c r="J94" s="2062"/>
      <c r="K94" s="2062"/>
      <c r="L94" s="2062"/>
      <c r="M94" s="2062"/>
      <c r="N94" s="2062"/>
      <c r="O94" s="2062"/>
      <c r="P94" s="2124"/>
      <c r="Q94" s="2124"/>
      <c r="R94" s="2124"/>
      <c r="S94" s="2124"/>
      <c r="T94" s="2124"/>
      <c r="U94" s="2124"/>
      <c r="V94" s="2124"/>
      <c r="W94" s="2124"/>
      <c r="X94" s="2124"/>
      <c r="Y94" s="2125"/>
      <c r="Z94" s="2125"/>
      <c r="AA94" s="2125"/>
      <c r="AB94" s="2125"/>
      <c r="AC94" s="2125"/>
      <c r="AD94" s="2125"/>
      <c r="AE94" s="2104"/>
      <c r="AF94" s="2104"/>
      <c r="AG94" s="2091"/>
      <c r="AH94" s="2091"/>
      <c r="AI94" s="2090">
        <v>12</v>
      </c>
      <c r="AJ94" s="2090">
        <v>20</v>
      </c>
      <c r="AK94" s="2090">
        <v>20</v>
      </c>
      <c r="AL94" s="2090">
        <v>20</v>
      </c>
      <c r="AM94" s="2090">
        <v>20</v>
      </c>
      <c r="AN94" s="1980">
        <v>28</v>
      </c>
      <c r="AO94" s="2106"/>
      <c r="AP94" s="2016"/>
      <c r="AQ94" s="2016"/>
      <c r="AR94" s="2017"/>
      <c r="AS94" s="2126"/>
      <c r="AT94" s="2126"/>
      <c r="AU94" s="2126"/>
      <c r="AV94" s="2126"/>
      <c r="AW94" s="2126"/>
      <c r="AX94" s="2096"/>
      <c r="AY94" s="2096"/>
      <c r="AZ94" s="2096"/>
      <c r="BA94" s="2096"/>
      <c r="BB94" s="2096"/>
      <c r="BC94" s="2096"/>
      <c r="BD94" s="2096"/>
      <c r="BE94" s="2097"/>
      <c r="BF94" s="2097"/>
      <c r="BG94" s="2097"/>
      <c r="BH94" s="2097"/>
      <c r="BI94" s="2097"/>
      <c r="BJ94" s="2097"/>
      <c r="BK94" s="2097"/>
      <c r="BL94" s="2127"/>
      <c r="BO94" s="2023"/>
    </row>
    <row r="95" spans="1:67" x14ac:dyDescent="0.2">
      <c r="A95" s="2248"/>
      <c r="B95" s="2278"/>
      <c r="C95" s="1910" t="s">
        <v>72</v>
      </c>
      <c r="D95" s="1911" t="s">
        <v>1173</v>
      </c>
      <c r="E95" s="1911"/>
      <c r="F95" s="1910">
        <v>120</v>
      </c>
      <c r="G95" s="1910"/>
      <c r="H95" s="2051" t="s">
        <v>400</v>
      </c>
      <c r="I95" s="1913" t="s">
        <v>399</v>
      </c>
      <c r="J95" s="2062"/>
      <c r="K95" s="2062"/>
      <c r="L95" s="2062"/>
      <c r="M95" s="2062"/>
      <c r="N95" s="2062"/>
      <c r="O95" s="2062"/>
      <c r="P95" s="2124"/>
      <c r="Q95" s="2124"/>
      <c r="R95" s="2124"/>
      <c r="S95" s="2124"/>
      <c r="T95" s="2124"/>
      <c r="U95" s="2124"/>
      <c r="V95" s="2124"/>
      <c r="W95" s="2124"/>
      <c r="X95" s="2124"/>
      <c r="Y95" s="2125"/>
      <c r="Z95" s="2125"/>
      <c r="AA95" s="2125"/>
      <c r="AB95" s="2125"/>
      <c r="AC95" s="2125"/>
      <c r="AD95" s="2125"/>
      <c r="AE95" s="2104"/>
      <c r="AF95" s="2104"/>
      <c r="AG95" s="2091"/>
      <c r="AH95" s="2091"/>
      <c r="AI95" s="2091"/>
      <c r="AJ95" s="2091"/>
      <c r="AK95" s="2091"/>
      <c r="AL95" s="2091"/>
      <c r="AM95" s="2105"/>
      <c r="AN95" s="2105"/>
      <c r="AO95" s="2106"/>
      <c r="AP95" s="2016"/>
      <c r="AQ95" s="2016"/>
      <c r="AR95" s="2017">
        <v>20</v>
      </c>
      <c r="AS95" s="2017">
        <v>20</v>
      </c>
      <c r="AT95" s="2017">
        <v>20</v>
      </c>
      <c r="AU95" s="2017">
        <v>20</v>
      </c>
      <c r="AV95" s="2017">
        <v>20</v>
      </c>
      <c r="AW95" s="2017">
        <v>20</v>
      </c>
      <c r="AX95" s="2096"/>
      <c r="AY95" s="2096"/>
      <c r="AZ95" s="2096"/>
      <c r="BA95" s="2096"/>
      <c r="BB95" s="2096"/>
      <c r="BC95" s="2096"/>
      <c r="BD95" s="2096"/>
      <c r="BE95" s="2097"/>
      <c r="BF95" s="2097"/>
      <c r="BG95" s="2097"/>
      <c r="BH95" s="2097"/>
      <c r="BI95" s="2097"/>
      <c r="BJ95" s="2097"/>
      <c r="BK95" s="2097"/>
      <c r="BL95" s="2127"/>
      <c r="BO95" s="2023"/>
    </row>
    <row r="96" spans="1:67" ht="15" x14ac:dyDescent="0.2">
      <c r="A96" s="2248"/>
      <c r="B96" s="2278"/>
      <c r="C96" s="1910" t="s">
        <v>95</v>
      </c>
      <c r="D96" s="1911" t="s">
        <v>1182</v>
      </c>
      <c r="E96" s="1911"/>
      <c r="F96" s="1910">
        <v>45</v>
      </c>
      <c r="G96" s="1910"/>
      <c r="H96" s="2051" t="s">
        <v>307</v>
      </c>
      <c r="I96" s="1913" t="s">
        <v>394</v>
      </c>
      <c r="J96" s="1990"/>
      <c r="K96" s="1990"/>
      <c r="L96" s="1990"/>
      <c r="M96" s="1990"/>
      <c r="N96" s="1990"/>
      <c r="O96" s="1990"/>
      <c r="P96" s="2011"/>
      <c r="Q96" s="2128"/>
      <c r="R96" s="2011"/>
      <c r="S96" s="2011"/>
      <c r="T96" s="2011"/>
      <c r="U96" s="2011"/>
      <c r="V96" s="2011"/>
      <c r="W96" s="2011"/>
      <c r="X96" s="2011"/>
      <c r="Y96" s="2012"/>
      <c r="Z96" s="2012"/>
      <c r="AA96" s="2012"/>
      <c r="AB96" s="2012"/>
      <c r="AC96" s="2012"/>
      <c r="AD96" s="2012"/>
      <c r="AE96" s="2012"/>
      <c r="AF96" s="2012"/>
      <c r="AG96" s="2013"/>
      <c r="AH96" s="2013"/>
      <c r="AI96" s="2013"/>
      <c r="AJ96" s="2013"/>
      <c r="AK96" s="2013"/>
      <c r="AL96" s="2013"/>
      <c r="AM96" s="2013"/>
      <c r="AN96" s="2013"/>
      <c r="AO96" s="2016"/>
      <c r="AP96" s="2016"/>
      <c r="AQ96" s="2016"/>
      <c r="AR96" s="2017"/>
      <c r="AS96" s="2017"/>
      <c r="AT96" s="2017"/>
      <c r="AU96" s="2017"/>
      <c r="AV96" s="2017"/>
      <c r="AW96" s="2017"/>
      <c r="AX96" s="2026">
        <v>25</v>
      </c>
      <c r="AY96" s="2026">
        <v>20</v>
      </c>
      <c r="AZ96" s="2026"/>
      <c r="BA96" s="2026"/>
      <c r="BB96" s="2026"/>
      <c r="BC96" s="2026"/>
      <c r="BD96" s="2026"/>
      <c r="BE96" s="2027"/>
      <c r="BF96" s="2027"/>
      <c r="BG96" s="2027"/>
      <c r="BH96" s="2027"/>
      <c r="BI96" s="2027"/>
      <c r="BJ96" s="2027"/>
      <c r="BK96" s="2027"/>
      <c r="BL96" s="1915"/>
      <c r="BO96" s="2023"/>
    </row>
    <row r="97" spans="1:67" x14ac:dyDescent="0.2">
      <c r="A97" s="2248"/>
      <c r="B97" s="2278"/>
      <c r="C97" s="1910" t="s">
        <v>60</v>
      </c>
      <c r="D97" s="1911" t="s">
        <v>1166</v>
      </c>
      <c r="E97" s="1911"/>
      <c r="F97" s="1910">
        <v>60</v>
      </c>
      <c r="G97" s="1910"/>
      <c r="H97" s="2051" t="s">
        <v>307</v>
      </c>
      <c r="I97" s="1913" t="s">
        <v>394</v>
      </c>
      <c r="J97" s="1990"/>
      <c r="K97" s="1990"/>
      <c r="L97" s="1990"/>
      <c r="M97" s="1990"/>
      <c r="N97" s="1990"/>
      <c r="O97" s="1990"/>
      <c r="P97" s="2011"/>
      <c r="Q97" s="2011"/>
      <c r="R97" s="2011"/>
      <c r="S97" s="2011"/>
      <c r="T97" s="2011"/>
      <c r="U97" s="2011"/>
      <c r="V97" s="2011"/>
      <c r="W97" s="2011"/>
      <c r="X97" s="2011"/>
      <c r="Y97" s="2012"/>
      <c r="Z97" s="2012"/>
      <c r="AA97" s="2012"/>
      <c r="AB97" s="2012"/>
      <c r="AC97" s="2012"/>
      <c r="AD97" s="2012"/>
      <c r="AE97" s="2012"/>
      <c r="AF97" s="2012"/>
      <c r="AG97" s="2013"/>
      <c r="AH97" s="2013"/>
      <c r="AI97" s="2013"/>
      <c r="AJ97" s="2013"/>
      <c r="AK97" s="2013"/>
      <c r="AL97" s="2013"/>
      <c r="AM97" s="2013"/>
      <c r="AN97" s="2013"/>
      <c r="AO97" s="2016"/>
      <c r="AP97" s="2016"/>
      <c r="AQ97" s="2016"/>
      <c r="AR97" s="2017"/>
      <c r="AS97" s="2017"/>
      <c r="AT97" s="2017"/>
      <c r="AU97" s="2017"/>
      <c r="AV97" s="2017"/>
      <c r="AW97" s="2017"/>
      <c r="AX97" s="2026"/>
      <c r="AY97" s="2026">
        <v>5</v>
      </c>
      <c r="AZ97" s="2026">
        <v>25</v>
      </c>
      <c r="BA97" s="2026">
        <v>25</v>
      </c>
      <c r="BB97" s="2026">
        <v>5</v>
      </c>
      <c r="BC97" s="2026"/>
      <c r="BD97" s="2026"/>
      <c r="BE97" s="2027"/>
      <c r="BF97" s="2027"/>
      <c r="BG97" s="2027"/>
      <c r="BH97" s="2027"/>
      <c r="BI97" s="2027"/>
      <c r="BJ97" s="2027"/>
      <c r="BK97" s="2027"/>
      <c r="BL97" s="1915"/>
      <c r="BO97" s="2023"/>
    </row>
    <row r="98" spans="1:67" x14ac:dyDescent="0.2">
      <c r="A98" s="2248"/>
      <c r="B98" s="2278"/>
      <c r="C98" s="1910" t="s">
        <v>152</v>
      </c>
      <c r="D98" s="1911" t="s">
        <v>1169</v>
      </c>
      <c r="E98" s="1911"/>
      <c r="F98" s="1910">
        <v>60</v>
      </c>
      <c r="G98" s="1910"/>
      <c r="H98" s="2051" t="s">
        <v>307</v>
      </c>
      <c r="I98" s="1913" t="s">
        <v>394</v>
      </c>
      <c r="J98" s="1990"/>
      <c r="K98" s="1990"/>
      <c r="L98" s="1990"/>
      <c r="M98" s="1990"/>
      <c r="N98" s="1990"/>
      <c r="O98" s="1990"/>
      <c r="P98" s="2011"/>
      <c r="Q98" s="2011"/>
      <c r="R98" s="2011"/>
      <c r="S98" s="2011"/>
      <c r="T98" s="2011"/>
      <c r="U98" s="2011"/>
      <c r="V98" s="2011"/>
      <c r="W98" s="2011"/>
      <c r="X98" s="2011"/>
      <c r="Y98" s="2012"/>
      <c r="Z98" s="2012"/>
      <c r="AA98" s="2012"/>
      <c r="AB98" s="2012"/>
      <c r="AC98" s="2012"/>
      <c r="AD98" s="2012"/>
      <c r="AE98" s="2012"/>
      <c r="AF98" s="2012"/>
      <c r="AG98" s="2013"/>
      <c r="AH98" s="2013"/>
      <c r="AI98" s="2013"/>
      <c r="AJ98" s="2013"/>
      <c r="AK98" s="2013"/>
      <c r="AL98" s="2013"/>
      <c r="AM98" s="2013"/>
      <c r="AN98" s="2013"/>
      <c r="AO98" s="2016"/>
      <c r="AP98" s="2016"/>
      <c r="AQ98" s="2016"/>
      <c r="AR98" s="2017"/>
      <c r="AS98" s="2017"/>
      <c r="AT98" s="2017"/>
      <c r="AU98" s="2017"/>
      <c r="AV98" s="2017"/>
      <c r="AW98" s="2017"/>
      <c r="AX98" s="2026"/>
      <c r="AY98" s="2026"/>
      <c r="AZ98" s="2026"/>
      <c r="BA98" s="2026"/>
      <c r="BB98" s="2026">
        <v>20</v>
      </c>
      <c r="BC98" s="2026">
        <v>20</v>
      </c>
      <c r="BD98" s="2026">
        <v>20</v>
      </c>
      <c r="BE98" s="2027"/>
      <c r="BF98" s="2027"/>
      <c r="BG98" s="2027"/>
      <c r="BH98" s="2027"/>
      <c r="BI98" s="2027"/>
      <c r="BJ98" s="2027"/>
      <c r="BK98" s="2027"/>
      <c r="BL98" s="1915"/>
      <c r="BO98" s="2023"/>
    </row>
    <row r="99" spans="1:67" x14ac:dyDescent="0.2">
      <c r="A99" s="2248"/>
      <c r="B99" s="2278"/>
      <c r="C99" s="1910" t="s">
        <v>134</v>
      </c>
      <c r="D99" s="1911" t="s">
        <v>1224</v>
      </c>
      <c r="E99" s="1911"/>
      <c r="F99" s="1910">
        <v>60</v>
      </c>
      <c r="G99" s="1910"/>
      <c r="H99" s="2051" t="s">
        <v>327</v>
      </c>
      <c r="I99" s="1912" t="s">
        <v>391</v>
      </c>
      <c r="J99" s="1990"/>
      <c r="K99" s="1990"/>
      <c r="L99" s="1990"/>
      <c r="M99" s="1990"/>
      <c r="N99" s="1990"/>
      <c r="O99" s="1990"/>
      <c r="P99" s="2011"/>
      <c r="Q99" s="2011"/>
      <c r="R99" s="2011"/>
      <c r="S99" s="2011"/>
      <c r="T99" s="2011"/>
      <c r="U99" s="2011"/>
      <c r="V99" s="2011"/>
      <c r="W99" s="2011"/>
      <c r="X99" s="2011"/>
      <c r="Y99" s="2012"/>
      <c r="Z99" s="2012"/>
      <c r="AA99" s="2012"/>
      <c r="AB99" s="2012"/>
      <c r="AC99" s="2012"/>
      <c r="AD99" s="2012"/>
      <c r="AE99" s="2012"/>
      <c r="AF99" s="2012"/>
      <c r="AG99" s="2013"/>
      <c r="AH99" s="2013"/>
      <c r="AI99" s="2013"/>
      <c r="AJ99" s="2013"/>
      <c r="AK99" s="2013"/>
      <c r="AL99" s="2013"/>
      <c r="AM99" s="2013"/>
      <c r="AN99" s="2013"/>
      <c r="AO99" s="2016"/>
      <c r="AP99" s="2016"/>
      <c r="AQ99" s="2016"/>
      <c r="AR99" s="2017"/>
      <c r="AS99" s="2017"/>
      <c r="AT99" s="2017"/>
      <c r="AU99" s="2017"/>
      <c r="AV99" s="2017"/>
      <c r="AW99" s="2017"/>
      <c r="AX99" s="2026"/>
      <c r="AY99" s="2026"/>
      <c r="AZ99" s="2026"/>
      <c r="BA99" s="2026"/>
      <c r="BB99" s="2026"/>
      <c r="BC99" s="2026"/>
      <c r="BD99" s="2026"/>
      <c r="BE99" s="2027">
        <v>25</v>
      </c>
      <c r="BF99" s="2027">
        <v>25</v>
      </c>
      <c r="BG99" s="2027">
        <v>10</v>
      </c>
      <c r="BH99" s="2027"/>
      <c r="BI99" s="2027"/>
      <c r="BJ99" s="2027"/>
      <c r="BK99" s="2027"/>
      <c r="BL99" s="1915"/>
      <c r="BO99" s="2023"/>
    </row>
    <row r="100" spans="1:67" x14ac:dyDescent="0.2">
      <c r="A100" s="2248"/>
      <c r="B100" s="2278"/>
      <c r="C100" s="1910" t="s">
        <v>79</v>
      </c>
      <c r="D100" s="1911" t="s">
        <v>1170</v>
      </c>
      <c r="E100" s="1911"/>
      <c r="F100" s="1910">
        <v>60</v>
      </c>
      <c r="G100" s="1910"/>
      <c r="H100" s="2051" t="s">
        <v>327</v>
      </c>
      <c r="I100" s="1912" t="s">
        <v>391</v>
      </c>
      <c r="J100" s="1990"/>
      <c r="K100" s="1990"/>
      <c r="L100" s="1990"/>
      <c r="M100" s="1990"/>
      <c r="N100" s="1990"/>
      <c r="O100" s="1990"/>
      <c r="P100" s="2011"/>
      <c r="Q100" s="2011"/>
      <c r="R100" s="2011"/>
      <c r="S100" s="2011"/>
      <c r="T100" s="2011"/>
      <c r="U100" s="2011"/>
      <c r="V100" s="2011"/>
      <c r="W100" s="2011"/>
      <c r="X100" s="2011"/>
      <c r="Y100" s="2012"/>
      <c r="Z100" s="2012"/>
      <c r="AA100" s="2012"/>
      <c r="AB100" s="2012"/>
      <c r="AC100" s="2012"/>
      <c r="AD100" s="2012"/>
      <c r="AE100" s="2012"/>
      <c r="AF100" s="2012"/>
      <c r="AG100" s="2013"/>
      <c r="AH100" s="2013"/>
      <c r="AI100" s="2013"/>
      <c r="AJ100" s="2013"/>
      <c r="AK100" s="2013"/>
      <c r="AL100" s="2013"/>
      <c r="AM100" s="2013"/>
      <c r="AN100" s="2013"/>
      <c r="AO100" s="2016"/>
      <c r="AP100" s="2016"/>
      <c r="AQ100" s="2016"/>
      <c r="AR100" s="2017"/>
      <c r="AS100" s="2017"/>
      <c r="AT100" s="2017"/>
      <c r="AU100" s="2017"/>
      <c r="AV100" s="2017"/>
      <c r="AW100" s="2017"/>
      <c r="AX100" s="2026"/>
      <c r="AY100" s="2026"/>
      <c r="AZ100" s="2026"/>
      <c r="BA100" s="2026"/>
      <c r="BB100" s="2026"/>
      <c r="BC100" s="2026"/>
      <c r="BD100" s="2026"/>
      <c r="BE100" s="2027"/>
      <c r="BF100" s="2027"/>
      <c r="BG100" s="2027">
        <v>15</v>
      </c>
      <c r="BH100" s="2027">
        <v>25</v>
      </c>
      <c r="BI100" s="2027">
        <v>20</v>
      </c>
      <c r="BJ100" s="2027"/>
      <c r="BK100" s="2027"/>
      <c r="BL100" s="1915"/>
      <c r="BO100" s="2023"/>
    </row>
    <row r="101" spans="1:67" x14ac:dyDescent="0.2">
      <c r="A101" s="2248"/>
      <c r="B101" s="2279"/>
      <c r="C101" s="1910" t="s">
        <v>455</v>
      </c>
      <c r="D101" s="1911" t="s">
        <v>1188</v>
      </c>
      <c r="E101" s="1911"/>
      <c r="F101" s="1910">
        <v>60</v>
      </c>
      <c r="G101" s="1910"/>
      <c r="H101" s="2051" t="s">
        <v>327</v>
      </c>
      <c r="I101" s="1912" t="s">
        <v>391</v>
      </c>
      <c r="J101" s="1990"/>
      <c r="K101" s="1990"/>
      <c r="L101" s="1990"/>
      <c r="M101" s="1990"/>
      <c r="N101" s="1990"/>
      <c r="O101" s="1990"/>
      <c r="P101" s="2011"/>
      <c r="Q101" s="2011"/>
      <c r="R101" s="2011"/>
      <c r="S101" s="2011"/>
      <c r="T101" s="2011"/>
      <c r="U101" s="2011"/>
      <c r="V101" s="2011"/>
      <c r="W101" s="2011"/>
      <c r="X101" s="2011"/>
      <c r="Y101" s="2012"/>
      <c r="Z101" s="2012"/>
      <c r="AA101" s="2012"/>
      <c r="AB101" s="2012"/>
      <c r="AC101" s="2012"/>
      <c r="AD101" s="2012"/>
      <c r="AE101" s="2012"/>
      <c r="AF101" s="2012"/>
      <c r="AG101" s="2013"/>
      <c r="AH101" s="2013"/>
      <c r="AI101" s="2013"/>
      <c r="AJ101" s="2013"/>
      <c r="AK101" s="2013"/>
      <c r="AL101" s="2013"/>
      <c r="AM101" s="2013"/>
      <c r="AN101" s="2013"/>
      <c r="AO101" s="2016"/>
      <c r="AP101" s="2016"/>
      <c r="AQ101" s="2016"/>
      <c r="AR101" s="2017"/>
      <c r="AS101" s="2017"/>
      <c r="AT101" s="2017"/>
      <c r="AU101" s="2017"/>
      <c r="AV101" s="2017"/>
      <c r="AW101" s="2017"/>
      <c r="AX101" s="2026"/>
      <c r="AY101" s="2026"/>
      <c r="AZ101" s="2026"/>
      <c r="BA101" s="2026"/>
      <c r="BB101" s="2026"/>
      <c r="BC101" s="2026"/>
      <c r="BD101" s="2026"/>
      <c r="BE101" s="2027"/>
      <c r="BF101" s="2027"/>
      <c r="BG101" s="2027"/>
      <c r="BH101" s="2027"/>
      <c r="BI101" s="2027">
        <v>5</v>
      </c>
      <c r="BJ101" s="2027">
        <v>25</v>
      </c>
      <c r="BK101" s="2027">
        <v>30</v>
      </c>
      <c r="BL101" s="1915"/>
      <c r="BO101" s="2023"/>
    </row>
    <row r="102" spans="1:67" s="1945" customFormat="1" x14ac:dyDescent="0.2">
      <c r="A102" s="2249"/>
      <c r="B102" s="520"/>
      <c r="C102" s="1953"/>
      <c r="D102" s="1953" t="s">
        <v>2318</v>
      </c>
      <c r="E102" s="1953"/>
      <c r="F102" s="1953">
        <f>SUM(F86:F101)</f>
        <v>1035</v>
      </c>
      <c r="G102" s="1953"/>
      <c r="H102" s="1953"/>
      <c r="I102" s="1953"/>
      <c r="J102" s="2056">
        <f>SUM(J79:J101)</f>
        <v>20</v>
      </c>
      <c r="K102" s="2056">
        <f t="shared" ref="K102:BK102" si="11">SUM(K79:K101)</f>
        <v>25</v>
      </c>
      <c r="L102" s="2056">
        <f t="shared" si="11"/>
        <v>30</v>
      </c>
      <c r="M102" s="2056">
        <f t="shared" si="11"/>
        <v>20</v>
      </c>
      <c r="N102" s="2056">
        <f t="shared" si="11"/>
        <v>25</v>
      </c>
      <c r="O102" s="2056">
        <f t="shared" si="11"/>
        <v>30</v>
      </c>
      <c r="P102" s="2056">
        <f t="shared" si="11"/>
        <v>25</v>
      </c>
      <c r="Q102" s="2056">
        <f t="shared" si="11"/>
        <v>25</v>
      </c>
      <c r="R102" s="2056">
        <f t="shared" si="11"/>
        <v>25</v>
      </c>
      <c r="S102" s="2056">
        <f t="shared" si="11"/>
        <v>25</v>
      </c>
      <c r="T102" s="2056">
        <f t="shared" si="11"/>
        <v>25</v>
      </c>
      <c r="U102" s="2056">
        <f t="shared" si="11"/>
        <v>25</v>
      </c>
      <c r="V102" s="2056">
        <f t="shared" si="11"/>
        <v>25</v>
      </c>
      <c r="W102" s="2056">
        <f t="shared" si="11"/>
        <v>25</v>
      </c>
      <c r="X102" s="2056">
        <f t="shared" si="11"/>
        <v>25</v>
      </c>
      <c r="Y102" s="2056">
        <f t="shared" si="11"/>
        <v>25</v>
      </c>
      <c r="Z102" s="2056">
        <f t="shared" si="11"/>
        <v>20</v>
      </c>
      <c r="AA102" s="2056">
        <f t="shared" si="11"/>
        <v>20</v>
      </c>
      <c r="AB102" s="2056">
        <f t="shared" si="11"/>
        <v>20</v>
      </c>
      <c r="AC102" s="2056">
        <f t="shared" si="11"/>
        <v>20</v>
      </c>
      <c r="AD102" s="2056">
        <f t="shared" si="11"/>
        <v>20</v>
      </c>
      <c r="AE102" s="2056">
        <f t="shared" si="11"/>
        <v>20</v>
      </c>
      <c r="AF102" s="2056">
        <f t="shared" si="11"/>
        <v>20</v>
      </c>
      <c r="AG102" s="2056">
        <f t="shared" si="11"/>
        <v>25</v>
      </c>
      <c r="AH102" s="2056">
        <f t="shared" si="11"/>
        <v>25</v>
      </c>
      <c r="AI102" s="2056">
        <f t="shared" si="11"/>
        <v>22</v>
      </c>
      <c r="AJ102" s="2056">
        <f t="shared" si="11"/>
        <v>20</v>
      </c>
      <c r="AK102" s="2056">
        <f t="shared" si="11"/>
        <v>20</v>
      </c>
      <c r="AL102" s="2056">
        <f t="shared" si="11"/>
        <v>20</v>
      </c>
      <c r="AM102" s="2056">
        <f t="shared" si="11"/>
        <v>20</v>
      </c>
      <c r="AN102" s="2056">
        <f t="shared" si="11"/>
        <v>28</v>
      </c>
      <c r="AO102" s="2056">
        <f t="shared" si="11"/>
        <v>0</v>
      </c>
      <c r="AP102" s="2056">
        <f t="shared" si="11"/>
        <v>0</v>
      </c>
      <c r="AQ102" s="2056">
        <f t="shared" si="11"/>
        <v>0</v>
      </c>
      <c r="AR102" s="2056">
        <f t="shared" si="11"/>
        <v>20</v>
      </c>
      <c r="AS102" s="2056">
        <f t="shared" si="11"/>
        <v>20</v>
      </c>
      <c r="AT102" s="2056">
        <f t="shared" si="11"/>
        <v>20</v>
      </c>
      <c r="AU102" s="2056">
        <f t="shared" si="11"/>
        <v>20</v>
      </c>
      <c r="AV102" s="2056">
        <f t="shared" si="11"/>
        <v>20</v>
      </c>
      <c r="AW102" s="2056">
        <f t="shared" si="11"/>
        <v>20</v>
      </c>
      <c r="AX102" s="2056">
        <f t="shared" si="11"/>
        <v>25</v>
      </c>
      <c r="AY102" s="2056">
        <f t="shared" si="11"/>
        <v>25</v>
      </c>
      <c r="AZ102" s="2056">
        <f t="shared" si="11"/>
        <v>25</v>
      </c>
      <c r="BA102" s="2056">
        <f t="shared" si="11"/>
        <v>25</v>
      </c>
      <c r="BB102" s="2056">
        <f t="shared" si="11"/>
        <v>25</v>
      </c>
      <c r="BC102" s="2056">
        <f t="shared" si="11"/>
        <v>20</v>
      </c>
      <c r="BD102" s="2056">
        <f t="shared" si="11"/>
        <v>20</v>
      </c>
      <c r="BE102" s="2056">
        <f t="shared" si="11"/>
        <v>25</v>
      </c>
      <c r="BF102" s="2056">
        <f t="shared" si="11"/>
        <v>25</v>
      </c>
      <c r="BG102" s="2056">
        <f t="shared" si="11"/>
        <v>25</v>
      </c>
      <c r="BH102" s="2056">
        <f t="shared" si="11"/>
        <v>25</v>
      </c>
      <c r="BI102" s="2056">
        <f t="shared" si="11"/>
        <v>25</v>
      </c>
      <c r="BJ102" s="2056">
        <f t="shared" si="11"/>
        <v>25</v>
      </c>
      <c r="BK102" s="2056">
        <f t="shared" si="11"/>
        <v>30</v>
      </c>
      <c r="BL102" s="2058"/>
      <c r="BO102" s="2129"/>
    </row>
    <row r="103" spans="1:67" ht="12" customHeight="1" x14ac:dyDescent="0.2">
      <c r="A103" s="1504"/>
      <c r="B103" s="2277" t="s">
        <v>2349</v>
      </c>
      <c r="C103" s="1913" t="s">
        <v>156</v>
      </c>
      <c r="D103" s="2113" t="s">
        <v>862</v>
      </c>
      <c r="E103" s="2113"/>
      <c r="F103" s="1913">
        <v>45</v>
      </c>
      <c r="G103" s="1913"/>
      <c r="H103" s="1913"/>
      <c r="I103" s="1913" t="s">
        <v>635</v>
      </c>
      <c r="J103" s="1990">
        <v>20</v>
      </c>
      <c r="K103" s="1990">
        <v>25</v>
      </c>
      <c r="L103" s="1990"/>
      <c r="M103" s="1990"/>
      <c r="N103" s="1990"/>
      <c r="O103" s="1990"/>
      <c r="P103" s="1978"/>
      <c r="Q103" s="1978"/>
      <c r="R103" s="1978"/>
      <c r="S103" s="1978"/>
      <c r="T103" s="1978"/>
      <c r="U103" s="1978"/>
      <c r="V103" s="1978"/>
      <c r="W103" s="1978"/>
      <c r="X103" s="1978"/>
      <c r="Y103" s="1979"/>
      <c r="Z103" s="1979"/>
      <c r="AA103" s="1979"/>
      <c r="AB103" s="1979"/>
      <c r="AC103" s="1979"/>
      <c r="AD103" s="1979"/>
      <c r="AE103" s="1979"/>
      <c r="AF103" s="2089"/>
      <c r="AG103" s="2114"/>
      <c r="AH103" s="2114"/>
      <c r="AI103" s="2114"/>
      <c r="AJ103" s="2114"/>
      <c r="AK103" s="2114"/>
      <c r="AL103" s="2114"/>
      <c r="AM103" s="2114"/>
      <c r="AN103" s="2114"/>
      <c r="AO103" s="2115"/>
      <c r="AP103" s="2116"/>
      <c r="AQ103" s="2116"/>
      <c r="AR103" s="2017"/>
      <c r="AS103" s="2100"/>
      <c r="AT103" s="2099"/>
      <c r="AU103" s="2099"/>
      <c r="AV103" s="2099"/>
      <c r="AW103" s="2099"/>
      <c r="AX103" s="2117"/>
      <c r="AY103" s="2117"/>
      <c r="AZ103" s="2117"/>
      <c r="BA103" s="2117"/>
      <c r="BB103" s="2117"/>
      <c r="BC103" s="2118"/>
      <c r="BD103" s="2118"/>
      <c r="BE103" s="2119"/>
      <c r="BF103" s="2119"/>
      <c r="BG103" s="2119"/>
      <c r="BH103" s="2119"/>
      <c r="BI103" s="2119"/>
      <c r="BJ103" s="2119"/>
      <c r="BK103" s="2119"/>
      <c r="BL103" s="2120"/>
      <c r="BO103" s="2023"/>
    </row>
    <row r="104" spans="1:67" x14ac:dyDescent="0.2">
      <c r="A104" s="1504"/>
      <c r="B104" s="2278"/>
      <c r="C104" s="1913" t="s">
        <v>155</v>
      </c>
      <c r="D104" s="2113" t="s">
        <v>1287</v>
      </c>
      <c r="E104" s="2113"/>
      <c r="F104" s="1913">
        <v>30</v>
      </c>
      <c r="G104" s="1913"/>
      <c r="H104" s="1913"/>
      <c r="I104" s="1913" t="s">
        <v>635</v>
      </c>
      <c r="J104" s="1990"/>
      <c r="K104" s="1990"/>
      <c r="L104" s="1990">
        <v>30</v>
      </c>
      <c r="M104" s="1990"/>
      <c r="N104" s="1990"/>
      <c r="O104" s="1990"/>
      <c r="P104" s="1978"/>
      <c r="Q104" s="1978"/>
      <c r="R104" s="1978"/>
      <c r="S104" s="1978"/>
      <c r="T104" s="1978"/>
      <c r="U104" s="1978"/>
      <c r="V104" s="1978"/>
      <c r="W104" s="1978"/>
      <c r="X104" s="1978"/>
      <c r="Y104" s="1979"/>
      <c r="Z104" s="1979"/>
      <c r="AA104" s="1979"/>
      <c r="AB104" s="1979"/>
      <c r="AC104" s="1979"/>
      <c r="AD104" s="1979"/>
      <c r="AE104" s="1979"/>
      <c r="AF104" s="2089"/>
      <c r="AG104" s="2114"/>
      <c r="AH104" s="2114"/>
      <c r="AI104" s="2114"/>
      <c r="AJ104" s="2114"/>
      <c r="AK104" s="2114"/>
      <c r="AL104" s="2114"/>
      <c r="AM104" s="2114"/>
      <c r="AN104" s="2114"/>
      <c r="AO104" s="2115"/>
      <c r="AP104" s="2116"/>
      <c r="AQ104" s="2116"/>
      <c r="AR104" s="2017"/>
      <c r="AS104" s="2100"/>
      <c r="AT104" s="2099"/>
      <c r="AU104" s="2099"/>
      <c r="AV104" s="2099"/>
      <c r="AW104" s="2099"/>
      <c r="AX104" s="2117"/>
      <c r="AY104" s="2117"/>
      <c r="AZ104" s="2117"/>
      <c r="BA104" s="2117"/>
      <c r="BB104" s="2117"/>
      <c r="BC104" s="2118"/>
      <c r="BD104" s="2118"/>
      <c r="BE104" s="2119"/>
      <c r="BF104" s="2119"/>
      <c r="BG104" s="2119"/>
      <c r="BH104" s="2119"/>
      <c r="BI104" s="2119"/>
      <c r="BJ104" s="2119"/>
      <c r="BK104" s="2119"/>
      <c r="BL104" s="2120"/>
      <c r="BO104" s="2023"/>
    </row>
    <row r="105" spans="1:67" x14ac:dyDescent="0.2">
      <c r="A105" s="1504"/>
      <c r="B105" s="2278"/>
      <c r="C105" s="1913" t="s">
        <v>153</v>
      </c>
      <c r="D105" s="2113" t="s">
        <v>148</v>
      </c>
      <c r="E105" s="2113"/>
      <c r="F105" s="1913">
        <v>30</v>
      </c>
      <c r="G105" s="1913"/>
      <c r="H105" s="1913"/>
      <c r="I105" s="1913" t="s">
        <v>418</v>
      </c>
      <c r="J105" s="1990"/>
      <c r="K105" s="1990"/>
      <c r="L105" s="1990"/>
      <c r="M105" s="1990">
        <v>20</v>
      </c>
      <c r="N105" s="1990">
        <v>10</v>
      </c>
      <c r="O105" s="1990"/>
      <c r="P105" s="1978"/>
      <c r="Q105" s="1978"/>
      <c r="R105" s="1978"/>
      <c r="S105" s="1978"/>
      <c r="T105" s="1978"/>
      <c r="U105" s="1978"/>
      <c r="V105" s="1978"/>
      <c r="W105" s="1978"/>
      <c r="X105" s="1978"/>
      <c r="Y105" s="1979"/>
      <c r="Z105" s="1979"/>
      <c r="AA105" s="1979"/>
      <c r="AB105" s="1979"/>
      <c r="AC105" s="1979"/>
      <c r="AD105" s="1979"/>
      <c r="AE105" s="1979"/>
      <c r="AF105" s="2089"/>
      <c r="AG105" s="2114"/>
      <c r="AH105" s="2114"/>
      <c r="AI105" s="2114"/>
      <c r="AJ105" s="2114"/>
      <c r="AK105" s="2114"/>
      <c r="AL105" s="2114"/>
      <c r="AM105" s="2114"/>
      <c r="AN105" s="2114"/>
      <c r="AO105" s="2115"/>
      <c r="AP105" s="2116"/>
      <c r="AQ105" s="2116"/>
      <c r="AR105" s="2017"/>
      <c r="AS105" s="2100"/>
      <c r="AT105" s="2099"/>
      <c r="AU105" s="2099"/>
      <c r="AV105" s="2099"/>
      <c r="AW105" s="2099"/>
      <c r="AX105" s="2117"/>
      <c r="AY105" s="2117"/>
      <c r="AZ105" s="2117"/>
      <c r="BA105" s="2117"/>
      <c r="BB105" s="2117"/>
      <c r="BC105" s="2118"/>
      <c r="BD105" s="2118"/>
      <c r="BE105" s="2119"/>
      <c r="BF105" s="2119"/>
      <c r="BG105" s="2119"/>
      <c r="BH105" s="2119"/>
      <c r="BI105" s="2119"/>
      <c r="BJ105" s="2119"/>
      <c r="BK105" s="2119"/>
      <c r="BL105" s="2120"/>
      <c r="BO105" s="2023"/>
    </row>
    <row r="106" spans="1:67" x14ac:dyDescent="0.2">
      <c r="A106" s="1504"/>
      <c r="B106" s="2278"/>
      <c r="C106" s="1913" t="s">
        <v>154</v>
      </c>
      <c r="D106" s="2113" t="s">
        <v>136</v>
      </c>
      <c r="E106" s="2113"/>
      <c r="F106" s="1913">
        <v>15</v>
      </c>
      <c r="G106" s="1913"/>
      <c r="H106" s="1913"/>
      <c r="I106" s="1913" t="s">
        <v>418</v>
      </c>
      <c r="J106" s="1990"/>
      <c r="K106" s="1990"/>
      <c r="L106" s="1990"/>
      <c r="M106" s="1990"/>
      <c r="N106" s="1990">
        <v>15</v>
      </c>
      <c r="O106" s="1990"/>
      <c r="P106" s="1978"/>
      <c r="Q106" s="1978"/>
      <c r="R106" s="1978"/>
      <c r="S106" s="1978"/>
      <c r="T106" s="1978"/>
      <c r="U106" s="1978"/>
      <c r="V106" s="1978"/>
      <c r="W106" s="1978"/>
      <c r="X106" s="1978"/>
      <c r="Y106" s="1979"/>
      <c r="Z106" s="1979"/>
      <c r="AA106" s="1979"/>
      <c r="AB106" s="1979"/>
      <c r="AC106" s="1979"/>
      <c r="AD106" s="1979"/>
      <c r="AE106" s="1979"/>
      <c r="AF106" s="2089"/>
      <c r="AG106" s="2114"/>
      <c r="AH106" s="2114"/>
      <c r="AI106" s="2114"/>
      <c r="AJ106" s="2114"/>
      <c r="AK106" s="2114"/>
      <c r="AL106" s="2114"/>
      <c r="AM106" s="2114"/>
      <c r="AN106" s="2114"/>
      <c r="AO106" s="2115"/>
      <c r="AP106" s="2116"/>
      <c r="AQ106" s="2116"/>
      <c r="AR106" s="2017"/>
      <c r="AS106" s="2100"/>
      <c r="AT106" s="2099"/>
      <c r="AU106" s="2099"/>
      <c r="AV106" s="2099"/>
      <c r="AW106" s="2099"/>
      <c r="AX106" s="2117"/>
      <c r="AY106" s="2117"/>
      <c r="AZ106" s="2117"/>
      <c r="BA106" s="2117"/>
      <c r="BB106" s="2117"/>
      <c r="BC106" s="2118"/>
      <c r="BD106" s="2118"/>
      <c r="BE106" s="2119"/>
      <c r="BF106" s="2119"/>
      <c r="BG106" s="2119"/>
      <c r="BH106" s="2119"/>
      <c r="BI106" s="2119"/>
      <c r="BJ106" s="2119"/>
      <c r="BK106" s="2119"/>
      <c r="BL106" s="2120"/>
      <c r="BO106" s="2023"/>
    </row>
    <row r="107" spans="1:67" x14ac:dyDescent="0.2">
      <c r="A107" s="1504"/>
      <c r="B107" s="2278"/>
      <c r="C107" s="1913" t="s">
        <v>2425</v>
      </c>
      <c r="D107" s="2113" t="s">
        <v>59</v>
      </c>
      <c r="E107" s="2113"/>
      <c r="F107" s="1913">
        <v>30</v>
      </c>
      <c r="G107" s="1913"/>
      <c r="H107" s="1913"/>
      <c r="I107" s="1913" t="s">
        <v>418</v>
      </c>
      <c r="J107" s="1990"/>
      <c r="K107" s="1990"/>
      <c r="L107" s="1990"/>
      <c r="M107" s="1990"/>
      <c r="N107" s="1990"/>
      <c r="O107" s="1990">
        <v>30</v>
      </c>
      <c r="P107" s="1978"/>
      <c r="Q107" s="1978"/>
      <c r="R107" s="1978"/>
      <c r="S107" s="1978"/>
      <c r="T107" s="1978"/>
      <c r="U107" s="1978"/>
      <c r="V107" s="1978"/>
      <c r="W107" s="1978"/>
      <c r="X107" s="1978"/>
      <c r="Y107" s="1979"/>
      <c r="Z107" s="1979"/>
      <c r="AA107" s="1979"/>
      <c r="AB107" s="1979"/>
      <c r="AC107" s="1979"/>
      <c r="AD107" s="1979"/>
      <c r="AE107" s="1979"/>
      <c r="AF107" s="2089"/>
      <c r="AG107" s="2114"/>
      <c r="AH107" s="2114"/>
      <c r="AI107" s="2114"/>
      <c r="AJ107" s="2114"/>
      <c r="AK107" s="2114"/>
      <c r="AL107" s="2114"/>
      <c r="AM107" s="2114"/>
      <c r="AN107" s="2114"/>
      <c r="AO107" s="2115"/>
      <c r="AP107" s="2116"/>
      <c r="AQ107" s="2116"/>
      <c r="AR107" s="2017"/>
      <c r="AS107" s="2100"/>
      <c r="AT107" s="2099"/>
      <c r="AU107" s="2099"/>
      <c r="AV107" s="2099"/>
      <c r="AW107" s="2099"/>
      <c r="AX107" s="2117"/>
      <c r="AY107" s="2117"/>
      <c r="AZ107" s="2117"/>
      <c r="BA107" s="2117"/>
      <c r="BB107" s="2117"/>
      <c r="BC107" s="2118"/>
      <c r="BD107" s="2118"/>
      <c r="BE107" s="2119"/>
      <c r="BF107" s="2119"/>
      <c r="BG107" s="2119"/>
      <c r="BH107" s="2119"/>
      <c r="BI107" s="2119"/>
      <c r="BJ107" s="2119"/>
      <c r="BK107" s="2119"/>
      <c r="BL107" s="2120"/>
      <c r="BO107" s="2023"/>
    </row>
    <row r="108" spans="1:67" x14ac:dyDescent="0.2">
      <c r="A108" s="1504"/>
      <c r="B108" s="2278"/>
      <c r="C108" s="1913" t="s">
        <v>157</v>
      </c>
      <c r="D108" s="2113" t="s">
        <v>124</v>
      </c>
      <c r="E108" s="2113"/>
      <c r="F108" s="1913">
        <v>45</v>
      </c>
      <c r="G108" s="1913"/>
      <c r="H108" s="1913"/>
      <c r="I108" s="1913" t="s">
        <v>635</v>
      </c>
      <c r="J108" s="1990"/>
      <c r="K108" s="1990"/>
      <c r="L108" s="1990"/>
      <c r="M108" s="1990"/>
      <c r="N108" s="1990"/>
      <c r="O108" s="1990"/>
      <c r="P108" s="1978"/>
      <c r="Q108" s="1978"/>
      <c r="R108" s="1978"/>
      <c r="S108" s="1978"/>
      <c r="T108" s="1978"/>
      <c r="U108" s="1978"/>
      <c r="V108" s="1978"/>
      <c r="W108" s="1978"/>
      <c r="X108" s="1978"/>
      <c r="Y108" s="1979"/>
      <c r="Z108" s="1979"/>
      <c r="AA108" s="1979"/>
      <c r="AB108" s="1979"/>
      <c r="AC108" s="1979"/>
      <c r="AD108" s="1979"/>
      <c r="AE108" s="1979"/>
      <c r="AF108" s="2089"/>
      <c r="AG108" s="2114"/>
      <c r="AH108" s="2114"/>
      <c r="AI108" s="2114"/>
      <c r="AJ108" s="2114"/>
      <c r="AK108" s="2114"/>
      <c r="AL108" s="2114"/>
      <c r="AM108" s="2114"/>
      <c r="AN108" s="2114"/>
      <c r="AO108" s="2115"/>
      <c r="AP108" s="2116"/>
      <c r="AQ108" s="2116"/>
      <c r="AR108" s="2017"/>
      <c r="AS108" s="2100"/>
      <c r="AT108" s="2099"/>
      <c r="AU108" s="2099"/>
      <c r="AV108" s="2099"/>
      <c r="AW108" s="2099"/>
      <c r="AX108" s="2117"/>
      <c r="AY108" s="2117"/>
      <c r="AZ108" s="2117"/>
      <c r="BA108" s="2117"/>
      <c r="BB108" s="2117"/>
      <c r="BC108" s="2118"/>
      <c r="BD108" s="2118"/>
      <c r="BE108" s="2119"/>
      <c r="BF108" s="2119"/>
      <c r="BG108" s="2119"/>
      <c r="BH108" s="2119"/>
      <c r="BI108" s="2119"/>
      <c r="BJ108" s="2119"/>
      <c r="BK108" s="2119"/>
      <c r="BL108" s="2120"/>
      <c r="BO108" s="2023"/>
    </row>
    <row r="109" spans="1:67" x14ac:dyDescent="0.2">
      <c r="A109" s="1504"/>
      <c r="B109" s="2278"/>
      <c r="C109" s="1913" t="s">
        <v>158</v>
      </c>
      <c r="D109" s="2113" t="s">
        <v>977</v>
      </c>
      <c r="E109" s="2113"/>
      <c r="F109" s="1913">
        <v>90</v>
      </c>
      <c r="G109" s="1913"/>
      <c r="H109" s="1913"/>
      <c r="I109" s="1913" t="s">
        <v>635</v>
      </c>
      <c r="J109" s="1990"/>
      <c r="K109" s="1990"/>
      <c r="L109" s="1990"/>
      <c r="M109" s="1990"/>
      <c r="N109" s="1990"/>
      <c r="O109" s="1990"/>
      <c r="P109" s="1978"/>
      <c r="Q109" s="1978"/>
      <c r="R109" s="1978"/>
      <c r="S109" s="1978"/>
      <c r="T109" s="1978"/>
      <c r="U109" s="1978"/>
      <c r="V109" s="1978"/>
      <c r="W109" s="1978"/>
      <c r="X109" s="1978"/>
      <c r="Y109" s="1979"/>
      <c r="Z109" s="1979"/>
      <c r="AA109" s="1979"/>
      <c r="AB109" s="1979"/>
      <c r="AC109" s="1979"/>
      <c r="AD109" s="1979"/>
      <c r="AE109" s="1979"/>
      <c r="AF109" s="2089"/>
      <c r="AG109" s="2114"/>
      <c r="AH109" s="2114"/>
      <c r="AI109" s="2114"/>
      <c r="AJ109" s="2114"/>
      <c r="AK109" s="2114"/>
      <c r="AL109" s="2114"/>
      <c r="AM109" s="2114"/>
      <c r="AN109" s="2114"/>
      <c r="AO109" s="2115"/>
      <c r="AP109" s="2116"/>
      <c r="AQ109" s="2116"/>
      <c r="AR109" s="2017"/>
      <c r="AS109" s="2100"/>
      <c r="AT109" s="2099"/>
      <c r="AU109" s="2099"/>
      <c r="AV109" s="2099"/>
      <c r="AW109" s="2099"/>
      <c r="AX109" s="2117"/>
      <c r="AY109" s="2117"/>
      <c r="AZ109" s="2117"/>
      <c r="BA109" s="2117"/>
      <c r="BB109" s="2117"/>
      <c r="BC109" s="2118"/>
      <c r="BD109" s="2118"/>
      <c r="BE109" s="2119"/>
      <c r="BF109" s="2119"/>
      <c r="BG109" s="2119"/>
      <c r="BH109" s="2119"/>
      <c r="BI109" s="2119"/>
      <c r="BJ109" s="2119"/>
      <c r="BK109" s="2119"/>
      <c r="BL109" s="2120"/>
      <c r="BO109" s="2023"/>
    </row>
    <row r="110" spans="1:67" x14ac:dyDescent="0.2">
      <c r="A110" s="2247">
        <v>19</v>
      </c>
      <c r="B110" s="2278"/>
      <c r="C110" s="1910" t="s">
        <v>119</v>
      </c>
      <c r="D110" s="1911" t="s">
        <v>1184</v>
      </c>
      <c r="E110" s="1911"/>
      <c r="F110" s="1910">
        <v>60</v>
      </c>
      <c r="G110" s="1910"/>
      <c r="H110" s="2051" t="s">
        <v>405</v>
      </c>
      <c r="I110" s="1913" t="s">
        <v>404</v>
      </c>
      <c r="J110" s="1990"/>
      <c r="K110" s="1990"/>
      <c r="L110" s="1990"/>
      <c r="M110" s="1990"/>
      <c r="N110" s="1990"/>
      <c r="O110" s="1990"/>
      <c r="P110" s="1978">
        <v>25</v>
      </c>
      <c r="Q110" s="1978">
        <v>25</v>
      </c>
      <c r="R110" s="1978">
        <v>10</v>
      </c>
      <c r="S110" s="1978"/>
      <c r="T110" s="1978"/>
      <c r="U110" s="1978"/>
      <c r="V110" s="1978"/>
      <c r="W110" s="1978"/>
      <c r="X110" s="1978"/>
      <c r="Y110" s="1979"/>
      <c r="Z110" s="1979"/>
      <c r="AA110" s="2103"/>
      <c r="AB110" s="2103"/>
      <c r="AC110" s="2103"/>
      <c r="AD110" s="2103"/>
      <c r="AE110" s="2103"/>
      <c r="AF110" s="2104"/>
      <c r="AG110" s="2091"/>
      <c r="AH110" s="2091"/>
      <c r="AI110" s="2091"/>
      <c r="AJ110" s="2091"/>
      <c r="AK110" s="2091"/>
      <c r="AL110" s="2091"/>
      <c r="AM110" s="2091"/>
      <c r="AN110" s="2091"/>
      <c r="AO110" s="2092"/>
      <c r="AP110" s="2016"/>
      <c r="AQ110" s="2016"/>
      <c r="AR110" s="2017"/>
      <c r="AS110" s="2093"/>
      <c r="AT110" s="2094"/>
      <c r="AU110" s="2094"/>
      <c r="AV110" s="2094"/>
      <c r="AW110" s="2094"/>
      <c r="AX110" s="2130"/>
      <c r="AY110" s="2130"/>
      <c r="AZ110" s="2130"/>
      <c r="BA110" s="2130"/>
      <c r="BB110" s="2130"/>
      <c r="BC110" s="2131"/>
      <c r="BD110" s="2131"/>
      <c r="BE110" s="2097"/>
      <c r="BF110" s="2097"/>
      <c r="BG110" s="2097"/>
      <c r="BH110" s="2097"/>
      <c r="BI110" s="2097"/>
      <c r="BJ110" s="2097"/>
      <c r="BK110" s="2097"/>
      <c r="BL110" s="2098"/>
      <c r="BO110" s="2023"/>
    </row>
    <row r="111" spans="1:67" x14ac:dyDescent="0.2">
      <c r="A111" s="2248"/>
      <c r="B111" s="2278"/>
      <c r="C111" s="1910" t="s">
        <v>163</v>
      </c>
      <c r="D111" s="1911" t="s">
        <v>1182</v>
      </c>
      <c r="E111" s="1911"/>
      <c r="F111" s="1910">
        <v>45</v>
      </c>
      <c r="G111" s="1910"/>
      <c r="H111" s="2051" t="s">
        <v>405</v>
      </c>
      <c r="I111" s="1913" t="s">
        <v>404</v>
      </c>
      <c r="J111" s="1990"/>
      <c r="K111" s="1990"/>
      <c r="L111" s="1990"/>
      <c r="M111" s="1990"/>
      <c r="N111" s="1990"/>
      <c r="O111" s="1990"/>
      <c r="P111" s="1978"/>
      <c r="Q111" s="1978"/>
      <c r="R111" s="1978">
        <v>15</v>
      </c>
      <c r="S111" s="1978">
        <v>25</v>
      </c>
      <c r="T111" s="1978">
        <v>5</v>
      </c>
      <c r="U111" s="1978"/>
      <c r="V111" s="1978"/>
      <c r="W111" s="1978"/>
      <c r="X111" s="1978"/>
      <c r="Y111" s="1979"/>
      <c r="Z111" s="1979"/>
      <c r="AA111" s="2103"/>
      <c r="AB111" s="2103"/>
      <c r="AC111" s="2103"/>
      <c r="AD111" s="2103"/>
      <c r="AE111" s="2103"/>
      <c r="AF111" s="2104"/>
      <c r="AG111" s="2091"/>
      <c r="AH111" s="2091"/>
      <c r="AI111" s="2091"/>
      <c r="AJ111" s="2091"/>
      <c r="AK111" s="2091"/>
      <c r="AL111" s="2091"/>
      <c r="AM111" s="2091"/>
      <c r="AN111" s="2091"/>
      <c r="AO111" s="2092"/>
      <c r="AP111" s="2016"/>
      <c r="AQ111" s="2016"/>
      <c r="AR111" s="2017"/>
      <c r="AS111" s="2093"/>
      <c r="AT111" s="2094"/>
      <c r="AU111" s="2094"/>
      <c r="AV111" s="2094"/>
      <c r="AW111" s="2094"/>
      <c r="AX111" s="2095"/>
      <c r="AY111" s="2095"/>
      <c r="AZ111" s="2095"/>
      <c r="BA111" s="2095"/>
      <c r="BB111" s="2095"/>
      <c r="BC111" s="2096"/>
      <c r="BD111" s="2096"/>
      <c r="BE111" s="2097"/>
      <c r="BF111" s="2097"/>
      <c r="BG111" s="2097"/>
      <c r="BH111" s="2097"/>
      <c r="BI111" s="2097"/>
      <c r="BJ111" s="2097"/>
      <c r="BK111" s="2097"/>
      <c r="BL111" s="2098"/>
      <c r="BO111" s="2023"/>
    </row>
    <row r="112" spans="1:67" x14ac:dyDescent="0.2">
      <c r="A112" s="2248"/>
      <c r="B112" s="2278"/>
      <c r="C112" s="1910" t="s">
        <v>164</v>
      </c>
      <c r="D112" s="1911" t="s">
        <v>1181</v>
      </c>
      <c r="E112" s="1911"/>
      <c r="F112" s="1910">
        <v>60</v>
      </c>
      <c r="G112" s="1910"/>
      <c r="H112" s="2051" t="s">
        <v>405</v>
      </c>
      <c r="I112" s="1913" t="s">
        <v>404</v>
      </c>
      <c r="J112" s="1990"/>
      <c r="K112" s="1990"/>
      <c r="L112" s="1990"/>
      <c r="M112" s="1990"/>
      <c r="N112" s="1990"/>
      <c r="O112" s="1990"/>
      <c r="P112" s="1978"/>
      <c r="Q112" s="1978"/>
      <c r="R112" s="1978"/>
      <c r="S112" s="1978"/>
      <c r="T112" s="1978">
        <v>20</v>
      </c>
      <c r="U112" s="1978">
        <v>25</v>
      </c>
      <c r="V112" s="1978">
        <v>15</v>
      </c>
      <c r="W112" s="1978"/>
      <c r="X112" s="1978"/>
      <c r="Y112" s="1979"/>
      <c r="Z112" s="1979"/>
      <c r="AA112" s="2103"/>
      <c r="AB112" s="2103"/>
      <c r="AC112" s="2103"/>
      <c r="AD112" s="2103"/>
      <c r="AE112" s="2103"/>
      <c r="AF112" s="2104"/>
      <c r="AG112" s="2091"/>
      <c r="AH112" s="2091"/>
      <c r="AI112" s="2091"/>
      <c r="AJ112" s="2091"/>
      <c r="AK112" s="2091"/>
      <c r="AL112" s="2091"/>
      <c r="AM112" s="2091"/>
      <c r="AN112" s="2091"/>
      <c r="AO112" s="2092"/>
      <c r="AP112" s="2016"/>
      <c r="AQ112" s="2016"/>
      <c r="AR112" s="2017"/>
      <c r="AS112" s="2093"/>
      <c r="AT112" s="2094"/>
      <c r="AU112" s="2094"/>
      <c r="AV112" s="2094"/>
      <c r="AW112" s="2094"/>
      <c r="AX112" s="2095"/>
      <c r="AY112" s="2095"/>
      <c r="AZ112" s="2095"/>
      <c r="BA112" s="2095"/>
      <c r="BB112" s="2095"/>
      <c r="BC112" s="2096"/>
      <c r="BD112" s="2096"/>
      <c r="BE112" s="2097"/>
      <c r="BF112" s="2097"/>
      <c r="BG112" s="2097"/>
      <c r="BH112" s="2097"/>
      <c r="BI112" s="2097"/>
      <c r="BJ112" s="2097"/>
      <c r="BK112" s="2097"/>
      <c r="BL112" s="2098"/>
      <c r="BO112" s="2023"/>
    </row>
    <row r="113" spans="1:72" x14ac:dyDescent="0.2">
      <c r="A113" s="2248"/>
      <c r="B113" s="2278"/>
      <c r="C113" s="1910" t="s">
        <v>165</v>
      </c>
      <c r="D113" s="1911" t="s">
        <v>1170</v>
      </c>
      <c r="E113" s="1911"/>
      <c r="F113" s="1910">
        <v>60</v>
      </c>
      <c r="G113" s="1910"/>
      <c r="H113" s="2051" t="s">
        <v>405</v>
      </c>
      <c r="I113" s="1913" t="s">
        <v>404</v>
      </c>
      <c r="J113" s="1990"/>
      <c r="K113" s="1990"/>
      <c r="L113" s="1990"/>
      <c r="M113" s="1990"/>
      <c r="N113" s="1990"/>
      <c r="O113" s="1990"/>
      <c r="P113" s="1978"/>
      <c r="Q113" s="1978"/>
      <c r="R113" s="1978"/>
      <c r="S113" s="1978"/>
      <c r="T113" s="1978"/>
      <c r="U113" s="1978"/>
      <c r="V113" s="1978">
        <v>10</v>
      </c>
      <c r="W113" s="1978">
        <v>25</v>
      </c>
      <c r="X113" s="1978">
        <v>25</v>
      </c>
      <c r="Y113" s="1979"/>
      <c r="Z113" s="1979"/>
      <c r="AA113" s="2103"/>
      <c r="AB113" s="2103"/>
      <c r="AC113" s="2103"/>
      <c r="AD113" s="2103"/>
      <c r="AE113" s="2103"/>
      <c r="AF113" s="2104"/>
      <c r="AG113" s="2091"/>
      <c r="AH113" s="2091"/>
      <c r="AI113" s="2091"/>
      <c r="AJ113" s="2091"/>
      <c r="AK113" s="2091"/>
      <c r="AL113" s="2091"/>
      <c r="AM113" s="2091"/>
      <c r="AN113" s="2091"/>
      <c r="AO113" s="2092"/>
      <c r="AP113" s="2016"/>
      <c r="AQ113" s="2016"/>
      <c r="AR113" s="2017"/>
      <c r="AS113" s="2093"/>
      <c r="AT113" s="2094"/>
      <c r="AU113" s="2094"/>
      <c r="AV113" s="2094"/>
      <c r="AW113" s="2094"/>
      <c r="AX113" s="2095"/>
      <c r="AY113" s="2095"/>
      <c r="AZ113" s="2095"/>
      <c r="BA113" s="2095"/>
      <c r="BB113" s="2095"/>
      <c r="BC113" s="2096"/>
      <c r="BD113" s="2096"/>
      <c r="BE113" s="2097"/>
      <c r="BF113" s="2097"/>
      <c r="BG113" s="2097"/>
      <c r="BH113" s="2097"/>
      <c r="BI113" s="2097"/>
      <c r="BJ113" s="2097"/>
      <c r="BK113" s="2097"/>
      <c r="BL113" s="2098"/>
      <c r="BO113" s="2023"/>
    </row>
    <row r="114" spans="1:72" x14ac:dyDescent="0.2">
      <c r="A114" s="2248"/>
      <c r="B114" s="2278"/>
      <c r="C114" s="1910" t="s">
        <v>161</v>
      </c>
      <c r="D114" s="1911" t="s">
        <v>1185</v>
      </c>
      <c r="E114" s="1911"/>
      <c r="F114" s="1910">
        <v>45</v>
      </c>
      <c r="G114" s="1910"/>
      <c r="H114" s="2051" t="s">
        <v>307</v>
      </c>
      <c r="I114" s="1913" t="s">
        <v>394</v>
      </c>
      <c r="J114" s="1990"/>
      <c r="K114" s="1990"/>
      <c r="L114" s="1990"/>
      <c r="M114" s="1990"/>
      <c r="N114" s="1990"/>
      <c r="O114" s="1990"/>
      <c r="P114" s="1978"/>
      <c r="Q114" s="1978"/>
      <c r="R114" s="1978"/>
      <c r="S114" s="1978"/>
      <c r="T114" s="1978"/>
      <c r="U114" s="1978"/>
      <c r="V114" s="1978"/>
      <c r="W114" s="1978"/>
      <c r="X114" s="1978"/>
      <c r="Y114" s="1979">
        <v>25</v>
      </c>
      <c r="Z114" s="1979">
        <v>20</v>
      </c>
      <c r="AA114" s="2103"/>
      <c r="AB114" s="2103"/>
      <c r="AC114" s="2103"/>
      <c r="AD114" s="2103"/>
      <c r="AE114" s="2103"/>
      <c r="AF114" s="2104"/>
      <c r="AG114" s="2091"/>
      <c r="AH114" s="2091"/>
      <c r="AI114" s="2091"/>
      <c r="AJ114" s="2091"/>
      <c r="AK114" s="2091"/>
      <c r="AL114" s="2091"/>
      <c r="AM114" s="2091"/>
      <c r="AN114" s="2091"/>
      <c r="AO114" s="2092"/>
      <c r="AP114" s="2016"/>
      <c r="AQ114" s="2016"/>
      <c r="AR114" s="2017"/>
      <c r="AS114" s="2093"/>
      <c r="AT114" s="2094"/>
      <c r="AU114" s="2094"/>
      <c r="AV114" s="2094"/>
      <c r="AW114" s="2094"/>
      <c r="AX114" s="2095"/>
      <c r="AY114" s="2095"/>
      <c r="AZ114" s="2095"/>
      <c r="BA114" s="2095"/>
      <c r="BB114" s="2095"/>
      <c r="BC114" s="2096"/>
      <c r="BD114" s="2096"/>
      <c r="BE114" s="2097"/>
      <c r="BF114" s="2097"/>
      <c r="BG114" s="2097"/>
      <c r="BH114" s="2097"/>
      <c r="BI114" s="2097"/>
      <c r="BJ114" s="2097"/>
      <c r="BK114" s="2097"/>
      <c r="BL114" s="2098"/>
      <c r="BO114" s="2023"/>
    </row>
    <row r="115" spans="1:72" x14ac:dyDescent="0.2">
      <c r="A115" s="2248"/>
      <c r="B115" s="2278"/>
      <c r="C115" s="1910" t="s">
        <v>293</v>
      </c>
      <c r="D115" s="1911" t="s">
        <v>2350</v>
      </c>
      <c r="E115" s="1911"/>
      <c r="F115" s="1910">
        <v>120</v>
      </c>
      <c r="G115" s="1910"/>
      <c r="H115" s="2051" t="s">
        <v>307</v>
      </c>
      <c r="I115" s="1913" t="s">
        <v>394</v>
      </c>
      <c r="J115" s="1990"/>
      <c r="K115" s="1990"/>
      <c r="L115" s="1990"/>
      <c r="M115" s="1990"/>
      <c r="N115" s="1990"/>
      <c r="O115" s="1990"/>
      <c r="P115" s="1978"/>
      <c r="Q115" s="1978"/>
      <c r="R115" s="1978"/>
      <c r="S115" s="1978"/>
      <c r="T115" s="1978"/>
      <c r="U115" s="1978"/>
      <c r="V115" s="1978"/>
      <c r="W115" s="1978"/>
      <c r="X115" s="1978"/>
      <c r="Y115" s="1979"/>
      <c r="Z115" s="1979">
        <v>4</v>
      </c>
      <c r="AA115" s="1979">
        <v>20</v>
      </c>
      <c r="AB115" s="1979">
        <v>20</v>
      </c>
      <c r="AC115" s="1979">
        <v>20</v>
      </c>
      <c r="AD115" s="1979">
        <v>20</v>
      </c>
      <c r="AE115" s="1979">
        <v>20</v>
      </c>
      <c r="AF115" s="1979">
        <v>16</v>
      </c>
      <c r="AG115" s="2091"/>
      <c r="AH115" s="2091"/>
      <c r="AI115" s="2091"/>
      <c r="AJ115" s="2091"/>
      <c r="AK115" s="2091"/>
      <c r="AL115" s="2091"/>
      <c r="AM115" s="2091"/>
      <c r="AN115" s="2091"/>
      <c r="AO115" s="2092"/>
      <c r="AP115" s="2016"/>
      <c r="AQ115" s="2016"/>
      <c r="AR115" s="2017"/>
      <c r="AS115" s="2093"/>
      <c r="AT115" s="2094"/>
      <c r="AU115" s="2094"/>
      <c r="AV115" s="2094"/>
      <c r="AW115" s="2094"/>
      <c r="AX115" s="2095"/>
      <c r="AY115" s="2095"/>
      <c r="AZ115" s="2095"/>
      <c r="BA115" s="2095"/>
      <c r="BB115" s="2095"/>
      <c r="BC115" s="2096"/>
      <c r="BD115" s="2096"/>
      <c r="BE115" s="2097"/>
      <c r="BF115" s="2097"/>
      <c r="BG115" s="2097"/>
      <c r="BH115" s="2097"/>
      <c r="BI115" s="2097"/>
      <c r="BJ115" s="2097"/>
      <c r="BK115" s="2097"/>
      <c r="BL115" s="2098"/>
      <c r="BO115" s="2023"/>
    </row>
    <row r="116" spans="1:72" x14ac:dyDescent="0.2">
      <c r="A116" s="2248"/>
      <c r="B116" s="2278"/>
      <c r="C116" s="1910" t="s">
        <v>162</v>
      </c>
      <c r="D116" s="1911" t="s">
        <v>1168</v>
      </c>
      <c r="E116" s="1911"/>
      <c r="F116" s="1910">
        <v>45</v>
      </c>
      <c r="G116" s="1910"/>
      <c r="H116" s="2051" t="s">
        <v>327</v>
      </c>
      <c r="I116" s="1912" t="s">
        <v>391</v>
      </c>
      <c r="J116" s="1990"/>
      <c r="K116" s="1990"/>
      <c r="L116" s="1990"/>
      <c r="M116" s="1990"/>
      <c r="N116" s="1990"/>
      <c r="O116" s="1990"/>
      <c r="P116" s="1978"/>
      <c r="Q116" s="1978"/>
      <c r="R116" s="1978"/>
      <c r="S116" s="1978"/>
      <c r="T116" s="1978"/>
      <c r="U116" s="1978"/>
      <c r="V116" s="1978"/>
      <c r="W116" s="1978"/>
      <c r="X116" s="1978"/>
      <c r="Y116" s="1979"/>
      <c r="Z116" s="1979"/>
      <c r="AA116" s="2103"/>
      <c r="AB116" s="2103"/>
      <c r="AC116" s="2103"/>
      <c r="AD116" s="2103"/>
      <c r="AE116" s="2103"/>
      <c r="AF116" s="2104"/>
      <c r="AG116" s="2090">
        <v>25</v>
      </c>
      <c r="AH116" s="2090">
        <v>20</v>
      </c>
      <c r="AI116" s="2091"/>
      <c r="AJ116" s="2091"/>
      <c r="AK116" s="2091"/>
      <c r="AL116" s="2091"/>
      <c r="AM116" s="2091"/>
      <c r="AN116" s="2091"/>
      <c r="AO116" s="2092"/>
      <c r="AP116" s="2016"/>
      <c r="AQ116" s="2016"/>
      <c r="AR116" s="2017"/>
      <c r="AS116" s="2093"/>
      <c r="AT116" s="2094"/>
      <c r="AU116" s="2094"/>
      <c r="AV116" s="2094"/>
      <c r="AW116" s="2094"/>
      <c r="AX116" s="2095"/>
      <c r="AY116" s="2095"/>
      <c r="AZ116" s="2095"/>
      <c r="BA116" s="2095"/>
      <c r="BB116" s="2095"/>
      <c r="BC116" s="2096"/>
      <c r="BD116" s="2096"/>
      <c r="BE116" s="2097"/>
      <c r="BF116" s="2097"/>
      <c r="BG116" s="2097"/>
      <c r="BH116" s="2097"/>
      <c r="BI116" s="2097"/>
      <c r="BJ116" s="2097"/>
      <c r="BK116" s="2097"/>
      <c r="BL116" s="2098"/>
      <c r="BO116" s="2023"/>
    </row>
    <row r="117" spans="1:72" x14ac:dyDescent="0.2">
      <c r="A117" s="2248"/>
      <c r="B117" s="2278"/>
      <c r="C117" s="1910" t="s">
        <v>133</v>
      </c>
      <c r="D117" s="1911" t="s">
        <v>2314</v>
      </c>
      <c r="E117" s="1911"/>
      <c r="F117" s="1910">
        <v>120</v>
      </c>
      <c r="G117" s="1910"/>
      <c r="H117" s="2051" t="s">
        <v>327</v>
      </c>
      <c r="I117" s="1912" t="s">
        <v>391</v>
      </c>
      <c r="J117" s="1990"/>
      <c r="K117" s="1990"/>
      <c r="L117" s="1990"/>
      <c r="M117" s="1990"/>
      <c r="N117" s="1990"/>
      <c r="O117" s="1990"/>
      <c r="P117" s="1978"/>
      <c r="Q117" s="1978"/>
      <c r="R117" s="1978"/>
      <c r="S117" s="1978"/>
      <c r="T117" s="1978"/>
      <c r="U117" s="1978"/>
      <c r="V117" s="1978"/>
      <c r="W117" s="1978"/>
      <c r="X117" s="1978"/>
      <c r="Y117" s="1979"/>
      <c r="Z117" s="1979"/>
      <c r="AA117" s="2103"/>
      <c r="AB117" s="2103"/>
      <c r="AC117" s="2103"/>
      <c r="AD117" s="2103"/>
      <c r="AE117" s="2103"/>
      <c r="AF117" s="2104"/>
      <c r="AG117" s="2091"/>
      <c r="AH117" s="2090">
        <v>4</v>
      </c>
      <c r="AI117" s="2090">
        <v>20</v>
      </c>
      <c r="AJ117" s="2090">
        <v>20</v>
      </c>
      <c r="AK117" s="2090">
        <v>20</v>
      </c>
      <c r="AL117" s="2090">
        <v>20</v>
      </c>
      <c r="AM117" s="2090">
        <v>20</v>
      </c>
      <c r="AN117" s="2090">
        <v>16</v>
      </c>
      <c r="AO117" s="2092"/>
      <c r="AP117" s="2016"/>
      <c r="AQ117" s="2016"/>
      <c r="AR117" s="2017"/>
      <c r="AS117" s="2093"/>
      <c r="AT117" s="2094"/>
      <c r="AU117" s="2094"/>
      <c r="AV117" s="2094"/>
      <c r="AW117" s="2094"/>
      <c r="AX117" s="2095"/>
      <c r="AY117" s="2095"/>
      <c r="AZ117" s="2095"/>
      <c r="BA117" s="2095"/>
      <c r="BB117" s="2095"/>
      <c r="BC117" s="2096"/>
      <c r="BD117" s="2096"/>
      <c r="BE117" s="2097"/>
      <c r="BF117" s="2097"/>
      <c r="BG117" s="2097"/>
      <c r="BH117" s="2097"/>
      <c r="BI117" s="2097"/>
      <c r="BJ117" s="2097"/>
      <c r="BK117" s="2097"/>
      <c r="BL117" s="2098"/>
      <c r="BO117" s="2023"/>
    </row>
    <row r="118" spans="1:72" x14ac:dyDescent="0.2">
      <c r="A118" s="2248"/>
      <c r="B118" s="2278"/>
      <c r="C118" s="1910" t="s">
        <v>166</v>
      </c>
      <c r="D118" s="1911" t="s">
        <v>1169</v>
      </c>
      <c r="E118" s="1911"/>
      <c r="F118" s="1910">
        <v>60</v>
      </c>
      <c r="G118" s="1910"/>
      <c r="H118" s="2051" t="s">
        <v>309</v>
      </c>
      <c r="I118" s="1913" t="s">
        <v>398</v>
      </c>
      <c r="J118" s="1990"/>
      <c r="K118" s="1990"/>
      <c r="L118" s="1990"/>
      <c r="M118" s="1990"/>
      <c r="N118" s="1990"/>
      <c r="O118" s="1990"/>
      <c r="P118" s="1978"/>
      <c r="Q118" s="1978"/>
      <c r="R118" s="1978"/>
      <c r="S118" s="1978"/>
      <c r="T118" s="1978"/>
      <c r="U118" s="1978"/>
      <c r="V118" s="1978"/>
      <c r="W118" s="1978"/>
      <c r="X118" s="1978"/>
      <c r="Y118" s="1979"/>
      <c r="Z118" s="1979"/>
      <c r="AA118" s="2103"/>
      <c r="AB118" s="2103"/>
      <c r="AC118" s="2103"/>
      <c r="AD118" s="2103"/>
      <c r="AE118" s="2103"/>
      <c r="AF118" s="2104"/>
      <c r="AG118" s="2091"/>
      <c r="AH118" s="2091"/>
      <c r="AI118" s="2091"/>
      <c r="AJ118" s="2091"/>
      <c r="AK118" s="2091"/>
      <c r="AL118" s="2091"/>
      <c r="AM118" s="2091"/>
      <c r="AN118" s="2091"/>
      <c r="AO118" s="2092"/>
      <c r="AP118" s="2016"/>
      <c r="AQ118" s="2016"/>
      <c r="AR118" s="2017">
        <v>25</v>
      </c>
      <c r="AS118" s="2100">
        <v>25</v>
      </c>
      <c r="AT118" s="2099">
        <v>10</v>
      </c>
      <c r="AU118" s="2094"/>
      <c r="AV118" s="2094"/>
      <c r="AW118" s="2094"/>
      <c r="AX118" s="2095"/>
      <c r="AY118" s="2095"/>
      <c r="AZ118" s="2095"/>
      <c r="BA118" s="2095"/>
      <c r="BB118" s="2095"/>
      <c r="BC118" s="2096"/>
      <c r="BD118" s="2096"/>
      <c r="BE118" s="2097"/>
      <c r="BF118" s="2097"/>
      <c r="BG118" s="2097"/>
      <c r="BH118" s="2097"/>
      <c r="BI118" s="2097"/>
      <c r="BJ118" s="2097"/>
      <c r="BK118" s="2097"/>
      <c r="BL118" s="2098"/>
      <c r="BO118" s="2023"/>
    </row>
    <row r="119" spans="1:72" x14ac:dyDescent="0.2">
      <c r="A119" s="2248"/>
      <c r="B119" s="2278"/>
      <c r="C119" s="1910" t="s">
        <v>174</v>
      </c>
      <c r="D119" s="1911" t="s">
        <v>1171</v>
      </c>
      <c r="E119" s="1911"/>
      <c r="F119" s="1910">
        <v>75</v>
      </c>
      <c r="G119" s="1910"/>
      <c r="H119" s="2051" t="s">
        <v>309</v>
      </c>
      <c r="I119" s="1913" t="s">
        <v>398</v>
      </c>
      <c r="J119" s="1990"/>
      <c r="K119" s="1990"/>
      <c r="L119" s="1990"/>
      <c r="M119" s="1990"/>
      <c r="N119" s="1990"/>
      <c r="O119" s="1990"/>
      <c r="P119" s="1978"/>
      <c r="Q119" s="1978"/>
      <c r="R119" s="1978"/>
      <c r="S119" s="1978"/>
      <c r="T119" s="1978"/>
      <c r="U119" s="1978"/>
      <c r="V119" s="1978"/>
      <c r="W119" s="1978"/>
      <c r="X119" s="1978"/>
      <c r="Y119" s="1979"/>
      <c r="Z119" s="1979"/>
      <c r="AA119" s="2103"/>
      <c r="AB119" s="2103"/>
      <c r="AC119" s="2103"/>
      <c r="AD119" s="2103"/>
      <c r="AE119" s="2103"/>
      <c r="AF119" s="2104"/>
      <c r="AG119" s="2091"/>
      <c r="AH119" s="2091"/>
      <c r="AI119" s="2091"/>
      <c r="AJ119" s="2091"/>
      <c r="AK119" s="2091"/>
      <c r="AL119" s="2091"/>
      <c r="AM119" s="2091"/>
      <c r="AN119" s="2091"/>
      <c r="AO119" s="2092"/>
      <c r="AP119" s="2016"/>
      <c r="AQ119" s="2016"/>
      <c r="AR119" s="2017"/>
      <c r="AS119" s="2093"/>
      <c r="AT119" s="2099">
        <v>15</v>
      </c>
      <c r="AU119" s="2099">
        <v>20</v>
      </c>
      <c r="AV119" s="2099">
        <v>20</v>
      </c>
      <c r="AW119" s="2099">
        <v>20</v>
      </c>
      <c r="AX119" s="2095"/>
      <c r="AY119" s="2095"/>
      <c r="AZ119" s="2095"/>
      <c r="BA119" s="2095"/>
      <c r="BB119" s="2095"/>
      <c r="BC119" s="2096"/>
      <c r="BD119" s="2096"/>
      <c r="BE119" s="2097"/>
      <c r="BF119" s="2097"/>
      <c r="BG119" s="2097"/>
      <c r="BH119" s="2097"/>
      <c r="BI119" s="2097"/>
      <c r="BJ119" s="2097"/>
      <c r="BK119" s="2097"/>
      <c r="BL119" s="2098"/>
      <c r="BO119" s="2023"/>
    </row>
    <row r="120" spans="1:72" x14ac:dyDescent="0.2">
      <c r="A120" s="2248"/>
      <c r="B120" s="2278"/>
      <c r="C120" s="1910" t="s">
        <v>271</v>
      </c>
      <c r="D120" s="1911" t="s">
        <v>1206</v>
      </c>
      <c r="E120" s="1911"/>
      <c r="F120" s="1910">
        <v>120</v>
      </c>
      <c r="G120" s="1910"/>
      <c r="H120" s="2051" t="s">
        <v>409</v>
      </c>
      <c r="I120" s="1912" t="s">
        <v>408</v>
      </c>
      <c r="J120" s="1990"/>
      <c r="K120" s="1990"/>
      <c r="L120" s="1990"/>
      <c r="M120" s="1990"/>
      <c r="N120" s="1990"/>
      <c r="O120" s="1990"/>
      <c r="P120" s="1978"/>
      <c r="Q120" s="1978"/>
      <c r="R120" s="1978"/>
      <c r="S120" s="1978"/>
      <c r="T120" s="1978"/>
      <c r="U120" s="1978"/>
      <c r="V120" s="1978"/>
      <c r="W120" s="1978"/>
      <c r="X120" s="1978"/>
      <c r="Y120" s="1979"/>
      <c r="Z120" s="1979"/>
      <c r="AA120" s="1979"/>
      <c r="AB120" s="1979"/>
      <c r="AC120" s="1979"/>
      <c r="AD120" s="2103"/>
      <c r="AE120" s="2103"/>
      <c r="AF120" s="2104"/>
      <c r="AG120" s="2091"/>
      <c r="AH120" s="2091"/>
      <c r="AI120" s="2091"/>
      <c r="AJ120" s="2091"/>
      <c r="AK120" s="2091"/>
      <c r="AL120" s="2091"/>
      <c r="AM120" s="2091"/>
      <c r="AN120" s="2091"/>
      <c r="AO120" s="2092"/>
      <c r="AP120" s="2016"/>
      <c r="AQ120" s="2016"/>
      <c r="AR120" s="2017"/>
      <c r="AS120" s="2093"/>
      <c r="AT120" s="2094"/>
      <c r="AU120" s="2094"/>
      <c r="AV120" s="2094"/>
      <c r="AW120" s="2094"/>
      <c r="AX120" s="2101">
        <v>20</v>
      </c>
      <c r="AY120" s="2101">
        <v>20</v>
      </c>
      <c r="AZ120" s="2101">
        <v>20</v>
      </c>
      <c r="BA120" s="2101">
        <v>20</v>
      </c>
      <c r="BB120" s="2101">
        <v>20</v>
      </c>
      <c r="BC120" s="2101">
        <v>20</v>
      </c>
      <c r="BD120" s="2096"/>
      <c r="BE120" s="2097"/>
      <c r="BF120" s="2097"/>
      <c r="BG120" s="2097"/>
      <c r="BH120" s="2097"/>
      <c r="BI120" s="2097"/>
      <c r="BJ120" s="2097"/>
      <c r="BK120" s="2097"/>
      <c r="BL120" s="2098"/>
      <c r="BO120" s="2023"/>
    </row>
    <row r="121" spans="1:72" x14ac:dyDescent="0.2">
      <c r="A121" s="2248"/>
      <c r="B121" s="2278"/>
      <c r="C121" s="1910" t="s">
        <v>1210</v>
      </c>
      <c r="D121" s="1911" t="s">
        <v>1178</v>
      </c>
      <c r="E121" s="1911"/>
      <c r="F121" s="1910">
        <v>30</v>
      </c>
      <c r="G121" s="1910"/>
      <c r="H121" s="2051" t="s">
        <v>409</v>
      </c>
      <c r="I121" s="1912" t="s">
        <v>408</v>
      </c>
      <c r="J121" s="1990"/>
      <c r="K121" s="1990"/>
      <c r="L121" s="1990"/>
      <c r="M121" s="1990"/>
      <c r="N121" s="1990"/>
      <c r="O121" s="1990"/>
      <c r="P121" s="1978"/>
      <c r="Q121" s="1978"/>
      <c r="R121" s="1978"/>
      <c r="S121" s="1978"/>
      <c r="T121" s="1978"/>
      <c r="U121" s="1978"/>
      <c r="V121" s="1978"/>
      <c r="W121" s="1978"/>
      <c r="X121" s="1978"/>
      <c r="Y121" s="1979"/>
      <c r="Z121" s="1979"/>
      <c r="AA121" s="2103"/>
      <c r="AB121" s="2103"/>
      <c r="AC121" s="1979"/>
      <c r="AD121" s="1979"/>
      <c r="AE121" s="1979"/>
      <c r="AF121" s="2089"/>
      <c r="AG121" s="2090"/>
      <c r="AH121" s="2090"/>
      <c r="AI121" s="2090"/>
      <c r="AJ121" s="2091"/>
      <c r="AK121" s="2091"/>
      <c r="AL121" s="2091"/>
      <c r="AM121" s="2091"/>
      <c r="AN121" s="2091"/>
      <c r="AO121" s="2092"/>
      <c r="AP121" s="2016"/>
      <c r="AQ121" s="2016"/>
      <c r="AR121" s="2017"/>
      <c r="AS121" s="2093"/>
      <c r="AT121" s="2094"/>
      <c r="AU121" s="2094"/>
      <c r="AV121" s="2094"/>
      <c r="AW121" s="2094"/>
      <c r="AX121" s="2095"/>
      <c r="AY121" s="2095"/>
      <c r="AZ121" s="2095"/>
      <c r="BA121" s="2095"/>
      <c r="BB121" s="2095"/>
      <c r="BC121" s="1983"/>
      <c r="BD121" s="1983">
        <v>30</v>
      </c>
      <c r="BE121" s="2097"/>
      <c r="BF121" s="2097"/>
      <c r="BG121" s="2097"/>
      <c r="BH121" s="2097"/>
      <c r="BI121" s="2097"/>
      <c r="BJ121" s="2097"/>
      <c r="BK121" s="2097"/>
      <c r="BL121" s="2098"/>
      <c r="BO121" s="2023"/>
    </row>
    <row r="122" spans="1:72" x14ac:dyDescent="0.2">
      <c r="A122" s="2248"/>
      <c r="B122" s="2279"/>
      <c r="C122" s="1910" t="s">
        <v>175</v>
      </c>
      <c r="D122" s="1911" t="s">
        <v>2315</v>
      </c>
      <c r="E122" s="1911"/>
      <c r="F122" s="1910">
        <v>150</v>
      </c>
      <c r="G122" s="1910"/>
      <c r="H122" s="2051" t="s">
        <v>397</v>
      </c>
      <c r="I122" s="1912" t="s">
        <v>396</v>
      </c>
      <c r="J122" s="1990"/>
      <c r="K122" s="1990"/>
      <c r="L122" s="1990"/>
      <c r="M122" s="1990"/>
      <c r="N122" s="1990"/>
      <c r="O122" s="1990"/>
      <c r="P122" s="1978"/>
      <c r="Q122" s="1978"/>
      <c r="R122" s="1978"/>
      <c r="S122" s="1978"/>
      <c r="T122" s="1978"/>
      <c r="U122" s="1978"/>
      <c r="V122" s="1978"/>
      <c r="W122" s="1978"/>
      <c r="X122" s="1978"/>
      <c r="Y122" s="1979"/>
      <c r="Z122" s="1979"/>
      <c r="AA122" s="2103"/>
      <c r="AB122" s="2103"/>
      <c r="AC122" s="1979"/>
      <c r="AD122" s="1979"/>
      <c r="AE122" s="1979"/>
      <c r="AF122" s="2089"/>
      <c r="AG122" s="2090"/>
      <c r="AH122" s="2090"/>
      <c r="AI122" s="2090"/>
      <c r="AJ122" s="2090"/>
      <c r="AK122" s="2090"/>
      <c r="AL122" s="2090"/>
      <c r="AM122" s="2091"/>
      <c r="AN122" s="2091"/>
      <c r="AO122" s="2092"/>
      <c r="AP122" s="2016"/>
      <c r="AQ122" s="2016"/>
      <c r="AR122" s="2017"/>
      <c r="AS122" s="2093"/>
      <c r="AT122" s="2094"/>
      <c r="AU122" s="2094"/>
      <c r="AV122" s="2094"/>
      <c r="AW122" s="2094"/>
      <c r="AX122" s="2095"/>
      <c r="AY122" s="2095"/>
      <c r="AZ122" s="2095"/>
      <c r="BA122" s="2095"/>
      <c r="BB122" s="2095"/>
      <c r="BC122" s="2096"/>
      <c r="BD122" s="2096"/>
      <c r="BE122" s="1984">
        <v>20</v>
      </c>
      <c r="BF122" s="1984">
        <v>20</v>
      </c>
      <c r="BG122" s="1984">
        <v>20</v>
      </c>
      <c r="BH122" s="1984">
        <v>20</v>
      </c>
      <c r="BI122" s="1984">
        <v>20</v>
      </c>
      <c r="BJ122" s="1984">
        <v>20</v>
      </c>
      <c r="BK122" s="1984">
        <v>30</v>
      </c>
      <c r="BL122" s="2098"/>
      <c r="BO122" s="2023"/>
    </row>
    <row r="123" spans="1:72" s="1939" customFormat="1" ht="14.45" customHeight="1" x14ac:dyDescent="0.2">
      <c r="A123" s="1505"/>
      <c r="B123" s="520"/>
      <c r="C123" s="2443" t="s">
        <v>2318</v>
      </c>
      <c r="D123" s="2444"/>
      <c r="E123" s="2054"/>
      <c r="F123" s="2033">
        <f>SUM(F110:F122)</f>
        <v>990</v>
      </c>
      <c r="G123" s="2033"/>
      <c r="H123" s="2132"/>
      <c r="I123" s="1953"/>
      <c r="J123" s="2057">
        <f t="shared" ref="J123:BL123" si="12">SUM(J110:J122)</f>
        <v>0</v>
      </c>
      <c r="K123" s="2057">
        <f t="shared" si="12"/>
        <v>0</v>
      </c>
      <c r="L123" s="2057">
        <f t="shared" si="12"/>
        <v>0</v>
      </c>
      <c r="M123" s="2057">
        <f t="shared" si="12"/>
        <v>0</v>
      </c>
      <c r="N123" s="2057">
        <f t="shared" si="12"/>
        <v>0</v>
      </c>
      <c r="O123" s="2057">
        <f t="shared" si="12"/>
        <v>0</v>
      </c>
      <c r="P123" s="2057">
        <f t="shared" si="12"/>
        <v>25</v>
      </c>
      <c r="Q123" s="2057">
        <f t="shared" si="12"/>
        <v>25</v>
      </c>
      <c r="R123" s="2057">
        <f t="shared" si="12"/>
        <v>25</v>
      </c>
      <c r="S123" s="2057">
        <f t="shared" si="12"/>
        <v>25</v>
      </c>
      <c r="T123" s="2057">
        <f t="shared" si="12"/>
        <v>25</v>
      </c>
      <c r="U123" s="2057">
        <f t="shared" si="12"/>
        <v>25</v>
      </c>
      <c r="V123" s="2057">
        <f t="shared" si="12"/>
        <v>25</v>
      </c>
      <c r="W123" s="2057">
        <f t="shared" si="12"/>
        <v>25</v>
      </c>
      <c r="X123" s="2057">
        <f t="shared" si="12"/>
        <v>25</v>
      </c>
      <c r="Y123" s="2057">
        <f t="shared" si="12"/>
        <v>25</v>
      </c>
      <c r="Z123" s="2057">
        <f t="shared" si="12"/>
        <v>24</v>
      </c>
      <c r="AA123" s="2057">
        <f t="shared" si="12"/>
        <v>20</v>
      </c>
      <c r="AB123" s="2057">
        <f t="shared" si="12"/>
        <v>20</v>
      </c>
      <c r="AC123" s="2057">
        <f t="shared" si="12"/>
        <v>20</v>
      </c>
      <c r="AD123" s="2057">
        <f t="shared" si="12"/>
        <v>20</v>
      </c>
      <c r="AE123" s="2057">
        <f t="shared" si="12"/>
        <v>20</v>
      </c>
      <c r="AF123" s="2057">
        <f t="shared" si="12"/>
        <v>16</v>
      </c>
      <c r="AG123" s="2057">
        <f t="shared" si="12"/>
        <v>25</v>
      </c>
      <c r="AH123" s="2057">
        <f t="shared" si="12"/>
        <v>24</v>
      </c>
      <c r="AI123" s="2057">
        <f t="shared" si="12"/>
        <v>20</v>
      </c>
      <c r="AJ123" s="2057">
        <f t="shared" si="12"/>
        <v>20</v>
      </c>
      <c r="AK123" s="2057">
        <f t="shared" si="12"/>
        <v>20</v>
      </c>
      <c r="AL123" s="2057">
        <f t="shared" si="12"/>
        <v>20</v>
      </c>
      <c r="AM123" s="2057">
        <f t="shared" si="12"/>
        <v>20</v>
      </c>
      <c r="AN123" s="2057">
        <f t="shared" si="12"/>
        <v>16</v>
      </c>
      <c r="AO123" s="2057">
        <f t="shared" si="12"/>
        <v>0</v>
      </c>
      <c r="AP123" s="2057">
        <f t="shared" si="12"/>
        <v>0</v>
      </c>
      <c r="AQ123" s="2057">
        <f t="shared" si="12"/>
        <v>0</v>
      </c>
      <c r="AR123" s="2057">
        <f t="shared" si="12"/>
        <v>25</v>
      </c>
      <c r="AS123" s="2057">
        <f t="shared" si="12"/>
        <v>25</v>
      </c>
      <c r="AT123" s="2057">
        <f t="shared" si="12"/>
        <v>25</v>
      </c>
      <c r="AU123" s="2057">
        <f t="shared" si="12"/>
        <v>20</v>
      </c>
      <c r="AV123" s="2057">
        <f t="shared" si="12"/>
        <v>20</v>
      </c>
      <c r="AW123" s="2057">
        <f t="shared" si="12"/>
        <v>20</v>
      </c>
      <c r="AX123" s="2057">
        <f t="shared" si="12"/>
        <v>20</v>
      </c>
      <c r="AY123" s="2057">
        <f t="shared" si="12"/>
        <v>20</v>
      </c>
      <c r="AZ123" s="2057">
        <f t="shared" si="12"/>
        <v>20</v>
      </c>
      <c r="BA123" s="2057">
        <f t="shared" si="12"/>
        <v>20</v>
      </c>
      <c r="BB123" s="2057">
        <f t="shared" si="12"/>
        <v>20</v>
      </c>
      <c r="BC123" s="2057">
        <f t="shared" si="12"/>
        <v>20</v>
      </c>
      <c r="BD123" s="2057">
        <f t="shared" si="12"/>
        <v>30</v>
      </c>
      <c r="BE123" s="2057">
        <f t="shared" si="12"/>
        <v>20</v>
      </c>
      <c r="BF123" s="2057">
        <f t="shared" si="12"/>
        <v>20</v>
      </c>
      <c r="BG123" s="2057">
        <f t="shared" si="12"/>
        <v>20</v>
      </c>
      <c r="BH123" s="2057">
        <f t="shared" si="12"/>
        <v>20</v>
      </c>
      <c r="BI123" s="2057">
        <f t="shared" si="12"/>
        <v>20</v>
      </c>
      <c r="BJ123" s="2057">
        <f t="shared" si="12"/>
        <v>20</v>
      </c>
      <c r="BK123" s="2057">
        <f t="shared" si="12"/>
        <v>30</v>
      </c>
      <c r="BL123" s="2057">
        <f t="shared" si="12"/>
        <v>0</v>
      </c>
      <c r="BO123" s="2037"/>
    </row>
    <row r="124" spans="1:72" x14ac:dyDescent="0.2">
      <c r="A124" s="2247">
        <v>20</v>
      </c>
      <c r="B124" s="2277" t="s">
        <v>2351</v>
      </c>
      <c r="C124" s="1910" t="s">
        <v>1796</v>
      </c>
      <c r="D124" s="1911" t="s">
        <v>1168</v>
      </c>
      <c r="E124" s="1911"/>
      <c r="F124" s="1910">
        <v>60</v>
      </c>
      <c r="G124" s="1910"/>
      <c r="H124" s="2051" t="s">
        <v>407</v>
      </c>
      <c r="I124" s="1912" t="s">
        <v>406</v>
      </c>
      <c r="J124" s="1990"/>
      <c r="K124" s="1990"/>
      <c r="L124" s="1990"/>
      <c r="M124" s="1990"/>
      <c r="N124" s="1990"/>
      <c r="O124" s="1990"/>
      <c r="P124" s="1978"/>
      <c r="Q124" s="1978"/>
      <c r="R124" s="1978"/>
      <c r="S124" s="1978"/>
      <c r="T124" s="1978"/>
      <c r="U124" s="1978"/>
      <c r="V124" s="1978"/>
      <c r="W124" s="1978"/>
      <c r="X124" s="1978"/>
      <c r="Y124" s="1979">
        <v>26</v>
      </c>
      <c r="Z124" s="1979">
        <v>26</v>
      </c>
      <c r="AA124" s="1979">
        <v>8</v>
      </c>
      <c r="AB124" s="1979"/>
      <c r="AC124" s="1979"/>
      <c r="AD124" s="1979"/>
      <c r="AE124" s="1979"/>
      <c r="AF124" s="1979"/>
      <c r="AG124" s="1980"/>
      <c r="AH124" s="1980"/>
      <c r="AI124" s="1980"/>
      <c r="AJ124" s="1980"/>
      <c r="AK124" s="1980"/>
      <c r="AL124" s="1980"/>
      <c r="AM124" s="1980"/>
      <c r="AN124" s="1980"/>
      <c r="AO124" s="2133"/>
      <c r="AP124" s="2133"/>
      <c r="AQ124" s="2133"/>
      <c r="AR124" s="2094"/>
      <c r="AS124" s="2094"/>
      <c r="AT124" s="2094"/>
      <c r="AU124" s="2094"/>
      <c r="AV124" s="2094"/>
      <c r="AW124" s="2094"/>
      <c r="AX124" s="2134"/>
      <c r="AY124" s="2135"/>
      <c r="AZ124" s="2135"/>
      <c r="BA124" s="2135"/>
      <c r="BB124" s="2136"/>
      <c r="BC124" s="2134"/>
      <c r="BD124" s="2134"/>
      <c r="BE124" s="2137"/>
      <c r="BF124" s="2137"/>
      <c r="BG124" s="2137"/>
      <c r="BH124" s="2137"/>
      <c r="BI124" s="2137"/>
      <c r="BJ124" s="2137"/>
      <c r="BK124" s="2137"/>
      <c r="BL124" s="1988"/>
      <c r="BM124" s="1988"/>
      <c r="BN124" s="1988"/>
      <c r="BO124" s="1988"/>
      <c r="BP124" s="1988"/>
      <c r="BQ124" s="1988"/>
      <c r="BR124" s="1988"/>
      <c r="BS124" s="1988"/>
      <c r="BT124" s="1988"/>
    </row>
    <row r="125" spans="1:72" x14ac:dyDescent="0.2">
      <c r="A125" s="2248"/>
      <c r="B125" s="2278"/>
      <c r="C125" s="1910" t="s">
        <v>140</v>
      </c>
      <c r="D125" s="1911" t="s">
        <v>1195</v>
      </c>
      <c r="E125" s="1911"/>
      <c r="F125" s="1910">
        <v>45</v>
      </c>
      <c r="G125" s="1910"/>
      <c r="H125" s="2051" t="s">
        <v>407</v>
      </c>
      <c r="I125" s="1912" t="s">
        <v>406</v>
      </c>
      <c r="J125" s="1990"/>
      <c r="K125" s="1990"/>
      <c r="L125" s="1990"/>
      <c r="M125" s="1990"/>
      <c r="N125" s="1990"/>
      <c r="O125" s="1990"/>
      <c r="P125" s="1978"/>
      <c r="Q125" s="1978"/>
      <c r="R125" s="1978"/>
      <c r="S125" s="1978"/>
      <c r="T125" s="1978"/>
      <c r="U125" s="1978"/>
      <c r="V125" s="1978"/>
      <c r="W125" s="1978"/>
      <c r="X125" s="1978"/>
      <c r="Y125" s="1979"/>
      <c r="Z125" s="1979"/>
      <c r="AA125" s="1979">
        <v>21</v>
      </c>
      <c r="AB125" s="1979">
        <v>19</v>
      </c>
      <c r="AC125" s="1979">
        <v>5</v>
      </c>
      <c r="AD125" s="1979"/>
      <c r="AE125" s="1979"/>
      <c r="AF125" s="1979"/>
      <c r="AG125" s="1980"/>
      <c r="AH125" s="1980"/>
      <c r="AI125" s="1980"/>
      <c r="AJ125" s="1980"/>
      <c r="AK125" s="1980"/>
      <c r="AL125" s="1980"/>
      <c r="AM125" s="1980"/>
      <c r="AN125" s="1980"/>
      <c r="AO125" s="2133"/>
      <c r="AP125" s="2133"/>
      <c r="AQ125" s="2133"/>
      <c r="AR125" s="2094"/>
      <c r="AS125" s="2094"/>
      <c r="AT125" s="2094"/>
      <c r="AU125" s="2094"/>
      <c r="AV125" s="2094"/>
      <c r="AW125" s="2094"/>
      <c r="AX125" s="2134"/>
      <c r="AY125" s="2135"/>
      <c r="AZ125" s="2135"/>
      <c r="BA125" s="2135"/>
      <c r="BB125" s="2136"/>
      <c r="BC125" s="2134"/>
      <c r="BD125" s="2134"/>
      <c r="BE125" s="2137"/>
      <c r="BF125" s="2137"/>
      <c r="BG125" s="2137"/>
      <c r="BH125" s="2137"/>
      <c r="BI125" s="2137"/>
      <c r="BJ125" s="2137"/>
      <c r="BK125" s="2137"/>
      <c r="BL125" s="1988"/>
      <c r="BM125" s="1988"/>
      <c r="BN125" s="1988"/>
      <c r="BO125" s="1988"/>
      <c r="BP125" s="1988"/>
      <c r="BQ125" s="1988"/>
      <c r="BR125" s="1988"/>
      <c r="BS125" s="1988"/>
      <c r="BT125" s="1988"/>
    </row>
    <row r="126" spans="1:72" x14ac:dyDescent="0.2">
      <c r="A126" s="2248"/>
      <c r="B126" s="2278"/>
      <c r="C126" s="1910" t="s">
        <v>455</v>
      </c>
      <c r="D126" s="1911" t="s">
        <v>1187</v>
      </c>
      <c r="E126" s="1911"/>
      <c r="F126" s="1910">
        <v>45</v>
      </c>
      <c r="G126" s="1910"/>
      <c r="H126" s="2051" t="s">
        <v>407</v>
      </c>
      <c r="I126" s="1912" t="s">
        <v>406</v>
      </c>
      <c r="J126" s="1990"/>
      <c r="K126" s="1990"/>
      <c r="L126" s="1990"/>
      <c r="M126" s="1990"/>
      <c r="N126" s="1990"/>
      <c r="O126" s="1990"/>
      <c r="P126" s="1978"/>
      <c r="Q126" s="1978"/>
      <c r="R126" s="1978"/>
      <c r="S126" s="1978"/>
      <c r="T126" s="1978"/>
      <c r="U126" s="1978"/>
      <c r="V126" s="1978"/>
      <c r="W126" s="1978"/>
      <c r="X126" s="1978"/>
      <c r="Y126" s="1979"/>
      <c r="Z126" s="1979"/>
      <c r="AA126" s="1979"/>
      <c r="AB126" s="1979"/>
      <c r="AC126" s="1979">
        <v>21</v>
      </c>
      <c r="AD126" s="1979">
        <v>16</v>
      </c>
      <c r="AE126" s="1979">
        <v>8</v>
      </c>
      <c r="AF126" s="1979"/>
      <c r="AG126" s="1980"/>
      <c r="AH126" s="1980"/>
      <c r="AI126" s="1980"/>
      <c r="AJ126" s="1980"/>
      <c r="AK126" s="1980"/>
      <c r="AL126" s="1980"/>
      <c r="AM126" s="1980"/>
      <c r="AN126" s="1980"/>
      <c r="AO126" s="1981"/>
      <c r="AP126" s="1981"/>
      <c r="AQ126" s="1981"/>
      <c r="AR126" s="2094"/>
      <c r="AS126" s="2094"/>
      <c r="AT126" s="2094"/>
      <c r="AU126" s="2094"/>
      <c r="AV126" s="2094"/>
      <c r="AW126" s="2094"/>
      <c r="AX126" s="2134"/>
      <c r="AY126" s="2135"/>
      <c r="AZ126" s="2135"/>
      <c r="BA126" s="2135"/>
      <c r="BB126" s="2136"/>
      <c r="BC126" s="2134"/>
      <c r="BD126" s="2134"/>
      <c r="BE126" s="2137"/>
      <c r="BF126" s="2137"/>
      <c r="BG126" s="2137"/>
      <c r="BH126" s="2137"/>
      <c r="BI126" s="2137"/>
      <c r="BJ126" s="2137"/>
      <c r="BK126" s="2137"/>
      <c r="BL126" s="1988"/>
      <c r="BM126" s="1988"/>
      <c r="BN126" s="1988"/>
      <c r="BO126" s="1988"/>
      <c r="BP126" s="1988"/>
      <c r="BQ126" s="1988"/>
      <c r="BR126" s="1988"/>
      <c r="BS126" s="1988"/>
      <c r="BT126" s="1988"/>
    </row>
    <row r="127" spans="1:72" x14ac:dyDescent="0.2">
      <c r="A127" s="2248"/>
      <c r="B127" s="2278"/>
      <c r="C127" s="1910" t="s">
        <v>70</v>
      </c>
      <c r="D127" s="1911" t="s">
        <v>1185</v>
      </c>
      <c r="E127" s="1911"/>
      <c r="F127" s="1910">
        <v>45</v>
      </c>
      <c r="G127" s="1910"/>
      <c r="H127" s="2051" t="s">
        <v>407</v>
      </c>
      <c r="I127" s="1912" t="s">
        <v>406</v>
      </c>
      <c r="J127" s="1990"/>
      <c r="K127" s="1990"/>
      <c r="L127" s="1990"/>
      <c r="M127" s="1990"/>
      <c r="N127" s="1990"/>
      <c r="O127" s="1990"/>
      <c r="P127" s="1978"/>
      <c r="Q127" s="1978"/>
      <c r="R127" s="1978"/>
      <c r="S127" s="1978"/>
      <c r="T127" s="1978"/>
      <c r="U127" s="1978"/>
      <c r="V127" s="1978"/>
      <c r="W127" s="1978"/>
      <c r="X127" s="1978"/>
      <c r="Y127" s="1979"/>
      <c r="Z127" s="1979"/>
      <c r="AA127" s="1979"/>
      <c r="AB127" s="1979"/>
      <c r="AC127" s="1979"/>
      <c r="AD127" s="1979">
        <v>10</v>
      </c>
      <c r="AE127" s="1979">
        <v>15</v>
      </c>
      <c r="AF127" s="1979">
        <v>20</v>
      </c>
      <c r="AG127" s="1980"/>
      <c r="AH127" s="1980"/>
      <c r="AI127" s="1980"/>
      <c r="AJ127" s="1980"/>
      <c r="AK127" s="1980"/>
      <c r="AL127" s="1980"/>
      <c r="AM127" s="1980"/>
      <c r="AN127" s="1980"/>
      <c r="AO127" s="1981"/>
      <c r="AP127" s="1981"/>
      <c r="AQ127" s="1981"/>
      <c r="AR127" s="2094"/>
      <c r="AS127" s="2094"/>
      <c r="AT127" s="2094"/>
      <c r="AU127" s="2094"/>
      <c r="AV127" s="2094"/>
      <c r="AW127" s="2094"/>
      <c r="AX127" s="2134"/>
      <c r="AY127" s="2135"/>
      <c r="AZ127" s="2135"/>
      <c r="BA127" s="2135"/>
      <c r="BB127" s="2136"/>
      <c r="BC127" s="2134"/>
      <c r="BD127" s="2134"/>
      <c r="BE127" s="2137"/>
      <c r="BF127" s="2137"/>
      <c r="BG127" s="2137"/>
      <c r="BH127" s="2137"/>
      <c r="BI127" s="2137"/>
      <c r="BJ127" s="2137"/>
      <c r="BK127" s="2137"/>
      <c r="BL127" s="1988"/>
      <c r="BM127" s="1988"/>
      <c r="BN127" s="1988"/>
      <c r="BO127" s="1988"/>
      <c r="BP127" s="1988"/>
      <c r="BQ127" s="1988"/>
      <c r="BR127" s="1988"/>
      <c r="BS127" s="1988"/>
      <c r="BT127" s="1988"/>
    </row>
    <row r="128" spans="1:72" x14ac:dyDescent="0.2">
      <c r="A128" s="2248"/>
      <c r="B128" s="2278"/>
      <c r="C128" s="1910" t="s">
        <v>97</v>
      </c>
      <c r="D128" s="1911" t="s">
        <v>1181</v>
      </c>
      <c r="E128" s="1911"/>
      <c r="F128" s="1910">
        <v>60</v>
      </c>
      <c r="G128" s="1910"/>
      <c r="H128" s="2051" t="s">
        <v>390</v>
      </c>
      <c r="I128" s="1913" t="s">
        <v>389</v>
      </c>
      <c r="J128" s="1990"/>
      <c r="K128" s="1990"/>
      <c r="L128" s="1990"/>
      <c r="M128" s="1990"/>
      <c r="N128" s="1990"/>
      <c r="O128" s="1990"/>
      <c r="P128" s="1978"/>
      <c r="Q128" s="1978"/>
      <c r="R128" s="1978"/>
      <c r="S128" s="1978"/>
      <c r="T128" s="1978"/>
      <c r="U128" s="1978"/>
      <c r="V128" s="1978"/>
      <c r="W128" s="1978"/>
      <c r="X128" s="1978"/>
      <c r="Y128" s="1979"/>
      <c r="Z128" s="1979"/>
      <c r="AA128" s="1979"/>
      <c r="AB128" s="1979"/>
      <c r="AC128" s="1979"/>
      <c r="AD128" s="1979"/>
      <c r="AE128" s="1979"/>
      <c r="AF128" s="1979"/>
      <c r="AG128" s="1980">
        <v>29</v>
      </c>
      <c r="AH128" s="1980">
        <v>26</v>
      </c>
      <c r="AI128" s="1980">
        <v>5</v>
      </c>
      <c r="AJ128" s="1980"/>
      <c r="AK128" s="1980"/>
      <c r="AL128" s="1980"/>
      <c r="AM128" s="1980"/>
      <c r="AN128" s="1980"/>
      <c r="AO128" s="1981"/>
      <c r="AP128" s="1981"/>
      <c r="AQ128" s="1981"/>
      <c r="AR128" s="2094"/>
      <c r="AS128" s="2094"/>
      <c r="AT128" s="2094"/>
      <c r="AU128" s="2094"/>
      <c r="AV128" s="2094"/>
      <c r="AW128" s="2094"/>
      <c r="AX128" s="2134"/>
      <c r="AY128" s="2135"/>
      <c r="AZ128" s="2135"/>
      <c r="BA128" s="2135"/>
      <c r="BB128" s="2136"/>
      <c r="BC128" s="2134"/>
      <c r="BD128" s="2134"/>
      <c r="BE128" s="2137"/>
      <c r="BF128" s="2137"/>
      <c r="BG128" s="2137"/>
      <c r="BH128" s="2137"/>
      <c r="BI128" s="2137"/>
      <c r="BJ128" s="2137"/>
      <c r="BK128" s="2137"/>
      <c r="BL128" s="1988"/>
      <c r="BM128" s="1988"/>
      <c r="BN128" s="1988"/>
      <c r="BO128" s="1988"/>
      <c r="BP128" s="1988"/>
      <c r="BQ128" s="1988"/>
      <c r="BR128" s="1988"/>
      <c r="BS128" s="1988"/>
      <c r="BT128" s="1988"/>
    </row>
    <row r="129" spans="1:72" x14ac:dyDescent="0.2">
      <c r="A129" s="2248"/>
      <c r="B129" s="2278"/>
      <c r="C129" s="1910" t="s">
        <v>69</v>
      </c>
      <c r="D129" s="1911" t="s">
        <v>1225</v>
      </c>
      <c r="E129" s="1911"/>
      <c r="F129" s="1910">
        <v>45</v>
      </c>
      <c r="G129" s="1910"/>
      <c r="H129" s="2051" t="s">
        <v>390</v>
      </c>
      <c r="I129" s="1913" t="s">
        <v>389</v>
      </c>
      <c r="J129" s="1990"/>
      <c r="K129" s="1990"/>
      <c r="L129" s="1990"/>
      <c r="M129" s="1990"/>
      <c r="N129" s="1990"/>
      <c r="O129" s="1990"/>
      <c r="P129" s="1978"/>
      <c r="Q129" s="1978"/>
      <c r="R129" s="1978"/>
      <c r="S129" s="1978"/>
      <c r="T129" s="1978"/>
      <c r="U129" s="1978"/>
      <c r="V129" s="1978"/>
      <c r="W129" s="1978"/>
      <c r="X129" s="1978"/>
      <c r="Y129" s="1979"/>
      <c r="Z129" s="1979"/>
      <c r="AA129" s="1979"/>
      <c r="AB129" s="1979"/>
      <c r="AC129" s="1979"/>
      <c r="AD129" s="1979"/>
      <c r="AE129" s="1979"/>
      <c r="AF129" s="1979"/>
      <c r="AG129" s="1980"/>
      <c r="AH129" s="1980">
        <v>3</v>
      </c>
      <c r="AI129" s="1980">
        <v>24</v>
      </c>
      <c r="AJ129" s="1980">
        <v>13</v>
      </c>
      <c r="AK129" s="1980">
        <v>5</v>
      </c>
      <c r="AL129" s="1980"/>
      <c r="AM129" s="1980"/>
      <c r="AN129" s="1980"/>
      <c r="AO129" s="1981"/>
      <c r="AP129" s="1981"/>
      <c r="AQ129" s="1981"/>
      <c r="AR129" s="2094"/>
      <c r="AS129" s="2094"/>
      <c r="AT129" s="2094"/>
      <c r="AU129" s="2094"/>
      <c r="AV129" s="2094"/>
      <c r="AW129" s="2094"/>
      <c r="AX129" s="2138"/>
      <c r="AY129" s="2139"/>
      <c r="AZ129" s="2139"/>
      <c r="BA129" s="2139"/>
      <c r="BB129" s="2140"/>
      <c r="BC129" s="2138"/>
      <c r="BD129" s="2138"/>
      <c r="BE129" s="2137"/>
      <c r="BF129" s="2137"/>
      <c r="BG129" s="2137"/>
      <c r="BH129" s="2137"/>
      <c r="BI129" s="2137"/>
      <c r="BJ129" s="2137"/>
      <c r="BK129" s="2137"/>
      <c r="BL129" s="1988"/>
      <c r="BM129" s="1988"/>
      <c r="BN129" s="1988"/>
      <c r="BO129" s="1988"/>
      <c r="BP129" s="1988"/>
      <c r="BQ129" s="1988"/>
      <c r="BR129" s="1988"/>
      <c r="BS129" s="1988"/>
      <c r="BT129" s="1988"/>
    </row>
    <row r="130" spans="1:72" x14ac:dyDescent="0.2">
      <c r="A130" s="2248"/>
      <c r="B130" s="2278"/>
      <c r="C130" s="1910" t="s">
        <v>60</v>
      </c>
      <c r="D130" s="1911" t="s">
        <v>1194</v>
      </c>
      <c r="E130" s="1911"/>
      <c r="F130" s="1910">
        <v>60</v>
      </c>
      <c r="G130" s="1910"/>
      <c r="H130" s="2051" t="s">
        <v>390</v>
      </c>
      <c r="I130" s="1913" t="s">
        <v>389</v>
      </c>
      <c r="J130" s="1990"/>
      <c r="K130" s="1990"/>
      <c r="L130" s="1990"/>
      <c r="M130" s="1990"/>
      <c r="N130" s="1990"/>
      <c r="O130" s="1990"/>
      <c r="P130" s="1978"/>
      <c r="Q130" s="1978"/>
      <c r="R130" s="1978"/>
      <c r="S130" s="1978"/>
      <c r="T130" s="1978"/>
      <c r="U130" s="1978"/>
      <c r="V130" s="1978"/>
      <c r="W130" s="1978"/>
      <c r="X130" s="1978"/>
      <c r="Y130" s="1979"/>
      <c r="Z130" s="1979"/>
      <c r="AA130" s="1979"/>
      <c r="AB130" s="1979"/>
      <c r="AC130" s="1979"/>
      <c r="AD130" s="1979"/>
      <c r="AE130" s="1979"/>
      <c r="AF130" s="1979"/>
      <c r="AG130" s="1980"/>
      <c r="AH130" s="1980"/>
      <c r="AI130" s="1980"/>
      <c r="AJ130" s="1980">
        <v>16</v>
      </c>
      <c r="AK130" s="1980">
        <v>24</v>
      </c>
      <c r="AL130" s="1980">
        <v>20</v>
      </c>
      <c r="AM130" s="1980"/>
      <c r="AN130" s="1980"/>
      <c r="AO130" s="1981"/>
      <c r="AP130" s="1981"/>
      <c r="AQ130" s="1981"/>
      <c r="AR130" s="2099"/>
      <c r="AS130" s="2099"/>
      <c r="AT130" s="2099"/>
      <c r="AU130" s="2099"/>
      <c r="AV130" s="2099"/>
      <c r="AW130" s="2099"/>
      <c r="AX130" s="2138"/>
      <c r="AY130" s="2139"/>
      <c r="AZ130" s="2139"/>
      <c r="BA130" s="2139"/>
      <c r="BB130" s="2140"/>
      <c r="BC130" s="2138"/>
      <c r="BD130" s="2138"/>
      <c r="BE130" s="2137"/>
      <c r="BF130" s="2137"/>
      <c r="BG130" s="2137"/>
      <c r="BH130" s="2137"/>
      <c r="BI130" s="2137"/>
      <c r="BJ130" s="2137"/>
      <c r="BK130" s="2137"/>
      <c r="BL130" s="1988"/>
      <c r="BM130" s="1988"/>
      <c r="BN130" s="1988"/>
      <c r="BO130" s="1988"/>
      <c r="BP130" s="1988"/>
      <c r="BQ130" s="1988"/>
      <c r="BR130" s="1988"/>
      <c r="BS130" s="1988"/>
      <c r="BT130" s="1988"/>
    </row>
    <row r="131" spans="1:72" x14ac:dyDescent="0.2">
      <c r="A131" s="2248"/>
      <c r="B131" s="2278"/>
      <c r="C131" s="1910" t="s">
        <v>151</v>
      </c>
      <c r="D131" s="1911" t="s">
        <v>1184</v>
      </c>
      <c r="E131" s="1911"/>
      <c r="F131" s="1910">
        <v>75</v>
      </c>
      <c r="G131" s="1910"/>
      <c r="H131" s="2051" t="s">
        <v>390</v>
      </c>
      <c r="I131" s="1913" t="s">
        <v>389</v>
      </c>
      <c r="J131" s="1990"/>
      <c r="K131" s="1990"/>
      <c r="L131" s="1990"/>
      <c r="M131" s="1990"/>
      <c r="N131" s="1990"/>
      <c r="O131" s="1990"/>
      <c r="P131" s="1978"/>
      <c r="Q131" s="1978"/>
      <c r="R131" s="1978"/>
      <c r="S131" s="1978"/>
      <c r="T131" s="1978"/>
      <c r="U131" s="1978"/>
      <c r="V131" s="1978"/>
      <c r="W131" s="1978"/>
      <c r="X131" s="1978"/>
      <c r="Y131" s="1979"/>
      <c r="Z131" s="1979"/>
      <c r="AA131" s="1979"/>
      <c r="AB131" s="1979"/>
      <c r="AC131" s="1979"/>
      <c r="AD131" s="1979"/>
      <c r="AE131" s="1979"/>
      <c r="AF131" s="1979"/>
      <c r="AG131" s="1980"/>
      <c r="AH131" s="1980"/>
      <c r="AI131" s="1980"/>
      <c r="AJ131" s="1980"/>
      <c r="AK131" s="1980"/>
      <c r="AL131" s="1980">
        <v>12</v>
      </c>
      <c r="AM131" s="1980">
        <v>32</v>
      </c>
      <c r="AN131" s="1980">
        <v>31</v>
      </c>
      <c r="AO131" s="1981"/>
      <c r="AP131" s="1981"/>
      <c r="AQ131" s="1981"/>
      <c r="AR131" s="2099"/>
      <c r="AS131" s="2099"/>
      <c r="AT131" s="2099"/>
      <c r="AU131" s="2099"/>
      <c r="AV131" s="2099"/>
      <c r="AW131" s="2099"/>
      <c r="AX131" s="2138"/>
      <c r="AY131" s="2139"/>
      <c r="AZ131" s="2139"/>
      <c r="BA131" s="2139"/>
      <c r="BB131" s="2140"/>
      <c r="BC131" s="2138"/>
      <c r="BD131" s="2138"/>
      <c r="BE131" s="2137"/>
      <c r="BF131" s="2137"/>
      <c r="BG131" s="2137"/>
      <c r="BH131" s="2137"/>
      <c r="BI131" s="2137"/>
      <c r="BJ131" s="2137"/>
      <c r="BK131" s="2137"/>
      <c r="BL131" s="1988"/>
      <c r="BM131" s="1988"/>
      <c r="BN131" s="1988"/>
      <c r="BO131" s="1988"/>
      <c r="BP131" s="1988"/>
      <c r="BQ131" s="1988"/>
      <c r="BR131" s="1988"/>
      <c r="BS131" s="1988"/>
      <c r="BT131" s="1988"/>
    </row>
    <row r="132" spans="1:72" x14ac:dyDescent="0.2">
      <c r="A132" s="2248"/>
      <c r="B132" s="2278"/>
      <c r="C132" s="1910" t="s">
        <v>58</v>
      </c>
      <c r="D132" s="1911" t="s">
        <v>1182</v>
      </c>
      <c r="E132" s="1911"/>
      <c r="F132" s="1910">
        <v>60</v>
      </c>
      <c r="G132" s="1910"/>
      <c r="H132" s="2051" t="s">
        <v>405</v>
      </c>
      <c r="I132" s="1913" t="s">
        <v>404</v>
      </c>
      <c r="J132" s="1990"/>
      <c r="K132" s="1990"/>
      <c r="L132" s="1990"/>
      <c r="M132" s="1990"/>
      <c r="N132" s="1990"/>
      <c r="O132" s="1990"/>
      <c r="P132" s="1978"/>
      <c r="Q132" s="1978"/>
      <c r="R132" s="1978"/>
      <c r="S132" s="1978"/>
      <c r="T132" s="1978"/>
      <c r="U132" s="1978"/>
      <c r="V132" s="1978"/>
      <c r="W132" s="1978"/>
      <c r="X132" s="1978"/>
      <c r="Y132" s="1979"/>
      <c r="Z132" s="1979"/>
      <c r="AA132" s="1979"/>
      <c r="AB132" s="1979"/>
      <c r="AC132" s="1979"/>
      <c r="AD132" s="1979"/>
      <c r="AE132" s="1979"/>
      <c r="AF132" s="1979"/>
      <c r="AG132" s="1980"/>
      <c r="AH132" s="1980"/>
      <c r="AI132" s="1980"/>
      <c r="AJ132" s="1980"/>
      <c r="AK132" s="1980"/>
      <c r="AL132" s="1980"/>
      <c r="AM132" s="1980"/>
      <c r="AN132" s="1980"/>
      <c r="AO132" s="1981"/>
      <c r="AP132" s="2029"/>
      <c r="AQ132" s="2029"/>
      <c r="AR132" s="2099">
        <v>26</v>
      </c>
      <c r="AS132" s="2099">
        <v>29</v>
      </c>
      <c r="AT132" s="2099">
        <v>5</v>
      </c>
      <c r="AU132" s="2099"/>
      <c r="AV132" s="2099"/>
      <c r="AW132" s="2099"/>
      <c r="AX132" s="2141"/>
      <c r="AY132" s="2141"/>
      <c r="AZ132" s="2138"/>
      <c r="BA132" s="2139"/>
      <c r="BB132" s="2139"/>
      <c r="BC132" s="2139"/>
      <c r="BD132" s="2140"/>
      <c r="BE132" s="2137"/>
      <c r="BF132" s="2137"/>
      <c r="BG132" s="2137"/>
      <c r="BH132" s="2137"/>
      <c r="BI132" s="2137"/>
      <c r="BJ132" s="2137"/>
      <c r="BK132" s="2137"/>
      <c r="BL132" s="2142"/>
      <c r="BM132" s="2142"/>
      <c r="BN132" s="1988"/>
      <c r="BO132" s="1988"/>
      <c r="BP132" s="1988"/>
      <c r="BQ132" s="1988"/>
      <c r="BR132" s="1988"/>
      <c r="BS132" s="1988"/>
      <c r="BT132" s="1988"/>
    </row>
    <row r="133" spans="1:72" x14ac:dyDescent="0.2">
      <c r="A133" s="2248"/>
      <c r="B133" s="2248"/>
      <c r="C133" s="1910" t="s">
        <v>152</v>
      </c>
      <c r="D133" s="1911" t="s">
        <v>1226</v>
      </c>
      <c r="E133" s="1911"/>
      <c r="F133" s="1910">
        <v>60</v>
      </c>
      <c r="G133" s="1910"/>
      <c r="H133" s="2051" t="s">
        <v>405</v>
      </c>
      <c r="I133" s="1913" t="s">
        <v>404</v>
      </c>
      <c r="J133" s="1990"/>
      <c r="K133" s="1990"/>
      <c r="L133" s="1990"/>
      <c r="M133" s="1990"/>
      <c r="N133" s="1990"/>
      <c r="O133" s="1990"/>
      <c r="P133" s="1978"/>
      <c r="Q133" s="1978"/>
      <c r="R133" s="1978"/>
      <c r="S133" s="1978"/>
      <c r="T133" s="1978"/>
      <c r="U133" s="1978"/>
      <c r="V133" s="1978"/>
      <c r="W133" s="1978"/>
      <c r="X133" s="1978"/>
      <c r="Y133" s="1979"/>
      <c r="Z133" s="1979"/>
      <c r="AA133" s="1979"/>
      <c r="AB133" s="1979"/>
      <c r="AC133" s="1979"/>
      <c r="AD133" s="1979"/>
      <c r="AE133" s="1979"/>
      <c r="AF133" s="1979"/>
      <c r="AG133" s="1980"/>
      <c r="AH133" s="1980"/>
      <c r="AI133" s="1980"/>
      <c r="AJ133" s="1980"/>
      <c r="AK133" s="1980"/>
      <c r="AL133" s="1980"/>
      <c r="AM133" s="1980"/>
      <c r="AN133" s="1980"/>
      <c r="AO133" s="1981"/>
      <c r="AP133" s="2029"/>
      <c r="AQ133" s="2029"/>
      <c r="AR133" s="2099"/>
      <c r="AS133" s="2099"/>
      <c r="AT133" s="2099">
        <v>24</v>
      </c>
      <c r="AU133" s="2099">
        <v>26</v>
      </c>
      <c r="AV133" s="2099">
        <v>10</v>
      </c>
      <c r="AW133" s="2099"/>
      <c r="AX133" s="2141"/>
      <c r="AY133" s="2141"/>
      <c r="AZ133" s="2138"/>
      <c r="BA133" s="2139"/>
      <c r="BB133" s="2139"/>
      <c r="BC133" s="2139"/>
      <c r="BD133" s="2140"/>
      <c r="BE133" s="2137"/>
      <c r="BF133" s="2137"/>
      <c r="BG133" s="2137"/>
      <c r="BH133" s="2137"/>
      <c r="BI133" s="2137"/>
      <c r="BJ133" s="2137"/>
      <c r="BK133" s="2137"/>
      <c r="BL133" s="2142"/>
      <c r="BM133" s="2142"/>
      <c r="BN133" s="1988"/>
      <c r="BO133" s="1988"/>
      <c r="BP133" s="1988"/>
      <c r="BQ133" s="1988"/>
      <c r="BR133" s="1988"/>
      <c r="BS133" s="1988"/>
      <c r="BT133" s="1988"/>
    </row>
    <row r="134" spans="1:72" x14ac:dyDescent="0.2">
      <c r="A134" s="2248"/>
      <c r="B134" s="2248"/>
      <c r="C134" s="1910" t="s">
        <v>71</v>
      </c>
      <c r="D134" s="1911" t="s">
        <v>1196</v>
      </c>
      <c r="E134" s="1911"/>
      <c r="F134" s="1910">
        <v>45</v>
      </c>
      <c r="G134" s="1910"/>
      <c r="H134" s="2051" t="s">
        <v>405</v>
      </c>
      <c r="I134" s="1913" t="s">
        <v>404</v>
      </c>
      <c r="J134" s="1990"/>
      <c r="K134" s="1990"/>
      <c r="L134" s="1990"/>
      <c r="M134" s="1990"/>
      <c r="N134" s="1990"/>
      <c r="O134" s="1990"/>
      <c r="P134" s="1978"/>
      <c r="Q134" s="1978"/>
      <c r="R134" s="1978"/>
      <c r="S134" s="1978"/>
      <c r="T134" s="1978"/>
      <c r="U134" s="1978"/>
      <c r="V134" s="1978"/>
      <c r="W134" s="1978"/>
      <c r="X134" s="1978"/>
      <c r="Y134" s="1979"/>
      <c r="Z134" s="1979"/>
      <c r="AA134" s="1979"/>
      <c r="AB134" s="1979"/>
      <c r="AC134" s="1979"/>
      <c r="AD134" s="1979"/>
      <c r="AE134" s="1979"/>
      <c r="AF134" s="1979"/>
      <c r="AG134" s="1980"/>
      <c r="AH134" s="1980"/>
      <c r="AI134" s="1980"/>
      <c r="AJ134" s="1980"/>
      <c r="AK134" s="1980"/>
      <c r="AL134" s="1980"/>
      <c r="AM134" s="1980"/>
      <c r="AN134" s="1980"/>
      <c r="AO134" s="1981"/>
      <c r="AP134" s="2029"/>
      <c r="AQ134" s="2029"/>
      <c r="AR134" s="2099"/>
      <c r="AS134" s="2099"/>
      <c r="AT134" s="2099"/>
      <c r="AU134" s="2099"/>
      <c r="AV134" s="2099">
        <v>19</v>
      </c>
      <c r="AW134" s="2099">
        <v>26</v>
      </c>
      <c r="AX134" s="2141"/>
      <c r="AY134" s="2141"/>
      <c r="AZ134" s="2138"/>
      <c r="BA134" s="2139"/>
      <c r="BB134" s="2139"/>
      <c r="BC134" s="2139"/>
      <c r="BD134" s="2140"/>
      <c r="BE134" s="2137"/>
      <c r="BF134" s="2137"/>
      <c r="BG134" s="2137"/>
      <c r="BH134" s="2137"/>
      <c r="BI134" s="2137"/>
      <c r="BJ134" s="2137"/>
      <c r="BK134" s="2137"/>
      <c r="BL134" s="2142"/>
      <c r="BM134" s="2142"/>
      <c r="BN134" s="1988"/>
      <c r="BO134" s="1988"/>
      <c r="BP134" s="1988"/>
      <c r="BQ134" s="1988"/>
      <c r="BR134" s="1988"/>
      <c r="BS134" s="1988"/>
      <c r="BT134" s="1988"/>
    </row>
    <row r="135" spans="1:72" x14ac:dyDescent="0.2">
      <c r="A135" s="2248"/>
      <c r="B135" s="2248"/>
      <c r="C135" s="1910" t="s">
        <v>34</v>
      </c>
      <c r="D135" s="1911" t="s">
        <v>1189</v>
      </c>
      <c r="E135" s="1911"/>
      <c r="F135" s="1910">
        <v>120</v>
      </c>
      <c r="G135" s="1910"/>
      <c r="H135" s="2051" t="s">
        <v>409</v>
      </c>
      <c r="I135" s="1912" t="s">
        <v>408</v>
      </c>
      <c r="J135" s="1990"/>
      <c r="K135" s="1990"/>
      <c r="L135" s="1990"/>
      <c r="M135" s="1990"/>
      <c r="N135" s="1990"/>
      <c r="O135" s="1990"/>
      <c r="P135" s="2102"/>
      <c r="Q135" s="2102"/>
      <c r="R135" s="2102"/>
      <c r="S135" s="2102"/>
      <c r="T135" s="2102"/>
      <c r="U135" s="2102"/>
      <c r="V135" s="2102"/>
      <c r="W135" s="2102"/>
      <c r="X135" s="2102"/>
      <c r="Y135" s="2103"/>
      <c r="Z135" s="2103"/>
      <c r="AA135" s="2103"/>
      <c r="AB135" s="2103"/>
      <c r="AC135" s="2103"/>
      <c r="AD135" s="2103"/>
      <c r="AE135" s="2103"/>
      <c r="AF135" s="2103"/>
      <c r="AG135" s="2105"/>
      <c r="AH135" s="2105"/>
      <c r="AI135" s="2105"/>
      <c r="AJ135" s="2105"/>
      <c r="AK135" s="2105"/>
      <c r="AL135" s="2105"/>
      <c r="AM135" s="2105"/>
      <c r="AN135" s="2105"/>
      <c r="AO135" s="2106"/>
      <c r="AP135" s="2029"/>
      <c r="AQ135" s="2029"/>
      <c r="AR135" s="2099"/>
      <c r="AS135" s="2099"/>
      <c r="AT135" s="2099"/>
      <c r="AU135" s="2099"/>
      <c r="AV135" s="2099"/>
      <c r="AW135" s="2099"/>
      <c r="AX135" s="2141">
        <v>25</v>
      </c>
      <c r="AY135" s="2141">
        <v>25</v>
      </c>
      <c r="AZ135" s="2138">
        <v>25</v>
      </c>
      <c r="BA135" s="2139">
        <v>25</v>
      </c>
      <c r="BB135" s="2139">
        <v>20</v>
      </c>
      <c r="BC135" s="2139"/>
      <c r="BD135" s="2139"/>
      <c r="BE135" s="2027"/>
      <c r="BF135" s="2027"/>
      <c r="BG135" s="2137"/>
      <c r="BH135" s="2137"/>
      <c r="BI135" s="2137"/>
      <c r="BJ135" s="2137"/>
      <c r="BK135" s="2137"/>
      <c r="BL135" s="2142"/>
      <c r="BM135" s="2142"/>
      <c r="BN135" s="1988"/>
      <c r="BO135" s="1988"/>
      <c r="BP135" s="1988"/>
      <c r="BQ135" s="1988"/>
      <c r="BR135" s="1988"/>
      <c r="BS135" s="1988"/>
      <c r="BT135" s="1988"/>
    </row>
    <row r="136" spans="1:72" x14ac:dyDescent="0.2">
      <c r="A136" s="2248"/>
      <c r="B136" s="2248"/>
      <c r="C136" s="1910" t="s">
        <v>52</v>
      </c>
      <c r="D136" s="1911" t="s">
        <v>1172</v>
      </c>
      <c r="E136" s="1911"/>
      <c r="F136" s="1910">
        <v>60</v>
      </c>
      <c r="G136" s="1910"/>
      <c r="H136" s="2051" t="s">
        <v>409</v>
      </c>
      <c r="I136" s="1912" t="s">
        <v>408</v>
      </c>
      <c r="J136" s="1990"/>
      <c r="K136" s="1990"/>
      <c r="L136" s="1990"/>
      <c r="M136" s="1990"/>
      <c r="N136" s="1990"/>
      <c r="O136" s="1990"/>
      <c r="P136" s="2102"/>
      <c r="Q136" s="2102"/>
      <c r="R136" s="2102"/>
      <c r="S136" s="2102"/>
      <c r="T136" s="2102"/>
      <c r="U136" s="2102"/>
      <c r="V136" s="2102"/>
      <c r="W136" s="2102"/>
      <c r="X136" s="2102"/>
      <c r="Y136" s="2103"/>
      <c r="Z136" s="2103"/>
      <c r="AA136" s="2103"/>
      <c r="AB136" s="2103"/>
      <c r="AC136" s="2103"/>
      <c r="AD136" s="2103"/>
      <c r="AE136" s="2103"/>
      <c r="AF136" s="2103"/>
      <c r="AG136" s="2105"/>
      <c r="AH136" s="2105"/>
      <c r="AI136" s="2105"/>
      <c r="AJ136" s="2105"/>
      <c r="AK136" s="2105"/>
      <c r="AL136" s="2105"/>
      <c r="AM136" s="2105"/>
      <c r="AN136" s="2105"/>
      <c r="AO136" s="2106"/>
      <c r="AP136" s="2029"/>
      <c r="AQ136" s="2029"/>
      <c r="AR136" s="2099"/>
      <c r="AS136" s="2099"/>
      <c r="AT136" s="2099"/>
      <c r="AU136" s="2099"/>
      <c r="AV136" s="2099"/>
      <c r="AW136" s="2099"/>
      <c r="AX136" s="2141"/>
      <c r="AY136" s="2141"/>
      <c r="AZ136" s="2138"/>
      <c r="BA136" s="2139"/>
      <c r="BB136" s="2139">
        <v>9</v>
      </c>
      <c r="BC136" s="2139">
        <v>26</v>
      </c>
      <c r="BD136" s="2140">
        <v>25</v>
      </c>
      <c r="BE136" s="2137"/>
      <c r="BF136" s="2143"/>
      <c r="BG136" s="2143"/>
      <c r="BH136" s="2143"/>
      <c r="BI136" s="2137"/>
      <c r="BJ136" s="2137"/>
      <c r="BK136" s="2137"/>
      <c r="BL136" s="2142"/>
      <c r="BM136" s="2142"/>
      <c r="BN136" s="1988"/>
      <c r="BO136" s="1988"/>
      <c r="BP136" s="1988"/>
      <c r="BQ136" s="1988"/>
      <c r="BR136" s="1988"/>
      <c r="BS136" s="1988"/>
      <c r="BT136" s="1988"/>
    </row>
    <row r="137" spans="1:72" x14ac:dyDescent="0.2">
      <c r="A137" s="2248"/>
      <c r="B137" s="2248"/>
      <c r="C137" s="1910" t="s">
        <v>134</v>
      </c>
      <c r="D137" s="1911" t="s">
        <v>1186</v>
      </c>
      <c r="E137" s="1911"/>
      <c r="F137" s="1910">
        <v>60</v>
      </c>
      <c r="G137" s="1910"/>
      <c r="H137" s="2051" t="s">
        <v>327</v>
      </c>
      <c r="I137" s="1912" t="s">
        <v>391</v>
      </c>
      <c r="J137" s="1990"/>
      <c r="K137" s="1990"/>
      <c r="L137" s="1990"/>
      <c r="M137" s="1990"/>
      <c r="N137" s="1990"/>
      <c r="O137" s="1990"/>
      <c r="P137" s="2102"/>
      <c r="Q137" s="2102"/>
      <c r="R137" s="2102"/>
      <c r="S137" s="2102"/>
      <c r="T137" s="2102"/>
      <c r="U137" s="2102"/>
      <c r="V137" s="2102"/>
      <c r="W137" s="2102"/>
      <c r="X137" s="2102"/>
      <c r="Y137" s="2103"/>
      <c r="Z137" s="2103"/>
      <c r="AA137" s="2103"/>
      <c r="AB137" s="2103"/>
      <c r="AC137" s="2103"/>
      <c r="AD137" s="2103"/>
      <c r="AE137" s="2103"/>
      <c r="AF137" s="2103"/>
      <c r="AG137" s="2105"/>
      <c r="AH137" s="2105"/>
      <c r="AI137" s="2105"/>
      <c r="AJ137" s="2105"/>
      <c r="AK137" s="2105"/>
      <c r="AL137" s="2105"/>
      <c r="AM137" s="2105"/>
      <c r="AN137" s="2105"/>
      <c r="AO137" s="2106"/>
      <c r="AP137" s="2029"/>
      <c r="AQ137" s="2029"/>
      <c r="AR137" s="2099"/>
      <c r="AS137" s="2099"/>
      <c r="AT137" s="2099"/>
      <c r="AU137" s="2099"/>
      <c r="AV137" s="2099"/>
      <c r="AW137" s="2099"/>
      <c r="AX137" s="2141"/>
      <c r="AY137" s="2141"/>
      <c r="AZ137" s="2138"/>
      <c r="BA137" s="2139"/>
      <c r="BB137" s="2139"/>
      <c r="BC137" s="2139"/>
      <c r="BD137" s="2144"/>
      <c r="BE137" s="2143">
        <v>26</v>
      </c>
      <c r="BF137" s="2143">
        <v>26</v>
      </c>
      <c r="BG137" s="2143">
        <v>8</v>
      </c>
      <c r="BH137" s="2143"/>
      <c r="BI137" s="2143"/>
      <c r="BJ137" s="2143"/>
      <c r="BK137" s="2143"/>
      <c r="BL137" s="2145"/>
      <c r="BM137" s="2145"/>
      <c r="BN137" s="1941"/>
      <c r="BO137" s="1941"/>
      <c r="BP137" s="1988"/>
      <c r="BQ137" s="1988"/>
      <c r="BR137" s="1988"/>
      <c r="BS137" s="1988"/>
      <c r="BT137" s="1988"/>
    </row>
    <row r="138" spans="1:72" x14ac:dyDescent="0.2">
      <c r="A138" s="2248"/>
      <c r="B138" s="2248"/>
      <c r="C138" s="1910" t="s">
        <v>79</v>
      </c>
      <c r="D138" s="1911" t="s">
        <v>1166</v>
      </c>
      <c r="E138" s="1911"/>
      <c r="F138" s="1910">
        <v>60</v>
      </c>
      <c r="G138" s="1910"/>
      <c r="H138" s="2051" t="s">
        <v>327</v>
      </c>
      <c r="I138" s="1912" t="s">
        <v>391</v>
      </c>
      <c r="J138" s="1990"/>
      <c r="K138" s="1990"/>
      <c r="L138" s="1990"/>
      <c r="M138" s="1990"/>
      <c r="N138" s="1990"/>
      <c r="O138" s="1990"/>
      <c r="P138" s="2102"/>
      <c r="Q138" s="2102"/>
      <c r="R138" s="2102"/>
      <c r="S138" s="2102"/>
      <c r="T138" s="2102"/>
      <c r="U138" s="2102"/>
      <c r="V138" s="2102"/>
      <c r="W138" s="2102"/>
      <c r="X138" s="2102"/>
      <c r="Y138" s="2103"/>
      <c r="Z138" s="2103"/>
      <c r="AA138" s="2103"/>
      <c r="AB138" s="2103"/>
      <c r="AC138" s="2103"/>
      <c r="AD138" s="2103"/>
      <c r="AE138" s="2103"/>
      <c r="AF138" s="2103"/>
      <c r="AG138" s="2105"/>
      <c r="AH138" s="2105"/>
      <c r="AI138" s="2105"/>
      <c r="AJ138" s="2105"/>
      <c r="AK138" s="2105"/>
      <c r="AL138" s="2105"/>
      <c r="AM138" s="2105"/>
      <c r="AN138" s="2105"/>
      <c r="AO138" s="2106"/>
      <c r="AP138" s="2029"/>
      <c r="AQ138" s="2029"/>
      <c r="AR138" s="2099"/>
      <c r="AS138" s="2099"/>
      <c r="AT138" s="2099"/>
      <c r="AU138" s="2099"/>
      <c r="AV138" s="2099"/>
      <c r="AW138" s="2099"/>
      <c r="AX138" s="2141"/>
      <c r="AY138" s="2141"/>
      <c r="AZ138" s="2138"/>
      <c r="BA138" s="2139"/>
      <c r="BB138" s="2139"/>
      <c r="BC138" s="2139"/>
      <c r="BD138" s="2144"/>
      <c r="BE138" s="2143"/>
      <c r="BF138" s="2143"/>
      <c r="BG138" s="2143">
        <v>21</v>
      </c>
      <c r="BH138" s="2143">
        <v>26</v>
      </c>
      <c r="BI138" s="2143">
        <v>13</v>
      </c>
      <c r="BJ138" s="2143"/>
      <c r="BK138" s="2143"/>
      <c r="BL138" s="2145"/>
      <c r="BM138" s="2145"/>
      <c r="BN138" s="1941"/>
      <c r="BO138" s="1941"/>
      <c r="BP138" s="1988"/>
      <c r="BQ138" s="1988"/>
      <c r="BR138" s="1988"/>
      <c r="BS138" s="1988"/>
      <c r="BT138" s="1988"/>
    </row>
    <row r="139" spans="1:72" x14ac:dyDescent="0.2">
      <c r="A139" s="2248"/>
      <c r="B139" s="2248"/>
      <c r="C139" s="1910" t="s">
        <v>86</v>
      </c>
      <c r="D139" s="1911" t="s">
        <v>1224</v>
      </c>
      <c r="E139" s="1911"/>
      <c r="F139" s="1910">
        <v>60</v>
      </c>
      <c r="G139" s="1910"/>
      <c r="H139" s="2051" t="s">
        <v>327</v>
      </c>
      <c r="I139" s="1912" t="s">
        <v>391</v>
      </c>
      <c r="J139" s="1990"/>
      <c r="K139" s="1990"/>
      <c r="L139" s="1990"/>
      <c r="M139" s="1990"/>
      <c r="N139" s="1990"/>
      <c r="O139" s="1990"/>
      <c r="P139" s="2102"/>
      <c r="Q139" s="2102"/>
      <c r="R139" s="2102"/>
      <c r="S139" s="2102"/>
      <c r="T139" s="2102"/>
      <c r="U139" s="2102"/>
      <c r="V139" s="2102"/>
      <c r="W139" s="2102"/>
      <c r="X139" s="2102"/>
      <c r="Y139" s="2103"/>
      <c r="Z139" s="2103"/>
      <c r="AA139" s="2103"/>
      <c r="AB139" s="2103"/>
      <c r="AC139" s="2103"/>
      <c r="AD139" s="2103"/>
      <c r="AE139" s="2103"/>
      <c r="AF139" s="2103"/>
      <c r="AG139" s="2105"/>
      <c r="AH139" s="2105"/>
      <c r="AI139" s="2105"/>
      <c r="AJ139" s="2105"/>
      <c r="AK139" s="2105"/>
      <c r="AL139" s="2105"/>
      <c r="AM139" s="2105"/>
      <c r="AN139" s="2105"/>
      <c r="AO139" s="2106"/>
      <c r="AP139" s="2029"/>
      <c r="AQ139" s="2029"/>
      <c r="AR139" s="2099"/>
      <c r="AS139" s="2099"/>
      <c r="AT139" s="2099"/>
      <c r="AU139" s="2099"/>
      <c r="AV139" s="2099"/>
      <c r="AW139" s="2099"/>
      <c r="AX139" s="2141"/>
      <c r="AY139" s="2141"/>
      <c r="AZ139" s="2138"/>
      <c r="BA139" s="2139"/>
      <c r="BB139" s="2139"/>
      <c r="BC139" s="2139"/>
      <c r="BD139" s="2144"/>
      <c r="BE139" s="2143"/>
      <c r="BF139" s="2143"/>
      <c r="BG139" s="2143"/>
      <c r="BH139" s="2143"/>
      <c r="BI139" s="2143">
        <v>16</v>
      </c>
      <c r="BJ139" s="2143">
        <v>23</v>
      </c>
      <c r="BK139" s="2143">
        <v>21</v>
      </c>
      <c r="BL139" s="2145"/>
      <c r="BM139" s="2145"/>
      <c r="BN139" s="1941"/>
      <c r="BO139" s="1941"/>
      <c r="BP139" s="1988"/>
      <c r="BQ139" s="1988"/>
      <c r="BR139" s="1988"/>
      <c r="BS139" s="1988"/>
      <c r="BT139" s="1988"/>
    </row>
    <row r="140" spans="1:72" s="1939" customFormat="1" x14ac:dyDescent="0.2">
      <c r="A140" s="1505"/>
      <c r="B140" s="520"/>
      <c r="C140" s="2443" t="s">
        <v>2318</v>
      </c>
      <c r="D140" s="2444"/>
      <c r="E140" s="2054"/>
      <c r="F140" s="2033">
        <f>SUM(F124:F139)</f>
        <v>960</v>
      </c>
      <c r="G140" s="2033"/>
      <c r="H140" s="2132"/>
      <c r="I140" s="1953"/>
      <c r="J140" s="2056"/>
      <c r="K140" s="2056"/>
      <c r="L140" s="2056"/>
      <c r="M140" s="2056"/>
      <c r="N140" s="2056"/>
      <c r="O140" s="2056"/>
      <c r="P140" s="2057">
        <f t="shared" ref="P140:BJ140" si="13">SUM(P124:P139)</f>
        <v>0</v>
      </c>
      <c r="Q140" s="2057">
        <f t="shared" si="13"/>
        <v>0</v>
      </c>
      <c r="R140" s="2057">
        <f t="shared" si="13"/>
        <v>0</v>
      </c>
      <c r="S140" s="2057">
        <f t="shared" si="13"/>
        <v>0</v>
      </c>
      <c r="T140" s="2057">
        <f t="shared" si="13"/>
        <v>0</v>
      </c>
      <c r="U140" s="2057">
        <f t="shared" si="13"/>
        <v>0</v>
      </c>
      <c r="V140" s="2057">
        <f t="shared" si="13"/>
        <v>0</v>
      </c>
      <c r="W140" s="2057">
        <f t="shared" si="13"/>
        <v>0</v>
      </c>
      <c r="X140" s="2057">
        <f t="shared" si="13"/>
        <v>0</v>
      </c>
      <c r="Y140" s="2057">
        <f t="shared" si="13"/>
        <v>26</v>
      </c>
      <c r="Z140" s="2057">
        <f t="shared" si="13"/>
        <v>26</v>
      </c>
      <c r="AA140" s="2057">
        <f t="shared" si="13"/>
        <v>29</v>
      </c>
      <c r="AB140" s="2057">
        <f t="shared" si="13"/>
        <v>19</v>
      </c>
      <c r="AC140" s="2057">
        <f t="shared" si="13"/>
        <v>26</v>
      </c>
      <c r="AD140" s="2057">
        <f t="shared" si="13"/>
        <v>26</v>
      </c>
      <c r="AE140" s="2057">
        <f t="shared" si="13"/>
        <v>23</v>
      </c>
      <c r="AF140" s="2057">
        <f t="shared" si="13"/>
        <v>20</v>
      </c>
      <c r="AG140" s="2146">
        <f t="shared" si="13"/>
        <v>29</v>
      </c>
      <c r="AH140" s="2146">
        <f t="shared" si="13"/>
        <v>29</v>
      </c>
      <c r="AI140" s="2146">
        <f t="shared" si="13"/>
        <v>29</v>
      </c>
      <c r="AJ140" s="2146">
        <f t="shared" si="13"/>
        <v>29</v>
      </c>
      <c r="AK140" s="2146">
        <f t="shared" si="13"/>
        <v>29</v>
      </c>
      <c r="AL140" s="2146">
        <f t="shared" si="13"/>
        <v>32</v>
      </c>
      <c r="AM140" s="2146">
        <f t="shared" si="13"/>
        <v>32</v>
      </c>
      <c r="AN140" s="2146">
        <f t="shared" si="13"/>
        <v>31</v>
      </c>
      <c r="AO140" s="2057">
        <f t="shared" si="13"/>
        <v>0</v>
      </c>
      <c r="AP140" s="2057">
        <f t="shared" si="13"/>
        <v>0</v>
      </c>
      <c r="AQ140" s="2057">
        <f t="shared" si="13"/>
        <v>0</v>
      </c>
      <c r="AR140" s="2057">
        <f t="shared" si="13"/>
        <v>26</v>
      </c>
      <c r="AS140" s="2057">
        <f t="shared" si="13"/>
        <v>29</v>
      </c>
      <c r="AT140" s="2057">
        <f t="shared" si="13"/>
        <v>29</v>
      </c>
      <c r="AU140" s="2057">
        <f t="shared" si="13"/>
        <v>26</v>
      </c>
      <c r="AV140" s="2059">
        <f t="shared" si="13"/>
        <v>29</v>
      </c>
      <c r="AW140" s="2059">
        <f t="shared" si="13"/>
        <v>26</v>
      </c>
      <c r="AX140" s="2059">
        <f t="shared" si="13"/>
        <v>25</v>
      </c>
      <c r="AY140" s="2059">
        <f t="shared" si="13"/>
        <v>25</v>
      </c>
      <c r="AZ140" s="2059">
        <f t="shared" si="13"/>
        <v>25</v>
      </c>
      <c r="BA140" s="2059">
        <f t="shared" si="13"/>
        <v>25</v>
      </c>
      <c r="BB140" s="2059">
        <f t="shared" si="13"/>
        <v>29</v>
      </c>
      <c r="BC140" s="2059">
        <f t="shared" si="13"/>
        <v>26</v>
      </c>
      <c r="BD140" s="2059">
        <f t="shared" si="13"/>
        <v>25</v>
      </c>
      <c r="BE140" s="2059">
        <f t="shared" si="13"/>
        <v>26</v>
      </c>
      <c r="BF140" s="2059">
        <f t="shared" si="13"/>
        <v>26</v>
      </c>
      <c r="BG140" s="2059">
        <f t="shared" si="13"/>
        <v>29</v>
      </c>
      <c r="BH140" s="2059">
        <f t="shared" si="13"/>
        <v>26</v>
      </c>
      <c r="BI140" s="2059">
        <f t="shared" si="13"/>
        <v>29</v>
      </c>
      <c r="BJ140" s="2059">
        <f t="shared" si="13"/>
        <v>23</v>
      </c>
      <c r="BK140" s="2057"/>
      <c r="BL140" s="2058"/>
      <c r="BO140" s="2037"/>
    </row>
    <row r="141" spans="1:72" ht="26.25" x14ac:dyDescent="0.2">
      <c r="A141" s="2147" t="s">
        <v>2352</v>
      </c>
      <c r="B141" s="2148"/>
      <c r="C141" s="2148"/>
    </row>
    <row r="142" spans="1:72" x14ac:dyDescent="0.2">
      <c r="A142" s="2248">
        <v>8</v>
      </c>
      <c r="B142" s="471"/>
      <c r="C142" s="1910" t="s">
        <v>1210</v>
      </c>
      <c r="D142" s="1911" t="s">
        <v>1170</v>
      </c>
      <c r="E142" s="1911"/>
      <c r="F142" s="1910">
        <v>60</v>
      </c>
      <c r="G142" s="1910"/>
      <c r="H142" s="1912" t="s">
        <v>402</v>
      </c>
      <c r="I142" s="1913" t="s">
        <v>401</v>
      </c>
      <c r="J142" s="1915">
        <v>20</v>
      </c>
      <c r="K142" s="1915">
        <v>20</v>
      </c>
      <c r="L142" s="1915">
        <v>20</v>
      </c>
      <c r="M142" s="1915"/>
      <c r="N142" s="1915"/>
      <c r="O142" s="1915"/>
      <c r="P142" s="1915"/>
      <c r="Q142" s="1915"/>
      <c r="R142" s="1915"/>
      <c r="S142" s="1915"/>
      <c r="T142" s="1915"/>
      <c r="U142" s="1915"/>
      <c r="V142" s="1915"/>
      <c r="W142" s="1915"/>
      <c r="X142" s="1915"/>
      <c r="Y142" s="1915"/>
      <c r="Z142" s="1915"/>
      <c r="AA142" s="1915"/>
      <c r="AB142" s="1915"/>
      <c r="AC142" s="1915"/>
      <c r="AD142" s="1915"/>
      <c r="AE142" s="2149"/>
      <c r="AF142" s="2149"/>
      <c r="AG142" s="2149"/>
      <c r="AH142" s="2149"/>
      <c r="AI142" s="2149"/>
      <c r="AJ142" s="1915"/>
      <c r="AK142" s="1915"/>
      <c r="AL142" s="1915"/>
      <c r="AM142" s="1915"/>
      <c r="AN142" s="1915"/>
      <c r="AO142" s="1915"/>
      <c r="AP142" s="2149"/>
      <c r="AQ142" s="2149"/>
      <c r="AR142" s="2149"/>
      <c r="AS142" s="2149"/>
      <c r="AT142" s="2149"/>
      <c r="AU142" s="2149"/>
      <c r="AV142" s="2149"/>
      <c r="AW142" s="2149"/>
      <c r="AX142" s="2149"/>
      <c r="AY142" s="2149"/>
      <c r="AZ142" s="2149"/>
      <c r="BA142" s="2149"/>
      <c r="BB142" s="2149"/>
      <c r="BC142" s="2149"/>
      <c r="BD142" s="2149"/>
      <c r="BE142" s="1913"/>
      <c r="BF142" s="1913"/>
      <c r="BG142" s="1913"/>
      <c r="BH142" s="1913"/>
      <c r="BI142" s="1913"/>
    </row>
    <row r="143" spans="1:72" x14ac:dyDescent="0.2">
      <c r="A143" s="2248"/>
      <c r="B143" s="206"/>
      <c r="C143" s="2150" t="s">
        <v>2250</v>
      </c>
      <c r="D143" s="2151" t="s">
        <v>1174</v>
      </c>
      <c r="E143" s="2151"/>
      <c r="F143" s="2150">
        <v>80</v>
      </c>
      <c r="G143" s="2150"/>
      <c r="H143" s="2152" t="s">
        <v>307</v>
      </c>
      <c r="I143" s="1913" t="s">
        <v>394</v>
      </c>
      <c r="J143" s="1915">
        <v>6</v>
      </c>
      <c r="K143" s="1915">
        <v>10</v>
      </c>
      <c r="L143" s="1915">
        <v>10</v>
      </c>
      <c r="M143" s="1915">
        <v>26</v>
      </c>
      <c r="N143" s="1915">
        <v>28</v>
      </c>
      <c r="O143" s="1915"/>
      <c r="P143" s="1915"/>
      <c r="Q143" s="1915"/>
      <c r="R143" s="1915"/>
      <c r="S143" s="1915"/>
      <c r="T143" s="1915"/>
      <c r="U143" s="1915"/>
      <c r="V143" s="1915"/>
      <c r="W143" s="1915"/>
      <c r="X143" s="1915"/>
      <c r="Y143" s="1915"/>
      <c r="Z143" s="1915"/>
      <c r="AA143" s="1915"/>
      <c r="AB143" s="1915"/>
      <c r="AC143" s="1915"/>
      <c r="AD143" s="1915"/>
      <c r="AE143" s="2149"/>
      <c r="AF143" s="2149"/>
      <c r="AG143" s="2149"/>
      <c r="AH143" s="2149"/>
      <c r="AI143" s="2149"/>
      <c r="AJ143" s="1915"/>
      <c r="AK143" s="1915"/>
      <c r="AL143" s="1915"/>
      <c r="AM143" s="1915"/>
      <c r="AN143" s="2149"/>
      <c r="AO143" s="2149"/>
      <c r="AP143" s="2149"/>
      <c r="AQ143" s="2149"/>
      <c r="AR143" s="2149"/>
      <c r="AS143" s="2149"/>
      <c r="AT143" s="2149"/>
      <c r="AU143" s="2149"/>
      <c r="AV143" s="2149"/>
      <c r="AW143" s="2149"/>
      <c r="AX143" s="2149"/>
      <c r="AY143" s="2149"/>
      <c r="AZ143" s="2149"/>
      <c r="BA143" s="2149"/>
      <c r="BB143" s="2149"/>
      <c r="BC143" s="2149"/>
      <c r="BD143" s="2149"/>
      <c r="BE143" s="1913"/>
      <c r="BF143" s="1913"/>
      <c r="BG143" s="1913"/>
      <c r="BH143" s="1913"/>
      <c r="BI143" s="1913"/>
    </row>
    <row r="144" spans="1:72" x14ac:dyDescent="0.2">
      <c r="A144" s="2248"/>
      <c r="B144" s="206"/>
      <c r="C144" s="1910" t="s">
        <v>1915</v>
      </c>
      <c r="D144" s="1911" t="s">
        <v>1175</v>
      </c>
      <c r="E144" s="1911"/>
      <c r="F144" s="1910">
        <v>120</v>
      </c>
      <c r="G144" s="1910"/>
      <c r="H144" s="1912" t="s">
        <v>400</v>
      </c>
      <c r="I144" s="1913" t="s">
        <v>399</v>
      </c>
      <c r="J144" s="1915"/>
      <c r="K144" s="1915"/>
      <c r="L144" s="1915"/>
      <c r="M144" s="1915"/>
      <c r="N144" s="1915"/>
      <c r="O144" s="1915">
        <v>30</v>
      </c>
      <c r="P144" s="1915">
        <v>30</v>
      </c>
      <c r="Q144" s="1915">
        <v>30</v>
      </c>
      <c r="R144" s="1915">
        <v>30</v>
      </c>
      <c r="S144" s="1915"/>
      <c r="T144" s="1915"/>
      <c r="U144" s="1915"/>
      <c r="V144" s="1915"/>
      <c r="W144" s="1915"/>
      <c r="X144" s="1915"/>
      <c r="Y144" s="1915"/>
      <c r="Z144" s="1915"/>
      <c r="AA144" s="1915"/>
      <c r="AB144" s="1915"/>
      <c r="AC144" s="1915"/>
      <c r="AD144" s="1915"/>
      <c r="AE144" s="2149"/>
      <c r="AF144" s="2149"/>
      <c r="AG144" s="2149"/>
      <c r="AH144" s="2149"/>
      <c r="AI144" s="2149"/>
      <c r="AJ144" s="1915"/>
      <c r="AK144" s="1915"/>
      <c r="AL144" s="1915"/>
      <c r="AM144" s="1915"/>
      <c r="AN144" s="2149"/>
      <c r="AO144" s="2149"/>
      <c r="AP144" s="2149"/>
      <c r="AQ144" s="2149"/>
      <c r="AR144" s="2149"/>
      <c r="AS144" s="2149"/>
      <c r="AT144" s="2149"/>
      <c r="AU144" s="2149"/>
      <c r="AV144" s="2149"/>
      <c r="AW144" s="2149"/>
      <c r="AX144" s="2149"/>
      <c r="AY144" s="2149"/>
      <c r="AZ144" s="2149"/>
      <c r="BA144" s="2149"/>
      <c r="BB144" s="2149"/>
      <c r="BC144" s="2149"/>
      <c r="BD144" s="2149"/>
      <c r="BE144" s="1913"/>
      <c r="BF144" s="1913"/>
      <c r="BG144" s="1913"/>
      <c r="BH144" s="1913"/>
      <c r="BI144" s="1913"/>
    </row>
    <row r="145" spans="1:61" x14ac:dyDescent="0.2">
      <c r="A145" s="2248"/>
      <c r="B145" s="206"/>
      <c r="C145" s="1910" t="s">
        <v>2324</v>
      </c>
      <c r="D145" s="1911" t="s">
        <v>1197</v>
      </c>
      <c r="E145" s="1911"/>
      <c r="F145" s="1910">
        <v>75</v>
      </c>
      <c r="G145" s="1910"/>
      <c r="H145" s="1912" t="s">
        <v>309</v>
      </c>
      <c r="I145" s="1913" t="s">
        <v>398</v>
      </c>
      <c r="J145" s="1915"/>
      <c r="K145" s="1915"/>
      <c r="L145" s="1915"/>
      <c r="M145" s="1915"/>
      <c r="N145" s="1915"/>
      <c r="O145" s="1915"/>
      <c r="P145" s="1915"/>
      <c r="Q145" s="1915"/>
      <c r="R145" s="1915"/>
      <c r="S145" s="1915">
        <v>30</v>
      </c>
      <c r="T145" s="1915">
        <v>30</v>
      </c>
      <c r="U145" s="1915">
        <v>15</v>
      </c>
      <c r="V145" s="1915"/>
      <c r="W145" s="1915"/>
      <c r="X145" s="1915"/>
      <c r="Y145" s="1915"/>
      <c r="Z145" s="1915"/>
      <c r="AA145" s="1915"/>
      <c r="AB145" s="1915"/>
      <c r="AC145" s="1915"/>
      <c r="AD145" s="1915"/>
      <c r="AE145" s="2149"/>
      <c r="AF145" s="2149"/>
      <c r="AG145" s="2149"/>
      <c r="AH145" s="2149"/>
      <c r="AI145" s="2149"/>
      <c r="AJ145" s="1915"/>
      <c r="AK145" s="1915"/>
      <c r="AL145" s="1915"/>
      <c r="AM145" s="1915"/>
      <c r="AN145" s="2149"/>
      <c r="AO145" s="2149"/>
      <c r="AP145" s="2149"/>
      <c r="AQ145" s="2149"/>
      <c r="AR145" s="2149"/>
      <c r="AS145" s="2149"/>
      <c r="AT145" s="2149"/>
      <c r="AU145" s="2149"/>
      <c r="AV145" s="2149"/>
      <c r="AW145" s="2149"/>
      <c r="AX145" s="2149"/>
      <c r="AY145" s="2149"/>
      <c r="AZ145" s="2149"/>
      <c r="BA145" s="2149"/>
      <c r="BB145" s="2149"/>
      <c r="BC145" s="2149"/>
      <c r="BD145" s="2149"/>
      <c r="BE145" s="1913"/>
      <c r="BF145" s="1913"/>
      <c r="BG145" s="1913"/>
      <c r="BH145" s="1913"/>
      <c r="BI145" s="1913"/>
    </row>
    <row r="146" spans="1:61" x14ac:dyDescent="0.2">
      <c r="A146" s="2248"/>
      <c r="B146" s="206"/>
      <c r="C146" s="1910" t="s">
        <v>2325</v>
      </c>
      <c r="D146" s="1911" t="s">
        <v>1199</v>
      </c>
      <c r="E146" s="1911"/>
      <c r="F146" s="1910">
        <v>45</v>
      </c>
      <c r="G146" s="1910"/>
      <c r="H146" s="1912" t="s">
        <v>405</v>
      </c>
      <c r="I146" s="1913" t="s">
        <v>404</v>
      </c>
      <c r="J146" s="1915"/>
      <c r="K146" s="1915"/>
      <c r="L146" s="1915"/>
      <c r="M146" s="1915"/>
      <c r="N146" s="1915"/>
      <c r="O146" s="1915"/>
      <c r="P146" s="1915"/>
      <c r="Q146" s="1915"/>
      <c r="R146" s="1915"/>
      <c r="S146" s="1915"/>
      <c r="T146" s="1915"/>
      <c r="U146" s="1915">
        <v>15</v>
      </c>
      <c r="V146" s="1915">
        <v>30</v>
      </c>
      <c r="W146" s="1915"/>
      <c r="X146" s="1915"/>
      <c r="Y146" s="1915"/>
      <c r="Z146" s="1915"/>
      <c r="AA146" s="1915"/>
      <c r="AB146" s="1915"/>
      <c r="AC146" s="1915"/>
      <c r="AD146" s="1915"/>
      <c r="AE146" s="2149"/>
      <c r="AF146" s="2149"/>
      <c r="AG146" s="2149"/>
      <c r="AH146" s="2149"/>
      <c r="AI146" s="2149"/>
      <c r="AJ146" s="1915"/>
      <c r="AK146" s="1915"/>
      <c r="AL146" s="1915"/>
      <c r="AM146" s="1915"/>
      <c r="AN146" s="1915"/>
      <c r="AO146" s="1915"/>
      <c r="AP146" s="1915"/>
      <c r="AQ146" s="1915"/>
      <c r="AR146" s="1915"/>
      <c r="AS146" s="2149"/>
      <c r="AT146" s="2149"/>
      <c r="AU146" s="2149"/>
      <c r="AV146" s="2149"/>
      <c r="AW146" s="2149"/>
      <c r="AX146" s="2149"/>
      <c r="AY146" s="2149"/>
      <c r="AZ146" s="2149"/>
      <c r="BA146" s="2149"/>
      <c r="BB146" s="2149"/>
      <c r="BC146" s="2149"/>
      <c r="BD146" s="2149"/>
      <c r="BE146" s="1913"/>
      <c r="BF146" s="1913"/>
      <c r="BG146" s="1913"/>
      <c r="BH146" s="1913"/>
      <c r="BI146" s="1913"/>
    </row>
    <row r="147" spans="1:61" x14ac:dyDescent="0.2">
      <c r="A147" s="2248"/>
      <c r="B147" s="206" t="s">
        <v>2326</v>
      </c>
      <c r="C147" s="1910" t="s">
        <v>2327</v>
      </c>
      <c r="D147" s="1911" t="s">
        <v>1212</v>
      </c>
      <c r="E147" s="1911"/>
      <c r="F147" s="1910">
        <v>60</v>
      </c>
      <c r="G147" s="1910"/>
      <c r="H147" s="1912" t="s">
        <v>1167</v>
      </c>
      <c r="I147" s="1913" t="s">
        <v>403</v>
      </c>
      <c r="J147" s="1915"/>
      <c r="K147" s="1915"/>
      <c r="L147" s="1915"/>
      <c r="M147" s="1915"/>
      <c r="N147" s="1915"/>
      <c r="O147" s="1915"/>
      <c r="P147" s="1915"/>
      <c r="Q147" s="1915"/>
      <c r="R147" s="1915"/>
      <c r="S147" s="1913"/>
      <c r="T147" s="1913"/>
      <c r="U147" s="1913"/>
      <c r="V147" s="1915"/>
      <c r="W147" s="1915">
        <v>20</v>
      </c>
      <c r="X147" s="1915">
        <v>20</v>
      </c>
      <c r="Y147" s="1915">
        <v>20</v>
      </c>
      <c r="Z147" s="1915"/>
      <c r="AA147" s="1915"/>
      <c r="AB147" s="1915"/>
      <c r="AC147" s="1915"/>
      <c r="AD147" s="1915"/>
      <c r="AE147" s="1915"/>
      <c r="AF147" s="1915"/>
      <c r="AG147" s="1915"/>
      <c r="AH147" s="1915"/>
      <c r="AI147" s="1915"/>
      <c r="AJ147" s="1915"/>
      <c r="AK147" s="1915"/>
      <c r="AL147" s="1915"/>
      <c r="AM147" s="1915"/>
      <c r="AN147" s="2149"/>
      <c r="AO147" s="2149"/>
      <c r="AP147" s="2149"/>
      <c r="AQ147" s="2149"/>
      <c r="AR147" s="2149"/>
      <c r="AS147" s="2149"/>
      <c r="AT147" s="2149"/>
      <c r="AU147" s="2149"/>
      <c r="AV147" s="2149"/>
      <c r="AW147" s="2149"/>
      <c r="AX147" s="2149"/>
      <c r="AY147" s="2149"/>
      <c r="AZ147" s="2149"/>
      <c r="BA147" s="2149"/>
      <c r="BB147" s="2149"/>
      <c r="BC147" s="2149"/>
      <c r="BD147" s="2149"/>
      <c r="BE147" s="1913"/>
      <c r="BF147" s="1913"/>
      <c r="BG147" s="1913"/>
      <c r="BH147" s="1913"/>
      <c r="BI147" s="1913"/>
    </row>
    <row r="148" spans="1:61" x14ac:dyDescent="0.2">
      <c r="A148" s="2248"/>
      <c r="B148" s="206"/>
      <c r="C148" s="1910" t="s">
        <v>466</v>
      </c>
      <c r="D148" s="1911" t="s">
        <v>1201</v>
      </c>
      <c r="E148" s="1911"/>
      <c r="F148" s="1910">
        <v>60</v>
      </c>
      <c r="G148" s="1910"/>
      <c r="H148" s="1912" t="s">
        <v>405</v>
      </c>
      <c r="I148" s="1913" t="s">
        <v>404</v>
      </c>
      <c r="J148" s="1915"/>
      <c r="K148" s="1915"/>
      <c r="L148" s="1915"/>
      <c r="M148" s="1915"/>
      <c r="N148" s="1915"/>
      <c r="O148" s="1915"/>
      <c r="P148" s="1915"/>
      <c r="Q148" s="1915"/>
      <c r="R148" s="1915"/>
      <c r="S148" s="1915"/>
      <c r="T148" s="1915"/>
      <c r="U148" s="1915"/>
      <c r="V148" s="1915"/>
      <c r="W148" s="1915"/>
      <c r="X148" s="1915"/>
      <c r="Y148" s="1915"/>
      <c r="Z148" s="1915">
        <v>20</v>
      </c>
      <c r="AA148" s="1915">
        <v>20</v>
      </c>
      <c r="AB148" s="1915">
        <v>20</v>
      </c>
      <c r="AC148" s="1915"/>
      <c r="AD148" s="1915"/>
      <c r="AE148" s="1915"/>
      <c r="AF148" s="1915"/>
      <c r="AG148" s="1915"/>
      <c r="AH148" s="1915"/>
      <c r="AI148" s="1915"/>
      <c r="AJ148" s="1915"/>
      <c r="AK148" s="1915"/>
      <c r="AL148" s="1915"/>
      <c r="AM148" s="2149"/>
      <c r="AN148" s="2149"/>
      <c r="AO148" s="2149"/>
      <c r="AP148" s="2149"/>
      <c r="AQ148" s="2149"/>
      <c r="AR148" s="2149"/>
      <c r="AS148" s="2149"/>
      <c r="AT148" s="2149"/>
      <c r="AU148" s="2149"/>
      <c r="AV148" s="2149"/>
      <c r="AW148" s="2149"/>
      <c r="AX148" s="2149"/>
      <c r="AY148" s="2149"/>
      <c r="AZ148" s="2149"/>
      <c r="BA148" s="2149"/>
      <c r="BB148" s="2149"/>
      <c r="BC148" s="2149"/>
      <c r="BD148" s="2149"/>
      <c r="BE148" s="1913"/>
      <c r="BF148" s="1913"/>
      <c r="BG148" s="1913"/>
      <c r="BH148" s="1913"/>
      <c r="BI148" s="1913"/>
    </row>
    <row r="149" spans="1:61" x14ac:dyDescent="0.2">
      <c r="A149" s="2248"/>
      <c r="B149" s="206"/>
      <c r="C149" s="1910" t="s">
        <v>2328</v>
      </c>
      <c r="D149" s="1911" t="s">
        <v>2320</v>
      </c>
      <c r="E149" s="1911"/>
      <c r="F149" s="1910">
        <v>90</v>
      </c>
      <c r="G149" s="1910"/>
      <c r="H149" s="1912" t="s">
        <v>322</v>
      </c>
      <c r="I149" s="1913"/>
      <c r="J149" s="1915"/>
      <c r="K149" s="1915"/>
      <c r="L149" s="1915"/>
      <c r="M149" s="1915"/>
      <c r="N149" s="1915"/>
      <c r="O149" s="1915"/>
      <c r="P149" s="1915"/>
      <c r="Q149" s="1915"/>
      <c r="R149" s="1915"/>
      <c r="S149" s="1915"/>
      <c r="T149" s="1915"/>
      <c r="U149" s="1915"/>
      <c r="V149" s="1915"/>
      <c r="W149" s="1915"/>
      <c r="X149" s="1915"/>
      <c r="Y149" s="1915"/>
      <c r="Z149" s="1915"/>
      <c r="AA149" s="1915"/>
      <c r="AB149" s="1915"/>
      <c r="AC149" s="1915">
        <v>20</v>
      </c>
      <c r="AD149" s="1915">
        <v>20</v>
      </c>
      <c r="AE149" s="1915">
        <v>20</v>
      </c>
      <c r="AF149" s="1915">
        <v>20</v>
      </c>
      <c r="AG149" s="1915">
        <v>10</v>
      </c>
      <c r="AH149" s="1915"/>
      <c r="AI149" s="1915"/>
      <c r="AJ149" s="1915"/>
      <c r="AK149" s="1915"/>
      <c r="AL149" s="1915"/>
      <c r="AM149" s="2149"/>
      <c r="AN149" s="2149"/>
      <c r="AO149" s="2149"/>
      <c r="AP149" s="2149"/>
      <c r="AQ149" s="2149"/>
      <c r="AR149" s="2149"/>
      <c r="AS149" s="2149"/>
      <c r="AT149" s="2149"/>
      <c r="AU149" s="2149"/>
      <c r="AV149" s="2149"/>
      <c r="AW149" s="2149"/>
      <c r="AX149" s="2149"/>
      <c r="AY149" s="2149"/>
      <c r="AZ149" s="2149"/>
      <c r="BA149" s="2149"/>
      <c r="BB149" s="2149"/>
      <c r="BC149" s="2149"/>
      <c r="BD149" s="2149"/>
      <c r="BE149" s="1913"/>
      <c r="BF149" s="1913"/>
      <c r="BG149" s="1913"/>
      <c r="BH149" s="1913"/>
      <c r="BI149" s="1913"/>
    </row>
    <row r="150" spans="1:61" x14ac:dyDescent="0.2">
      <c r="A150" s="2248"/>
      <c r="B150" s="206"/>
      <c r="C150" s="1910" t="s">
        <v>468</v>
      </c>
      <c r="D150" s="1911" t="s">
        <v>1178</v>
      </c>
      <c r="E150" s="1911"/>
      <c r="F150" s="1910">
        <v>60</v>
      </c>
      <c r="G150" s="1910"/>
      <c r="H150" s="1912" t="s">
        <v>390</v>
      </c>
      <c r="I150" s="1913" t="s">
        <v>389</v>
      </c>
      <c r="J150" s="1915"/>
      <c r="K150" s="1915"/>
      <c r="L150" s="1915"/>
      <c r="M150" s="1915"/>
      <c r="N150" s="1915"/>
      <c r="O150" s="1915"/>
      <c r="P150" s="1915"/>
      <c r="Q150" s="1915"/>
      <c r="R150" s="1915"/>
      <c r="S150" s="1915"/>
      <c r="T150" s="1915"/>
      <c r="U150" s="1915"/>
      <c r="V150" s="1915"/>
      <c r="W150" s="1915"/>
      <c r="X150" s="1915"/>
      <c r="Y150" s="1915"/>
      <c r="Z150" s="1915"/>
      <c r="AA150" s="1915"/>
      <c r="AB150" s="1915"/>
      <c r="AC150" s="1915"/>
      <c r="AD150" s="1915"/>
      <c r="AE150" s="1915"/>
      <c r="AF150" s="1915"/>
      <c r="AG150" s="1915"/>
      <c r="AH150" s="1915">
        <v>20</v>
      </c>
      <c r="AI150" s="1915">
        <v>20</v>
      </c>
      <c r="AJ150" s="1915">
        <v>20</v>
      </c>
      <c r="AK150" s="1915"/>
      <c r="AL150" s="1915"/>
      <c r="AM150" s="2149"/>
      <c r="AN150" s="2149"/>
      <c r="AO150" s="2149"/>
      <c r="AP150" s="2149"/>
      <c r="AQ150" s="2149"/>
      <c r="AR150" s="2149"/>
      <c r="AS150" s="2149"/>
      <c r="AT150" s="2149"/>
      <c r="AU150" s="2149"/>
      <c r="AV150" s="2149"/>
      <c r="AW150" s="2149"/>
      <c r="AX150" s="2149"/>
      <c r="AY150" s="2149"/>
      <c r="AZ150" s="2149"/>
      <c r="BA150" s="2149"/>
      <c r="BB150" s="2149"/>
      <c r="BC150" s="2149"/>
      <c r="BD150" s="2149"/>
      <c r="BE150" s="1913"/>
      <c r="BF150" s="1913"/>
      <c r="BG150" s="1913"/>
      <c r="BH150" s="1913"/>
      <c r="BI150" s="1913"/>
    </row>
    <row r="151" spans="1:61" x14ac:dyDescent="0.2">
      <c r="A151" s="2248"/>
      <c r="B151" s="206"/>
      <c r="C151" s="1910" t="s">
        <v>458</v>
      </c>
      <c r="D151" s="1911" t="s">
        <v>2308</v>
      </c>
      <c r="E151" s="1911"/>
      <c r="F151" s="1910">
        <v>60</v>
      </c>
      <c r="G151" s="1910"/>
      <c r="H151" s="1912" t="s">
        <v>322</v>
      </c>
      <c r="I151" s="1913"/>
      <c r="J151" s="1915"/>
      <c r="K151" s="1915"/>
      <c r="L151" s="1915"/>
      <c r="M151" s="1915"/>
      <c r="N151" s="1915"/>
      <c r="O151" s="1915"/>
      <c r="P151" s="1915"/>
      <c r="Q151" s="1915"/>
      <c r="R151" s="1915"/>
      <c r="S151" s="1915"/>
      <c r="T151" s="1915"/>
      <c r="U151" s="1915"/>
      <c r="V151" s="1915"/>
      <c r="W151" s="1915"/>
      <c r="X151" s="1915"/>
      <c r="Y151" s="1915"/>
      <c r="Z151" s="1915"/>
      <c r="AA151" s="1915"/>
      <c r="AB151" s="1915"/>
      <c r="AC151" s="1915"/>
      <c r="AD151" s="1915"/>
      <c r="AE151" s="2149"/>
      <c r="AF151" s="1915"/>
      <c r="AG151" s="1915"/>
      <c r="AH151" s="2149"/>
      <c r="AI151" s="2149"/>
      <c r="AJ151" s="1915"/>
      <c r="AK151" s="1915">
        <v>20</v>
      </c>
      <c r="AL151" s="1915">
        <v>20</v>
      </c>
      <c r="AM151" s="1915">
        <v>20</v>
      </c>
      <c r="AN151" s="2149"/>
      <c r="AO151" s="2149"/>
      <c r="AP151" s="2149"/>
      <c r="AQ151" s="2149"/>
      <c r="AR151" s="2149"/>
      <c r="AS151" s="2149"/>
      <c r="AT151" s="2149"/>
      <c r="AU151" s="2149"/>
      <c r="AV151" s="2149"/>
      <c r="AW151" s="2149"/>
      <c r="AX151" s="2149"/>
      <c r="AY151" s="2149"/>
      <c r="AZ151" s="2149"/>
      <c r="BA151" s="2149"/>
      <c r="BB151" s="2149"/>
      <c r="BC151" s="2149"/>
      <c r="BD151" s="2149"/>
      <c r="BE151" s="1913"/>
      <c r="BF151" s="1913"/>
      <c r="BG151" s="1913"/>
      <c r="BH151" s="1913"/>
      <c r="BI151" s="1913"/>
    </row>
    <row r="152" spans="1:61" x14ac:dyDescent="0.2">
      <c r="A152" s="2248"/>
      <c r="B152" s="206"/>
      <c r="C152" s="1910" t="s">
        <v>459</v>
      </c>
      <c r="D152" s="1911" t="s">
        <v>1191</v>
      </c>
      <c r="E152" s="1911"/>
      <c r="F152" s="1910">
        <v>60</v>
      </c>
      <c r="G152" s="1910"/>
      <c r="H152" s="1912" t="s">
        <v>397</v>
      </c>
      <c r="I152" s="1912" t="s">
        <v>396</v>
      </c>
      <c r="J152" s="1915"/>
      <c r="K152" s="1915"/>
      <c r="L152" s="1915"/>
      <c r="M152" s="1915"/>
      <c r="N152" s="1915"/>
      <c r="O152" s="1915"/>
      <c r="P152" s="1915"/>
      <c r="Q152" s="1915"/>
      <c r="R152" s="1915"/>
      <c r="S152" s="1915"/>
      <c r="T152" s="1915"/>
      <c r="U152" s="1915"/>
      <c r="V152" s="1915"/>
      <c r="W152" s="1915"/>
      <c r="X152" s="1915"/>
      <c r="Y152" s="1915"/>
      <c r="Z152" s="1915"/>
      <c r="AA152" s="1915"/>
      <c r="AB152" s="1915"/>
      <c r="AC152" s="1915"/>
      <c r="AD152" s="1915"/>
      <c r="AE152" s="2149"/>
      <c r="AF152" s="2149"/>
      <c r="AG152" s="2149"/>
      <c r="AH152" s="1915"/>
      <c r="AI152" s="1915"/>
      <c r="AJ152" s="1915"/>
      <c r="AK152" s="1915"/>
      <c r="AL152" s="1915"/>
      <c r="AM152" s="2149"/>
      <c r="AN152" s="1915">
        <v>20</v>
      </c>
      <c r="AO152" s="1915">
        <v>20</v>
      </c>
      <c r="AP152" s="1915">
        <v>20</v>
      </c>
      <c r="AQ152" s="2149"/>
      <c r="AR152" s="2149"/>
      <c r="AS152" s="2149"/>
      <c r="AT152" s="2149"/>
      <c r="AU152" s="2149"/>
      <c r="AV152" s="2149"/>
      <c r="AW152" s="2149"/>
      <c r="AX152" s="2149"/>
      <c r="AY152" s="2149"/>
      <c r="AZ152" s="2149"/>
      <c r="BA152" s="2149"/>
      <c r="BB152" s="2149"/>
      <c r="BC152" s="2149"/>
      <c r="BD152" s="2149"/>
      <c r="BE152" s="1913"/>
      <c r="BF152" s="1913"/>
      <c r="BG152" s="1913"/>
      <c r="BH152" s="1913"/>
      <c r="BI152" s="1913"/>
    </row>
    <row r="153" spans="1:61" x14ac:dyDescent="0.2">
      <c r="A153" s="2248"/>
      <c r="B153" s="206"/>
      <c r="C153" s="1910" t="s">
        <v>460</v>
      </c>
      <c r="D153" s="1911" t="s">
        <v>2309</v>
      </c>
      <c r="E153" s="1911"/>
      <c r="F153" s="1910">
        <v>45</v>
      </c>
      <c r="G153" s="1910"/>
      <c r="H153" s="1912" t="s">
        <v>322</v>
      </c>
      <c r="I153" s="1913"/>
      <c r="J153" s="1915"/>
      <c r="K153" s="1915"/>
      <c r="L153" s="1915"/>
      <c r="M153" s="1915"/>
      <c r="N153" s="1915"/>
      <c r="O153" s="1915"/>
      <c r="P153" s="1915"/>
      <c r="Q153" s="1915"/>
      <c r="R153" s="1915"/>
      <c r="S153" s="1915"/>
      <c r="T153" s="1915"/>
      <c r="U153" s="1915"/>
      <c r="V153" s="1915"/>
      <c r="W153" s="1915"/>
      <c r="X153" s="1915"/>
      <c r="Y153" s="1915"/>
      <c r="Z153" s="1915"/>
      <c r="AA153" s="1915"/>
      <c r="AB153" s="1915"/>
      <c r="AC153" s="1915"/>
      <c r="AD153" s="1915"/>
      <c r="AE153" s="2149"/>
      <c r="AF153" s="2149"/>
      <c r="AG153" s="2149"/>
      <c r="AH153" s="2149"/>
      <c r="AI153" s="2149"/>
      <c r="AJ153" s="1915"/>
      <c r="AK153" s="1915"/>
      <c r="AL153" s="1915"/>
      <c r="AM153" s="2149"/>
      <c r="AN153" s="2149"/>
      <c r="AO153" s="2149"/>
      <c r="AP153" s="2149"/>
      <c r="AQ153" s="1913">
        <v>20</v>
      </c>
      <c r="AR153" s="1913">
        <v>25</v>
      </c>
      <c r="AS153" s="1915"/>
      <c r="AT153" s="1915"/>
      <c r="AU153" s="1915"/>
      <c r="AV153" s="1915"/>
      <c r="AW153" s="1915"/>
      <c r="AX153" s="2149"/>
      <c r="AY153" s="2149"/>
      <c r="AZ153" s="2149"/>
      <c r="BA153" s="2149"/>
      <c r="BB153" s="2149"/>
      <c r="BC153" s="2149"/>
      <c r="BD153" s="2149"/>
      <c r="BE153" s="1913"/>
      <c r="BF153" s="1913"/>
      <c r="BG153" s="1913"/>
      <c r="BH153" s="1913"/>
      <c r="BI153" s="1913"/>
    </row>
    <row r="154" spans="1:61" x14ac:dyDescent="0.2">
      <c r="A154" s="2248"/>
      <c r="B154" s="206"/>
      <c r="C154" s="1910" t="s">
        <v>2184</v>
      </c>
      <c r="D154" s="1911" t="s">
        <v>2310</v>
      </c>
      <c r="E154" s="1911"/>
      <c r="F154" s="1910">
        <v>60</v>
      </c>
      <c r="G154" s="1910"/>
      <c r="H154" s="1912" t="s">
        <v>390</v>
      </c>
      <c r="I154" s="1913" t="s">
        <v>389</v>
      </c>
      <c r="J154" s="1915"/>
      <c r="K154" s="1915"/>
      <c r="L154" s="1915"/>
      <c r="M154" s="1915"/>
      <c r="N154" s="1915"/>
      <c r="O154" s="1915"/>
      <c r="P154" s="1915"/>
      <c r="Q154" s="1915"/>
      <c r="R154" s="1915"/>
      <c r="S154" s="1915"/>
      <c r="T154" s="1915"/>
      <c r="U154" s="1915"/>
      <c r="V154" s="1915"/>
      <c r="W154" s="1915"/>
      <c r="X154" s="1915"/>
      <c r="Y154" s="1915"/>
      <c r="Z154" s="1915"/>
      <c r="AA154" s="1915"/>
      <c r="AB154" s="1915"/>
      <c r="AC154" s="1915"/>
      <c r="AD154" s="1915"/>
      <c r="AE154" s="2149"/>
      <c r="AF154" s="2149"/>
      <c r="AG154" s="2149"/>
      <c r="AH154" s="2149"/>
      <c r="AI154" s="2149"/>
      <c r="AJ154" s="1915"/>
      <c r="AK154" s="1915"/>
      <c r="AL154" s="1915"/>
      <c r="AM154" s="1915"/>
      <c r="AN154" s="1915"/>
      <c r="AO154" s="1915"/>
      <c r="AP154" s="1915"/>
      <c r="AQ154" s="1915"/>
      <c r="AR154" s="1915"/>
      <c r="AS154" s="1913">
        <v>30</v>
      </c>
      <c r="AT154" s="1913">
        <v>30</v>
      </c>
      <c r="AU154" s="1915"/>
      <c r="AV154" s="1915"/>
      <c r="AW154" s="1915"/>
      <c r="AX154" s="1915"/>
      <c r="AY154" s="2149"/>
      <c r="AZ154" s="2149"/>
      <c r="BA154" s="2149"/>
      <c r="BB154" s="2149"/>
      <c r="BC154" s="2149"/>
      <c r="BD154" s="2149"/>
      <c r="BE154" s="1913"/>
      <c r="BF154" s="1913"/>
      <c r="BG154" s="1913"/>
      <c r="BH154" s="1913"/>
      <c r="BI154" s="1913"/>
    </row>
    <row r="155" spans="1:61" x14ac:dyDescent="0.2">
      <c r="A155" s="2248"/>
      <c r="B155" s="206"/>
      <c r="C155" s="1910" t="s">
        <v>461</v>
      </c>
      <c r="D155" s="1911" t="s">
        <v>1177</v>
      </c>
      <c r="E155" s="1911"/>
      <c r="F155" s="1910">
        <v>60</v>
      </c>
      <c r="G155" s="1910"/>
      <c r="H155" s="1912" t="s">
        <v>397</v>
      </c>
      <c r="I155" s="1912" t="s">
        <v>396</v>
      </c>
      <c r="J155" s="1915"/>
      <c r="K155" s="1915"/>
      <c r="L155" s="1915"/>
      <c r="M155" s="1915"/>
      <c r="N155" s="1915"/>
      <c r="O155" s="1915"/>
      <c r="P155" s="1915"/>
      <c r="Q155" s="1915"/>
      <c r="R155" s="1915"/>
      <c r="S155" s="1915"/>
      <c r="T155" s="1915"/>
      <c r="U155" s="1915"/>
      <c r="V155" s="1915"/>
      <c r="W155" s="1915"/>
      <c r="X155" s="1915"/>
      <c r="Y155" s="1915"/>
      <c r="Z155" s="1915"/>
      <c r="AA155" s="1915"/>
      <c r="AB155" s="1915"/>
      <c r="AC155" s="1915"/>
      <c r="AD155" s="1915"/>
      <c r="AE155" s="2149"/>
      <c r="AF155" s="2149"/>
      <c r="AG155" s="2149"/>
      <c r="AH155" s="2149"/>
      <c r="AI155" s="2149"/>
      <c r="AJ155" s="1915"/>
      <c r="AK155" s="1915"/>
      <c r="AL155" s="1915"/>
      <c r="AM155" s="1915"/>
      <c r="AN155" s="1915"/>
      <c r="AO155" s="1915"/>
      <c r="AP155" s="2149"/>
      <c r="AQ155" s="2149"/>
      <c r="AR155" s="2149"/>
      <c r="AS155" s="2149"/>
      <c r="AT155" s="2149"/>
      <c r="AU155" s="1913">
        <v>30</v>
      </c>
      <c r="AV155" s="1913">
        <v>30</v>
      </c>
      <c r="AW155" s="2149"/>
      <c r="AX155" s="2149"/>
      <c r="AY155" s="2149"/>
      <c r="AZ155" s="1915"/>
      <c r="BA155" s="2149"/>
      <c r="BB155" s="2149"/>
      <c r="BC155" s="2149"/>
      <c r="BD155" s="2149"/>
      <c r="BE155" s="1913"/>
      <c r="BF155" s="1913"/>
      <c r="BG155" s="1913"/>
      <c r="BH155" s="1913"/>
      <c r="BI155" s="1913"/>
    </row>
    <row r="156" spans="1:61" x14ac:dyDescent="0.2">
      <c r="A156" s="2248"/>
      <c r="B156" s="206"/>
      <c r="C156" s="1910" t="s">
        <v>462</v>
      </c>
      <c r="D156" s="1911" t="s">
        <v>1176</v>
      </c>
      <c r="E156" s="1911"/>
      <c r="F156" s="1910">
        <v>60</v>
      </c>
      <c r="G156" s="1910"/>
      <c r="H156" s="1912" t="s">
        <v>400</v>
      </c>
      <c r="I156" s="1913" t="s">
        <v>399</v>
      </c>
      <c r="J156" s="1915"/>
      <c r="K156" s="1915"/>
      <c r="L156" s="1915"/>
      <c r="M156" s="1915"/>
      <c r="N156" s="1915"/>
      <c r="O156" s="1915"/>
      <c r="P156" s="1915"/>
      <c r="Q156" s="1915"/>
      <c r="R156" s="1915"/>
      <c r="S156" s="1915"/>
      <c r="T156" s="1915"/>
      <c r="U156" s="1915"/>
      <c r="V156" s="1915"/>
      <c r="W156" s="1915"/>
      <c r="X156" s="1915"/>
      <c r="Y156" s="1915"/>
      <c r="Z156" s="1915"/>
      <c r="AA156" s="1915"/>
      <c r="AB156" s="1915"/>
      <c r="AC156" s="1915"/>
      <c r="AD156" s="1915"/>
      <c r="AE156" s="2149"/>
      <c r="AF156" s="2149"/>
      <c r="AG156" s="2149"/>
      <c r="AH156" s="2149"/>
      <c r="AI156" s="2149"/>
      <c r="AJ156" s="1915"/>
      <c r="AK156" s="1915"/>
      <c r="AL156" s="1915"/>
      <c r="AM156" s="2149"/>
      <c r="AN156" s="2149"/>
      <c r="AO156" s="1915"/>
      <c r="AP156" s="1915"/>
      <c r="AQ156" s="2149"/>
      <c r="AR156" s="2149"/>
      <c r="AS156" s="2149"/>
      <c r="AT156" s="2149"/>
      <c r="AU156" s="2149"/>
      <c r="AV156" s="1913"/>
      <c r="AW156" s="1913">
        <v>30</v>
      </c>
      <c r="AX156" s="1913">
        <v>30</v>
      </c>
      <c r="AY156" s="1913"/>
      <c r="AZ156" s="1913"/>
      <c r="BA156" s="1915"/>
      <c r="BB156" s="1915"/>
      <c r="BC156" s="1915"/>
      <c r="BD156" s="1915"/>
      <c r="BE156" s="1915"/>
      <c r="BF156" s="1915"/>
      <c r="BG156" s="1915"/>
      <c r="BH156" s="1913"/>
      <c r="BI156" s="1913"/>
    </row>
    <row r="157" spans="1:61" x14ac:dyDescent="0.2">
      <c r="A157" s="2248"/>
      <c r="B157" s="472"/>
      <c r="C157" s="1910" t="s">
        <v>2311</v>
      </c>
      <c r="D157" s="1911" t="s">
        <v>10</v>
      </c>
      <c r="E157" s="1911"/>
      <c r="F157" s="1910">
        <v>225</v>
      </c>
      <c r="G157" s="1910"/>
      <c r="H157" s="1912" t="s">
        <v>400</v>
      </c>
      <c r="I157" s="1913" t="s">
        <v>399</v>
      </c>
      <c r="J157" s="2149"/>
      <c r="K157" s="2149"/>
      <c r="L157" s="2149"/>
      <c r="M157" s="2149"/>
      <c r="N157" s="2149"/>
      <c r="O157" s="2149"/>
      <c r="P157" s="2149"/>
      <c r="Q157" s="2149"/>
      <c r="R157" s="2149"/>
      <c r="S157" s="2149"/>
      <c r="T157" s="2149"/>
      <c r="U157" s="2149"/>
      <c r="V157" s="2149"/>
      <c r="W157" s="2149"/>
      <c r="X157" s="2149"/>
      <c r="Y157" s="2149"/>
      <c r="Z157" s="2149"/>
      <c r="AA157" s="2149"/>
      <c r="AB157" s="2149"/>
      <c r="AC157" s="2149"/>
      <c r="AD157" s="2149"/>
      <c r="AE157" s="2149"/>
      <c r="AF157" s="2149"/>
      <c r="AG157" s="2149"/>
      <c r="AH157" s="2149"/>
      <c r="AI157" s="2149"/>
      <c r="AJ157" s="1915"/>
      <c r="AK157" s="1915"/>
      <c r="AL157" s="1915"/>
      <c r="AM157" s="2149"/>
      <c r="AN157" s="2149"/>
      <c r="AO157" s="2149"/>
      <c r="AP157" s="2149"/>
      <c r="AQ157" s="2149"/>
      <c r="AR157" s="1915"/>
      <c r="AS157" s="1915"/>
      <c r="AT157" s="1915"/>
      <c r="AU157" s="1915"/>
      <c r="AV157" s="1915"/>
      <c r="AW157" s="1915"/>
      <c r="AX157" s="1915"/>
      <c r="AY157" s="2440" t="s">
        <v>30</v>
      </c>
      <c r="AZ157" s="2441"/>
      <c r="BA157" s="2441"/>
      <c r="BB157" s="2441"/>
      <c r="BC157" s="2441"/>
      <c r="BD157" s="2442"/>
      <c r="BE157" s="1913"/>
      <c r="BF157" s="1913"/>
      <c r="BG157" s="1913"/>
      <c r="BH157" s="1913"/>
      <c r="BI157" s="1913"/>
    </row>
    <row r="158" spans="1:61" s="1945" customFormat="1" ht="12.75" x14ac:dyDescent="0.2">
      <c r="A158" s="2249"/>
      <c r="B158" s="2153"/>
      <c r="C158" s="2443" t="s">
        <v>2318</v>
      </c>
      <c r="D158" s="2444"/>
      <c r="E158" s="2054"/>
      <c r="F158" s="1962">
        <f>SUM(F142:F157)</f>
        <v>1220</v>
      </c>
      <c r="G158" s="1962"/>
      <c r="H158" s="2154">
        <f>995/36</f>
        <v>27.638888888888889</v>
      </c>
      <c r="I158" s="2154"/>
      <c r="J158" s="2153">
        <f>SUM(J142:J157)</f>
        <v>26</v>
      </c>
      <c r="K158" s="2153">
        <f t="shared" ref="K158:BC158" si="14">SUM(K142:K157)</f>
        <v>30</v>
      </c>
      <c r="L158" s="2153">
        <f t="shared" si="14"/>
        <v>30</v>
      </c>
      <c r="M158" s="2153">
        <f t="shared" si="14"/>
        <v>26</v>
      </c>
      <c r="N158" s="2153">
        <f t="shared" si="14"/>
        <v>28</v>
      </c>
      <c r="O158" s="2153">
        <f t="shared" si="14"/>
        <v>30</v>
      </c>
      <c r="P158" s="2153">
        <f t="shared" si="14"/>
        <v>30</v>
      </c>
      <c r="Q158" s="2153">
        <f t="shared" si="14"/>
        <v>30</v>
      </c>
      <c r="R158" s="2153">
        <f t="shared" si="14"/>
        <v>30</v>
      </c>
      <c r="S158" s="2153">
        <f t="shared" si="14"/>
        <v>30</v>
      </c>
      <c r="T158" s="2153">
        <f t="shared" si="14"/>
        <v>30</v>
      </c>
      <c r="U158" s="2153">
        <f t="shared" si="14"/>
        <v>30</v>
      </c>
      <c r="V158" s="2153">
        <f t="shared" si="14"/>
        <v>30</v>
      </c>
      <c r="W158" s="2153">
        <f t="shared" si="14"/>
        <v>20</v>
      </c>
      <c r="X158" s="2153">
        <f t="shared" si="14"/>
        <v>20</v>
      </c>
      <c r="Y158" s="2153">
        <f t="shared" si="14"/>
        <v>20</v>
      </c>
      <c r="Z158" s="2153">
        <f t="shared" si="14"/>
        <v>20</v>
      </c>
      <c r="AA158" s="2153">
        <f t="shared" si="14"/>
        <v>20</v>
      </c>
      <c r="AB158" s="2153">
        <f t="shared" si="14"/>
        <v>20</v>
      </c>
      <c r="AC158" s="2153">
        <f t="shared" si="14"/>
        <v>20</v>
      </c>
      <c r="AD158" s="2153">
        <f t="shared" si="14"/>
        <v>20</v>
      </c>
      <c r="AE158" s="2153">
        <f t="shared" si="14"/>
        <v>20</v>
      </c>
      <c r="AF158" s="2153">
        <f t="shared" si="14"/>
        <v>20</v>
      </c>
      <c r="AG158" s="2153">
        <f t="shared" si="14"/>
        <v>10</v>
      </c>
      <c r="AH158" s="2153">
        <f t="shared" si="14"/>
        <v>20</v>
      </c>
      <c r="AI158" s="2153">
        <f t="shared" si="14"/>
        <v>20</v>
      </c>
      <c r="AJ158" s="2153">
        <f t="shared" si="14"/>
        <v>20</v>
      </c>
      <c r="AK158" s="2153">
        <f t="shared" si="14"/>
        <v>20</v>
      </c>
      <c r="AL158" s="2153">
        <f t="shared" si="14"/>
        <v>20</v>
      </c>
      <c r="AM158" s="2153">
        <f t="shared" si="14"/>
        <v>20</v>
      </c>
      <c r="AN158" s="2153">
        <f t="shared" si="14"/>
        <v>20</v>
      </c>
      <c r="AO158" s="2153">
        <f t="shared" si="14"/>
        <v>20</v>
      </c>
      <c r="AP158" s="2153">
        <f t="shared" si="14"/>
        <v>20</v>
      </c>
      <c r="AQ158" s="2153">
        <f t="shared" si="14"/>
        <v>20</v>
      </c>
      <c r="AR158" s="2153">
        <f t="shared" si="14"/>
        <v>25</v>
      </c>
      <c r="AS158" s="2153">
        <f t="shared" si="14"/>
        <v>30</v>
      </c>
      <c r="AT158" s="2153">
        <f t="shared" si="14"/>
        <v>30</v>
      </c>
      <c r="AU158" s="2153">
        <f t="shared" si="14"/>
        <v>30</v>
      </c>
      <c r="AV158" s="2153">
        <f t="shared" si="14"/>
        <v>30</v>
      </c>
      <c r="AW158" s="2153">
        <f t="shared" si="14"/>
        <v>30</v>
      </c>
      <c r="AX158" s="2153">
        <f t="shared" si="14"/>
        <v>30</v>
      </c>
      <c r="AY158" s="2153">
        <f t="shared" si="14"/>
        <v>0</v>
      </c>
      <c r="AZ158" s="2153">
        <f t="shared" si="14"/>
        <v>0</v>
      </c>
      <c r="BA158" s="2153">
        <f t="shared" si="14"/>
        <v>0</v>
      </c>
      <c r="BB158" s="2153">
        <f t="shared" si="14"/>
        <v>0</v>
      </c>
      <c r="BC158" s="2153">
        <f t="shared" si="14"/>
        <v>0</v>
      </c>
      <c r="BD158" s="2153"/>
      <c r="BE158" s="1953"/>
      <c r="BF158" s="1953"/>
      <c r="BG158" s="1953"/>
      <c r="BH158" s="1953"/>
      <c r="BI158" s="1953"/>
    </row>
    <row r="159" spans="1:61" s="1313" customFormat="1" ht="15" x14ac:dyDescent="0.25">
      <c r="A159" s="1848"/>
      <c r="B159" s="1356" t="s">
        <v>2329</v>
      </c>
      <c r="C159" s="1356" t="s">
        <v>157</v>
      </c>
      <c r="D159" s="1418" t="s">
        <v>124</v>
      </c>
      <c r="E159" s="1418"/>
      <c r="F159" s="1356">
        <f t="shared" ref="F159:F160" si="15">SUM(J159:BC159)</f>
        <v>45</v>
      </c>
      <c r="G159" s="1356"/>
      <c r="H159" s="1350" t="s">
        <v>2220</v>
      </c>
      <c r="I159" s="1325" t="s">
        <v>130</v>
      </c>
      <c r="J159" s="1329"/>
      <c r="K159" s="1329"/>
      <c r="L159" s="1329"/>
      <c r="M159" s="1329"/>
      <c r="N159" s="1329"/>
      <c r="O159" s="1329"/>
      <c r="P159" s="1357">
        <v>15</v>
      </c>
      <c r="Q159" s="1357">
        <v>15</v>
      </c>
      <c r="R159" s="1357">
        <v>15</v>
      </c>
      <c r="S159" s="1357"/>
      <c r="T159" s="1357"/>
      <c r="U159" s="1357"/>
      <c r="V159" s="1357"/>
      <c r="W159" s="1357"/>
      <c r="X159" s="1358"/>
      <c r="Y159" s="1358"/>
      <c r="Z159" s="1358"/>
      <c r="AA159" s="1357"/>
      <c r="AB159" s="1357"/>
      <c r="AC159" s="1357"/>
      <c r="AD159" s="1357"/>
      <c r="AE159" s="1357"/>
      <c r="AF159" s="1357"/>
      <c r="AG159" s="1357"/>
      <c r="AH159" s="1357"/>
      <c r="AI159" s="1825"/>
      <c r="AJ159" s="1825"/>
      <c r="AK159" s="1357"/>
      <c r="AL159" s="1357"/>
      <c r="AM159" s="1358"/>
      <c r="AN159" s="1358"/>
      <c r="AO159" s="1358"/>
      <c r="AP159" s="1357"/>
      <c r="AQ159" s="1357"/>
      <c r="AR159" s="1357"/>
      <c r="AS159" s="1357"/>
      <c r="AT159" s="1357"/>
      <c r="AU159" s="1357"/>
      <c r="AV159" s="1357"/>
      <c r="AW159" s="1357"/>
      <c r="AX159" s="1357"/>
      <c r="AY159" s="1357"/>
      <c r="AZ159" s="1357"/>
      <c r="BA159" s="1357"/>
      <c r="BB159" s="1826"/>
      <c r="BD159" s="1827"/>
      <c r="BE159" s="1827"/>
      <c r="BF159" s="1825"/>
    </row>
    <row r="160" spans="1:61" s="1313" customFormat="1" ht="15" x14ac:dyDescent="0.25">
      <c r="A160" s="1848"/>
      <c r="B160" s="1425"/>
      <c r="C160" s="1356" t="s">
        <v>158</v>
      </c>
      <c r="D160" s="1418" t="s">
        <v>2431</v>
      </c>
      <c r="E160" s="1418"/>
      <c r="F160" s="1356">
        <f t="shared" si="15"/>
        <v>90</v>
      </c>
      <c r="G160" s="1356"/>
      <c r="H160" s="1350" t="s">
        <v>2435</v>
      </c>
      <c r="I160" s="1325" t="s">
        <v>147</v>
      </c>
      <c r="J160" s="1357"/>
      <c r="K160" s="1357"/>
      <c r="L160" s="1357"/>
      <c r="M160" s="1357"/>
      <c r="N160" s="1357"/>
      <c r="O160" s="1357"/>
      <c r="P160" s="1357"/>
      <c r="Q160" s="1357"/>
      <c r="R160" s="1357"/>
      <c r="S160" s="1357">
        <v>15</v>
      </c>
      <c r="T160" s="1357">
        <v>15</v>
      </c>
      <c r="U160" s="1357">
        <v>15</v>
      </c>
      <c r="V160" s="1357">
        <v>15</v>
      </c>
      <c r="W160" s="1357">
        <v>15</v>
      </c>
      <c r="X160" s="1357">
        <v>15</v>
      </c>
      <c r="Y160" s="1357"/>
      <c r="Z160" s="1357"/>
      <c r="AA160" s="1357"/>
      <c r="AB160" s="1357"/>
      <c r="AC160" s="1357"/>
      <c r="AD160" s="1357"/>
      <c r="AE160" s="1357"/>
      <c r="AF160" s="1357"/>
      <c r="AG160" s="1357"/>
      <c r="AH160" s="1357"/>
      <c r="AI160" s="1825"/>
      <c r="AJ160" s="1825"/>
      <c r="AK160" s="1357"/>
      <c r="AL160" s="1357"/>
      <c r="AM160" s="1358"/>
      <c r="AN160" s="1358"/>
      <c r="AO160" s="1358"/>
      <c r="AP160" s="1357"/>
      <c r="AQ160" s="1357"/>
      <c r="AR160" s="1357"/>
      <c r="AS160" s="1357"/>
      <c r="AT160" s="1357"/>
      <c r="AU160" s="1357"/>
      <c r="AV160" s="1357"/>
      <c r="AW160" s="1357"/>
      <c r="AX160" s="1357"/>
      <c r="AY160" s="1357"/>
      <c r="AZ160" s="1357"/>
      <c r="BA160" s="1357"/>
      <c r="BB160" s="1826"/>
      <c r="BD160" s="1827"/>
      <c r="BE160" s="1827"/>
      <c r="BF160" s="1825"/>
    </row>
    <row r="161" spans="1:63" x14ac:dyDescent="0.2">
      <c r="A161" s="2155"/>
      <c r="B161" s="1957"/>
      <c r="C161" s="1910" t="s">
        <v>166</v>
      </c>
      <c r="D161" s="1911" t="s">
        <v>1169</v>
      </c>
      <c r="E161" s="1911"/>
      <c r="F161" s="1910">
        <v>60</v>
      </c>
      <c r="G161" s="1910"/>
      <c r="H161" s="1912" t="s">
        <v>1167</v>
      </c>
      <c r="I161" s="1913" t="s">
        <v>403</v>
      </c>
      <c r="J161" s="1913">
        <v>20</v>
      </c>
      <c r="K161" s="1913">
        <v>20</v>
      </c>
      <c r="L161" s="1913">
        <v>20</v>
      </c>
      <c r="M161" s="1913"/>
      <c r="N161" s="1913"/>
      <c r="O161" s="1913"/>
      <c r="P161" s="1913"/>
      <c r="Q161" s="1913"/>
      <c r="R161" s="1913"/>
      <c r="S161" s="1913"/>
      <c r="T161" s="1913"/>
      <c r="U161" s="1913"/>
      <c r="V161" s="1913"/>
      <c r="W161" s="1913"/>
      <c r="X161" s="1913"/>
      <c r="Y161" s="1913"/>
      <c r="Z161" s="1913"/>
      <c r="AA161" s="1913"/>
      <c r="AB161" s="1913"/>
      <c r="AC161" s="1913"/>
      <c r="AD161" s="1913"/>
      <c r="AE161" s="1913"/>
      <c r="AF161" s="1913"/>
      <c r="AG161" s="1913"/>
      <c r="AH161" s="1913"/>
      <c r="AI161" s="1913"/>
      <c r="AJ161" s="1915"/>
      <c r="AK161" s="1915"/>
      <c r="AL161" s="1915"/>
      <c r="AM161" s="1913"/>
      <c r="AN161" s="1913"/>
      <c r="AO161" s="1913"/>
      <c r="AP161" s="1913"/>
      <c r="AQ161" s="1913"/>
      <c r="AR161" s="1913"/>
      <c r="AS161" s="1913"/>
      <c r="AT161" s="1913"/>
      <c r="AU161" s="1913"/>
      <c r="AV161" s="1913"/>
      <c r="AW161" s="1913"/>
      <c r="AX161" s="1913"/>
      <c r="AY161" s="1913"/>
      <c r="AZ161" s="1913"/>
      <c r="BA161" s="1913"/>
      <c r="BB161" s="1913"/>
      <c r="BC161" s="1913"/>
      <c r="BD161" s="1913"/>
      <c r="BE161" s="1913"/>
      <c r="BF161" s="1913"/>
      <c r="BG161" s="1913"/>
      <c r="BH161" s="1913"/>
      <c r="BI161" s="1913"/>
    </row>
    <row r="162" spans="1:63" x14ac:dyDescent="0.2">
      <c r="A162" s="2450">
        <v>9</v>
      </c>
      <c r="B162" s="2156"/>
      <c r="C162" s="1910" t="s">
        <v>174</v>
      </c>
      <c r="D162" s="1911" t="s">
        <v>1171</v>
      </c>
      <c r="E162" s="1911"/>
      <c r="F162" s="1910">
        <v>75</v>
      </c>
      <c r="G162" s="1910"/>
      <c r="H162" s="1912" t="s">
        <v>402</v>
      </c>
      <c r="I162" s="1913" t="s">
        <v>401</v>
      </c>
      <c r="J162" s="1913"/>
      <c r="K162" s="1913"/>
      <c r="L162" s="1913"/>
      <c r="M162" s="1913">
        <v>20</v>
      </c>
      <c r="N162" s="1913">
        <v>20</v>
      </c>
      <c r="O162" s="1913">
        <v>20</v>
      </c>
      <c r="P162" s="1913">
        <v>15</v>
      </c>
      <c r="Q162" s="1913"/>
      <c r="R162" s="1913"/>
      <c r="S162" s="1913"/>
      <c r="T162" s="1913"/>
      <c r="U162" s="1913"/>
      <c r="V162" s="1913"/>
      <c r="W162" s="1913"/>
      <c r="X162" s="1913"/>
      <c r="Y162" s="1913"/>
      <c r="Z162" s="1913"/>
      <c r="AA162" s="1913"/>
      <c r="AB162" s="1913"/>
      <c r="AC162" s="1913"/>
      <c r="AD162" s="1913"/>
      <c r="AE162" s="1913"/>
      <c r="AF162" s="1913"/>
      <c r="AG162" s="1913"/>
      <c r="AH162" s="1913"/>
      <c r="AI162" s="1913"/>
      <c r="AJ162" s="1913"/>
      <c r="AK162" s="1913"/>
      <c r="AL162" s="1913"/>
      <c r="AM162" s="1913"/>
      <c r="AN162" s="1913"/>
      <c r="AO162" s="1913"/>
      <c r="AP162" s="1913"/>
      <c r="AQ162" s="1913"/>
      <c r="AR162" s="1913"/>
      <c r="AS162" s="1913"/>
      <c r="AT162" s="1913"/>
      <c r="AU162" s="1913"/>
      <c r="AV162" s="1913"/>
      <c r="AW162" s="1913"/>
      <c r="AX162" s="1913"/>
      <c r="AY162" s="1913"/>
      <c r="AZ162" s="1913"/>
      <c r="BA162" s="1913"/>
      <c r="BB162" s="1913"/>
      <c r="BC162" s="1913"/>
      <c r="BD162" s="1913"/>
      <c r="BE162" s="1913"/>
      <c r="BF162" s="1913"/>
      <c r="BG162" s="1913"/>
      <c r="BH162" s="1913"/>
      <c r="BI162" s="1913"/>
    </row>
    <row r="163" spans="1:63" x14ac:dyDescent="0.2">
      <c r="A163" s="2450"/>
      <c r="B163" s="2156"/>
      <c r="C163" s="2150" t="s">
        <v>133</v>
      </c>
      <c r="D163" s="2151" t="s">
        <v>2330</v>
      </c>
      <c r="E163" s="2151"/>
      <c r="F163" s="2150">
        <v>46</v>
      </c>
      <c r="G163" s="2150"/>
      <c r="H163" s="2152" t="s">
        <v>409</v>
      </c>
      <c r="I163" s="1912" t="s">
        <v>408</v>
      </c>
      <c r="J163" s="1913"/>
      <c r="K163" s="1913"/>
      <c r="L163" s="1913"/>
      <c r="M163" s="1913"/>
      <c r="N163" s="1913"/>
      <c r="O163" s="1913"/>
      <c r="P163" s="1913">
        <v>6</v>
      </c>
      <c r="Q163" s="1913">
        <v>20</v>
      </c>
      <c r="R163" s="1913">
        <v>20</v>
      </c>
      <c r="S163" s="1913"/>
      <c r="T163" s="1913"/>
      <c r="U163" s="1913"/>
      <c r="V163" s="1913"/>
      <c r="W163" s="1913"/>
      <c r="X163" s="1913"/>
      <c r="Y163" s="1913"/>
      <c r="Z163" s="1913"/>
      <c r="AA163" s="1913"/>
      <c r="AB163" s="1913"/>
      <c r="AC163" s="1913"/>
      <c r="AD163" s="1913"/>
      <c r="AE163" s="1913"/>
      <c r="AF163" s="1913"/>
      <c r="AG163" s="1913"/>
      <c r="AH163" s="1913"/>
      <c r="AI163" s="1913"/>
      <c r="AJ163" s="1915"/>
      <c r="AK163" s="1915"/>
      <c r="AL163" s="1915"/>
      <c r="AM163" s="1913"/>
      <c r="AN163" s="1913"/>
      <c r="AO163" s="1913"/>
      <c r="AP163" s="1913"/>
      <c r="AQ163" s="1913"/>
      <c r="AR163" s="1913"/>
      <c r="AS163" s="1913"/>
      <c r="AT163" s="1913"/>
      <c r="AU163" s="1913"/>
      <c r="AV163" s="1913"/>
      <c r="AW163" s="1913"/>
      <c r="AX163" s="1913"/>
      <c r="AY163" s="1913"/>
      <c r="AZ163" s="1913"/>
      <c r="BA163" s="1913"/>
      <c r="BB163" s="1913"/>
      <c r="BC163" s="1913"/>
      <c r="BD163" s="1913"/>
      <c r="BE163" s="1913"/>
      <c r="BF163" s="1913"/>
      <c r="BG163" s="1913"/>
      <c r="BH163" s="1913"/>
      <c r="BI163" s="1913"/>
    </row>
    <row r="164" spans="1:63" x14ac:dyDescent="0.2">
      <c r="A164" s="2450"/>
      <c r="B164" s="2156"/>
      <c r="C164" s="1910" t="s">
        <v>175</v>
      </c>
      <c r="D164" s="1911" t="s">
        <v>2315</v>
      </c>
      <c r="E164" s="1911"/>
      <c r="F164" s="1910">
        <v>150</v>
      </c>
      <c r="G164" s="1910"/>
      <c r="H164" s="1912" t="s">
        <v>441</v>
      </c>
      <c r="I164" s="1913"/>
      <c r="J164" s="1913"/>
      <c r="K164" s="1913"/>
      <c r="L164" s="1913"/>
      <c r="M164" s="1913"/>
      <c r="N164" s="1913"/>
      <c r="O164" s="1913"/>
      <c r="P164" s="1913"/>
      <c r="Q164" s="1913"/>
      <c r="R164" s="1913"/>
      <c r="S164" s="1913">
        <v>20</v>
      </c>
      <c r="T164" s="1913">
        <v>20</v>
      </c>
      <c r="U164" s="1913">
        <v>20</v>
      </c>
      <c r="V164" s="1913">
        <v>20</v>
      </c>
      <c r="W164" s="1913">
        <v>20</v>
      </c>
      <c r="X164" s="1913">
        <v>20</v>
      </c>
      <c r="Y164" s="1913">
        <v>20</v>
      </c>
      <c r="Z164" s="1913">
        <v>10</v>
      </c>
      <c r="AA164" s="1913"/>
      <c r="AB164" s="1913"/>
      <c r="AC164" s="1913"/>
      <c r="AD164" s="1913"/>
      <c r="AE164" s="1913"/>
      <c r="AF164" s="1913"/>
      <c r="AG164" s="1913"/>
      <c r="AH164" s="1913"/>
      <c r="AI164" s="1913"/>
      <c r="AJ164" s="1925"/>
      <c r="AK164" s="1925"/>
      <c r="AL164" s="1925"/>
      <c r="AM164" s="1913"/>
      <c r="AN164" s="1913"/>
      <c r="AO164" s="1913"/>
      <c r="AP164" s="1913"/>
      <c r="AQ164" s="1913"/>
      <c r="AR164" s="1913"/>
      <c r="AS164" s="1913"/>
      <c r="AT164" s="1913"/>
      <c r="AU164" s="1913"/>
      <c r="AV164" s="1913"/>
      <c r="AW164" s="1913"/>
      <c r="AX164" s="1913"/>
      <c r="AY164" s="1913"/>
      <c r="AZ164" s="1913"/>
      <c r="BA164" s="1913"/>
      <c r="BB164" s="1913"/>
      <c r="BC164" s="1913"/>
      <c r="BD164" s="1913"/>
      <c r="BE164" s="1925"/>
      <c r="BF164" s="1925"/>
      <c r="BG164" s="1925"/>
      <c r="BH164" s="1925"/>
      <c r="BI164" s="1925"/>
      <c r="BK164" s="2157"/>
    </row>
    <row r="165" spans="1:63" x14ac:dyDescent="0.2">
      <c r="A165" s="2450"/>
      <c r="B165" s="2156"/>
      <c r="C165" s="1910" t="s">
        <v>1015</v>
      </c>
      <c r="D165" s="1911" t="s">
        <v>1202</v>
      </c>
      <c r="E165" s="1911"/>
      <c r="F165" s="1910">
        <v>60</v>
      </c>
      <c r="G165" s="1910"/>
      <c r="H165" s="1912" t="s">
        <v>405</v>
      </c>
      <c r="I165" s="1913" t="s">
        <v>404</v>
      </c>
      <c r="J165" s="1913"/>
      <c r="K165" s="1913"/>
      <c r="L165" s="1913"/>
      <c r="M165" s="1913"/>
      <c r="N165" s="1913"/>
      <c r="O165" s="1913"/>
      <c r="P165" s="1913"/>
      <c r="Q165" s="1913"/>
      <c r="R165" s="1913"/>
      <c r="S165" s="1913"/>
      <c r="T165" s="1913"/>
      <c r="U165" s="1913"/>
      <c r="V165" s="1913"/>
      <c r="W165" s="1913"/>
      <c r="X165" s="1913"/>
      <c r="Y165" s="1913"/>
      <c r="Z165" s="1913">
        <v>10</v>
      </c>
      <c r="AA165" s="1913">
        <v>20</v>
      </c>
      <c r="AB165" s="1913">
        <v>15</v>
      </c>
      <c r="AC165" s="1913">
        <v>15</v>
      </c>
      <c r="AD165" s="1913"/>
      <c r="AE165" s="1913"/>
      <c r="AF165" s="1913"/>
      <c r="AG165" s="1913"/>
      <c r="AH165" s="1913"/>
      <c r="AI165" s="1913"/>
      <c r="AJ165" s="1925"/>
      <c r="AK165" s="1925"/>
      <c r="AL165" s="1925"/>
      <c r="AM165" s="1913"/>
      <c r="AN165" s="1913"/>
      <c r="AO165" s="1913"/>
      <c r="AP165" s="1913"/>
      <c r="AQ165" s="1913"/>
      <c r="AR165" s="1913"/>
      <c r="AS165" s="1913"/>
      <c r="AT165" s="1913"/>
      <c r="AU165" s="1913"/>
      <c r="AV165" s="1913"/>
      <c r="AW165" s="1913"/>
      <c r="AX165" s="1913"/>
      <c r="AY165" s="1913"/>
      <c r="AZ165" s="1913"/>
      <c r="BA165" s="1913"/>
      <c r="BB165" s="1913"/>
      <c r="BC165" s="1913"/>
      <c r="BD165" s="1913"/>
      <c r="BE165" s="1913"/>
      <c r="BF165" s="1913"/>
      <c r="BG165" s="1913"/>
      <c r="BH165" s="1913"/>
      <c r="BI165" s="1913"/>
    </row>
    <row r="166" spans="1:63" x14ac:dyDescent="0.2">
      <c r="A166" s="2450"/>
      <c r="B166" s="2156"/>
      <c r="C166" s="1910" t="s">
        <v>2317</v>
      </c>
      <c r="D166" s="1911" t="s">
        <v>1191</v>
      </c>
      <c r="E166" s="1911"/>
      <c r="F166" s="1910">
        <v>60</v>
      </c>
      <c r="G166" s="1910"/>
      <c r="H166" s="1912" t="s">
        <v>386</v>
      </c>
      <c r="I166" s="1913"/>
      <c r="J166" s="1913"/>
      <c r="K166" s="1913"/>
      <c r="L166" s="1913"/>
      <c r="M166" s="1913"/>
      <c r="N166" s="1913"/>
      <c r="O166" s="1913"/>
      <c r="P166" s="1913"/>
      <c r="Q166" s="1913"/>
      <c r="R166" s="1913"/>
      <c r="S166" s="1913"/>
      <c r="T166" s="1913"/>
      <c r="U166" s="1913"/>
      <c r="V166" s="1913"/>
      <c r="W166" s="1913"/>
      <c r="X166" s="1913"/>
      <c r="Y166" s="1913"/>
      <c r="Z166" s="1913"/>
      <c r="AA166" s="1913"/>
      <c r="AB166" s="1913"/>
      <c r="AC166" s="1913"/>
      <c r="AD166" s="1913">
        <v>20</v>
      </c>
      <c r="AE166" s="1913">
        <v>20</v>
      </c>
      <c r="AF166" s="1913">
        <v>20</v>
      </c>
      <c r="AG166" s="1913"/>
      <c r="AH166" s="1913"/>
      <c r="AI166" s="1913"/>
      <c r="AJ166" s="1929"/>
      <c r="AK166" s="1925"/>
      <c r="AL166" s="1925"/>
      <c r="AM166" s="1913"/>
      <c r="AN166" s="1913"/>
      <c r="AO166" s="1913"/>
      <c r="AP166" s="1913"/>
      <c r="AQ166" s="1913"/>
      <c r="AR166" s="1913"/>
      <c r="AS166" s="1913"/>
      <c r="AT166" s="1913"/>
      <c r="AU166" s="1913"/>
      <c r="AV166" s="1913"/>
      <c r="AW166" s="1913"/>
      <c r="AX166" s="1913"/>
      <c r="AY166" s="1913"/>
      <c r="AZ166" s="1913"/>
      <c r="BA166" s="1913"/>
      <c r="BB166" s="1913"/>
      <c r="BC166" s="1913"/>
      <c r="BD166" s="1913"/>
      <c r="BE166" s="1913"/>
      <c r="BF166" s="1913"/>
      <c r="BG166" s="1913"/>
      <c r="BH166" s="1913"/>
      <c r="BI166" s="1913"/>
    </row>
    <row r="167" spans="1:63" x14ac:dyDescent="0.2">
      <c r="A167" s="2450"/>
      <c r="B167" s="2156"/>
      <c r="C167" s="1910" t="s">
        <v>274</v>
      </c>
      <c r="D167" s="1911" t="s">
        <v>1176</v>
      </c>
      <c r="E167" s="1911"/>
      <c r="F167" s="1910">
        <v>120</v>
      </c>
      <c r="G167" s="1910"/>
      <c r="H167" s="1912" t="s">
        <v>2331</v>
      </c>
      <c r="I167" s="1913"/>
      <c r="J167" s="1913"/>
      <c r="K167" s="1913"/>
      <c r="L167" s="1913"/>
      <c r="M167" s="1913"/>
      <c r="N167" s="1913"/>
      <c r="O167" s="1913"/>
      <c r="P167" s="1913"/>
      <c r="Q167" s="1913"/>
      <c r="R167" s="1913"/>
      <c r="S167" s="1913"/>
      <c r="T167" s="1913"/>
      <c r="U167" s="1913"/>
      <c r="V167" s="1913"/>
      <c r="W167" s="1913"/>
      <c r="X167" s="1913"/>
      <c r="Y167" s="1913"/>
      <c r="Z167" s="1913"/>
      <c r="AA167" s="1913"/>
      <c r="AB167" s="1913"/>
      <c r="AC167" s="1913"/>
      <c r="AD167" s="1913"/>
      <c r="AE167" s="1913"/>
      <c r="AF167" s="1913"/>
      <c r="AG167" s="1913">
        <v>20</v>
      </c>
      <c r="AH167" s="1913">
        <v>20</v>
      </c>
      <c r="AI167" s="1913">
        <v>20</v>
      </c>
      <c r="AJ167" s="1913">
        <v>20</v>
      </c>
      <c r="AK167" s="1913">
        <v>20</v>
      </c>
      <c r="AL167" s="1913">
        <v>20</v>
      </c>
      <c r="AM167" s="1913"/>
      <c r="AN167" s="1913"/>
      <c r="AO167" s="1913"/>
      <c r="AP167" s="1913"/>
      <c r="AQ167" s="1913"/>
      <c r="AR167" s="1913"/>
      <c r="AS167" s="1913"/>
      <c r="AT167" s="1913"/>
      <c r="AU167" s="1913"/>
      <c r="AV167" s="1913"/>
      <c r="AW167" s="1913"/>
      <c r="AX167" s="1913"/>
      <c r="AY167" s="1913"/>
      <c r="AZ167" s="1913"/>
      <c r="BA167" s="1913"/>
      <c r="BB167" s="1913"/>
      <c r="BC167" s="1913"/>
      <c r="BD167" s="1913"/>
      <c r="BE167" s="1913"/>
      <c r="BF167" s="1913"/>
      <c r="BG167" s="1913"/>
      <c r="BH167" s="1913"/>
      <c r="BI167" s="1913"/>
    </row>
    <row r="168" spans="1:63" x14ac:dyDescent="0.2">
      <c r="A168" s="2450"/>
      <c r="B168" s="2156"/>
      <c r="C168" s="1910" t="s">
        <v>1210</v>
      </c>
      <c r="D168" s="1911" t="s">
        <v>1178</v>
      </c>
      <c r="E168" s="1911"/>
      <c r="F168" s="1910">
        <v>30</v>
      </c>
      <c r="G168" s="1910"/>
      <c r="H168" s="1912" t="s">
        <v>386</v>
      </c>
      <c r="I168" s="1913"/>
      <c r="J168" s="1913"/>
      <c r="K168" s="1913"/>
      <c r="L168" s="1913"/>
      <c r="M168" s="1913"/>
      <c r="N168" s="1913"/>
      <c r="O168" s="1913"/>
      <c r="P168" s="1913"/>
      <c r="Q168" s="1913"/>
      <c r="R168" s="1913"/>
      <c r="S168" s="1913"/>
      <c r="T168" s="1913"/>
      <c r="U168" s="1913"/>
      <c r="V168" s="1913"/>
      <c r="W168" s="1913"/>
      <c r="X168" s="1913"/>
      <c r="Y168" s="1913"/>
      <c r="Z168" s="1913"/>
      <c r="AA168" s="1913"/>
      <c r="AB168" s="1913"/>
      <c r="AC168" s="1913"/>
      <c r="AD168" s="1913"/>
      <c r="AE168" s="1913"/>
      <c r="AF168" s="1913"/>
      <c r="AG168" s="1913"/>
      <c r="AH168" s="1913"/>
      <c r="AI168" s="1913"/>
      <c r="AJ168" s="1929"/>
      <c r="AK168" s="1929"/>
      <c r="AL168" s="1925"/>
      <c r="AM168" s="1913">
        <v>15</v>
      </c>
      <c r="AN168" s="1913">
        <v>15</v>
      </c>
      <c r="AO168" s="1913"/>
      <c r="AP168" s="1913"/>
      <c r="AQ168" s="1913"/>
      <c r="AR168" s="1913"/>
      <c r="AS168" s="1913"/>
      <c r="AT168" s="1913"/>
      <c r="AU168" s="1913"/>
      <c r="AV168" s="1913"/>
      <c r="AW168" s="1913"/>
      <c r="AX168" s="1913"/>
      <c r="AY168" s="1913"/>
      <c r="AZ168" s="1913"/>
      <c r="BA168" s="1913"/>
      <c r="BB168" s="1913"/>
      <c r="BC168" s="1913"/>
      <c r="BD168" s="1913"/>
      <c r="BE168" s="1913"/>
      <c r="BF168" s="1913"/>
      <c r="BG168" s="1913"/>
      <c r="BH168" s="1913"/>
      <c r="BI168" s="1913"/>
    </row>
    <row r="169" spans="1:63" x14ac:dyDescent="0.2">
      <c r="A169" s="2450"/>
      <c r="B169" s="2156"/>
      <c r="C169" s="1910" t="s">
        <v>278</v>
      </c>
      <c r="D169" s="1911" t="s">
        <v>1177</v>
      </c>
      <c r="E169" s="1911"/>
      <c r="F169" s="1910">
        <v>60</v>
      </c>
      <c r="G169" s="1910"/>
      <c r="H169" s="1912" t="s">
        <v>390</v>
      </c>
      <c r="I169" s="1913" t="s">
        <v>389</v>
      </c>
      <c r="J169" s="1913"/>
      <c r="K169" s="1913"/>
      <c r="L169" s="1913"/>
      <c r="M169" s="1913"/>
      <c r="N169" s="1913"/>
      <c r="O169" s="1913"/>
      <c r="P169" s="1913"/>
      <c r="Q169" s="1913"/>
      <c r="R169" s="1913"/>
      <c r="S169" s="1913"/>
      <c r="T169" s="1913"/>
      <c r="U169" s="1913"/>
      <c r="V169" s="1913"/>
      <c r="W169" s="1913"/>
      <c r="X169" s="1913"/>
      <c r="Y169" s="1913"/>
      <c r="Z169" s="1913"/>
      <c r="AA169" s="1913"/>
      <c r="AB169" s="1913"/>
      <c r="AC169" s="1913"/>
      <c r="AD169" s="1913"/>
      <c r="AE169" s="1913"/>
      <c r="AF169" s="1913"/>
      <c r="AG169" s="1913"/>
      <c r="AH169" s="1913"/>
      <c r="AI169" s="1913"/>
      <c r="AJ169" s="1925"/>
      <c r="AK169" s="1925"/>
      <c r="AL169" s="1925"/>
      <c r="AM169" s="1913"/>
      <c r="AN169" s="1913"/>
      <c r="AO169" s="1913">
        <v>20</v>
      </c>
      <c r="AP169" s="1913">
        <v>20</v>
      </c>
      <c r="AQ169" s="1913">
        <v>20</v>
      </c>
      <c r="AR169" s="1913"/>
      <c r="AS169" s="1913"/>
      <c r="AT169" s="1913"/>
      <c r="AU169" s="1913"/>
      <c r="AV169" s="1913"/>
      <c r="AW169" s="1913"/>
      <c r="AX169" s="1913"/>
      <c r="AY169" s="1913"/>
      <c r="AZ169" s="1913"/>
      <c r="BA169" s="1913"/>
      <c r="BB169" s="1913"/>
      <c r="BC169" s="1913"/>
      <c r="BD169" s="1913"/>
      <c r="BE169" s="1913"/>
      <c r="BF169" s="1913"/>
      <c r="BG169" s="1913"/>
      <c r="BH169" s="1913"/>
      <c r="BI169" s="1913"/>
    </row>
    <row r="170" spans="1:63" x14ac:dyDescent="0.2">
      <c r="A170" s="2450"/>
      <c r="B170" s="2156"/>
      <c r="C170" s="1910" t="s">
        <v>1229</v>
      </c>
      <c r="D170" s="1911" t="s">
        <v>1212</v>
      </c>
      <c r="E170" s="1911"/>
      <c r="F170" s="1910">
        <v>60</v>
      </c>
      <c r="G170" s="1910"/>
      <c r="H170" s="1912" t="s">
        <v>1167</v>
      </c>
      <c r="I170" s="1913" t="s">
        <v>403</v>
      </c>
      <c r="J170" s="1913"/>
      <c r="K170" s="1913"/>
      <c r="L170" s="1913"/>
      <c r="M170" s="1913"/>
      <c r="N170" s="1913"/>
      <c r="O170" s="1913"/>
      <c r="P170" s="1913"/>
      <c r="Q170" s="1913"/>
      <c r="R170" s="1913"/>
      <c r="S170" s="1913"/>
      <c r="T170" s="1913"/>
      <c r="U170" s="1913"/>
      <c r="V170" s="1913"/>
      <c r="W170" s="1913"/>
      <c r="X170" s="1913"/>
      <c r="Y170" s="1913"/>
      <c r="Z170" s="1913"/>
      <c r="AA170" s="1913"/>
      <c r="AB170" s="1913"/>
      <c r="AC170" s="1913"/>
      <c r="AD170" s="1913"/>
      <c r="AE170" s="1913"/>
      <c r="AF170" s="1913"/>
      <c r="AG170" s="1913"/>
      <c r="AH170" s="1913"/>
      <c r="AI170" s="1913"/>
      <c r="AJ170" s="1925"/>
      <c r="AK170" s="1929"/>
      <c r="AL170" s="1929"/>
      <c r="AM170" s="1913"/>
      <c r="AN170" s="1913"/>
      <c r="AO170" s="1913"/>
      <c r="AP170" s="1913"/>
      <c r="AQ170" s="1913"/>
      <c r="AR170" s="1913">
        <v>20</v>
      </c>
      <c r="AS170" s="1913">
        <v>20</v>
      </c>
      <c r="AT170" s="1913">
        <v>20</v>
      </c>
      <c r="AU170" s="1913"/>
      <c r="AV170" s="1913"/>
      <c r="AW170" s="1913"/>
      <c r="AX170" s="1913"/>
      <c r="AY170" s="1913"/>
      <c r="AZ170" s="1913"/>
      <c r="BA170" s="1913"/>
      <c r="BB170" s="1913"/>
      <c r="BC170" s="1913"/>
      <c r="BD170" s="1913"/>
      <c r="BE170" s="1913"/>
      <c r="BF170" s="1913"/>
      <c r="BG170" s="1913"/>
      <c r="BH170" s="1913"/>
      <c r="BI170" s="1913"/>
    </row>
    <row r="171" spans="1:63" ht="9.9499999999999993" customHeight="1" x14ac:dyDescent="0.2">
      <c r="A171" s="2450"/>
      <c r="B171" s="2156"/>
      <c r="C171" s="1910" t="s">
        <v>298</v>
      </c>
      <c r="D171" s="1911" t="s">
        <v>10</v>
      </c>
      <c r="E171" s="1911"/>
      <c r="F171" s="1910">
        <v>225</v>
      </c>
      <c r="G171" s="1910"/>
      <c r="H171" s="1912" t="s">
        <v>307</v>
      </c>
      <c r="I171" s="1913" t="s">
        <v>394</v>
      </c>
      <c r="J171" s="1913"/>
      <c r="K171" s="1913"/>
      <c r="L171" s="1913"/>
      <c r="M171" s="1913"/>
      <c r="N171" s="1913"/>
      <c r="O171" s="1913"/>
      <c r="P171" s="1913"/>
      <c r="Q171" s="1913"/>
      <c r="R171" s="1913"/>
      <c r="S171" s="1913"/>
      <c r="T171" s="1913"/>
      <c r="U171" s="1913"/>
      <c r="V171" s="1913"/>
      <c r="W171" s="1913"/>
      <c r="X171" s="1913"/>
      <c r="Y171" s="1913"/>
      <c r="Z171" s="1913"/>
      <c r="AA171" s="1913"/>
      <c r="AB171" s="1913"/>
      <c r="AC171" s="1913"/>
      <c r="AD171" s="1913"/>
      <c r="AE171" s="1913"/>
      <c r="AF171" s="1913"/>
      <c r="AG171" s="1913"/>
      <c r="AH171" s="1913"/>
      <c r="AI171" s="1913"/>
      <c r="AJ171" s="1925"/>
      <c r="AK171" s="1925"/>
      <c r="AL171" s="1925"/>
      <c r="AM171" s="1913"/>
      <c r="AN171" s="1913"/>
      <c r="AO171" s="1913"/>
      <c r="AP171" s="1913"/>
      <c r="AQ171" s="1913"/>
      <c r="AR171" s="1913"/>
      <c r="AS171" s="1913"/>
      <c r="AT171" s="1913"/>
      <c r="AU171" s="2440" t="s">
        <v>30</v>
      </c>
      <c r="AV171" s="2441"/>
      <c r="AW171" s="2441"/>
      <c r="AX171" s="2441"/>
      <c r="AY171" s="2441"/>
      <c r="AZ171" s="2441"/>
      <c r="BA171" s="2441"/>
      <c r="BB171" s="2442"/>
      <c r="BC171" s="1913"/>
      <c r="BD171" s="1913"/>
      <c r="BE171" s="1913"/>
      <c r="BF171" s="1913"/>
      <c r="BG171" s="1913"/>
      <c r="BH171" s="1913"/>
      <c r="BI171" s="1913"/>
    </row>
    <row r="172" spans="1:63" s="1924" customFormat="1" x14ac:dyDescent="0.2">
      <c r="A172" s="2451"/>
      <c r="B172" s="2158"/>
      <c r="C172" s="2082"/>
      <c r="D172" s="2082" t="s">
        <v>2318</v>
      </c>
      <c r="E172" s="2082"/>
      <c r="F172" s="2082">
        <f>SUM(F161:F171)</f>
        <v>946</v>
      </c>
      <c r="G172" s="2082"/>
      <c r="H172" s="1919">
        <f>721/36</f>
        <v>20.027777777777779</v>
      </c>
      <c r="I172" s="2159"/>
      <c r="J172" s="2160">
        <f>SUM(J161:J171)</f>
        <v>20</v>
      </c>
      <c r="K172" s="2160">
        <f t="shared" ref="K172:AY172" si="16">SUM(K161:K171)</f>
        <v>20</v>
      </c>
      <c r="L172" s="2160">
        <f t="shared" si="16"/>
        <v>20</v>
      </c>
      <c r="M172" s="2160">
        <f t="shared" si="16"/>
        <v>20</v>
      </c>
      <c r="N172" s="2160">
        <f t="shared" si="16"/>
        <v>20</v>
      </c>
      <c r="O172" s="2160">
        <f t="shared" si="16"/>
        <v>20</v>
      </c>
      <c r="P172" s="2160">
        <f t="shared" si="16"/>
        <v>21</v>
      </c>
      <c r="Q172" s="2160">
        <f t="shared" si="16"/>
        <v>20</v>
      </c>
      <c r="R172" s="2160">
        <f t="shared" si="16"/>
        <v>20</v>
      </c>
      <c r="S172" s="2160">
        <f t="shared" si="16"/>
        <v>20</v>
      </c>
      <c r="T172" s="2160">
        <f t="shared" si="16"/>
        <v>20</v>
      </c>
      <c r="U172" s="2160">
        <f t="shared" si="16"/>
        <v>20</v>
      </c>
      <c r="V172" s="2160">
        <f t="shared" si="16"/>
        <v>20</v>
      </c>
      <c r="W172" s="2160">
        <f t="shared" si="16"/>
        <v>20</v>
      </c>
      <c r="X172" s="2160">
        <f t="shared" si="16"/>
        <v>20</v>
      </c>
      <c r="Y172" s="2160">
        <f t="shared" si="16"/>
        <v>20</v>
      </c>
      <c r="Z172" s="2160">
        <f t="shared" si="16"/>
        <v>20</v>
      </c>
      <c r="AA172" s="2160">
        <f t="shared" si="16"/>
        <v>20</v>
      </c>
      <c r="AB172" s="2160">
        <f t="shared" si="16"/>
        <v>15</v>
      </c>
      <c r="AC172" s="2160">
        <f t="shared" si="16"/>
        <v>15</v>
      </c>
      <c r="AD172" s="2160">
        <f t="shared" si="16"/>
        <v>20</v>
      </c>
      <c r="AE172" s="2160">
        <f t="shared" si="16"/>
        <v>20</v>
      </c>
      <c r="AF172" s="2160">
        <f t="shared" si="16"/>
        <v>20</v>
      </c>
      <c r="AG172" s="2160">
        <f t="shared" si="16"/>
        <v>20</v>
      </c>
      <c r="AH172" s="2160">
        <f t="shared" si="16"/>
        <v>20</v>
      </c>
      <c r="AI172" s="2160">
        <f t="shared" si="16"/>
        <v>20</v>
      </c>
      <c r="AJ172" s="2160">
        <f t="shared" si="16"/>
        <v>20</v>
      </c>
      <c r="AK172" s="2160">
        <f t="shared" si="16"/>
        <v>20</v>
      </c>
      <c r="AL172" s="2160">
        <f t="shared" si="16"/>
        <v>20</v>
      </c>
      <c r="AM172" s="2160">
        <f t="shared" si="16"/>
        <v>15</v>
      </c>
      <c r="AN172" s="2160">
        <f t="shared" si="16"/>
        <v>15</v>
      </c>
      <c r="AO172" s="2160">
        <f t="shared" si="16"/>
        <v>20</v>
      </c>
      <c r="AP172" s="2160">
        <f t="shared" si="16"/>
        <v>20</v>
      </c>
      <c r="AQ172" s="2160">
        <f t="shared" si="16"/>
        <v>20</v>
      </c>
      <c r="AR172" s="2160">
        <f t="shared" si="16"/>
        <v>20</v>
      </c>
      <c r="AS172" s="2160">
        <f t="shared" si="16"/>
        <v>20</v>
      </c>
      <c r="AT172" s="2160">
        <f t="shared" si="16"/>
        <v>20</v>
      </c>
      <c r="AU172" s="2160">
        <f t="shared" si="16"/>
        <v>0</v>
      </c>
      <c r="AV172" s="2160">
        <f t="shared" si="16"/>
        <v>0</v>
      </c>
      <c r="AW172" s="2160">
        <f t="shared" si="16"/>
        <v>0</v>
      </c>
      <c r="AX172" s="2160">
        <f t="shared" si="16"/>
        <v>0</v>
      </c>
      <c r="AY172" s="2160">
        <f t="shared" si="16"/>
        <v>0</v>
      </c>
      <c r="AZ172" s="2160"/>
      <c r="BA172" s="2160"/>
      <c r="BB172" s="2160"/>
      <c r="BC172" s="2160"/>
      <c r="BD172" s="2160"/>
      <c r="BE172" s="2160"/>
      <c r="BF172" s="2160"/>
      <c r="BG172" s="2160"/>
      <c r="BH172" s="2160"/>
      <c r="BI172" s="2159"/>
    </row>
    <row r="173" spans="1:63" s="1313" customFormat="1" ht="15" x14ac:dyDescent="0.25">
      <c r="A173" s="1848"/>
      <c r="B173" s="1356" t="s">
        <v>2332</v>
      </c>
      <c r="C173" s="1356" t="s">
        <v>157</v>
      </c>
      <c r="D173" s="1418" t="s">
        <v>124</v>
      </c>
      <c r="E173" s="1418"/>
      <c r="F173" s="1356">
        <f t="shared" ref="F173:F174" si="17">SUM(J173:BC173)</f>
        <v>45</v>
      </c>
      <c r="G173" s="1356"/>
      <c r="H173" s="1350" t="s">
        <v>2213</v>
      </c>
      <c r="I173" s="1325" t="s">
        <v>126</v>
      </c>
      <c r="J173" s="1329"/>
      <c r="K173" s="1329"/>
      <c r="L173" s="1329"/>
      <c r="M173" s="1329"/>
      <c r="N173" s="1329"/>
      <c r="O173" s="1329"/>
      <c r="P173" s="1357"/>
      <c r="Q173" s="1357"/>
      <c r="R173" s="1357"/>
      <c r="S173" s="1357"/>
      <c r="T173" s="1357"/>
      <c r="U173" s="1357"/>
      <c r="V173" s="1357"/>
      <c r="W173" s="1357"/>
      <c r="X173" s="1358"/>
      <c r="Y173" s="1358"/>
      <c r="Z173" s="1358"/>
      <c r="AA173" s="1357"/>
      <c r="AB173" s="1357"/>
      <c r="AC173" s="1357"/>
      <c r="AD173" s="1357">
        <v>15</v>
      </c>
      <c r="AE173" s="1357">
        <v>15</v>
      </c>
      <c r="AF173" s="1357">
        <v>15</v>
      </c>
      <c r="AG173" s="1357"/>
      <c r="AH173" s="1357"/>
      <c r="AI173" s="1825"/>
      <c r="AJ173" s="1825"/>
      <c r="AK173" s="1357"/>
      <c r="AL173" s="1357"/>
      <c r="AM173" s="1358"/>
      <c r="AN173" s="1358"/>
      <c r="AO173" s="1358"/>
      <c r="AP173" s="1357"/>
      <c r="AQ173" s="1357"/>
      <c r="AR173" s="1357"/>
      <c r="AS173" s="1357"/>
      <c r="AT173" s="1357"/>
      <c r="AU173" s="1357"/>
      <c r="AV173" s="1357"/>
      <c r="AW173" s="1357"/>
      <c r="AX173" s="1357"/>
      <c r="AY173" s="1357"/>
      <c r="AZ173" s="1357"/>
      <c r="BA173" s="1357"/>
      <c r="BB173" s="1826"/>
      <c r="BD173" s="1827"/>
      <c r="BE173" s="1827"/>
      <c r="BF173" s="1825"/>
    </row>
    <row r="174" spans="1:63" s="1313" customFormat="1" ht="15" x14ac:dyDescent="0.25">
      <c r="A174" s="1848"/>
      <c r="B174" s="1425"/>
      <c r="C174" s="1356" t="s">
        <v>158</v>
      </c>
      <c r="D174" s="1418" t="s">
        <v>2431</v>
      </c>
      <c r="E174" s="1418"/>
      <c r="F174" s="1356">
        <f t="shared" si="17"/>
        <v>90</v>
      </c>
      <c r="G174" s="1356"/>
      <c r="H174" s="1350" t="s">
        <v>2239</v>
      </c>
      <c r="I174" s="1325" t="s">
        <v>146</v>
      </c>
      <c r="J174" s="1357"/>
      <c r="K174" s="1357"/>
      <c r="L174" s="1357"/>
      <c r="M174" s="1357"/>
      <c r="N174" s="1357"/>
      <c r="O174" s="1357"/>
      <c r="P174" s="1357"/>
      <c r="Q174" s="1357"/>
      <c r="R174" s="1357"/>
      <c r="S174" s="1357">
        <v>15</v>
      </c>
      <c r="T174" s="1357">
        <v>15</v>
      </c>
      <c r="U174" s="1357">
        <v>15</v>
      </c>
      <c r="V174" s="1357">
        <v>15</v>
      </c>
      <c r="W174" s="1357">
        <v>15</v>
      </c>
      <c r="X174" s="1357">
        <v>15</v>
      </c>
      <c r="Y174" s="1357"/>
      <c r="Z174" s="1358"/>
      <c r="AA174" s="1357"/>
      <c r="AB174" s="1357"/>
      <c r="AC174" s="1357"/>
      <c r="AD174" s="1357"/>
      <c r="AE174" s="1357"/>
      <c r="AF174" s="1357"/>
      <c r="AG174" s="1357"/>
      <c r="AH174" s="1357"/>
      <c r="AI174" s="1825"/>
      <c r="AJ174" s="1825"/>
      <c r="AK174" s="1357"/>
      <c r="AL174" s="1357"/>
      <c r="AM174" s="1358"/>
      <c r="AN174" s="1358"/>
      <c r="AO174" s="1358"/>
      <c r="AP174" s="1357"/>
      <c r="AQ174" s="1357"/>
      <c r="AR174" s="1357"/>
      <c r="AS174" s="1357"/>
      <c r="AT174" s="1357"/>
      <c r="AU174" s="1357"/>
      <c r="AV174" s="1357"/>
      <c r="AW174" s="1357"/>
      <c r="AX174" s="1357"/>
      <c r="AY174" s="1357"/>
      <c r="AZ174" s="1357"/>
      <c r="BA174" s="1357"/>
      <c r="BB174" s="1826"/>
      <c r="BD174" s="1827"/>
      <c r="BE174" s="1827"/>
      <c r="BF174" s="1825"/>
    </row>
    <row r="175" spans="1:63" x14ac:dyDescent="0.2">
      <c r="A175" s="2452">
        <v>10</v>
      </c>
      <c r="B175" s="1957"/>
      <c r="C175" s="1910" t="s">
        <v>162</v>
      </c>
      <c r="D175" s="1911" t="s">
        <v>1168</v>
      </c>
      <c r="E175" s="1911"/>
      <c r="F175" s="1910">
        <v>45</v>
      </c>
      <c r="G175" s="1910"/>
      <c r="H175" s="1912" t="s">
        <v>407</v>
      </c>
      <c r="I175" s="1912" t="s">
        <v>406</v>
      </c>
      <c r="J175" s="1913">
        <v>30</v>
      </c>
      <c r="K175" s="1913">
        <v>15</v>
      </c>
      <c r="L175" s="1913"/>
      <c r="M175" s="1913"/>
      <c r="N175" s="1913"/>
      <c r="O175" s="1913"/>
      <c r="P175" s="1913"/>
      <c r="Q175" s="1913"/>
      <c r="R175" s="1913"/>
      <c r="S175" s="1913"/>
      <c r="T175" s="1913"/>
      <c r="U175" s="1913"/>
      <c r="V175" s="1913"/>
      <c r="W175" s="1913"/>
      <c r="X175" s="1913"/>
      <c r="Y175" s="1913"/>
      <c r="Z175" s="1913"/>
      <c r="AA175" s="1913"/>
      <c r="AB175" s="1913"/>
      <c r="AC175" s="1913"/>
      <c r="AD175" s="1913"/>
      <c r="AE175" s="1913"/>
      <c r="AF175" s="1913"/>
      <c r="AG175" s="1913"/>
      <c r="AH175" s="1913"/>
      <c r="AI175" s="1913"/>
      <c r="AJ175" s="1925"/>
      <c r="AK175" s="1925"/>
      <c r="AL175" s="1925"/>
      <c r="AM175" s="1913"/>
      <c r="AN175" s="1913"/>
      <c r="AO175" s="1913"/>
      <c r="AP175" s="1913"/>
      <c r="AQ175" s="1913"/>
      <c r="AR175" s="1913"/>
      <c r="AS175" s="1913"/>
      <c r="AT175" s="1913"/>
      <c r="AU175" s="1913"/>
      <c r="AV175" s="1913"/>
      <c r="AW175" s="1913"/>
      <c r="AX175" s="1913"/>
      <c r="AY175" s="1913"/>
      <c r="AZ175" s="1913"/>
      <c r="BA175" s="1913"/>
      <c r="BB175" s="1913"/>
      <c r="BC175" s="1913"/>
      <c r="BD175" s="1913"/>
      <c r="BE175" s="1913"/>
      <c r="BF175" s="1913"/>
      <c r="BG175" s="1913"/>
      <c r="BH175" s="1913"/>
      <c r="BI175" s="1913"/>
    </row>
    <row r="176" spans="1:63" x14ac:dyDescent="0.2">
      <c r="A176" s="2453"/>
      <c r="B176" s="2156"/>
      <c r="C176" s="2150" t="s">
        <v>293</v>
      </c>
      <c r="D176" s="2151" t="s">
        <v>2333</v>
      </c>
      <c r="E176" s="2151"/>
      <c r="F176" s="2150">
        <v>60</v>
      </c>
      <c r="G176" s="2150"/>
      <c r="H176" s="2152" t="s">
        <v>322</v>
      </c>
      <c r="I176" s="2161"/>
      <c r="J176" s="2161"/>
      <c r="K176" s="2161">
        <v>15</v>
      </c>
      <c r="L176" s="2161">
        <v>30</v>
      </c>
      <c r="M176" s="2161">
        <v>15</v>
      </c>
      <c r="N176" s="2161"/>
      <c r="O176" s="2161"/>
      <c r="P176" s="2161"/>
      <c r="Q176" s="2161"/>
      <c r="R176" s="2161"/>
      <c r="S176" s="2161"/>
      <c r="T176" s="2161"/>
      <c r="U176" s="2161"/>
      <c r="V176" s="2161"/>
      <c r="W176" s="2161"/>
      <c r="X176" s="2161"/>
      <c r="Y176" s="2161"/>
      <c r="Z176" s="2161"/>
      <c r="AA176" s="2161"/>
      <c r="AB176" s="2161"/>
      <c r="AC176" s="2161"/>
      <c r="AD176" s="2161"/>
      <c r="AE176" s="2161"/>
      <c r="AF176" s="2161"/>
      <c r="AG176" s="2161"/>
      <c r="AH176" s="2161"/>
      <c r="AI176" s="2161"/>
      <c r="AJ176" s="2162"/>
      <c r="AK176" s="2162"/>
      <c r="AL176" s="2162"/>
      <c r="AM176" s="2161"/>
      <c r="AN176" s="2161"/>
      <c r="AO176" s="2161"/>
      <c r="AP176" s="2161"/>
      <c r="AQ176" s="2161"/>
      <c r="AR176" s="2161"/>
      <c r="AS176" s="2161"/>
      <c r="AT176" s="2161"/>
      <c r="AU176" s="2161"/>
      <c r="AV176" s="2161"/>
      <c r="AW176" s="2161"/>
      <c r="AX176" s="2161"/>
      <c r="AY176" s="2161"/>
      <c r="AZ176" s="2161"/>
      <c r="BA176" s="2161"/>
      <c r="BB176" s="2161"/>
      <c r="BC176" s="2161"/>
      <c r="BD176" s="2161"/>
      <c r="BE176" s="2161"/>
      <c r="BF176" s="2161"/>
      <c r="BG176" s="2161"/>
      <c r="BH176" s="2161"/>
      <c r="BI176" s="2161"/>
    </row>
    <row r="177" spans="1:62" x14ac:dyDescent="0.2">
      <c r="A177" s="2453"/>
      <c r="B177" s="2156"/>
      <c r="C177" s="2150" t="s">
        <v>271</v>
      </c>
      <c r="D177" s="2151" t="s">
        <v>2334</v>
      </c>
      <c r="E177" s="2151"/>
      <c r="F177" s="2163">
        <v>104</v>
      </c>
      <c r="G177" s="2163"/>
      <c r="H177" s="2152" t="s">
        <v>1167</v>
      </c>
      <c r="I177" s="1913" t="s">
        <v>403</v>
      </c>
      <c r="J177" s="2161"/>
      <c r="K177" s="2161"/>
      <c r="L177" s="2161"/>
      <c r="M177" s="2161"/>
      <c r="N177" s="2161">
        <v>5</v>
      </c>
      <c r="O177" s="2161">
        <v>5</v>
      </c>
      <c r="P177" s="2161">
        <v>5</v>
      </c>
      <c r="Q177" s="2161">
        <v>5</v>
      </c>
      <c r="R177" s="2161">
        <v>5</v>
      </c>
      <c r="S177" s="2161">
        <v>5</v>
      </c>
      <c r="T177" s="2161">
        <v>5</v>
      </c>
      <c r="U177" s="2161">
        <v>5</v>
      </c>
      <c r="V177" s="2161">
        <v>5</v>
      </c>
      <c r="W177" s="2161">
        <v>5</v>
      </c>
      <c r="X177" s="2161">
        <v>5</v>
      </c>
      <c r="Y177" s="2161">
        <v>5</v>
      </c>
      <c r="Z177" s="2161">
        <v>5</v>
      </c>
      <c r="AA177" s="2161">
        <v>5</v>
      </c>
      <c r="AB177" s="2161">
        <v>5</v>
      </c>
      <c r="AC177" s="2161">
        <v>5</v>
      </c>
      <c r="AD177" s="2161">
        <v>5</v>
      </c>
      <c r="AE177" s="2161">
        <v>5</v>
      </c>
      <c r="AF177" s="2161">
        <v>5</v>
      </c>
      <c r="AG177" s="2161">
        <v>5</v>
      </c>
      <c r="AH177" s="2161">
        <v>4</v>
      </c>
      <c r="AI177" s="2161"/>
      <c r="AJ177" s="2161"/>
      <c r="AK177" s="2161"/>
      <c r="AL177" s="2161"/>
      <c r="AM177" s="2161"/>
      <c r="AN177" s="2161"/>
      <c r="AO177" s="2161"/>
      <c r="AP177" s="2161"/>
      <c r="AQ177" s="2161"/>
      <c r="AR177" s="2161"/>
      <c r="AS177" s="2161"/>
      <c r="AT177" s="2161"/>
      <c r="AU177" s="2161"/>
      <c r="AV177" s="2161"/>
      <c r="AW177" s="2161"/>
      <c r="AX177" s="2161"/>
      <c r="AY177" s="2161"/>
      <c r="AZ177" s="2161"/>
      <c r="BA177" s="2161"/>
      <c r="BB177" s="2161"/>
      <c r="BC177" s="2161"/>
      <c r="BD177" s="2161"/>
      <c r="BE177" s="2161"/>
      <c r="BF177" s="2161"/>
      <c r="BG177" s="2161"/>
      <c r="BH177" s="2161"/>
      <c r="BI177" s="2161"/>
    </row>
    <row r="178" spans="1:62" x14ac:dyDescent="0.2">
      <c r="A178" s="2453"/>
      <c r="B178" s="2156"/>
      <c r="C178" s="1910" t="s">
        <v>174</v>
      </c>
      <c r="D178" s="1911" t="s">
        <v>1171</v>
      </c>
      <c r="E178" s="1911"/>
      <c r="F178" s="1910">
        <v>75</v>
      </c>
      <c r="G178" s="1910"/>
      <c r="H178" s="1912" t="s">
        <v>402</v>
      </c>
      <c r="I178" s="1913" t="s">
        <v>401</v>
      </c>
      <c r="J178" s="2161"/>
      <c r="K178" s="2161"/>
      <c r="L178" s="1913"/>
      <c r="M178" s="1913">
        <v>10</v>
      </c>
      <c r="N178" s="1913">
        <v>25</v>
      </c>
      <c r="O178" s="1913">
        <v>25</v>
      </c>
      <c r="P178" s="2161">
        <v>15</v>
      </c>
      <c r="Q178" s="2161"/>
      <c r="R178" s="2161"/>
      <c r="S178" s="2161"/>
      <c r="T178" s="2161"/>
      <c r="U178" s="2161"/>
      <c r="V178" s="2161"/>
      <c r="W178" s="2161"/>
      <c r="X178" s="2161"/>
      <c r="Y178" s="2161"/>
      <c r="Z178" s="2161"/>
      <c r="AA178" s="2161"/>
      <c r="AB178" s="2161"/>
      <c r="AC178" s="2161"/>
      <c r="AD178" s="2161"/>
      <c r="AE178" s="2161"/>
      <c r="AF178" s="2161"/>
      <c r="AG178" s="2161"/>
      <c r="AH178" s="2161"/>
      <c r="AI178" s="2161"/>
      <c r="AJ178" s="2162"/>
      <c r="AK178" s="2162"/>
      <c r="AL178" s="2162"/>
      <c r="AM178" s="2161"/>
      <c r="AN178" s="2161"/>
      <c r="AO178" s="2161"/>
      <c r="AP178" s="2161"/>
      <c r="AQ178" s="2161"/>
      <c r="AR178" s="2161"/>
      <c r="AS178" s="2161"/>
      <c r="AT178" s="2161"/>
      <c r="AU178" s="2161"/>
      <c r="AV178" s="2161"/>
      <c r="AW178" s="2161"/>
      <c r="AX178" s="2161"/>
      <c r="AY178" s="2161"/>
      <c r="AZ178" s="2161"/>
      <c r="BA178" s="2161"/>
      <c r="BB178" s="2161"/>
      <c r="BC178" s="2161"/>
      <c r="BD178" s="2161"/>
      <c r="BE178" s="2161"/>
      <c r="BF178" s="2161"/>
      <c r="BG178" s="2161"/>
      <c r="BH178" s="2161"/>
      <c r="BI178" s="2161"/>
    </row>
    <row r="179" spans="1:62" x14ac:dyDescent="0.2">
      <c r="A179" s="2453"/>
      <c r="B179" s="2156"/>
      <c r="C179" s="1910" t="s">
        <v>133</v>
      </c>
      <c r="D179" s="1911" t="s">
        <v>2314</v>
      </c>
      <c r="E179" s="1911"/>
      <c r="F179" s="1910">
        <v>120</v>
      </c>
      <c r="G179" s="1910"/>
      <c r="H179" s="1912" t="s">
        <v>390</v>
      </c>
      <c r="I179" s="1913" t="s">
        <v>389</v>
      </c>
      <c r="J179" s="2161"/>
      <c r="K179" s="2161"/>
      <c r="L179" s="2161"/>
      <c r="M179" s="2161"/>
      <c r="N179" s="2161"/>
      <c r="O179" s="2161"/>
      <c r="P179" s="2161">
        <v>10</v>
      </c>
      <c r="Q179" s="2161">
        <v>25</v>
      </c>
      <c r="R179" s="1913">
        <v>25</v>
      </c>
      <c r="S179" s="1913">
        <v>25</v>
      </c>
      <c r="T179" s="1913">
        <v>25</v>
      </c>
      <c r="U179" s="2161">
        <v>10</v>
      </c>
      <c r="V179" s="2161"/>
      <c r="W179" s="2161"/>
      <c r="X179" s="2161"/>
      <c r="Y179" s="2161"/>
      <c r="Z179" s="2161"/>
      <c r="AA179" s="2161"/>
      <c r="AB179" s="2161"/>
      <c r="AC179" s="2161"/>
      <c r="AD179" s="2161"/>
      <c r="AE179" s="2161"/>
      <c r="AF179" s="2161"/>
      <c r="AG179" s="2161"/>
      <c r="AH179" s="2161"/>
      <c r="AI179" s="2161"/>
      <c r="AJ179" s="2162"/>
      <c r="AK179" s="2162"/>
      <c r="AL179" s="2162"/>
      <c r="AM179" s="2161"/>
      <c r="AN179" s="2161"/>
      <c r="AO179" s="2161"/>
      <c r="AP179" s="2161"/>
      <c r="AQ179" s="2161"/>
      <c r="AR179" s="2161"/>
      <c r="AS179" s="2161"/>
      <c r="AT179" s="2161"/>
      <c r="AU179" s="2161"/>
      <c r="AV179" s="2161"/>
      <c r="AW179" s="2161"/>
      <c r="AX179" s="2161"/>
      <c r="AY179" s="2161"/>
      <c r="AZ179" s="2161"/>
      <c r="BA179" s="2161"/>
      <c r="BB179" s="2161"/>
      <c r="BC179" s="2161"/>
      <c r="BD179" s="2161"/>
      <c r="BE179" s="2161"/>
      <c r="BF179" s="2161"/>
      <c r="BG179" s="2161"/>
      <c r="BH179" s="2161"/>
      <c r="BI179" s="2161"/>
    </row>
    <row r="180" spans="1:62" x14ac:dyDescent="0.2">
      <c r="A180" s="2453"/>
      <c r="B180" s="2156"/>
      <c r="C180" s="1910" t="s">
        <v>175</v>
      </c>
      <c r="D180" s="1911" t="s">
        <v>2315</v>
      </c>
      <c r="E180" s="1911"/>
      <c r="F180" s="1910">
        <v>150</v>
      </c>
      <c r="G180" s="1910"/>
      <c r="H180" s="1912" t="s">
        <v>2335</v>
      </c>
      <c r="I180" s="2161"/>
      <c r="J180" s="2161"/>
      <c r="K180" s="2161"/>
      <c r="L180" s="2161"/>
      <c r="M180" s="2161"/>
      <c r="N180" s="2161"/>
      <c r="O180" s="2161"/>
      <c r="P180" s="2161"/>
      <c r="Q180" s="2161"/>
      <c r="R180" s="2161"/>
      <c r="S180" s="2161"/>
      <c r="T180" s="2161"/>
      <c r="U180" s="2161">
        <v>15</v>
      </c>
      <c r="V180" s="1913">
        <v>25</v>
      </c>
      <c r="W180" s="1913">
        <v>25</v>
      </c>
      <c r="X180" s="1913">
        <v>25</v>
      </c>
      <c r="Y180" s="1913">
        <v>25</v>
      </c>
      <c r="Z180" s="1913">
        <v>25</v>
      </c>
      <c r="AA180" s="1913">
        <v>10</v>
      </c>
      <c r="AB180" s="2161"/>
      <c r="AC180" s="2161"/>
      <c r="AD180" s="2161"/>
      <c r="AE180" s="2161"/>
      <c r="AF180" s="2161"/>
      <c r="AG180" s="2161"/>
      <c r="AH180" s="2161"/>
      <c r="AI180" s="2161"/>
      <c r="AJ180" s="2162"/>
      <c r="AK180" s="2162"/>
      <c r="AL180" s="2162"/>
      <c r="AM180" s="2161"/>
      <c r="AN180" s="2161"/>
      <c r="AO180" s="2161"/>
      <c r="AP180" s="2161"/>
      <c r="AQ180" s="2161"/>
      <c r="AR180" s="2161"/>
      <c r="AS180" s="2161"/>
      <c r="AT180" s="2161"/>
      <c r="AU180" s="2161"/>
      <c r="AV180" s="2161"/>
      <c r="AW180" s="2161"/>
      <c r="AX180" s="2161"/>
      <c r="AY180" s="2161"/>
      <c r="AZ180" s="2161"/>
      <c r="BA180" s="2161"/>
      <c r="BB180" s="2161"/>
      <c r="BC180" s="2161"/>
      <c r="BD180" s="2161"/>
      <c r="BE180" s="2161"/>
      <c r="BF180" s="2161"/>
      <c r="BG180" s="2161"/>
      <c r="BH180" s="2161"/>
      <c r="BI180" s="2161"/>
    </row>
    <row r="181" spans="1:62" s="1913" customFormat="1" x14ac:dyDescent="0.2">
      <c r="A181" s="2453"/>
      <c r="B181" s="2156"/>
      <c r="C181" s="1910" t="s">
        <v>1015</v>
      </c>
      <c r="D181" s="1911" t="s">
        <v>1202</v>
      </c>
      <c r="E181" s="1911"/>
      <c r="F181" s="1910">
        <v>60</v>
      </c>
      <c r="G181" s="1910"/>
      <c r="H181" s="1912" t="s">
        <v>327</v>
      </c>
      <c r="I181" s="1912" t="s">
        <v>391</v>
      </c>
      <c r="AA181" s="1913">
        <v>10</v>
      </c>
      <c r="AB181" s="1913">
        <v>25</v>
      </c>
      <c r="AC181" s="1913">
        <v>25</v>
      </c>
      <c r="AJ181" s="1929"/>
      <c r="AK181" s="1929"/>
      <c r="AL181" s="1929"/>
      <c r="BJ181" s="1887"/>
    </row>
    <row r="182" spans="1:62" x14ac:dyDescent="0.2">
      <c r="A182" s="2453"/>
      <c r="B182" s="2156"/>
      <c r="C182" s="1910" t="s">
        <v>284</v>
      </c>
      <c r="D182" s="1911" t="s">
        <v>1207</v>
      </c>
      <c r="E182" s="1911"/>
      <c r="F182" s="1910">
        <v>90</v>
      </c>
      <c r="G182" s="1910"/>
      <c r="H182" s="1912" t="s">
        <v>428</v>
      </c>
      <c r="I182" s="1913"/>
      <c r="J182" s="1913"/>
      <c r="K182" s="1913"/>
      <c r="L182" s="1913"/>
      <c r="M182" s="1913"/>
      <c r="N182" s="1913"/>
      <c r="O182" s="1913"/>
      <c r="P182" s="1913"/>
      <c r="Q182" s="1913"/>
      <c r="R182" s="1913"/>
      <c r="S182" s="1913"/>
      <c r="T182" s="1913"/>
      <c r="U182" s="1913"/>
      <c r="V182" s="1913"/>
      <c r="W182" s="1913"/>
      <c r="X182" s="1913"/>
      <c r="Y182" s="1913"/>
      <c r="Z182" s="1913"/>
      <c r="AA182" s="1913"/>
      <c r="AB182" s="1913"/>
      <c r="AC182" s="1913"/>
      <c r="AD182" s="1913">
        <v>25</v>
      </c>
      <c r="AE182" s="1913">
        <v>25</v>
      </c>
      <c r="AF182" s="1913">
        <v>25</v>
      </c>
      <c r="AG182" s="1913">
        <v>15</v>
      </c>
      <c r="AH182" s="1913"/>
      <c r="AI182" s="1913"/>
      <c r="AJ182" s="1925"/>
      <c r="AK182" s="1925"/>
      <c r="AL182" s="1925"/>
      <c r="AM182" s="1913"/>
      <c r="AN182" s="1913"/>
      <c r="AO182" s="1913"/>
      <c r="AP182" s="1913"/>
      <c r="AQ182" s="1913"/>
      <c r="AR182" s="1913"/>
      <c r="AS182" s="1913"/>
      <c r="AT182" s="1913"/>
      <c r="AU182" s="1913"/>
      <c r="AV182" s="1913"/>
      <c r="AW182" s="1913"/>
      <c r="AX182" s="1913"/>
      <c r="AY182" s="1913"/>
      <c r="AZ182" s="1913"/>
      <c r="BA182" s="1913"/>
      <c r="BB182" s="1913"/>
      <c r="BC182" s="1913"/>
      <c r="BD182" s="1913"/>
      <c r="BE182" s="1913"/>
      <c r="BF182" s="1913"/>
      <c r="BG182" s="1913"/>
      <c r="BH182" s="1913"/>
      <c r="BI182" s="1913"/>
    </row>
    <row r="183" spans="1:62" x14ac:dyDescent="0.2">
      <c r="A183" s="2453"/>
      <c r="B183" s="2156"/>
      <c r="C183" s="1910" t="s">
        <v>2317</v>
      </c>
      <c r="D183" s="1911" t="s">
        <v>1191</v>
      </c>
      <c r="E183" s="1911"/>
      <c r="F183" s="1910">
        <v>60</v>
      </c>
      <c r="G183" s="1910"/>
      <c r="H183" s="1912" t="s">
        <v>307</v>
      </c>
      <c r="I183" s="1913" t="s">
        <v>394</v>
      </c>
      <c r="J183" s="1913"/>
      <c r="K183" s="1913"/>
      <c r="L183" s="1913"/>
      <c r="M183" s="1913"/>
      <c r="N183" s="1913"/>
      <c r="O183" s="1913"/>
      <c r="P183" s="1913"/>
      <c r="Q183" s="1913"/>
      <c r="R183" s="1913"/>
      <c r="S183" s="1913"/>
      <c r="T183" s="1913"/>
      <c r="U183" s="1913"/>
      <c r="V183" s="1913"/>
      <c r="W183" s="1913"/>
      <c r="X183" s="1913"/>
      <c r="Y183" s="1913"/>
      <c r="Z183" s="1913"/>
      <c r="AA183" s="1913"/>
      <c r="AB183" s="1913"/>
      <c r="AC183" s="1913"/>
      <c r="AD183" s="1913"/>
      <c r="AE183" s="1913"/>
      <c r="AF183" s="1913"/>
      <c r="AG183" s="1913">
        <v>10</v>
      </c>
      <c r="AH183" s="1913">
        <v>25</v>
      </c>
      <c r="AI183" s="1913">
        <v>25</v>
      </c>
      <c r="AJ183" s="1925"/>
      <c r="AK183" s="1925"/>
      <c r="AL183" s="1925"/>
      <c r="AM183" s="1913"/>
      <c r="AN183" s="1913"/>
      <c r="AO183" s="1913"/>
      <c r="AP183" s="1913"/>
      <c r="AQ183" s="1913"/>
      <c r="AR183" s="1913"/>
      <c r="AS183" s="1913"/>
      <c r="AT183" s="1913"/>
      <c r="AU183" s="1913"/>
      <c r="AV183" s="1913"/>
      <c r="AW183" s="1913"/>
      <c r="AX183" s="1913"/>
      <c r="AY183" s="1913"/>
      <c r="AZ183" s="1913"/>
      <c r="BA183" s="1913"/>
      <c r="BB183" s="1913"/>
      <c r="BC183" s="1913"/>
      <c r="BD183" s="1913"/>
      <c r="BE183" s="1913"/>
      <c r="BF183" s="1913"/>
      <c r="BG183" s="1913"/>
      <c r="BH183" s="1913"/>
      <c r="BI183" s="1913"/>
    </row>
    <row r="184" spans="1:62" x14ac:dyDescent="0.2">
      <c r="A184" s="2453"/>
      <c r="B184" s="2156"/>
      <c r="C184" s="1910" t="s">
        <v>274</v>
      </c>
      <c r="D184" s="1911" t="s">
        <v>1176</v>
      </c>
      <c r="E184" s="1911"/>
      <c r="F184" s="1910">
        <v>120</v>
      </c>
      <c r="G184" s="1910"/>
      <c r="H184" s="1912" t="s">
        <v>390</v>
      </c>
      <c r="I184" s="1913" t="s">
        <v>389</v>
      </c>
      <c r="J184" s="1913"/>
      <c r="K184" s="1913"/>
      <c r="L184" s="1913"/>
      <c r="M184" s="1913"/>
      <c r="N184" s="1913"/>
      <c r="O184" s="1913"/>
      <c r="P184" s="1913"/>
      <c r="Q184" s="1913"/>
      <c r="R184" s="1913"/>
      <c r="S184" s="1913"/>
      <c r="T184" s="1913"/>
      <c r="U184" s="1913"/>
      <c r="V184" s="1913"/>
      <c r="W184" s="1913"/>
      <c r="X184" s="1913"/>
      <c r="Y184" s="1913"/>
      <c r="Z184" s="1913"/>
      <c r="AA184" s="1913"/>
      <c r="AB184" s="1913"/>
      <c r="AC184" s="1913"/>
      <c r="AD184" s="1913"/>
      <c r="AE184" s="1913"/>
      <c r="AF184" s="1913"/>
      <c r="AG184" s="1913"/>
      <c r="AH184" s="1913"/>
      <c r="AI184" s="1913"/>
      <c r="AJ184" s="1925">
        <v>20</v>
      </c>
      <c r="AK184" s="1913">
        <v>25</v>
      </c>
      <c r="AL184" s="1913">
        <v>25</v>
      </c>
      <c r="AM184" s="1913">
        <v>25</v>
      </c>
      <c r="AN184" s="1913">
        <v>25</v>
      </c>
      <c r="AO184" s="1913"/>
      <c r="AP184" s="1913"/>
      <c r="AQ184" s="1913"/>
      <c r="AR184" s="1913"/>
      <c r="AS184" s="1913"/>
      <c r="AT184" s="1913"/>
      <c r="AU184" s="1913"/>
      <c r="AV184" s="1913"/>
      <c r="AW184" s="1913"/>
      <c r="AX184" s="1913"/>
      <c r="AY184" s="1913"/>
      <c r="AZ184" s="1913"/>
      <c r="BA184" s="1913"/>
      <c r="BB184" s="1913"/>
      <c r="BC184" s="1913"/>
      <c r="BD184" s="1913"/>
      <c r="BE184" s="1913"/>
      <c r="BF184" s="1913"/>
      <c r="BG184" s="1913"/>
      <c r="BH184" s="1913"/>
      <c r="BI184" s="1913"/>
    </row>
    <row r="185" spans="1:62" x14ac:dyDescent="0.2">
      <c r="A185" s="2453"/>
      <c r="B185" s="2156"/>
      <c r="C185" s="1910" t="s">
        <v>1210</v>
      </c>
      <c r="D185" s="1911" t="s">
        <v>1178</v>
      </c>
      <c r="E185" s="1911"/>
      <c r="F185" s="1910">
        <v>30</v>
      </c>
      <c r="G185" s="1910"/>
      <c r="H185" s="1912" t="s">
        <v>307</v>
      </c>
      <c r="I185" s="1913" t="s">
        <v>394</v>
      </c>
      <c r="J185" s="1913"/>
      <c r="K185" s="1913"/>
      <c r="L185" s="1913"/>
      <c r="M185" s="1913"/>
      <c r="N185" s="1913"/>
      <c r="O185" s="1913"/>
      <c r="P185" s="1913"/>
      <c r="Q185" s="1913"/>
      <c r="R185" s="1913"/>
      <c r="S185" s="1913"/>
      <c r="T185" s="1913"/>
      <c r="U185" s="1913"/>
      <c r="V185" s="1913"/>
      <c r="W185" s="1913"/>
      <c r="X185" s="1913"/>
      <c r="Y185" s="1913"/>
      <c r="Z185" s="1913"/>
      <c r="AA185" s="1913"/>
      <c r="AB185" s="1913"/>
      <c r="AC185" s="1913"/>
      <c r="AD185" s="1913"/>
      <c r="AE185" s="1913"/>
      <c r="AF185" s="1913"/>
      <c r="AG185" s="1913"/>
      <c r="AH185" s="1913"/>
      <c r="AI185" s="1913"/>
      <c r="AJ185" s="1925"/>
      <c r="AK185" s="1925"/>
      <c r="AL185" s="1925"/>
      <c r="AM185" s="1913"/>
      <c r="AN185" s="1913"/>
      <c r="AO185" s="1913">
        <v>30</v>
      </c>
      <c r="AP185" s="1913"/>
      <c r="AQ185" s="1913"/>
      <c r="AR185" s="1913"/>
      <c r="AS185" s="1913"/>
      <c r="AT185" s="1913"/>
      <c r="AU185" s="1913"/>
      <c r="AV185" s="1913"/>
      <c r="AW185" s="1913"/>
      <c r="AX185" s="1913"/>
      <c r="AY185" s="1913"/>
      <c r="AZ185" s="1913"/>
      <c r="BA185" s="1913"/>
      <c r="BB185" s="1913"/>
      <c r="BC185" s="1913"/>
      <c r="BD185" s="1913"/>
      <c r="BE185" s="1913"/>
      <c r="BF185" s="1913"/>
      <c r="BG185" s="1913"/>
      <c r="BH185" s="1913"/>
      <c r="BI185" s="1913"/>
    </row>
    <row r="186" spans="1:62" x14ac:dyDescent="0.2">
      <c r="A186" s="2453"/>
      <c r="B186" s="2156"/>
      <c r="C186" s="1910" t="s">
        <v>278</v>
      </c>
      <c r="D186" s="1911" t="s">
        <v>1177</v>
      </c>
      <c r="E186" s="1911"/>
      <c r="F186" s="1910">
        <v>60</v>
      </c>
      <c r="G186" s="1910"/>
      <c r="H186" s="1912" t="s">
        <v>327</v>
      </c>
      <c r="I186" s="1912" t="s">
        <v>391</v>
      </c>
      <c r="J186" s="1913"/>
      <c r="K186" s="1913"/>
      <c r="L186" s="1913"/>
      <c r="M186" s="1913"/>
      <c r="N186" s="1913"/>
      <c r="O186" s="1913"/>
      <c r="P186" s="1913"/>
      <c r="Q186" s="1913"/>
      <c r="R186" s="1913"/>
      <c r="S186" s="1913"/>
      <c r="T186" s="1913"/>
      <c r="U186" s="1913"/>
      <c r="V186" s="1913"/>
      <c r="W186" s="1913"/>
      <c r="X186" s="1913"/>
      <c r="Y186" s="1913"/>
      <c r="Z186" s="1913"/>
      <c r="AA186" s="1913"/>
      <c r="AB186" s="1913"/>
      <c r="AC186" s="1913"/>
      <c r="AD186" s="1913"/>
      <c r="AE186" s="1913"/>
      <c r="AF186" s="1913"/>
      <c r="AG186" s="1913"/>
      <c r="AH186" s="1913"/>
      <c r="AI186" s="1913"/>
      <c r="AJ186" s="1925"/>
      <c r="AK186" s="1925"/>
      <c r="AL186" s="1925"/>
      <c r="AM186" s="1913"/>
      <c r="AN186" s="1913"/>
      <c r="AO186" s="1887"/>
      <c r="AP186" s="1913">
        <v>20</v>
      </c>
      <c r="AQ186" s="1913">
        <v>25</v>
      </c>
      <c r="AR186" s="1913">
        <v>15</v>
      </c>
      <c r="AS186" s="1913"/>
      <c r="AT186" s="1913"/>
      <c r="AU186" s="1913"/>
      <c r="AV186" s="1913"/>
      <c r="AW186" s="1913"/>
      <c r="AX186" s="1913"/>
      <c r="AY186" s="1913"/>
      <c r="AZ186" s="1913"/>
      <c r="BA186" s="1913"/>
      <c r="BB186" s="1913"/>
      <c r="BC186" s="1913"/>
      <c r="BD186" s="1913"/>
      <c r="BE186" s="1913"/>
      <c r="BF186" s="1913"/>
      <c r="BG186" s="1913"/>
      <c r="BH186" s="1913"/>
      <c r="BI186" s="1913"/>
    </row>
    <row r="187" spans="1:62" x14ac:dyDescent="0.2">
      <c r="A187" s="2453"/>
      <c r="B187" s="2156"/>
      <c r="C187" s="1910" t="s">
        <v>1229</v>
      </c>
      <c r="D187" s="1911" t="s">
        <v>1212</v>
      </c>
      <c r="E187" s="1911"/>
      <c r="F187" s="1910">
        <v>60</v>
      </c>
      <c r="G187" s="1910"/>
      <c r="H187" s="1912" t="s">
        <v>1167</v>
      </c>
      <c r="I187" s="1913" t="s">
        <v>403</v>
      </c>
      <c r="J187" s="1913"/>
      <c r="K187" s="1913"/>
      <c r="L187" s="1913"/>
      <c r="M187" s="1913"/>
      <c r="N187" s="1913"/>
      <c r="O187" s="1913"/>
      <c r="P187" s="1913"/>
      <c r="Q187" s="1913"/>
      <c r="R187" s="1913"/>
      <c r="S187" s="1913"/>
      <c r="T187" s="1913"/>
      <c r="U187" s="1913"/>
      <c r="V187" s="1913"/>
      <c r="W187" s="1913"/>
      <c r="X187" s="1913"/>
      <c r="Y187" s="1913"/>
      <c r="Z187" s="1913"/>
      <c r="AA187" s="1913"/>
      <c r="AB187" s="1913"/>
      <c r="AC187" s="1913"/>
      <c r="AD187" s="1913"/>
      <c r="AE187" s="1913"/>
      <c r="AF187" s="1913"/>
      <c r="AG187" s="1913"/>
      <c r="AH187" s="1913"/>
      <c r="AI187" s="1913"/>
      <c r="AJ187" s="1925"/>
      <c r="AK187" s="1925"/>
      <c r="AL187" s="1925"/>
      <c r="AM187" s="1913"/>
      <c r="AN187" s="1913"/>
      <c r="AO187" s="1913"/>
      <c r="AP187" s="1913"/>
      <c r="AQ187" s="1913"/>
      <c r="AR187" s="1913">
        <v>10</v>
      </c>
      <c r="AS187" s="1913">
        <v>25</v>
      </c>
      <c r="AT187" s="1913">
        <v>25</v>
      </c>
      <c r="AU187" s="1913"/>
      <c r="AV187" s="1913"/>
      <c r="AW187" s="1913"/>
      <c r="AX187" s="1913"/>
      <c r="AY187" s="1913"/>
      <c r="AZ187" s="1913"/>
      <c r="BA187" s="1913"/>
      <c r="BB187" s="1913"/>
      <c r="BC187" s="1913"/>
      <c r="BD187" s="1913"/>
      <c r="BE187" s="1913"/>
      <c r="BF187" s="1913"/>
      <c r="BG187" s="1913"/>
      <c r="BH187" s="1913"/>
      <c r="BI187" s="1913"/>
    </row>
    <row r="188" spans="1:62" x14ac:dyDescent="0.2">
      <c r="A188" s="2453"/>
      <c r="B188" s="2156"/>
      <c r="C188" s="1910" t="s">
        <v>298</v>
      </c>
      <c r="D188" s="1911" t="s">
        <v>10</v>
      </c>
      <c r="E188" s="1911"/>
      <c r="F188" s="1910">
        <v>225</v>
      </c>
      <c r="G188" s="1910"/>
      <c r="H188" s="1912" t="s">
        <v>322</v>
      </c>
      <c r="I188" s="1913"/>
      <c r="J188" s="1913"/>
      <c r="K188" s="1913"/>
      <c r="L188" s="1913"/>
      <c r="M188" s="1913"/>
      <c r="N188" s="1913"/>
      <c r="O188" s="1913"/>
      <c r="P188" s="1913"/>
      <c r="Q188" s="1913"/>
      <c r="R188" s="1913"/>
      <c r="S188" s="1913"/>
      <c r="T188" s="1913"/>
      <c r="U188" s="1913"/>
      <c r="V188" s="1913"/>
      <c r="W188" s="1913"/>
      <c r="X188" s="1913"/>
      <c r="Y188" s="1913"/>
      <c r="Z188" s="1913"/>
      <c r="AA188" s="1913"/>
      <c r="AB188" s="1913"/>
      <c r="AC188" s="1913"/>
      <c r="AD188" s="1913"/>
      <c r="AE188" s="1913"/>
      <c r="AF188" s="1913"/>
      <c r="AG188" s="1913"/>
      <c r="AH188" s="1913"/>
      <c r="AI188" s="1913"/>
      <c r="AJ188" s="1929"/>
      <c r="AK188" s="1929"/>
      <c r="AL188" s="1929"/>
      <c r="AM188" s="1913"/>
      <c r="AN188" s="1913"/>
      <c r="AO188" s="1913"/>
      <c r="AP188" s="1913"/>
      <c r="AQ188" s="1913"/>
      <c r="AR188" s="1913"/>
      <c r="AS188" s="1913"/>
      <c r="AT188" s="1913"/>
      <c r="AU188" s="2440" t="s">
        <v>30</v>
      </c>
      <c r="AV188" s="2441"/>
      <c r="AW188" s="2441"/>
      <c r="AX188" s="2441"/>
      <c r="AY188" s="2441"/>
      <c r="AZ188" s="2441"/>
      <c r="BA188" s="2441"/>
      <c r="BB188" s="2442"/>
      <c r="BC188" s="1913"/>
      <c r="BD188" s="1913"/>
      <c r="BE188" s="1913"/>
      <c r="BF188" s="1913"/>
      <c r="BG188" s="1913"/>
      <c r="BH188" s="1913"/>
      <c r="BI188" s="1913"/>
    </row>
    <row r="189" spans="1:62" s="1924" customFormat="1" ht="10.5" customHeight="1" x14ac:dyDescent="0.2">
      <c r="A189" s="2454"/>
      <c r="B189" s="2164"/>
      <c r="C189" s="2455" t="s">
        <v>2318</v>
      </c>
      <c r="D189" s="2456"/>
      <c r="E189" s="2165"/>
      <c r="F189" s="2166">
        <f>SUM(F175:F188)</f>
        <v>1259</v>
      </c>
      <c r="G189" s="2166"/>
      <c r="H189" s="2167">
        <f>930/36</f>
        <v>25.833333333333332</v>
      </c>
      <c r="I189" s="2168"/>
      <c r="J189" s="2168">
        <f>SUM(J175:J188)</f>
        <v>30</v>
      </c>
      <c r="K189" s="2168">
        <f t="shared" ref="K189:AT189" si="18">SUM(K175:K188)</f>
        <v>30</v>
      </c>
      <c r="L189" s="2168">
        <f t="shared" si="18"/>
        <v>30</v>
      </c>
      <c r="M189" s="2168">
        <f t="shared" si="18"/>
        <v>25</v>
      </c>
      <c r="N189" s="2168">
        <f t="shared" si="18"/>
        <v>30</v>
      </c>
      <c r="O189" s="2168">
        <f t="shared" si="18"/>
        <v>30</v>
      </c>
      <c r="P189" s="2168">
        <f t="shared" si="18"/>
        <v>30</v>
      </c>
      <c r="Q189" s="2168">
        <f t="shared" si="18"/>
        <v>30</v>
      </c>
      <c r="R189" s="2168">
        <f t="shared" si="18"/>
        <v>30</v>
      </c>
      <c r="S189" s="2168">
        <f t="shared" si="18"/>
        <v>30</v>
      </c>
      <c r="T189" s="2168">
        <f t="shared" si="18"/>
        <v>30</v>
      </c>
      <c r="U189" s="2168">
        <f t="shared" si="18"/>
        <v>30</v>
      </c>
      <c r="V189" s="2168">
        <f t="shared" si="18"/>
        <v>30</v>
      </c>
      <c r="W189" s="2168">
        <f t="shared" si="18"/>
        <v>30</v>
      </c>
      <c r="X189" s="2168">
        <f t="shared" si="18"/>
        <v>30</v>
      </c>
      <c r="Y189" s="2168">
        <f t="shared" si="18"/>
        <v>30</v>
      </c>
      <c r="Z189" s="2168">
        <f t="shared" si="18"/>
        <v>30</v>
      </c>
      <c r="AA189" s="2168">
        <f t="shared" si="18"/>
        <v>25</v>
      </c>
      <c r="AB189" s="2168">
        <f t="shared" si="18"/>
        <v>30</v>
      </c>
      <c r="AC189" s="2168">
        <f t="shared" si="18"/>
        <v>30</v>
      </c>
      <c r="AD189" s="2168">
        <f t="shared" si="18"/>
        <v>30</v>
      </c>
      <c r="AE189" s="2168">
        <f t="shared" si="18"/>
        <v>30</v>
      </c>
      <c r="AF189" s="2168">
        <f t="shared" si="18"/>
        <v>30</v>
      </c>
      <c r="AG189" s="2168">
        <f t="shared" si="18"/>
        <v>30</v>
      </c>
      <c r="AH189" s="2168">
        <f t="shared" si="18"/>
        <v>29</v>
      </c>
      <c r="AI189" s="2168">
        <f t="shared" si="18"/>
        <v>25</v>
      </c>
      <c r="AJ189" s="2168">
        <f t="shared" si="18"/>
        <v>20</v>
      </c>
      <c r="AK189" s="2168">
        <f t="shared" si="18"/>
        <v>25</v>
      </c>
      <c r="AL189" s="2168">
        <f t="shared" si="18"/>
        <v>25</v>
      </c>
      <c r="AM189" s="2168">
        <f t="shared" si="18"/>
        <v>25</v>
      </c>
      <c r="AN189" s="2168">
        <f t="shared" si="18"/>
        <v>25</v>
      </c>
      <c r="AO189" s="2168">
        <f t="shared" si="18"/>
        <v>30</v>
      </c>
      <c r="AP189" s="2168">
        <f t="shared" si="18"/>
        <v>20</v>
      </c>
      <c r="AQ189" s="2168">
        <f t="shared" si="18"/>
        <v>25</v>
      </c>
      <c r="AR189" s="2168">
        <f t="shared" si="18"/>
        <v>25</v>
      </c>
      <c r="AS189" s="2168">
        <f t="shared" si="18"/>
        <v>25</v>
      </c>
      <c r="AT189" s="2168">
        <f t="shared" si="18"/>
        <v>25</v>
      </c>
      <c r="AU189" s="2168"/>
      <c r="AV189" s="2168"/>
      <c r="AW189" s="2168"/>
      <c r="AX189" s="2168"/>
      <c r="AY189" s="2168"/>
      <c r="AZ189" s="2168"/>
      <c r="BA189" s="2168"/>
      <c r="BB189" s="2168"/>
      <c r="BC189" s="2168"/>
      <c r="BD189" s="2168"/>
      <c r="BE189" s="2168"/>
      <c r="BF189" s="2168"/>
      <c r="BG189" s="2168"/>
      <c r="BH189" s="2168"/>
      <c r="BI189" s="2168"/>
    </row>
    <row r="190" spans="1:62" ht="10.5" customHeight="1" x14ac:dyDescent="0.2">
      <c r="A190" s="2452">
        <v>11</v>
      </c>
      <c r="B190" s="2169"/>
      <c r="C190" s="1910" t="s">
        <v>69</v>
      </c>
      <c r="D190" s="1911" t="s">
        <v>1225</v>
      </c>
      <c r="E190" s="1911"/>
      <c r="F190" s="1910">
        <v>45</v>
      </c>
      <c r="G190" s="1910"/>
      <c r="H190" s="1912" t="s">
        <v>402</v>
      </c>
      <c r="I190" s="1913" t="s">
        <v>401</v>
      </c>
      <c r="J190" s="2161">
        <v>15</v>
      </c>
      <c r="K190" s="2161">
        <v>15</v>
      </c>
      <c r="L190" s="2161">
        <v>15</v>
      </c>
      <c r="M190" s="2161"/>
      <c r="N190" s="2161"/>
      <c r="O190" s="2161"/>
      <c r="P190" s="2161"/>
      <c r="Q190" s="2161"/>
      <c r="R190" s="2161"/>
      <c r="S190" s="2161"/>
      <c r="T190" s="2161"/>
      <c r="U190" s="2161"/>
      <c r="V190" s="2161"/>
      <c r="W190" s="2161"/>
      <c r="X190" s="2161"/>
      <c r="Y190" s="2161"/>
      <c r="Z190" s="2161"/>
      <c r="AA190" s="2161"/>
      <c r="AB190" s="2161"/>
      <c r="AC190" s="2161"/>
      <c r="AD190" s="2161"/>
      <c r="AE190" s="2161"/>
      <c r="AF190" s="2161"/>
      <c r="AG190" s="2161"/>
      <c r="AH190" s="2161"/>
      <c r="AI190" s="2161"/>
      <c r="AJ190" s="2161"/>
      <c r="AK190" s="2161"/>
      <c r="AL190" s="2161"/>
      <c r="AM190" s="2161"/>
      <c r="AN190" s="2161"/>
      <c r="AO190" s="2161"/>
      <c r="AP190" s="2161"/>
      <c r="AQ190" s="2161"/>
      <c r="AR190" s="2161"/>
      <c r="AS190" s="2161"/>
      <c r="AT190" s="2161"/>
      <c r="AU190" s="2161"/>
      <c r="AV190" s="2161"/>
      <c r="AW190" s="2161"/>
      <c r="AX190" s="2161"/>
      <c r="AY190" s="2161"/>
      <c r="AZ190" s="2161"/>
      <c r="BA190" s="2161"/>
      <c r="BB190" s="2161"/>
      <c r="BC190" s="2161"/>
      <c r="BD190" s="2161"/>
      <c r="BE190" s="2161"/>
      <c r="BF190" s="2161"/>
      <c r="BG190" s="2161"/>
      <c r="BH190" s="2161"/>
      <c r="BI190" s="2161"/>
    </row>
    <row r="191" spans="1:62" ht="10.5" customHeight="1" x14ac:dyDescent="0.2">
      <c r="A191" s="2453"/>
      <c r="B191" s="2170"/>
      <c r="C191" s="1910" t="s">
        <v>58</v>
      </c>
      <c r="D191" s="1911" t="s">
        <v>1182</v>
      </c>
      <c r="E191" s="1911"/>
      <c r="F191" s="1910">
        <v>60</v>
      </c>
      <c r="G191" s="1910"/>
      <c r="H191" s="1912" t="s">
        <v>309</v>
      </c>
      <c r="I191" s="1913" t="s">
        <v>398</v>
      </c>
      <c r="J191" s="2161"/>
      <c r="K191" s="2161"/>
      <c r="L191" s="2161"/>
      <c r="M191" s="2161">
        <v>15</v>
      </c>
      <c r="N191" s="2161">
        <v>15</v>
      </c>
      <c r="O191" s="2161">
        <v>15</v>
      </c>
      <c r="P191" s="2161">
        <v>15</v>
      </c>
      <c r="Q191" s="2161"/>
      <c r="R191" s="2161"/>
      <c r="S191" s="2161"/>
      <c r="T191" s="2161"/>
      <c r="U191" s="2161"/>
      <c r="V191" s="2161"/>
      <c r="W191" s="2161"/>
      <c r="X191" s="2161"/>
      <c r="Y191" s="2161"/>
      <c r="Z191" s="2161"/>
      <c r="AA191" s="2161"/>
      <c r="AB191" s="2161"/>
      <c r="AC191" s="2161"/>
      <c r="AD191" s="2161"/>
      <c r="AE191" s="2161"/>
      <c r="AF191" s="2161"/>
      <c r="AG191" s="2161"/>
      <c r="AH191" s="2161"/>
      <c r="AI191" s="2161"/>
      <c r="AJ191" s="2161"/>
      <c r="AK191" s="2161"/>
      <c r="AL191" s="2161"/>
      <c r="AM191" s="2161"/>
      <c r="AN191" s="2161"/>
      <c r="AO191" s="2161"/>
      <c r="AP191" s="2161"/>
      <c r="AQ191" s="2161"/>
      <c r="AR191" s="2161"/>
      <c r="AS191" s="2161"/>
      <c r="AT191" s="2161"/>
      <c r="AU191" s="2161"/>
      <c r="AV191" s="2161"/>
      <c r="AW191" s="2161"/>
      <c r="AX191" s="2161"/>
      <c r="AY191" s="2161"/>
      <c r="AZ191" s="2161"/>
      <c r="BA191" s="2161"/>
      <c r="BB191" s="2161"/>
      <c r="BC191" s="2161"/>
      <c r="BD191" s="2161"/>
      <c r="BE191" s="2161"/>
      <c r="BF191" s="2161"/>
      <c r="BG191" s="2161"/>
      <c r="BH191" s="2161"/>
      <c r="BI191" s="2161"/>
    </row>
    <row r="192" spans="1:62" ht="10.5" customHeight="1" x14ac:dyDescent="0.2">
      <c r="A192" s="2453"/>
      <c r="B192" s="2170"/>
      <c r="C192" s="1910" t="s">
        <v>60</v>
      </c>
      <c r="D192" s="1911" t="s">
        <v>1194</v>
      </c>
      <c r="E192" s="1911"/>
      <c r="F192" s="1910">
        <v>60</v>
      </c>
      <c r="G192" s="1910"/>
      <c r="H192" s="1912" t="s">
        <v>409</v>
      </c>
      <c r="I192" s="1912" t="s">
        <v>408</v>
      </c>
      <c r="J192" s="2161"/>
      <c r="K192" s="2161"/>
      <c r="L192" s="2161"/>
      <c r="M192" s="2161"/>
      <c r="N192" s="2161"/>
      <c r="O192" s="2161"/>
      <c r="P192" s="2161"/>
      <c r="Q192" s="2161">
        <v>15</v>
      </c>
      <c r="R192" s="2161">
        <v>15</v>
      </c>
      <c r="S192" s="2161">
        <v>15</v>
      </c>
      <c r="T192" s="2161">
        <v>15</v>
      </c>
      <c r="U192" s="2161"/>
      <c r="V192" s="2161"/>
      <c r="W192" s="2161"/>
      <c r="X192" s="2161"/>
      <c r="Y192" s="2161"/>
      <c r="Z192" s="2161"/>
      <c r="AA192" s="2161"/>
      <c r="AB192" s="2161"/>
      <c r="AC192" s="2161"/>
      <c r="AD192" s="2161"/>
      <c r="AE192" s="2161"/>
      <c r="AF192" s="2161"/>
      <c r="AG192" s="2161"/>
      <c r="AH192" s="2161"/>
      <c r="AI192" s="2161"/>
      <c r="AJ192" s="2161"/>
      <c r="AK192" s="2161"/>
      <c r="AL192" s="2161"/>
      <c r="AM192" s="2161"/>
      <c r="AN192" s="2161"/>
      <c r="AO192" s="2161"/>
      <c r="AP192" s="2161"/>
      <c r="AQ192" s="2161"/>
      <c r="AR192" s="2161"/>
      <c r="AS192" s="2161"/>
      <c r="AT192" s="2161"/>
      <c r="AU192" s="2161"/>
      <c r="AV192" s="2161"/>
      <c r="AW192" s="2161"/>
      <c r="AX192" s="2161"/>
      <c r="AY192" s="2161"/>
      <c r="AZ192" s="2161"/>
      <c r="BA192" s="2161"/>
      <c r="BB192" s="2161"/>
      <c r="BC192" s="2161"/>
      <c r="BD192" s="2161"/>
      <c r="BE192" s="2161"/>
      <c r="BF192" s="2161"/>
      <c r="BG192" s="2161"/>
      <c r="BH192" s="2161"/>
      <c r="BI192" s="2161"/>
    </row>
    <row r="193" spans="1:76" ht="10.5" customHeight="1" x14ac:dyDescent="0.2">
      <c r="A193" s="2453"/>
      <c r="B193" s="2170"/>
      <c r="C193" s="1910" t="s">
        <v>151</v>
      </c>
      <c r="D193" s="1911" t="s">
        <v>1184</v>
      </c>
      <c r="E193" s="1911"/>
      <c r="F193" s="1910">
        <v>75</v>
      </c>
      <c r="G193" s="1910"/>
      <c r="H193" s="1912" t="s">
        <v>397</v>
      </c>
      <c r="I193" s="1912" t="s">
        <v>396</v>
      </c>
      <c r="J193" s="2161"/>
      <c r="K193" s="2161"/>
      <c r="L193" s="2161"/>
      <c r="M193" s="2161"/>
      <c r="N193" s="2161"/>
      <c r="O193" s="2161"/>
      <c r="P193" s="2161"/>
      <c r="Q193" s="2161"/>
      <c r="R193" s="2161"/>
      <c r="S193" s="2161"/>
      <c r="T193" s="2161"/>
      <c r="U193" s="2161">
        <v>15</v>
      </c>
      <c r="V193" s="2161">
        <v>15</v>
      </c>
      <c r="W193" s="2161">
        <v>15</v>
      </c>
      <c r="X193" s="2161">
        <v>15</v>
      </c>
      <c r="Y193" s="2161">
        <v>15</v>
      </c>
      <c r="Z193" s="2161"/>
      <c r="AA193" s="2161"/>
      <c r="AB193" s="2161"/>
      <c r="AC193" s="2161"/>
      <c r="AD193" s="2161"/>
      <c r="AE193" s="2161"/>
      <c r="AF193" s="2161"/>
      <c r="AG193" s="2161"/>
      <c r="AH193" s="2161"/>
      <c r="AI193" s="2161"/>
      <c r="AJ193" s="2161"/>
      <c r="AK193" s="2161"/>
      <c r="AL193" s="2161"/>
      <c r="AM193" s="2161"/>
      <c r="AN193" s="2161"/>
      <c r="AO193" s="2161"/>
      <c r="AP193" s="2161"/>
      <c r="AQ193" s="2161"/>
      <c r="AR193" s="2161"/>
      <c r="AS193" s="2161"/>
      <c r="AT193" s="2161"/>
      <c r="AU193" s="2161"/>
      <c r="AV193" s="2161"/>
      <c r="AW193" s="2161"/>
      <c r="AX193" s="2161"/>
      <c r="AY193" s="2161"/>
      <c r="AZ193" s="2161"/>
      <c r="BA193" s="2161"/>
      <c r="BB193" s="2161"/>
      <c r="BC193" s="2161"/>
      <c r="BD193" s="2161"/>
      <c r="BE193" s="2161"/>
      <c r="BF193" s="2161"/>
      <c r="BG193" s="2161"/>
      <c r="BH193" s="2161"/>
      <c r="BI193" s="2161"/>
    </row>
    <row r="194" spans="1:76" ht="10.5" customHeight="1" x14ac:dyDescent="0.2">
      <c r="A194" s="2453"/>
      <c r="B194" s="2170"/>
      <c r="C194" s="1910" t="s">
        <v>152</v>
      </c>
      <c r="D194" s="1911" t="s">
        <v>1226</v>
      </c>
      <c r="E194" s="1911"/>
      <c r="F194" s="1910">
        <v>60</v>
      </c>
      <c r="G194" s="1910"/>
      <c r="H194" s="1912" t="s">
        <v>309</v>
      </c>
      <c r="I194" s="1913" t="s">
        <v>398</v>
      </c>
      <c r="J194" s="2161"/>
      <c r="K194" s="2161"/>
      <c r="L194" s="2161"/>
      <c r="M194" s="2161"/>
      <c r="N194" s="2161"/>
      <c r="O194" s="2161"/>
      <c r="P194" s="2161"/>
      <c r="Q194" s="2161"/>
      <c r="R194" s="2161"/>
      <c r="S194" s="2161"/>
      <c r="T194" s="2161"/>
      <c r="U194" s="2161"/>
      <c r="V194" s="2161"/>
      <c r="W194" s="2161"/>
      <c r="X194" s="2161"/>
      <c r="Y194" s="2161"/>
      <c r="Z194" s="2161">
        <v>15</v>
      </c>
      <c r="AA194" s="2161">
        <v>15</v>
      </c>
      <c r="AB194" s="2161">
        <v>15</v>
      </c>
      <c r="AC194" s="2161">
        <v>15</v>
      </c>
      <c r="AD194" s="2161"/>
      <c r="AE194" s="2161"/>
      <c r="AF194" s="2161"/>
      <c r="AG194" s="2161"/>
      <c r="AH194" s="2161"/>
      <c r="AI194" s="2161"/>
      <c r="AJ194" s="2161"/>
      <c r="AK194" s="2161"/>
      <c r="AL194" s="2161"/>
      <c r="AM194" s="2161"/>
      <c r="AN194" s="2161"/>
      <c r="AO194" s="2161"/>
      <c r="AP194" s="2161"/>
      <c r="AQ194" s="2161"/>
      <c r="AR194" s="2161"/>
      <c r="AS194" s="2161"/>
      <c r="AT194" s="2161"/>
      <c r="AU194" s="2161"/>
      <c r="AV194" s="2161"/>
      <c r="AW194" s="2161"/>
      <c r="AX194" s="2161"/>
      <c r="AY194" s="2161"/>
      <c r="AZ194" s="2161"/>
      <c r="BA194" s="2161"/>
      <c r="BB194" s="2161"/>
      <c r="BC194" s="2161"/>
      <c r="BD194" s="2161"/>
      <c r="BE194" s="2161"/>
      <c r="BF194" s="2161"/>
      <c r="BG194" s="2161"/>
      <c r="BH194" s="2161"/>
      <c r="BI194" s="2161"/>
    </row>
    <row r="195" spans="1:76" ht="10.5" customHeight="1" x14ac:dyDescent="0.2">
      <c r="A195" s="2453"/>
      <c r="B195" s="2170"/>
      <c r="C195" s="1910" t="s">
        <v>134</v>
      </c>
      <c r="D195" s="1911" t="s">
        <v>1186</v>
      </c>
      <c r="E195" s="1911"/>
      <c r="F195" s="1910">
        <v>60</v>
      </c>
      <c r="G195" s="1910"/>
      <c r="H195" s="1912" t="s">
        <v>402</v>
      </c>
      <c r="I195" s="1913" t="s">
        <v>401</v>
      </c>
      <c r="J195" s="2161"/>
      <c r="K195" s="2161"/>
      <c r="L195" s="2161"/>
      <c r="M195" s="2161"/>
      <c r="N195" s="2161"/>
      <c r="O195" s="2161"/>
      <c r="P195" s="2161"/>
      <c r="Q195" s="2161"/>
      <c r="R195" s="2161"/>
      <c r="S195" s="2161"/>
      <c r="T195" s="2161"/>
      <c r="U195" s="2161"/>
      <c r="V195" s="2161"/>
      <c r="W195" s="2161"/>
      <c r="X195" s="2161"/>
      <c r="Y195" s="2161"/>
      <c r="Z195" s="2161"/>
      <c r="AA195" s="2161"/>
      <c r="AB195" s="2161"/>
      <c r="AC195" s="2161"/>
      <c r="AD195" s="2161">
        <v>15</v>
      </c>
      <c r="AE195" s="2161">
        <v>15</v>
      </c>
      <c r="AF195" s="2161">
        <v>15</v>
      </c>
      <c r="AG195" s="2161">
        <v>15</v>
      </c>
      <c r="AH195" s="2161"/>
      <c r="AI195" s="2161"/>
      <c r="AJ195" s="2161"/>
      <c r="AK195" s="2161"/>
      <c r="AL195" s="2161"/>
      <c r="AM195" s="2161"/>
      <c r="AN195" s="2161"/>
      <c r="AO195" s="2161"/>
      <c r="AP195" s="2161"/>
      <c r="AQ195" s="2161"/>
      <c r="AR195" s="2161"/>
      <c r="AS195" s="2161"/>
      <c r="AT195" s="2161"/>
      <c r="AU195" s="2161"/>
      <c r="AV195" s="2161"/>
      <c r="AW195" s="2161"/>
      <c r="AX195" s="2161"/>
      <c r="AY195" s="2161"/>
      <c r="AZ195" s="2161"/>
      <c r="BA195" s="2161"/>
      <c r="BB195" s="2161"/>
      <c r="BC195" s="2161"/>
      <c r="BD195" s="2161"/>
      <c r="BE195" s="2161"/>
      <c r="BF195" s="2161"/>
      <c r="BG195" s="2161"/>
      <c r="BH195" s="2161"/>
      <c r="BI195" s="2161"/>
    </row>
    <row r="196" spans="1:76" ht="10.5" customHeight="1" x14ac:dyDescent="0.2">
      <c r="A196" s="2453"/>
      <c r="B196" s="2170"/>
      <c r="C196" s="1910" t="s">
        <v>140</v>
      </c>
      <c r="D196" s="1911" t="s">
        <v>1195</v>
      </c>
      <c r="E196" s="1911"/>
      <c r="F196" s="1910">
        <v>45</v>
      </c>
      <c r="G196" s="1910"/>
      <c r="H196" s="1912" t="s">
        <v>407</v>
      </c>
      <c r="I196" s="1912" t="s">
        <v>406</v>
      </c>
      <c r="J196" s="2161"/>
      <c r="K196" s="2161"/>
      <c r="L196" s="2161"/>
      <c r="M196" s="2161"/>
      <c r="N196" s="2161"/>
      <c r="O196" s="2161"/>
      <c r="P196" s="2161"/>
      <c r="Q196" s="2161"/>
      <c r="R196" s="2161"/>
      <c r="S196" s="2161"/>
      <c r="T196" s="2161"/>
      <c r="U196" s="2161"/>
      <c r="V196" s="2161"/>
      <c r="W196" s="2161"/>
      <c r="X196" s="2161"/>
      <c r="Y196" s="2161"/>
      <c r="Z196" s="2161"/>
      <c r="AA196" s="2161"/>
      <c r="AB196" s="2161"/>
      <c r="AC196" s="2161"/>
      <c r="AD196" s="2161"/>
      <c r="AE196" s="2161"/>
      <c r="AF196" s="2161"/>
      <c r="AG196" s="2161"/>
      <c r="AH196" s="2161">
        <v>15</v>
      </c>
      <c r="AI196" s="2161">
        <v>15</v>
      </c>
      <c r="AJ196" s="2161">
        <v>15</v>
      </c>
      <c r="AK196" s="2161"/>
      <c r="AL196" s="2161"/>
      <c r="AM196" s="2161"/>
      <c r="AN196" s="2161"/>
      <c r="AO196" s="2161"/>
      <c r="AP196" s="2161"/>
      <c r="AQ196" s="2161"/>
      <c r="AR196" s="2161"/>
      <c r="AS196" s="2161"/>
      <c r="AT196" s="2161"/>
      <c r="AU196" s="2161"/>
      <c r="AV196" s="2161"/>
      <c r="AW196" s="2161"/>
      <c r="AX196" s="2161"/>
      <c r="AY196" s="2161"/>
      <c r="AZ196" s="2161"/>
      <c r="BA196" s="2161"/>
      <c r="BB196" s="2161"/>
      <c r="BC196" s="2161"/>
      <c r="BD196" s="2161"/>
      <c r="BE196" s="2161"/>
      <c r="BF196" s="2161"/>
      <c r="BG196" s="2161"/>
      <c r="BH196" s="2161"/>
      <c r="BI196" s="2161"/>
    </row>
    <row r="197" spans="1:76" ht="10.5" customHeight="1" x14ac:dyDescent="0.2">
      <c r="A197" s="2453"/>
      <c r="B197" s="2170"/>
      <c r="C197" s="1910" t="s">
        <v>79</v>
      </c>
      <c r="D197" s="1911" t="s">
        <v>1166</v>
      </c>
      <c r="E197" s="1911"/>
      <c r="F197" s="1910">
        <v>60</v>
      </c>
      <c r="G197" s="1910"/>
      <c r="H197" s="1912" t="s">
        <v>402</v>
      </c>
      <c r="I197" s="1913" t="s">
        <v>401</v>
      </c>
      <c r="J197" s="2161"/>
      <c r="K197" s="2161"/>
      <c r="L197" s="2161"/>
      <c r="M197" s="2161"/>
      <c r="N197" s="2161"/>
      <c r="O197" s="2161"/>
      <c r="P197" s="2161"/>
      <c r="Q197" s="2161"/>
      <c r="R197" s="2161"/>
      <c r="S197" s="2161"/>
      <c r="T197" s="2161"/>
      <c r="U197" s="2161"/>
      <c r="V197" s="2161"/>
      <c r="W197" s="2161"/>
      <c r="X197" s="2161"/>
      <c r="Y197" s="2161"/>
      <c r="Z197" s="2161"/>
      <c r="AA197" s="2161"/>
      <c r="AB197" s="2161"/>
      <c r="AC197" s="2161"/>
      <c r="AD197" s="2161"/>
      <c r="AE197" s="2161"/>
      <c r="AF197" s="2161"/>
      <c r="AG197" s="2161"/>
      <c r="AH197" s="2161"/>
      <c r="AI197" s="2161"/>
      <c r="AJ197" s="2161"/>
      <c r="AK197" s="2161">
        <v>20</v>
      </c>
      <c r="AL197" s="2161">
        <v>20</v>
      </c>
      <c r="AM197" s="2161">
        <v>20</v>
      </c>
      <c r="AN197" s="2161"/>
      <c r="AO197" s="2161"/>
      <c r="AP197" s="2161"/>
      <c r="AQ197" s="2161"/>
      <c r="AR197" s="2161"/>
      <c r="AS197" s="2161"/>
      <c r="AT197" s="2161"/>
      <c r="AU197" s="2161"/>
      <c r="AV197" s="2161"/>
      <c r="AW197" s="2161"/>
      <c r="AX197" s="2161"/>
      <c r="AY197" s="2161"/>
      <c r="AZ197" s="2161"/>
      <c r="BA197" s="2161"/>
      <c r="BB197" s="2161"/>
      <c r="BC197" s="2161"/>
      <c r="BD197" s="2161"/>
      <c r="BE197" s="2161"/>
      <c r="BF197" s="2161"/>
      <c r="BG197" s="2161"/>
      <c r="BH197" s="2161"/>
      <c r="BI197" s="2161"/>
    </row>
    <row r="198" spans="1:76" ht="10.5" customHeight="1" x14ac:dyDescent="0.2">
      <c r="A198" s="2453"/>
      <c r="B198" s="2171"/>
      <c r="C198" s="1910" t="s">
        <v>455</v>
      </c>
      <c r="D198" s="1911" t="s">
        <v>1187</v>
      </c>
      <c r="E198" s="1911"/>
      <c r="F198" s="1910">
        <v>45</v>
      </c>
      <c r="G198" s="1910"/>
      <c r="H198" s="1912" t="s">
        <v>407</v>
      </c>
      <c r="I198" s="1912" t="s">
        <v>406</v>
      </c>
      <c r="J198" s="2161"/>
      <c r="K198" s="2161"/>
      <c r="L198" s="2161"/>
      <c r="M198" s="2161"/>
      <c r="N198" s="2161"/>
      <c r="O198" s="2161"/>
      <c r="P198" s="2161"/>
      <c r="Q198" s="2161"/>
      <c r="R198" s="2161"/>
      <c r="S198" s="2161"/>
      <c r="T198" s="2161"/>
      <c r="U198" s="2161"/>
      <c r="V198" s="2161"/>
      <c r="W198" s="2161"/>
      <c r="X198" s="2161"/>
      <c r="Y198" s="2161"/>
      <c r="Z198" s="2161"/>
      <c r="AA198" s="2161"/>
      <c r="AB198" s="2161"/>
      <c r="AC198" s="2161"/>
      <c r="AD198" s="2161"/>
      <c r="AE198" s="2161"/>
      <c r="AF198" s="2161"/>
      <c r="AG198" s="2161"/>
      <c r="AH198" s="2161"/>
      <c r="AI198" s="2161"/>
      <c r="AJ198" s="2161"/>
      <c r="AK198" s="2161"/>
      <c r="AL198" s="2161"/>
      <c r="AM198" s="2161"/>
      <c r="AN198" s="2161">
        <v>15</v>
      </c>
      <c r="AO198" s="2161">
        <v>15</v>
      </c>
      <c r="AP198" s="2161">
        <v>15</v>
      </c>
      <c r="AQ198" s="2161"/>
      <c r="AR198" s="2161"/>
      <c r="AS198" s="2161"/>
      <c r="AT198" s="2161"/>
      <c r="AU198" s="2161"/>
      <c r="AV198" s="2161"/>
      <c r="AW198" s="2161"/>
      <c r="AX198" s="2161"/>
      <c r="AY198" s="2161"/>
      <c r="AZ198" s="2161"/>
      <c r="BA198" s="2161"/>
      <c r="BB198" s="2161"/>
      <c r="BC198" s="2161"/>
      <c r="BD198" s="2161"/>
      <c r="BE198" s="2161"/>
      <c r="BF198" s="2161"/>
      <c r="BG198" s="2161"/>
      <c r="BH198" s="2161"/>
      <c r="BI198" s="2161"/>
    </row>
    <row r="199" spans="1:76" ht="10.5" customHeight="1" x14ac:dyDescent="0.2">
      <c r="A199" s="2453"/>
      <c r="B199" s="2171" t="s">
        <v>2336</v>
      </c>
      <c r="C199" s="1910" t="s">
        <v>70</v>
      </c>
      <c r="D199" s="1911" t="s">
        <v>1185</v>
      </c>
      <c r="E199" s="1911"/>
      <c r="F199" s="1910">
        <v>45</v>
      </c>
      <c r="G199" s="1910"/>
      <c r="H199" s="1912" t="s">
        <v>407</v>
      </c>
      <c r="I199" s="1912" t="s">
        <v>406</v>
      </c>
      <c r="J199" s="2161"/>
      <c r="K199" s="2161"/>
      <c r="L199" s="2161"/>
      <c r="M199" s="2161"/>
      <c r="N199" s="2161"/>
      <c r="O199" s="2161"/>
      <c r="P199" s="2161"/>
      <c r="Q199" s="2161"/>
      <c r="R199" s="2161"/>
      <c r="S199" s="2161"/>
      <c r="T199" s="2161"/>
      <c r="U199" s="2161"/>
      <c r="V199" s="2161"/>
      <c r="W199" s="2161"/>
      <c r="X199" s="2161"/>
      <c r="Y199" s="2161"/>
      <c r="Z199" s="2161"/>
      <c r="AA199" s="2161"/>
      <c r="AB199" s="2161"/>
      <c r="AC199" s="2161"/>
      <c r="AD199" s="2161"/>
      <c r="AE199" s="2161"/>
      <c r="AF199" s="2161"/>
      <c r="AG199" s="2161"/>
      <c r="AH199" s="2161"/>
      <c r="AI199" s="2161"/>
      <c r="AJ199" s="2161"/>
      <c r="AK199" s="2161"/>
      <c r="AL199" s="2161"/>
      <c r="AM199" s="2161"/>
      <c r="AN199" s="2161"/>
      <c r="AO199" s="2161"/>
      <c r="AP199" s="2161"/>
      <c r="AQ199" s="2161">
        <v>15</v>
      </c>
      <c r="AR199" s="2161">
        <v>15</v>
      </c>
      <c r="AS199" s="2161">
        <v>15</v>
      </c>
      <c r="AT199" s="2161"/>
      <c r="AU199" s="2161"/>
      <c r="AV199" s="2161"/>
      <c r="AW199" s="2161"/>
      <c r="AX199" s="2161"/>
      <c r="AY199" s="2161"/>
      <c r="AZ199" s="2161"/>
      <c r="BA199" s="2161"/>
      <c r="BB199" s="2161"/>
      <c r="BC199" s="2161"/>
      <c r="BD199" s="2161"/>
      <c r="BE199" s="2161"/>
      <c r="BF199" s="2161"/>
      <c r="BG199" s="2161"/>
      <c r="BH199" s="2161"/>
      <c r="BI199" s="2161"/>
    </row>
    <row r="200" spans="1:76" ht="10.5" customHeight="1" x14ac:dyDescent="0.2">
      <c r="A200" s="2453"/>
      <c r="B200" s="2171"/>
      <c r="C200" s="1910" t="s">
        <v>71</v>
      </c>
      <c r="D200" s="1911" t="s">
        <v>1196</v>
      </c>
      <c r="E200" s="1911"/>
      <c r="F200" s="1910">
        <v>45</v>
      </c>
      <c r="G200" s="1910"/>
      <c r="H200" s="1912" t="s">
        <v>407</v>
      </c>
      <c r="I200" s="1912" t="s">
        <v>406</v>
      </c>
      <c r="J200" s="2161"/>
      <c r="K200" s="2161"/>
      <c r="L200" s="2161"/>
      <c r="M200" s="2161"/>
      <c r="N200" s="2161"/>
      <c r="O200" s="2161"/>
      <c r="P200" s="2161"/>
      <c r="Q200" s="2161"/>
      <c r="R200" s="2161"/>
      <c r="S200" s="2161"/>
      <c r="T200" s="2161"/>
      <c r="U200" s="2161"/>
      <c r="V200" s="2161"/>
      <c r="W200" s="2161"/>
      <c r="X200" s="2161"/>
      <c r="Y200" s="2161"/>
      <c r="Z200" s="2161"/>
      <c r="AA200" s="2161"/>
      <c r="AB200" s="2161"/>
      <c r="AC200" s="2161"/>
      <c r="AD200" s="2161"/>
      <c r="AE200" s="2161"/>
      <c r="AF200" s="2161"/>
      <c r="AG200" s="2161"/>
      <c r="AH200" s="2161"/>
      <c r="AI200" s="2161"/>
      <c r="AJ200" s="2161"/>
      <c r="AK200" s="2161"/>
      <c r="AL200" s="2161"/>
      <c r="AM200" s="2161"/>
      <c r="AN200" s="2161"/>
      <c r="AO200" s="2161"/>
      <c r="AP200" s="2161"/>
      <c r="AQ200" s="2161"/>
      <c r="AR200" s="2161"/>
      <c r="AS200" s="2161"/>
      <c r="AT200" s="2161">
        <v>15</v>
      </c>
      <c r="AU200" s="2161">
        <v>15</v>
      </c>
      <c r="AV200" s="2161">
        <v>15</v>
      </c>
      <c r="AW200" s="2161"/>
      <c r="AX200" s="2161"/>
      <c r="AY200" s="2161"/>
      <c r="AZ200" s="2161"/>
      <c r="BA200" s="2161"/>
      <c r="BB200" s="2161"/>
      <c r="BC200" s="2161"/>
      <c r="BD200" s="2161"/>
      <c r="BE200" s="2161"/>
      <c r="BF200" s="2161"/>
      <c r="BG200" s="2161"/>
      <c r="BH200" s="2161"/>
      <c r="BI200" s="2161"/>
    </row>
    <row r="201" spans="1:76" ht="10.5" customHeight="1" x14ac:dyDescent="0.2">
      <c r="A201" s="2453"/>
      <c r="B201" s="2171"/>
      <c r="C201" s="1910" t="s">
        <v>34</v>
      </c>
      <c r="D201" s="1911" t="s">
        <v>1189</v>
      </c>
      <c r="E201" s="1911"/>
      <c r="F201" s="1910">
        <v>120</v>
      </c>
      <c r="G201" s="1910"/>
      <c r="H201" s="1912" t="s">
        <v>397</v>
      </c>
      <c r="I201" s="1912" t="s">
        <v>396</v>
      </c>
      <c r="J201" s="2161"/>
      <c r="K201" s="2161"/>
      <c r="L201" s="2161"/>
      <c r="M201" s="2161"/>
      <c r="N201" s="2161"/>
      <c r="O201" s="2161"/>
      <c r="P201" s="2161"/>
      <c r="Q201" s="2161"/>
      <c r="R201" s="2161"/>
      <c r="S201" s="2161"/>
      <c r="T201" s="2161"/>
      <c r="U201" s="2161"/>
      <c r="V201" s="2161"/>
      <c r="W201" s="2161"/>
      <c r="X201" s="2161"/>
      <c r="Y201" s="2161"/>
      <c r="Z201" s="2161"/>
      <c r="AA201" s="2161"/>
      <c r="AB201" s="2161"/>
      <c r="AC201" s="2161"/>
      <c r="AD201" s="2161"/>
      <c r="AE201" s="2161"/>
      <c r="AF201" s="2161"/>
      <c r="AG201" s="2161"/>
      <c r="AH201" s="2161"/>
      <c r="AI201" s="2161"/>
      <c r="AJ201" s="2161"/>
      <c r="AK201" s="2161"/>
      <c r="AL201" s="2161"/>
      <c r="AM201" s="2161"/>
      <c r="AN201" s="2161"/>
      <c r="AO201" s="2161"/>
      <c r="AP201" s="2161"/>
      <c r="AQ201" s="2161"/>
      <c r="AR201" s="2161"/>
      <c r="AS201" s="2161"/>
      <c r="AT201" s="2161"/>
      <c r="AU201" s="2161"/>
      <c r="AV201" s="2161"/>
      <c r="AW201" s="2161">
        <v>20</v>
      </c>
      <c r="AX201" s="2161">
        <v>20</v>
      </c>
      <c r="AY201" s="2161">
        <v>20</v>
      </c>
      <c r="AZ201" s="2161">
        <v>20</v>
      </c>
      <c r="BA201" s="2161">
        <v>20</v>
      </c>
      <c r="BB201" s="2161">
        <v>20</v>
      </c>
      <c r="BC201" s="2161"/>
      <c r="BD201" s="2161"/>
      <c r="BE201" s="2161"/>
      <c r="BF201" s="2161"/>
      <c r="BG201" s="2161"/>
      <c r="BH201" s="2161"/>
      <c r="BI201" s="2161"/>
    </row>
    <row r="202" spans="1:76" s="1953" customFormat="1" x14ac:dyDescent="0.2">
      <c r="A202" s="2454"/>
      <c r="D202" s="1953" t="s">
        <v>843</v>
      </c>
      <c r="F202" s="1953">
        <f>SUM(F190:F201)</f>
        <v>720</v>
      </c>
      <c r="H202" s="1953">
        <f>F202/44</f>
        <v>16.363636363636363</v>
      </c>
      <c r="J202" s="1953">
        <f>SUM(J190:J201)</f>
        <v>15</v>
      </c>
      <c r="K202" s="1953">
        <f t="shared" ref="K202:U202" si="19">SUM(K190:K201)</f>
        <v>15</v>
      </c>
      <c r="L202" s="1953">
        <f t="shared" si="19"/>
        <v>15</v>
      </c>
      <c r="M202" s="1953">
        <f t="shared" si="19"/>
        <v>15</v>
      </c>
      <c r="N202" s="1953">
        <f t="shared" si="19"/>
        <v>15</v>
      </c>
      <c r="O202" s="1953">
        <f t="shared" si="19"/>
        <v>15</v>
      </c>
      <c r="P202" s="1953">
        <f t="shared" si="19"/>
        <v>15</v>
      </c>
      <c r="Q202" s="1953">
        <f t="shared" si="19"/>
        <v>15</v>
      </c>
      <c r="R202" s="1953">
        <f t="shared" si="19"/>
        <v>15</v>
      </c>
      <c r="S202" s="1953">
        <f t="shared" si="19"/>
        <v>15</v>
      </c>
      <c r="T202" s="1953">
        <f t="shared" si="19"/>
        <v>15</v>
      </c>
      <c r="U202" s="1953">
        <f t="shared" si="19"/>
        <v>15</v>
      </c>
      <c r="V202" s="1953">
        <f t="shared" ref="V202:BT202" si="20">SUM(V203:V214)</f>
        <v>15</v>
      </c>
      <c r="W202" s="1953">
        <f t="shared" si="20"/>
        <v>15</v>
      </c>
      <c r="X202" s="1953">
        <f t="shared" si="20"/>
        <v>15</v>
      </c>
      <c r="Y202" s="1953">
        <f t="shared" si="20"/>
        <v>15</v>
      </c>
      <c r="Z202" s="1953">
        <f t="shared" si="20"/>
        <v>20</v>
      </c>
      <c r="AA202" s="1953">
        <f t="shared" si="20"/>
        <v>20</v>
      </c>
      <c r="AB202" s="1953">
        <f t="shared" si="20"/>
        <v>20</v>
      </c>
      <c r="AC202" s="1953">
        <f t="shared" si="20"/>
        <v>20</v>
      </c>
      <c r="AD202" s="1953">
        <f t="shared" si="20"/>
        <v>20</v>
      </c>
      <c r="AE202" s="1953">
        <f t="shared" si="20"/>
        <v>20</v>
      </c>
      <c r="AF202" s="1953">
        <f t="shared" si="20"/>
        <v>20</v>
      </c>
      <c r="AG202" s="1953">
        <f t="shared" si="20"/>
        <v>20</v>
      </c>
      <c r="AH202" s="1953">
        <f t="shared" si="20"/>
        <v>20</v>
      </c>
      <c r="AI202" s="1953">
        <f t="shared" si="20"/>
        <v>15</v>
      </c>
      <c r="AJ202" s="1953">
        <f t="shared" si="20"/>
        <v>15</v>
      </c>
      <c r="AK202" s="1953">
        <f t="shared" si="20"/>
        <v>15</v>
      </c>
      <c r="AL202" s="1953">
        <f t="shared" si="20"/>
        <v>15</v>
      </c>
      <c r="AM202" s="1953">
        <f t="shared" si="20"/>
        <v>15</v>
      </c>
      <c r="AN202" s="1953">
        <f t="shared" si="20"/>
        <v>15</v>
      </c>
      <c r="AO202" s="1953">
        <f t="shared" si="20"/>
        <v>15</v>
      </c>
      <c r="AP202" s="1953">
        <f t="shared" si="20"/>
        <v>20</v>
      </c>
      <c r="AQ202" s="1953">
        <f t="shared" si="20"/>
        <v>20</v>
      </c>
      <c r="AR202" s="1953">
        <f t="shared" si="20"/>
        <v>20</v>
      </c>
      <c r="AS202" s="1953">
        <f t="shared" si="20"/>
        <v>15</v>
      </c>
      <c r="AT202" s="1953">
        <f t="shared" si="20"/>
        <v>15</v>
      </c>
      <c r="AU202" s="1953">
        <f t="shared" si="20"/>
        <v>15</v>
      </c>
      <c r="AV202" s="1953">
        <f t="shared" si="20"/>
        <v>15</v>
      </c>
      <c r="AW202" s="1953">
        <f t="shared" si="20"/>
        <v>15</v>
      </c>
      <c r="AX202" s="1953">
        <f t="shared" si="20"/>
        <v>15</v>
      </c>
      <c r="AY202" s="1953">
        <f t="shared" si="20"/>
        <v>15</v>
      </c>
      <c r="AZ202" s="1953">
        <f t="shared" si="20"/>
        <v>0</v>
      </c>
      <c r="BA202" s="1953">
        <f t="shared" si="20"/>
        <v>0</v>
      </c>
      <c r="BB202" s="1953">
        <f t="shared" si="20"/>
        <v>0</v>
      </c>
      <c r="BC202" s="1953">
        <f t="shared" si="20"/>
        <v>0</v>
      </c>
      <c r="BD202" s="1953">
        <f t="shared" si="20"/>
        <v>0</v>
      </c>
      <c r="BE202" s="1953">
        <f t="shared" si="20"/>
        <v>0</v>
      </c>
      <c r="BF202" s="1953">
        <f t="shared" si="20"/>
        <v>0</v>
      </c>
      <c r="BG202" s="1953">
        <f t="shared" si="20"/>
        <v>0</v>
      </c>
      <c r="BH202" s="1953">
        <f t="shared" si="20"/>
        <v>0</v>
      </c>
      <c r="BI202" s="1953">
        <f t="shared" si="20"/>
        <v>0</v>
      </c>
      <c r="BJ202" s="1953">
        <f t="shared" si="20"/>
        <v>0</v>
      </c>
      <c r="BK202" s="1953">
        <f t="shared" si="20"/>
        <v>0</v>
      </c>
      <c r="BL202" s="1953">
        <f t="shared" si="20"/>
        <v>0</v>
      </c>
      <c r="BM202" s="1953">
        <f t="shared" si="20"/>
        <v>0</v>
      </c>
      <c r="BN202" s="1953">
        <f t="shared" si="20"/>
        <v>0</v>
      </c>
      <c r="BO202" s="1953">
        <f t="shared" si="20"/>
        <v>0</v>
      </c>
      <c r="BP202" s="1953">
        <f t="shared" si="20"/>
        <v>0</v>
      </c>
      <c r="BQ202" s="1953">
        <f t="shared" si="20"/>
        <v>0</v>
      </c>
      <c r="BR202" s="1953">
        <f t="shared" si="20"/>
        <v>0</v>
      </c>
      <c r="BS202" s="1953">
        <f t="shared" si="20"/>
        <v>0</v>
      </c>
      <c r="BT202" s="1953">
        <f t="shared" si="20"/>
        <v>0</v>
      </c>
      <c r="BU202" s="1953">
        <f>SUM(BU203:BU214)</f>
        <v>0</v>
      </c>
      <c r="BV202" s="1953">
        <f>SUM(BV203:BV214)</f>
        <v>0</v>
      </c>
      <c r="BW202" s="1953">
        <f>SUM(BW203:BW214)</f>
        <v>0</v>
      </c>
      <c r="BX202" s="1953">
        <f>SUM(BX203:BX214)</f>
        <v>0</v>
      </c>
    </row>
    <row r="203" spans="1:76" s="1913" customFormat="1" x14ac:dyDescent="0.2">
      <c r="A203" s="2449">
        <v>12</v>
      </c>
      <c r="B203" s="2161"/>
      <c r="C203" s="1910" t="s">
        <v>96</v>
      </c>
      <c r="D203" s="1911" t="s">
        <v>1226</v>
      </c>
      <c r="E203" s="1911"/>
      <c r="F203" s="1910">
        <v>60</v>
      </c>
      <c r="G203" s="1910"/>
      <c r="H203" s="1912" t="s">
        <v>309</v>
      </c>
      <c r="I203" s="1913" t="s">
        <v>398</v>
      </c>
      <c r="J203" s="1913">
        <v>15</v>
      </c>
      <c r="K203" s="1913">
        <v>15</v>
      </c>
      <c r="L203" s="1913">
        <v>15</v>
      </c>
      <c r="M203" s="1913">
        <v>15</v>
      </c>
      <c r="AJ203" s="1925"/>
      <c r="AK203" s="1925"/>
      <c r="AL203" s="1925"/>
    </row>
    <row r="204" spans="1:76" s="1913" customFormat="1" x14ac:dyDescent="0.2">
      <c r="A204" s="2450"/>
      <c r="B204" s="2156" t="s">
        <v>2337</v>
      </c>
      <c r="C204" s="1910" t="s">
        <v>97</v>
      </c>
      <c r="D204" s="1911" t="s">
        <v>1195</v>
      </c>
      <c r="E204" s="1911"/>
      <c r="F204" s="1910">
        <v>45</v>
      </c>
      <c r="G204" s="1910"/>
      <c r="H204" s="1912" t="s">
        <v>407</v>
      </c>
      <c r="I204" s="1912" t="s">
        <v>406</v>
      </c>
      <c r="N204" s="1913">
        <v>15</v>
      </c>
      <c r="O204" s="1913">
        <v>15</v>
      </c>
      <c r="P204" s="1913">
        <v>15</v>
      </c>
      <c r="AJ204" s="1925"/>
      <c r="AK204" s="1925"/>
      <c r="AL204" s="1925"/>
    </row>
    <row r="205" spans="1:76" s="1913" customFormat="1" x14ac:dyDescent="0.2">
      <c r="A205" s="2450"/>
      <c r="B205" s="2172"/>
      <c r="C205" s="1910" t="s">
        <v>69</v>
      </c>
      <c r="D205" s="1911" t="s">
        <v>1196</v>
      </c>
      <c r="E205" s="1911"/>
      <c r="F205" s="1910">
        <v>45</v>
      </c>
      <c r="G205" s="1910"/>
      <c r="H205" s="1912" t="s">
        <v>407</v>
      </c>
      <c r="I205" s="1912" t="s">
        <v>406</v>
      </c>
      <c r="Q205" s="1913">
        <v>15</v>
      </c>
      <c r="R205" s="1913">
        <v>15</v>
      </c>
      <c r="S205" s="1913">
        <v>15</v>
      </c>
      <c r="AJ205" s="1925"/>
      <c r="AK205" s="1925"/>
      <c r="AL205" s="1925"/>
    </row>
    <row r="206" spans="1:76" s="1913" customFormat="1" x14ac:dyDescent="0.2">
      <c r="A206" s="2450"/>
      <c r="B206" s="2172"/>
      <c r="C206" s="1910" t="s">
        <v>58</v>
      </c>
      <c r="D206" s="1911" t="s">
        <v>1225</v>
      </c>
      <c r="E206" s="1911"/>
      <c r="F206" s="1910">
        <v>45</v>
      </c>
      <c r="G206" s="1910"/>
      <c r="H206" s="1912" t="s">
        <v>1167</v>
      </c>
      <c r="I206" s="1913" t="s">
        <v>403</v>
      </c>
      <c r="T206" s="1913">
        <v>15</v>
      </c>
      <c r="U206" s="1913">
        <v>15</v>
      </c>
      <c r="V206" s="1913">
        <v>15</v>
      </c>
      <c r="AJ206" s="1925"/>
      <c r="AK206" s="1925"/>
      <c r="AL206" s="1925"/>
    </row>
    <row r="207" spans="1:76" s="1913" customFormat="1" x14ac:dyDescent="0.2">
      <c r="A207" s="2450"/>
      <c r="B207" s="2172"/>
      <c r="C207" s="1910" t="s">
        <v>60</v>
      </c>
      <c r="D207" s="1911" t="s">
        <v>1199</v>
      </c>
      <c r="E207" s="1911"/>
      <c r="F207" s="1910">
        <v>45</v>
      </c>
      <c r="G207" s="1910"/>
      <c r="H207" s="1912" t="s">
        <v>405</v>
      </c>
      <c r="I207" s="1913" t="s">
        <v>404</v>
      </c>
      <c r="W207" s="1913">
        <v>15</v>
      </c>
      <c r="X207" s="1913">
        <v>15</v>
      </c>
      <c r="Y207" s="1913">
        <v>15</v>
      </c>
      <c r="AJ207" s="1925"/>
      <c r="AK207" s="1925"/>
      <c r="AL207" s="1925"/>
    </row>
    <row r="208" spans="1:76" s="1913" customFormat="1" x14ac:dyDescent="0.2">
      <c r="A208" s="2450"/>
      <c r="B208" s="2172"/>
      <c r="C208" s="1910" t="s">
        <v>151</v>
      </c>
      <c r="D208" s="1911" t="s">
        <v>2310</v>
      </c>
      <c r="E208" s="1911"/>
      <c r="F208" s="1910">
        <v>60</v>
      </c>
      <c r="G208" s="1910"/>
      <c r="H208" s="1912" t="s">
        <v>390</v>
      </c>
      <c r="I208" s="1913" t="s">
        <v>389</v>
      </c>
      <c r="Z208" s="1913">
        <v>20</v>
      </c>
      <c r="AA208" s="1913">
        <v>20</v>
      </c>
      <c r="AB208" s="1913">
        <v>20</v>
      </c>
      <c r="AJ208" s="1925"/>
      <c r="AK208" s="1925"/>
      <c r="AL208" s="1925"/>
    </row>
    <row r="209" spans="1:63" s="1913" customFormat="1" x14ac:dyDescent="0.2">
      <c r="A209" s="2450"/>
      <c r="B209" s="2172"/>
      <c r="C209" s="1910" t="s">
        <v>152</v>
      </c>
      <c r="D209" s="1911" t="s">
        <v>1201</v>
      </c>
      <c r="E209" s="1911"/>
      <c r="F209" s="1910">
        <v>60</v>
      </c>
      <c r="G209" s="1910"/>
      <c r="H209" s="1912" t="s">
        <v>1167</v>
      </c>
      <c r="I209" s="1913" t="s">
        <v>403</v>
      </c>
      <c r="AC209" s="1913">
        <v>20</v>
      </c>
      <c r="AD209" s="1913">
        <v>20</v>
      </c>
      <c r="AE209" s="1913">
        <v>20</v>
      </c>
      <c r="AJ209" s="1925"/>
      <c r="AK209" s="1925"/>
      <c r="AL209" s="1925"/>
    </row>
    <row r="210" spans="1:63" s="1913" customFormat="1" x14ac:dyDescent="0.2">
      <c r="A210" s="2450"/>
      <c r="B210" s="2172"/>
      <c r="C210" s="1910" t="s">
        <v>134</v>
      </c>
      <c r="D210" s="1911" t="s">
        <v>2320</v>
      </c>
      <c r="E210" s="1911"/>
      <c r="F210" s="1910">
        <v>90</v>
      </c>
      <c r="G210" s="1910"/>
      <c r="H210" s="1912" t="s">
        <v>327</v>
      </c>
      <c r="I210" s="1912" t="s">
        <v>391</v>
      </c>
      <c r="AF210" s="1913">
        <v>20</v>
      </c>
      <c r="AG210" s="1913">
        <v>20</v>
      </c>
      <c r="AH210" s="1913">
        <v>20</v>
      </c>
      <c r="AI210" s="1913">
        <v>15</v>
      </c>
      <c r="AJ210" s="1929">
        <v>15</v>
      </c>
      <c r="AK210" s="1925"/>
      <c r="AL210" s="1925"/>
    </row>
    <row r="211" spans="1:63" s="1913" customFormat="1" x14ac:dyDescent="0.2">
      <c r="A211" s="2450"/>
      <c r="B211" s="2172"/>
      <c r="C211" s="1910" t="s">
        <v>140</v>
      </c>
      <c r="D211" s="1911" t="s">
        <v>1178</v>
      </c>
      <c r="E211" s="1911"/>
      <c r="F211" s="1910">
        <v>30</v>
      </c>
      <c r="G211" s="1910"/>
      <c r="H211" s="1912" t="s">
        <v>307</v>
      </c>
      <c r="I211" s="1913" t="s">
        <v>394</v>
      </c>
      <c r="AJ211" s="1925"/>
      <c r="AK211" s="1913">
        <v>15</v>
      </c>
      <c r="AL211" s="1913">
        <v>15</v>
      </c>
    </row>
    <row r="212" spans="1:63" s="1913" customFormat="1" x14ac:dyDescent="0.2">
      <c r="A212" s="2450"/>
      <c r="B212" s="2172"/>
      <c r="C212" s="1910" t="s">
        <v>79</v>
      </c>
      <c r="D212" s="1911" t="s">
        <v>2309</v>
      </c>
      <c r="E212" s="1911"/>
      <c r="F212" s="1910">
        <v>45</v>
      </c>
      <c r="G212" s="1910"/>
      <c r="H212" s="1912" t="s">
        <v>409</v>
      </c>
      <c r="I212" s="1912" t="s">
        <v>408</v>
      </c>
      <c r="AJ212" s="1925"/>
      <c r="AK212" s="1925"/>
      <c r="AL212" s="1925"/>
      <c r="AM212" s="1913">
        <v>15</v>
      </c>
      <c r="AN212" s="1913">
        <v>15</v>
      </c>
      <c r="AO212" s="1913">
        <v>15</v>
      </c>
    </row>
    <row r="213" spans="1:63" s="1913" customFormat="1" x14ac:dyDescent="0.2">
      <c r="A213" s="2450"/>
      <c r="B213" s="2172"/>
      <c r="C213" s="1910" t="s">
        <v>455</v>
      </c>
      <c r="D213" s="1911" t="s">
        <v>2338</v>
      </c>
      <c r="E213" s="1911"/>
      <c r="F213" s="1910">
        <v>60</v>
      </c>
      <c r="G213" s="1910"/>
      <c r="H213" s="1912" t="s">
        <v>327</v>
      </c>
      <c r="I213" s="1912" t="s">
        <v>391</v>
      </c>
      <c r="AJ213" s="1925"/>
      <c r="AK213" s="1925"/>
      <c r="AL213" s="1925"/>
      <c r="AP213" s="1913">
        <v>20</v>
      </c>
      <c r="AQ213" s="1913">
        <v>20</v>
      </c>
      <c r="AR213" s="1913">
        <v>20</v>
      </c>
    </row>
    <row r="214" spans="1:63" s="1913" customFormat="1" x14ac:dyDescent="0.2">
      <c r="A214" s="2450"/>
      <c r="B214" s="2172"/>
      <c r="C214" s="1910" t="s">
        <v>83</v>
      </c>
      <c r="D214" s="1911" t="s">
        <v>1175</v>
      </c>
      <c r="E214" s="1911"/>
      <c r="F214" s="1910">
        <v>105</v>
      </c>
      <c r="G214" s="1910"/>
      <c r="H214" s="1912" t="s">
        <v>322</v>
      </c>
      <c r="AJ214" s="1929"/>
      <c r="AK214" s="1929"/>
      <c r="AL214" s="1929"/>
      <c r="AS214" s="1913">
        <v>15</v>
      </c>
      <c r="AT214" s="1913">
        <v>15</v>
      </c>
      <c r="AU214" s="1913">
        <v>15</v>
      </c>
      <c r="AV214" s="1913">
        <v>15</v>
      </c>
      <c r="AW214" s="1913">
        <v>15</v>
      </c>
      <c r="AX214" s="1913">
        <v>15</v>
      </c>
      <c r="AY214" s="1913">
        <v>15</v>
      </c>
      <c r="BE214" s="1925"/>
      <c r="BF214" s="1925"/>
      <c r="BG214" s="1925"/>
      <c r="BH214" s="1925"/>
      <c r="BI214" s="1925"/>
      <c r="BJ214" s="1925"/>
      <c r="BK214" s="1925"/>
    </row>
    <row r="215" spans="1:63" s="1913" customFormat="1" x14ac:dyDescent="0.2">
      <c r="A215" s="2450"/>
      <c r="B215" s="2173"/>
      <c r="C215" s="1910" t="s">
        <v>71</v>
      </c>
      <c r="D215" s="1911" t="s">
        <v>1191</v>
      </c>
      <c r="E215" s="1911"/>
      <c r="F215" s="1910">
        <v>60</v>
      </c>
      <c r="G215" s="1910"/>
      <c r="H215" s="1912" t="s">
        <v>409</v>
      </c>
      <c r="I215" s="1912" t="s">
        <v>408</v>
      </c>
      <c r="AZ215" s="1913">
        <v>15</v>
      </c>
      <c r="BA215" s="1913">
        <v>15</v>
      </c>
      <c r="BB215" s="1913">
        <v>15</v>
      </c>
      <c r="BC215" s="1913">
        <v>15</v>
      </c>
    </row>
    <row r="216" spans="1:63" s="1953" customFormat="1" x14ac:dyDescent="0.2">
      <c r="A216" s="2451"/>
      <c r="C216" s="2421" t="s">
        <v>2318</v>
      </c>
      <c r="D216" s="2422"/>
      <c r="E216" s="1954"/>
      <c r="F216" s="1953">
        <f>SUM(F203:F215)</f>
        <v>750</v>
      </c>
      <c r="H216" s="1953">
        <f>F216/44</f>
        <v>17.045454545454547</v>
      </c>
      <c r="J216" s="1953">
        <f>SUM(J203:J215)</f>
        <v>15</v>
      </c>
      <c r="K216" s="1953">
        <f t="shared" ref="K216:BI216" si="21">SUM(K203:K215)</f>
        <v>15</v>
      </c>
      <c r="L216" s="1953">
        <f t="shared" si="21"/>
        <v>15</v>
      </c>
      <c r="M216" s="1953">
        <f t="shared" si="21"/>
        <v>15</v>
      </c>
      <c r="N216" s="1953">
        <f t="shared" si="21"/>
        <v>15</v>
      </c>
      <c r="O216" s="1953">
        <f t="shared" si="21"/>
        <v>15</v>
      </c>
      <c r="P216" s="1953">
        <f t="shared" si="21"/>
        <v>15</v>
      </c>
      <c r="Q216" s="1953">
        <f t="shared" si="21"/>
        <v>15</v>
      </c>
      <c r="R216" s="1953">
        <f t="shared" si="21"/>
        <v>15</v>
      </c>
      <c r="S216" s="1953">
        <f t="shared" si="21"/>
        <v>15</v>
      </c>
      <c r="T216" s="1953">
        <f t="shared" si="21"/>
        <v>15</v>
      </c>
      <c r="U216" s="1953">
        <f t="shared" si="21"/>
        <v>15</v>
      </c>
      <c r="V216" s="1953">
        <f t="shared" si="21"/>
        <v>15</v>
      </c>
      <c r="W216" s="1953">
        <f t="shared" si="21"/>
        <v>15</v>
      </c>
      <c r="X216" s="1953">
        <f t="shared" si="21"/>
        <v>15</v>
      </c>
      <c r="Y216" s="1953">
        <f t="shared" si="21"/>
        <v>15</v>
      </c>
      <c r="Z216" s="1953">
        <f t="shared" si="21"/>
        <v>20</v>
      </c>
      <c r="AA216" s="1953">
        <f t="shared" si="21"/>
        <v>20</v>
      </c>
      <c r="AB216" s="1953">
        <f t="shared" si="21"/>
        <v>20</v>
      </c>
      <c r="AC216" s="1953">
        <f t="shared" si="21"/>
        <v>20</v>
      </c>
      <c r="AD216" s="1953">
        <f t="shared" si="21"/>
        <v>20</v>
      </c>
      <c r="AE216" s="1953">
        <f t="shared" si="21"/>
        <v>20</v>
      </c>
      <c r="AF216" s="1953">
        <f t="shared" si="21"/>
        <v>20</v>
      </c>
      <c r="AG216" s="1953">
        <f t="shared" si="21"/>
        <v>20</v>
      </c>
      <c r="AH216" s="1953">
        <f t="shared" si="21"/>
        <v>20</v>
      </c>
      <c r="AI216" s="1953">
        <f t="shared" si="21"/>
        <v>15</v>
      </c>
      <c r="AJ216" s="1953">
        <f t="shared" si="21"/>
        <v>15</v>
      </c>
      <c r="AK216" s="1953">
        <f t="shared" si="21"/>
        <v>15</v>
      </c>
      <c r="AL216" s="1953">
        <f t="shared" si="21"/>
        <v>15</v>
      </c>
      <c r="AM216" s="1953">
        <f t="shared" si="21"/>
        <v>15</v>
      </c>
      <c r="AN216" s="1953">
        <f t="shared" si="21"/>
        <v>15</v>
      </c>
      <c r="AO216" s="1953">
        <f t="shared" si="21"/>
        <v>15</v>
      </c>
      <c r="AP216" s="1953">
        <f t="shared" si="21"/>
        <v>20</v>
      </c>
      <c r="AQ216" s="1953">
        <f t="shared" si="21"/>
        <v>20</v>
      </c>
      <c r="AR216" s="1953">
        <f t="shared" si="21"/>
        <v>20</v>
      </c>
      <c r="AS216" s="1953">
        <f t="shared" si="21"/>
        <v>15</v>
      </c>
      <c r="AT216" s="1953">
        <f t="shared" si="21"/>
        <v>15</v>
      </c>
      <c r="AU216" s="1953">
        <f t="shared" si="21"/>
        <v>15</v>
      </c>
      <c r="AV216" s="1953">
        <f t="shared" si="21"/>
        <v>15</v>
      </c>
      <c r="AW216" s="1953">
        <f t="shared" si="21"/>
        <v>15</v>
      </c>
      <c r="AX216" s="1953">
        <f t="shared" si="21"/>
        <v>15</v>
      </c>
      <c r="AY216" s="1953">
        <f t="shared" si="21"/>
        <v>15</v>
      </c>
      <c r="AZ216" s="1953">
        <f t="shared" si="21"/>
        <v>15</v>
      </c>
      <c r="BA216" s="1953">
        <f t="shared" si="21"/>
        <v>15</v>
      </c>
      <c r="BB216" s="1953">
        <f t="shared" si="21"/>
        <v>15</v>
      </c>
      <c r="BC216" s="1953">
        <f t="shared" si="21"/>
        <v>15</v>
      </c>
      <c r="BD216" s="1953">
        <f t="shared" si="21"/>
        <v>0</v>
      </c>
      <c r="BE216" s="1953">
        <f t="shared" si="21"/>
        <v>0</v>
      </c>
      <c r="BF216" s="1953">
        <f t="shared" si="21"/>
        <v>0</v>
      </c>
      <c r="BG216" s="1953">
        <f t="shared" si="21"/>
        <v>0</v>
      </c>
      <c r="BH216" s="1953">
        <f t="shared" si="21"/>
        <v>0</v>
      </c>
      <c r="BI216" s="1953">
        <f t="shared" si="21"/>
        <v>0</v>
      </c>
    </row>
  </sheetData>
  <mergeCells count="64">
    <mergeCell ref="A203:A216"/>
    <mergeCell ref="C216:D216"/>
    <mergeCell ref="A162:A172"/>
    <mergeCell ref="AU171:BB171"/>
    <mergeCell ref="A175:A189"/>
    <mergeCell ref="AU188:BB188"/>
    <mergeCell ref="C189:D189"/>
    <mergeCell ref="A190:A202"/>
    <mergeCell ref="AY157:BD157"/>
    <mergeCell ref="C158:D158"/>
    <mergeCell ref="A65:A78"/>
    <mergeCell ref="B65:B78"/>
    <mergeCell ref="C78:D78"/>
    <mergeCell ref="B79:B101"/>
    <mergeCell ref="A86:A102"/>
    <mergeCell ref="B103:B122"/>
    <mergeCell ref="A110:A122"/>
    <mergeCell ref="C123:D123"/>
    <mergeCell ref="A124:A139"/>
    <mergeCell ref="B124:B139"/>
    <mergeCell ref="C140:D140"/>
    <mergeCell ref="A142:A158"/>
    <mergeCell ref="A41:A49"/>
    <mergeCell ref="B41:B48"/>
    <mergeCell ref="AU48:BD48"/>
    <mergeCell ref="A50:A60"/>
    <mergeCell ref="B50:B59"/>
    <mergeCell ref="AU59:BD59"/>
    <mergeCell ref="A16:A27"/>
    <mergeCell ref="AX26:BD26"/>
    <mergeCell ref="C27:D27"/>
    <mergeCell ref="A28:A30"/>
    <mergeCell ref="A31:A39"/>
    <mergeCell ref="B31:B39"/>
    <mergeCell ref="AX38:BD38"/>
    <mergeCell ref="C39:D39"/>
    <mergeCell ref="BS7:BS10"/>
    <mergeCell ref="AF7:AJ7"/>
    <mergeCell ref="AK7:AN7"/>
    <mergeCell ref="AO7:AR7"/>
    <mergeCell ref="AS7:AW7"/>
    <mergeCell ref="AX7:BA7"/>
    <mergeCell ref="BB7:BE7"/>
    <mergeCell ref="BF7:BJ7"/>
    <mergeCell ref="BK7:BN7"/>
    <mergeCell ref="BP7:BP9"/>
    <mergeCell ref="BQ7:BQ9"/>
    <mergeCell ref="BR7:BR9"/>
    <mergeCell ref="AB7:AE7"/>
    <mergeCell ref="AP4:BA4"/>
    <mergeCell ref="A5:BO5"/>
    <mergeCell ref="A6:BO6"/>
    <mergeCell ref="BT6:CH6"/>
    <mergeCell ref="A7:A10"/>
    <mergeCell ref="B7:B10"/>
    <mergeCell ref="C7:C10"/>
    <mergeCell ref="D7:D10"/>
    <mergeCell ref="F7:F10"/>
    <mergeCell ref="H7:H10"/>
    <mergeCell ref="I7:I10"/>
    <mergeCell ref="K7:N7"/>
    <mergeCell ref="O7:R7"/>
    <mergeCell ref="S7:V7"/>
    <mergeCell ref="W7:AA7"/>
  </mergeCells>
  <pageMargins left="0" right="0" top="0" bottom="0" header="0.3" footer="0.3"/>
  <pageSetup paperSize="9" scale="60" orientation="landscape" vertic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BM246"/>
  <sheetViews>
    <sheetView view="pageBreakPreview" topLeftCell="A4" zoomScale="85" zoomScaleNormal="85" zoomScaleSheetLayoutView="85" workbookViewId="0">
      <pane xSplit="8" ySplit="7" topLeftCell="I113" activePane="bottomRight" state="frozen"/>
      <selection activeCell="A4" sqref="A4"/>
      <selection pane="topRight" activeCell="I4" sqref="I4"/>
      <selection pane="bottomLeft" activeCell="A11" sqref="A11"/>
      <selection pane="bottomRight" activeCell="AD119" sqref="AD119"/>
    </sheetView>
  </sheetViews>
  <sheetFormatPr defaultRowHeight="12" x14ac:dyDescent="0.2"/>
  <cols>
    <col min="1" max="1" width="3.42578125" style="1269" bestFit="1" customWidth="1"/>
    <col min="2" max="2" width="11.28515625" style="1269" customWidth="1"/>
    <col min="3" max="3" width="8.28515625" style="1269" customWidth="1"/>
    <col min="4" max="4" width="34.85546875" style="1269" customWidth="1"/>
    <col min="5" max="5" width="6.5703125" style="1269" customWidth="1"/>
    <col min="6" max="6" width="15.28515625" style="1269" customWidth="1"/>
    <col min="7" max="7" width="9.85546875" style="1269" customWidth="1"/>
    <col min="8" max="8" width="5.28515625" style="1269" customWidth="1"/>
    <col min="9" max="9" width="5.5703125" style="1269" customWidth="1"/>
    <col min="10" max="10" width="3.5703125" style="1269" customWidth="1"/>
    <col min="11" max="12" width="2.85546875" style="1269" customWidth="1"/>
    <col min="13" max="14" width="3.42578125" style="1269" customWidth="1"/>
    <col min="15" max="16" width="2.85546875" style="1269" bestFit="1" customWidth="1"/>
    <col min="17" max="17" width="3.85546875" style="1269" customWidth="1"/>
    <col min="18" max="18" width="4" style="1269" customWidth="1"/>
    <col min="19" max="35" width="3" style="1269" bestFit="1" customWidth="1"/>
    <col min="36" max="36" width="3.42578125" style="1269" customWidth="1"/>
    <col min="37" max="38" width="3" style="1269" bestFit="1" customWidth="1"/>
    <col min="39" max="39" width="4" style="1269" customWidth="1"/>
    <col min="40" max="40" width="3" style="1269" bestFit="1" customWidth="1"/>
    <col min="41" max="41" width="3.42578125" style="1269" customWidth="1"/>
    <col min="42" max="60" width="3" style="1269" bestFit="1" customWidth="1"/>
    <col min="61" max="257" width="9.140625" style="1269"/>
    <col min="258" max="258" width="3.42578125" style="1269" bestFit="1" customWidth="1"/>
    <col min="259" max="259" width="9.42578125" style="1269" customWidth="1"/>
    <col min="260" max="260" width="8.28515625" style="1269" customWidth="1"/>
    <col min="261" max="261" width="34.85546875" style="1269" customWidth="1"/>
    <col min="262" max="262" width="8.140625" style="1269" bestFit="1" customWidth="1"/>
    <col min="263" max="263" width="10.42578125" style="1269" bestFit="1" customWidth="1"/>
    <col min="264" max="264" width="5.28515625" style="1269" customWidth="1"/>
    <col min="265" max="265" width="3.5703125" style="1269" bestFit="1" customWidth="1"/>
    <col min="266" max="266" width="3.5703125" style="1269" customWidth="1"/>
    <col min="267" max="268" width="2.85546875" style="1269" customWidth="1"/>
    <col min="269" max="273" width="2.85546875" style="1269" bestFit="1" customWidth="1"/>
    <col min="274" max="291" width="3" style="1269" bestFit="1" customWidth="1"/>
    <col min="292" max="292" width="3.42578125" style="1269" customWidth="1"/>
    <col min="293" max="294" width="3" style="1269" bestFit="1" customWidth="1"/>
    <col min="295" max="295" width="4" style="1269" customWidth="1"/>
    <col min="296" max="296" width="3" style="1269" bestFit="1" customWidth="1"/>
    <col min="297" max="297" width="3.42578125" style="1269" customWidth="1"/>
    <col min="298" max="316" width="3" style="1269" bestFit="1" customWidth="1"/>
    <col min="317" max="513" width="9.140625" style="1269"/>
    <col min="514" max="514" width="3.42578125" style="1269" bestFit="1" customWidth="1"/>
    <col min="515" max="515" width="9.42578125" style="1269" customWidth="1"/>
    <col min="516" max="516" width="8.28515625" style="1269" customWidth="1"/>
    <col min="517" max="517" width="34.85546875" style="1269" customWidth="1"/>
    <col min="518" max="518" width="8.140625" style="1269" bestFit="1" customWidth="1"/>
    <col min="519" max="519" width="10.42578125" style="1269" bestFit="1" customWidth="1"/>
    <col min="520" max="520" width="5.28515625" style="1269" customWidth="1"/>
    <col min="521" max="521" width="3.5703125" style="1269" bestFit="1" customWidth="1"/>
    <col min="522" max="522" width="3.5703125" style="1269" customWidth="1"/>
    <col min="523" max="524" width="2.85546875" style="1269" customWidth="1"/>
    <col min="525" max="529" width="2.85546875" style="1269" bestFit="1" customWidth="1"/>
    <col min="530" max="547" width="3" style="1269" bestFit="1" customWidth="1"/>
    <col min="548" max="548" width="3.42578125" style="1269" customWidth="1"/>
    <col min="549" max="550" width="3" style="1269" bestFit="1" customWidth="1"/>
    <col min="551" max="551" width="4" style="1269" customWidth="1"/>
    <col min="552" max="552" width="3" style="1269" bestFit="1" customWidth="1"/>
    <col min="553" max="553" width="3.42578125" style="1269" customWidth="1"/>
    <col min="554" max="572" width="3" style="1269" bestFit="1" customWidth="1"/>
    <col min="573" max="769" width="9.140625" style="1269"/>
    <col min="770" max="770" width="3.42578125" style="1269" bestFit="1" customWidth="1"/>
    <col min="771" max="771" width="9.42578125" style="1269" customWidth="1"/>
    <col min="772" max="772" width="8.28515625" style="1269" customWidth="1"/>
    <col min="773" max="773" width="34.85546875" style="1269" customWidth="1"/>
    <col min="774" max="774" width="8.140625" style="1269" bestFit="1" customWidth="1"/>
    <col min="775" max="775" width="10.42578125" style="1269" bestFit="1" customWidth="1"/>
    <col min="776" max="776" width="5.28515625" style="1269" customWidth="1"/>
    <col min="777" max="777" width="3.5703125" style="1269" bestFit="1" customWidth="1"/>
    <col min="778" max="778" width="3.5703125" style="1269" customWidth="1"/>
    <col min="779" max="780" width="2.85546875" style="1269" customWidth="1"/>
    <col min="781" max="785" width="2.85546875" style="1269" bestFit="1" customWidth="1"/>
    <col min="786" max="803" width="3" style="1269" bestFit="1" customWidth="1"/>
    <col min="804" max="804" width="3.42578125" style="1269" customWidth="1"/>
    <col min="805" max="806" width="3" style="1269" bestFit="1" customWidth="1"/>
    <col min="807" max="807" width="4" style="1269" customWidth="1"/>
    <col min="808" max="808" width="3" style="1269" bestFit="1" customWidth="1"/>
    <col min="809" max="809" width="3.42578125" style="1269" customWidth="1"/>
    <col min="810" max="828" width="3" style="1269" bestFit="1" customWidth="1"/>
    <col min="829" max="1025" width="9.140625" style="1269"/>
    <col min="1026" max="1026" width="3.42578125" style="1269" bestFit="1" customWidth="1"/>
    <col min="1027" max="1027" width="9.42578125" style="1269" customWidth="1"/>
    <col min="1028" max="1028" width="8.28515625" style="1269" customWidth="1"/>
    <col min="1029" max="1029" width="34.85546875" style="1269" customWidth="1"/>
    <col min="1030" max="1030" width="8.140625" style="1269" bestFit="1" customWidth="1"/>
    <col min="1031" max="1031" width="10.42578125" style="1269" bestFit="1" customWidth="1"/>
    <col min="1032" max="1032" width="5.28515625" style="1269" customWidth="1"/>
    <col min="1033" max="1033" width="3.5703125" style="1269" bestFit="1" customWidth="1"/>
    <col min="1034" max="1034" width="3.5703125" style="1269" customWidth="1"/>
    <col min="1035" max="1036" width="2.85546875" style="1269" customWidth="1"/>
    <col min="1037" max="1041" width="2.85546875" style="1269" bestFit="1" customWidth="1"/>
    <col min="1042" max="1059" width="3" style="1269" bestFit="1" customWidth="1"/>
    <col min="1060" max="1060" width="3.42578125" style="1269" customWidth="1"/>
    <col min="1061" max="1062" width="3" style="1269" bestFit="1" customWidth="1"/>
    <col min="1063" max="1063" width="4" style="1269" customWidth="1"/>
    <col min="1064" max="1064" width="3" style="1269" bestFit="1" customWidth="1"/>
    <col min="1065" max="1065" width="3.42578125" style="1269" customWidth="1"/>
    <col min="1066" max="1084" width="3" style="1269" bestFit="1" customWidth="1"/>
    <col min="1085" max="1281" width="9.140625" style="1269"/>
    <col min="1282" max="1282" width="3.42578125" style="1269" bestFit="1" customWidth="1"/>
    <col min="1283" max="1283" width="9.42578125" style="1269" customWidth="1"/>
    <col min="1284" max="1284" width="8.28515625" style="1269" customWidth="1"/>
    <col min="1285" max="1285" width="34.85546875" style="1269" customWidth="1"/>
    <col min="1286" max="1286" width="8.140625" style="1269" bestFit="1" customWidth="1"/>
    <col min="1287" max="1287" width="10.42578125" style="1269" bestFit="1" customWidth="1"/>
    <col min="1288" max="1288" width="5.28515625" style="1269" customWidth="1"/>
    <col min="1289" max="1289" width="3.5703125" style="1269" bestFit="1" customWidth="1"/>
    <col min="1290" max="1290" width="3.5703125" style="1269" customWidth="1"/>
    <col min="1291" max="1292" width="2.85546875" style="1269" customWidth="1"/>
    <col min="1293" max="1297" width="2.85546875" style="1269" bestFit="1" customWidth="1"/>
    <col min="1298" max="1315" width="3" style="1269" bestFit="1" customWidth="1"/>
    <col min="1316" max="1316" width="3.42578125" style="1269" customWidth="1"/>
    <col min="1317" max="1318" width="3" style="1269" bestFit="1" customWidth="1"/>
    <col min="1319" max="1319" width="4" style="1269" customWidth="1"/>
    <col min="1320" max="1320" width="3" style="1269" bestFit="1" customWidth="1"/>
    <col min="1321" max="1321" width="3.42578125" style="1269" customWidth="1"/>
    <col min="1322" max="1340" width="3" style="1269" bestFit="1" customWidth="1"/>
    <col min="1341" max="1537" width="9.140625" style="1269"/>
    <col min="1538" max="1538" width="3.42578125" style="1269" bestFit="1" customWidth="1"/>
    <col min="1539" max="1539" width="9.42578125" style="1269" customWidth="1"/>
    <col min="1540" max="1540" width="8.28515625" style="1269" customWidth="1"/>
    <col min="1541" max="1541" width="34.85546875" style="1269" customWidth="1"/>
    <col min="1542" max="1542" width="8.140625" style="1269" bestFit="1" customWidth="1"/>
    <col min="1543" max="1543" width="10.42578125" style="1269" bestFit="1" customWidth="1"/>
    <col min="1544" max="1544" width="5.28515625" style="1269" customWidth="1"/>
    <col min="1545" max="1545" width="3.5703125" style="1269" bestFit="1" customWidth="1"/>
    <col min="1546" max="1546" width="3.5703125" style="1269" customWidth="1"/>
    <col min="1547" max="1548" width="2.85546875" style="1269" customWidth="1"/>
    <col min="1549" max="1553" width="2.85546875" style="1269" bestFit="1" customWidth="1"/>
    <col min="1554" max="1571" width="3" style="1269" bestFit="1" customWidth="1"/>
    <col min="1572" max="1572" width="3.42578125" style="1269" customWidth="1"/>
    <col min="1573" max="1574" width="3" style="1269" bestFit="1" customWidth="1"/>
    <col min="1575" max="1575" width="4" style="1269" customWidth="1"/>
    <col min="1576" max="1576" width="3" style="1269" bestFit="1" customWidth="1"/>
    <col min="1577" max="1577" width="3.42578125" style="1269" customWidth="1"/>
    <col min="1578" max="1596" width="3" style="1269" bestFit="1" customWidth="1"/>
    <col min="1597" max="1793" width="9.140625" style="1269"/>
    <col min="1794" max="1794" width="3.42578125" style="1269" bestFit="1" customWidth="1"/>
    <col min="1795" max="1795" width="9.42578125" style="1269" customWidth="1"/>
    <col min="1796" max="1796" width="8.28515625" style="1269" customWidth="1"/>
    <col min="1797" max="1797" width="34.85546875" style="1269" customWidth="1"/>
    <col min="1798" max="1798" width="8.140625" style="1269" bestFit="1" customWidth="1"/>
    <col min="1799" max="1799" width="10.42578125" style="1269" bestFit="1" customWidth="1"/>
    <col min="1800" max="1800" width="5.28515625" style="1269" customWidth="1"/>
    <col min="1801" max="1801" width="3.5703125" style="1269" bestFit="1" customWidth="1"/>
    <col min="1802" max="1802" width="3.5703125" style="1269" customWidth="1"/>
    <col min="1803" max="1804" width="2.85546875" style="1269" customWidth="1"/>
    <col min="1805" max="1809" width="2.85546875" style="1269" bestFit="1" customWidth="1"/>
    <col min="1810" max="1827" width="3" style="1269" bestFit="1" customWidth="1"/>
    <col min="1828" max="1828" width="3.42578125" style="1269" customWidth="1"/>
    <col min="1829" max="1830" width="3" style="1269" bestFit="1" customWidth="1"/>
    <col min="1831" max="1831" width="4" style="1269" customWidth="1"/>
    <col min="1832" max="1832" width="3" style="1269" bestFit="1" customWidth="1"/>
    <col min="1833" max="1833" width="3.42578125" style="1269" customWidth="1"/>
    <col min="1834" max="1852" width="3" style="1269" bestFit="1" customWidth="1"/>
    <col min="1853" max="2049" width="9.140625" style="1269"/>
    <col min="2050" max="2050" width="3.42578125" style="1269" bestFit="1" customWidth="1"/>
    <col min="2051" max="2051" width="9.42578125" style="1269" customWidth="1"/>
    <col min="2052" max="2052" width="8.28515625" style="1269" customWidth="1"/>
    <col min="2053" max="2053" width="34.85546875" style="1269" customWidth="1"/>
    <col min="2054" max="2054" width="8.140625" style="1269" bestFit="1" customWidth="1"/>
    <col min="2055" max="2055" width="10.42578125" style="1269" bestFit="1" customWidth="1"/>
    <col min="2056" max="2056" width="5.28515625" style="1269" customWidth="1"/>
    <col min="2057" max="2057" width="3.5703125" style="1269" bestFit="1" customWidth="1"/>
    <col min="2058" max="2058" width="3.5703125" style="1269" customWidth="1"/>
    <col min="2059" max="2060" width="2.85546875" style="1269" customWidth="1"/>
    <col min="2061" max="2065" width="2.85546875" style="1269" bestFit="1" customWidth="1"/>
    <col min="2066" max="2083" width="3" style="1269" bestFit="1" customWidth="1"/>
    <col min="2084" max="2084" width="3.42578125" style="1269" customWidth="1"/>
    <col min="2085" max="2086" width="3" style="1269" bestFit="1" customWidth="1"/>
    <col min="2087" max="2087" width="4" style="1269" customWidth="1"/>
    <col min="2088" max="2088" width="3" style="1269" bestFit="1" customWidth="1"/>
    <col min="2089" max="2089" width="3.42578125" style="1269" customWidth="1"/>
    <col min="2090" max="2108" width="3" style="1269" bestFit="1" customWidth="1"/>
    <col min="2109" max="2305" width="9.140625" style="1269"/>
    <col min="2306" max="2306" width="3.42578125" style="1269" bestFit="1" customWidth="1"/>
    <col min="2307" max="2307" width="9.42578125" style="1269" customWidth="1"/>
    <col min="2308" max="2308" width="8.28515625" style="1269" customWidth="1"/>
    <col min="2309" max="2309" width="34.85546875" style="1269" customWidth="1"/>
    <col min="2310" max="2310" width="8.140625" style="1269" bestFit="1" customWidth="1"/>
    <col min="2311" max="2311" width="10.42578125" style="1269" bestFit="1" customWidth="1"/>
    <col min="2312" max="2312" width="5.28515625" style="1269" customWidth="1"/>
    <col min="2313" max="2313" width="3.5703125" style="1269" bestFit="1" customWidth="1"/>
    <col min="2314" max="2314" width="3.5703125" style="1269" customWidth="1"/>
    <col min="2315" max="2316" width="2.85546875" style="1269" customWidth="1"/>
    <col min="2317" max="2321" width="2.85546875" style="1269" bestFit="1" customWidth="1"/>
    <col min="2322" max="2339" width="3" style="1269" bestFit="1" customWidth="1"/>
    <col min="2340" max="2340" width="3.42578125" style="1269" customWidth="1"/>
    <col min="2341" max="2342" width="3" style="1269" bestFit="1" customWidth="1"/>
    <col min="2343" max="2343" width="4" style="1269" customWidth="1"/>
    <col min="2344" max="2344" width="3" style="1269" bestFit="1" customWidth="1"/>
    <col min="2345" max="2345" width="3.42578125" style="1269" customWidth="1"/>
    <col min="2346" max="2364" width="3" style="1269" bestFit="1" customWidth="1"/>
    <col min="2365" max="2561" width="9.140625" style="1269"/>
    <col min="2562" max="2562" width="3.42578125" style="1269" bestFit="1" customWidth="1"/>
    <col min="2563" max="2563" width="9.42578125" style="1269" customWidth="1"/>
    <col min="2564" max="2564" width="8.28515625" style="1269" customWidth="1"/>
    <col min="2565" max="2565" width="34.85546875" style="1269" customWidth="1"/>
    <col min="2566" max="2566" width="8.140625" style="1269" bestFit="1" customWidth="1"/>
    <col min="2567" max="2567" width="10.42578125" style="1269" bestFit="1" customWidth="1"/>
    <col min="2568" max="2568" width="5.28515625" style="1269" customWidth="1"/>
    <col min="2569" max="2569" width="3.5703125" style="1269" bestFit="1" customWidth="1"/>
    <col min="2570" max="2570" width="3.5703125" style="1269" customWidth="1"/>
    <col min="2571" max="2572" width="2.85546875" style="1269" customWidth="1"/>
    <col min="2573" max="2577" width="2.85546875" style="1269" bestFit="1" customWidth="1"/>
    <col min="2578" max="2595" width="3" style="1269" bestFit="1" customWidth="1"/>
    <col min="2596" max="2596" width="3.42578125" style="1269" customWidth="1"/>
    <col min="2597" max="2598" width="3" style="1269" bestFit="1" customWidth="1"/>
    <col min="2599" max="2599" width="4" style="1269" customWidth="1"/>
    <col min="2600" max="2600" width="3" style="1269" bestFit="1" customWidth="1"/>
    <col min="2601" max="2601" width="3.42578125" style="1269" customWidth="1"/>
    <col min="2602" max="2620" width="3" style="1269" bestFit="1" customWidth="1"/>
    <col min="2621" max="2817" width="9.140625" style="1269"/>
    <col min="2818" max="2818" width="3.42578125" style="1269" bestFit="1" customWidth="1"/>
    <col min="2819" max="2819" width="9.42578125" style="1269" customWidth="1"/>
    <col min="2820" max="2820" width="8.28515625" style="1269" customWidth="1"/>
    <col min="2821" max="2821" width="34.85546875" style="1269" customWidth="1"/>
    <col min="2822" max="2822" width="8.140625" style="1269" bestFit="1" customWidth="1"/>
    <col min="2823" max="2823" width="10.42578125" style="1269" bestFit="1" customWidth="1"/>
    <col min="2824" max="2824" width="5.28515625" style="1269" customWidth="1"/>
    <col min="2825" max="2825" width="3.5703125" style="1269" bestFit="1" customWidth="1"/>
    <col min="2826" max="2826" width="3.5703125" style="1269" customWidth="1"/>
    <col min="2827" max="2828" width="2.85546875" style="1269" customWidth="1"/>
    <col min="2829" max="2833" width="2.85546875" style="1269" bestFit="1" customWidth="1"/>
    <col min="2834" max="2851" width="3" style="1269" bestFit="1" customWidth="1"/>
    <col min="2852" max="2852" width="3.42578125" style="1269" customWidth="1"/>
    <col min="2853" max="2854" width="3" style="1269" bestFit="1" customWidth="1"/>
    <col min="2855" max="2855" width="4" style="1269" customWidth="1"/>
    <col min="2856" max="2856" width="3" style="1269" bestFit="1" customWidth="1"/>
    <col min="2857" max="2857" width="3.42578125" style="1269" customWidth="1"/>
    <col min="2858" max="2876" width="3" style="1269" bestFit="1" customWidth="1"/>
    <col min="2877" max="3073" width="9.140625" style="1269"/>
    <col min="3074" max="3074" width="3.42578125" style="1269" bestFit="1" customWidth="1"/>
    <col min="3075" max="3075" width="9.42578125" style="1269" customWidth="1"/>
    <col min="3076" max="3076" width="8.28515625" style="1269" customWidth="1"/>
    <col min="3077" max="3077" width="34.85546875" style="1269" customWidth="1"/>
    <col min="3078" max="3078" width="8.140625" style="1269" bestFit="1" customWidth="1"/>
    <col min="3079" max="3079" width="10.42578125" style="1269" bestFit="1" customWidth="1"/>
    <col min="3080" max="3080" width="5.28515625" style="1269" customWidth="1"/>
    <col min="3081" max="3081" width="3.5703125" style="1269" bestFit="1" customWidth="1"/>
    <col min="3082" max="3082" width="3.5703125" style="1269" customWidth="1"/>
    <col min="3083" max="3084" width="2.85546875" style="1269" customWidth="1"/>
    <col min="3085" max="3089" width="2.85546875" style="1269" bestFit="1" customWidth="1"/>
    <col min="3090" max="3107" width="3" style="1269" bestFit="1" customWidth="1"/>
    <col min="3108" max="3108" width="3.42578125" style="1269" customWidth="1"/>
    <col min="3109" max="3110" width="3" style="1269" bestFit="1" customWidth="1"/>
    <col min="3111" max="3111" width="4" style="1269" customWidth="1"/>
    <col min="3112" max="3112" width="3" style="1269" bestFit="1" customWidth="1"/>
    <col min="3113" max="3113" width="3.42578125" style="1269" customWidth="1"/>
    <col min="3114" max="3132" width="3" style="1269" bestFit="1" customWidth="1"/>
    <col min="3133" max="3329" width="9.140625" style="1269"/>
    <col min="3330" max="3330" width="3.42578125" style="1269" bestFit="1" customWidth="1"/>
    <col min="3331" max="3331" width="9.42578125" style="1269" customWidth="1"/>
    <col min="3332" max="3332" width="8.28515625" style="1269" customWidth="1"/>
    <col min="3333" max="3333" width="34.85546875" style="1269" customWidth="1"/>
    <col min="3334" max="3334" width="8.140625" style="1269" bestFit="1" customWidth="1"/>
    <col min="3335" max="3335" width="10.42578125" style="1269" bestFit="1" customWidth="1"/>
    <col min="3336" max="3336" width="5.28515625" style="1269" customWidth="1"/>
    <col min="3337" max="3337" width="3.5703125" style="1269" bestFit="1" customWidth="1"/>
    <col min="3338" max="3338" width="3.5703125" style="1269" customWidth="1"/>
    <col min="3339" max="3340" width="2.85546875" style="1269" customWidth="1"/>
    <col min="3341" max="3345" width="2.85546875" style="1269" bestFit="1" customWidth="1"/>
    <col min="3346" max="3363" width="3" style="1269" bestFit="1" customWidth="1"/>
    <col min="3364" max="3364" width="3.42578125" style="1269" customWidth="1"/>
    <col min="3365" max="3366" width="3" style="1269" bestFit="1" customWidth="1"/>
    <col min="3367" max="3367" width="4" style="1269" customWidth="1"/>
    <col min="3368" max="3368" width="3" style="1269" bestFit="1" customWidth="1"/>
    <col min="3369" max="3369" width="3.42578125" style="1269" customWidth="1"/>
    <col min="3370" max="3388" width="3" style="1269" bestFit="1" customWidth="1"/>
    <col min="3389" max="3585" width="9.140625" style="1269"/>
    <col min="3586" max="3586" width="3.42578125" style="1269" bestFit="1" customWidth="1"/>
    <col min="3587" max="3587" width="9.42578125" style="1269" customWidth="1"/>
    <col min="3588" max="3588" width="8.28515625" style="1269" customWidth="1"/>
    <col min="3589" max="3589" width="34.85546875" style="1269" customWidth="1"/>
    <col min="3590" max="3590" width="8.140625" style="1269" bestFit="1" customWidth="1"/>
    <col min="3591" max="3591" width="10.42578125" style="1269" bestFit="1" customWidth="1"/>
    <col min="3592" max="3592" width="5.28515625" style="1269" customWidth="1"/>
    <col min="3593" max="3593" width="3.5703125" style="1269" bestFit="1" customWidth="1"/>
    <col min="3594" max="3594" width="3.5703125" style="1269" customWidth="1"/>
    <col min="3595" max="3596" width="2.85546875" style="1269" customWidth="1"/>
    <col min="3597" max="3601" width="2.85546875" style="1269" bestFit="1" customWidth="1"/>
    <col min="3602" max="3619" width="3" style="1269" bestFit="1" customWidth="1"/>
    <col min="3620" max="3620" width="3.42578125" style="1269" customWidth="1"/>
    <col min="3621" max="3622" width="3" style="1269" bestFit="1" customWidth="1"/>
    <col min="3623" max="3623" width="4" style="1269" customWidth="1"/>
    <col min="3624" max="3624" width="3" style="1269" bestFit="1" customWidth="1"/>
    <col min="3625" max="3625" width="3.42578125" style="1269" customWidth="1"/>
    <col min="3626" max="3644" width="3" style="1269" bestFit="1" customWidth="1"/>
    <col min="3645" max="3841" width="9.140625" style="1269"/>
    <col min="3842" max="3842" width="3.42578125" style="1269" bestFit="1" customWidth="1"/>
    <col min="3843" max="3843" width="9.42578125" style="1269" customWidth="1"/>
    <col min="3844" max="3844" width="8.28515625" style="1269" customWidth="1"/>
    <col min="3845" max="3845" width="34.85546875" style="1269" customWidth="1"/>
    <col min="3846" max="3846" width="8.140625" style="1269" bestFit="1" customWidth="1"/>
    <col min="3847" max="3847" width="10.42578125" style="1269" bestFit="1" customWidth="1"/>
    <col min="3848" max="3848" width="5.28515625" style="1269" customWidth="1"/>
    <col min="3849" max="3849" width="3.5703125" style="1269" bestFit="1" customWidth="1"/>
    <col min="3850" max="3850" width="3.5703125" style="1269" customWidth="1"/>
    <col min="3851" max="3852" width="2.85546875" style="1269" customWidth="1"/>
    <col min="3853" max="3857" width="2.85546875" style="1269" bestFit="1" customWidth="1"/>
    <col min="3858" max="3875" width="3" style="1269" bestFit="1" customWidth="1"/>
    <col min="3876" max="3876" width="3.42578125" style="1269" customWidth="1"/>
    <col min="3877" max="3878" width="3" style="1269" bestFit="1" customWidth="1"/>
    <col min="3879" max="3879" width="4" style="1269" customWidth="1"/>
    <col min="3880" max="3880" width="3" style="1269" bestFit="1" customWidth="1"/>
    <col min="3881" max="3881" width="3.42578125" style="1269" customWidth="1"/>
    <col min="3882" max="3900" width="3" style="1269" bestFit="1" customWidth="1"/>
    <col min="3901" max="4097" width="9.140625" style="1269"/>
    <col min="4098" max="4098" width="3.42578125" style="1269" bestFit="1" customWidth="1"/>
    <col min="4099" max="4099" width="9.42578125" style="1269" customWidth="1"/>
    <col min="4100" max="4100" width="8.28515625" style="1269" customWidth="1"/>
    <col min="4101" max="4101" width="34.85546875" style="1269" customWidth="1"/>
    <col min="4102" max="4102" width="8.140625" style="1269" bestFit="1" customWidth="1"/>
    <col min="4103" max="4103" width="10.42578125" style="1269" bestFit="1" customWidth="1"/>
    <col min="4104" max="4104" width="5.28515625" style="1269" customWidth="1"/>
    <col min="4105" max="4105" width="3.5703125" style="1269" bestFit="1" customWidth="1"/>
    <col min="4106" max="4106" width="3.5703125" style="1269" customWidth="1"/>
    <col min="4107" max="4108" width="2.85546875" style="1269" customWidth="1"/>
    <col min="4109" max="4113" width="2.85546875" style="1269" bestFit="1" customWidth="1"/>
    <col min="4114" max="4131" width="3" style="1269" bestFit="1" customWidth="1"/>
    <col min="4132" max="4132" width="3.42578125" style="1269" customWidth="1"/>
    <col min="4133" max="4134" width="3" style="1269" bestFit="1" customWidth="1"/>
    <col min="4135" max="4135" width="4" style="1269" customWidth="1"/>
    <col min="4136" max="4136" width="3" style="1269" bestFit="1" customWidth="1"/>
    <col min="4137" max="4137" width="3.42578125" style="1269" customWidth="1"/>
    <col min="4138" max="4156" width="3" style="1269" bestFit="1" customWidth="1"/>
    <col min="4157" max="4353" width="9.140625" style="1269"/>
    <col min="4354" max="4354" width="3.42578125" style="1269" bestFit="1" customWidth="1"/>
    <col min="4355" max="4355" width="9.42578125" style="1269" customWidth="1"/>
    <col min="4356" max="4356" width="8.28515625" style="1269" customWidth="1"/>
    <col min="4357" max="4357" width="34.85546875" style="1269" customWidth="1"/>
    <col min="4358" max="4358" width="8.140625" style="1269" bestFit="1" customWidth="1"/>
    <col min="4359" max="4359" width="10.42578125" style="1269" bestFit="1" customWidth="1"/>
    <col min="4360" max="4360" width="5.28515625" style="1269" customWidth="1"/>
    <col min="4361" max="4361" width="3.5703125" style="1269" bestFit="1" customWidth="1"/>
    <col min="4362" max="4362" width="3.5703125" style="1269" customWidth="1"/>
    <col min="4363" max="4364" width="2.85546875" style="1269" customWidth="1"/>
    <col min="4365" max="4369" width="2.85546875" style="1269" bestFit="1" customWidth="1"/>
    <col min="4370" max="4387" width="3" style="1269" bestFit="1" customWidth="1"/>
    <col min="4388" max="4388" width="3.42578125" style="1269" customWidth="1"/>
    <col min="4389" max="4390" width="3" style="1269" bestFit="1" customWidth="1"/>
    <col min="4391" max="4391" width="4" style="1269" customWidth="1"/>
    <col min="4392" max="4392" width="3" style="1269" bestFit="1" customWidth="1"/>
    <col min="4393" max="4393" width="3.42578125" style="1269" customWidth="1"/>
    <col min="4394" max="4412" width="3" style="1269" bestFit="1" customWidth="1"/>
    <col min="4413" max="4609" width="9.140625" style="1269"/>
    <col min="4610" max="4610" width="3.42578125" style="1269" bestFit="1" customWidth="1"/>
    <col min="4611" max="4611" width="9.42578125" style="1269" customWidth="1"/>
    <col min="4612" max="4612" width="8.28515625" style="1269" customWidth="1"/>
    <col min="4613" max="4613" width="34.85546875" style="1269" customWidth="1"/>
    <col min="4614" max="4614" width="8.140625" style="1269" bestFit="1" customWidth="1"/>
    <col min="4615" max="4615" width="10.42578125" style="1269" bestFit="1" customWidth="1"/>
    <col min="4616" max="4616" width="5.28515625" style="1269" customWidth="1"/>
    <col min="4617" max="4617" width="3.5703125" style="1269" bestFit="1" customWidth="1"/>
    <col min="4618" max="4618" width="3.5703125" style="1269" customWidth="1"/>
    <col min="4619" max="4620" width="2.85546875" style="1269" customWidth="1"/>
    <col min="4621" max="4625" width="2.85546875" style="1269" bestFit="1" customWidth="1"/>
    <col min="4626" max="4643" width="3" style="1269" bestFit="1" customWidth="1"/>
    <col min="4644" max="4644" width="3.42578125" style="1269" customWidth="1"/>
    <col min="4645" max="4646" width="3" style="1269" bestFit="1" customWidth="1"/>
    <col min="4647" max="4647" width="4" style="1269" customWidth="1"/>
    <col min="4648" max="4648" width="3" style="1269" bestFit="1" customWidth="1"/>
    <col min="4649" max="4649" width="3.42578125" style="1269" customWidth="1"/>
    <col min="4650" max="4668" width="3" style="1269" bestFit="1" customWidth="1"/>
    <col min="4669" max="4865" width="9.140625" style="1269"/>
    <col min="4866" max="4866" width="3.42578125" style="1269" bestFit="1" customWidth="1"/>
    <col min="4867" max="4867" width="9.42578125" style="1269" customWidth="1"/>
    <col min="4868" max="4868" width="8.28515625" style="1269" customWidth="1"/>
    <col min="4869" max="4869" width="34.85546875" style="1269" customWidth="1"/>
    <col min="4870" max="4870" width="8.140625" style="1269" bestFit="1" customWidth="1"/>
    <col min="4871" max="4871" width="10.42578125" style="1269" bestFit="1" customWidth="1"/>
    <col min="4872" max="4872" width="5.28515625" style="1269" customWidth="1"/>
    <col min="4873" max="4873" width="3.5703125" style="1269" bestFit="1" customWidth="1"/>
    <col min="4874" max="4874" width="3.5703125" style="1269" customWidth="1"/>
    <col min="4875" max="4876" width="2.85546875" style="1269" customWidth="1"/>
    <col min="4877" max="4881" width="2.85546875" style="1269" bestFit="1" customWidth="1"/>
    <col min="4882" max="4899" width="3" style="1269" bestFit="1" customWidth="1"/>
    <col min="4900" max="4900" width="3.42578125" style="1269" customWidth="1"/>
    <col min="4901" max="4902" width="3" style="1269" bestFit="1" customWidth="1"/>
    <col min="4903" max="4903" width="4" style="1269" customWidth="1"/>
    <col min="4904" max="4904" width="3" style="1269" bestFit="1" customWidth="1"/>
    <col min="4905" max="4905" width="3.42578125" style="1269" customWidth="1"/>
    <col min="4906" max="4924" width="3" style="1269" bestFit="1" customWidth="1"/>
    <col min="4925" max="5121" width="9.140625" style="1269"/>
    <col min="5122" max="5122" width="3.42578125" style="1269" bestFit="1" customWidth="1"/>
    <col min="5123" max="5123" width="9.42578125" style="1269" customWidth="1"/>
    <col min="5124" max="5124" width="8.28515625" style="1269" customWidth="1"/>
    <col min="5125" max="5125" width="34.85546875" style="1269" customWidth="1"/>
    <col min="5126" max="5126" width="8.140625" style="1269" bestFit="1" customWidth="1"/>
    <col min="5127" max="5127" width="10.42578125" style="1269" bestFit="1" customWidth="1"/>
    <col min="5128" max="5128" width="5.28515625" style="1269" customWidth="1"/>
    <col min="5129" max="5129" width="3.5703125" style="1269" bestFit="1" customWidth="1"/>
    <col min="5130" max="5130" width="3.5703125" style="1269" customWidth="1"/>
    <col min="5131" max="5132" width="2.85546875" style="1269" customWidth="1"/>
    <col min="5133" max="5137" width="2.85546875" style="1269" bestFit="1" customWidth="1"/>
    <col min="5138" max="5155" width="3" style="1269" bestFit="1" customWidth="1"/>
    <col min="5156" max="5156" width="3.42578125" style="1269" customWidth="1"/>
    <col min="5157" max="5158" width="3" style="1269" bestFit="1" customWidth="1"/>
    <col min="5159" max="5159" width="4" style="1269" customWidth="1"/>
    <col min="5160" max="5160" width="3" style="1269" bestFit="1" customWidth="1"/>
    <col min="5161" max="5161" width="3.42578125" style="1269" customWidth="1"/>
    <col min="5162" max="5180" width="3" style="1269" bestFit="1" customWidth="1"/>
    <col min="5181" max="5377" width="9.140625" style="1269"/>
    <col min="5378" max="5378" width="3.42578125" style="1269" bestFit="1" customWidth="1"/>
    <col min="5379" max="5379" width="9.42578125" style="1269" customWidth="1"/>
    <col min="5380" max="5380" width="8.28515625" style="1269" customWidth="1"/>
    <col min="5381" max="5381" width="34.85546875" style="1269" customWidth="1"/>
    <col min="5382" max="5382" width="8.140625" style="1269" bestFit="1" customWidth="1"/>
    <col min="5383" max="5383" width="10.42578125" style="1269" bestFit="1" customWidth="1"/>
    <col min="5384" max="5384" width="5.28515625" style="1269" customWidth="1"/>
    <col min="5385" max="5385" width="3.5703125" style="1269" bestFit="1" customWidth="1"/>
    <col min="5386" max="5386" width="3.5703125" style="1269" customWidth="1"/>
    <col min="5387" max="5388" width="2.85546875" style="1269" customWidth="1"/>
    <col min="5389" max="5393" width="2.85546875" style="1269" bestFit="1" customWidth="1"/>
    <col min="5394" max="5411" width="3" style="1269" bestFit="1" customWidth="1"/>
    <col min="5412" max="5412" width="3.42578125" style="1269" customWidth="1"/>
    <col min="5413" max="5414" width="3" style="1269" bestFit="1" customWidth="1"/>
    <col min="5415" max="5415" width="4" style="1269" customWidth="1"/>
    <col min="5416" max="5416" width="3" style="1269" bestFit="1" customWidth="1"/>
    <col min="5417" max="5417" width="3.42578125" style="1269" customWidth="1"/>
    <col min="5418" max="5436" width="3" style="1269" bestFit="1" customWidth="1"/>
    <col min="5437" max="5633" width="9.140625" style="1269"/>
    <col min="5634" max="5634" width="3.42578125" style="1269" bestFit="1" customWidth="1"/>
    <col min="5635" max="5635" width="9.42578125" style="1269" customWidth="1"/>
    <col min="5636" max="5636" width="8.28515625" style="1269" customWidth="1"/>
    <col min="5637" max="5637" width="34.85546875" style="1269" customWidth="1"/>
    <col min="5638" max="5638" width="8.140625" style="1269" bestFit="1" customWidth="1"/>
    <col min="5639" max="5639" width="10.42578125" style="1269" bestFit="1" customWidth="1"/>
    <col min="5640" max="5640" width="5.28515625" style="1269" customWidth="1"/>
    <col min="5641" max="5641" width="3.5703125" style="1269" bestFit="1" customWidth="1"/>
    <col min="5642" max="5642" width="3.5703125" style="1269" customWidth="1"/>
    <col min="5643" max="5644" width="2.85546875" style="1269" customWidth="1"/>
    <col min="5645" max="5649" width="2.85546875" style="1269" bestFit="1" customWidth="1"/>
    <col min="5650" max="5667" width="3" style="1269" bestFit="1" customWidth="1"/>
    <col min="5668" max="5668" width="3.42578125" style="1269" customWidth="1"/>
    <col min="5669" max="5670" width="3" style="1269" bestFit="1" customWidth="1"/>
    <col min="5671" max="5671" width="4" style="1269" customWidth="1"/>
    <col min="5672" max="5672" width="3" style="1269" bestFit="1" customWidth="1"/>
    <col min="5673" max="5673" width="3.42578125" style="1269" customWidth="1"/>
    <col min="5674" max="5692" width="3" style="1269" bestFit="1" customWidth="1"/>
    <col min="5693" max="5889" width="9.140625" style="1269"/>
    <col min="5890" max="5890" width="3.42578125" style="1269" bestFit="1" customWidth="1"/>
    <col min="5891" max="5891" width="9.42578125" style="1269" customWidth="1"/>
    <col min="5892" max="5892" width="8.28515625" style="1269" customWidth="1"/>
    <col min="5893" max="5893" width="34.85546875" style="1269" customWidth="1"/>
    <col min="5894" max="5894" width="8.140625" style="1269" bestFit="1" customWidth="1"/>
    <col min="5895" max="5895" width="10.42578125" style="1269" bestFit="1" customWidth="1"/>
    <col min="5896" max="5896" width="5.28515625" style="1269" customWidth="1"/>
    <col min="5897" max="5897" width="3.5703125" style="1269" bestFit="1" customWidth="1"/>
    <col min="5898" max="5898" width="3.5703125" style="1269" customWidth="1"/>
    <col min="5899" max="5900" width="2.85546875" style="1269" customWidth="1"/>
    <col min="5901" max="5905" width="2.85546875" style="1269" bestFit="1" customWidth="1"/>
    <col min="5906" max="5923" width="3" style="1269" bestFit="1" customWidth="1"/>
    <col min="5924" max="5924" width="3.42578125" style="1269" customWidth="1"/>
    <col min="5925" max="5926" width="3" style="1269" bestFit="1" customWidth="1"/>
    <col min="5927" max="5927" width="4" style="1269" customWidth="1"/>
    <col min="5928" max="5928" width="3" style="1269" bestFit="1" customWidth="1"/>
    <col min="5929" max="5929" width="3.42578125" style="1269" customWidth="1"/>
    <col min="5930" max="5948" width="3" style="1269" bestFit="1" customWidth="1"/>
    <col min="5949" max="6145" width="9.140625" style="1269"/>
    <col min="6146" max="6146" width="3.42578125" style="1269" bestFit="1" customWidth="1"/>
    <col min="6147" max="6147" width="9.42578125" style="1269" customWidth="1"/>
    <col min="6148" max="6148" width="8.28515625" style="1269" customWidth="1"/>
    <col min="6149" max="6149" width="34.85546875" style="1269" customWidth="1"/>
    <col min="6150" max="6150" width="8.140625" style="1269" bestFit="1" customWidth="1"/>
    <col min="6151" max="6151" width="10.42578125" style="1269" bestFit="1" customWidth="1"/>
    <col min="6152" max="6152" width="5.28515625" style="1269" customWidth="1"/>
    <col min="6153" max="6153" width="3.5703125" style="1269" bestFit="1" customWidth="1"/>
    <col min="6154" max="6154" width="3.5703125" style="1269" customWidth="1"/>
    <col min="6155" max="6156" width="2.85546875" style="1269" customWidth="1"/>
    <col min="6157" max="6161" width="2.85546875" style="1269" bestFit="1" customWidth="1"/>
    <col min="6162" max="6179" width="3" style="1269" bestFit="1" customWidth="1"/>
    <col min="6180" max="6180" width="3.42578125" style="1269" customWidth="1"/>
    <col min="6181" max="6182" width="3" style="1269" bestFit="1" customWidth="1"/>
    <col min="6183" max="6183" width="4" style="1269" customWidth="1"/>
    <col min="6184" max="6184" width="3" style="1269" bestFit="1" customWidth="1"/>
    <col min="6185" max="6185" width="3.42578125" style="1269" customWidth="1"/>
    <col min="6186" max="6204" width="3" style="1269" bestFit="1" customWidth="1"/>
    <col min="6205" max="6401" width="9.140625" style="1269"/>
    <col min="6402" max="6402" width="3.42578125" style="1269" bestFit="1" customWidth="1"/>
    <col min="6403" max="6403" width="9.42578125" style="1269" customWidth="1"/>
    <col min="6404" max="6404" width="8.28515625" style="1269" customWidth="1"/>
    <col min="6405" max="6405" width="34.85546875" style="1269" customWidth="1"/>
    <col min="6406" max="6406" width="8.140625" style="1269" bestFit="1" customWidth="1"/>
    <col min="6407" max="6407" width="10.42578125" style="1269" bestFit="1" customWidth="1"/>
    <col min="6408" max="6408" width="5.28515625" style="1269" customWidth="1"/>
    <col min="6409" max="6409" width="3.5703125" style="1269" bestFit="1" customWidth="1"/>
    <col min="6410" max="6410" width="3.5703125" style="1269" customWidth="1"/>
    <col min="6411" max="6412" width="2.85546875" style="1269" customWidth="1"/>
    <col min="6413" max="6417" width="2.85546875" style="1269" bestFit="1" customWidth="1"/>
    <col min="6418" max="6435" width="3" style="1269" bestFit="1" customWidth="1"/>
    <col min="6436" max="6436" width="3.42578125" style="1269" customWidth="1"/>
    <col min="6437" max="6438" width="3" style="1269" bestFit="1" customWidth="1"/>
    <col min="6439" max="6439" width="4" style="1269" customWidth="1"/>
    <col min="6440" max="6440" width="3" style="1269" bestFit="1" customWidth="1"/>
    <col min="6441" max="6441" width="3.42578125" style="1269" customWidth="1"/>
    <col min="6442" max="6460" width="3" style="1269" bestFit="1" customWidth="1"/>
    <col min="6461" max="6657" width="9.140625" style="1269"/>
    <col min="6658" max="6658" width="3.42578125" style="1269" bestFit="1" customWidth="1"/>
    <col min="6659" max="6659" width="9.42578125" style="1269" customWidth="1"/>
    <col min="6660" max="6660" width="8.28515625" style="1269" customWidth="1"/>
    <col min="6661" max="6661" width="34.85546875" style="1269" customWidth="1"/>
    <col min="6662" max="6662" width="8.140625" style="1269" bestFit="1" customWidth="1"/>
    <col min="6663" max="6663" width="10.42578125" style="1269" bestFit="1" customWidth="1"/>
    <col min="6664" max="6664" width="5.28515625" style="1269" customWidth="1"/>
    <col min="6665" max="6665" width="3.5703125" style="1269" bestFit="1" customWidth="1"/>
    <col min="6666" max="6666" width="3.5703125" style="1269" customWidth="1"/>
    <col min="6667" max="6668" width="2.85546875" style="1269" customWidth="1"/>
    <col min="6669" max="6673" width="2.85546875" style="1269" bestFit="1" customWidth="1"/>
    <col min="6674" max="6691" width="3" style="1269" bestFit="1" customWidth="1"/>
    <col min="6692" max="6692" width="3.42578125" style="1269" customWidth="1"/>
    <col min="6693" max="6694" width="3" style="1269" bestFit="1" customWidth="1"/>
    <col min="6695" max="6695" width="4" style="1269" customWidth="1"/>
    <col min="6696" max="6696" width="3" style="1269" bestFit="1" customWidth="1"/>
    <col min="6697" max="6697" width="3.42578125" style="1269" customWidth="1"/>
    <col min="6698" max="6716" width="3" style="1269" bestFit="1" customWidth="1"/>
    <col min="6717" max="6913" width="9.140625" style="1269"/>
    <col min="6914" max="6914" width="3.42578125" style="1269" bestFit="1" customWidth="1"/>
    <col min="6915" max="6915" width="9.42578125" style="1269" customWidth="1"/>
    <col min="6916" max="6916" width="8.28515625" style="1269" customWidth="1"/>
    <col min="6917" max="6917" width="34.85546875" style="1269" customWidth="1"/>
    <col min="6918" max="6918" width="8.140625" style="1269" bestFit="1" customWidth="1"/>
    <col min="6919" max="6919" width="10.42578125" style="1269" bestFit="1" customWidth="1"/>
    <col min="6920" max="6920" width="5.28515625" style="1269" customWidth="1"/>
    <col min="6921" max="6921" width="3.5703125" style="1269" bestFit="1" customWidth="1"/>
    <col min="6922" max="6922" width="3.5703125" style="1269" customWidth="1"/>
    <col min="6923" max="6924" width="2.85546875" style="1269" customWidth="1"/>
    <col min="6925" max="6929" width="2.85546875" style="1269" bestFit="1" customWidth="1"/>
    <col min="6930" max="6947" width="3" style="1269" bestFit="1" customWidth="1"/>
    <col min="6948" max="6948" width="3.42578125" style="1269" customWidth="1"/>
    <col min="6949" max="6950" width="3" style="1269" bestFit="1" customWidth="1"/>
    <col min="6951" max="6951" width="4" style="1269" customWidth="1"/>
    <col min="6952" max="6952" width="3" style="1269" bestFit="1" customWidth="1"/>
    <col min="6953" max="6953" width="3.42578125" style="1269" customWidth="1"/>
    <col min="6954" max="6972" width="3" style="1269" bestFit="1" customWidth="1"/>
    <col min="6973" max="7169" width="9.140625" style="1269"/>
    <col min="7170" max="7170" width="3.42578125" style="1269" bestFit="1" customWidth="1"/>
    <col min="7171" max="7171" width="9.42578125" style="1269" customWidth="1"/>
    <col min="7172" max="7172" width="8.28515625" style="1269" customWidth="1"/>
    <col min="7173" max="7173" width="34.85546875" style="1269" customWidth="1"/>
    <col min="7174" max="7174" width="8.140625" style="1269" bestFit="1" customWidth="1"/>
    <col min="7175" max="7175" width="10.42578125" style="1269" bestFit="1" customWidth="1"/>
    <col min="7176" max="7176" width="5.28515625" style="1269" customWidth="1"/>
    <col min="7177" max="7177" width="3.5703125" style="1269" bestFit="1" customWidth="1"/>
    <col min="7178" max="7178" width="3.5703125" style="1269" customWidth="1"/>
    <col min="7179" max="7180" width="2.85546875" style="1269" customWidth="1"/>
    <col min="7181" max="7185" width="2.85546875" style="1269" bestFit="1" customWidth="1"/>
    <col min="7186" max="7203" width="3" style="1269" bestFit="1" customWidth="1"/>
    <col min="7204" max="7204" width="3.42578125" style="1269" customWidth="1"/>
    <col min="7205" max="7206" width="3" style="1269" bestFit="1" customWidth="1"/>
    <col min="7207" max="7207" width="4" style="1269" customWidth="1"/>
    <col min="7208" max="7208" width="3" style="1269" bestFit="1" customWidth="1"/>
    <col min="7209" max="7209" width="3.42578125" style="1269" customWidth="1"/>
    <col min="7210" max="7228" width="3" style="1269" bestFit="1" customWidth="1"/>
    <col min="7229" max="7425" width="9.140625" style="1269"/>
    <col min="7426" max="7426" width="3.42578125" style="1269" bestFit="1" customWidth="1"/>
    <col min="7427" max="7427" width="9.42578125" style="1269" customWidth="1"/>
    <col min="7428" max="7428" width="8.28515625" style="1269" customWidth="1"/>
    <col min="7429" max="7429" width="34.85546875" style="1269" customWidth="1"/>
    <col min="7430" max="7430" width="8.140625" style="1269" bestFit="1" customWidth="1"/>
    <col min="7431" max="7431" width="10.42578125" style="1269" bestFit="1" customWidth="1"/>
    <col min="7432" max="7432" width="5.28515625" style="1269" customWidth="1"/>
    <col min="7433" max="7433" width="3.5703125" style="1269" bestFit="1" customWidth="1"/>
    <col min="7434" max="7434" width="3.5703125" style="1269" customWidth="1"/>
    <col min="7435" max="7436" width="2.85546875" style="1269" customWidth="1"/>
    <col min="7437" max="7441" width="2.85546875" style="1269" bestFit="1" customWidth="1"/>
    <col min="7442" max="7459" width="3" style="1269" bestFit="1" customWidth="1"/>
    <col min="7460" max="7460" width="3.42578125" style="1269" customWidth="1"/>
    <col min="7461" max="7462" width="3" style="1269" bestFit="1" customWidth="1"/>
    <col min="7463" max="7463" width="4" style="1269" customWidth="1"/>
    <col min="7464" max="7464" width="3" style="1269" bestFit="1" customWidth="1"/>
    <col min="7465" max="7465" width="3.42578125" style="1269" customWidth="1"/>
    <col min="7466" max="7484" width="3" style="1269" bestFit="1" customWidth="1"/>
    <col min="7485" max="7681" width="9.140625" style="1269"/>
    <col min="7682" max="7682" width="3.42578125" style="1269" bestFit="1" customWidth="1"/>
    <col min="7683" max="7683" width="9.42578125" style="1269" customWidth="1"/>
    <col min="7684" max="7684" width="8.28515625" style="1269" customWidth="1"/>
    <col min="7685" max="7685" width="34.85546875" style="1269" customWidth="1"/>
    <col min="7686" max="7686" width="8.140625" style="1269" bestFit="1" customWidth="1"/>
    <col min="7687" max="7687" width="10.42578125" style="1269" bestFit="1" customWidth="1"/>
    <col min="7688" max="7688" width="5.28515625" style="1269" customWidth="1"/>
    <col min="7689" max="7689" width="3.5703125" style="1269" bestFit="1" customWidth="1"/>
    <col min="7690" max="7690" width="3.5703125" style="1269" customWidth="1"/>
    <col min="7691" max="7692" width="2.85546875" style="1269" customWidth="1"/>
    <col min="7693" max="7697" width="2.85546875" style="1269" bestFit="1" customWidth="1"/>
    <col min="7698" max="7715" width="3" style="1269" bestFit="1" customWidth="1"/>
    <col min="7716" max="7716" width="3.42578125" style="1269" customWidth="1"/>
    <col min="7717" max="7718" width="3" style="1269" bestFit="1" customWidth="1"/>
    <col min="7719" max="7719" width="4" style="1269" customWidth="1"/>
    <col min="7720" max="7720" width="3" style="1269" bestFit="1" customWidth="1"/>
    <col min="7721" max="7721" width="3.42578125" style="1269" customWidth="1"/>
    <col min="7722" max="7740" width="3" style="1269" bestFit="1" customWidth="1"/>
    <col min="7741" max="7937" width="9.140625" style="1269"/>
    <col min="7938" max="7938" width="3.42578125" style="1269" bestFit="1" customWidth="1"/>
    <col min="7939" max="7939" width="9.42578125" style="1269" customWidth="1"/>
    <col min="7940" max="7940" width="8.28515625" style="1269" customWidth="1"/>
    <col min="7941" max="7941" width="34.85546875" style="1269" customWidth="1"/>
    <col min="7942" max="7942" width="8.140625" style="1269" bestFit="1" customWidth="1"/>
    <col min="7943" max="7943" width="10.42578125" style="1269" bestFit="1" customWidth="1"/>
    <col min="7944" max="7944" width="5.28515625" style="1269" customWidth="1"/>
    <col min="7945" max="7945" width="3.5703125" style="1269" bestFit="1" customWidth="1"/>
    <col min="7946" max="7946" width="3.5703125" style="1269" customWidth="1"/>
    <col min="7947" max="7948" width="2.85546875" style="1269" customWidth="1"/>
    <col min="7949" max="7953" width="2.85546875" style="1269" bestFit="1" customWidth="1"/>
    <col min="7954" max="7971" width="3" style="1269" bestFit="1" customWidth="1"/>
    <col min="7972" max="7972" width="3.42578125" style="1269" customWidth="1"/>
    <col min="7973" max="7974" width="3" style="1269" bestFit="1" customWidth="1"/>
    <col min="7975" max="7975" width="4" style="1269" customWidth="1"/>
    <col min="7976" max="7976" width="3" style="1269" bestFit="1" customWidth="1"/>
    <col min="7977" max="7977" width="3.42578125" style="1269" customWidth="1"/>
    <col min="7978" max="7996" width="3" style="1269" bestFit="1" customWidth="1"/>
    <col min="7997" max="8193" width="9.140625" style="1269"/>
    <col min="8194" max="8194" width="3.42578125" style="1269" bestFit="1" customWidth="1"/>
    <col min="8195" max="8195" width="9.42578125" style="1269" customWidth="1"/>
    <col min="8196" max="8196" width="8.28515625" style="1269" customWidth="1"/>
    <col min="8197" max="8197" width="34.85546875" style="1269" customWidth="1"/>
    <col min="8198" max="8198" width="8.140625" style="1269" bestFit="1" customWidth="1"/>
    <col min="8199" max="8199" width="10.42578125" style="1269" bestFit="1" customWidth="1"/>
    <col min="8200" max="8200" width="5.28515625" style="1269" customWidth="1"/>
    <col min="8201" max="8201" width="3.5703125" style="1269" bestFit="1" customWidth="1"/>
    <col min="8202" max="8202" width="3.5703125" style="1269" customWidth="1"/>
    <col min="8203" max="8204" width="2.85546875" style="1269" customWidth="1"/>
    <col min="8205" max="8209" width="2.85546875" style="1269" bestFit="1" customWidth="1"/>
    <col min="8210" max="8227" width="3" style="1269" bestFit="1" customWidth="1"/>
    <col min="8228" max="8228" width="3.42578125" style="1269" customWidth="1"/>
    <col min="8229" max="8230" width="3" style="1269" bestFit="1" customWidth="1"/>
    <col min="8231" max="8231" width="4" style="1269" customWidth="1"/>
    <col min="8232" max="8232" width="3" style="1269" bestFit="1" customWidth="1"/>
    <col min="8233" max="8233" width="3.42578125" style="1269" customWidth="1"/>
    <col min="8234" max="8252" width="3" style="1269" bestFit="1" customWidth="1"/>
    <col min="8253" max="8449" width="9.140625" style="1269"/>
    <col min="8450" max="8450" width="3.42578125" style="1269" bestFit="1" customWidth="1"/>
    <col min="8451" max="8451" width="9.42578125" style="1269" customWidth="1"/>
    <col min="8452" max="8452" width="8.28515625" style="1269" customWidth="1"/>
    <col min="8453" max="8453" width="34.85546875" style="1269" customWidth="1"/>
    <col min="8454" max="8454" width="8.140625" style="1269" bestFit="1" customWidth="1"/>
    <col min="8455" max="8455" width="10.42578125" style="1269" bestFit="1" customWidth="1"/>
    <col min="8456" max="8456" width="5.28515625" style="1269" customWidth="1"/>
    <col min="8457" max="8457" width="3.5703125" style="1269" bestFit="1" customWidth="1"/>
    <col min="8458" max="8458" width="3.5703125" style="1269" customWidth="1"/>
    <col min="8459" max="8460" width="2.85546875" style="1269" customWidth="1"/>
    <col min="8461" max="8465" width="2.85546875" style="1269" bestFit="1" customWidth="1"/>
    <col min="8466" max="8483" width="3" style="1269" bestFit="1" customWidth="1"/>
    <col min="8484" max="8484" width="3.42578125" style="1269" customWidth="1"/>
    <col min="8485" max="8486" width="3" style="1269" bestFit="1" customWidth="1"/>
    <col min="8487" max="8487" width="4" style="1269" customWidth="1"/>
    <col min="8488" max="8488" width="3" style="1269" bestFit="1" customWidth="1"/>
    <col min="8489" max="8489" width="3.42578125" style="1269" customWidth="1"/>
    <col min="8490" max="8508" width="3" style="1269" bestFit="1" customWidth="1"/>
    <col min="8509" max="8705" width="9.140625" style="1269"/>
    <col min="8706" max="8706" width="3.42578125" style="1269" bestFit="1" customWidth="1"/>
    <col min="8707" max="8707" width="9.42578125" style="1269" customWidth="1"/>
    <col min="8708" max="8708" width="8.28515625" style="1269" customWidth="1"/>
    <col min="8709" max="8709" width="34.85546875" style="1269" customWidth="1"/>
    <col min="8710" max="8710" width="8.140625" style="1269" bestFit="1" customWidth="1"/>
    <col min="8711" max="8711" width="10.42578125" style="1269" bestFit="1" customWidth="1"/>
    <col min="8712" max="8712" width="5.28515625" style="1269" customWidth="1"/>
    <col min="8713" max="8713" width="3.5703125" style="1269" bestFit="1" customWidth="1"/>
    <col min="8714" max="8714" width="3.5703125" style="1269" customWidth="1"/>
    <col min="8715" max="8716" width="2.85546875" style="1269" customWidth="1"/>
    <col min="8717" max="8721" width="2.85546875" style="1269" bestFit="1" customWidth="1"/>
    <col min="8722" max="8739" width="3" style="1269" bestFit="1" customWidth="1"/>
    <col min="8740" max="8740" width="3.42578125" style="1269" customWidth="1"/>
    <col min="8741" max="8742" width="3" style="1269" bestFit="1" customWidth="1"/>
    <col min="8743" max="8743" width="4" style="1269" customWidth="1"/>
    <col min="8744" max="8744" width="3" style="1269" bestFit="1" customWidth="1"/>
    <col min="8745" max="8745" width="3.42578125" style="1269" customWidth="1"/>
    <col min="8746" max="8764" width="3" style="1269" bestFit="1" customWidth="1"/>
    <col min="8765" max="8961" width="9.140625" style="1269"/>
    <col min="8962" max="8962" width="3.42578125" style="1269" bestFit="1" customWidth="1"/>
    <col min="8963" max="8963" width="9.42578125" style="1269" customWidth="1"/>
    <col min="8964" max="8964" width="8.28515625" style="1269" customWidth="1"/>
    <col min="8965" max="8965" width="34.85546875" style="1269" customWidth="1"/>
    <col min="8966" max="8966" width="8.140625" style="1269" bestFit="1" customWidth="1"/>
    <col min="8967" max="8967" width="10.42578125" style="1269" bestFit="1" customWidth="1"/>
    <col min="8968" max="8968" width="5.28515625" style="1269" customWidth="1"/>
    <col min="8969" max="8969" width="3.5703125" style="1269" bestFit="1" customWidth="1"/>
    <col min="8970" max="8970" width="3.5703125" style="1269" customWidth="1"/>
    <col min="8971" max="8972" width="2.85546875" style="1269" customWidth="1"/>
    <col min="8973" max="8977" width="2.85546875" style="1269" bestFit="1" customWidth="1"/>
    <col min="8978" max="8995" width="3" style="1269" bestFit="1" customWidth="1"/>
    <col min="8996" max="8996" width="3.42578125" style="1269" customWidth="1"/>
    <col min="8997" max="8998" width="3" style="1269" bestFit="1" customWidth="1"/>
    <col min="8999" max="8999" width="4" style="1269" customWidth="1"/>
    <col min="9000" max="9000" width="3" style="1269" bestFit="1" customWidth="1"/>
    <col min="9001" max="9001" width="3.42578125" style="1269" customWidth="1"/>
    <col min="9002" max="9020" width="3" style="1269" bestFit="1" customWidth="1"/>
    <col min="9021" max="9217" width="9.140625" style="1269"/>
    <col min="9218" max="9218" width="3.42578125" style="1269" bestFit="1" customWidth="1"/>
    <col min="9219" max="9219" width="9.42578125" style="1269" customWidth="1"/>
    <col min="9220" max="9220" width="8.28515625" style="1269" customWidth="1"/>
    <col min="9221" max="9221" width="34.85546875" style="1269" customWidth="1"/>
    <col min="9222" max="9222" width="8.140625" style="1269" bestFit="1" customWidth="1"/>
    <col min="9223" max="9223" width="10.42578125" style="1269" bestFit="1" customWidth="1"/>
    <col min="9224" max="9224" width="5.28515625" style="1269" customWidth="1"/>
    <col min="9225" max="9225" width="3.5703125" style="1269" bestFit="1" customWidth="1"/>
    <col min="9226" max="9226" width="3.5703125" style="1269" customWidth="1"/>
    <col min="9227" max="9228" width="2.85546875" style="1269" customWidth="1"/>
    <col min="9229" max="9233" width="2.85546875" style="1269" bestFit="1" customWidth="1"/>
    <col min="9234" max="9251" width="3" style="1269" bestFit="1" customWidth="1"/>
    <col min="9252" max="9252" width="3.42578125" style="1269" customWidth="1"/>
    <col min="9253" max="9254" width="3" style="1269" bestFit="1" customWidth="1"/>
    <col min="9255" max="9255" width="4" style="1269" customWidth="1"/>
    <col min="9256" max="9256" width="3" style="1269" bestFit="1" customWidth="1"/>
    <col min="9257" max="9257" width="3.42578125" style="1269" customWidth="1"/>
    <col min="9258" max="9276" width="3" style="1269" bestFit="1" customWidth="1"/>
    <col min="9277" max="9473" width="9.140625" style="1269"/>
    <col min="9474" max="9474" width="3.42578125" style="1269" bestFit="1" customWidth="1"/>
    <col min="9475" max="9475" width="9.42578125" style="1269" customWidth="1"/>
    <col min="9476" max="9476" width="8.28515625" style="1269" customWidth="1"/>
    <col min="9477" max="9477" width="34.85546875" style="1269" customWidth="1"/>
    <col min="9478" max="9478" width="8.140625" style="1269" bestFit="1" customWidth="1"/>
    <col min="9479" max="9479" width="10.42578125" style="1269" bestFit="1" customWidth="1"/>
    <col min="9480" max="9480" width="5.28515625" style="1269" customWidth="1"/>
    <col min="9481" max="9481" width="3.5703125" style="1269" bestFit="1" customWidth="1"/>
    <col min="9482" max="9482" width="3.5703125" style="1269" customWidth="1"/>
    <col min="9483" max="9484" width="2.85546875" style="1269" customWidth="1"/>
    <col min="9485" max="9489" width="2.85546875" style="1269" bestFit="1" customWidth="1"/>
    <col min="9490" max="9507" width="3" style="1269" bestFit="1" customWidth="1"/>
    <col min="9508" max="9508" width="3.42578125" style="1269" customWidth="1"/>
    <col min="9509" max="9510" width="3" style="1269" bestFit="1" customWidth="1"/>
    <col min="9511" max="9511" width="4" style="1269" customWidth="1"/>
    <col min="9512" max="9512" width="3" style="1269" bestFit="1" customWidth="1"/>
    <col min="9513" max="9513" width="3.42578125" style="1269" customWidth="1"/>
    <col min="9514" max="9532" width="3" style="1269" bestFit="1" customWidth="1"/>
    <col min="9533" max="9729" width="9.140625" style="1269"/>
    <col min="9730" max="9730" width="3.42578125" style="1269" bestFit="1" customWidth="1"/>
    <col min="9731" max="9731" width="9.42578125" style="1269" customWidth="1"/>
    <col min="9732" max="9732" width="8.28515625" style="1269" customWidth="1"/>
    <col min="9733" max="9733" width="34.85546875" style="1269" customWidth="1"/>
    <col min="9734" max="9734" width="8.140625" style="1269" bestFit="1" customWidth="1"/>
    <col min="9735" max="9735" width="10.42578125" style="1269" bestFit="1" customWidth="1"/>
    <col min="9736" max="9736" width="5.28515625" style="1269" customWidth="1"/>
    <col min="9737" max="9737" width="3.5703125" style="1269" bestFit="1" customWidth="1"/>
    <col min="9738" max="9738" width="3.5703125" style="1269" customWidth="1"/>
    <col min="9739" max="9740" width="2.85546875" style="1269" customWidth="1"/>
    <col min="9741" max="9745" width="2.85546875" style="1269" bestFit="1" customWidth="1"/>
    <col min="9746" max="9763" width="3" style="1269" bestFit="1" customWidth="1"/>
    <col min="9764" max="9764" width="3.42578125" style="1269" customWidth="1"/>
    <col min="9765" max="9766" width="3" style="1269" bestFit="1" customWidth="1"/>
    <col min="9767" max="9767" width="4" style="1269" customWidth="1"/>
    <col min="9768" max="9768" width="3" style="1269" bestFit="1" customWidth="1"/>
    <col min="9769" max="9769" width="3.42578125" style="1269" customWidth="1"/>
    <col min="9770" max="9788" width="3" style="1269" bestFit="1" customWidth="1"/>
    <col min="9789" max="9985" width="9.140625" style="1269"/>
    <col min="9986" max="9986" width="3.42578125" style="1269" bestFit="1" customWidth="1"/>
    <col min="9987" max="9987" width="9.42578125" style="1269" customWidth="1"/>
    <col min="9988" max="9988" width="8.28515625" style="1269" customWidth="1"/>
    <col min="9989" max="9989" width="34.85546875" style="1269" customWidth="1"/>
    <col min="9990" max="9990" width="8.140625" style="1269" bestFit="1" customWidth="1"/>
    <col min="9991" max="9991" width="10.42578125" style="1269" bestFit="1" customWidth="1"/>
    <col min="9992" max="9992" width="5.28515625" style="1269" customWidth="1"/>
    <col min="9993" max="9993" width="3.5703125" style="1269" bestFit="1" customWidth="1"/>
    <col min="9994" max="9994" width="3.5703125" style="1269" customWidth="1"/>
    <col min="9995" max="9996" width="2.85546875" style="1269" customWidth="1"/>
    <col min="9997" max="10001" width="2.85546875" style="1269" bestFit="1" customWidth="1"/>
    <col min="10002" max="10019" width="3" style="1269" bestFit="1" customWidth="1"/>
    <col min="10020" max="10020" width="3.42578125" style="1269" customWidth="1"/>
    <col min="10021" max="10022" width="3" style="1269" bestFit="1" customWidth="1"/>
    <col min="10023" max="10023" width="4" style="1269" customWidth="1"/>
    <col min="10024" max="10024" width="3" style="1269" bestFit="1" customWidth="1"/>
    <col min="10025" max="10025" width="3.42578125" style="1269" customWidth="1"/>
    <col min="10026" max="10044" width="3" style="1269" bestFit="1" customWidth="1"/>
    <col min="10045" max="10241" width="9.140625" style="1269"/>
    <col min="10242" max="10242" width="3.42578125" style="1269" bestFit="1" customWidth="1"/>
    <col min="10243" max="10243" width="9.42578125" style="1269" customWidth="1"/>
    <col min="10244" max="10244" width="8.28515625" style="1269" customWidth="1"/>
    <col min="10245" max="10245" width="34.85546875" style="1269" customWidth="1"/>
    <col min="10246" max="10246" width="8.140625" style="1269" bestFit="1" customWidth="1"/>
    <col min="10247" max="10247" width="10.42578125" style="1269" bestFit="1" customWidth="1"/>
    <col min="10248" max="10248" width="5.28515625" style="1269" customWidth="1"/>
    <col min="10249" max="10249" width="3.5703125" style="1269" bestFit="1" customWidth="1"/>
    <col min="10250" max="10250" width="3.5703125" style="1269" customWidth="1"/>
    <col min="10251" max="10252" width="2.85546875" style="1269" customWidth="1"/>
    <col min="10253" max="10257" width="2.85546875" style="1269" bestFit="1" customWidth="1"/>
    <col min="10258" max="10275" width="3" style="1269" bestFit="1" customWidth="1"/>
    <col min="10276" max="10276" width="3.42578125" style="1269" customWidth="1"/>
    <col min="10277" max="10278" width="3" style="1269" bestFit="1" customWidth="1"/>
    <col min="10279" max="10279" width="4" style="1269" customWidth="1"/>
    <col min="10280" max="10280" width="3" style="1269" bestFit="1" customWidth="1"/>
    <col min="10281" max="10281" width="3.42578125" style="1269" customWidth="1"/>
    <col min="10282" max="10300" width="3" style="1269" bestFit="1" customWidth="1"/>
    <col min="10301" max="10497" width="9.140625" style="1269"/>
    <col min="10498" max="10498" width="3.42578125" style="1269" bestFit="1" customWidth="1"/>
    <col min="10499" max="10499" width="9.42578125" style="1269" customWidth="1"/>
    <col min="10500" max="10500" width="8.28515625" style="1269" customWidth="1"/>
    <col min="10501" max="10501" width="34.85546875" style="1269" customWidth="1"/>
    <col min="10502" max="10502" width="8.140625" style="1269" bestFit="1" customWidth="1"/>
    <col min="10503" max="10503" width="10.42578125" style="1269" bestFit="1" customWidth="1"/>
    <col min="10504" max="10504" width="5.28515625" style="1269" customWidth="1"/>
    <col min="10505" max="10505" width="3.5703125" style="1269" bestFit="1" customWidth="1"/>
    <col min="10506" max="10506" width="3.5703125" style="1269" customWidth="1"/>
    <col min="10507" max="10508" width="2.85546875" style="1269" customWidth="1"/>
    <col min="10509" max="10513" width="2.85546875" style="1269" bestFit="1" customWidth="1"/>
    <col min="10514" max="10531" width="3" style="1269" bestFit="1" customWidth="1"/>
    <col min="10532" max="10532" width="3.42578125" style="1269" customWidth="1"/>
    <col min="10533" max="10534" width="3" style="1269" bestFit="1" customWidth="1"/>
    <col min="10535" max="10535" width="4" style="1269" customWidth="1"/>
    <col min="10536" max="10536" width="3" style="1269" bestFit="1" customWidth="1"/>
    <col min="10537" max="10537" width="3.42578125" style="1269" customWidth="1"/>
    <col min="10538" max="10556" width="3" style="1269" bestFit="1" customWidth="1"/>
    <col min="10557" max="10753" width="9.140625" style="1269"/>
    <col min="10754" max="10754" width="3.42578125" style="1269" bestFit="1" customWidth="1"/>
    <col min="10755" max="10755" width="9.42578125" style="1269" customWidth="1"/>
    <col min="10756" max="10756" width="8.28515625" style="1269" customWidth="1"/>
    <col min="10757" max="10757" width="34.85546875" style="1269" customWidth="1"/>
    <col min="10758" max="10758" width="8.140625" style="1269" bestFit="1" customWidth="1"/>
    <col min="10759" max="10759" width="10.42578125" style="1269" bestFit="1" customWidth="1"/>
    <col min="10760" max="10760" width="5.28515625" style="1269" customWidth="1"/>
    <col min="10761" max="10761" width="3.5703125" style="1269" bestFit="1" customWidth="1"/>
    <col min="10762" max="10762" width="3.5703125" style="1269" customWidth="1"/>
    <col min="10763" max="10764" width="2.85546875" style="1269" customWidth="1"/>
    <col min="10765" max="10769" width="2.85546875" style="1269" bestFit="1" customWidth="1"/>
    <col min="10770" max="10787" width="3" style="1269" bestFit="1" customWidth="1"/>
    <col min="10788" max="10788" width="3.42578125" style="1269" customWidth="1"/>
    <col min="10789" max="10790" width="3" style="1269" bestFit="1" customWidth="1"/>
    <col min="10791" max="10791" width="4" style="1269" customWidth="1"/>
    <col min="10792" max="10792" width="3" style="1269" bestFit="1" customWidth="1"/>
    <col min="10793" max="10793" width="3.42578125" style="1269" customWidth="1"/>
    <col min="10794" max="10812" width="3" style="1269" bestFit="1" customWidth="1"/>
    <col min="10813" max="11009" width="9.140625" style="1269"/>
    <col min="11010" max="11010" width="3.42578125" style="1269" bestFit="1" customWidth="1"/>
    <col min="11011" max="11011" width="9.42578125" style="1269" customWidth="1"/>
    <col min="11012" max="11012" width="8.28515625" style="1269" customWidth="1"/>
    <col min="11013" max="11013" width="34.85546875" style="1269" customWidth="1"/>
    <col min="11014" max="11014" width="8.140625" style="1269" bestFit="1" customWidth="1"/>
    <col min="11015" max="11015" width="10.42578125" style="1269" bestFit="1" customWidth="1"/>
    <col min="11016" max="11016" width="5.28515625" style="1269" customWidth="1"/>
    <col min="11017" max="11017" width="3.5703125" style="1269" bestFit="1" customWidth="1"/>
    <col min="11018" max="11018" width="3.5703125" style="1269" customWidth="1"/>
    <col min="11019" max="11020" width="2.85546875" style="1269" customWidth="1"/>
    <col min="11021" max="11025" width="2.85546875" style="1269" bestFit="1" customWidth="1"/>
    <col min="11026" max="11043" width="3" style="1269" bestFit="1" customWidth="1"/>
    <col min="11044" max="11044" width="3.42578125" style="1269" customWidth="1"/>
    <col min="11045" max="11046" width="3" style="1269" bestFit="1" customWidth="1"/>
    <col min="11047" max="11047" width="4" style="1269" customWidth="1"/>
    <col min="11048" max="11048" width="3" style="1269" bestFit="1" customWidth="1"/>
    <col min="11049" max="11049" width="3.42578125" style="1269" customWidth="1"/>
    <col min="11050" max="11068" width="3" style="1269" bestFit="1" customWidth="1"/>
    <col min="11069" max="11265" width="9.140625" style="1269"/>
    <col min="11266" max="11266" width="3.42578125" style="1269" bestFit="1" customWidth="1"/>
    <col min="11267" max="11267" width="9.42578125" style="1269" customWidth="1"/>
    <col min="11268" max="11268" width="8.28515625" style="1269" customWidth="1"/>
    <col min="11269" max="11269" width="34.85546875" style="1269" customWidth="1"/>
    <col min="11270" max="11270" width="8.140625" style="1269" bestFit="1" customWidth="1"/>
    <col min="11271" max="11271" width="10.42578125" style="1269" bestFit="1" customWidth="1"/>
    <col min="11272" max="11272" width="5.28515625" style="1269" customWidth="1"/>
    <col min="11273" max="11273" width="3.5703125" style="1269" bestFit="1" customWidth="1"/>
    <col min="11274" max="11274" width="3.5703125" style="1269" customWidth="1"/>
    <col min="11275" max="11276" width="2.85546875" style="1269" customWidth="1"/>
    <col min="11277" max="11281" width="2.85546875" style="1269" bestFit="1" customWidth="1"/>
    <col min="11282" max="11299" width="3" style="1269" bestFit="1" customWidth="1"/>
    <col min="11300" max="11300" width="3.42578125" style="1269" customWidth="1"/>
    <col min="11301" max="11302" width="3" style="1269" bestFit="1" customWidth="1"/>
    <col min="11303" max="11303" width="4" style="1269" customWidth="1"/>
    <col min="11304" max="11304" width="3" style="1269" bestFit="1" customWidth="1"/>
    <col min="11305" max="11305" width="3.42578125" style="1269" customWidth="1"/>
    <col min="11306" max="11324" width="3" style="1269" bestFit="1" customWidth="1"/>
    <col min="11325" max="11521" width="9.140625" style="1269"/>
    <col min="11522" max="11522" width="3.42578125" style="1269" bestFit="1" customWidth="1"/>
    <col min="11523" max="11523" width="9.42578125" style="1269" customWidth="1"/>
    <col min="11524" max="11524" width="8.28515625" style="1269" customWidth="1"/>
    <col min="11525" max="11525" width="34.85546875" style="1269" customWidth="1"/>
    <col min="11526" max="11526" width="8.140625" style="1269" bestFit="1" customWidth="1"/>
    <col min="11527" max="11527" width="10.42578125" style="1269" bestFit="1" customWidth="1"/>
    <col min="11528" max="11528" width="5.28515625" style="1269" customWidth="1"/>
    <col min="11529" max="11529" width="3.5703125" style="1269" bestFit="1" customWidth="1"/>
    <col min="11530" max="11530" width="3.5703125" style="1269" customWidth="1"/>
    <col min="11531" max="11532" width="2.85546875" style="1269" customWidth="1"/>
    <col min="11533" max="11537" width="2.85546875" style="1269" bestFit="1" customWidth="1"/>
    <col min="11538" max="11555" width="3" style="1269" bestFit="1" customWidth="1"/>
    <col min="11556" max="11556" width="3.42578125" style="1269" customWidth="1"/>
    <col min="11557" max="11558" width="3" style="1269" bestFit="1" customWidth="1"/>
    <col min="11559" max="11559" width="4" style="1269" customWidth="1"/>
    <col min="11560" max="11560" width="3" style="1269" bestFit="1" customWidth="1"/>
    <col min="11561" max="11561" width="3.42578125" style="1269" customWidth="1"/>
    <col min="11562" max="11580" width="3" style="1269" bestFit="1" customWidth="1"/>
    <col min="11581" max="11777" width="9.140625" style="1269"/>
    <col min="11778" max="11778" width="3.42578125" style="1269" bestFit="1" customWidth="1"/>
    <col min="11779" max="11779" width="9.42578125" style="1269" customWidth="1"/>
    <col min="11780" max="11780" width="8.28515625" style="1269" customWidth="1"/>
    <col min="11781" max="11781" width="34.85546875" style="1269" customWidth="1"/>
    <col min="11782" max="11782" width="8.140625" style="1269" bestFit="1" customWidth="1"/>
    <col min="11783" max="11783" width="10.42578125" style="1269" bestFit="1" customWidth="1"/>
    <col min="11784" max="11784" width="5.28515625" style="1269" customWidth="1"/>
    <col min="11785" max="11785" width="3.5703125" style="1269" bestFit="1" customWidth="1"/>
    <col min="11786" max="11786" width="3.5703125" style="1269" customWidth="1"/>
    <col min="11787" max="11788" width="2.85546875" style="1269" customWidth="1"/>
    <col min="11789" max="11793" width="2.85546875" style="1269" bestFit="1" customWidth="1"/>
    <col min="11794" max="11811" width="3" style="1269" bestFit="1" customWidth="1"/>
    <col min="11812" max="11812" width="3.42578125" style="1269" customWidth="1"/>
    <col min="11813" max="11814" width="3" style="1269" bestFit="1" customWidth="1"/>
    <col min="11815" max="11815" width="4" style="1269" customWidth="1"/>
    <col min="11816" max="11816" width="3" style="1269" bestFit="1" customWidth="1"/>
    <col min="11817" max="11817" width="3.42578125" style="1269" customWidth="1"/>
    <col min="11818" max="11836" width="3" style="1269" bestFit="1" customWidth="1"/>
    <col min="11837" max="12033" width="9.140625" style="1269"/>
    <col min="12034" max="12034" width="3.42578125" style="1269" bestFit="1" customWidth="1"/>
    <col min="12035" max="12035" width="9.42578125" style="1269" customWidth="1"/>
    <col min="12036" max="12036" width="8.28515625" style="1269" customWidth="1"/>
    <col min="12037" max="12037" width="34.85546875" style="1269" customWidth="1"/>
    <col min="12038" max="12038" width="8.140625" style="1269" bestFit="1" customWidth="1"/>
    <col min="12039" max="12039" width="10.42578125" style="1269" bestFit="1" customWidth="1"/>
    <col min="12040" max="12040" width="5.28515625" style="1269" customWidth="1"/>
    <col min="12041" max="12041" width="3.5703125" style="1269" bestFit="1" customWidth="1"/>
    <col min="12042" max="12042" width="3.5703125" style="1269" customWidth="1"/>
    <col min="12043" max="12044" width="2.85546875" style="1269" customWidth="1"/>
    <col min="12045" max="12049" width="2.85546875" style="1269" bestFit="1" customWidth="1"/>
    <col min="12050" max="12067" width="3" style="1269" bestFit="1" customWidth="1"/>
    <col min="12068" max="12068" width="3.42578125" style="1269" customWidth="1"/>
    <col min="12069" max="12070" width="3" style="1269" bestFit="1" customWidth="1"/>
    <col min="12071" max="12071" width="4" style="1269" customWidth="1"/>
    <col min="12072" max="12072" width="3" style="1269" bestFit="1" customWidth="1"/>
    <col min="12073" max="12073" width="3.42578125" style="1269" customWidth="1"/>
    <col min="12074" max="12092" width="3" style="1269" bestFit="1" customWidth="1"/>
    <col min="12093" max="12289" width="9.140625" style="1269"/>
    <col min="12290" max="12290" width="3.42578125" style="1269" bestFit="1" customWidth="1"/>
    <col min="12291" max="12291" width="9.42578125" style="1269" customWidth="1"/>
    <col min="12292" max="12292" width="8.28515625" style="1269" customWidth="1"/>
    <col min="12293" max="12293" width="34.85546875" style="1269" customWidth="1"/>
    <col min="12294" max="12294" width="8.140625" style="1269" bestFit="1" customWidth="1"/>
    <col min="12295" max="12295" width="10.42578125" style="1269" bestFit="1" customWidth="1"/>
    <col min="12296" max="12296" width="5.28515625" style="1269" customWidth="1"/>
    <col min="12297" max="12297" width="3.5703125" style="1269" bestFit="1" customWidth="1"/>
    <col min="12298" max="12298" width="3.5703125" style="1269" customWidth="1"/>
    <col min="12299" max="12300" width="2.85546875" style="1269" customWidth="1"/>
    <col min="12301" max="12305" width="2.85546875" style="1269" bestFit="1" customWidth="1"/>
    <col min="12306" max="12323" width="3" style="1269" bestFit="1" customWidth="1"/>
    <col min="12324" max="12324" width="3.42578125" style="1269" customWidth="1"/>
    <col min="12325" max="12326" width="3" style="1269" bestFit="1" customWidth="1"/>
    <col min="12327" max="12327" width="4" style="1269" customWidth="1"/>
    <col min="12328" max="12328" width="3" style="1269" bestFit="1" customWidth="1"/>
    <col min="12329" max="12329" width="3.42578125" style="1269" customWidth="1"/>
    <col min="12330" max="12348" width="3" style="1269" bestFit="1" customWidth="1"/>
    <col min="12349" max="12545" width="9.140625" style="1269"/>
    <col min="12546" max="12546" width="3.42578125" style="1269" bestFit="1" customWidth="1"/>
    <col min="12547" max="12547" width="9.42578125" style="1269" customWidth="1"/>
    <col min="12548" max="12548" width="8.28515625" style="1269" customWidth="1"/>
    <col min="12549" max="12549" width="34.85546875" style="1269" customWidth="1"/>
    <col min="12550" max="12550" width="8.140625" style="1269" bestFit="1" customWidth="1"/>
    <col min="12551" max="12551" width="10.42578125" style="1269" bestFit="1" customWidth="1"/>
    <col min="12552" max="12552" width="5.28515625" style="1269" customWidth="1"/>
    <col min="12553" max="12553" width="3.5703125" style="1269" bestFit="1" customWidth="1"/>
    <col min="12554" max="12554" width="3.5703125" style="1269" customWidth="1"/>
    <col min="12555" max="12556" width="2.85546875" style="1269" customWidth="1"/>
    <col min="12557" max="12561" width="2.85546875" style="1269" bestFit="1" customWidth="1"/>
    <col min="12562" max="12579" width="3" style="1269" bestFit="1" customWidth="1"/>
    <col min="12580" max="12580" width="3.42578125" style="1269" customWidth="1"/>
    <col min="12581" max="12582" width="3" style="1269" bestFit="1" customWidth="1"/>
    <col min="12583" max="12583" width="4" style="1269" customWidth="1"/>
    <col min="12584" max="12584" width="3" style="1269" bestFit="1" customWidth="1"/>
    <col min="12585" max="12585" width="3.42578125" style="1269" customWidth="1"/>
    <col min="12586" max="12604" width="3" style="1269" bestFit="1" customWidth="1"/>
    <col min="12605" max="12801" width="9.140625" style="1269"/>
    <col min="12802" max="12802" width="3.42578125" style="1269" bestFit="1" customWidth="1"/>
    <col min="12803" max="12803" width="9.42578125" style="1269" customWidth="1"/>
    <col min="12804" max="12804" width="8.28515625" style="1269" customWidth="1"/>
    <col min="12805" max="12805" width="34.85546875" style="1269" customWidth="1"/>
    <col min="12806" max="12806" width="8.140625" style="1269" bestFit="1" customWidth="1"/>
    <col min="12807" max="12807" width="10.42578125" style="1269" bestFit="1" customWidth="1"/>
    <col min="12808" max="12808" width="5.28515625" style="1269" customWidth="1"/>
    <col min="12809" max="12809" width="3.5703125" style="1269" bestFit="1" customWidth="1"/>
    <col min="12810" max="12810" width="3.5703125" style="1269" customWidth="1"/>
    <col min="12811" max="12812" width="2.85546875" style="1269" customWidth="1"/>
    <col min="12813" max="12817" width="2.85546875" style="1269" bestFit="1" customWidth="1"/>
    <col min="12818" max="12835" width="3" style="1269" bestFit="1" customWidth="1"/>
    <col min="12836" max="12836" width="3.42578125" style="1269" customWidth="1"/>
    <col min="12837" max="12838" width="3" style="1269" bestFit="1" customWidth="1"/>
    <col min="12839" max="12839" width="4" style="1269" customWidth="1"/>
    <col min="12840" max="12840" width="3" style="1269" bestFit="1" customWidth="1"/>
    <col min="12841" max="12841" width="3.42578125" style="1269" customWidth="1"/>
    <col min="12842" max="12860" width="3" style="1269" bestFit="1" customWidth="1"/>
    <col min="12861" max="13057" width="9.140625" style="1269"/>
    <col min="13058" max="13058" width="3.42578125" style="1269" bestFit="1" customWidth="1"/>
    <col min="13059" max="13059" width="9.42578125" style="1269" customWidth="1"/>
    <col min="13060" max="13060" width="8.28515625" style="1269" customWidth="1"/>
    <col min="13061" max="13061" width="34.85546875" style="1269" customWidth="1"/>
    <col min="13062" max="13062" width="8.140625" style="1269" bestFit="1" customWidth="1"/>
    <col min="13063" max="13063" width="10.42578125" style="1269" bestFit="1" customWidth="1"/>
    <col min="13064" max="13064" width="5.28515625" style="1269" customWidth="1"/>
    <col min="13065" max="13065" width="3.5703125" style="1269" bestFit="1" customWidth="1"/>
    <col min="13066" max="13066" width="3.5703125" style="1269" customWidth="1"/>
    <col min="13067" max="13068" width="2.85546875" style="1269" customWidth="1"/>
    <col min="13069" max="13073" width="2.85546875" style="1269" bestFit="1" customWidth="1"/>
    <col min="13074" max="13091" width="3" style="1269" bestFit="1" customWidth="1"/>
    <col min="13092" max="13092" width="3.42578125" style="1269" customWidth="1"/>
    <col min="13093" max="13094" width="3" style="1269" bestFit="1" customWidth="1"/>
    <col min="13095" max="13095" width="4" style="1269" customWidth="1"/>
    <col min="13096" max="13096" width="3" style="1269" bestFit="1" customWidth="1"/>
    <col min="13097" max="13097" width="3.42578125" style="1269" customWidth="1"/>
    <col min="13098" max="13116" width="3" style="1269" bestFit="1" customWidth="1"/>
    <col min="13117" max="13313" width="9.140625" style="1269"/>
    <col min="13314" max="13314" width="3.42578125" style="1269" bestFit="1" customWidth="1"/>
    <col min="13315" max="13315" width="9.42578125" style="1269" customWidth="1"/>
    <col min="13316" max="13316" width="8.28515625" style="1269" customWidth="1"/>
    <col min="13317" max="13317" width="34.85546875" style="1269" customWidth="1"/>
    <col min="13318" max="13318" width="8.140625" style="1269" bestFit="1" customWidth="1"/>
    <col min="13319" max="13319" width="10.42578125" style="1269" bestFit="1" customWidth="1"/>
    <col min="13320" max="13320" width="5.28515625" style="1269" customWidth="1"/>
    <col min="13321" max="13321" width="3.5703125" style="1269" bestFit="1" customWidth="1"/>
    <col min="13322" max="13322" width="3.5703125" style="1269" customWidth="1"/>
    <col min="13323" max="13324" width="2.85546875" style="1269" customWidth="1"/>
    <col min="13325" max="13329" width="2.85546875" style="1269" bestFit="1" customWidth="1"/>
    <col min="13330" max="13347" width="3" style="1269" bestFit="1" customWidth="1"/>
    <col min="13348" max="13348" width="3.42578125" style="1269" customWidth="1"/>
    <col min="13349" max="13350" width="3" style="1269" bestFit="1" customWidth="1"/>
    <col min="13351" max="13351" width="4" style="1269" customWidth="1"/>
    <col min="13352" max="13352" width="3" style="1269" bestFit="1" customWidth="1"/>
    <col min="13353" max="13353" width="3.42578125" style="1269" customWidth="1"/>
    <col min="13354" max="13372" width="3" style="1269" bestFit="1" customWidth="1"/>
    <col min="13373" max="13569" width="9.140625" style="1269"/>
    <col min="13570" max="13570" width="3.42578125" style="1269" bestFit="1" customWidth="1"/>
    <col min="13571" max="13571" width="9.42578125" style="1269" customWidth="1"/>
    <col min="13572" max="13572" width="8.28515625" style="1269" customWidth="1"/>
    <col min="13573" max="13573" width="34.85546875" style="1269" customWidth="1"/>
    <col min="13574" max="13574" width="8.140625" style="1269" bestFit="1" customWidth="1"/>
    <col min="13575" max="13575" width="10.42578125" style="1269" bestFit="1" customWidth="1"/>
    <col min="13576" max="13576" width="5.28515625" style="1269" customWidth="1"/>
    <col min="13577" max="13577" width="3.5703125" style="1269" bestFit="1" customWidth="1"/>
    <col min="13578" max="13578" width="3.5703125" style="1269" customWidth="1"/>
    <col min="13579" max="13580" width="2.85546875" style="1269" customWidth="1"/>
    <col min="13581" max="13585" width="2.85546875" style="1269" bestFit="1" customWidth="1"/>
    <col min="13586" max="13603" width="3" style="1269" bestFit="1" customWidth="1"/>
    <col min="13604" max="13604" width="3.42578125" style="1269" customWidth="1"/>
    <col min="13605" max="13606" width="3" style="1269" bestFit="1" customWidth="1"/>
    <col min="13607" max="13607" width="4" style="1269" customWidth="1"/>
    <col min="13608" max="13608" width="3" style="1269" bestFit="1" customWidth="1"/>
    <col min="13609" max="13609" width="3.42578125" style="1269" customWidth="1"/>
    <col min="13610" max="13628" width="3" style="1269" bestFit="1" customWidth="1"/>
    <col min="13629" max="13825" width="9.140625" style="1269"/>
    <col min="13826" max="13826" width="3.42578125" style="1269" bestFit="1" customWidth="1"/>
    <col min="13827" max="13827" width="9.42578125" style="1269" customWidth="1"/>
    <col min="13828" max="13828" width="8.28515625" style="1269" customWidth="1"/>
    <col min="13829" max="13829" width="34.85546875" style="1269" customWidth="1"/>
    <col min="13830" max="13830" width="8.140625" style="1269" bestFit="1" customWidth="1"/>
    <col min="13831" max="13831" width="10.42578125" style="1269" bestFit="1" customWidth="1"/>
    <col min="13832" max="13832" width="5.28515625" style="1269" customWidth="1"/>
    <col min="13833" max="13833" width="3.5703125" style="1269" bestFit="1" customWidth="1"/>
    <col min="13834" max="13834" width="3.5703125" style="1269" customWidth="1"/>
    <col min="13835" max="13836" width="2.85546875" style="1269" customWidth="1"/>
    <col min="13837" max="13841" width="2.85546875" style="1269" bestFit="1" customWidth="1"/>
    <col min="13842" max="13859" width="3" style="1269" bestFit="1" customWidth="1"/>
    <col min="13860" max="13860" width="3.42578125" style="1269" customWidth="1"/>
    <col min="13861" max="13862" width="3" style="1269" bestFit="1" customWidth="1"/>
    <col min="13863" max="13863" width="4" style="1269" customWidth="1"/>
    <col min="13864" max="13864" width="3" style="1269" bestFit="1" customWidth="1"/>
    <col min="13865" max="13865" width="3.42578125" style="1269" customWidth="1"/>
    <col min="13866" max="13884" width="3" style="1269" bestFit="1" customWidth="1"/>
    <col min="13885" max="14081" width="9.140625" style="1269"/>
    <col min="14082" max="14082" width="3.42578125" style="1269" bestFit="1" customWidth="1"/>
    <col min="14083" max="14083" width="9.42578125" style="1269" customWidth="1"/>
    <col min="14084" max="14084" width="8.28515625" style="1269" customWidth="1"/>
    <col min="14085" max="14085" width="34.85546875" style="1269" customWidth="1"/>
    <col min="14086" max="14086" width="8.140625" style="1269" bestFit="1" customWidth="1"/>
    <col min="14087" max="14087" width="10.42578125" style="1269" bestFit="1" customWidth="1"/>
    <col min="14088" max="14088" width="5.28515625" style="1269" customWidth="1"/>
    <col min="14089" max="14089" width="3.5703125" style="1269" bestFit="1" customWidth="1"/>
    <col min="14090" max="14090" width="3.5703125" style="1269" customWidth="1"/>
    <col min="14091" max="14092" width="2.85546875" style="1269" customWidth="1"/>
    <col min="14093" max="14097" width="2.85546875" style="1269" bestFit="1" customWidth="1"/>
    <col min="14098" max="14115" width="3" style="1269" bestFit="1" customWidth="1"/>
    <col min="14116" max="14116" width="3.42578125" style="1269" customWidth="1"/>
    <col min="14117" max="14118" width="3" style="1269" bestFit="1" customWidth="1"/>
    <col min="14119" max="14119" width="4" style="1269" customWidth="1"/>
    <col min="14120" max="14120" width="3" style="1269" bestFit="1" customWidth="1"/>
    <col min="14121" max="14121" width="3.42578125" style="1269" customWidth="1"/>
    <col min="14122" max="14140" width="3" style="1269" bestFit="1" customWidth="1"/>
    <col min="14141" max="14337" width="9.140625" style="1269"/>
    <col min="14338" max="14338" width="3.42578125" style="1269" bestFit="1" customWidth="1"/>
    <col min="14339" max="14339" width="9.42578125" style="1269" customWidth="1"/>
    <col min="14340" max="14340" width="8.28515625" style="1269" customWidth="1"/>
    <col min="14341" max="14341" width="34.85546875" style="1269" customWidth="1"/>
    <col min="14342" max="14342" width="8.140625" style="1269" bestFit="1" customWidth="1"/>
    <col min="14343" max="14343" width="10.42578125" style="1269" bestFit="1" customWidth="1"/>
    <col min="14344" max="14344" width="5.28515625" style="1269" customWidth="1"/>
    <col min="14345" max="14345" width="3.5703125" style="1269" bestFit="1" customWidth="1"/>
    <col min="14346" max="14346" width="3.5703125" style="1269" customWidth="1"/>
    <col min="14347" max="14348" width="2.85546875" style="1269" customWidth="1"/>
    <col min="14349" max="14353" width="2.85546875" style="1269" bestFit="1" customWidth="1"/>
    <col min="14354" max="14371" width="3" style="1269" bestFit="1" customWidth="1"/>
    <col min="14372" max="14372" width="3.42578125" style="1269" customWidth="1"/>
    <col min="14373" max="14374" width="3" style="1269" bestFit="1" customWidth="1"/>
    <col min="14375" max="14375" width="4" style="1269" customWidth="1"/>
    <col min="14376" max="14376" width="3" style="1269" bestFit="1" customWidth="1"/>
    <col min="14377" max="14377" width="3.42578125" style="1269" customWidth="1"/>
    <col min="14378" max="14396" width="3" style="1269" bestFit="1" customWidth="1"/>
    <col min="14397" max="14593" width="9.140625" style="1269"/>
    <col min="14594" max="14594" width="3.42578125" style="1269" bestFit="1" customWidth="1"/>
    <col min="14595" max="14595" width="9.42578125" style="1269" customWidth="1"/>
    <col min="14596" max="14596" width="8.28515625" style="1269" customWidth="1"/>
    <col min="14597" max="14597" width="34.85546875" style="1269" customWidth="1"/>
    <col min="14598" max="14598" width="8.140625" style="1269" bestFit="1" customWidth="1"/>
    <col min="14599" max="14599" width="10.42578125" style="1269" bestFit="1" customWidth="1"/>
    <col min="14600" max="14600" width="5.28515625" style="1269" customWidth="1"/>
    <col min="14601" max="14601" width="3.5703125" style="1269" bestFit="1" customWidth="1"/>
    <col min="14602" max="14602" width="3.5703125" style="1269" customWidth="1"/>
    <col min="14603" max="14604" width="2.85546875" style="1269" customWidth="1"/>
    <col min="14605" max="14609" width="2.85546875" style="1269" bestFit="1" customWidth="1"/>
    <col min="14610" max="14627" width="3" style="1269" bestFit="1" customWidth="1"/>
    <col min="14628" max="14628" width="3.42578125" style="1269" customWidth="1"/>
    <col min="14629" max="14630" width="3" style="1269" bestFit="1" customWidth="1"/>
    <col min="14631" max="14631" width="4" style="1269" customWidth="1"/>
    <col min="14632" max="14632" width="3" style="1269" bestFit="1" customWidth="1"/>
    <col min="14633" max="14633" width="3.42578125" style="1269" customWidth="1"/>
    <col min="14634" max="14652" width="3" style="1269" bestFit="1" customWidth="1"/>
    <col min="14653" max="14849" width="9.140625" style="1269"/>
    <col min="14850" max="14850" width="3.42578125" style="1269" bestFit="1" customWidth="1"/>
    <col min="14851" max="14851" width="9.42578125" style="1269" customWidth="1"/>
    <col min="14852" max="14852" width="8.28515625" style="1269" customWidth="1"/>
    <col min="14853" max="14853" width="34.85546875" style="1269" customWidth="1"/>
    <col min="14854" max="14854" width="8.140625" style="1269" bestFit="1" customWidth="1"/>
    <col min="14855" max="14855" width="10.42578125" style="1269" bestFit="1" customWidth="1"/>
    <col min="14856" max="14856" width="5.28515625" style="1269" customWidth="1"/>
    <col min="14857" max="14857" width="3.5703125" style="1269" bestFit="1" customWidth="1"/>
    <col min="14858" max="14858" width="3.5703125" style="1269" customWidth="1"/>
    <col min="14859" max="14860" width="2.85546875" style="1269" customWidth="1"/>
    <col min="14861" max="14865" width="2.85546875" style="1269" bestFit="1" customWidth="1"/>
    <col min="14866" max="14883" width="3" style="1269" bestFit="1" customWidth="1"/>
    <col min="14884" max="14884" width="3.42578125" style="1269" customWidth="1"/>
    <col min="14885" max="14886" width="3" style="1269" bestFit="1" customWidth="1"/>
    <col min="14887" max="14887" width="4" style="1269" customWidth="1"/>
    <col min="14888" max="14888" width="3" style="1269" bestFit="1" customWidth="1"/>
    <col min="14889" max="14889" width="3.42578125" style="1269" customWidth="1"/>
    <col min="14890" max="14908" width="3" style="1269" bestFit="1" customWidth="1"/>
    <col min="14909" max="15105" width="9.140625" style="1269"/>
    <col min="15106" max="15106" width="3.42578125" style="1269" bestFit="1" customWidth="1"/>
    <col min="15107" max="15107" width="9.42578125" style="1269" customWidth="1"/>
    <col min="15108" max="15108" width="8.28515625" style="1269" customWidth="1"/>
    <col min="15109" max="15109" width="34.85546875" style="1269" customWidth="1"/>
    <col min="15110" max="15110" width="8.140625" style="1269" bestFit="1" customWidth="1"/>
    <col min="15111" max="15111" width="10.42578125" style="1269" bestFit="1" customWidth="1"/>
    <col min="15112" max="15112" width="5.28515625" style="1269" customWidth="1"/>
    <col min="15113" max="15113" width="3.5703125" style="1269" bestFit="1" customWidth="1"/>
    <col min="15114" max="15114" width="3.5703125" style="1269" customWidth="1"/>
    <col min="15115" max="15116" width="2.85546875" style="1269" customWidth="1"/>
    <col min="15117" max="15121" width="2.85546875" style="1269" bestFit="1" customWidth="1"/>
    <col min="15122" max="15139" width="3" style="1269" bestFit="1" customWidth="1"/>
    <col min="15140" max="15140" width="3.42578125" style="1269" customWidth="1"/>
    <col min="15141" max="15142" width="3" style="1269" bestFit="1" customWidth="1"/>
    <col min="15143" max="15143" width="4" style="1269" customWidth="1"/>
    <col min="15144" max="15144" width="3" style="1269" bestFit="1" customWidth="1"/>
    <col min="15145" max="15145" width="3.42578125" style="1269" customWidth="1"/>
    <col min="15146" max="15164" width="3" style="1269" bestFit="1" customWidth="1"/>
    <col min="15165" max="15361" width="9.140625" style="1269"/>
    <col min="15362" max="15362" width="3.42578125" style="1269" bestFit="1" customWidth="1"/>
    <col min="15363" max="15363" width="9.42578125" style="1269" customWidth="1"/>
    <col min="15364" max="15364" width="8.28515625" style="1269" customWidth="1"/>
    <col min="15365" max="15365" width="34.85546875" style="1269" customWidth="1"/>
    <col min="15366" max="15366" width="8.140625" style="1269" bestFit="1" customWidth="1"/>
    <col min="15367" max="15367" width="10.42578125" style="1269" bestFit="1" customWidth="1"/>
    <col min="15368" max="15368" width="5.28515625" style="1269" customWidth="1"/>
    <col min="15369" max="15369" width="3.5703125" style="1269" bestFit="1" customWidth="1"/>
    <col min="15370" max="15370" width="3.5703125" style="1269" customWidth="1"/>
    <col min="15371" max="15372" width="2.85546875" style="1269" customWidth="1"/>
    <col min="15373" max="15377" width="2.85546875" style="1269" bestFit="1" customWidth="1"/>
    <col min="15378" max="15395" width="3" style="1269" bestFit="1" customWidth="1"/>
    <col min="15396" max="15396" width="3.42578125" style="1269" customWidth="1"/>
    <col min="15397" max="15398" width="3" style="1269" bestFit="1" customWidth="1"/>
    <col min="15399" max="15399" width="4" style="1269" customWidth="1"/>
    <col min="15400" max="15400" width="3" style="1269" bestFit="1" customWidth="1"/>
    <col min="15401" max="15401" width="3.42578125" style="1269" customWidth="1"/>
    <col min="15402" max="15420" width="3" style="1269" bestFit="1" customWidth="1"/>
    <col min="15421" max="15617" width="9.140625" style="1269"/>
    <col min="15618" max="15618" width="3.42578125" style="1269" bestFit="1" customWidth="1"/>
    <col min="15619" max="15619" width="9.42578125" style="1269" customWidth="1"/>
    <col min="15620" max="15620" width="8.28515625" style="1269" customWidth="1"/>
    <col min="15621" max="15621" width="34.85546875" style="1269" customWidth="1"/>
    <col min="15622" max="15622" width="8.140625" style="1269" bestFit="1" customWidth="1"/>
    <col min="15623" max="15623" width="10.42578125" style="1269" bestFit="1" customWidth="1"/>
    <col min="15624" max="15624" width="5.28515625" style="1269" customWidth="1"/>
    <col min="15625" max="15625" width="3.5703125" style="1269" bestFit="1" customWidth="1"/>
    <col min="15626" max="15626" width="3.5703125" style="1269" customWidth="1"/>
    <col min="15627" max="15628" width="2.85546875" style="1269" customWidth="1"/>
    <col min="15629" max="15633" width="2.85546875" style="1269" bestFit="1" customWidth="1"/>
    <col min="15634" max="15651" width="3" style="1269" bestFit="1" customWidth="1"/>
    <col min="15652" max="15652" width="3.42578125" style="1269" customWidth="1"/>
    <col min="15653" max="15654" width="3" style="1269" bestFit="1" customWidth="1"/>
    <col min="15655" max="15655" width="4" style="1269" customWidth="1"/>
    <col min="15656" max="15656" width="3" style="1269" bestFit="1" customWidth="1"/>
    <col min="15657" max="15657" width="3.42578125" style="1269" customWidth="1"/>
    <col min="15658" max="15676" width="3" style="1269" bestFit="1" customWidth="1"/>
    <col min="15677" max="15873" width="9.140625" style="1269"/>
    <col min="15874" max="15874" width="3.42578125" style="1269" bestFit="1" customWidth="1"/>
    <col min="15875" max="15875" width="9.42578125" style="1269" customWidth="1"/>
    <col min="15876" max="15876" width="8.28515625" style="1269" customWidth="1"/>
    <col min="15877" max="15877" width="34.85546875" style="1269" customWidth="1"/>
    <col min="15878" max="15878" width="8.140625" style="1269" bestFit="1" customWidth="1"/>
    <col min="15879" max="15879" width="10.42578125" style="1269" bestFit="1" customWidth="1"/>
    <col min="15880" max="15880" width="5.28515625" style="1269" customWidth="1"/>
    <col min="15881" max="15881" width="3.5703125" style="1269" bestFit="1" customWidth="1"/>
    <col min="15882" max="15882" width="3.5703125" style="1269" customWidth="1"/>
    <col min="15883" max="15884" width="2.85546875" style="1269" customWidth="1"/>
    <col min="15885" max="15889" width="2.85546875" style="1269" bestFit="1" customWidth="1"/>
    <col min="15890" max="15907" width="3" style="1269" bestFit="1" customWidth="1"/>
    <col min="15908" max="15908" width="3.42578125" style="1269" customWidth="1"/>
    <col min="15909" max="15910" width="3" style="1269" bestFit="1" customWidth="1"/>
    <col min="15911" max="15911" width="4" style="1269" customWidth="1"/>
    <col min="15912" max="15912" width="3" style="1269" bestFit="1" customWidth="1"/>
    <col min="15913" max="15913" width="3.42578125" style="1269" customWidth="1"/>
    <col min="15914" max="15932" width="3" style="1269" bestFit="1" customWidth="1"/>
    <col min="15933" max="16129" width="9.140625" style="1269"/>
    <col min="16130" max="16130" width="3.42578125" style="1269" bestFit="1" customWidth="1"/>
    <col min="16131" max="16131" width="9.42578125" style="1269" customWidth="1"/>
    <col min="16132" max="16132" width="8.28515625" style="1269" customWidth="1"/>
    <col min="16133" max="16133" width="34.85546875" style="1269" customWidth="1"/>
    <col min="16134" max="16134" width="8.140625" style="1269" bestFit="1" customWidth="1"/>
    <col min="16135" max="16135" width="10.42578125" style="1269" bestFit="1" customWidth="1"/>
    <col min="16136" max="16136" width="5.28515625" style="1269" customWidth="1"/>
    <col min="16137" max="16137" width="3.5703125" style="1269" bestFit="1" customWidth="1"/>
    <col min="16138" max="16138" width="3.5703125" style="1269" customWidth="1"/>
    <col min="16139" max="16140" width="2.85546875" style="1269" customWidth="1"/>
    <col min="16141" max="16145" width="2.85546875" style="1269" bestFit="1" customWidth="1"/>
    <col min="16146" max="16163" width="3" style="1269" bestFit="1" customWidth="1"/>
    <col min="16164" max="16164" width="3.42578125" style="1269" customWidth="1"/>
    <col min="16165" max="16166" width="3" style="1269" bestFit="1" customWidth="1"/>
    <col min="16167" max="16167" width="4" style="1269" customWidth="1"/>
    <col min="16168" max="16168" width="3" style="1269" bestFit="1" customWidth="1"/>
    <col min="16169" max="16169" width="3.42578125" style="1269" customWidth="1"/>
    <col min="16170" max="16188" width="3" style="1269" bestFit="1" customWidth="1"/>
    <col min="16189" max="16384" width="9.140625" style="1269"/>
  </cols>
  <sheetData>
    <row r="1" spans="1:65" ht="21" customHeight="1" x14ac:dyDescent="0.2">
      <c r="A1" s="2462" t="s">
        <v>24</v>
      </c>
      <c r="B1" s="2462"/>
      <c r="C1" s="2462"/>
      <c r="D1" s="2462"/>
      <c r="E1" s="1490"/>
      <c r="F1" s="1490"/>
      <c r="G1" s="1490"/>
    </row>
    <row r="2" spans="1:65" ht="16.5" customHeight="1" x14ac:dyDescent="0.2">
      <c r="A2" s="2463" t="s">
        <v>25</v>
      </c>
      <c r="B2" s="2463"/>
      <c r="C2" s="2463"/>
      <c r="D2" s="2463"/>
      <c r="E2" s="1491"/>
      <c r="F2" s="1491"/>
      <c r="G2" s="1491"/>
    </row>
    <row r="3" spans="1:65" ht="16.5" customHeight="1" x14ac:dyDescent="0.2">
      <c r="A3" s="2463" t="s">
        <v>26</v>
      </c>
      <c r="B3" s="2463"/>
      <c r="C3" s="2463"/>
      <c r="D3" s="2463"/>
      <c r="E3" s="1491"/>
      <c r="F3" s="1491"/>
      <c r="G3" s="1491"/>
    </row>
    <row r="4" spans="1:65" ht="33" customHeight="1" x14ac:dyDescent="0.2">
      <c r="A4" s="2464" t="s">
        <v>2138</v>
      </c>
      <c r="B4" s="2464"/>
      <c r="C4" s="2464"/>
      <c r="D4" s="2464"/>
      <c r="E4" s="2464"/>
      <c r="F4" s="2464"/>
      <c r="G4" s="2464"/>
      <c r="H4" s="2464"/>
      <c r="I4" s="2464"/>
      <c r="J4" s="2464"/>
      <c r="K4" s="2464"/>
      <c r="L4" s="2464"/>
      <c r="M4" s="2464"/>
      <c r="N4" s="2464"/>
      <c r="O4" s="2464"/>
      <c r="P4" s="2464"/>
      <c r="Q4" s="2464"/>
      <c r="R4" s="2464"/>
      <c r="S4" s="2464"/>
      <c r="T4" s="2464"/>
      <c r="U4" s="2464"/>
      <c r="V4" s="2464"/>
      <c r="W4" s="2464"/>
      <c r="X4" s="2464"/>
      <c r="Y4" s="2464"/>
      <c r="Z4" s="2464"/>
      <c r="AA4" s="2464"/>
      <c r="AB4" s="2464"/>
      <c r="AC4" s="2464"/>
      <c r="AD4" s="2464"/>
      <c r="AE4" s="2464"/>
      <c r="AF4" s="2464"/>
      <c r="AG4" s="2464"/>
      <c r="AH4" s="2464"/>
      <c r="AI4" s="2464"/>
      <c r="AJ4" s="2464"/>
      <c r="AK4" s="2464"/>
      <c r="AL4" s="2464"/>
      <c r="AM4" s="2464"/>
      <c r="AN4" s="2464"/>
      <c r="AO4" s="2464"/>
      <c r="AP4" s="2464"/>
      <c r="AQ4" s="2464"/>
      <c r="AR4" s="2464"/>
      <c r="AS4" s="2464"/>
      <c r="AT4" s="2464"/>
      <c r="AU4" s="2464"/>
      <c r="AV4" s="2464"/>
      <c r="AW4" s="2464"/>
      <c r="AX4" s="2464"/>
      <c r="AY4" s="2464"/>
      <c r="AZ4" s="2464"/>
      <c r="BA4" s="2464"/>
      <c r="BB4" s="2464"/>
      <c r="BC4" s="2464"/>
      <c r="BD4" s="2464"/>
      <c r="BE4" s="2464"/>
      <c r="BF4" s="2464"/>
      <c r="BG4" s="2464"/>
      <c r="BH4" s="2464"/>
    </row>
    <row r="5" spans="1:65" s="1272" customFormat="1" ht="24" customHeight="1" x14ac:dyDescent="0.2">
      <c r="A5" s="1270" t="s">
        <v>2353</v>
      </c>
      <c r="B5" s="1271"/>
      <c r="C5" s="1271"/>
      <c r="D5" s="1271"/>
      <c r="E5" s="1271"/>
      <c r="F5" s="1271"/>
      <c r="G5" s="1271"/>
      <c r="H5" s="1271"/>
      <c r="I5" s="1271"/>
      <c r="J5" s="1271"/>
      <c r="K5" s="1271"/>
      <c r="L5" s="1271"/>
      <c r="M5" s="1271"/>
      <c r="N5" s="1271"/>
      <c r="O5" s="1271"/>
      <c r="P5" s="1271"/>
      <c r="Q5" s="1271"/>
      <c r="R5" s="1271"/>
      <c r="S5" s="1271"/>
      <c r="T5" s="1271"/>
      <c r="U5" s="1271"/>
      <c r="V5" s="1271"/>
      <c r="W5" s="1271"/>
      <c r="X5" s="1271"/>
      <c r="Y5" s="1271"/>
      <c r="Z5" s="1271"/>
      <c r="AA5" s="1271"/>
      <c r="AB5" s="1271"/>
      <c r="AC5" s="1271"/>
      <c r="AD5" s="1271"/>
      <c r="AE5" s="1271"/>
      <c r="AF5" s="1271"/>
      <c r="AG5" s="1271"/>
      <c r="AH5" s="1271"/>
      <c r="AI5" s="1271"/>
      <c r="AJ5" s="1271"/>
      <c r="AK5" s="1271"/>
      <c r="AL5" s="1271"/>
      <c r="AM5" s="1271"/>
      <c r="AN5" s="1271"/>
      <c r="AO5" s="1271"/>
      <c r="AP5" s="1271"/>
      <c r="AQ5" s="1271"/>
      <c r="AR5" s="1271"/>
      <c r="AS5" s="1271"/>
      <c r="AT5" s="1271"/>
      <c r="AU5" s="1271"/>
      <c r="AV5" s="1271"/>
      <c r="AW5" s="1271"/>
      <c r="AX5" s="1271"/>
      <c r="AY5" s="1271"/>
      <c r="AZ5" s="1271"/>
      <c r="BA5" s="1271"/>
      <c r="BB5" s="1271"/>
      <c r="BC5" s="1271"/>
      <c r="BD5" s="1271"/>
      <c r="BE5" s="1271"/>
      <c r="BF5" s="1271"/>
      <c r="BG5" s="1271"/>
      <c r="BH5" s="1271"/>
    </row>
    <row r="6" spans="1:65" s="1272" customFormat="1" ht="27.75" customHeight="1" x14ac:dyDescent="0.2">
      <c r="A6" s="1270"/>
      <c r="B6" s="1270"/>
      <c r="C6" s="1271"/>
      <c r="D6" s="1271"/>
      <c r="E6" s="1271"/>
      <c r="F6" s="1271"/>
      <c r="G6" s="1271"/>
      <c r="H6" s="1271"/>
      <c r="I6" s="1271"/>
      <c r="J6" s="1271"/>
      <c r="K6" s="1271"/>
      <c r="L6" s="1271"/>
      <c r="M6" s="1271"/>
      <c r="N6" s="1271"/>
      <c r="O6" s="1271"/>
      <c r="P6" s="1271"/>
      <c r="Q6" s="1271"/>
      <c r="R6" s="1271"/>
      <c r="S6" s="1271"/>
      <c r="T6" s="1271"/>
      <c r="U6" s="1271"/>
      <c r="V6" s="1271"/>
      <c r="W6" s="1271"/>
      <c r="X6" s="1271"/>
      <c r="Y6" s="1271"/>
      <c r="Z6" s="1271"/>
      <c r="AA6" s="1271"/>
      <c r="AB6" s="1271"/>
      <c r="AC6" s="1271"/>
      <c r="AD6" s="1271"/>
      <c r="AE6" s="1271"/>
      <c r="AF6" s="1271"/>
      <c r="AG6" s="1271"/>
      <c r="AH6" s="1271"/>
      <c r="AI6" s="1271"/>
      <c r="AJ6" s="1271"/>
      <c r="AK6" s="1271"/>
      <c r="AL6" s="1271"/>
      <c r="AM6" s="1271"/>
      <c r="AN6" s="1271"/>
      <c r="AO6" s="1271"/>
      <c r="AP6" s="1271"/>
      <c r="AQ6" s="1271"/>
      <c r="AR6" s="1271"/>
      <c r="AS6" s="1271"/>
      <c r="AT6" s="1271"/>
      <c r="AU6" s="1271"/>
      <c r="AV6" s="1271"/>
      <c r="AW6" s="1271"/>
      <c r="AX6" s="1271"/>
      <c r="AY6" s="1271"/>
      <c r="AZ6" s="1271"/>
      <c r="BA6" s="1271"/>
      <c r="BB6" s="1271"/>
      <c r="BC6" s="1271"/>
      <c r="BD6" s="1271"/>
      <c r="BE6" s="1271"/>
      <c r="BF6" s="1271"/>
      <c r="BG6" s="1271"/>
      <c r="BH6" s="1271"/>
    </row>
    <row r="7" spans="1:65" ht="15" customHeight="1" x14ac:dyDescent="0.2">
      <c r="A7" s="2459" t="s">
        <v>3</v>
      </c>
      <c r="B7" s="2459" t="s">
        <v>28</v>
      </c>
      <c r="C7" s="2460" t="s">
        <v>835</v>
      </c>
      <c r="D7" s="2459" t="s">
        <v>836</v>
      </c>
      <c r="E7" s="2460" t="s">
        <v>1755</v>
      </c>
      <c r="F7" s="2460" t="s">
        <v>1756</v>
      </c>
      <c r="G7" s="2459" t="s">
        <v>838</v>
      </c>
      <c r="H7" s="2460" t="s">
        <v>839</v>
      </c>
      <c r="I7" s="2461" t="s">
        <v>2354</v>
      </c>
      <c r="J7" s="2461"/>
      <c r="K7" s="2461"/>
      <c r="L7" s="2458">
        <v>44805</v>
      </c>
      <c r="M7" s="2458"/>
      <c r="N7" s="2458"/>
      <c r="O7" s="2458"/>
      <c r="P7" s="2458">
        <v>44835</v>
      </c>
      <c r="Q7" s="2458"/>
      <c r="R7" s="2458"/>
      <c r="S7" s="2458"/>
      <c r="T7" s="2458"/>
      <c r="U7" s="2458">
        <v>44866</v>
      </c>
      <c r="V7" s="2458"/>
      <c r="W7" s="2458"/>
      <c r="X7" s="2458"/>
      <c r="Y7" s="2458">
        <v>44896</v>
      </c>
      <c r="Z7" s="2458"/>
      <c r="AA7" s="2458"/>
      <c r="AB7" s="2458"/>
      <c r="AC7" s="2457" t="s">
        <v>2355</v>
      </c>
      <c r="AD7" s="2457"/>
      <c r="AE7" s="2457"/>
      <c r="AF7" s="2457"/>
      <c r="AG7" s="2457"/>
      <c r="AH7" s="2458">
        <v>44958</v>
      </c>
      <c r="AI7" s="2458"/>
      <c r="AJ7" s="2458"/>
      <c r="AK7" s="2458"/>
      <c r="AL7" s="2458">
        <v>44986</v>
      </c>
      <c r="AM7" s="2458"/>
      <c r="AN7" s="2458"/>
      <c r="AO7" s="2458"/>
      <c r="AP7" s="2458">
        <v>45017</v>
      </c>
      <c r="AQ7" s="2458"/>
      <c r="AR7" s="2458"/>
      <c r="AS7" s="2458"/>
      <c r="AT7" s="2458"/>
      <c r="AU7" s="2457" t="s">
        <v>2210</v>
      </c>
      <c r="AV7" s="2458"/>
      <c r="AW7" s="2458"/>
      <c r="AX7" s="2458"/>
      <c r="AY7" s="2457" t="s">
        <v>2211</v>
      </c>
      <c r="AZ7" s="2458"/>
      <c r="BA7" s="2458"/>
      <c r="BB7" s="2458"/>
      <c r="BC7" s="2457" t="s">
        <v>2356</v>
      </c>
      <c r="BD7" s="2457"/>
      <c r="BE7" s="2457"/>
      <c r="BF7" s="2457"/>
      <c r="BG7" s="2457"/>
      <c r="BH7" s="1506" t="s">
        <v>1882</v>
      </c>
    </row>
    <row r="8" spans="1:65" ht="15.75" customHeight="1" x14ac:dyDescent="0.2">
      <c r="A8" s="2459"/>
      <c r="B8" s="2459"/>
      <c r="C8" s="2459"/>
      <c r="D8" s="2459"/>
      <c r="E8" s="2459"/>
      <c r="F8" s="2460"/>
      <c r="G8" s="2459"/>
      <c r="H8" s="2459"/>
      <c r="I8" s="1507">
        <v>1</v>
      </c>
      <c r="J8" s="1507">
        <v>2</v>
      </c>
      <c r="K8" s="1507">
        <v>3</v>
      </c>
      <c r="L8" s="1507">
        <v>4</v>
      </c>
      <c r="M8" s="1507">
        <v>5</v>
      </c>
      <c r="N8" s="1507">
        <v>6</v>
      </c>
      <c r="O8" s="1507">
        <v>7</v>
      </c>
      <c r="P8" s="1507">
        <v>8</v>
      </c>
      <c r="Q8" s="1507">
        <v>9</v>
      </c>
      <c r="R8" s="1507">
        <v>10</v>
      </c>
      <c r="S8" s="1507">
        <v>11</v>
      </c>
      <c r="T8" s="1507">
        <v>12</v>
      </c>
      <c r="U8" s="1507">
        <v>13</v>
      </c>
      <c r="V8" s="1507">
        <v>14</v>
      </c>
      <c r="W8" s="1507">
        <v>15</v>
      </c>
      <c r="X8" s="1507">
        <v>16</v>
      </c>
      <c r="Y8" s="1507">
        <v>17</v>
      </c>
      <c r="Z8" s="1507">
        <v>18</v>
      </c>
      <c r="AA8" s="1507">
        <v>19</v>
      </c>
      <c r="AB8" s="1507">
        <v>20</v>
      </c>
      <c r="AC8" s="1507">
        <v>21</v>
      </c>
      <c r="AD8" s="1507">
        <v>22</v>
      </c>
      <c r="AE8" s="1507">
        <v>23</v>
      </c>
      <c r="AF8" s="1507">
        <v>24</v>
      </c>
      <c r="AG8" s="1507">
        <v>25</v>
      </c>
      <c r="AH8" s="1507">
        <v>26</v>
      </c>
      <c r="AI8" s="1507">
        <v>27</v>
      </c>
      <c r="AJ8" s="1507">
        <v>28</v>
      </c>
      <c r="AK8" s="1507">
        <v>29</v>
      </c>
      <c r="AL8" s="1507">
        <v>30</v>
      </c>
      <c r="AM8" s="1507">
        <v>31</v>
      </c>
      <c r="AN8" s="1507">
        <v>32</v>
      </c>
      <c r="AO8" s="1507">
        <v>33</v>
      </c>
      <c r="AP8" s="1507">
        <v>34</v>
      </c>
      <c r="AQ8" s="1507">
        <v>35</v>
      </c>
      <c r="AR8" s="1507">
        <v>36</v>
      </c>
      <c r="AS8" s="1507">
        <v>37</v>
      </c>
      <c r="AT8" s="1507">
        <v>38</v>
      </c>
      <c r="AU8" s="1507">
        <v>39</v>
      </c>
      <c r="AV8" s="1507">
        <v>40</v>
      </c>
      <c r="AW8" s="1507">
        <v>41</v>
      </c>
      <c r="AX8" s="1507">
        <v>42</v>
      </c>
      <c r="AY8" s="1507">
        <v>43</v>
      </c>
      <c r="AZ8" s="1507">
        <v>44</v>
      </c>
      <c r="BA8" s="1507">
        <v>45</v>
      </c>
      <c r="BB8" s="1507">
        <v>46</v>
      </c>
      <c r="BC8" s="1507">
        <v>47</v>
      </c>
      <c r="BD8" s="1507">
        <v>48</v>
      </c>
      <c r="BE8" s="1507">
        <v>49</v>
      </c>
      <c r="BF8" s="1507">
        <v>50</v>
      </c>
      <c r="BG8" s="1507">
        <v>51</v>
      </c>
      <c r="BH8" s="1507">
        <v>52</v>
      </c>
    </row>
    <row r="9" spans="1:65" ht="15.75" customHeight="1" x14ac:dyDescent="0.2">
      <c r="A9" s="2459"/>
      <c r="B9" s="2459"/>
      <c r="C9" s="2459"/>
      <c r="D9" s="2459"/>
      <c r="E9" s="2459"/>
      <c r="F9" s="2460"/>
      <c r="G9" s="2459"/>
      <c r="H9" s="2459"/>
      <c r="I9" s="1508">
        <v>7</v>
      </c>
      <c r="J9" s="1278">
        <v>14</v>
      </c>
      <c r="K9" s="1278">
        <v>21</v>
      </c>
      <c r="L9" s="1509">
        <v>28</v>
      </c>
      <c r="M9" s="1510">
        <v>4</v>
      </c>
      <c r="N9" s="1278">
        <v>11</v>
      </c>
      <c r="O9" s="1278">
        <v>18</v>
      </c>
      <c r="P9" s="1278">
        <v>25</v>
      </c>
      <c r="Q9" s="1278">
        <v>2</v>
      </c>
      <c r="R9" s="1278">
        <v>9</v>
      </c>
      <c r="S9" s="1278">
        <v>16</v>
      </c>
      <c r="T9" s="1278">
        <v>23</v>
      </c>
      <c r="U9" s="1278">
        <v>30</v>
      </c>
      <c r="V9" s="1278">
        <v>6</v>
      </c>
      <c r="W9" s="1278">
        <v>13</v>
      </c>
      <c r="X9" s="1278">
        <v>20</v>
      </c>
      <c r="Y9" s="1278">
        <v>27</v>
      </c>
      <c r="Z9" s="1278">
        <v>4</v>
      </c>
      <c r="AA9" s="1278">
        <v>11</v>
      </c>
      <c r="AB9" s="1278">
        <v>18</v>
      </c>
      <c r="AC9" s="1278">
        <v>25</v>
      </c>
      <c r="AD9" s="1510">
        <v>1</v>
      </c>
      <c r="AE9" s="1278">
        <v>8</v>
      </c>
      <c r="AF9" s="1278">
        <v>15</v>
      </c>
      <c r="AG9" s="1278">
        <v>22</v>
      </c>
      <c r="AH9" s="1278">
        <v>29</v>
      </c>
      <c r="AI9" s="1511">
        <v>5</v>
      </c>
      <c r="AJ9" s="1511">
        <v>12</v>
      </c>
      <c r="AK9" s="1278">
        <v>19</v>
      </c>
      <c r="AL9" s="1278">
        <v>26</v>
      </c>
      <c r="AM9" s="1278">
        <v>4</v>
      </c>
      <c r="AN9" s="1278">
        <v>11</v>
      </c>
      <c r="AO9" s="1278">
        <v>18</v>
      </c>
      <c r="AP9" s="1278">
        <v>25</v>
      </c>
      <c r="AQ9" s="1278">
        <v>1</v>
      </c>
      <c r="AR9" s="1278">
        <v>8</v>
      </c>
      <c r="AS9" s="1278">
        <v>15</v>
      </c>
      <c r="AT9" s="1278">
        <v>22</v>
      </c>
      <c r="AU9" s="1510">
        <v>29</v>
      </c>
      <c r="AV9" s="1278">
        <v>6</v>
      </c>
      <c r="AW9" s="1278">
        <v>13</v>
      </c>
      <c r="AX9" s="1278">
        <v>20</v>
      </c>
      <c r="AY9" s="1278">
        <v>27</v>
      </c>
      <c r="AZ9" s="1278">
        <v>3</v>
      </c>
      <c r="BA9" s="1278">
        <v>10</v>
      </c>
      <c r="BB9" s="1278">
        <v>17</v>
      </c>
      <c r="BC9" s="1511">
        <v>24</v>
      </c>
      <c r="BD9" s="1511">
        <v>1</v>
      </c>
      <c r="BE9" s="1511">
        <v>8</v>
      </c>
      <c r="BF9" s="1511">
        <v>15</v>
      </c>
      <c r="BG9" s="1511">
        <v>22</v>
      </c>
      <c r="BH9" s="1511">
        <v>29</v>
      </c>
    </row>
    <row r="10" spans="1:65" ht="15.75" customHeight="1" x14ac:dyDescent="0.2">
      <c r="A10" s="2459"/>
      <c r="B10" s="2459"/>
      <c r="C10" s="2459"/>
      <c r="D10" s="2459"/>
      <c r="E10" s="2459"/>
      <c r="F10" s="2460"/>
      <c r="G10" s="2459"/>
      <c r="H10" s="2459"/>
      <c r="I10" s="1508">
        <v>13</v>
      </c>
      <c r="J10" s="1278">
        <v>20</v>
      </c>
      <c r="K10" s="1278">
        <v>27</v>
      </c>
      <c r="L10" s="1509">
        <v>3</v>
      </c>
      <c r="M10" s="1510">
        <v>10</v>
      </c>
      <c r="N10" s="1278">
        <v>17</v>
      </c>
      <c r="O10" s="1278">
        <v>24</v>
      </c>
      <c r="P10" s="1278">
        <v>1</v>
      </c>
      <c r="Q10" s="1278">
        <v>8</v>
      </c>
      <c r="R10" s="1278">
        <v>15</v>
      </c>
      <c r="S10" s="1278">
        <v>22</v>
      </c>
      <c r="T10" s="1278">
        <v>29</v>
      </c>
      <c r="U10" s="1278">
        <v>5</v>
      </c>
      <c r="V10" s="1278">
        <v>12</v>
      </c>
      <c r="W10" s="1278">
        <v>19</v>
      </c>
      <c r="X10" s="1278">
        <v>26</v>
      </c>
      <c r="Y10" s="1278">
        <v>3</v>
      </c>
      <c r="Z10" s="1278">
        <v>10</v>
      </c>
      <c r="AA10" s="1278">
        <v>17</v>
      </c>
      <c r="AB10" s="1278">
        <v>24</v>
      </c>
      <c r="AC10" s="1278">
        <v>31</v>
      </c>
      <c r="AD10" s="1510">
        <v>7</v>
      </c>
      <c r="AE10" s="1278">
        <v>14</v>
      </c>
      <c r="AF10" s="1278">
        <v>21</v>
      </c>
      <c r="AG10" s="1278">
        <v>28</v>
      </c>
      <c r="AH10" s="1512">
        <v>4</v>
      </c>
      <c r="AI10" s="1511">
        <v>11</v>
      </c>
      <c r="AJ10" s="1511">
        <v>18</v>
      </c>
      <c r="AK10" s="1278">
        <v>25</v>
      </c>
      <c r="AL10" s="1278">
        <v>3</v>
      </c>
      <c r="AM10" s="1278">
        <v>10</v>
      </c>
      <c r="AN10" s="1278">
        <v>17</v>
      </c>
      <c r="AO10" s="1278">
        <v>24</v>
      </c>
      <c r="AP10" s="1278">
        <v>31</v>
      </c>
      <c r="AQ10" s="1278">
        <v>7</v>
      </c>
      <c r="AR10" s="1278">
        <v>14</v>
      </c>
      <c r="AS10" s="1278">
        <v>21</v>
      </c>
      <c r="AT10" s="1278">
        <v>28</v>
      </c>
      <c r="AU10" s="1510">
        <v>5</v>
      </c>
      <c r="AV10" s="1278">
        <v>12</v>
      </c>
      <c r="AW10" s="1278">
        <v>19</v>
      </c>
      <c r="AX10" s="1278">
        <v>26</v>
      </c>
      <c r="AY10" s="1278">
        <v>2</v>
      </c>
      <c r="AZ10" s="1278">
        <v>9</v>
      </c>
      <c r="BA10" s="1278">
        <v>16</v>
      </c>
      <c r="BB10" s="1278">
        <v>23</v>
      </c>
      <c r="BC10" s="1511">
        <v>30</v>
      </c>
      <c r="BD10" s="1513">
        <v>7</v>
      </c>
      <c r="BE10" s="1513">
        <v>14</v>
      </c>
      <c r="BF10" s="1513">
        <v>21</v>
      </c>
      <c r="BG10" s="1513">
        <v>28</v>
      </c>
      <c r="BH10" s="1513">
        <v>4</v>
      </c>
    </row>
    <row r="11" spans="1:65" ht="17.25" customHeight="1" x14ac:dyDescent="0.25">
      <c r="A11" s="2413">
        <v>1</v>
      </c>
      <c r="B11" s="107" t="s">
        <v>1150</v>
      </c>
      <c r="C11" s="1249"/>
      <c r="D11" s="90"/>
      <c r="E11" s="1514"/>
      <c r="F11" s="1515"/>
      <c r="G11" s="1516"/>
      <c r="H11" s="80"/>
      <c r="I11" s="1517" t="s">
        <v>826</v>
      </c>
      <c r="J11" s="1517" t="s">
        <v>2</v>
      </c>
      <c r="K11" s="1517" t="s">
        <v>2</v>
      </c>
      <c r="L11" s="1493"/>
      <c r="M11" s="1493"/>
      <c r="N11" s="1493"/>
      <c r="O11" s="1493"/>
      <c r="P11" s="1493"/>
      <c r="Q11" s="1493"/>
      <c r="R11" s="1493"/>
      <c r="S11" s="1493"/>
      <c r="T11" s="1493"/>
      <c r="U11" s="1493"/>
      <c r="V11" s="1493"/>
      <c r="W11" s="1493"/>
      <c r="X11" s="1493"/>
      <c r="Y11" s="1493"/>
      <c r="Z11" s="1493"/>
      <c r="AA11" s="1493"/>
      <c r="AB11" s="1493"/>
      <c r="AC11" s="1493"/>
      <c r="AD11" s="1493"/>
      <c r="AE11" s="1493"/>
      <c r="AF11" s="1493"/>
      <c r="AG11" s="1493"/>
      <c r="AH11" s="1493"/>
      <c r="AI11" s="1518"/>
      <c r="AJ11" s="1518"/>
      <c r="AK11" s="1493"/>
      <c r="AL11" s="1493"/>
      <c r="AM11" s="1493"/>
      <c r="AN11" s="1493"/>
      <c r="AO11" s="1493"/>
      <c r="AP11" s="1493"/>
      <c r="AQ11" s="1493"/>
      <c r="AR11" s="1493"/>
      <c r="AS11" s="1493"/>
      <c r="AT11" s="1493"/>
      <c r="AU11" s="1493"/>
      <c r="AV11" s="1493"/>
      <c r="AW11" s="1493"/>
      <c r="AX11" s="1493"/>
      <c r="AY11" s="1493"/>
      <c r="AZ11" s="1493"/>
      <c r="BA11" s="1493"/>
      <c r="BB11" s="1493"/>
      <c r="BC11" s="1493"/>
      <c r="BD11" s="1281"/>
      <c r="BE11" s="1281"/>
      <c r="BF11" s="1281"/>
      <c r="BG11" s="1281"/>
      <c r="BH11" s="1281"/>
      <c r="BI11" s="1269">
        <f t="shared" ref="BI11:BI97" si="0">SUM(I11:BH11)</f>
        <v>0</v>
      </c>
    </row>
    <row r="12" spans="1:65" s="1288" customFormat="1" ht="24" customHeight="1" x14ac:dyDescent="0.2">
      <c r="A12" s="2413"/>
      <c r="B12" s="978" t="s">
        <v>1790</v>
      </c>
      <c r="C12" s="1287"/>
      <c r="D12" s="1287" t="s">
        <v>843</v>
      </c>
      <c r="E12" s="1287">
        <f>SUM(E11:E11)</f>
        <v>0</v>
      </c>
      <c r="F12" s="1287">
        <f t="shared" ref="F12:BH12" si="1">SUM(F11:F11)</f>
        <v>0</v>
      </c>
      <c r="G12" s="1287">
        <f t="shared" si="1"/>
        <v>0</v>
      </c>
      <c r="H12" s="1287">
        <f t="shared" si="1"/>
        <v>0</v>
      </c>
      <c r="I12" s="1287">
        <f t="shared" si="1"/>
        <v>0</v>
      </c>
      <c r="J12" s="1287">
        <f t="shared" si="1"/>
        <v>0</v>
      </c>
      <c r="K12" s="1287">
        <f t="shared" si="1"/>
        <v>0</v>
      </c>
      <c r="L12" s="1287">
        <f t="shared" si="1"/>
        <v>0</v>
      </c>
      <c r="M12" s="1287">
        <f t="shared" si="1"/>
        <v>0</v>
      </c>
      <c r="N12" s="1287">
        <f t="shared" si="1"/>
        <v>0</v>
      </c>
      <c r="O12" s="1287">
        <f t="shared" si="1"/>
        <v>0</v>
      </c>
      <c r="P12" s="1287">
        <f t="shared" si="1"/>
        <v>0</v>
      </c>
      <c r="Q12" s="1287">
        <f t="shared" si="1"/>
        <v>0</v>
      </c>
      <c r="R12" s="1287">
        <f t="shared" si="1"/>
        <v>0</v>
      </c>
      <c r="S12" s="1287">
        <f t="shared" si="1"/>
        <v>0</v>
      </c>
      <c r="T12" s="1287">
        <f t="shared" si="1"/>
        <v>0</v>
      </c>
      <c r="U12" s="1287">
        <f t="shared" si="1"/>
        <v>0</v>
      </c>
      <c r="V12" s="1287">
        <f t="shared" si="1"/>
        <v>0</v>
      </c>
      <c r="W12" s="1287">
        <f t="shared" si="1"/>
        <v>0</v>
      </c>
      <c r="X12" s="1287">
        <f t="shared" si="1"/>
        <v>0</v>
      </c>
      <c r="Y12" s="1287">
        <f t="shared" si="1"/>
        <v>0</v>
      </c>
      <c r="Z12" s="1287">
        <f t="shared" si="1"/>
        <v>0</v>
      </c>
      <c r="AA12" s="1287">
        <f t="shared" si="1"/>
        <v>0</v>
      </c>
      <c r="AB12" s="1287">
        <f t="shared" si="1"/>
        <v>0</v>
      </c>
      <c r="AC12" s="1287">
        <f t="shared" si="1"/>
        <v>0</v>
      </c>
      <c r="AD12" s="1287">
        <f t="shared" si="1"/>
        <v>0</v>
      </c>
      <c r="AE12" s="1287">
        <f t="shared" si="1"/>
        <v>0</v>
      </c>
      <c r="AF12" s="1287">
        <f t="shared" si="1"/>
        <v>0</v>
      </c>
      <c r="AG12" s="1287">
        <f t="shared" si="1"/>
        <v>0</v>
      </c>
      <c r="AH12" s="1287">
        <f t="shared" si="1"/>
        <v>0</v>
      </c>
      <c r="AI12" s="1287">
        <f t="shared" si="1"/>
        <v>0</v>
      </c>
      <c r="AJ12" s="1287">
        <f t="shared" si="1"/>
        <v>0</v>
      </c>
      <c r="AK12" s="1287">
        <f t="shared" si="1"/>
        <v>0</v>
      </c>
      <c r="AL12" s="1287">
        <f t="shared" si="1"/>
        <v>0</v>
      </c>
      <c r="AM12" s="1287">
        <f t="shared" si="1"/>
        <v>0</v>
      </c>
      <c r="AN12" s="1287">
        <f t="shared" si="1"/>
        <v>0</v>
      </c>
      <c r="AO12" s="1287">
        <f t="shared" si="1"/>
        <v>0</v>
      </c>
      <c r="AP12" s="1287">
        <f t="shared" si="1"/>
        <v>0</v>
      </c>
      <c r="AQ12" s="1287">
        <f t="shared" si="1"/>
        <v>0</v>
      </c>
      <c r="AR12" s="1287">
        <f t="shared" si="1"/>
        <v>0</v>
      </c>
      <c r="AS12" s="1287">
        <f t="shared" si="1"/>
        <v>0</v>
      </c>
      <c r="AT12" s="1287">
        <f t="shared" si="1"/>
        <v>0</v>
      </c>
      <c r="AU12" s="1287">
        <f t="shared" si="1"/>
        <v>0</v>
      </c>
      <c r="AV12" s="1287">
        <f t="shared" si="1"/>
        <v>0</v>
      </c>
      <c r="AW12" s="1287">
        <f t="shared" si="1"/>
        <v>0</v>
      </c>
      <c r="AX12" s="1287">
        <f t="shared" si="1"/>
        <v>0</v>
      </c>
      <c r="AY12" s="1287">
        <f t="shared" si="1"/>
        <v>0</v>
      </c>
      <c r="AZ12" s="1287">
        <f t="shared" si="1"/>
        <v>0</v>
      </c>
      <c r="BA12" s="1287">
        <f t="shared" si="1"/>
        <v>0</v>
      </c>
      <c r="BB12" s="1287">
        <f t="shared" si="1"/>
        <v>0</v>
      </c>
      <c r="BC12" s="1287">
        <f t="shared" si="1"/>
        <v>0</v>
      </c>
      <c r="BD12" s="1287">
        <f t="shared" si="1"/>
        <v>0</v>
      </c>
      <c r="BE12" s="1287">
        <f t="shared" si="1"/>
        <v>0</v>
      </c>
      <c r="BF12" s="1287">
        <f t="shared" si="1"/>
        <v>0</v>
      </c>
      <c r="BG12" s="1287">
        <f t="shared" si="1"/>
        <v>0</v>
      </c>
      <c r="BH12" s="1287">
        <f t="shared" si="1"/>
        <v>0</v>
      </c>
      <c r="BI12" s="1269">
        <f t="shared" si="0"/>
        <v>0</v>
      </c>
    </row>
    <row r="13" spans="1:65" s="1548" customFormat="1" ht="15" x14ac:dyDescent="0.25">
      <c r="A13" s="1571"/>
      <c r="B13" s="107" t="s">
        <v>2357</v>
      </c>
      <c r="C13" s="1544" t="s">
        <v>153</v>
      </c>
      <c r="D13" s="1572" t="s">
        <v>148</v>
      </c>
      <c r="E13" s="1544">
        <v>30</v>
      </c>
      <c r="G13" s="1536" t="s">
        <v>371</v>
      </c>
      <c r="H13" s="754" t="s">
        <v>417</v>
      </c>
      <c r="I13" s="754"/>
      <c r="J13" s="754"/>
      <c r="K13" s="754"/>
      <c r="L13" s="754"/>
      <c r="M13" s="754"/>
      <c r="N13" s="754"/>
      <c r="O13" s="1529"/>
      <c r="P13" s="1529"/>
      <c r="Q13" s="1547"/>
      <c r="R13" s="1547"/>
      <c r="S13" s="1547"/>
      <c r="T13" s="1547"/>
      <c r="U13" s="1529">
        <v>15</v>
      </c>
      <c r="V13" s="1529">
        <v>15</v>
      </c>
      <c r="W13" s="1551"/>
      <c r="X13" s="1551"/>
      <c r="Y13" s="1551"/>
      <c r="Z13" s="1551"/>
      <c r="AA13" s="1529"/>
      <c r="AB13" s="1551"/>
      <c r="AC13" s="1551"/>
      <c r="AD13" s="1551"/>
      <c r="AE13" s="1547"/>
      <c r="AF13" s="1547"/>
      <c r="AG13" s="1551"/>
      <c r="AH13" s="1551"/>
      <c r="AI13" s="1599"/>
      <c r="AJ13" s="1599"/>
      <c r="AK13" s="1551"/>
      <c r="AL13" s="1551"/>
      <c r="AM13" s="1561"/>
      <c r="AN13" s="1573"/>
      <c r="AO13" s="1573"/>
      <c r="AP13" s="1552"/>
      <c r="AQ13" s="1552"/>
      <c r="AR13" s="1552"/>
      <c r="AS13" s="1552"/>
      <c r="AT13" s="1552"/>
      <c r="AU13" s="1552"/>
      <c r="AV13" s="1529"/>
      <c r="AW13" s="152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552"/>
      <c r="BJ13" s="1574"/>
    </row>
    <row r="14" spans="1:65" s="1548" customFormat="1" ht="15" x14ac:dyDescent="0.25">
      <c r="A14" s="1571"/>
      <c r="B14" s="107" t="s">
        <v>2357</v>
      </c>
      <c r="C14" s="1575" t="s">
        <v>154</v>
      </c>
      <c r="D14" s="1572" t="s">
        <v>136</v>
      </c>
      <c r="E14" s="1575">
        <v>15</v>
      </c>
      <c r="G14" s="751" t="s">
        <v>371</v>
      </c>
      <c r="H14" s="754" t="s">
        <v>417</v>
      </c>
      <c r="I14" s="1550"/>
      <c r="J14" s="1550"/>
      <c r="K14" s="1550"/>
      <c r="L14" s="1550"/>
      <c r="M14" s="1550"/>
      <c r="N14" s="1550"/>
      <c r="O14" s="1552"/>
      <c r="P14" s="1552"/>
      <c r="Q14" s="1547"/>
      <c r="R14" s="1547"/>
      <c r="S14" s="1547"/>
      <c r="T14" s="1547"/>
      <c r="U14" s="1552"/>
      <c r="V14" s="1552"/>
      <c r="W14" s="1529">
        <v>15</v>
      </c>
      <c r="X14" s="1552"/>
      <c r="Y14" s="1552"/>
      <c r="Z14" s="1552"/>
      <c r="AA14" s="1552"/>
      <c r="AB14" s="1552"/>
      <c r="AC14" s="1552"/>
      <c r="AD14" s="1552"/>
      <c r="AE14" s="1547"/>
      <c r="AF14" s="1547"/>
      <c r="AG14" s="1552"/>
      <c r="AH14" s="1552"/>
      <c r="AI14" s="1600"/>
      <c r="AJ14" s="1600"/>
      <c r="AK14" s="1552"/>
      <c r="AL14" s="1552"/>
      <c r="AM14" s="1576"/>
      <c r="AN14" s="1573"/>
      <c r="AO14" s="1573"/>
      <c r="AP14" s="1552"/>
      <c r="AQ14" s="1552"/>
      <c r="AR14" s="1552"/>
      <c r="AS14" s="1552"/>
      <c r="AT14" s="1552"/>
      <c r="AU14" s="1552"/>
      <c r="AV14" s="1552"/>
      <c r="AW14" s="1552"/>
      <c r="AX14" s="1552"/>
      <c r="AY14" s="1552"/>
      <c r="AZ14" s="1552"/>
      <c r="BA14" s="1552"/>
      <c r="BB14" s="1552"/>
      <c r="BC14" s="1552"/>
      <c r="BD14" s="1552"/>
      <c r="BE14" s="1552"/>
      <c r="BF14" s="1552"/>
      <c r="BG14" s="1552"/>
      <c r="BH14" s="1552"/>
      <c r="BI14" s="1552"/>
      <c r="BJ14" s="1577"/>
      <c r="BK14" s="1578"/>
      <c r="BL14" s="1578"/>
      <c r="BM14" s="1578"/>
    </row>
    <row r="15" spans="1:65" s="1548" customFormat="1" ht="15" x14ac:dyDescent="0.25">
      <c r="A15" s="507"/>
      <c r="B15" s="107" t="s">
        <v>2357</v>
      </c>
      <c r="C15" s="1537" t="s">
        <v>2415</v>
      </c>
      <c r="D15" s="1572" t="s">
        <v>864</v>
      </c>
      <c r="E15" s="1537">
        <v>30</v>
      </c>
      <c r="G15" s="1536" t="s">
        <v>371</v>
      </c>
      <c r="H15" s="754" t="s">
        <v>417</v>
      </c>
      <c r="I15" s="754"/>
      <c r="J15" s="754"/>
      <c r="K15" s="754"/>
      <c r="L15" s="754"/>
      <c r="M15" s="754"/>
      <c r="N15" s="754"/>
      <c r="O15" s="754"/>
      <c r="P15" s="754"/>
      <c r="Q15" s="1547"/>
      <c r="R15" s="1547"/>
      <c r="S15" s="1547"/>
      <c r="T15" s="1547"/>
      <c r="U15" s="754"/>
      <c r="V15" s="1529"/>
      <c r="W15" s="1529"/>
      <c r="X15" s="1529">
        <v>15</v>
      </c>
      <c r="Y15" s="1529">
        <v>15</v>
      </c>
      <c r="Z15" s="1529"/>
      <c r="AA15" s="1529"/>
      <c r="AB15" s="1529"/>
      <c r="AC15" s="1529"/>
      <c r="AD15" s="1529"/>
      <c r="AE15" s="1547"/>
      <c r="AF15" s="1547"/>
      <c r="AG15" s="1529"/>
      <c r="AH15" s="1529"/>
      <c r="AI15" s="1601"/>
      <c r="AJ15" s="1601"/>
      <c r="AK15" s="1529"/>
      <c r="AL15" s="1552"/>
      <c r="AM15" s="1576"/>
      <c r="AN15" s="1573"/>
      <c r="AO15" s="1573"/>
      <c r="AP15" s="1552"/>
      <c r="AQ15" s="1552"/>
      <c r="AR15" s="1552"/>
      <c r="AS15" s="1552"/>
      <c r="AT15" s="1552"/>
      <c r="AU15" s="1552"/>
      <c r="AV15" s="1552"/>
      <c r="AW15" s="1552"/>
      <c r="AX15" s="1552"/>
      <c r="AY15" s="1552"/>
      <c r="AZ15" s="1552"/>
      <c r="BA15" s="1552"/>
      <c r="BB15" s="1552"/>
      <c r="BC15" s="1552"/>
      <c r="BD15" s="1552"/>
      <c r="BE15" s="1552"/>
      <c r="BF15" s="1552"/>
      <c r="BG15" s="1552"/>
      <c r="BH15" s="1552"/>
      <c r="BI15" s="1552"/>
      <c r="BJ15" s="1552"/>
      <c r="BK15" s="1552"/>
    </row>
    <row r="16" spans="1:65" s="1548" customFormat="1" ht="15" x14ac:dyDescent="0.25">
      <c r="A16" s="507"/>
      <c r="B16" s="107" t="s">
        <v>2357</v>
      </c>
      <c r="C16" s="1537" t="s">
        <v>155</v>
      </c>
      <c r="D16" s="1572" t="s">
        <v>2270</v>
      </c>
      <c r="E16" s="1537">
        <v>30</v>
      </c>
      <c r="G16" s="1536" t="s">
        <v>329</v>
      </c>
      <c r="H16" s="754" t="s">
        <v>416</v>
      </c>
      <c r="I16" s="754"/>
      <c r="J16" s="754"/>
      <c r="K16" s="754"/>
      <c r="L16" s="754"/>
      <c r="M16" s="754"/>
      <c r="N16" s="754"/>
      <c r="O16" s="1529"/>
      <c r="P16" s="1529"/>
      <c r="Q16" s="1547"/>
      <c r="R16" s="1547"/>
      <c r="S16" s="1547"/>
      <c r="T16" s="1547"/>
      <c r="U16" s="1547"/>
      <c r="V16" s="1547"/>
      <c r="W16" s="1529"/>
      <c r="X16" s="1529"/>
      <c r="Y16" s="1529"/>
      <c r="Z16" s="1529">
        <v>15</v>
      </c>
      <c r="AA16" s="1529">
        <v>15</v>
      </c>
      <c r="AB16" s="1529"/>
      <c r="AC16" s="1529"/>
      <c r="AD16" s="1529"/>
      <c r="AE16" s="1547"/>
      <c r="AF16" s="1547"/>
      <c r="AG16" s="1529"/>
      <c r="AH16" s="1529"/>
      <c r="AI16" s="1601"/>
      <c r="AJ16" s="1601"/>
      <c r="AK16" s="1529"/>
      <c r="AL16" s="1552"/>
      <c r="AM16" s="1576"/>
      <c r="AN16" s="1573"/>
      <c r="AO16" s="1573"/>
      <c r="AP16" s="1552"/>
      <c r="AQ16" s="1552"/>
      <c r="AR16" s="1552"/>
      <c r="AS16" s="1552"/>
      <c r="AT16" s="1552"/>
      <c r="AU16" s="1552"/>
      <c r="AV16" s="1552"/>
      <c r="AW16" s="1552"/>
      <c r="AX16" s="1552"/>
      <c r="AY16" s="1552"/>
      <c r="AZ16" s="1552"/>
      <c r="BA16" s="1552"/>
      <c r="BB16" s="1552"/>
      <c r="BC16" s="1552"/>
      <c r="BD16" s="1552"/>
      <c r="BE16" s="1552"/>
      <c r="BF16" s="1552"/>
      <c r="BG16" s="1552"/>
      <c r="BH16" s="1552"/>
      <c r="BI16" s="1552"/>
      <c r="BJ16" s="1579"/>
      <c r="BK16" s="1580"/>
    </row>
    <row r="17" spans="1:63" s="1548" customFormat="1" ht="15" x14ac:dyDescent="0.25">
      <c r="A17" s="507"/>
      <c r="B17" s="107" t="s">
        <v>2357</v>
      </c>
      <c r="C17" s="1537" t="s">
        <v>156</v>
      </c>
      <c r="D17" s="1572" t="s">
        <v>2426</v>
      </c>
      <c r="E17" s="1537">
        <v>45</v>
      </c>
      <c r="G17" s="1536" t="s">
        <v>321</v>
      </c>
      <c r="H17" s="754" t="s">
        <v>412</v>
      </c>
      <c r="I17" s="754"/>
      <c r="J17" s="754"/>
      <c r="K17" s="754"/>
      <c r="L17" s="754"/>
      <c r="M17" s="754"/>
      <c r="N17" s="754"/>
      <c r="O17" s="754"/>
      <c r="P17" s="754"/>
      <c r="Q17" s="1547"/>
      <c r="R17" s="1547"/>
      <c r="S17" s="1547"/>
      <c r="T17" s="1547"/>
      <c r="U17" s="754"/>
      <c r="V17" s="1529"/>
      <c r="W17" s="1529"/>
      <c r="X17" s="1529"/>
      <c r="Y17" s="1529"/>
      <c r="Z17" s="1529"/>
      <c r="AA17" s="1529"/>
      <c r="AB17" s="1529">
        <v>15</v>
      </c>
      <c r="AC17" s="1529">
        <v>15</v>
      </c>
      <c r="AD17" s="1529">
        <v>15</v>
      </c>
      <c r="AE17" s="1547"/>
      <c r="AF17" s="1547"/>
      <c r="AG17" s="1529"/>
      <c r="AH17" s="1529"/>
      <c r="AI17" s="1601"/>
      <c r="AJ17" s="1601"/>
      <c r="AK17" s="1529"/>
      <c r="AL17" s="1552"/>
      <c r="AM17" s="1576"/>
      <c r="AN17" s="1573"/>
      <c r="AO17" s="1573"/>
      <c r="AP17" s="1552"/>
      <c r="AQ17" s="1552"/>
      <c r="AR17" s="1552"/>
      <c r="AS17" s="1552"/>
      <c r="AT17" s="1552"/>
      <c r="AU17" s="1552"/>
      <c r="AV17" s="1552"/>
      <c r="AW17" s="1552"/>
      <c r="AX17" s="1552"/>
      <c r="AY17" s="1552"/>
      <c r="AZ17" s="1552"/>
      <c r="BA17" s="1552"/>
      <c r="BB17" s="1552"/>
      <c r="BC17" s="1552"/>
      <c r="BD17" s="1552"/>
      <c r="BE17" s="1552"/>
      <c r="BF17" s="1552"/>
      <c r="BG17" s="1552"/>
      <c r="BH17" s="1552"/>
      <c r="BI17" s="1552"/>
      <c r="BJ17" s="1579"/>
      <c r="BK17" s="1580"/>
    </row>
    <row r="18" spans="1:63" s="1548" customFormat="1" ht="15" x14ac:dyDescent="0.25">
      <c r="A18" s="1589"/>
      <c r="B18" s="1537" t="s">
        <v>2357</v>
      </c>
      <c r="C18" s="1537" t="s">
        <v>157</v>
      </c>
      <c r="D18" s="1590" t="s">
        <v>124</v>
      </c>
      <c r="E18" s="1537">
        <f t="shared" ref="E18:E19" si="2">SUM(I18:BB18)</f>
        <v>45</v>
      </c>
      <c r="G18" s="1536" t="s">
        <v>2220</v>
      </c>
      <c r="H18" s="754" t="s">
        <v>130</v>
      </c>
      <c r="I18" s="1547"/>
      <c r="J18" s="1547"/>
      <c r="K18" s="1547"/>
      <c r="L18" s="1547"/>
      <c r="M18" s="1547"/>
      <c r="N18" s="1547"/>
      <c r="O18" s="1529"/>
      <c r="P18" s="1529"/>
      <c r="Q18" s="1529"/>
      <c r="R18" s="1529"/>
      <c r="S18" s="1529"/>
      <c r="T18" s="1547"/>
      <c r="U18" s="1591"/>
      <c r="V18" s="1547"/>
      <c r="W18" s="1547"/>
      <c r="X18" s="1547"/>
      <c r="Y18" s="1547"/>
      <c r="Z18" s="1547"/>
      <c r="AA18" s="1547"/>
      <c r="AB18" s="1547">
        <v>15</v>
      </c>
      <c r="AC18" s="1547">
        <v>15</v>
      </c>
      <c r="AD18" s="1547">
        <v>15</v>
      </c>
      <c r="AE18" s="1547"/>
      <c r="AF18" s="1547"/>
      <c r="AG18" s="1547"/>
      <c r="AH18" s="1598"/>
      <c r="AI18" s="1602"/>
      <c r="AJ18" s="1603"/>
      <c r="AK18" s="1547"/>
      <c r="AL18" s="1591"/>
      <c r="AM18" s="1591"/>
      <c r="AN18" s="1591"/>
      <c r="AO18" s="1547"/>
      <c r="AP18" s="1547"/>
      <c r="AQ18" s="1547"/>
      <c r="AR18" s="1547"/>
      <c r="AS18" s="1547"/>
      <c r="AT18" s="1547"/>
      <c r="AU18" s="1547"/>
      <c r="AV18" s="1547"/>
      <c r="AW18" s="1547"/>
      <c r="AX18" s="1547"/>
      <c r="AY18" s="1547"/>
      <c r="AZ18" s="1547"/>
      <c r="BA18" s="1574"/>
      <c r="BC18" s="1588"/>
      <c r="BD18" s="1588"/>
      <c r="BE18" s="1587"/>
    </row>
    <row r="19" spans="1:63" s="1548" customFormat="1" ht="15" x14ac:dyDescent="0.25">
      <c r="A19" s="1589"/>
      <c r="B19" s="1537" t="s">
        <v>2357</v>
      </c>
      <c r="C19" s="1537" t="s">
        <v>158</v>
      </c>
      <c r="D19" s="1590" t="s">
        <v>2431</v>
      </c>
      <c r="E19" s="1537">
        <f t="shared" si="2"/>
        <v>90</v>
      </c>
      <c r="G19" s="1536" t="s">
        <v>2436</v>
      </c>
      <c r="H19" s="754" t="s">
        <v>144</v>
      </c>
      <c r="I19" s="1547"/>
      <c r="J19" s="1547"/>
      <c r="K19" s="1547"/>
      <c r="L19" s="1547"/>
      <c r="M19" s="1547"/>
      <c r="N19" s="1547"/>
      <c r="O19" s="1547"/>
      <c r="P19" s="1547"/>
      <c r="Q19" s="1547"/>
      <c r="R19" s="1547"/>
      <c r="S19" s="1547"/>
      <c r="T19" s="1547"/>
      <c r="U19" s="1547"/>
      <c r="V19" s="1547">
        <v>15</v>
      </c>
      <c r="W19" s="1547">
        <v>15</v>
      </c>
      <c r="X19" s="1547">
        <v>15</v>
      </c>
      <c r="Y19" s="1547">
        <v>15</v>
      </c>
      <c r="Z19" s="1547">
        <v>15</v>
      </c>
      <c r="AA19" s="1547">
        <v>15</v>
      </c>
      <c r="AB19" s="1547"/>
      <c r="AC19" s="1547"/>
      <c r="AD19" s="1547"/>
      <c r="AE19" s="1547"/>
      <c r="AF19" s="1547"/>
      <c r="AG19" s="1547"/>
      <c r="AH19" s="1598"/>
      <c r="AI19" s="1602"/>
      <c r="AJ19" s="1603"/>
      <c r="AK19" s="1547"/>
      <c r="AL19" s="1591"/>
      <c r="AM19" s="1591"/>
      <c r="AN19" s="1591"/>
      <c r="AO19" s="1547"/>
      <c r="AP19" s="1547"/>
      <c r="AQ19" s="1547"/>
      <c r="AR19" s="1547"/>
      <c r="AS19" s="1547"/>
      <c r="AT19" s="1547"/>
      <c r="AU19" s="1547"/>
      <c r="AV19" s="1547"/>
      <c r="AW19" s="1547"/>
      <c r="AX19" s="1547"/>
      <c r="AY19" s="1547"/>
      <c r="AZ19" s="1547"/>
      <c r="BA19" s="1574"/>
      <c r="BC19" s="1588"/>
      <c r="BD19" s="1588"/>
      <c r="BE19" s="1587"/>
    </row>
    <row r="20" spans="1:63" ht="17.25" customHeight="1" x14ac:dyDescent="0.25">
      <c r="A20" s="2413">
        <v>2</v>
      </c>
      <c r="B20" s="107" t="s">
        <v>2357</v>
      </c>
      <c r="C20" s="1249" t="s">
        <v>133</v>
      </c>
      <c r="D20" s="90" t="s">
        <v>1114</v>
      </c>
      <c r="E20" s="1515">
        <f>F20</f>
        <v>90</v>
      </c>
      <c r="F20" s="1515">
        <f>SUM(I20:BH20)</f>
        <v>90</v>
      </c>
      <c r="G20" s="1516" t="str">
        <f>VLOOKUP(H20,[1]MAGV!$B$1:$C$178,2,0)</f>
        <v>Th.Chiến</v>
      </c>
      <c r="H20" s="80" t="s">
        <v>287</v>
      </c>
      <c r="I20" s="1238"/>
      <c r="J20" s="1238"/>
      <c r="K20" s="1238"/>
      <c r="L20" s="1493"/>
      <c r="M20" s="1493">
        <v>12</v>
      </c>
      <c r="N20" s="1493">
        <v>12</v>
      </c>
      <c r="O20" s="1493">
        <v>12</v>
      </c>
      <c r="P20" s="1493">
        <v>12</v>
      </c>
      <c r="Q20" s="1493">
        <v>12</v>
      </c>
      <c r="R20" s="1493">
        <v>12</v>
      </c>
      <c r="S20" s="1493">
        <v>12</v>
      </c>
      <c r="T20" s="1493">
        <v>6</v>
      </c>
      <c r="U20" s="1493"/>
      <c r="V20" s="1493"/>
      <c r="W20" s="1493"/>
      <c r="X20" s="1493"/>
      <c r="Y20" s="1493"/>
      <c r="Z20" s="1493"/>
      <c r="AA20" s="1493"/>
      <c r="AB20" s="1493"/>
      <c r="AC20" s="1493"/>
      <c r="AD20" s="1493"/>
      <c r="AE20" s="1493"/>
      <c r="AF20" s="1493"/>
      <c r="AG20" s="1493"/>
      <c r="AH20" s="1493"/>
      <c r="AI20" s="1518"/>
      <c r="AJ20" s="1518"/>
      <c r="AK20" s="1493"/>
      <c r="AL20" s="1493"/>
      <c r="AM20" s="1493"/>
      <c r="AN20" s="1493"/>
      <c r="AO20" s="1493"/>
      <c r="AP20" s="1493"/>
      <c r="AQ20" s="1493"/>
      <c r="AR20" s="1493"/>
      <c r="AS20" s="1493"/>
      <c r="AT20" s="1493"/>
      <c r="AU20" s="1493"/>
      <c r="AV20" s="1493"/>
      <c r="AW20" s="1493"/>
      <c r="AX20" s="1493"/>
      <c r="AY20" s="1493"/>
      <c r="AZ20" s="1493"/>
      <c r="BA20" s="1493"/>
      <c r="BB20" s="1493"/>
      <c r="BC20" s="1493"/>
      <c r="BD20" s="1281"/>
      <c r="BE20" s="1281"/>
      <c r="BF20" s="1281"/>
      <c r="BG20" s="1281"/>
      <c r="BH20" s="1281"/>
      <c r="BI20" s="1269">
        <f t="shared" si="0"/>
        <v>90</v>
      </c>
    </row>
    <row r="21" spans="1:63" ht="17.25" customHeight="1" x14ac:dyDescent="0.25">
      <c r="A21" s="2413"/>
      <c r="B21" s="107" t="s">
        <v>2357</v>
      </c>
      <c r="C21" s="1249" t="s">
        <v>175</v>
      </c>
      <c r="D21" s="90" t="s">
        <v>10</v>
      </c>
      <c r="E21" s="1514" t="s">
        <v>1784</v>
      </c>
      <c r="F21" s="1515"/>
      <c r="G21" s="1516" t="str">
        <f>VLOOKUP(H21,[1]MAGV!$B$1:$C$178,2,0)</f>
        <v>Th.Chiến</v>
      </c>
      <c r="H21" s="80" t="s">
        <v>287</v>
      </c>
      <c r="I21" s="1519" t="s">
        <v>3</v>
      </c>
      <c r="J21" s="1519" t="s">
        <v>3</v>
      </c>
      <c r="K21" s="1519" t="s">
        <v>3</v>
      </c>
      <c r="L21" s="1493"/>
      <c r="M21" s="1493"/>
      <c r="N21" s="1493"/>
      <c r="O21" s="1493"/>
      <c r="P21" s="1493"/>
      <c r="Q21" s="1493"/>
      <c r="R21" s="1493"/>
      <c r="S21" s="1493"/>
      <c r="T21" s="1493"/>
      <c r="AC21" s="1493"/>
      <c r="AD21" s="1493"/>
      <c r="AE21" s="1520" t="s">
        <v>5</v>
      </c>
      <c r="AF21" s="1521" t="s">
        <v>826</v>
      </c>
      <c r="AG21" s="1521" t="s">
        <v>2</v>
      </c>
      <c r="AH21" s="1521" t="s">
        <v>2</v>
      </c>
      <c r="AI21" s="1518"/>
      <c r="AJ21" s="1518"/>
      <c r="AK21" s="1493"/>
      <c r="AL21" s="1493"/>
      <c r="AM21" s="1493"/>
      <c r="AN21" s="1493"/>
      <c r="AO21" s="1493"/>
      <c r="AP21" s="1493"/>
      <c r="AQ21" s="1493"/>
      <c r="AR21" s="1493"/>
      <c r="AS21" s="1493"/>
      <c r="AT21" s="1493"/>
      <c r="AU21" s="1493"/>
      <c r="AV21" s="1493"/>
      <c r="AW21" s="1493"/>
      <c r="AX21" s="1493"/>
      <c r="AY21" s="1493"/>
      <c r="AZ21" s="1493"/>
      <c r="BA21" s="1493"/>
      <c r="BB21" s="1493"/>
      <c r="BC21" s="1493"/>
      <c r="BD21" s="1281"/>
      <c r="BE21" s="1281"/>
      <c r="BF21" s="1281"/>
      <c r="BG21" s="1281"/>
      <c r="BH21" s="1281"/>
      <c r="BI21" s="1269">
        <f>SUM(I21:BH21)</f>
        <v>0</v>
      </c>
    </row>
    <row r="22" spans="1:63" s="1288" customFormat="1" ht="24" customHeight="1" x14ac:dyDescent="0.2">
      <c r="A22" s="2413"/>
      <c r="B22" s="978" t="s">
        <v>1763</v>
      </c>
      <c r="C22" s="1287"/>
      <c r="D22" s="1287" t="s">
        <v>843</v>
      </c>
      <c r="E22" s="1287">
        <f>SUM(E20:E21)</f>
        <v>90</v>
      </c>
      <c r="F22" s="1287">
        <f t="shared" ref="F22:BH22" si="3">SUM(F20:F21)</f>
        <v>90</v>
      </c>
      <c r="G22" s="1287">
        <f t="shared" si="3"/>
        <v>0</v>
      </c>
      <c r="H22" s="1287">
        <f t="shared" si="3"/>
        <v>0</v>
      </c>
      <c r="I22" s="1287">
        <f t="shared" ref="I22:P22" si="4">SUM(I20:I21)</f>
        <v>0</v>
      </c>
      <c r="J22" s="1287">
        <f t="shared" si="4"/>
        <v>0</v>
      </c>
      <c r="K22" s="1287">
        <f t="shared" si="4"/>
        <v>0</v>
      </c>
      <c r="L22" s="1287">
        <f t="shared" si="4"/>
        <v>0</v>
      </c>
      <c r="M22" s="1287">
        <f t="shared" si="4"/>
        <v>12</v>
      </c>
      <c r="N22" s="1287">
        <f t="shared" si="4"/>
        <v>12</v>
      </c>
      <c r="O22" s="1287">
        <f t="shared" si="4"/>
        <v>12</v>
      </c>
      <c r="P22" s="1287">
        <f t="shared" si="4"/>
        <v>12</v>
      </c>
      <c r="Q22" s="1287">
        <f t="shared" si="3"/>
        <v>12</v>
      </c>
      <c r="R22" s="1287">
        <f t="shared" si="3"/>
        <v>12</v>
      </c>
      <c r="S22" s="1287">
        <f t="shared" si="3"/>
        <v>12</v>
      </c>
      <c r="T22" s="1287">
        <f t="shared" si="3"/>
        <v>6</v>
      </c>
      <c r="U22" s="1287">
        <f t="shared" si="3"/>
        <v>0</v>
      </c>
      <c r="V22" s="1287">
        <f t="shared" si="3"/>
        <v>0</v>
      </c>
      <c r="W22" s="1287">
        <f t="shared" si="3"/>
        <v>0</v>
      </c>
      <c r="X22" s="1287">
        <f t="shared" si="3"/>
        <v>0</v>
      </c>
      <c r="Y22" s="1287">
        <f t="shared" si="3"/>
        <v>0</v>
      </c>
      <c r="Z22" s="1287">
        <f t="shared" si="3"/>
        <v>0</v>
      </c>
      <c r="AA22" s="1287">
        <f t="shared" si="3"/>
        <v>0</v>
      </c>
      <c r="AB22" s="1287">
        <f t="shared" si="3"/>
        <v>0</v>
      </c>
      <c r="AC22" s="1287">
        <f t="shared" si="3"/>
        <v>0</v>
      </c>
      <c r="AD22" s="1287">
        <f t="shared" si="3"/>
        <v>0</v>
      </c>
      <c r="AE22" s="1287">
        <f t="shared" si="3"/>
        <v>0</v>
      </c>
      <c r="AF22" s="1287">
        <f t="shared" si="3"/>
        <v>0</v>
      </c>
      <c r="AG22" s="1287">
        <f t="shared" si="3"/>
        <v>0</v>
      </c>
      <c r="AH22" s="1287">
        <f t="shared" si="3"/>
        <v>0</v>
      </c>
      <c r="AI22" s="1287">
        <f t="shared" si="3"/>
        <v>0</v>
      </c>
      <c r="AJ22" s="1287">
        <f t="shared" si="3"/>
        <v>0</v>
      </c>
      <c r="AK22" s="1287">
        <f t="shared" si="3"/>
        <v>0</v>
      </c>
      <c r="AL22" s="1287">
        <f t="shared" si="3"/>
        <v>0</v>
      </c>
      <c r="AM22" s="1287">
        <f t="shared" si="3"/>
        <v>0</v>
      </c>
      <c r="AN22" s="1287">
        <f t="shared" si="3"/>
        <v>0</v>
      </c>
      <c r="AO22" s="1287">
        <f t="shared" si="3"/>
        <v>0</v>
      </c>
      <c r="AP22" s="1287">
        <f t="shared" si="3"/>
        <v>0</v>
      </c>
      <c r="AQ22" s="1287">
        <f t="shared" si="3"/>
        <v>0</v>
      </c>
      <c r="AR22" s="1287">
        <f t="shared" si="3"/>
        <v>0</v>
      </c>
      <c r="AS22" s="1287">
        <f t="shared" si="3"/>
        <v>0</v>
      </c>
      <c r="AT22" s="1287">
        <f t="shared" si="3"/>
        <v>0</v>
      </c>
      <c r="AU22" s="1287">
        <f t="shared" si="3"/>
        <v>0</v>
      </c>
      <c r="AV22" s="1287">
        <f t="shared" si="3"/>
        <v>0</v>
      </c>
      <c r="AW22" s="1287">
        <f t="shared" si="3"/>
        <v>0</v>
      </c>
      <c r="AX22" s="1287">
        <f t="shared" si="3"/>
        <v>0</v>
      </c>
      <c r="AY22" s="1287">
        <f t="shared" si="3"/>
        <v>0</v>
      </c>
      <c r="AZ22" s="1287">
        <f t="shared" si="3"/>
        <v>0</v>
      </c>
      <c r="BA22" s="1287">
        <f t="shared" si="3"/>
        <v>0</v>
      </c>
      <c r="BB22" s="1287">
        <f t="shared" si="3"/>
        <v>0</v>
      </c>
      <c r="BC22" s="1287">
        <f t="shared" si="3"/>
        <v>0</v>
      </c>
      <c r="BD22" s="1287">
        <f t="shared" si="3"/>
        <v>0</v>
      </c>
      <c r="BE22" s="1287">
        <f t="shared" si="3"/>
        <v>0</v>
      </c>
      <c r="BF22" s="1287">
        <f t="shared" si="3"/>
        <v>0</v>
      </c>
      <c r="BG22" s="1287">
        <f t="shared" si="3"/>
        <v>0</v>
      </c>
      <c r="BH22" s="1287">
        <f t="shared" si="3"/>
        <v>0</v>
      </c>
      <c r="BI22" s="1269">
        <f t="shared" si="0"/>
        <v>90</v>
      </c>
    </row>
    <row r="23" spans="1:63" ht="17.25" customHeight="1" x14ac:dyDescent="0.25">
      <c r="A23" s="2413">
        <v>3</v>
      </c>
      <c r="B23" s="107" t="s">
        <v>2358</v>
      </c>
      <c r="C23" s="1249" t="s">
        <v>175</v>
      </c>
      <c r="D23" s="90" t="s">
        <v>10</v>
      </c>
      <c r="E23" s="1514" t="s">
        <v>1784</v>
      </c>
      <c r="F23" s="1515">
        <v>14</v>
      </c>
      <c r="G23" s="1516" t="str">
        <f>VLOOKUP(H23,[1]MAGV!$B$1:$C$178,2,0)</f>
        <v>Th.M.Toàn</v>
      </c>
      <c r="H23" s="80" t="s">
        <v>288</v>
      </c>
      <c r="I23" s="1238"/>
      <c r="J23" s="1238"/>
      <c r="K23" s="1238"/>
      <c r="L23" s="1493"/>
      <c r="M23" s="1493"/>
      <c r="N23" s="1493"/>
      <c r="O23" s="1493"/>
      <c r="P23" s="1493"/>
      <c r="Q23" s="1493"/>
      <c r="R23" s="1493"/>
      <c r="S23" s="1493"/>
      <c r="T23" s="1493"/>
      <c r="U23" s="1493"/>
      <c r="V23" s="1493"/>
      <c r="W23" s="1493"/>
      <c r="X23" s="1493"/>
      <c r="Y23" s="1493"/>
      <c r="Z23" s="1493"/>
      <c r="AA23" s="1493"/>
      <c r="AB23" s="1493"/>
      <c r="AC23" s="1493"/>
      <c r="AD23" s="1493"/>
      <c r="AE23" s="1493"/>
      <c r="AF23" s="1493"/>
      <c r="AG23" s="1493"/>
      <c r="AH23" s="1493"/>
      <c r="AI23" s="1518"/>
      <c r="AJ23" s="1518"/>
      <c r="AK23" s="1493"/>
      <c r="AL23" s="1281"/>
      <c r="AM23" s="1493"/>
      <c r="AN23" s="1493"/>
      <c r="AO23" s="1493"/>
      <c r="AP23" s="1493"/>
      <c r="AQ23" s="1493"/>
      <c r="AR23" s="1493"/>
      <c r="AS23" s="1281"/>
      <c r="AT23" s="1522" t="s">
        <v>3</v>
      </c>
      <c r="AU23" s="1522" t="s">
        <v>3</v>
      </c>
      <c r="AV23" s="1522" t="s">
        <v>3</v>
      </c>
      <c r="AW23" s="1522" t="s">
        <v>3</v>
      </c>
      <c r="AX23" s="1517" t="s">
        <v>826</v>
      </c>
      <c r="AY23" s="1517" t="s">
        <v>2</v>
      </c>
      <c r="AZ23" s="1517" t="s">
        <v>2</v>
      </c>
      <c r="BA23" s="1493"/>
      <c r="BB23" s="1493"/>
      <c r="BC23" s="1493"/>
      <c r="BD23" s="1281"/>
      <c r="BE23" s="1281"/>
      <c r="BF23" s="1281"/>
      <c r="BG23" s="1281"/>
      <c r="BH23" s="1281"/>
      <c r="BI23" s="1269">
        <f t="shared" si="0"/>
        <v>0</v>
      </c>
    </row>
    <row r="24" spans="1:63" s="1288" customFormat="1" ht="24" customHeight="1" x14ac:dyDescent="0.2">
      <c r="A24" s="2413"/>
      <c r="B24" s="978" t="s">
        <v>2359</v>
      </c>
      <c r="C24" s="1287"/>
      <c r="D24" s="1287" t="s">
        <v>843</v>
      </c>
      <c r="E24" s="1287">
        <f>SUM(E23:E23)</f>
        <v>0</v>
      </c>
      <c r="F24" s="1287">
        <f t="shared" ref="F24:BH24" si="5">SUM(F23:F23)</f>
        <v>14</v>
      </c>
      <c r="G24" s="1287">
        <f t="shared" si="5"/>
        <v>0</v>
      </c>
      <c r="H24" s="1287">
        <f t="shared" si="5"/>
        <v>0</v>
      </c>
      <c r="I24" s="1287">
        <f t="shared" si="5"/>
        <v>0</v>
      </c>
      <c r="J24" s="1287">
        <f t="shared" si="5"/>
        <v>0</v>
      </c>
      <c r="K24" s="1287">
        <f t="shared" si="5"/>
        <v>0</v>
      </c>
      <c r="L24" s="1287">
        <f t="shared" si="5"/>
        <v>0</v>
      </c>
      <c r="M24" s="1287">
        <f t="shared" si="5"/>
        <v>0</v>
      </c>
      <c r="N24" s="1287">
        <f t="shared" si="5"/>
        <v>0</v>
      </c>
      <c r="O24" s="1287">
        <f t="shared" si="5"/>
        <v>0</v>
      </c>
      <c r="P24" s="1287">
        <f t="shared" si="5"/>
        <v>0</v>
      </c>
      <c r="Q24" s="1287">
        <f t="shared" si="5"/>
        <v>0</v>
      </c>
      <c r="R24" s="1287">
        <f t="shared" si="5"/>
        <v>0</v>
      </c>
      <c r="S24" s="1287">
        <f t="shared" si="5"/>
        <v>0</v>
      </c>
      <c r="T24" s="1287">
        <f t="shared" si="5"/>
        <v>0</v>
      </c>
      <c r="U24" s="1287">
        <f t="shared" si="5"/>
        <v>0</v>
      </c>
      <c r="V24" s="1287">
        <f t="shared" si="5"/>
        <v>0</v>
      </c>
      <c r="W24" s="1287">
        <f t="shared" si="5"/>
        <v>0</v>
      </c>
      <c r="X24" s="1287">
        <f t="shared" si="5"/>
        <v>0</v>
      </c>
      <c r="Y24" s="1287">
        <f t="shared" si="5"/>
        <v>0</v>
      </c>
      <c r="Z24" s="1287">
        <f t="shared" si="5"/>
        <v>0</v>
      </c>
      <c r="AA24" s="1287">
        <f t="shared" si="5"/>
        <v>0</v>
      </c>
      <c r="AB24" s="1287">
        <f t="shared" si="5"/>
        <v>0</v>
      </c>
      <c r="AC24" s="1287">
        <f t="shared" si="5"/>
        <v>0</v>
      </c>
      <c r="AD24" s="1287">
        <f t="shared" si="5"/>
        <v>0</v>
      </c>
      <c r="AE24" s="1287">
        <f t="shared" si="5"/>
        <v>0</v>
      </c>
      <c r="AF24" s="1287">
        <f t="shared" si="5"/>
        <v>0</v>
      </c>
      <c r="AG24" s="1287">
        <f t="shared" si="5"/>
        <v>0</v>
      </c>
      <c r="AH24" s="1287">
        <f t="shared" si="5"/>
        <v>0</v>
      </c>
      <c r="AI24" s="1287">
        <f t="shared" si="5"/>
        <v>0</v>
      </c>
      <c r="AJ24" s="1287">
        <f t="shared" si="5"/>
        <v>0</v>
      </c>
      <c r="AK24" s="1287">
        <f t="shared" si="5"/>
        <v>0</v>
      </c>
      <c r="AL24" s="1287">
        <f t="shared" si="5"/>
        <v>0</v>
      </c>
      <c r="AM24" s="1287">
        <f t="shared" si="5"/>
        <v>0</v>
      </c>
      <c r="AN24" s="1287">
        <f t="shared" si="5"/>
        <v>0</v>
      </c>
      <c r="AO24" s="1287">
        <f t="shared" si="5"/>
        <v>0</v>
      </c>
      <c r="AP24" s="1287">
        <f t="shared" si="5"/>
        <v>0</v>
      </c>
      <c r="AQ24" s="1287">
        <f t="shared" si="5"/>
        <v>0</v>
      </c>
      <c r="AR24" s="1287">
        <f t="shared" si="5"/>
        <v>0</v>
      </c>
      <c r="AS24" s="1287">
        <f t="shared" si="5"/>
        <v>0</v>
      </c>
      <c r="AT24" s="1287">
        <f t="shared" si="5"/>
        <v>0</v>
      </c>
      <c r="AU24" s="1287">
        <f t="shared" si="5"/>
        <v>0</v>
      </c>
      <c r="AV24" s="1287">
        <f t="shared" si="5"/>
        <v>0</v>
      </c>
      <c r="AW24" s="1287">
        <f t="shared" si="5"/>
        <v>0</v>
      </c>
      <c r="AX24" s="1287">
        <f t="shared" si="5"/>
        <v>0</v>
      </c>
      <c r="AY24" s="1287">
        <f t="shared" si="5"/>
        <v>0</v>
      </c>
      <c r="AZ24" s="1287">
        <f t="shared" si="5"/>
        <v>0</v>
      </c>
      <c r="BA24" s="1287">
        <f t="shared" si="5"/>
        <v>0</v>
      </c>
      <c r="BB24" s="1287">
        <f t="shared" si="5"/>
        <v>0</v>
      </c>
      <c r="BC24" s="1287">
        <f t="shared" si="5"/>
        <v>0</v>
      </c>
      <c r="BD24" s="1287">
        <f t="shared" si="5"/>
        <v>0</v>
      </c>
      <c r="BE24" s="1287">
        <f t="shared" si="5"/>
        <v>0</v>
      </c>
      <c r="BF24" s="1287">
        <f t="shared" si="5"/>
        <v>0</v>
      </c>
      <c r="BG24" s="1287">
        <f t="shared" si="5"/>
        <v>0</v>
      </c>
      <c r="BH24" s="1287">
        <f t="shared" si="5"/>
        <v>0</v>
      </c>
      <c r="BI24" s="1269">
        <f t="shared" si="0"/>
        <v>0</v>
      </c>
    </row>
    <row r="25" spans="1:63" s="1548" customFormat="1" ht="15" x14ac:dyDescent="0.25">
      <c r="A25" s="1589"/>
      <c r="B25" s="755" t="s">
        <v>2360</v>
      </c>
      <c r="C25" s="1537" t="s">
        <v>157</v>
      </c>
      <c r="D25" s="1590" t="s">
        <v>124</v>
      </c>
      <c r="E25" s="1537">
        <f t="shared" ref="E25:E26" si="6">SUM(I25:BB25)</f>
        <v>45</v>
      </c>
      <c r="G25" s="1536" t="s">
        <v>2416</v>
      </c>
      <c r="H25" s="754" t="s">
        <v>125</v>
      </c>
      <c r="I25" s="1547"/>
      <c r="J25" s="1547"/>
      <c r="K25" s="1547"/>
      <c r="L25" s="1547"/>
      <c r="M25" s="1547"/>
      <c r="N25" s="1547"/>
      <c r="O25" s="1547"/>
      <c r="P25" s="1547"/>
      <c r="Q25" s="1547"/>
      <c r="R25" s="1529"/>
      <c r="S25" s="1529"/>
      <c r="T25" s="1529"/>
      <c r="U25" s="1529">
        <v>15</v>
      </c>
      <c r="V25" s="1529">
        <v>15</v>
      </c>
      <c r="W25" s="1529">
        <v>15</v>
      </c>
      <c r="X25" s="1547"/>
      <c r="Y25" s="1591"/>
      <c r="Z25" s="1547"/>
      <c r="AA25" s="1547"/>
      <c r="AB25" s="1547"/>
      <c r="AC25" s="1547"/>
      <c r="AD25" s="1547"/>
      <c r="AE25" s="1547"/>
      <c r="AF25" s="1547"/>
      <c r="AG25" s="1547"/>
      <c r="AH25" s="1587"/>
      <c r="AI25" s="1587"/>
      <c r="AJ25" s="1547"/>
      <c r="AK25" s="1547"/>
      <c r="AL25" s="1591"/>
      <c r="AM25" s="1591"/>
      <c r="AN25" s="1591"/>
      <c r="AO25" s="1547"/>
      <c r="AP25" s="1547"/>
      <c r="AQ25" s="1547"/>
      <c r="AR25" s="1547"/>
      <c r="AS25" s="1547"/>
      <c r="AT25" s="1547"/>
      <c r="AU25" s="1547"/>
      <c r="AV25" s="1547"/>
      <c r="AW25" s="1547"/>
      <c r="AX25" s="1547"/>
      <c r="AY25" s="1547"/>
      <c r="AZ25" s="1547"/>
      <c r="BA25" s="1574"/>
      <c r="BC25" s="1588"/>
      <c r="BD25" s="1588"/>
      <c r="BE25" s="1587"/>
    </row>
    <row r="26" spans="1:63" s="1548" customFormat="1" ht="15" x14ac:dyDescent="0.25">
      <c r="A26" s="1589"/>
      <c r="B26" s="755" t="s">
        <v>2360</v>
      </c>
      <c r="C26" s="1537" t="s">
        <v>158</v>
      </c>
      <c r="D26" s="1590" t="s">
        <v>2431</v>
      </c>
      <c r="E26" s="1537">
        <f t="shared" si="6"/>
        <v>90</v>
      </c>
      <c r="G26" s="1536" t="s">
        <v>2432</v>
      </c>
      <c r="H26" s="1547" t="s">
        <v>142</v>
      </c>
      <c r="I26" s="1547"/>
      <c r="J26" s="1547"/>
      <c r="K26" s="1547"/>
      <c r="L26" s="1547"/>
      <c r="M26" s="1547"/>
      <c r="N26" s="1547"/>
      <c r="O26" s="1547"/>
      <c r="P26" s="1547"/>
      <c r="Q26" s="1547"/>
      <c r="R26" s="1547"/>
      <c r="S26" s="1547"/>
      <c r="T26" s="1547"/>
      <c r="U26" s="1547"/>
      <c r="V26" s="1547"/>
      <c r="W26" s="1547"/>
      <c r="X26" s="1547"/>
      <c r="Y26" s="1547"/>
      <c r="Z26" s="1547">
        <v>15</v>
      </c>
      <c r="AA26" s="1547">
        <v>15</v>
      </c>
      <c r="AB26" s="1547">
        <v>15</v>
      </c>
      <c r="AC26" s="1547">
        <v>15</v>
      </c>
      <c r="AD26" s="1547">
        <v>15</v>
      </c>
      <c r="AE26" s="1547">
        <v>15</v>
      </c>
      <c r="AF26" s="1547"/>
      <c r="AG26" s="1547"/>
      <c r="AH26" s="1587"/>
      <c r="AI26" s="1587"/>
      <c r="AJ26" s="1547"/>
      <c r="AK26" s="1547"/>
      <c r="AL26" s="1591"/>
      <c r="AM26" s="1591"/>
      <c r="AN26" s="1591"/>
      <c r="AO26" s="1547"/>
      <c r="AP26" s="1547"/>
      <c r="AQ26" s="1547"/>
      <c r="AR26" s="1547"/>
      <c r="AS26" s="1547"/>
      <c r="AT26" s="1547"/>
      <c r="AU26" s="1547"/>
      <c r="AV26" s="1547"/>
      <c r="AW26" s="1547"/>
      <c r="AX26" s="1547"/>
      <c r="AY26" s="1547"/>
      <c r="AZ26" s="1547"/>
      <c r="BA26" s="1574"/>
      <c r="BC26" s="1588"/>
      <c r="BD26" s="1588"/>
      <c r="BE26" s="1587"/>
    </row>
    <row r="27" spans="1:63" ht="17.25" customHeight="1" x14ac:dyDescent="0.25">
      <c r="A27" s="2413">
        <v>4</v>
      </c>
      <c r="B27" s="107" t="s">
        <v>2360</v>
      </c>
      <c r="C27" s="1249" t="s">
        <v>172</v>
      </c>
      <c r="D27" s="90" t="s">
        <v>1134</v>
      </c>
      <c r="E27" s="1515">
        <f>F27</f>
        <v>12</v>
      </c>
      <c r="F27" s="1515">
        <f t="shared" ref="F27:F104" si="7">SUM(I27:BH27)</f>
        <v>12</v>
      </c>
      <c r="G27" s="1516" t="str">
        <f>VLOOKUP(H27,[1]MAGV!$B$1:$C$178,2,0)</f>
        <v>Th.Cao</v>
      </c>
      <c r="H27" s="80" t="s">
        <v>292</v>
      </c>
      <c r="I27" s="1238"/>
      <c r="J27" s="1238"/>
      <c r="K27" s="1238"/>
      <c r="L27" s="1493"/>
      <c r="M27" s="1493">
        <v>12</v>
      </c>
      <c r="N27" s="1493"/>
      <c r="O27" s="1493"/>
      <c r="P27" s="1493"/>
      <c r="Q27" s="1493"/>
      <c r="R27" s="1493"/>
      <c r="S27" s="1493"/>
      <c r="T27" s="1493"/>
      <c r="U27" s="1493"/>
      <c r="V27" s="1493"/>
      <c r="W27" s="1493"/>
      <c r="X27" s="1493"/>
      <c r="Y27" s="1493"/>
      <c r="Z27" s="1493"/>
      <c r="AA27" s="1493"/>
      <c r="AB27" s="1493"/>
      <c r="AC27" s="1493"/>
      <c r="AD27" s="1493"/>
      <c r="AE27" s="1493"/>
      <c r="AF27" s="1493"/>
      <c r="AG27" s="1493"/>
      <c r="AH27" s="1493"/>
      <c r="AI27" s="1518"/>
      <c r="AJ27" s="1518"/>
      <c r="AK27" s="1493"/>
      <c r="AL27" s="1493"/>
      <c r="AM27" s="1493"/>
      <c r="AN27" s="1493"/>
      <c r="AO27" s="1493"/>
      <c r="AP27" s="1493"/>
      <c r="AQ27" s="1493"/>
      <c r="AR27" s="1493"/>
      <c r="AS27" s="1493"/>
      <c r="AT27" s="1493"/>
      <c r="AU27" s="1493"/>
      <c r="AV27" s="1493"/>
      <c r="AW27" s="1493"/>
      <c r="AX27" s="1493"/>
      <c r="AY27" s="1493"/>
      <c r="AZ27" s="1493"/>
      <c r="BA27" s="1493"/>
      <c r="BB27" s="1493"/>
      <c r="BC27" s="1493"/>
      <c r="BD27" s="1281"/>
      <c r="BE27" s="1281"/>
      <c r="BF27" s="1281"/>
      <c r="BG27" s="1281"/>
      <c r="BH27" s="1281"/>
      <c r="BI27" s="1269">
        <f t="shared" si="0"/>
        <v>12</v>
      </c>
    </row>
    <row r="28" spans="1:63" ht="17.25" customHeight="1" x14ac:dyDescent="0.25">
      <c r="A28" s="2413"/>
      <c r="B28" s="107" t="s">
        <v>2360</v>
      </c>
      <c r="C28" s="1249" t="s">
        <v>293</v>
      </c>
      <c r="D28" s="90" t="s">
        <v>1106</v>
      </c>
      <c r="E28" s="1515">
        <f t="shared" ref="E28:E29" si="8">F28</f>
        <v>120</v>
      </c>
      <c r="F28" s="1515">
        <f t="shared" si="7"/>
        <v>120</v>
      </c>
      <c r="G28" s="1516" t="str">
        <f>VLOOKUP(H28,[1]MAGV!$B$1:$C$178,2,0)</f>
        <v>Th.Cao</v>
      </c>
      <c r="H28" s="80" t="s">
        <v>292</v>
      </c>
      <c r="I28" s="1238"/>
      <c r="J28" s="1238"/>
      <c r="K28" s="1238"/>
      <c r="L28" s="1493"/>
      <c r="M28" s="1493"/>
      <c r="N28" s="1493">
        <v>12</v>
      </c>
      <c r="O28" s="1493">
        <v>12</v>
      </c>
      <c r="P28" s="1493">
        <v>12</v>
      </c>
      <c r="Q28" s="1493">
        <v>12</v>
      </c>
      <c r="R28" s="1493">
        <v>12</v>
      </c>
      <c r="S28" s="1493">
        <v>12</v>
      </c>
      <c r="T28" s="1493">
        <v>12</v>
      </c>
      <c r="U28" s="1493">
        <v>12</v>
      </c>
      <c r="V28" s="1493">
        <v>12</v>
      </c>
      <c r="W28" s="1493">
        <v>12</v>
      </c>
      <c r="X28" s="1493"/>
      <c r="Y28" s="1493"/>
      <c r="Z28" s="1493"/>
      <c r="AA28" s="1493"/>
      <c r="AB28" s="1493"/>
      <c r="AC28" s="1493"/>
      <c r="AD28" s="1493"/>
      <c r="AE28" s="1493"/>
      <c r="AF28" s="1493"/>
      <c r="AG28" s="1493"/>
      <c r="AH28" s="1493"/>
      <c r="AI28" s="1518"/>
      <c r="AJ28" s="1518"/>
      <c r="AK28" s="1493"/>
      <c r="AL28" s="1493"/>
      <c r="AM28" s="1493"/>
      <c r="AN28" s="1493"/>
      <c r="AO28" s="1493"/>
      <c r="AP28" s="1493"/>
      <c r="AQ28" s="1493"/>
      <c r="AR28" s="1493"/>
      <c r="AS28" s="1493"/>
      <c r="AT28" s="1493"/>
      <c r="AU28" s="1493"/>
      <c r="AV28" s="1493"/>
      <c r="AW28" s="1493"/>
      <c r="AX28" s="1493"/>
      <c r="AY28" s="1493"/>
      <c r="AZ28" s="1493"/>
      <c r="BA28" s="1493"/>
      <c r="BB28" s="1493"/>
      <c r="BC28" s="1493"/>
      <c r="BD28" s="1281"/>
      <c r="BE28" s="1281"/>
      <c r="BF28" s="1281"/>
      <c r="BG28" s="1281"/>
      <c r="BH28" s="1281"/>
      <c r="BI28" s="1269">
        <f t="shared" si="0"/>
        <v>120</v>
      </c>
    </row>
    <row r="29" spans="1:63" ht="17.25" customHeight="1" x14ac:dyDescent="0.25">
      <c r="A29" s="2413"/>
      <c r="B29" s="107" t="s">
        <v>2360</v>
      </c>
      <c r="C29" s="1249" t="s">
        <v>133</v>
      </c>
      <c r="D29" s="90" t="s">
        <v>1129</v>
      </c>
      <c r="E29" s="1515">
        <f t="shared" si="8"/>
        <v>90</v>
      </c>
      <c r="F29" s="1515">
        <f t="shared" si="7"/>
        <v>90</v>
      </c>
      <c r="G29" s="1516" t="str">
        <f>VLOOKUP(H29,[1]MAGV!$B$1:$C$178,2,0)</f>
        <v>Th.Cao</v>
      </c>
      <c r="H29" s="80" t="s">
        <v>292</v>
      </c>
      <c r="I29" s="1238"/>
      <c r="J29" s="1238"/>
      <c r="K29" s="1238"/>
      <c r="L29" s="1493"/>
      <c r="M29" s="1493"/>
      <c r="N29" s="1493"/>
      <c r="O29" s="1493"/>
      <c r="P29" s="1493"/>
      <c r="Q29" s="1493"/>
      <c r="R29" s="1493"/>
      <c r="S29" s="1493"/>
      <c r="T29" s="1493"/>
      <c r="U29" s="1493"/>
      <c r="V29" s="1493"/>
      <c r="W29" s="1493"/>
      <c r="X29" s="1493">
        <v>12</v>
      </c>
      <c r="Y29" s="1493">
        <v>12</v>
      </c>
      <c r="Z29" s="1493">
        <v>12</v>
      </c>
      <c r="AA29" s="1493">
        <v>12</v>
      </c>
      <c r="AB29" s="1493">
        <v>12</v>
      </c>
      <c r="AC29" s="1493">
        <v>12</v>
      </c>
      <c r="AD29" s="1493">
        <v>12</v>
      </c>
      <c r="AE29" s="1493">
        <v>6</v>
      </c>
      <c r="AF29" s="1493"/>
      <c r="AG29" s="1493"/>
      <c r="AH29" s="1493"/>
      <c r="AI29" s="1518"/>
      <c r="AJ29" s="1518"/>
      <c r="AK29" s="1493"/>
      <c r="AL29" s="1493"/>
      <c r="AM29" s="1493"/>
      <c r="AN29" s="1493"/>
      <c r="AO29" s="1493"/>
      <c r="AP29" s="1493"/>
      <c r="AQ29" s="1493"/>
      <c r="AR29" s="1493"/>
      <c r="AS29" s="1493"/>
      <c r="AT29" s="1493"/>
      <c r="AU29" s="1493"/>
      <c r="AV29" s="1493"/>
      <c r="AW29" s="1493"/>
      <c r="AX29" s="1493"/>
      <c r="AY29" s="1493"/>
      <c r="AZ29" s="1493"/>
      <c r="BA29" s="1493"/>
      <c r="BB29" s="1493"/>
      <c r="BC29" s="1493"/>
      <c r="BD29" s="1281"/>
      <c r="BE29" s="1281"/>
      <c r="BF29" s="1281"/>
      <c r="BG29" s="1281"/>
      <c r="BH29" s="1281"/>
      <c r="BI29" s="1269">
        <f t="shared" si="0"/>
        <v>90</v>
      </c>
    </row>
    <row r="30" spans="1:63" ht="17.25" customHeight="1" x14ac:dyDescent="0.25">
      <c r="A30" s="2413"/>
      <c r="B30" s="107" t="s">
        <v>2360</v>
      </c>
      <c r="C30" s="1249" t="s">
        <v>175</v>
      </c>
      <c r="D30" s="90" t="s">
        <v>10</v>
      </c>
      <c r="E30" s="1515" t="s">
        <v>1784</v>
      </c>
      <c r="F30" s="1515"/>
      <c r="G30" s="1516" t="str">
        <f>VLOOKUP(H30,[1]MAGV!$B$1:$C$178,2,0)</f>
        <v>Th.Cao</v>
      </c>
      <c r="H30" s="80" t="s">
        <v>292</v>
      </c>
      <c r="I30" s="1238"/>
      <c r="J30" s="1238"/>
      <c r="K30" s="1238"/>
      <c r="L30" s="1493"/>
      <c r="M30" s="1493"/>
      <c r="N30" s="1493"/>
      <c r="O30" s="1493"/>
      <c r="P30" s="1493"/>
      <c r="Q30" s="1493"/>
      <c r="R30" s="1493"/>
      <c r="S30" s="1493"/>
      <c r="T30" s="1493"/>
      <c r="U30" s="1493"/>
      <c r="V30" s="1493"/>
      <c r="W30" s="1493"/>
      <c r="X30" s="1493"/>
      <c r="Y30" s="1493"/>
      <c r="Z30" s="1493"/>
      <c r="AA30" s="1493"/>
      <c r="AB30" s="1493"/>
      <c r="AC30" s="1493"/>
      <c r="AD30" s="1493"/>
      <c r="AE30" s="1493"/>
      <c r="AF30" s="1519" t="s">
        <v>3</v>
      </c>
      <c r="AG30" s="1519" t="s">
        <v>3</v>
      </c>
      <c r="AH30" s="1519" t="s">
        <v>3</v>
      </c>
      <c r="AI30" s="1282"/>
      <c r="AJ30" s="1282"/>
      <c r="AK30" s="1522" t="s">
        <v>3</v>
      </c>
      <c r="AL30" s="1521" t="s">
        <v>826</v>
      </c>
      <c r="AM30" s="1521" t="s">
        <v>2</v>
      </c>
      <c r="AN30" s="1521" t="s">
        <v>2</v>
      </c>
      <c r="AO30" s="1523"/>
      <c r="AP30" s="1493"/>
      <c r="AQ30" s="1493"/>
      <c r="AR30" s="1493"/>
      <c r="AS30" s="1493"/>
      <c r="AT30" s="1493"/>
      <c r="AU30" s="1493"/>
      <c r="AV30" s="1493"/>
      <c r="AW30" s="1493"/>
      <c r="AX30" s="1493"/>
      <c r="AY30" s="1493"/>
      <c r="AZ30" s="1493"/>
      <c r="BA30" s="1493"/>
      <c r="BB30" s="1493"/>
      <c r="BC30" s="1493"/>
      <c r="BD30" s="1281"/>
      <c r="BE30" s="1281"/>
      <c r="BF30" s="1281"/>
      <c r="BG30" s="1281"/>
      <c r="BH30" s="1281"/>
      <c r="BI30" s="1269">
        <f t="shared" si="0"/>
        <v>0</v>
      </c>
    </row>
    <row r="31" spans="1:63" s="1288" customFormat="1" ht="24" customHeight="1" x14ac:dyDescent="0.2">
      <c r="A31" s="2413"/>
      <c r="B31" s="978" t="s">
        <v>1775</v>
      </c>
      <c r="C31" s="1287"/>
      <c r="D31" s="1287" t="s">
        <v>843</v>
      </c>
      <c r="E31" s="1287">
        <f>SUM(E27:E30)</f>
        <v>222</v>
      </c>
      <c r="F31" s="1287">
        <f t="shared" ref="F31:BH31" si="9">SUM(F27:F30)</f>
        <v>222</v>
      </c>
      <c r="G31" s="1287">
        <f t="shared" si="9"/>
        <v>0</v>
      </c>
      <c r="H31" s="1287">
        <f t="shared" si="9"/>
        <v>0</v>
      </c>
      <c r="I31" s="1287">
        <f t="shared" si="9"/>
        <v>0</v>
      </c>
      <c r="J31" s="1287">
        <f t="shared" si="9"/>
        <v>0</v>
      </c>
      <c r="K31" s="1287">
        <f t="shared" si="9"/>
        <v>0</v>
      </c>
      <c r="L31" s="1287">
        <f t="shared" si="9"/>
        <v>0</v>
      </c>
      <c r="M31" s="1287">
        <f t="shared" si="9"/>
        <v>12</v>
      </c>
      <c r="N31" s="1287">
        <f t="shared" si="9"/>
        <v>12</v>
      </c>
      <c r="O31" s="1287">
        <f t="shared" si="9"/>
        <v>12</v>
      </c>
      <c r="P31" s="1287">
        <f t="shared" si="9"/>
        <v>12</v>
      </c>
      <c r="Q31" s="1287">
        <f t="shared" si="9"/>
        <v>12</v>
      </c>
      <c r="R31" s="1287">
        <f t="shared" si="9"/>
        <v>12</v>
      </c>
      <c r="S31" s="1287">
        <f t="shared" si="9"/>
        <v>12</v>
      </c>
      <c r="T31" s="1287">
        <f t="shared" si="9"/>
        <v>12</v>
      </c>
      <c r="U31" s="1287">
        <f t="shared" si="9"/>
        <v>12</v>
      </c>
      <c r="V31" s="1287">
        <f t="shared" si="9"/>
        <v>12</v>
      </c>
      <c r="W31" s="1287">
        <f t="shared" si="9"/>
        <v>12</v>
      </c>
      <c r="X31" s="1287">
        <f t="shared" si="9"/>
        <v>12</v>
      </c>
      <c r="Y31" s="1287">
        <f t="shared" si="9"/>
        <v>12</v>
      </c>
      <c r="Z31" s="1287">
        <f t="shared" si="9"/>
        <v>12</v>
      </c>
      <c r="AA31" s="1287">
        <f t="shared" si="9"/>
        <v>12</v>
      </c>
      <c r="AB31" s="1287">
        <f t="shared" si="9"/>
        <v>12</v>
      </c>
      <c r="AC31" s="1287">
        <f t="shared" si="9"/>
        <v>12</v>
      </c>
      <c r="AD31" s="1287">
        <f t="shared" si="9"/>
        <v>12</v>
      </c>
      <c r="AE31" s="1287">
        <f t="shared" si="9"/>
        <v>6</v>
      </c>
      <c r="AF31" s="1287">
        <f t="shared" si="9"/>
        <v>0</v>
      </c>
      <c r="AG31" s="1287">
        <f t="shared" si="9"/>
        <v>0</v>
      </c>
      <c r="AH31" s="1287">
        <f t="shared" si="9"/>
        <v>0</v>
      </c>
      <c r="AI31" s="1287">
        <f t="shared" si="9"/>
        <v>0</v>
      </c>
      <c r="AJ31" s="1287">
        <f t="shared" si="9"/>
        <v>0</v>
      </c>
      <c r="AK31" s="1287">
        <f t="shared" si="9"/>
        <v>0</v>
      </c>
      <c r="AL31" s="1287">
        <f t="shared" si="9"/>
        <v>0</v>
      </c>
      <c r="AM31" s="1287">
        <f t="shared" si="9"/>
        <v>0</v>
      </c>
      <c r="AN31" s="1287">
        <f t="shared" si="9"/>
        <v>0</v>
      </c>
      <c r="AO31" s="1287">
        <f t="shared" si="9"/>
        <v>0</v>
      </c>
      <c r="AP31" s="1287">
        <f t="shared" si="9"/>
        <v>0</v>
      </c>
      <c r="AQ31" s="1287">
        <f t="shared" si="9"/>
        <v>0</v>
      </c>
      <c r="AR31" s="1287">
        <f t="shared" si="9"/>
        <v>0</v>
      </c>
      <c r="AS31" s="1287">
        <f t="shared" si="9"/>
        <v>0</v>
      </c>
      <c r="AT31" s="1287">
        <f t="shared" si="9"/>
        <v>0</v>
      </c>
      <c r="AU31" s="1287">
        <f t="shared" si="9"/>
        <v>0</v>
      </c>
      <c r="AV31" s="1287">
        <f t="shared" si="9"/>
        <v>0</v>
      </c>
      <c r="AW31" s="1287">
        <f t="shared" si="9"/>
        <v>0</v>
      </c>
      <c r="AX31" s="1287">
        <f t="shared" si="9"/>
        <v>0</v>
      </c>
      <c r="AY31" s="1287">
        <f t="shared" si="9"/>
        <v>0</v>
      </c>
      <c r="AZ31" s="1287">
        <f t="shared" si="9"/>
        <v>0</v>
      </c>
      <c r="BA31" s="1287">
        <f t="shared" si="9"/>
        <v>0</v>
      </c>
      <c r="BB31" s="1287">
        <f t="shared" si="9"/>
        <v>0</v>
      </c>
      <c r="BC31" s="1287">
        <f t="shared" si="9"/>
        <v>0</v>
      </c>
      <c r="BD31" s="1287">
        <f t="shared" si="9"/>
        <v>0</v>
      </c>
      <c r="BE31" s="1287">
        <f t="shared" si="9"/>
        <v>0</v>
      </c>
      <c r="BF31" s="1287">
        <f t="shared" si="9"/>
        <v>0</v>
      </c>
      <c r="BG31" s="1287">
        <f t="shared" si="9"/>
        <v>0</v>
      </c>
      <c r="BH31" s="1287">
        <f t="shared" si="9"/>
        <v>0</v>
      </c>
      <c r="BI31" s="1269">
        <f t="shared" si="0"/>
        <v>222</v>
      </c>
    </row>
    <row r="32" spans="1:63" ht="17.25" customHeight="1" x14ac:dyDescent="0.25">
      <c r="A32" s="2413">
        <v>5</v>
      </c>
      <c r="B32" s="107" t="s">
        <v>2361</v>
      </c>
      <c r="C32" s="1249" t="s">
        <v>271</v>
      </c>
      <c r="D32" s="90" t="s">
        <v>2362</v>
      </c>
      <c r="E32" s="1515">
        <f>F32</f>
        <v>26</v>
      </c>
      <c r="F32" s="1515">
        <f t="shared" si="7"/>
        <v>26</v>
      </c>
      <c r="G32" s="1516" t="str">
        <f>VLOOKUP(H32,[1]MAGV!$B$1:$C$178,2,0)</f>
        <v>Th.Mạnh</v>
      </c>
      <c r="H32" s="80" t="s">
        <v>281</v>
      </c>
      <c r="I32" s="1238">
        <v>16</v>
      </c>
      <c r="J32" s="1238">
        <v>10</v>
      </c>
      <c r="K32" s="1238"/>
      <c r="L32" s="1493"/>
      <c r="M32" s="1493"/>
      <c r="N32" s="1493"/>
      <c r="O32" s="1493"/>
      <c r="P32" s="1493"/>
      <c r="Q32" s="1493"/>
      <c r="R32" s="1493"/>
      <c r="S32" s="1493"/>
      <c r="T32" s="1493"/>
      <c r="U32" s="1493"/>
      <c r="V32" s="1493"/>
      <c r="W32" s="1493"/>
      <c r="X32" s="1493"/>
      <c r="Y32" s="1493"/>
      <c r="Z32" s="1493"/>
      <c r="AA32" s="1493"/>
      <c r="AB32" s="1493"/>
      <c r="AC32" s="1493"/>
      <c r="AD32" s="1493"/>
      <c r="AE32" s="1493"/>
      <c r="AF32" s="1493"/>
      <c r="AG32" s="1493"/>
      <c r="AH32" s="1493"/>
      <c r="AI32" s="1518"/>
      <c r="AJ32" s="1518"/>
      <c r="AK32" s="1493"/>
      <c r="AL32" s="1493"/>
      <c r="AM32" s="1493"/>
      <c r="AN32" s="1493"/>
      <c r="AO32" s="1493"/>
      <c r="AP32" s="1493"/>
      <c r="AQ32" s="1493"/>
      <c r="AR32" s="1493"/>
      <c r="AS32" s="1493"/>
      <c r="AT32" s="1493"/>
      <c r="AU32" s="1493"/>
      <c r="AV32" s="1493"/>
      <c r="AW32" s="1493"/>
      <c r="AX32" s="1493"/>
      <c r="AY32" s="1493"/>
      <c r="AZ32" s="1493"/>
      <c r="BA32" s="1493"/>
      <c r="BB32" s="1493"/>
      <c r="BC32" s="1493"/>
      <c r="BD32" s="1281"/>
      <c r="BE32" s="1281"/>
      <c r="BF32" s="1281"/>
      <c r="BG32" s="1281"/>
      <c r="BH32" s="1281"/>
      <c r="BI32" s="1269">
        <f t="shared" si="0"/>
        <v>26</v>
      </c>
    </row>
    <row r="33" spans="1:61" ht="17.25" customHeight="1" x14ac:dyDescent="0.25">
      <c r="A33" s="2413"/>
      <c r="B33" s="107" t="s">
        <v>2361</v>
      </c>
      <c r="C33" s="1249" t="s">
        <v>298</v>
      </c>
      <c r="D33" s="90" t="s">
        <v>2363</v>
      </c>
      <c r="E33" s="1515">
        <v>60</v>
      </c>
      <c r="F33" s="1515">
        <f t="shared" si="7"/>
        <v>32</v>
      </c>
      <c r="G33" s="1516" t="str">
        <f>VLOOKUP(H33,[1]MAGV!$B$1:$C$178,2,0)</f>
        <v>Th.Đức</v>
      </c>
      <c r="H33" s="80" t="s">
        <v>277</v>
      </c>
      <c r="I33" s="1238"/>
      <c r="J33" s="1238"/>
      <c r="K33" s="1238">
        <v>16</v>
      </c>
      <c r="L33" s="1238">
        <v>16</v>
      </c>
      <c r="M33" s="1238"/>
      <c r="N33" s="1493"/>
      <c r="O33" s="1493"/>
      <c r="P33" s="1493"/>
      <c r="Q33" s="1493"/>
      <c r="R33" s="1493"/>
      <c r="S33" s="1493"/>
      <c r="T33" s="1493"/>
      <c r="U33" s="1493"/>
      <c r="V33" s="1493"/>
      <c r="W33" s="1493"/>
      <c r="X33" s="1493"/>
      <c r="Y33" s="1493"/>
      <c r="Z33" s="1493"/>
      <c r="AA33" s="1493"/>
      <c r="AB33" s="1493"/>
      <c r="AC33" s="1493"/>
      <c r="AD33" s="1493"/>
      <c r="AE33" s="1493"/>
      <c r="AF33" s="1493"/>
      <c r="AG33" s="1493"/>
      <c r="AH33" s="1493"/>
      <c r="AI33" s="1518"/>
      <c r="AJ33" s="1518"/>
      <c r="AK33" s="1493"/>
      <c r="AL33" s="1493"/>
      <c r="AM33" s="1493"/>
      <c r="AN33" s="1493"/>
      <c r="AO33" s="1493"/>
      <c r="AP33" s="1493"/>
      <c r="AQ33" s="1493"/>
      <c r="AR33" s="1493"/>
      <c r="AS33" s="1493"/>
      <c r="AT33" s="1493"/>
      <c r="AU33" s="1493"/>
      <c r="AV33" s="1493"/>
      <c r="AW33" s="1493"/>
      <c r="AX33" s="1493"/>
      <c r="AY33" s="1493"/>
      <c r="AZ33" s="1493"/>
      <c r="BA33" s="1493"/>
      <c r="BB33" s="1493"/>
      <c r="BC33" s="1493"/>
      <c r="BD33" s="1281"/>
      <c r="BE33" s="1281"/>
      <c r="BF33" s="1281"/>
      <c r="BG33" s="1281"/>
      <c r="BH33" s="1281"/>
      <c r="BI33" s="1269">
        <f t="shared" si="0"/>
        <v>32</v>
      </c>
    </row>
    <row r="34" spans="1:61" ht="17.25" customHeight="1" x14ac:dyDescent="0.25">
      <c r="A34" s="2413"/>
      <c r="B34" s="107" t="s">
        <v>2361</v>
      </c>
      <c r="C34" s="1249" t="s">
        <v>298</v>
      </c>
      <c r="D34" s="90" t="s">
        <v>2363</v>
      </c>
      <c r="E34" s="1515">
        <v>60</v>
      </c>
      <c r="F34" s="1515">
        <f t="shared" si="7"/>
        <v>28</v>
      </c>
      <c r="G34" s="1516" t="str">
        <f>VLOOKUP(H34,[1]MAGV!$B$1:$C$178,2,0)</f>
        <v>Th.Mạnh</v>
      </c>
      <c r="H34" s="80" t="s">
        <v>281</v>
      </c>
      <c r="I34" s="1238"/>
      <c r="J34" s="1238"/>
      <c r="K34" s="1238"/>
      <c r="L34" s="1238"/>
      <c r="M34" s="1238">
        <v>8</v>
      </c>
      <c r="N34" s="1493">
        <v>8</v>
      </c>
      <c r="O34" s="1493">
        <v>8</v>
      </c>
      <c r="P34" s="1493">
        <v>4</v>
      </c>
      <c r="Q34" s="1493"/>
      <c r="R34" s="1493"/>
      <c r="S34" s="1493"/>
      <c r="T34" s="1493"/>
      <c r="U34" s="1493"/>
      <c r="V34" s="1493"/>
      <c r="W34" s="1493"/>
      <c r="X34" s="1493"/>
      <c r="Y34" s="1493"/>
      <c r="Z34" s="1493"/>
      <c r="AA34" s="1493"/>
      <c r="AB34" s="1493"/>
      <c r="AC34" s="1493"/>
      <c r="AD34" s="1493"/>
      <c r="AE34" s="1493"/>
      <c r="AF34" s="1493"/>
      <c r="AG34" s="1493"/>
      <c r="AH34" s="1493"/>
      <c r="AI34" s="1518"/>
      <c r="AJ34" s="1518"/>
      <c r="AK34" s="1493"/>
      <c r="AL34" s="1493"/>
      <c r="AM34" s="1493"/>
      <c r="AN34" s="1493"/>
      <c r="AO34" s="1493"/>
      <c r="AP34" s="1493"/>
      <c r="AQ34" s="1493"/>
      <c r="AR34" s="1493"/>
      <c r="AS34" s="1493"/>
      <c r="AT34" s="1493"/>
      <c r="AU34" s="1493"/>
      <c r="AV34" s="1493"/>
      <c r="AW34" s="1493"/>
      <c r="AX34" s="1493"/>
      <c r="AY34" s="1493"/>
      <c r="AZ34" s="1493"/>
      <c r="BA34" s="1493"/>
      <c r="BB34" s="1493"/>
      <c r="BC34" s="1493"/>
      <c r="BD34" s="1281"/>
      <c r="BE34" s="1281"/>
      <c r="BF34" s="1281"/>
      <c r="BG34" s="1281"/>
      <c r="BH34" s="1281"/>
      <c r="BI34" s="1269">
        <f t="shared" si="0"/>
        <v>28</v>
      </c>
    </row>
    <row r="35" spans="1:61" ht="17.25" customHeight="1" x14ac:dyDescent="0.25">
      <c r="A35" s="2413"/>
      <c r="B35" s="107" t="s">
        <v>2361</v>
      </c>
      <c r="C35" s="1249" t="s">
        <v>1915</v>
      </c>
      <c r="D35" s="90" t="s">
        <v>1145</v>
      </c>
      <c r="E35" s="1515" t="s">
        <v>1770</v>
      </c>
      <c r="F35" s="1515"/>
      <c r="G35" s="1516" t="s">
        <v>280</v>
      </c>
      <c r="H35" s="80"/>
      <c r="I35" s="1238"/>
      <c r="J35" s="1238"/>
      <c r="K35" s="1238"/>
      <c r="L35" s="1238"/>
      <c r="M35" s="1238"/>
      <c r="N35" s="1238"/>
      <c r="O35" s="1493"/>
      <c r="P35" s="1493"/>
      <c r="Q35" s="1493" t="s">
        <v>3</v>
      </c>
      <c r="R35" s="1493" t="s">
        <v>3</v>
      </c>
      <c r="S35" s="1493" t="s">
        <v>3</v>
      </c>
      <c r="T35" s="1493" t="s">
        <v>3</v>
      </c>
      <c r="U35" s="1493"/>
      <c r="V35" s="1493"/>
      <c r="W35" s="1493"/>
      <c r="X35" s="1493"/>
      <c r="Y35" s="1493"/>
      <c r="Z35" s="1493"/>
      <c r="AA35" s="1493"/>
      <c r="AB35" s="1493"/>
      <c r="AC35" s="1493"/>
      <c r="AD35" s="1493"/>
      <c r="AE35" s="1493"/>
      <c r="AF35" s="1493"/>
      <c r="AG35" s="1493"/>
      <c r="AH35" s="1493"/>
      <c r="AI35" s="1518"/>
      <c r="AJ35" s="1518"/>
      <c r="AK35" s="1493"/>
      <c r="AL35" s="1281"/>
      <c r="AM35" s="1493"/>
      <c r="AN35" s="1493"/>
      <c r="AO35" s="1493"/>
      <c r="AP35" s="1493"/>
      <c r="AQ35" s="1493"/>
      <c r="AR35" s="1493"/>
      <c r="AS35" s="1493"/>
      <c r="AT35" s="1493"/>
      <c r="AU35" s="1493"/>
      <c r="AV35" s="1493"/>
      <c r="AW35" s="1493"/>
      <c r="AX35" s="1493"/>
      <c r="AY35" s="1493"/>
      <c r="AZ35" s="1493"/>
      <c r="BA35" s="1493"/>
      <c r="BB35" s="1493"/>
      <c r="BC35" s="1493"/>
      <c r="BD35" s="1281"/>
      <c r="BE35" s="1281"/>
      <c r="BF35" s="1281"/>
      <c r="BG35" s="1281"/>
      <c r="BH35" s="1281"/>
      <c r="BI35" s="1269">
        <f t="shared" si="0"/>
        <v>0</v>
      </c>
    </row>
    <row r="36" spans="1:61" ht="17.25" customHeight="1" x14ac:dyDescent="0.25">
      <c r="A36" s="2413"/>
      <c r="B36" s="107" t="s">
        <v>2361</v>
      </c>
      <c r="C36" s="1249" t="s">
        <v>286</v>
      </c>
      <c r="D36" s="90" t="s">
        <v>10</v>
      </c>
      <c r="E36" s="1515" t="s">
        <v>1770</v>
      </c>
      <c r="F36" s="1515"/>
      <c r="G36" s="1516" t="s">
        <v>280</v>
      </c>
      <c r="H36" s="80"/>
      <c r="I36" s="1238"/>
      <c r="J36" s="1238"/>
      <c r="K36" s="1238"/>
      <c r="L36" s="1238"/>
      <c r="M36" s="1238"/>
      <c r="N36" s="1238"/>
      <c r="O36" s="1493"/>
      <c r="P36" s="1493"/>
      <c r="Q36" s="1493"/>
      <c r="R36" s="1493"/>
      <c r="S36" s="1493"/>
      <c r="T36" s="1493"/>
      <c r="U36" s="1519" t="s">
        <v>3</v>
      </c>
      <c r="V36" s="1519" t="s">
        <v>3</v>
      </c>
      <c r="W36" s="1519" t="s">
        <v>3</v>
      </c>
      <c r="X36" s="1524" t="s">
        <v>3</v>
      </c>
      <c r="Y36" s="1524" t="s">
        <v>3</v>
      </c>
      <c r="Z36" s="1524" t="s">
        <v>3</v>
      </c>
      <c r="AA36" s="1524" t="s">
        <v>3</v>
      </c>
      <c r="AB36" s="1517" t="s">
        <v>826</v>
      </c>
      <c r="AC36" s="1517" t="s">
        <v>2</v>
      </c>
      <c r="AD36" s="1517" t="s">
        <v>2</v>
      </c>
      <c r="AE36" s="1281"/>
      <c r="AF36" s="1493"/>
      <c r="AG36" s="1493"/>
      <c r="AH36" s="1493"/>
      <c r="AI36" s="1518"/>
      <c r="AJ36" s="1282"/>
      <c r="AK36" s="1493"/>
      <c r="AL36" s="1493"/>
      <c r="AM36" s="1493"/>
      <c r="AN36" s="1493"/>
      <c r="AO36" s="1493"/>
      <c r="AP36" s="1493"/>
      <c r="AQ36" s="1493"/>
      <c r="AR36" s="1493"/>
      <c r="AS36" s="1493"/>
      <c r="AT36" s="1493"/>
      <c r="AU36" s="1493"/>
      <c r="AV36" s="1493"/>
      <c r="AW36" s="1493"/>
      <c r="AX36" s="1493"/>
      <c r="AY36" s="1493"/>
      <c r="AZ36" s="1493"/>
      <c r="BA36" s="1493"/>
      <c r="BB36" s="1493"/>
      <c r="BC36" s="1493"/>
      <c r="BD36" s="1281"/>
      <c r="BE36" s="1281"/>
      <c r="BF36" s="1281"/>
      <c r="BG36" s="1281"/>
      <c r="BH36" s="1281"/>
      <c r="BI36" s="1269">
        <f t="shared" si="0"/>
        <v>0</v>
      </c>
    </row>
    <row r="37" spans="1:61" s="1288" customFormat="1" ht="24" customHeight="1" x14ac:dyDescent="0.2">
      <c r="A37" s="2413"/>
      <c r="B37" s="978" t="s">
        <v>2364</v>
      </c>
      <c r="C37" s="1287"/>
      <c r="D37" s="1287" t="s">
        <v>843</v>
      </c>
      <c r="E37" s="1287">
        <f>SUM(E32:E36)</f>
        <v>146</v>
      </c>
      <c r="F37" s="1287">
        <f t="shared" ref="F37:BH37" si="10">SUM(F32:F36)</f>
        <v>86</v>
      </c>
      <c r="G37" s="1287">
        <f t="shared" si="10"/>
        <v>0</v>
      </c>
      <c r="H37" s="1287">
        <f t="shared" si="10"/>
        <v>0</v>
      </c>
      <c r="I37" s="1287">
        <f t="shared" si="10"/>
        <v>16</v>
      </c>
      <c r="J37" s="1287">
        <f t="shared" si="10"/>
        <v>10</v>
      </c>
      <c r="K37" s="1287">
        <f t="shared" si="10"/>
        <v>16</v>
      </c>
      <c r="L37" s="1287">
        <f t="shared" si="10"/>
        <v>16</v>
      </c>
      <c r="M37" s="1287">
        <f t="shared" si="10"/>
        <v>8</v>
      </c>
      <c r="N37" s="1287">
        <f t="shared" si="10"/>
        <v>8</v>
      </c>
      <c r="O37" s="1287">
        <f t="shared" si="10"/>
        <v>8</v>
      </c>
      <c r="P37" s="1287">
        <f t="shared" si="10"/>
        <v>4</v>
      </c>
      <c r="Q37" s="1287">
        <f t="shared" si="10"/>
        <v>0</v>
      </c>
      <c r="R37" s="1287">
        <f t="shared" si="10"/>
        <v>0</v>
      </c>
      <c r="S37" s="1287">
        <f t="shared" si="10"/>
        <v>0</v>
      </c>
      <c r="T37" s="1287">
        <f t="shared" si="10"/>
        <v>0</v>
      </c>
      <c r="U37" s="1287">
        <f t="shared" si="10"/>
        <v>0</v>
      </c>
      <c r="V37" s="1287">
        <f t="shared" si="10"/>
        <v>0</v>
      </c>
      <c r="W37" s="1287">
        <f t="shared" si="10"/>
        <v>0</v>
      </c>
      <c r="X37" s="1287">
        <f t="shared" si="10"/>
        <v>0</v>
      </c>
      <c r="Y37" s="1287">
        <f t="shared" si="10"/>
        <v>0</v>
      </c>
      <c r="Z37" s="1287">
        <f t="shared" si="10"/>
        <v>0</v>
      </c>
      <c r="AA37" s="1287">
        <f t="shared" si="10"/>
        <v>0</v>
      </c>
      <c r="AB37" s="1287">
        <f t="shared" si="10"/>
        <v>0</v>
      </c>
      <c r="AC37" s="1287">
        <f t="shared" si="10"/>
        <v>0</v>
      </c>
      <c r="AD37" s="1287">
        <f t="shared" si="10"/>
        <v>0</v>
      </c>
      <c r="AE37" s="1287">
        <f t="shared" si="10"/>
        <v>0</v>
      </c>
      <c r="AF37" s="1287">
        <f t="shared" si="10"/>
        <v>0</v>
      </c>
      <c r="AG37" s="1287">
        <f t="shared" si="10"/>
        <v>0</v>
      </c>
      <c r="AH37" s="1287">
        <f t="shared" si="10"/>
        <v>0</v>
      </c>
      <c r="AI37" s="1287">
        <f t="shared" si="10"/>
        <v>0</v>
      </c>
      <c r="AJ37" s="1287">
        <f t="shared" si="10"/>
        <v>0</v>
      </c>
      <c r="AK37" s="1287">
        <f t="shared" si="10"/>
        <v>0</v>
      </c>
      <c r="AL37" s="1287">
        <f t="shared" si="10"/>
        <v>0</v>
      </c>
      <c r="AM37" s="1287">
        <f t="shared" si="10"/>
        <v>0</v>
      </c>
      <c r="AN37" s="1287">
        <f t="shared" si="10"/>
        <v>0</v>
      </c>
      <c r="AO37" s="1287">
        <f t="shared" si="10"/>
        <v>0</v>
      </c>
      <c r="AP37" s="1287">
        <f t="shared" si="10"/>
        <v>0</v>
      </c>
      <c r="AQ37" s="1287">
        <f t="shared" si="10"/>
        <v>0</v>
      </c>
      <c r="AR37" s="1287">
        <f t="shared" si="10"/>
        <v>0</v>
      </c>
      <c r="AS37" s="1287">
        <f t="shared" si="10"/>
        <v>0</v>
      </c>
      <c r="AT37" s="1287">
        <f t="shared" si="10"/>
        <v>0</v>
      </c>
      <c r="AU37" s="1287">
        <f t="shared" si="10"/>
        <v>0</v>
      </c>
      <c r="AV37" s="1287">
        <f t="shared" si="10"/>
        <v>0</v>
      </c>
      <c r="AW37" s="1287">
        <f t="shared" si="10"/>
        <v>0</v>
      </c>
      <c r="AX37" s="1287">
        <f t="shared" si="10"/>
        <v>0</v>
      </c>
      <c r="AY37" s="1287">
        <f t="shared" si="10"/>
        <v>0</v>
      </c>
      <c r="AZ37" s="1287">
        <f t="shared" si="10"/>
        <v>0</v>
      </c>
      <c r="BA37" s="1287">
        <f t="shared" si="10"/>
        <v>0</v>
      </c>
      <c r="BB37" s="1287">
        <f t="shared" si="10"/>
        <v>0</v>
      </c>
      <c r="BC37" s="1287">
        <f t="shared" si="10"/>
        <v>0</v>
      </c>
      <c r="BD37" s="1287">
        <f t="shared" si="10"/>
        <v>0</v>
      </c>
      <c r="BE37" s="1287">
        <f t="shared" si="10"/>
        <v>0</v>
      </c>
      <c r="BF37" s="1287">
        <f t="shared" si="10"/>
        <v>0</v>
      </c>
      <c r="BG37" s="1287">
        <f t="shared" si="10"/>
        <v>0</v>
      </c>
      <c r="BH37" s="1287">
        <f t="shared" si="10"/>
        <v>0</v>
      </c>
      <c r="BI37" s="1269">
        <f t="shared" si="0"/>
        <v>86</v>
      </c>
    </row>
    <row r="38" spans="1:61" ht="17.25" customHeight="1" x14ac:dyDescent="0.25">
      <c r="A38" s="2413">
        <v>6</v>
      </c>
      <c r="B38" s="107" t="s">
        <v>2365</v>
      </c>
      <c r="C38" s="1249"/>
      <c r="D38" s="90"/>
      <c r="E38" s="1514"/>
      <c r="F38" s="1515">
        <f>SUM(I38:BH38)</f>
        <v>0</v>
      </c>
      <c r="G38" s="1516"/>
      <c r="H38" s="80"/>
      <c r="I38" s="1517" t="s">
        <v>826</v>
      </c>
      <c r="J38" s="1517" t="s">
        <v>2</v>
      </c>
      <c r="K38" s="1517" t="s">
        <v>2</v>
      </c>
      <c r="L38" s="1493"/>
      <c r="M38" s="1493"/>
      <c r="N38" s="1493"/>
      <c r="O38" s="1493"/>
      <c r="P38" s="1493"/>
      <c r="Q38" s="1493"/>
      <c r="R38" s="1493"/>
      <c r="S38" s="1493"/>
      <c r="T38" s="1493"/>
      <c r="U38" s="1493"/>
      <c r="V38" s="1493"/>
      <c r="W38" s="1493"/>
      <c r="X38" s="1493"/>
      <c r="Y38" s="1493"/>
      <c r="Z38" s="1493"/>
      <c r="AA38" s="1493"/>
      <c r="AB38" s="1493"/>
      <c r="AC38" s="1493"/>
      <c r="AD38" s="1493"/>
      <c r="AE38" s="1493"/>
      <c r="AF38" s="1493"/>
      <c r="AG38" s="1493"/>
      <c r="AH38" s="1493"/>
      <c r="AI38" s="1518"/>
      <c r="AJ38" s="1518"/>
      <c r="AK38" s="1493"/>
      <c r="AL38" s="1493"/>
      <c r="AM38" s="1493"/>
      <c r="AN38" s="1493"/>
      <c r="AO38" s="1493"/>
      <c r="AP38" s="1493"/>
      <c r="AQ38" s="1493"/>
      <c r="AR38" s="1493"/>
      <c r="AS38" s="1493"/>
      <c r="AT38" s="1493"/>
      <c r="AU38" s="1493"/>
      <c r="AV38" s="1493"/>
      <c r="AW38" s="1493"/>
      <c r="AX38" s="1281"/>
      <c r="AY38" s="1281"/>
      <c r="AZ38" s="1281"/>
      <c r="BA38" s="1281"/>
      <c r="BB38" s="1281"/>
      <c r="BC38" s="1281"/>
      <c r="BD38" s="1281"/>
      <c r="BE38" s="1281"/>
      <c r="BF38" s="1281"/>
      <c r="BG38" s="1281"/>
      <c r="BH38" s="1281"/>
      <c r="BI38" s="1269">
        <f>SUM(I38:BH38)</f>
        <v>0</v>
      </c>
    </row>
    <row r="39" spans="1:61" s="1288" customFormat="1" ht="24" customHeight="1" x14ac:dyDescent="0.2">
      <c r="A39" s="2413"/>
      <c r="B39" s="978" t="s">
        <v>1985</v>
      </c>
      <c r="C39" s="1287"/>
      <c r="D39" s="1287" t="s">
        <v>843</v>
      </c>
      <c r="E39" s="1287">
        <f t="shared" ref="E39:BH39" si="11">SUM(E38:E38)</f>
        <v>0</v>
      </c>
      <c r="F39" s="1287">
        <f t="shared" si="11"/>
        <v>0</v>
      </c>
      <c r="G39" s="1287">
        <f t="shared" si="11"/>
        <v>0</v>
      </c>
      <c r="H39" s="1287">
        <f t="shared" si="11"/>
        <v>0</v>
      </c>
      <c r="I39" s="1287">
        <f t="shared" si="11"/>
        <v>0</v>
      </c>
      <c r="J39" s="1287">
        <f t="shared" si="11"/>
        <v>0</v>
      </c>
      <c r="K39" s="1287">
        <f t="shared" si="11"/>
        <v>0</v>
      </c>
      <c r="L39" s="1287">
        <f t="shared" si="11"/>
        <v>0</v>
      </c>
      <c r="M39" s="1287">
        <f t="shared" si="11"/>
        <v>0</v>
      </c>
      <c r="N39" s="1287">
        <f t="shared" si="11"/>
        <v>0</v>
      </c>
      <c r="O39" s="1287">
        <f t="shared" si="11"/>
        <v>0</v>
      </c>
      <c r="P39" s="1287">
        <f t="shared" si="11"/>
        <v>0</v>
      </c>
      <c r="Q39" s="1287">
        <f t="shared" si="11"/>
        <v>0</v>
      </c>
      <c r="R39" s="1287">
        <f t="shared" si="11"/>
        <v>0</v>
      </c>
      <c r="S39" s="1287">
        <f t="shared" si="11"/>
        <v>0</v>
      </c>
      <c r="T39" s="1287">
        <f t="shared" si="11"/>
        <v>0</v>
      </c>
      <c r="U39" s="1287">
        <f t="shared" si="11"/>
        <v>0</v>
      </c>
      <c r="V39" s="1287">
        <f t="shared" si="11"/>
        <v>0</v>
      </c>
      <c r="W39" s="1287">
        <f t="shared" si="11"/>
        <v>0</v>
      </c>
      <c r="X39" s="1287">
        <f t="shared" si="11"/>
        <v>0</v>
      </c>
      <c r="Y39" s="1287">
        <f t="shared" si="11"/>
        <v>0</v>
      </c>
      <c r="Z39" s="1287">
        <f t="shared" si="11"/>
        <v>0</v>
      </c>
      <c r="AA39" s="1287">
        <f t="shared" si="11"/>
        <v>0</v>
      </c>
      <c r="AB39" s="1287">
        <f t="shared" si="11"/>
        <v>0</v>
      </c>
      <c r="AC39" s="1287">
        <f t="shared" si="11"/>
        <v>0</v>
      </c>
      <c r="AD39" s="1287">
        <f t="shared" si="11"/>
        <v>0</v>
      </c>
      <c r="AE39" s="1287">
        <f t="shared" si="11"/>
        <v>0</v>
      </c>
      <c r="AF39" s="1287">
        <f t="shared" si="11"/>
        <v>0</v>
      </c>
      <c r="AG39" s="1287">
        <f t="shared" si="11"/>
        <v>0</v>
      </c>
      <c r="AH39" s="1287">
        <f t="shared" si="11"/>
        <v>0</v>
      </c>
      <c r="AI39" s="1287">
        <f t="shared" si="11"/>
        <v>0</v>
      </c>
      <c r="AJ39" s="1287">
        <f t="shared" si="11"/>
        <v>0</v>
      </c>
      <c r="AK39" s="1287">
        <f t="shared" si="11"/>
        <v>0</v>
      </c>
      <c r="AL39" s="1287">
        <f t="shared" si="11"/>
        <v>0</v>
      </c>
      <c r="AM39" s="1287">
        <f t="shared" si="11"/>
        <v>0</v>
      </c>
      <c r="AN39" s="1287">
        <f t="shared" si="11"/>
        <v>0</v>
      </c>
      <c r="AO39" s="1287">
        <f t="shared" si="11"/>
        <v>0</v>
      </c>
      <c r="AP39" s="1287">
        <f t="shared" si="11"/>
        <v>0</v>
      </c>
      <c r="AQ39" s="1287">
        <f t="shared" si="11"/>
        <v>0</v>
      </c>
      <c r="AR39" s="1287">
        <f t="shared" si="11"/>
        <v>0</v>
      </c>
      <c r="AS39" s="1287">
        <f t="shared" si="11"/>
        <v>0</v>
      </c>
      <c r="AT39" s="1287">
        <f t="shared" si="11"/>
        <v>0</v>
      </c>
      <c r="AU39" s="1287">
        <f t="shared" si="11"/>
        <v>0</v>
      </c>
      <c r="AV39" s="1287">
        <f t="shared" si="11"/>
        <v>0</v>
      </c>
      <c r="AW39" s="1287">
        <f t="shared" si="11"/>
        <v>0</v>
      </c>
      <c r="AX39" s="1287">
        <f t="shared" si="11"/>
        <v>0</v>
      </c>
      <c r="AY39" s="1287">
        <f t="shared" si="11"/>
        <v>0</v>
      </c>
      <c r="AZ39" s="1287">
        <f t="shared" si="11"/>
        <v>0</v>
      </c>
      <c r="BA39" s="1287">
        <f t="shared" si="11"/>
        <v>0</v>
      </c>
      <c r="BB39" s="1287">
        <f t="shared" si="11"/>
        <v>0</v>
      </c>
      <c r="BC39" s="1287">
        <f t="shared" si="11"/>
        <v>0</v>
      </c>
      <c r="BD39" s="1287">
        <f t="shared" si="11"/>
        <v>0</v>
      </c>
      <c r="BE39" s="1287">
        <f t="shared" si="11"/>
        <v>0</v>
      </c>
      <c r="BF39" s="1287">
        <f t="shared" si="11"/>
        <v>0</v>
      </c>
      <c r="BG39" s="1287">
        <f t="shared" si="11"/>
        <v>0</v>
      </c>
      <c r="BH39" s="1287">
        <f t="shared" si="11"/>
        <v>0</v>
      </c>
      <c r="BI39" s="1269">
        <f>SUM(I39:BH39)</f>
        <v>0</v>
      </c>
    </row>
    <row r="40" spans="1:61" s="1288" customFormat="1" ht="24" customHeight="1" x14ac:dyDescent="0.25">
      <c r="A40" s="1527"/>
      <c r="B40" s="978"/>
      <c r="C40" s="1584" t="s">
        <v>153</v>
      </c>
      <c r="D40" s="1585" t="s">
        <v>148</v>
      </c>
      <c r="E40" s="1582">
        <v>30</v>
      </c>
      <c r="F40" s="1543" t="s">
        <v>376</v>
      </c>
      <c r="G40" s="754" t="s">
        <v>419</v>
      </c>
      <c r="H40" s="1287"/>
      <c r="I40" s="1287"/>
      <c r="J40" s="1287"/>
      <c r="K40" s="1287"/>
      <c r="L40" s="1287"/>
      <c r="M40" s="1529">
        <v>30</v>
      </c>
      <c r="N40" s="1529"/>
      <c r="O40" s="1529"/>
      <c r="P40" s="1529"/>
      <c r="Q40" s="1583"/>
      <c r="R40" s="1583"/>
      <c r="S40" s="1583"/>
      <c r="T40" s="1287"/>
      <c r="U40" s="1287"/>
      <c r="V40" s="1287"/>
      <c r="W40" s="1287"/>
      <c r="X40" s="1287"/>
      <c r="Y40" s="1287"/>
      <c r="Z40" s="1287"/>
      <c r="AA40" s="1287"/>
      <c r="AB40" s="1287"/>
      <c r="AC40" s="1287"/>
      <c r="AD40" s="1287"/>
      <c r="AE40" s="1287"/>
      <c r="AF40" s="1583"/>
      <c r="AG40" s="1583"/>
      <c r="AH40" s="1583"/>
      <c r="AI40" s="1287"/>
      <c r="AJ40" s="1287"/>
      <c r="AK40" s="1287"/>
      <c r="AL40" s="1287"/>
      <c r="AM40" s="1287"/>
      <c r="AN40" s="1287"/>
      <c r="AO40" s="1287"/>
      <c r="AP40" s="1287"/>
      <c r="AQ40" s="1287"/>
      <c r="AR40" s="1287"/>
      <c r="AS40" s="1287"/>
      <c r="AT40" s="1287"/>
      <c r="AU40" s="1287"/>
      <c r="AV40" s="1287"/>
      <c r="AW40" s="1287"/>
      <c r="AX40" s="1287"/>
      <c r="AY40" s="1287"/>
      <c r="AZ40" s="1287"/>
      <c r="BA40" s="1287"/>
      <c r="BB40" s="1287"/>
      <c r="BC40" s="1287"/>
      <c r="BD40" s="1287"/>
      <c r="BE40" s="1287"/>
      <c r="BF40" s="1287"/>
      <c r="BG40" s="1287"/>
      <c r="BH40" s="1287"/>
      <c r="BI40" s="1269"/>
    </row>
    <row r="41" spans="1:61" s="1288" customFormat="1" ht="24" customHeight="1" x14ac:dyDescent="0.25">
      <c r="A41" s="1527"/>
      <c r="B41" s="978"/>
      <c r="C41" s="752" t="s">
        <v>154</v>
      </c>
      <c r="D41" s="1581" t="s">
        <v>136</v>
      </c>
      <c r="E41" s="1582">
        <v>15</v>
      </c>
      <c r="F41" s="1543" t="s">
        <v>376</v>
      </c>
      <c r="G41" s="754" t="s">
        <v>419</v>
      </c>
      <c r="H41" s="1287"/>
      <c r="I41" s="1287"/>
      <c r="J41" s="1287"/>
      <c r="K41" s="1287"/>
      <c r="L41" s="1287"/>
      <c r="M41" s="1529">
        <v>5</v>
      </c>
      <c r="N41" s="1529">
        <v>10</v>
      </c>
      <c r="O41" s="1529"/>
      <c r="P41" s="1529"/>
      <c r="Q41" s="1583"/>
      <c r="R41" s="1583"/>
      <c r="S41" s="1583"/>
      <c r="T41" s="1287"/>
      <c r="U41" s="1287"/>
      <c r="V41" s="1287"/>
      <c r="W41" s="1287"/>
      <c r="X41" s="1287"/>
      <c r="Y41" s="1287"/>
      <c r="Z41" s="1287"/>
      <c r="AA41" s="1287"/>
      <c r="AB41" s="1287"/>
      <c r="AC41" s="1287"/>
      <c r="AD41" s="1287"/>
      <c r="AE41" s="1287"/>
      <c r="AF41" s="1583"/>
      <c r="AG41" s="1583"/>
      <c r="AH41" s="1583"/>
      <c r="AI41" s="1287"/>
      <c r="AJ41" s="1287"/>
      <c r="AK41" s="1287"/>
      <c r="AL41" s="1287"/>
      <c r="AM41" s="1287"/>
      <c r="AN41" s="1287"/>
      <c r="AO41" s="1287"/>
      <c r="AP41" s="1287"/>
      <c r="AQ41" s="1287"/>
      <c r="AR41" s="1287"/>
      <c r="AS41" s="1287"/>
      <c r="AT41" s="1287"/>
      <c r="AU41" s="1287"/>
      <c r="AV41" s="1287"/>
      <c r="AW41" s="1287"/>
      <c r="AX41" s="1287"/>
      <c r="AY41" s="1287"/>
      <c r="AZ41" s="1287"/>
      <c r="BA41" s="1287"/>
      <c r="BB41" s="1287"/>
      <c r="BC41" s="1287"/>
      <c r="BD41" s="1287"/>
      <c r="BE41" s="1287"/>
      <c r="BF41" s="1287"/>
      <c r="BG41" s="1287"/>
      <c r="BH41" s="1287"/>
      <c r="BI41" s="1269"/>
    </row>
    <row r="42" spans="1:61" s="1288" customFormat="1" ht="24" customHeight="1" x14ac:dyDescent="0.2">
      <c r="A42" s="1527"/>
      <c r="B42" s="978"/>
      <c r="C42" s="1582" t="s">
        <v>155</v>
      </c>
      <c r="D42" s="1586" t="s">
        <v>149</v>
      </c>
      <c r="E42" s="1582">
        <v>30</v>
      </c>
      <c r="F42" s="1543" t="s">
        <v>2417</v>
      </c>
      <c r="G42" s="754" t="s">
        <v>416</v>
      </c>
      <c r="H42" s="1287"/>
      <c r="I42" s="1287"/>
      <c r="J42" s="1287"/>
      <c r="K42" s="1287"/>
      <c r="L42" s="1287"/>
      <c r="M42" s="1529"/>
      <c r="N42" s="1529">
        <v>25</v>
      </c>
      <c r="O42" s="1529">
        <v>5</v>
      </c>
      <c r="P42" s="1529"/>
      <c r="Q42" s="1583"/>
      <c r="R42" s="1583"/>
      <c r="S42" s="1583"/>
      <c r="T42" s="1287"/>
      <c r="U42" s="1287"/>
      <c r="V42" s="1287"/>
      <c r="W42" s="1287"/>
      <c r="X42" s="1287"/>
      <c r="Y42" s="1287"/>
      <c r="Z42" s="1287"/>
      <c r="AA42" s="1287"/>
      <c r="AB42" s="1287"/>
      <c r="AC42" s="1287"/>
      <c r="AD42" s="1287"/>
      <c r="AE42" s="1287"/>
      <c r="AF42" s="1583"/>
      <c r="AG42" s="1583"/>
      <c r="AH42" s="1583"/>
      <c r="AI42" s="1287"/>
      <c r="AJ42" s="1287"/>
      <c r="AK42" s="1287"/>
      <c r="AL42" s="1287"/>
      <c r="AM42" s="1287"/>
      <c r="AN42" s="1287"/>
      <c r="AO42" s="1287"/>
      <c r="AP42" s="1287"/>
      <c r="AQ42" s="1287"/>
      <c r="AR42" s="1287"/>
      <c r="AS42" s="1287"/>
      <c r="AT42" s="1287"/>
      <c r="AU42" s="1287"/>
      <c r="AV42" s="1287"/>
      <c r="AW42" s="1287"/>
      <c r="AX42" s="1287"/>
      <c r="AY42" s="1287"/>
      <c r="AZ42" s="1287"/>
      <c r="BA42" s="1287"/>
      <c r="BB42" s="1287"/>
      <c r="BC42" s="1287"/>
      <c r="BD42" s="1287"/>
      <c r="BE42" s="1287"/>
      <c r="BF42" s="1287"/>
      <c r="BG42" s="1287"/>
      <c r="BH42" s="1287"/>
      <c r="BI42" s="1269"/>
    </row>
    <row r="43" spans="1:61" s="1288" customFormat="1" ht="24" customHeight="1" x14ac:dyDescent="0.2">
      <c r="A43" s="1527"/>
      <c r="B43" s="978"/>
      <c r="C43" s="1582" t="s">
        <v>156</v>
      </c>
      <c r="D43" s="1586" t="s">
        <v>2430</v>
      </c>
      <c r="E43" s="1582">
        <v>45</v>
      </c>
      <c r="F43" s="1543" t="s">
        <v>2417</v>
      </c>
      <c r="G43" s="754" t="s">
        <v>416</v>
      </c>
      <c r="H43" s="1287"/>
      <c r="I43" s="1287"/>
      <c r="J43" s="1287"/>
      <c r="K43" s="1287"/>
      <c r="L43" s="1287"/>
      <c r="M43" s="1529"/>
      <c r="N43" s="1529"/>
      <c r="O43" s="1529">
        <v>20</v>
      </c>
      <c r="P43" s="1529">
        <v>25</v>
      </c>
      <c r="Q43" s="1583"/>
      <c r="R43" s="1583"/>
      <c r="S43" s="1583"/>
      <c r="T43" s="1287"/>
      <c r="U43" s="1287"/>
      <c r="V43" s="1287"/>
      <c r="W43" s="1287"/>
      <c r="X43" s="1287"/>
      <c r="Y43" s="1287"/>
      <c r="Z43" s="1287"/>
      <c r="AA43" s="1287"/>
      <c r="AB43" s="1287"/>
      <c r="AC43" s="1287"/>
      <c r="AD43" s="1287"/>
      <c r="AE43" s="1287"/>
      <c r="AF43" s="1583"/>
      <c r="AG43" s="1583"/>
      <c r="AH43" s="1583"/>
      <c r="AI43" s="1287"/>
      <c r="AJ43" s="1287"/>
      <c r="AK43" s="1287"/>
      <c r="AL43" s="1287"/>
      <c r="AM43" s="1287"/>
      <c r="AN43" s="1287"/>
      <c r="AO43" s="1287"/>
      <c r="AP43" s="1287"/>
      <c r="AQ43" s="1287"/>
      <c r="AR43" s="1287"/>
      <c r="AS43" s="1287"/>
      <c r="AT43" s="1287"/>
      <c r="AU43" s="1287"/>
      <c r="AV43" s="1287"/>
      <c r="AW43" s="1287"/>
      <c r="AX43" s="1287"/>
      <c r="AY43" s="1287"/>
      <c r="AZ43" s="1287"/>
      <c r="BA43" s="1287"/>
      <c r="BB43" s="1287"/>
      <c r="BC43" s="1287"/>
      <c r="BD43" s="1287"/>
      <c r="BE43" s="1287"/>
      <c r="BF43" s="1287"/>
      <c r="BG43" s="1287"/>
      <c r="BH43" s="1287"/>
      <c r="BI43" s="1269"/>
    </row>
    <row r="44" spans="1:61" s="1548" customFormat="1" ht="15" x14ac:dyDescent="0.25">
      <c r="A44" s="1589"/>
      <c r="B44" s="755"/>
      <c r="C44" s="1537" t="s">
        <v>158</v>
      </c>
      <c r="D44" s="1590" t="s">
        <v>2431</v>
      </c>
      <c r="E44" s="1537">
        <f t="shared" ref="E44" si="12">SUM(I44:BB44)</f>
        <v>90</v>
      </c>
      <c r="F44" s="1536" t="s">
        <v>2239</v>
      </c>
      <c r="G44" s="754" t="s">
        <v>146</v>
      </c>
      <c r="H44" s="754"/>
      <c r="I44" s="1547"/>
      <c r="J44" s="1547"/>
      <c r="K44" s="1547"/>
      <c r="L44" s="1547"/>
      <c r="M44" s="1547"/>
      <c r="N44" s="1547"/>
      <c r="O44" s="1547"/>
      <c r="P44" s="1547"/>
      <c r="Q44" s="1547">
        <v>30</v>
      </c>
      <c r="R44" s="1547">
        <v>30</v>
      </c>
      <c r="S44" s="1547">
        <v>30</v>
      </c>
      <c r="T44" s="1529"/>
      <c r="U44" s="1529"/>
      <c r="V44" s="1529"/>
      <c r="W44" s="1547"/>
      <c r="X44" s="1591"/>
      <c r="Y44" s="1591"/>
      <c r="Z44" s="1547"/>
      <c r="AA44" s="1547"/>
      <c r="AB44" s="1547"/>
      <c r="AC44" s="1547"/>
      <c r="AD44" s="1547"/>
      <c r="AE44" s="1547"/>
      <c r="AF44" s="1547"/>
      <c r="AG44" s="1547"/>
      <c r="AH44" s="1587"/>
      <c r="AI44" s="1587"/>
      <c r="AJ44" s="1547"/>
      <c r="AK44" s="1547"/>
      <c r="AL44" s="1547"/>
      <c r="AM44" s="1591"/>
      <c r="AN44" s="1591"/>
      <c r="AO44" s="1547"/>
      <c r="AP44" s="1547"/>
      <c r="AQ44" s="1547"/>
      <c r="AR44" s="1547"/>
      <c r="AS44" s="1547"/>
      <c r="AT44" s="1547"/>
      <c r="AU44" s="1547"/>
      <c r="AV44" s="1547"/>
      <c r="AW44" s="1547"/>
      <c r="AX44" s="1547"/>
      <c r="AY44" s="1547"/>
      <c r="AZ44" s="1547"/>
      <c r="BA44" s="1574"/>
      <c r="BC44" s="1588"/>
      <c r="BD44" s="1588"/>
      <c r="BE44" s="1587"/>
    </row>
    <row r="45" spans="1:61" ht="17.25" customHeight="1" x14ac:dyDescent="0.25">
      <c r="A45" s="2413">
        <v>7</v>
      </c>
      <c r="B45" s="107" t="s">
        <v>2366</v>
      </c>
      <c r="C45" s="1249" t="s">
        <v>175</v>
      </c>
      <c r="D45" s="90" t="s">
        <v>10</v>
      </c>
      <c r="E45" s="1514" t="s">
        <v>1784</v>
      </c>
      <c r="F45" s="1515"/>
      <c r="G45" s="1516"/>
      <c r="H45" s="80"/>
      <c r="T45" s="1493"/>
      <c r="U45" s="1493"/>
      <c r="V45" s="1493"/>
      <c r="W45" s="1493"/>
      <c r="X45" s="1493"/>
      <c r="Y45" s="1493"/>
      <c r="Z45" s="1493"/>
      <c r="AB45" s="1522" t="s">
        <v>3</v>
      </c>
      <c r="AC45" s="1522" t="s">
        <v>3</v>
      </c>
      <c r="AD45" s="1522" t="s">
        <v>3</v>
      </c>
      <c r="AE45" s="1522" t="s">
        <v>3</v>
      </c>
      <c r="AF45" s="1517" t="s">
        <v>826</v>
      </c>
      <c r="AG45" s="1517" t="s">
        <v>2</v>
      </c>
      <c r="AH45" s="1517" t="s">
        <v>2</v>
      </c>
      <c r="AI45" s="1518"/>
      <c r="AJ45" s="1518"/>
      <c r="AK45" s="1517"/>
      <c r="AL45" s="1517"/>
      <c r="AM45" s="1517"/>
      <c r="AN45" s="1493"/>
      <c r="AO45" s="1493"/>
      <c r="AP45" s="1281"/>
      <c r="AQ45" s="1281"/>
      <c r="AR45" s="1281"/>
      <c r="AS45" s="1281"/>
      <c r="AT45" s="1281"/>
      <c r="AU45" s="1281"/>
      <c r="AV45" s="1281"/>
      <c r="AW45" s="1493"/>
      <c r="AX45" s="1281"/>
      <c r="AY45" s="1281"/>
      <c r="AZ45" s="1281"/>
      <c r="BA45" s="1281"/>
      <c r="BB45" s="1281"/>
      <c r="BC45" s="1281"/>
      <c r="BD45" s="1281"/>
      <c r="BE45" s="1281"/>
      <c r="BF45" s="1281"/>
      <c r="BG45" s="1281"/>
      <c r="BH45" s="1281"/>
      <c r="BI45" s="1269">
        <f>SUM(M45:BH45)</f>
        <v>0</v>
      </c>
    </row>
    <row r="46" spans="1:61" s="1288" customFormat="1" ht="24" customHeight="1" x14ac:dyDescent="0.2">
      <c r="A46" s="2413"/>
      <c r="B46" s="978" t="s">
        <v>1761</v>
      </c>
      <c r="C46" s="1287"/>
      <c r="D46" s="1287" t="s">
        <v>843</v>
      </c>
      <c r="E46" s="1287">
        <f>SUM(E45:E45)</f>
        <v>0</v>
      </c>
      <c r="F46" s="1287">
        <f>SUM(F45:F45)</f>
        <v>0</v>
      </c>
      <c r="G46" s="1287">
        <f>SUM(G45:G45)</f>
        <v>0</v>
      </c>
      <c r="H46" s="1287">
        <f>SUM(H45:H45)</f>
        <v>0</v>
      </c>
      <c r="I46" s="1287" t="e">
        <f>SUM(#REF!)</f>
        <v>#REF!</v>
      </c>
      <c r="J46" s="1287" t="e">
        <f>SUM(#REF!)</f>
        <v>#REF!</v>
      </c>
      <c r="K46" s="1287" t="e">
        <f>SUM(#REF!)</f>
        <v>#REF!</v>
      </c>
      <c r="L46" s="1287" t="e">
        <f>SUM(#REF!)</f>
        <v>#REF!</v>
      </c>
      <c r="M46" s="1287">
        <f>SUM(AB45:AB45)</f>
        <v>0</v>
      </c>
      <c r="N46" s="1287">
        <f>SUM(AC45:AC45)</f>
        <v>0</v>
      </c>
      <c r="O46" s="1287">
        <f>SUM(AD45:AD45)</f>
        <v>0</v>
      </c>
      <c r="P46" s="1287">
        <f>SUM(AE45:AE45)</f>
        <v>0</v>
      </c>
      <c r="Q46" s="1287">
        <f>SUM(AK45:AK45)</f>
        <v>0</v>
      </c>
      <c r="R46" s="1287">
        <f>SUM(AL45:AL45)</f>
        <v>0</v>
      </c>
      <c r="S46" s="1287">
        <f>SUM(AM45:AM45)</f>
        <v>0</v>
      </c>
      <c r="T46" s="1287">
        <f t="shared" ref="T46:Z46" si="13">SUM(T45:T45)</f>
        <v>0</v>
      </c>
      <c r="U46" s="1287">
        <f t="shared" si="13"/>
        <v>0</v>
      </c>
      <c r="V46" s="1287">
        <f t="shared" si="13"/>
        <v>0</v>
      </c>
      <c r="W46" s="1287">
        <f t="shared" si="13"/>
        <v>0</v>
      </c>
      <c r="X46" s="1287">
        <f t="shared" si="13"/>
        <v>0</v>
      </c>
      <c r="Y46" s="1287">
        <f t="shared" si="13"/>
        <v>0</v>
      </c>
      <c r="Z46" s="1287">
        <f t="shared" si="13"/>
        <v>0</v>
      </c>
      <c r="AA46" s="1287" t="e">
        <f>SUM(#REF!)</f>
        <v>#REF!</v>
      </c>
      <c r="AB46" s="1287" t="e">
        <f>SUM(#REF!)</f>
        <v>#REF!</v>
      </c>
      <c r="AC46" s="1287" t="e">
        <f>SUM(#REF!)</f>
        <v>#REF!</v>
      </c>
      <c r="AD46" s="1287" t="e">
        <f>SUM(#REF!)</f>
        <v>#REF!</v>
      </c>
      <c r="AE46" s="1287">
        <f>SUM(AF45:AF45)</f>
        <v>0</v>
      </c>
      <c r="AF46" s="1287" t="e">
        <f>SUM(#REF!)</f>
        <v>#REF!</v>
      </c>
      <c r="AG46" s="1287" t="e">
        <f>SUM(#REF!)</f>
        <v>#REF!</v>
      </c>
      <c r="AH46" s="1287" t="e">
        <f>SUM(#REF!)</f>
        <v>#REF!</v>
      </c>
      <c r="AI46" s="1287">
        <f>SUM(AI45:AI45)</f>
        <v>0</v>
      </c>
      <c r="AJ46" s="1287">
        <f>SUM(AJ45:AJ45)</f>
        <v>0</v>
      </c>
      <c r="AK46" s="1287" t="e">
        <f>SUM(#REF!)</f>
        <v>#REF!</v>
      </c>
      <c r="AL46" s="1287" t="e">
        <f>SUM(#REF!)</f>
        <v>#REF!</v>
      </c>
      <c r="AM46" s="1287" t="e">
        <f>SUM(#REF!)</f>
        <v>#REF!</v>
      </c>
      <c r="AN46" s="1287">
        <f t="shared" ref="AN46:BH46" si="14">SUM(AN45:AN45)</f>
        <v>0</v>
      </c>
      <c r="AO46" s="1287">
        <f t="shared" si="14"/>
        <v>0</v>
      </c>
      <c r="AP46" s="1287">
        <f t="shared" si="14"/>
        <v>0</v>
      </c>
      <c r="AQ46" s="1287">
        <f t="shared" si="14"/>
        <v>0</v>
      </c>
      <c r="AR46" s="1287">
        <f t="shared" si="14"/>
        <v>0</v>
      </c>
      <c r="AS46" s="1287">
        <f t="shared" si="14"/>
        <v>0</v>
      </c>
      <c r="AT46" s="1287">
        <f t="shared" si="14"/>
        <v>0</v>
      </c>
      <c r="AU46" s="1287">
        <f t="shared" si="14"/>
        <v>0</v>
      </c>
      <c r="AV46" s="1287">
        <f t="shared" si="14"/>
        <v>0</v>
      </c>
      <c r="AW46" s="1287">
        <f t="shared" si="14"/>
        <v>0</v>
      </c>
      <c r="AX46" s="1287">
        <f t="shared" si="14"/>
        <v>0</v>
      </c>
      <c r="AY46" s="1287">
        <f t="shared" si="14"/>
        <v>0</v>
      </c>
      <c r="AZ46" s="1287">
        <f t="shared" si="14"/>
        <v>0</v>
      </c>
      <c r="BA46" s="1287">
        <f t="shared" si="14"/>
        <v>0</v>
      </c>
      <c r="BB46" s="1287">
        <f t="shared" si="14"/>
        <v>0</v>
      </c>
      <c r="BC46" s="1287">
        <f t="shared" si="14"/>
        <v>0</v>
      </c>
      <c r="BD46" s="1287">
        <f t="shared" si="14"/>
        <v>0</v>
      </c>
      <c r="BE46" s="1287">
        <f t="shared" si="14"/>
        <v>0</v>
      </c>
      <c r="BF46" s="1287">
        <f t="shared" si="14"/>
        <v>0</v>
      </c>
      <c r="BG46" s="1287">
        <f t="shared" si="14"/>
        <v>0</v>
      </c>
      <c r="BH46" s="1287">
        <f t="shared" si="14"/>
        <v>0</v>
      </c>
      <c r="BI46" s="1269" t="e">
        <f t="shared" si="0"/>
        <v>#REF!</v>
      </c>
    </row>
    <row r="47" spans="1:61" s="1288" customFormat="1" ht="24" customHeight="1" x14ac:dyDescent="0.25">
      <c r="A47" s="1527"/>
      <c r="B47" s="978"/>
      <c r="C47" s="1584" t="s">
        <v>153</v>
      </c>
      <c r="D47" s="1585" t="s">
        <v>148</v>
      </c>
      <c r="E47" s="1582">
        <v>30</v>
      </c>
      <c r="F47" s="1536" t="s">
        <v>2416</v>
      </c>
      <c r="G47" s="754" t="s">
        <v>417</v>
      </c>
      <c r="H47" s="1287"/>
      <c r="I47" s="1287"/>
      <c r="J47" s="1287"/>
      <c r="K47" s="1287"/>
      <c r="L47" s="1287"/>
      <c r="M47" s="1529">
        <v>30</v>
      </c>
      <c r="N47" s="1529"/>
      <c r="O47" s="1529"/>
      <c r="P47" s="1529"/>
      <c r="Q47" s="1529"/>
      <c r="R47" s="1552"/>
      <c r="S47" s="1583"/>
      <c r="T47" s="1287"/>
      <c r="U47" s="1287"/>
      <c r="V47" s="1287"/>
      <c r="W47" s="1287"/>
      <c r="X47" s="1287"/>
      <c r="Y47" s="1287"/>
      <c r="Z47" s="1287"/>
      <c r="AA47" s="1287"/>
      <c r="AB47" s="1287"/>
      <c r="AC47" s="1287"/>
      <c r="AD47" s="1287"/>
      <c r="AE47" s="1287"/>
      <c r="AF47" s="1287"/>
      <c r="AG47" s="1287"/>
      <c r="AH47" s="1287"/>
      <c r="AI47" s="1287"/>
      <c r="AJ47" s="1287"/>
      <c r="AK47" s="1287"/>
      <c r="AL47" s="1287"/>
      <c r="AM47" s="1287"/>
      <c r="AN47" s="1287"/>
      <c r="AO47" s="1287"/>
      <c r="AP47" s="1287"/>
      <c r="AQ47" s="1287"/>
      <c r="AR47" s="1287"/>
      <c r="AS47" s="1287"/>
      <c r="AT47" s="1287"/>
      <c r="AU47" s="1287"/>
      <c r="AV47" s="1287"/>
      <c r="AW47" s="1287"/>
      <c r="AX47" s="1287"/>
      <c r="AY47" s="1287"/>
      <c r="AZ47" s="1287"/>
      <c r="BA47" s="1287"/>
      <c r="BB47" s="1287"/>
      <c r="BC47" s="1287"/>
      <c r="BD47" s="1287"/>
      <c r="BE47" s="1287"/>
      <c r="BF47" s="1287"/>
      <c r="BG47" s="1287"/>
      <c r="BH47" s="1287"/>
      <c r="BI47" s="1269"/>
    </row>
    <row r="48" spans="1:61" s="1288" customFormat="1" ht="24" customHeight="1" x14ac:dyDescent="0.25">
      <c r="A48" s="1527"/>
      <c r="B48" s="978"/>
      <c r="C48" s="752" t="s">
        <v>154</v>
      </c>
      <c r="D48" s="1581" t="s">
        <v>136</v>
      </c>
      <c r="E48" s="1582">
        <v>15</v>
      </c>
      <c r="F48" s="1549" t="s">
        <v>2221</v>
      </c>
      <c r="G48" s="1555" t="s">
        <v>417</v>
      </c>
      <c r="H48" s="1287"/>
      <c r="I48" s="1287"/>
      <c r="J48" s="1287"/>
      <c r="K48" s="1287"/>
      <c r="L48" s="1287"/>
      <c r="M48" s="1556">
        <v>5</v>
      </c>
      <c r="N48" s="1556">
        <v>10</v>
      </c>
      <c r="O48" s="1556"/>
      <c r="P48" s="1556"/>
      <c r="Q48" s="1556"/>
      <c r="R48" s="1556"/>
      <c r="S48" s="1583"/>
      <c r="T48" s="1287"/>
      <c r="U48" s="1287"/>
      <c r="V48" s="1287"/>
      <c r="W48" s="1287"/>
      <c r="X48" s="1287"/>
      <c r="Y48" s="1287"/>
      <c r="Z48" s="1287"/>
      <c r="AA48" s="1287"/>
      <c r="AB48" s="1287"/>
      <c r="AC48" s="1287"/>
      <c r="AD48" s="1287"/>
      <c r="AE48" s="1287"/>
      <c r="AF48" s="1287"/>
      <c r="AG48" s="1287"/>
      <c r="AH48" s="1287"/>
      <c r="AI48" s="1287"/>
      <c r="AJ48" s="1287"/>
      <c r="AK48" s="1287"/>
      <c r="AL48" s="1287"/>
      <c r="AM48" s="1287"/>
      <c r="AN48" s="1287"/>
      <c r="AO48" s="1287"/>
      <c r="AP48" s="1287"/>
      <c r="AQ48" s="1287"/>
      <c r="AR48" s="1287"/>
      <c r="AS48" s="1287"/>
      <c r="AT48" s="1287"/>
      <c r="AU48" s="1287"/>
      <c r="AV48" s="1287"/>
      <c r="AW48" s="1287"/>
      <c r="AX48" s="1287"/>
      <c r="AY48" s="1287"/>
      <c r="AZ48" s="1287"/>
      <c r="BA48" s="1287"/>
      <c r="BB48" s="1287"/>
      <c r="BC48" s="1287"/>
      <c r="BD48" s="1287"/>
      <c r="BE48" s="1287"/>
      <c r="BF48" s="1287"/>
      <c r="BG48" s="1287"/>
      <c r="BH48" s="1287"/>
      <c r="BI48" s="1269"/>
    </row>
    <row r="49" spans="1:61" s="1288" customFormat="1" ht="24" customHeight="1" x14ac:dyDescent="0.2">
      <c r="A49" s="1527"/>
      <c r="B49" s="978"/>
      <c r="C49" s="1582" t="s">
        <v>155</v>
      </c>
      <c r="D49" s="1586" t="s">
        <v>149</v>
      </c>
      <c r="E49" s="1582">
        <v>30</v>
      </c>
      <c r="F49" s="1543" t="s">
        <v>329</v>
      </c>
      <c r="G49" s="754" t="s">
        <v>416</v>
      </c>
      <c r="H49" s="1287"/>
      <c r="I49" s="1287"/>
      <c r="J49" s="1287"/>
      <c r="K49" s="1287"/>
      <c r="L49" s="1287"/>
      <c r="M49" s="1552"/>
      <c r="N49" s="1552">
        <v>25</v>
      </c>
      <c r="O49" s="1552">
        <v>5</v>
      </c>
      <c r="P49" s="1552"/>
      <c r="Q49" s="1552"/>
      <c r="R49" s="1552"/>
      <c r="S49" s="1583"/>
      <c r="T49" s="1287"/>
      <c r="U49" s="1287"/>
      <c r="V49" s="1287"/>
      <c r="W49" s="1287"/>
      <c r="X49" s="1287"/>
      <c r="Y49" s="1287"/>
      <c r="Z49" s="1287"/>
      <c r="AA49" s="1287"/>
      <c r="AB49" s="1287"/>
      <c r="AC49" s="1287"/>
      <c r="AD49" s="1287"/>
      <c r="AE49" s="1287"/>
      <c r="AF49" s="1287"/>
      <c r="AG49" s="1287"/>
      <c r="AH49" s="1287"/>
      <c r="AI49" s="1287"/>
      <c r="AJ49" s="1287"/>
      <c r="AK49" s="1287"/>
      <c r="AL49" s="1287"/>
      <c r="AM49" s="1287"/>
      <c r="AN49" s="1287"/>
      <c r="AO49" s="1287"/>
      <c r="AP49" s="1287"/>
      <c r="AQ49" s="1287"/>
      <c r="AR49" s="1287"/>
      <c r="AS49" s="1287"/>
      <c r="AT49" s="1287"/>
      <c r="AU49" s="1287"/>
      <c r="AV49" s="1287"/>
      <c r="AW49" s="1287"/>
      <c r="AX49" s="1287"/>
      <c r="AY49" s="1287"/>
      <c r="AZ49" s="1287"/>
      <c r="BA49" s="1287"/>
      <c r="BB49" s="1287"/>
      <c r="BC49" s="1287"/>
      <c r="BD49" s="1287"/>
      <c r="BE49" s="1287"/>
      <c r="BF49" s="1287"/>
      <c r="BG49" s="1287"/>
      <c r="BH49" s="1287"/>
      <c r="BI49" s="1269"/>
    </row>
    <row r="50" spans="1:61" s="1548" customFormat="1" ht="15" x14ac:dyDescent="0.25">
      <c r="A50" s="1589"/>
      <c r="B50" s="755"/>
      <c r="C50" s="1537" t="s">
        <v>158</v>
      </c>
      <c r="D50" s="1590" t="s">
        <v>2431</v>
      </c>
      <c r="E50" s="1537">
        <f t="shared" ref="E50" si="15">SUM(I50:BB50)</f>
        <v>90</v>
      </c>
      <c r="F50" s="1554" t="s">
        <v>2435</v>
      </c>
      <c r="G50" s="746" t="s">
        <v>147</v>
      </c>
      <c r="H50" s="754"/>
      <c r="I50" s="1547"/>
      <c r="J50" s="1547"/>
      <c r="K50" s="1547"/>
      <c r="L50" s="1547"/>
      <c r="M50" s="1547"/>
      <c r="N50" s="1547"/>
      <c r="O50" s="1547"/>
      <c r="P50" s="1547"/>
      <c r="T50" s="1547">
        <v>30</v>
      </c>
      <c r="U50" s="1547">
        <v>30</v>
      </c>
      <c r="V50" s="1547">
        <v>30</v>
      </c>
      <c r="W50" s="1547"/>
      <c r="X50" s="1591"/>
      <c r="Y50" s="1591"/>
      <c r="Z50" s="1547"/>
      <c r="AA50" s="1547"/>
      <c r="AB50" s="1547"/>
      <c r="AC50" s="1547"/>
      <c r="AD50" s="1547"/>
      <c r="AE50" s="1547"/>
      <c r="AF50" s="1547"/>
      <c r="AG50" s="1547"/>
      <c r="AH50" s="1587"/>
      <c r="AI50" s="1587"/>
      <c r="AJ50" s="1547"/>
      <c r="AK50" s="1547"/>
      <c r="AL50" s="1547"/>
      <c r="AM50" s="1591"/>
      <c r="AN50" s="1591"/>
      <c r="AO50" s="1547"/>
      <c r="AP50" s="1547"/>
      <c r="AQ50" s="1547"/>
      <c r="AR50" s="1547"/>
      <c r="AS50" s="1547"/>
      <c r="AT50" s="1547"/>
      <c r="AU50" s="1547"/>
      <c r="AV50" s="1547"/>
      <c r="AW50" s="1547"/>
      <c r="AX50" s="1547"/>
      <c r="AY50" s="1547"/>
      <c r="AZ50" s="1547"/>
      <c r="BA50" s="1574"/>
      <c r="BC50" s="1588"/>
      <c r="BD50" s="1588"/>
      <c r="BE50" s="1587"/>
    </row>
    <row r="51" spans="1:61" s="1288" customFormat="1" ht="24" customHeight="1" x14ac:dyDescent="0.2">
      <c r="A51" s="1527"/>
      <c r="B51" s="978"/>
      <c r="C51" s="1582" t="s">
        <v>156</v>
      </c>
      <c r="D51" s="1586" t="s">
        <v>2430</v>
      </c>
      <c r="E51" s="1582">
        <v>45</v>
      </c>
      <c r="F51" s="1543" t="s">
        <v>329</v>
      </c>
      <c r="G51" s="754" t="s">
        <v>416</v>
      </c>
      <c r="H51" s="1287"/>
      <c r="I51" s="1287"/>
      <c r="J51" s="1287"/>
      <c r="K51" s="1287"/>
      <c r="L51" s="1287"/>
      <c r="M51" s="1552"/>
      <c r="N51" s="1552"/>
      <c r="O51" s="1552"/>
      <c r="P51" s="1552"/>
      <c r="Q51" s="1552">
        <v>10</v>
      </c>
      <c r="R51" s="1552">
        <v>35</v>
      </c>
      <c r="S51" s="1583"/>
      <c r="T51" s="1287"/>
      <c r="U51" s="1287"/>
      <c r="V51" s="1287"/>
      <c r="W51" s="1287"/>
      <c r="X51" s="1287"/>
      <c r="Y51" s="1287"/>
      <c r="Z51" s="1287"/>
      <c r="AA51" s="1287"/>
      <c r="AB51" s="1287"/>
      <c r="AC51" s="1287"/>
      <c r="AD51" s="1287"/>
      <c r="AE51" s="1287"/>
      <c r="AF51" s="1287"/>
      <c r="AG51" s="1287"/>
      <c r="AH51" s="1287"/>
      <c r="AI51" s="1287"/>
      <c r="AJ51" s="1287"/>
      <c r="AK51" s="1287"/>
      <c r="AL51" s="1287"/>
      <c r="AM51" s="1287"/>
      <c r="AN51" s="1287"/>
      <c r="AO51" s="1287"/>
      <c r="AP51" s="1287"/>
      <c r="AQ51" s="1287"/>
      <c r="AR51" s="1287"/>
      <c r="AS51" s="1287"/>
      <c r="AT51" s="1287"/>
      <c r="AU51" s="1287"/>
      <c r="AV51" s="1287"/>
      <c r="AW51" s="1287"/>
      <c r="AX51" s="1287"/>
      <c r="AY51" s="1287"/>
      <c r="AZ51" s="1287"/>
      <c r="BA51" s="1287"/>
      <c r="BB51" s="1287"/>
      <c r="BC51" s="1287"/>
      <c r="BD51" s="1287"/>
      <c r="BE51" s="1287"/>
      <c r="BF51" s="1287"/>
      <c r="BG51" s="1287"/>
      <c r="BH51" s="1287"/>
      <c r="BI51" s="1269"/>
    </row>
    <row r="52" spans="1:61" ht="17.25" customHeight="1" x14ac:dyDescent="0.25">
      <c r="A52" s="2413">
        <v>8</v>
      </c>
      <c r="B52" s="107" t="s">
        <v>2367</v>
      </c>
      <c r="C52" s="1249" t="s">
        <v>175</v>
      </c>
      <c r="D52" s="90" t="s">
        <v>10</v>
      </c>
      <c r="E52" s="1514" t="s">
        <v>1784</v>
      </c>
      <c r="F52" s="1515">
        <f>SUM(I52:BH52)</f>
        <v>0</v>
      </c>
      <c r="G52" s="1516"/>
      <c r="H52" s="80"/>
      <c r="I52" s="1281"/>
      <c r="J52" s="1281"/>
      <c r="K52" s="1281"/>
      <c r="L52" s="1281"/>
      <c r="T52" s="1493"/>
      <c r="U52" s="1493"/>
      <c r="V52" s="1493"/>
      <c r="W52" s="1493"/>
      <c r="X52" s="1493"/>
      <c r="Y52" s="1493"/>
      <c r="Z52" s="1493"/>
      <c r="AA52" s="1493"/>
      <c r="AB52" s="1522" t="s">
        <v>3</v>
      </c>
      <c r="AC52" s="1522" t="s">
        <v>3</v>
      </c>
      <c r="AD52" s="1522" t="s">
        <v>3</v>
      </c>
      <c r="AE52" s="1522" t="s">
        <v>3</v>
      </c>
      <c r="AF52" s="1517" t="s">
        <v>826</v>
      </c>
      <c r="AG52" s="1517" t="s">
        <v>2</v>
      </c>
      <c r="AH52" s="1517" t="s">
        <v>2</v>
      </c>
      <c r="AI52" s="1518"/>
      <c r="AJ52" s="1518"/>
      <c r="AK52" s="1517"/>
      <c r="AL52" s="1517"/>
      <c r="AM52" s="1517"/>
      <c r="AN52" s="1493"/>
      <c r="AO52" s="1493"/>
      <c r="AP52" s="1281"/>
      <c r="AQ52" s="1281"/>
      <c r="AR52" s="1281"/>
      <c r="AS52" s="1281"/>
      <c r="AT52" s="1281"/>
      <c r="AU52" s="1281"/>
      <c r="AV52" s="1281"/>
      <c r="AW52" s="1493"/>
      <c r="AX52" s="1493"/>
      <c r="AY52" s="1493"/>
      <c r="AZ52" s="1493"/>
      <c r="BA52" s="1493"/>
      <c r="BB52" s="1493"/>
      <c r="BC52" s="1493"/>
      <c r="BD52" s="1281"/>
      <c r="BE52" s="1281"/>
      <c r="BF52" s="1281"/>
      <c r="BG52" s="1281"/>
      <c r="BH52" s="1281"/>
      <c r="BI52" s="1269">
        <f>SUM(I52:BH52)</f>
        <v>0</v>
      </c>
    </row>
    <row r="53" spans="1:61" s="1288" customFormat="1" ht="24" customHeight="1" x14ac:dyDescent="0.2">
      <c r="A53" s="2413"/>
      <c r="B53" s="978" t="s">
        <v>1761</v>
      </c>
      <c r="C53" s="1287"/>
      <c r="D53" s="1287" t="s">
        <v>843</v>
      </c>
      <c r="E53" s="1287">
        <f>SUM(E52:E52)</f>
        <v>0</v>
      </c>
      <c r="F53" s="1287">
        <f t="shared" ref="F53:BH53" si="16">SUM(F52:F52)</f>
        <v>0</v>
      </c>
      <c r="G53" s="1287">
        <f t="shared" si="16"/>
        <v>0</v>
      </c>
      <c r="H53" s="1287">
        <f t="shared" si="16"/>
        <v>0</v>
      </c>
      <c r="I53" s="1287" t="e">
        <f>SUM(#REF!)</f>
        <v>#REF!</v>
      </c>
      <c r="J53" s="1287" t="e">
        <f>SUM(#REF!)</f>
        <v>#REF!</v>
      </c>
      <c r="K53" s="1287" t="e">
        <f>SUM(#REF!)</f>
        <v>#REF!</v>
      </c>
      <c r="L53" s="1287" t="e">
        <f>SUM(#REF!)</f>
        <v>#REF!</v>
      </c>
      <c r="M53" s="1287">
        <f>SUM(I52:I52)</f>
        <v>0</v>
      </c>
      <c r="N53" s="1287">
        <f>SUM(J52:J52)</f>
        <v>0</v>
      </c>
      <c r="O53" s="1287">
        <f>SUM(K52:K52)</f>
        <v>0</v>
      </c>
      <c r="P53" s="1287">
        <f>SUM(L52:L52)</f>
        <v>0</v>
      </c>
      <c r="Q53" s="1287">
        <f>SUM(AK52:AK52)</f>
        <v>0</v>
      </c>
      <c r="R53" s="1287">
        <f>SUM(AL52:AL52)</f>
        <v>0</v>
      </c>
      <c r="S53" s="1287">
        <f>SUM(AM52:AM52)</f>
        <v>0</v>
      </c>
      <c r="T53" s="1287">
        <f t="shared" si="16"/>
        <v>0</v>
      </c>
      <c r="U53" s="1287">
        <f t="shared" si="16"/>
        <v>0</v>
      </c>
      <c r="V53" s="1287">
        <f t="shared" si="16"/>
        <v>0</v>
      </c>
      <c r="W53" s="1287">
        <f t="shared" si="16"/>
        <v>0</v>
      </c>
      <c r="X53" s="1287">
        <f t="shared" si="16"/>
        <v>0</v>
      </c>
      <c r="Y53" s="1287">
        <f t="shared" si="16"/>
        <v>0</v>
      </c>
      <c r="Z53" s="1287">
        <f t="shared" si="16"/>
        <v>0</v>
      </c>
      <c r="AA53" s="1287">
        <f t="shared" si="16"/>
        <v>0</v>
      </c>
      <c r="AB53" s="1287">
        <f t="shared" si="16"/>
        <v>0</v>
      </c>
      <c r="AC53" s="1287">
        <f t="shared" si="16"/>
        <v>0</v>
      </c>
      <c r="AD53" s="1287">
        <f t="shared" si="16"/>
        <v>0</v>
      </c>
      <c r="AE53" s="1287">
        <f t="shared" si="16"/>
        <v>0</v>
      </c>
      <c r="AF53" s="1287">
        <f t="shared" si="16"/>
        <v>0</v>
      </c>
      <c r="AG53" s="1287">
        <f t="shared" si="16"/>
        <v>0</v>
      </c>
      <c r="AH53" s="1287">
        <f t="shared" si="16"/>
        <v>0</v>
      </c>
      <c r="AI53" s="1287">
        <f t="shared" si="16"/>
        <v>0</v>
      </c>
      <c r="AJ53" s="1287">
        <f t="shared" si="16"/>
        <v>0</v>
      </c>
      <c r="AK53" s="1287" t="e">
        <f>SUM(#REF!)</f>
        <v>#REF!</v>
      </c>
      <c r="AL53" s="1287" t="e">
        <f>SUM(#REF!)</f>
        <v>#REF!</v>
      </c>
      <c r="AM53" s="1287" t="e">
        <f>SUM(#REF!)</f>
        <v>#REF!</v>
      </c>
      <c r="AN53" s="1287">
        <f t="shared" si="16"/>
        <v>0</v>
      </c>
      <c r="AO53" s="1287">
        <f t="shared" si="16"/>
        <v>0</v>
      </c>
      <c r="AP53" s="1287">
        <f t="shared" si="16"/>
        <v>0</v>
      </c>
      <c r="AQ53" s="1287">
        <f t="shared" si="16"/>
        <v>0</v>
      </c>
      <c r="AR53" s="1287">
        <f t="shared" si="16"/>
        <v>0</v>
      </c>
      <c r="AS53" s="1287">
        <f t="shared" si="16"/>
        <v>0</v>
      </c>
      <c r="AT53" s="1287">
        <f t="shared" si="16"/>
        <v>0</v>
      </c>
      <c r="AU53" s="1287">
        <f t="shared" si="16"/>
        <v>0</v>
      </c>
      <c r="AV53" s="1287">
        <f t="shared" si="16"/>
        <v>0</v>
      </c>
      <c r="AW53" s="1287">
        <f t="shared" si="16"/>
        <v>0</v>
      </c>
      <c r="AX53" s="1287">
        <f t="shared" si="16"/>
        <v>0</v>
      </c>
      <c r="AY53" s="1287">
        <f t="shared" si="16"/>
        <v>0</v>
      </c>
      <c r="AZ53" s="1287">
        <f t="shared" si="16"/>
        <v>0</v>
      </c>
      <c r="BA53" s="1287">
        <f t="shared" si="16"/>
        <v>0</v>
      </c>
      <c r="BB53" s="1287">
        <f t="shared" si="16"/>
        <v>0</v>
      </c>
      <c r="BC53" s="1287">
        <f t="shared" si="16"/>
        <v>0</v>
      </c>
      <c r="BD53" s="1287">
        <f t="shared" si="16"/>
        <v>0</v>
      </c>
      <c r="BE53" s="1287">
        <f t="shared" si="16"/>
        <v>0</v>
      </c>
      <c r="BF53" s="1287">
        <f t="shared" si="16"/>
        <v>0</v>
      </c>
      <c r="BG53" s="1287">
        <f t="shared" si="16"/>
        <v>0</v>
      </c>
      <c r="BH53" s="1287">
        <f t="shared" si="16"/>
        <v>0</v>
      </c>
      <c r="BI53" s="1269" t="e">
        <f t="shared" si="0"/>
        <v>#REF!</v>
      </c>
    </row>
    <row r="54" spans="1:61" ht="17.25" customHeight="1" x14ac:dyDescent="0.25">
      <c r="A54" s="2413">
        <v>9</v>
      </c>
      <c r="B54" s="107" t="s">
        <v>2368</v>
      </c>
      <c r="C54" s="1249" t="s">
        <v>159</v>
      </c>
      <c r="D54" s="90" t="s">
        <v>2369</v>
      </c>
      <c r="E54" s="1515">
        <v>75</v>
      </c>
      <c r="F54" s="1515">
        <f t="shared" si="7"/>
        <v>75</v>
      </c>
      <c r="G54" s="1516" t="str">
        <f>VLOOKUP(H54,[1]MAGV!$B$1:$C$178,2,0)</f>
        <v>C.Thu</v>
      </c>
      <c r="H54" s="80" t="s">
        <v>280</v>
      </c>
      <c r="I54" s="1238">
        <v>35</v>
      </c>
      <c r="J54" s="1238">
        <v>35</v>
      </c>
      <c r="K54" s="1238">
        <v>5</v>
      </c>
      <c r="L54" s="1493"/>
      <c r="M54" s="1493"/>
      <c r="N54" s="1493"/>
      <c r="O54" s="1493"/>
      <c r="P54" s="1493"/>
      <c r="Q54" s="1493"/>
      <c r="R54" s="1493"/>
      <c r="S54" s="1493"/>
      <c r="T54" s="1493"/>
      <c r="U54" s="1493"/>
      <c r="V54" s="1493"/>
      <c r="W54" s="1493"/>
      <c r="X54" s="1493"/>
      <c r="Y54" s="1493"/>
      <c r="Z54" s="1493"/>
      <c r="AA54" s="1493"/>
      <c r="AB54" s="1493"/>
      <c r="AC54" s="1493"/>
      <c r="AD54" s="1493"/>
      <c r="AE54" s="1493"/>
      <c r="AF54" s="1493"/>
      <c r="AG54" s="1493"/>
      <c r="AH54" s="1493"/>
      <c r="AI54" s="1518"/>
      <c r="AJ54" s="1518"/>
      <c r="AK54" s="1493"/>
      <c r="AL54" s="1493"/>
      <c r="AM54" s="1493"/>
      <c r="AN54" s="1493"/>
      <c r="AO54" s="1493"/>
      <c r="AP54" s="1493"/>
      <c r="AQ54" s="1493"/>
      <c r="AR54" s="1493"/>
      <c r="AS54" s="1493"/>
      <c r="AT54" s="1493"/>
      <c r="AU54" s="1493"/>
      <c r="AV54" s="1493"/>
      <c r="AW54" s="1493"/>
      <c r="AX54" s="1493"/>
      <c r="AY54" s="1493"/>
      <c r="AZ54" s="1493"/>
      <c r="BA54" s="1493"/>
      <c r="BB54" s="1493"/>
      <c r="BC54" s="1493"/>
      <c r="BD54" s="1281"/>
      <c r="BE54" s="1281"/>
      <c r="BF54" s="1281"/>
      <c r="BG54" s="1281"/>
      <c r="BH54" s="1281"/>
      <c r="BI54" s="1269">
        <f t="shared" si="0"/>
        <v>75</v>
      </c>
    </row>
    <row r="55" spans="1:61" ht="17.25" customHeight="1" x14ac:dyDescent="0.25">
      <c r="A55" s="2413"/>
      <c r="B55" s="107" t="s">
        <v>2368</v>
      </c>
      <c r="C55" s="1249" t="s">
        <v>162</v>
      </c>
      <c r="D55" s="90" t="s">
        <v>1153</v>
      </c>
      <c r="E55" s="1515">
        <v>75</v>
      </c>
      <c r="F55" s="1515">
        <f t="shared" si="7"/>
        <v>75</v>
      </c>
      <c r="G55" s="1516" t="str">
        <f>VLOOKUP(H55,[1]MAGV!$B$1:$C$178,2,0)</f>
        <v>C.Thu</v>
      </c>
      <c r="H55" s="80" t="s">
        <v>280</v>
      </c>
      <c r="I55" s="1238"/>
      <c r="J55" s="1238"/>
      <c r="K55" s="1238">
        <v>30</v>
      </c>
      <c r="L55" s="1493">
        <v>25</v>
      </c>
      <c r="M55" s="1493">
        <v>20</v>
      </c>
      <c r="N55" s="1493"/>
      <c r="O55" s="1493"/>
      <c r="P55" s="1493"/>
      <c r="Q55" s="1493"/>
      <c r="R55" s="1493"/>
      <c r="S55" s="1493"/>
      <c r="T55" s="1493"/>
      <c r="U55" s="1493"/>
      <c r="V55" s="1493"/>
      <c r="W55" s="1493"/>
      <c r="X55" s="1493"/>
      <c r="Y55" s="1493"/>
      <c r="Z55" s="1493"/>
      <c r="AA55" s="1493"/>
      <c r="AB55" s="1493"/>
      <c r="AC55" s="1493"/>
      <c r="AD55" s="1493"/>
      <c r="AE55" s="1493"/>
      <c r="AF55" s="1493"/>
      <c r="AG55" s="1493"/>
      <c r="AH55" s="1493"/>
      <c r="AI55" s="1518"/>
      <c r="AJ55" s="1518"/>
      <c r="AK55" s="1493"/>
      <c r="AL55" s="1493"/>
      <c r="AM55" s="1493"/>
      <c r="AN55" s="1493"/>
      <c r="AO55" s="1493"/>
      <c r="AP55" s="1493"/>
      <c r="AQ55" s="1493"/>
      <c r="AR55" s="1493"/>
      <c r="AS55" s="1493"/>
      <c r="AT55" s="1493"/>
      <c r="AU55" s="1493"/>
      <c r="AV55" s="1493"/>
      <c r="AW55" s="1493"/>
      <c r="AX55" s="1493"/>
      <c r="AY55" s="1493"/>
      <c r="AZ55" s="1493"/>
      <c r="BA55" s="1493"/>
      <c r="BB55" s="1493"/>
      <c r="BC55" s="1493"/>
      <c r="BD55" s="1281"/>
      <c r="BE55" s="1281"/>
      <c r="BF55" s="1281"/>
      <c r="BG55" s="1281"/>
      <c r="BH55" s="1281"/>
      <c r="BI55" s="1269">
        <f t="shared" si="0"/>
        <v>75</v>
      </c>
    </row>
    <row r="56" spans="1:61" ht="17.25" customHeight="1" x14ac:dyDescent="0.25">
      <c r="A56" s="2413"/>
      <c r="B56" s="107" t="s">
        <v>2368</v>
      </c>
      <c r="C56" s="1249" t="s">
        <v>119</v>
      </c>
      <c r="D56" s="90" t="s">
        <v>1154</v>
      </c>
      <c r="E56" s="1515">
        <v>30</v>
      </c>
      <c r="F56" s="1515">
        <f t="shared" si="7"/>
        <v>30</v>
      </c>
      <c r="G56" s="1516" t="str">
        <f>VLOOKUP(H56,[1]MAGV!$B$1:$C$178,2,0)</f>
        <v>Th.Huấn</v>
      </c>
      <c r="H56" s="80" t="s">
        <v>270</v>
      </c>
      <c r="I56" s="1238"/>
      <c r="J56" s="1238"/>
      <c r="K56" s="1238"/>
      <c r="L56" s="1493"/>
      <c r="M56" s="1493"/>
      <c r="N56" s="1493"/>
      <c r="O56" s="1493">
        <v>5</v>
      </c>
      <c r="P56" s="1493">
        <v>25</v>
      </c>
      <c r="Q56" s="1493"/>
      <c r="R56" s="1493"/>
      <c r="S56" s="1493"/>
      <c r="T56" s="1493"/>
      <c r="U56" s="1493"/>
      <c r="V56" s="1493"/>
      <c r="W56" s="1493"/>
      <c r="X56" s="1493"/>
      <c r="Y56" s="1493"/>
      <c r="Z56" s="1493"/>
      <c r="AA56" s="1493"/>
      <c r="AB56" s="1493"/>
      <c r="AC56" s="1493"/>
      <c r="AD56" s="1493"/>
      <c r="AE56" s="1493"/>
      <c r="AF56" s="1493"/>
      <c r="AG56" s="1493"/>
      <c r="AH56" s="1493"/>
      <c r="AI56" s="1518"/>
      <c r="AJ56" s="1518"/>
      <c r="AK56" s="1493"/>
      <c r="AL56" s="1493"/>
      <c r="AM56" s="1493"/>
      <c r="AN56" s="1493"/>
      <c r="AO56" s="1493"/>
      <c r="AP56" s="1493"/>
      <c r="AQ56" s="1493"/>
      <c r="AR56" s="1493"/>
      <c r="AS56" s="1493"/>
      <c r="AT56" s="1493"/>
      <c r="AU56" s="1493"/>
      <c r="AV56" s="1493"/>
      <c r="AW56" s="1493"/>
      <c r="AX56" s="1493"/>
      <c r="AY56" s="1493"/>
      <c r="AZ56" s="1493"/>
      <c r="BA56" s="1493"/>
      <c r="BB56" s="1493"/>
      <c r="BC56" s="1493"/>
      <c r="BD56" s="1281"/>
      <c r="BE56" s="1281"/>
      <c r="BF56" s="1281"/>
      <c r="BG56" s="1281"/>
      <c r="BH56" s="1281"/>
      <c r="BI56" s="1269">
        <f t="shared" si="0"/>
        <v>30</v>
      </c>
    </row>
    <row r="57" spans="1:61" ht="17.25" customHeight="1" x14ac:dyDescent="0.25">
      <c r="A57" s="2413"/>
      <c r="B57" s="107" t="s">
        <v>2368</v>
      </c>
      <c r="C57" s="1249" t="s">
        <v>163</v>
      </c>
      <c r="D57" s="90" t="s">
        <v>1155</v>
      </c>
      <c r="E57" s="1515">
        <v>75</v>
      </c>
      <c r="F57" s="1515">
        <f t="shared" si="7"/>
        <v>75</v>
      </c>
      <c r="G57" s="1516" t="str">
        <f>VLOOKUP(H57,[1]MAGV!$B$1:$C$178,2,0)</f>
        <v>Th.Huấn</v>
      </c>
      <c r="H57" s="80" t="s">
        <v>270</v>
      </c>
      <c r="I57" s="1238"/>
      <c r="J57" s="1238"/>
      <c r="K57" s="1238"/>
      <c r="L57" s="1493"/>
      <c r="M57" s="1493"/>
      <c r="N57" s="1493"/>
      <c r="O57" s="1493"/>
      <c r="P57" s="1493">
        <v>10</v>
      </c>
      <c r="Q57" s="1493">
        <v>35</v>
      </c>
      <c r="R57" s="1493">
        <v>30</v>
      </c>
      <c r="S57" s="1493"/>
      <c r="T57" s="1493"/>
      <c r="U57" s="1493"/>
      <c r="V57" s="1493"/>
      <c r="W57" s="1493"/>
      <c r="X57" s="1493"/>
      <c r="Y57" s="1493"/>
      <c r="Z57" s="1493"/>
      <c r="AA57" s="1493"/>
      <c r="AB57" s="1493"/>
      <c r="AC57" s="1493"/>
      <c r="AD57" s="1493"/>
      <c r="AE57" s="1493"/>
      <c r="AF57" s="1493"/>
      <c r="AG57" s="1493"/>
      <c r="AH57" s="1493"/>
      <c r="AI57" s="1518"/>
      <c r="AJ57" s="1518"/>
      <c r="AK57" s="1493"/>
      <c r="AL57" s="1493"/>
      <c r="AM57" s="1493"/>
      <c r="AN57" s="1493"/>
      <c r="AO57" s="1493"/>
      <c r="AP57" s="1493"/>
      <c r="AQ57" s="1493"/>
      <c r="AR57" s="1493"/>
      <c r="AS57" s="1493"/>
      <c r="AT57" s="1493"/>
      <c r="AU57" s="1493"/>
      <c r="AV57" s="1493"/>
      <c r="AW57" s="1493"/>
      <c r="AX57" s="1493"/>
      <c r="AY57" s="1493"/>
      <c r="AZ57" s="1493"/>
      <c r="BA57" s="1493"/>
      <c r="BB57" s="1493"/>
      <c r="BC57" s="1493"/>
      <c r="BD57" s="1281"/>
      <c r="BE57" s="1281"/>
      <c r="BF57" s="1281"/>
      <c r="BG57" s="1281"/>
      <c r="BH57" s="1281"/>
      <c r="BI57" s="1269">
        <f t="shared" si="0"/>
        <v>75</v>
      </c>
    </row>
    <row r="58" spans="1:61" ht="17.25" customHeight="1" x14ac:dyDescent="0.25">
      <c r="A58" s="2413"/>
      <c r="B58" s="107" t="s">
        <v>2368</v>
      </c>
      <c r="C58" s="1249" t="s">
        <v>171</v>
      </c>
      <c r="D58" s="90" t="s">
        <v>1156</v>
      </c>
      <c r="E58" s="1515">
        <v>8</v>
      </c>
      <c r="F58" s="1515">
        <f t="shared" si="7"/>
        <v>8</v>
      </c>
      <c r="G58" s="1516" t="str">
        <f>VLOOKUP(H58,[1]MAGV!$B$1:$C$178,2,0)</f>
        <v>C.Thu</v>
      </c>
      <c r="H58" s="80" t="s">
        <v>280</v>
      </c>
      <c r="I58" s="1238"/>
      <c r="J58" s="1238"/>
      <c r="K58" s="1238"/>
      <c r="L58" s="1493"/>
      <c r="M58" s="1493">
        <v>8</v>
      </c>
      <c r="N58" s="1493"/>
      <c r="O58" s="1493"/>
      <c r="P58" s="1493"/>
      <c r="Q58" s="1493"/>
      <c r="R58" s="1493"/>
      <c r="S58" s="1493"/>
      <c r="T58" s="1493"/>
      <c r="U58" s="1493"/>
      <c r="V58" s="1493"/>
      <c r="W58" s="1493"/>
      <c r="X58" s="1493"/>
      <c r="Y58" s="1493"/>
      <c r="Z58" s="1493"/>
      <c r="AA58" s="1493"/>
      <c r="AB58" s="1493"/>
      <c r="AC58" s="1493"/>
      <c r="AD58" s="1493"/>
      <c r="AE58" s="1493"/>
      <c r="AF58" s="1493"/>
      <c r="AG58" s="1493"/>
      <c r="AH58" s="1493"/>
      <c r="AI58" s="1518"/>
      <c r="AJ58" s="1518"/>
      <c r="AK58" s="1493"/>
      <c r="AL58" s="1281"/>
      <c r="AM58" s="1493"/>
      <c r="AN58" s="1493"/>
      <c r="AO58" s="1493"/>
      <c r="AP58" s="1493"/>
      <c r="AQ58" s="1493"/>
      <c r="AR58" s="1493"/>
      <c r="AS58" s="1493"/>
      <c r="AT58" s="1493"/>
      <c r="AU58" s="1493"/>
      <c r="AV58" s="1493"/>
      <c r="AW58" s="1493"/>
      <c r="AX58" s="1493"/>
      <c r="AY58" s="1493"/>
      <c r="AZ58" s="1493"/>
      <c r="BA58" s="1493"/>
      <c r="BB58" s="1493"/>
      <c r="BC58" s="1493"/>
      <c r="BD58" s="1281"/>
      <c r="BE58" s="1281"/>
      <c r="BF58" s="1281"/>
      <c r="BG58" s="1281"/>
      <c r="BH58" s="1281"/>
      <c r="BI58" s="1269">
        <f t="shared" si="0"/>
        <v>8</v>
      </c>
    </row>
    <row r="59" spans="1:61" ht="17.25" customHeight="1" x14ac:dyDescent="0.25">
      <c r="A59" s="2413"/>
      <c r="B59" s="107" t="s">
        <v>2368</v>
      </c>
      <c r="C59" s="1249" t="s">
        <v>171</v>
      </c>
      <c r="D59" s="90" t="s">
        <v>1156</v>
      </c>
      <c r="E59" s="1515">
        <v>52</v>
      </c>
      <c r="F59" s="1515">
        <f t="shared" si="7"/>
        <v>52</v>
      </c>
      <c r="G59" s="1516" t="str">
        <f>VLOOKUP(H59,[1]MAGV!$B$1:$C$178,2,0)</f>
        <v>Th.Huấn</v>
      </c>
      <c r="H59" s="80" t="s">
        <v>270</v>
      </c>
      <c r="I59" s="1238"/>
      <c r="J59" s="1238"/>
      <c r="K59" s="1238"/>
      <c r="L59" s="1493"/>
      <c r="M59" s="1493"/>
      <c r="N59" s="1493">
        <v>28</v>
      </c>
      <c r="O59" s="1493">
        <v>24</v>
      </c>
      <c r="P59" s="1493"/>
      <c r="Q59" s="1493"/>
      <c r="R59" s="1493"/>
      <c r="S59" s="1493"/>
      <c r="T59" s="1493"/>
      <c r="U59" s="1493"/>
      <c r="V59" s="1493"/>
      <c r="W59" s="1493"/>
      <c r="X59" s="1493"/>
      <c r="Y59" s="1493"/>
      <c r="Z59" s="1493"/>
      <c r="AA59" s="1493"/>
      <c r="AB59" s="1493"/>
      <c r="AC59" s="1493"/>
      <c r="AD59" s="1493"/>
      <c r="AE59" s="1493"/>
      <c r="AF59" s="1493"/>
      <c r="AG59" s="1493"/>
      <c r="AH59" s="1493"/>
      <c r="AI59" s="1518"/>
      <c r="AJ59" s="1518"/>
      <c r="AK59" s="1493"/>
      <c r="AL59" s="1281"/>
      <c r="AM59" s="1493"/>
      <c r="AN59" s="1493"/>
      <c r="AO59" s="1493"/>
      <c r="AP59" s="1493"/>
      <c r="AQ59" s="1493"/>
      <c r="AR59" s="1493"/>
      <c r="AS59" s="1493"/>
      <c r="AT59" s="1493"/>
      <c r="AU59" s="1493"/>
      <c r="AV59" s="1493"/>
      <c r="AW59" s="1493"/>
      <c r="AX59" s="1493"/>
      <c r="AY59" s="1493"/>
      <c r="AZ59" s="1493"/>
      <c r="BA59" s="1493"/>
      <c r="BB59" s="1493"/>
      <c r="BC59" s="1493"/>
      <c r="BD59" s="1281"/>
      <c r="BE59" s="1281"/>
      <c r="BF59" s="1281"/>
      <c r="BG59" s="1281"/>
      <c r="BH59" s="1281"/>
      <c r="BI59" s="1269">
        <f t="shared" si="0"/>
        <v>52</v>
      </c>
    </row>
    <row r="60" spans="1:61" ht="17.25" customHeight="1" x14ac:dyDescent="0.25">
      <c r="A60" s="2413"/>
      <c r="B60" s="107" t="s">
        <v>2368</v>
      </c>
      <c r="C60" s="1249" t="s">
        <v>276</v>
      </c>
      <c r="D60" s="90" t="s">
        <v>1140</v>
      </c>
      <c r="E60" s="1515">
        <v>60</v>
      </c>
      <c r="F60" s="1515">
        <f t="shared" si="7"/>
        <v>60</v>
      </c>
      <c r="G60" s="1516" t="str">
        <f>VLOOKUP(H60,[1]MAGV!$B$1:$C$178,2,0)</f>
        <v>Th.Huấn</v>
      </c>
      <c r="H60" s="80" t="s">
        <v>270</v>
      </c>
      <c r="I60" s="1238"/>
      <c r="J60" s="1238"/>
      <c r="K60" s="1238"/>
      <c r="L60" s="1493"/>
      <c r="M60" s="1493"/>
      <c r="N60" s="1493"/>
      <c r="O60" s="1493"/>
      <c r="P60" s="1493"/>
      <c r="Q60" s="1493"/>
      <c r="R60" s="1493">
        <v>4</v>
      </c>
      <c r="S60" s="1493">
        <v>28</v>
      </c>
      <c r="T60" s="1493">
        <v>28</v>
      </c>
      <c r="U60" s="1493"/>
      <c r="V60" s="1493"/>
      <c r="W60" s="1493"/>
      <c r="X60" s="1493"/>
      <c r="Y60" s="1493"/>
      <c r="Z60" s="1493"/>
      <c r="AA60" s="1493"/>
      <c r="AB60" s="1493"/>
      <c r="AC60" s="1493"/>
      <c r="AD60" s="1493"/>
      <c r="AE60" s="1493"/>
      <c r="AF60" s="1493"/>
      <c r="AG60" s="1493"/>
      <c r="AH60" s="1493"/>
      <c r="AI60" s="1518"/>
      <c r="AJ60" s="1518"/>
      <c r="AK60" s="1493"/>
      <c r="AL60" s="1281"/>
      <c r="AM60" s="1493"/>
      <c r="AN60" s="1493"/>
      <c r="AO60" s="1493"/>
      <c r="AP60" s="1493"/>
      <c r="AQ60" s="1493"/>
      <c r="AR60" s="1493"/>
      <c r="AS60" s="1493"/>
      <c r="AT60" s="1493"/>
      <c r="AU60" s="1493"/>
      <c r="AV60" s="1493"/>
      <c r="AW60" s="1493"/>
      <c r="AX60" s="1493"/>
      <c r="AY60" s="1493"/>
      <c r="AZ60" s="1493"/>
      <c r="BA60" s="1493"/>
      <c r="BB60" s="1493"/>
      <c r="BC60" s="1493"/>
      <c r="BD60" s="1281"/>
      <c r="BE60" s="1281"/>
      <c r="BF60" s="1281"/>
      <c r="BG60" s="1281"/>
      <c r="BH60" s="1281"/>
      <c r="BI60" s="1269">
        <f t="shared" si="0"/>
        <v>60</v>
      </c>
    </row>
    <row r="61" spans="1:61" ht="17.25" customHeight="1" x14ac:dyDescent="0.25">
      <c r="A61" s="2413"/>
      <c r="B61" s="107" t="s">
        <v>2368</v>
      </c>
      <c r="C61" s="1249" t="s">
        <v>278</v>
      </c>
      <c r="D61" s="90" t="s">
        <v>2370</v>
      </c>
      <c r="E61" s="1515" t="s">
        <v>1770</v>
      </c>
      <c r="F61" s="1515"/>
      <c r="G61" s="1516" t="str">
        <f>VLOOKUP(H61,[1]MAGV!$B$1:$C$178,2,0)</f>
        <v>Th.Huấn</v>
      </c>
      <c r="H61" s="80" t="s">
        <v>270</v>
      </c>
      <c r="I61" s="1238"/>
      <c r="J61" s="1238"/>
      <c r="K61" s="1238"/>
      <c r="L61" s="1493"/>
      <c r="M61" s="1493"/>
      <c r="N61" s="1493"/>
      <c r="O61" s="1493"/>
      <c r="P61" s="1493"/>
      <c r="Q61" s="1493"/>
      <c r="R61" s="1493"/>
      <c r="S61" s="1493"/>
      <c r="T61" s="1493"/>
      <c r="U61" s="1493" t="s">
        <v>3</v>
      </c>
      <c r="V61" s="1493" t="s">
        <v>3</v>
      </c>
      <c r="W61" s="1493" t="s">
        <v>3</v>
      </c>
      <c r="X61" s="1493" t="s">
        <v>3</v>
      </c>
      <c r="Y61" s="1493" t="s">
        <v>3</v>
      </c>
      <c r="Z61" s="1493" t="s">
        <v>3</v>
      </c>
      <c r="AA61" s="1493" t="s">
        <v>3</v>
      </c>
      <c r="AB61" s="1493" t="s">
        <v>3</v>
      </c>
      <c r="AC61" s="1493" t="s">
        <v>3</v>
      </c>
      <c r="AD61" s="1493" t="s">
        <v>3</v>
      </c>
      <c r="AE61" s="1493" t="s">
        <v>3</v>
      </c>
      <c r="AF61" s="1493" t="s">
        <v>3</v>
      </c>
      <c r="AG61" s="1493" t="s">
        <v>3</v>
      </c>
      <c r="AH61" s="1281" t="s">
        <v>3</v>
      </c>
      <c r="AI61" s="1282"/>
      <c r="AJ61" s="1282"/>
      <c r="AK61" s="1517" t="s">
        <v>826</v>
      </c>
      <c r="AL61" s="1517" t="s">
        <v>2</v>
      </c>
      <c r="AM61" s="1517" t="s">
        <v>2</v>
      </c>
      <c r="AN61" s="1493"/>
      <c r="AO61" s="1493"/>
      <c r="AP61" s="1493"/>
      <c r="AQ61" s="1493"/>
      <c r="AR61" s="1493"/>
      <c r="AS61" s="1493"/>
      <c r="AT61" s="1493"/>
      <c r="AU61" s="1493"/>
      <c r="AV61" s="1493"/>
      <c r="AW61" s="1493"/>
      <c r="AX61" s="1493"/>
      <c r="AY61" s="1493"/>
      <c r="AZ61" s="1493"/>
      <c r="BA61" s="1493"/>
      <c r="BB61" s="1493"/>
      <c r="BC61" s="1493"/>
      <c r="BD61" s="1281"/>
      <c r="BE61" s="1281"/>
      <c r="BF61" s="1281"/>
      <c r="BG61" s="1281"/>
      <c r="BH61" s="1281"/>
      <c r="BI61" s="1269">
        <f t="shared" si="0"/>
        <v>0</v>
      </c>
    </row>
    <row r="62" spans="1:61" s="1288" customFormat="1" ht="24" customHeight="1" x14ac:dyDescent="0.2">
      <c r="A62" s="2413"/>
      <c r="B62" s="978" t="s">
        <v>1982</v>
      </c>
      <c r="C62" s="1287"/>
      <c r="D62" s="1287" t="s">
        <v>843</v>
      </c>
      <c r="E62" s="1287">
        <f>SUM(E54:E61)</f>
        <v>375</v>
      </c>
      <c r="F62" s="1287">
        <f t="shared" ref="F62:BH62" si="17">SUM(F54:F61)</f>
        <v>375</v>
      </c>
      <c r="G62" s="1287">
        <f t="shared" si="17"/>
        <v>0</v>
      </c>
      <c r="H62" s="1287">
        <f t="shared" si="17"/>
        <v>0</v>
      </c>
      <c r="I62" s="1287">
        <f t="shared" si="17"/>
        <v>35</v>
      </c>
      <c r="J62" s="1287">
        <f t="shared" si="17"/>
        <v>35</v>
      </c>
      <c r="K62" s="1287">
        <f t="shared" si="17"/>
        <v>35</v>
      </c>
      <c r="L62" s="1287">
        <f t="shared" si="17"/>
        <v>25</v>
      </c>
      <c r="M62" s="1287">
        <f t="shared" si="17"/>
        <v>28</v>
      </c>
      <c r="N62" s="1287">
        <f t="shared" si="17"/>
        <v>28</v>
      </c>
      <c r="O62" s="1287">
        <f t="shared" si="17"/>
        <v>29</v>
      </c>
      <c r="P62" s="1287">
        <f t="shared" si="17"/>
        <v>35</v>
      </c>
      <c r="Q62" s="1287">
        <f t="shared" si="17"/>
        <v>35</v>
      </c>
      <c r="R62" s="1287">
        <f t="shared" si="17"/>
        <v>34</v>
      </c>
      <c r="S62" s="1287">
        <f t="shared" si="17"/>
        <v>28</v>
      </c>
      <c r="T62" s="1287">
        <f t="shared" si="17"/>
        <v>28</v>
      </c>
      <c r="U62" s="1287">
        <f t="shared" si="17"/>
        <v>0</v>
      </c>
      <c r="V62" s="1287">
        <f t="shared" si="17"/>
        <v>0</v>
      </c>
      <c r="W62" s="1287">
        <f t="shared" si="17"/>
        <v>0</v>
      </c>
      <c r="X62" s="1287">
        <f t="shared" si="17"/>
        <v>0</v>
      </c>
      <c r="Y62" s="1287">
        <f t="shared" si="17"/>
        <v>0</v>
      </c>
      <c r="Z62" s="1287">
        <f t="shared" si="17"/>
        <v>0</v>
      </c>
      <c r="AA62" s="1287">
        <f t="shared" si="17"/>
        <v>0</v>
      </c>
      <c r="AB62" s="1287">
        <f t="shared" si="17"/>
        <v>0</v>
      </c>
      <c r="AC62" s="1287">
        <f t="shared" si="17"/>
        <v>0</v>
      </c>
      <c r="AD62" s="1287">
        <f t="shared" si="17"/>
        <v>0</v>
      </c>
      <c r="AE62" s="1287">
        <f t="shared" si="17"/>
        <v>0</v>
      </c>
      <c r="AF62" s="1287">
        <f t="shared" si="17"/>
        <v>0</v>
      </c>
      <c r="AG62" s="1287">
        <f t="shared" si="17"/>
        <v>0</v>
      </c>
      <c r="AH62" s="1287">
        <f t="shared" si="17"/>
        <v>0</v>
      </c>
      <c r="AI62" s="1287">
        <f t="shared" si="17"/>
        <v>0</v>
      </c>
      <c r="AJ62" s="1287">
        <f t="shared" si="17"/>
        <v>0</v>
      </c>
      <c r="AK62" s="1287">
        <f t="shared" si="17"/>
        <v>0</v>
      </c>
      <c r="AL62" s="1287">
        <f t="shared" si="17"/>
        <v>0</v>
      </c>
      <c r="AM62" s="1287">
        <f t="shared" si="17"/>
        <v>0</v>
      </c>
      <c r="AN62" s="1287">
        <f t="shared" si="17"/>
        <v>0</v>
      </c>
      <c r="AO62" s="1287">
        <f t="shared" si="17"/>
        <v>0</v>
      </c>
      <c r="AP62" s="1287">
        <f t="shared" si="17"/>
        <v>0</v>
      </c>
      <c r="AQ62" s="1287">
        <f t="shared" si="17"/>
        <v>0</v>
      </c>
      <c r="AR62" s="1287">
        <f t="shared" si="17"/>
        <v>0</v>
      </c>
      <c r="AS62" s="1287">
        <f t="shared" si="17"/>
        <v>0</v>
      </c>
      <c r="AT62" s="1287">
        <f t="shared" si="17"/>
        <v>0</v>
      </c>
      <c r="AU62" s="1287">
        <f t="shared" si="17"/>
        <v>0</v>
      </c>
      <c r="AV62" s="1287">
        <f t="shared" si="17"/>
        <v>0</v>
      </c>
      <c r="AW62" s="1287">
        <f t="shared" si="17"/>
        <v>0</v>
      </c>
      <c r="AX62" s="1287">
        <f t="shared" si="17"/>
        <v>0</v>
      </c>
      <c r="AY62" s="1287">
        <f t="shared" si="17"/>
        <v>0</v>
      </c>
      <c r="AZ62" s="1287">
        <f t="shared" si="17"/>
        <v>0</v>
      </c>
      <c r="BA62" s="1287">
        <f t="shared" si="17"/>
        <v>0</v>
      </c>
      <c r="BB62" s="1287">
        <f t="shared" si="17"/>
        <v>0</v>
      </c>
      <c r="BC62" s="1287">
        <f t="shared" si="17"/>
        <v>0</v>
      </c>
      <c r="BD62" s="1287">
        <f t="shared" si="17"/>
        <v>0</v>
      </c>
      <c r="BE62" s="1287">
        <f t="shared" si="17"/>
        <v>0</v>
      </c>
      <c r="BF62" s="1287">
        <f t="shared" si="17"/>
        <v>0</v>
      </c>
      <c r="BG62" s="1287">
        <f t="shared" si="17"/>
        <v>0</v>
      </c>
      <c r="BH62" s="1287">
        <f t="shared" si="17"/>
        <v>0</v>
      </c>
      <c r="BI62" s="1269">
        <f t="shared" si="0"/>
        <v>375</v>
      </c>
    </row>
    <row r="63" spans="1:61" s="1548" customFormat="1" ht="15" x14ac:dyDescent="0.25">
      <c r="A63" s="1589"/>
      <c r="B63" s="755" t="s">
        <v>2437</v>
      </c>
      <c r="C63" s="1537" t="s">
        <v>157</v>
      </c>
      <c r="D63" s="1590" t="s">
        <v>124</v>
      </c>
      <c r="E63" s="1537">
        <f t="shared" ref="E63:E64" si="18">SUM(I63:BB63)</f>
        <v>45</v>
      </c>
      <c r="G63" s="1536" t="s">
        <v>2227</v>
      </c>
      <c r="H63" s="754" t="s">
        <v>122</v>
      </c>
      <c r="I63" s="1547"/>
      <c r="J63" s="1547"/>
      <c r="K63" s="1547"/>
      <c r="L63" s="1547"/>
      <c r="M63" s="1547"/>
      <c r="N63" s="1547"/>
      <c r="O63" s="1547"/>
      <c r="P63" s="1547"/>
      <c r="Q63" s="1547"/>
      <c r="R63" s="1547"/>
      <c r="S63" s="1547"/>
      <c r="T63" s="1547"/>
      <c r="U63" s="1547"/>
      <c r="V63" s="1547"/>
      <c r="W63" s="1547"/>
      <c r="X63" s="1547"/>
      <c r="Y63" s="1547"/>
      <c r="Z63" s="1547"/>
      <c r="AA63" s="1547"/>
      <c r="AB63" s="1547"/>
      <c r="AC63" s="1547"/>
      <c r="AD63" s="1547"/>
      <c r="AE63" s="1547"/>
      <c r="AF63" s="1547"/>
      <c r="AG63" s="1547"/>
      <c r="AH63" s="1587"/>
      <c r="AI63" s="1587"/>
      <c r="AJ63" s="1547">
        <v>15</v>
      </c>
      <c r="AK63" s="1547">
        <v>15</v>
      </c>
      <c r="AL63" s="1547">
        <v>15</v>
      </c>
      <c r="AM63" s="1591"/>
      <c r="AN63" s="1591"/>
      <c r="AO63" s="1547"/>
      <c r="AP63" s="1547"/>
      <c r="AQ63" s="1547"/>
      <c r="AR63" s="1547"/>
      <c r="AS63" s="1547"/>
      <c r="AT63" s="1547"/>
      <c r="AU63" s="1547"/>
      <c r="AV63" s="1547"/>
      <c r="AW63" s="1547"/>
      <c r="AX63" s="1547"/>
      <c r="AY63" s="1547"/>
      <c r="AZ63" s="1547"/>
      <c r="BA63" s="1574"/>
      <c r="BC63" s="1588"/>
      <c r="BD63" s="1588"/>
      <c r="BE63" s="1587"/>
    </row>
    <row r="64" spans="1:61" s="1548" customFormat="1" ht="15" x14ac:dyDescent="0.25">
      <c r="A64" s="1589"/>
      <c r="B64" s="755" t="s">
        <v>2437</v>
      </c>
      <c r="C64" s="1537" t="s">
        <v>158</v>
      </c>
      <c r="D64" s="1590" t="s">
        <v>2431</v>
      </c>
      <c r="E64" s="1537">
        <f t="shared" si="18"/>
        <v>90</v>
      </c>
      <c r="G64" s="1536" t="s">
        <v>2432</v>
      </c>
      <c r="H64" s="1547" t="s">
        <v>142</v>
      </c>
      <c r="I64" s="1547"/>
      <c r="J64" s="1547"/>
      <c r="K64" s="1547"/>
      <c r="L64" s="1547"/>
      <c r="M64" s="1547"/>
      <c r="N64" s="1547"/>
      <c r="O64" s="1547"/>
      <c r="P64" s="1547"/>
      <c r="Q64" s="1547"/>
      <c r="R64" s="1547"/>
      <c r="S64" s="1547"/>
      <c r="T64" s="1547"/>
      <c r="U64" s="1547"/>
      <c r="V64" s="1547"/>
      <c r="W64" s="1547"/>
      <c r="X64" s="1547"/>
      <c r="Y64" s="1547"/>
      <c r="Z64" s="1591"/>
      <c r="AA64" s="1547"/>
      <c r="AB64" s="1547"/>
      <c r="AC64" s="1547"/>
      <c r="AD64" s="1547"/>
      <c r="AE64" s="1547"/>
      <c r="AF64" s="1547"/>
      <c r="AG64" s="1547"/>
      <c r="AH64" s="1587"/>
      <c r="AI64" s="1587"/>
      <c r="AJ64" s="1547">
        <v>15</v>
      </c>
      <c r="AK64" s="1547">
        <v>15</v>
      </c>
      <c r="AL64" s="1547">
        <v>15</v>
      </c>
      <c r="AM64" s="1547">
        <v>15</v>
      </c>
      <c r="AN64" s="1547">
        <v>15</v>
      </c>
      <c r="AO64" s="1547">
        <v>15</v>
      </c>
      <c r="AP64" s="1547"/>
      <c r="AQ64" s="1547"/>
      <c r="AR64" s="1547"/>
      <c r="AS64" s="1547"/>
      <c r="AT64" s="1547"/>
      <c r="AU64" s="1547"/>
      <c r="AV64" s="1547"/>
      <c r="AW64" s="1547"/>
      <c r="AX64" s="1547"/>
      <c r="AY64" s="1547"/>
      <c r="AZ64" s="1547"/>
      <c r="BA64" s="1574"/>
      <c r="BC64" s="1588"/>
      <c r="BD64" s="1588"/>
      <c r="BE64" s="1587"/>
    </row>
    <row r="65" spans="1:61" ht="17.25" customHeight="1" x14ac:dyDescent="0.25">
      <c r="A65" s="2413">
        <v>10</v>
      </c>
      <c r="B65" s="107" t="s">
        <v>2371</v>
      </c>
      <c r="C65" s="1249" t="s">
        <v>133</v>
      </c>
      <c r="D65" s="90" t="s">
        <v>1160</v>
      </c>
      <c r="E65" s="1515">
        <f>F65</f>
        <v>152</v>
      </c>
      <c r="F65" s="1515">
        <f t="shared" si="7"/>
        <v>152</v>
      </c>
      <c r="G65" s="1516" t="str">
        <f>VLOOKUP(H65,[1]MAGV!$B$1:$C$178,2,0)</f>
        <v>Th.Mạnh</v>
      </c>
      <c r="H65" s="80" t="s">
        <v>281</v>
      </c>
      <c r="I65" s="1238"/>
      <c r="J65" s="1238"/>
      <c r="K65" s="1238"/>
      <c r="L65" s="1493"/>
      <c r="M65" s="1493">
        <v>12</v>
      </c>
      <c r="N65" s="1493">
        <v>12</v>
      </c>
      <c r="O65" s="1493">
        <v>12</v>
      </c>
      <c r="P65" s="1493">
        <v>12</v>
      </c>
      <c r="Q65" s="1493">
        <v>12</v>
      </c>
      <c r="R65" s="1493">
        <v>12</v>
      </c>
      <c r="S65" s="1493">
        <v>18</v>
      </c>
      <c r="T65" s="1493">
        <v>17</v>
      </c>
      <c r="U65" s="1493">
        <v>21</v>
      </c>
      <c r="V65" s="1493">
        <v>21</v>
      </c>
      <c r="W65" s="1493">
        <v>3</v>
      </c>
      <c r="X65" s="1493"/>
      <c r="Y65" s="1493"/>
      <c r="Z65" s="1493"/>
      <c r="AA65" s="1493"/>
      <c r="AB65" s="1493"/>
      <c r="AC65" s="1493"/>
      <c r="AD65" s="1493"/>
      <c r="AE65" s="1493"/>
      <c r="AF65" s="1493"/>
      <c r="AG65" s="1493"/>
      <c r="AH65" s="1493"/>
      <c r="AI65" s="1518"/>
      <c r="AJ65" s="1518"/>
      <c r="AK65" s="1493"/>
      <c r="AL65" s="1493"/>
      <c r="AM65" s="1493"/>
      <c r="AN65" s="1493"/>
      <c r="AO65" s="1493"/>
      <c r="AP65" s="1493"/>
      <c r="AQ65" s="1493"/>
      <c r="AR65" s="1493"/>
      <c r="AS65" s="1493"/>
      <c r="AT65" s="1493"/>
      <c r="AU65" s="1493"/>
      <c r="AV65" s="1493"/>
      <c r="AW65" s="1493"/>
      <c r="AX65" s="1493"/>
      <c r="AY65" s="1493"/>
      <c r="AZ65" s="1493"/>
      <c r="BA65" s="1493"/>
      <c r="BB65" s="1493"/>
      <c r="BC65" s="1493"/>
      <c r="BD65" s="1281"/>
      <c r="BE65" s="1281"/>
      <c r="BF65" s="1281"/>
      <c r="BG65" s="1281"/>
      <c r="BH65" s="1281"/>
      <c r="BI65" s="1269">
        <f t="shared" si="0"/>
        <v>152</v>
      </c>
    </row>
    <row r="66" spans="1:61" ht="17.25" customHeight="1" x14ac:dyDescent="0.25">
      <c r="A66" s="2413"/>
      <c r="B66" s="107" t="s">
        <v>2371</v>
      </c>
      <c r="C66" s="1249" t="s">
        <v>175</v>
      </c>
      <c r="D66" s="90" t="s">
        <v>1161</v>
      </c>
      <c r="E66" s="1515">
        <f t="shared" ref="E66:E72" si="19">F66</f>
        <v>60</v>
      </c>
      <c r="F66" s="1515">
        <f t="shared" si="7"/>
        <v>60</v>
      </c>
      <c r="G66" s="1516" t="str">
        <f>VLOOKUP(H66,[1]MAGV!$B$1:$C$178,2,0)</f>
        <v>Th.Mạnh</v>
      </c>
      <c r="H66" s="80" t="s">
        <v>281</v>
      </c>
      <c r="I66" s="1238"/>
      <c r="J66" s="1238"/>
      <c r="K66" s="1238"/>
      <c r="L66" s="1493"/>
      <c r="M66" s="1493"/>
      <c r="N66" s="1493"/>
      <c r="O66" s="1493"/>
      <c r="P66" s="1493"/>
      <c r="Q66" s="1493"/>
      <c r="R66" s="1493"/>
      <c r="S66" s="1493"/>
      <c r="T66" s="1493"/>
      <c r="U66" s="1493"/>
      <c r="V66" s="1493"/>
      <c r="W66" s="1493">
        <v>18</v>
      </c>
      <c r="X66" s="1493">
        <v>21</v>
      </c>
      <c r="Y66" s="1493">
        <v>21</v>
      </c>
      <c r="Z66" s="1493"/>
      <c r="AA66" s="1493"/>
      <c r="AB66" s="1493"/>
      <c r="AC66" s="1493"/>
      <c r="AD66" s="1493"/>
      <c r="AE66" s="1493"/>
      <c r="AF66" s="1493"/>
      <c r="AG66" s="1493"/>
      <c r="AH66" s="1493"/>
      <c r="AI66" s="1518"/>
      <c r="AJ66" s="1518"/>
      <c r="AK66" s="1493"/>
      <c r="AL66" s="1493"/>
      <c r="AM66" s="1493"/>
      <c r="AN66" s="1493"/>
      <c r="AO66" s="1493"/>
      <c r="AP66" s="1493"/>
      <c r="AQ66" s="1493"/>
      <c r="AR66" s="1493"/>
      <c r="AS66" s="1493"/>
      <c r="AT66" s="1493"/>
      <c r="AU66" s="1493"/>
      <c r="AV66" s="1493"/>
      <c r="AW66" s="1493"/>
      <c r="AX66" s="1493"/>
      <c r="AY66" s="1493"/>
      <c r="AZ66" s="1493"/>
      <c r="BA66" s="1493"/>
      <c r="BB66" s="1493"/>
      <c r="BC66" s="1493"/>
      <c r="BD66" s="1281"/>
      <c r="BE66" s="1281"/>
      <c r="BF66" s="1281"/>
      <c r="BG66" s="1281"/>
      <c r="BH66" s="1281"/>
      <c r="BI66" s="1269">
        <f t="shared" si="0"/>
        <v>60</v>
      </c>
    </row>
    <row r="67" spans="1:61" ht="17.25" customHeight="1" x14ac:dyDescent="0.25">
      <c r="A67" s="2413"/>
      <c r="B67" s="107" t="s">
        <v>2371</v>
      </c>
      <c r="C67" s="1249" t="s">
        <v>176</v>
      </c>
      <c r="D67" s="90" t="s">
        <v>1162</v>
      </c>
      <c r="E67" s="1515">
        <f t="shared" si="19"/>
        <v>180</v>
      </c>
      <c r="F67" s="1515">
        <f t="shared" si="7"/>
        <v>180</v>
      </c>
      <c r="G67" s="1516" t="str">
        <f>VLOOKUP(H67,[1]MAGV!$B$1:$C$178,2,0)</f>
        <v>Th. Linh</v>
      </c>
      <c r="H67" s="80" t="s">
        <v>268</v>
      </c>
      <c r="I67" s="1238"/>
      <c r="J67" s="1238"/>
      <c r="K67" s="1238"/>
      <c r="L67" s="1493"/>
      <c r="M67" s="1493"/>
      <c r="N67" s="1493"/>
      <c r="O67" s="1493"/>
      <c r="P67" s="1493"/>
      <c r="Q67" s="1493"/>
      <c r="R67" s="1493"/>
      <c r="S67" s="1493"/>
      <c r="T67" s="1493"/>
      <c r="U67" s="1493"/>
      <c r="V67" s="1493"/>
      <c r="W67" s="1493"/>
      <c r="X67" s="1493"/>
      <c r="Y67" s="1493"/>
      <c r="Z67" s="1493">
        <v>21</v>
      </c>
      <c r="AA67" s="1493">
        <v>21</v>
      </c>
      <c r="AB67" s="1493">
        <v>21</v>
      </c>
      <c r="AC67" s="1493">
        <v>21</v>
      </c>
      <c r="AD67" s="1493">
        <v>21</v>
      </c>
      <c r="AE67" s="1493">
        <v>21</v>
      </c>
      <c r="AF67" s="1493">
        <v>21</v>
      </c>
      <c r="AG67" s="1493">
        <v>21</v>
      </c>
      <c r="AH67" s="1493">
        <v>12</v>
      </c>
      <c r="AI67" s="1282"/>
      <c r="AJ67" s="1282"/>
      <c r="AK67" s="1493"/>
      <c r="AL67" s="1493"/>
      <c r="AM67" s="1493"/>
      <c r="AN67" s="1493"/>
      <c r="AO67" s="1493"/>
      <c r="AP67" s="1493"/>
      <c r="AQ67" s="1493"/>
      <c r="AR67" s="1493"/>
      <c r="AS67" s="1493"/>
      <c r="AT67" s="1493"/>
      <c r="AU67" s="1493"/>
      <c r="AV67" s="1493"/>
      <c r="AW67" s="1493"/>
      <c r="AX67" s="1493"/>
      <c r="AY67" s="1493"/>
      <c r="AZ67" s="1493"/>
      <c r="BA67" s="1281"/>
      <c r="BB67" s="1493"/>
      <c r="BC67" s="1493"/>
      <c r="BD67" s="1281"/>
      <c r="BE67" s="1281"/>
      <c r="BF67" s="1281"/>
      <c r="BG67" s="1281"/>
      <c r="BH67" s="1281"/>
      <c r="BI67" s="1269">
        <f t="shared" si="0"/>
        <v>180</v>
      </c>
    </row>
    <row r="68" spans="1:61" ht="17.25" customHeight="1" x14ac:dyDescent="0.25">
      <c r="A68" s="2413"/>
      <c r="B68" s="107" t="s">
        <v>2371</v>
      </c>
      <c r="C68" s="1249" t="s">
        <v>271</v>
      </c>
      <c r="D68" s="90" t="s">
        <v>2372</v>
      </c>
      <c r="E68" s="1515">
        <f t="shared" si="19"/>
        <v>120</v>
      </c>
      <c r="F68" s="1515">
        <f t="shared" si="7"/>
        <v>120</v>
      </c>
      <c r="G68" s="1516" t="str">
        <f>VLOOKUP(H68,[1]MAGV!$B$1:$C$178,2,0)</f>
        <v>Th. Linh</v>
      </c>
      <c r="H68" s="80" t="s">
        <v>268</v>
      </c>
      <c r="I68" s="1238"/>
      <c r="J68" s="1238"/>
      <c r="K68" s="1238"/>
      <c r="L68" s="1493"/>
      <c r="M68" s="1493"/>
      <c r="N68" s="1493"/>
      <c r="O68" s="1493"/>
      <c r="P68" s="1493"/>
      <c r="Q68" s="1493"/>
      <c r="R68" s="1493"/>
      <c r="S68" s="1493"/>
      <c r="T68" s="1493"/>
      <c r="U68" s="1493"/>
      <c r="V68" s="1493"/>
      <c r="W68" s="1493"/>
      <c r="X68" s="1493"/>
      <c r="Y68" s="1493"/>
      <c r="Z68" s="1493"/>
      <c r="AA68" s="1493"/>
      <c r="AB68" s="1493"/>
      <c r="AC68" s="1493"/>
      <c r="AD68" s="1493"/>
      <c r="AE68" s="1493"/>
      <c r="AF68" s="1493"/>
      <c r="AG68" s="1493"/>
      <c r="AH68" s="1493">
        <v>9</v>
      </c>
      <c r="AI68" s="1282"/>
      <c r="AJ68" s="1282"/>
      <c r="AK68" s="1493">
        <v>21</v>
      </c>
      <c r="AL68" s="1493">
        <v>21</v>
      </c>
      <c r="AM68" s="1493">
        <v>21</v>
      </c>
      <c r="AN68" s="1493">
        <v>21</v>
      </c>
      <c r="AO68" s="1493">
        <v>21</v>
      </c>
      <c r="AP68" s="1493">
        <v>6</v>
      </c>
      <c r="AQ68" s="1493"/>
      <c r="AR68" s="1493"/>
      <c r="AS68" s="1493"/>
      <c r="AT68" s="1493"/>
      <c r="AU68" s="1493"/>
      <c r="AV68" s="1493"/>
      <c r="AW68" s="1493"/>
      <c r="AX68" s="1493"/>
      <c r="AY68" s="1493"/>
      <c r="AZ68" s="1493"/>
      <c r="BA68" s="1281"/>
      <c r="BB68" s="1493"/>
      <c r="BC68" s="1493"/>
      <c r="BD68" s="1281"/>
      <c r="BE68" s="1281"/>
      <c r="BF68" s="1281"/>
      <c r="BG68" s="1281"/>
      <c r="BH68" s="1281"/>
      <c r="BI68" s="1269">
        <f t="shared" si="0"/>
        <v>120</v>
      </c>
    </row>
    <row r="69" spans="1:61" ht="17.25" customHeight="1" x14ac:dyDescent="0.25">
      <c r="A69" s="2413"/>
      <c r="B69" s="107" t="s">
        <v>2371</v>
      </c>
      <c r="C69" s="1249" t="s">
        <v>284</v>
      </c>
      <c r="D69" s="90" t="s">
        <v>2373</v>
      </c>
      <c r="E69" s="1515">
        <f t="shared" si="19"/>
        <v>78</v>
      </c>
      <c r="F69" s="1515">
        <f t="shared" si="7"/>
        <v>78</v>
      </c>
      <c r="G69" s="1516" t="str">
        <f>VLOOKUP(H69,[1]MAGV!$B$1:$C$178,2,0)</f>
        <v>Th. Linh</v>
      </c>
      <c r="H69" s="80" t="s">
        <v>268</v>
      </c>
      <c r="I69" s="1238"/>
      <c r="J69" s="1238"/>
      <c r="K69" s="1238"/>
      <c r="L69" s="1493"/>
      <c r="M69" s="1493"/>
      <c r="N69" s="1493"/>
      <c r="O69" s="1493"/>
      <c r="P69" s="1493"/>
      <c r="Q69" s="1493"/>
      <c r="R69" s="1493"/>
      <c r="S69" s="1493"/>
      <c r="T69" s="1493"/>
      <c r="U69" s="1493"/>
      <c r="V69" s="1493"/>
      <c r="W69" s="1493"/>
      <c r="X69" s="1493"/>
      <c r="Y69" s="1493"/>
      <c r="Z69" s="1493"/>
      <c r="AA69" s="1493"/>
      <c r="AB69" s="1493"/>
      <c r="AC69" s="1493"/>
      <c r="AD69" s="1493"/>
      <c r="AE69" s="1493"/>
      <c r="AF69" s="1493"/>
      <c r="AG69" s="1493"/>
      <c r="AH69" s="1493"/>
      <c r="AI69" s="1282"/>
      <c r="AJ69" s="1282"/>
      <c r="AK69" s="1493"/>
      <c r="AL69" s="1493"/>
      <c r="AM69" s="1493"/>
      <c r="AN69" s="1493"/>
      <c r="AO69" s="1493"/>
      <c r="AP69" s="1493">
        <v>15</v>
      </c>
      <c r="AQ69" s="1493">
        <v>21</v>
      </c>
      <c r="AR69" s="1493">
        <v>21</v>
      </c>
      <c r="AS69" s="1493">
        <v>21</v>
      </c>
      <c r="AT69" s="1493"/>
      <c r="AU69" s="1493"/>
      <c r="AV69" s="1493"/>
      <c r="AW69" s="1493"/>
      <c r="AX69" s="1493"/>
      <c r="AY69" s="1493"/>
      <c r="AZ69" s="1493"/>
      <c r="BA69" s="1281"/>
      <c r="BB69" s="1493"/>
      <c r="BC69" s="1493"/>
      <c r="BD69" s="1281"/>
      <c r="BE69" s="1281"/>
      <c r="BF69" s="1281"/>
      <c r="BG69" s="1281"/>
      <c r="BH69" s="1281"/>
      <c r="BI69" s="1269">
        <f t="shared" si="0"/>
        <v>78</v>
      </c>
    </row>
    <row r="70" spans="1:61" ht="17.25" customHeight="1" x14ac:dyDescent="0.25">
      <c r="A70" s="2413"/>
      <c r="B70" s="107" t="s">
        <v>2371</v>
      </c>
      <c r="C70" s="1249" t="s">
        <v>284</v>
      </c>
      <c r="D70" s="90" t="s">
        <v>2373</v>
      </c>
      <c r="E70" s="1515">
        <f t="shared" si="19"/>
        <v>12</v>
      </c>
      <c r="F70" s="1515">
        <f t="shared" si="7"/>
        <v>12</v>
      </c>
      <c r="G70" s="1516" t="str">
        <f>VLOOKUP(H70,[1]MAGV!$B$1:$C$178,2,0)</f>
        <v>Th.Mạnh</v>
      </c>
      <c r="H70" s="80" t="s">
        <v>281</v>
      </c>
      <c r="I70" s="1238"/>
      <c r="J70" s="1238"/>
      <c r="K70" s="1238"/>
      <c r="L70" s="1493"/>
      <c r="M70" s="1493"/>
      <c r="N70" s="1493"/>
      <c r="O70" s="1493"/>
      <c r="P70" s="1493"/>
      <c r="Q70" s="1493"/>
      <c r="R70" s="1493"/>
      <c r="S70" s="1493"/>
      <c r="T70" s="1493"/>
      <c r="U70" s="1493"/>
      <c r="V70" s="1493"/>
      <c r="W70" s="1493"/>
      <c r="X70" s="1493"/>
      <c r="Y70" s="1493"/>
      <c r="Z70" s="1493"/>
      <c r="AA70" s="1493"/>
      <c r="AB70" s="1493"/>
      <c r="AC70" s="1493"/>
      <c r="AD70" s="1493"/>
      <c r="AE70" s="1493"/>
      <c r="AF70" s="1493"/>
      <c r="AG70" s="1493"/>
      <c r="AH70" s="1493"/>
      <c r="AI70" s="1282"/>
      <c r="AJ70" s="1282"/>
      <c r="AK70" s="1493"/>
      <c r="AL70" s="1493"/>
      <c r="AM70" s="1493"/>
      <c r="AN70" s="1493"/>
      <c r="AO70" s="1493"/>
      <c r="AP70" s="1493"/>
      <c r="AQ70" s="1493"/>
      <c r="AR70" s="1493"/>
      <c r="AS70" s="1493"/>
      <c r="AT70" s="1493">
        <v>12</v>
      </c>
      <c r="AU70" s="1493"/>
      <c r="AV70" s="1493"/>
      <c r="AW70" s="1493"/>
      <c r="AX70" s="1493"/>
      <c r="AY70" s="1493"/>
      <c r="AZ70" s="1493"/>
      <c r="BA70" s="1281"/>
      <c r="BB70" s="1493"/>
      <c r="BC70" s="1493"/>
      <c r="BD70" s="1281"/>
      <c r="BE70" s="1281"/>
      <c r="BF70" s="1281"/>
      <c r="BG70" s="1281"/>
      <c r="BH70" s="1281"/>
      <c r="BI70" s="1269">
        <f t="shared" si="0"/>
        <v>12</v>
      </c>
    </row>
    <row r="71" spans="1:61" ht="17.25" customHeight="1" x14ac:dyDescent="0.25">
      <c r="A71" s="2413"/>
      <c r="B71" s="107" t="s">
        <v>2371</v>
      </c>
      <c r="C71" s="1249" t="s">
        <v>273</v>
      </c>
      <c r="D71" s="90" t="s">
        <v>2374</v>
      </c>
      <c r="E71" s="1515">
        <f t="shared" si="19"/>
        <v>120</v>
      </c>
      <c r="F71" s="1515">
        <f t="shared" si="7"/>
        <v>120</v>
      </c>
      <c r="G71" s="1516" t="str">
        <f>VLOOKUP(H71,[1]MAGV!$B$1:$C$178,2,0)</f>
        <v>Th.Mạnh</v>
      </c>
      <c r="H71" s="80" t="s">
        <v>281</v>
      </c>
      <c r="I71" s="1238"/>
      <c r="J71" s="1238"/>
      <c r="K71" s="1238"/>
      <c r="L71" s="1493"/>
      <c r="M71" s="1493"/>
      <c r="N71" s="1493"/>
      <c r="O71" s="1493"/>
      <c r="P71" s="1493"/>
      <c r="Q71" s="1493"/>
      <c r="R71" s="1493"/>
      <c r="S71" s="1493"/>
      <c r="T71" s="1493"/>
      <c r="U71" s="1493"/>
      <c r="V71" s="1493"/>
      <c r="W71" s="1493"/>
      <c r="X71" s="1493"/>
      <c r="Y71" s="1493"/>
      <c r="Z71" s="1493"/>
      <c r="AA71" s="1493"/>
      <c r="AB71" s="1493"/>
      <c r="AC71" s="1493"/>
      <c r="AD71" s="1493"/>
      <c r="AE71" s="1493"/>
      <c r="AF71" s="1493"/>
      <c r="AG71" s="1493"/>
      <c r="AH71" s="1493"/>
      <c r="AI71" s="1282"/>
      <c r="AJ71" s="1282"/>
      <c r="AK71" s="1493"/>
      <c r="AL71" s="1493"/>
      <c r="AM71" s="1493"/>
      <c r="AN71" s="1493"/>
      <c r="AO71" s="1493"/>
      <c r="AP71" s="1493"/>
      <c r="AQ71" s="1493"/>
      <c r="AR71" s="1493"/>
      <c r="AS71" s="1493"/>
      <c r="AT71" s="1493">
        <v>9</v>
      </c>
      <c r="AU71" s="1493">
        <v>21</v>
      </c>
      <c r="AV71" s="1493">
        <v>21</v>
      </c>
      <c r="AW71" s="1493">
        <v>21</v>
      </c>
      <c r="AX71" s="1493">
        <v>21</v>
      </c>
      <c r="AY71" s="1493">
        <v>21</v>
      </c>
      <c r="AZ71" s="1493">
        <v>6</v>
      </c>
      <c r="BA71" s="1281"/>
      <c r="BB71" s="1493"/>
      <c r="BC71" s="1493"/>
      <c r="BD71" s="1281"/>
      <c r="BE71" s="1281"/>
      <c r="BF71" s="1281"/>
      <c r="BG71" s="1281"/>
      <c r="BH71" s="1281"/>
      <c r="BI71" s="1269">
        <f t="shared" si="0"/>
        <v>120</v>
      </c>
    </row>
    <row r="72" spans="1:61" ht="17.25" customHeight="1" x14ac:dyDescent="0.25">
      <c r="A72" s="2413"/>
      <c r="B72" s="107" t="s">
        <v>2371</v>
      </c>
      <c r="C72" s="1249" t="s">
        <v>276</v>
      </c>
      <c r="D72" s="90" t="s">
        <v>1140</v>
      </c>
      <c r="E72" s="1515">
        <f t="shared" si="19"/>
        <v>60</v>
      </c>
      <c r="F72" s="1515">
        <f t="shared" si="7"/>
        <v>60</v>
      </c>
      <c r="G72" s="1516" t="str">
        <f>VLOOKUP(H72,[1]MAGV!$B$1:$C$178,2,0)</f>
        <v>C.Ngà</v>
      </c>
      <c r="H72" s="80" t="s">
        <v>279</v>
      </c>
      <c r="I72" s="1238"/>
      <c r="J72" s="1238"/>
      <c r="K72" s="1238"/>
      <c r="L72" s="1493"/>
      <c r="M72" s="1493">
        <v>9</v>
      </c>
      <c r="N72" s="1493">
        <v>9</v>
      </c>
      <c r="O72" s="1493">
        <v>9</v>
      </c>
      <c r="P72" s="1493">
        <v>9</v>
      </c>
      <c r="Q72" s="1493">
        <v>9</v>
      </c>
      <c r="R72" s="1493">
        <v>9</v>
      </c>
      <c r="S72" s="1493">
        <v>3</v>
      </c>
      <c r="T72" s="1493">
        <v>3</v>
      </c>
      <c r="U72" s="1493"/>
      <c r="V72" s="1493"/>
      <c r="W72" s="1493"/>
      <c r="X72" s="1493"/>
      <c r="Y72" s="1493"/>
      <c r="Z72" s="1493"/>
      <c r="AA72" s="1493"/>
      <c r="AB72" s="1493"/>
      <c r="AC72" s="1493"/>
      <c r="AD72" s="1493"/>
      <c r="AE72" s="1493"/>
      <c r="AF72" s="1493"/>
      <c r="AG72" s="1493"/>
      <c r="AH72" s="1493"/>
      <c r="AI72" s="1518"/>
      <c r="AJ72" s="1518"/>
      <c r="AK72" s="1493"/>
      <c r="AL72" s="1493"/>
      <c r="AM72" s="1493"/>
      <c r="AN72" s="1493"/>
      <c r="AO72" s="1493"/>
      <c r="AP72" s="1493"/>
      <c r="AQ72" s="1493"/>
      <c r="AR72" s="1493"/>
      <c r="AS72" s="1493"/>
      <c r="AT72" s="1493"/>
      <c r="AU72" s="1493"/>
      <c r="AV72" s="1493"/>
      <c r="AW72" s="1493"/>
      <c r="AX72" s="1493"/>
      <c r="AY72" s="1493"/>
      <c r="AZ72" s="1493"/>
      <c r="BA72" s="1493"/>
      <c r="BB72" s="1493"/>
      <c r="BC72" s="1493"/>
      <c r="BD72" s="1281"/>
      <c r="BE72" s="1281"/>
      <c r="BF72" s="1281"/>
      <c r="BG72" s="1281"/>
      <c r="BH72" s="1281"/>
      <c r="BI72" s="1269">
        <f t="shared" si="0"/>
        <v>60</v>
      </c>
    </row>
    <row r="73" spans="1:61" s="1288" customFormat="1" ht="24" customHeight="1" x14ac:dyDescent="0.2">
      <c r="A73" s="2413"/>
      <c r="B73" s="978" t="s">
        <v>1985</v>
      </c>
      <c r="C73" s="1287"/>
      <c r="D73" s="1287" t="s">
        <v>843</v>
      </c>
      <c r="E73" s="1287">
        <f>SUM(E65:E72)</f>
        <v>782</v>
      </c>
      <c r="F73" s="1287">
        <f t="shared" ref="F73:BH73" si="20">SUM(F65:F72)</f>
        <v>782</v>
      </c>
      <c r="G73" s="1287">
        <f t="shared" si="20"/>
        <v>0</v>
      </c>
      <c r="H73" s="1287">
        <f t="shared" si="20"/>
        <v>0</v>
      </c>
      <c r="I73" s="1287">
        <f t="shared" si="20"/>
        <v>0</v>
      </c>
      <c r="J73" s="1287">
        <f t="shared" si="20"/>
        <v>0</v>
      </c>
      <c r="K73" s="1287">
        <f t="shared" si="20"/>
        <v>0</v>
      </c>
      <c r="L73" s="1287">
        <f t="shared" si="20"/>
        <v>0</v>
      </c>
      <c r="M73" s="1287">
        <f t="shared" si="20"/>
        <v>21</v>
      </c>
      <c r="N73" s="1287">
        <f t="shared" si="20"/>
        <v>21</v>
      </c>
      <c r="O73" s="1287">
        <f t="shared" si="20"/>
        <v>21</v>
      </c>
      <c r="P73" s="1287">
        <f t="shared" si="20"/>
        <v>21</v>
      </c>
      <c r="Q73" s="1287">
        <f t="shared" si="20"/>
        <v>21</v>
      </c>
      <c r="R73" s="1287">
        <f t="shared" si="20"/>
        <v>21</v>
      </c>
      <c r="S73" s="1287">
        <f t="shared" si="20"/>
        <v>21</v>
      </c>
      <c r="T73" s="1287">
        <f t="shared" si="20"/>
        <v>20</v>
      </c>
      <c r="U73" s="1287">
        <f t="shared" si="20"/>
        <v>21</v>
      </c>
      <c r="V73" s="1287">
        <f t="shared" si="20"/>
        <v>21</v>
      </c>
      <c r="W73" s="1287">
        <f t="shared" si="20"/>
        <v>21</v>
      </c>
      <c r="X73" s="1287">
        <f t="shared" si="20"/>
        <v>21</v>
      </c>
      <c r="Y73" s="1287">
        <f t="shared" si="20"/>
        <v>21</v>
      </c>
      <c r="Z73" s="1287">
        <f t="shared" si="20"/>
        <v>21</v>
      </c>
      <c r="AA73" s="1287">
        <f t="shared" si="20"/>
        <v>21</v>
      </c>
      <c r="AB73" s="1287">
        <f t="shared" si="20"/>
        <v>21</v>
      </c>
      <c r="AC73" s="1287">
        <f t="shared" si="20"/>
        <v>21</v>
      </c>
      <c r="AD73" s="1287">
        <f t="shared" si="20"/>
        <v>21</v>
      </c>
      <c r="AE73" s="1287">
        <f t="shared" si="20"/>
        <v>21</v>
      </c>
      <c r="AF73" s="1287">
        <f t="shared" si="20"/>
        <v>21</v>
      </c>
      <c r="AG73" s="1287">
        <f t="shared" si="20"/>
        <v>21</v>
      </c>
      <c r="AH73" s="1287">
        <f t="shared" si="20"/>
        <v>21</v>
      </c>
      <c r="AI73" s="1287">
        <f t="shared" si="20"/>
        <v>0</v>
      </c>
      <c r="AJ73" s="1287">
        <f t="shared" si="20"/>
        <v>0</v>
      </c>
      <c r="AK73" s="1287">
        <f t="shared" si="20"/>
        <v>21</v>
      </c>
      <c r="AL73" s="1287">
        <f t="shared" si="20"/>
        <v>21</v>
      </c>
      <c r="AM73" s="1287">
        <f t="shared" si="20"/>
        <v>21</v>
      </c>
      <c r="AN73" s="1287">
        <f t="shared" si="20"/>
        <v>21</v>
      </c>
      <c r="AO73" s="1287">
        <f t="shared" si="20"/>
        <v>21</v>
      </c>
      <c r="AP73" s="1287">
        <f t="shared" si="20"/>
        <v>21</v>
      </c>
      <c r="AQ73" s="1287">
        <f t="shared" si="20"/>
        <v>21</v>
      </c>
      <c r="AR73" s="1287">
        <f t="shared" si="20"/>
        <v>21</v>
      </c>
      <c r="AS73" s="1287">
        <f t="shared" si="20"/>
        <v>21</v>
      </c>
      <c r="AT73" s="1287">
        <f t="shared" si="20"/>
        <v>21</v>
      </c>
      <c r="AU73" s="1287">
        <f t="shared" si="20"/>
        <v>21</v>
      </c>
      <c r="AV73" s="1287">
        <f t="shared" si="20"/>
        <v>21</v>
      </c>
      <c r="AW73" s="1287">
        <f t="shared" si="20"/>
        <v>21</v>
      </c>
      <c r="AX73" s="1287">
        <f t="shared" si="20"/>
        <v>21</v>
      </c>
      <c r="AY73" s="1287">
        <f t="shared" si="20"/>
        <v>21</v>
      </c>
      <c r="AZ73" s="1287">
        <f t="shared" si="20"/>
        <v>6</v>
      </c>
      <c r="BA73" s="1287">
        <f t="shared" si="20"/>
        <v>0</v>
      </c>
      <c r="BB73" s="1287">
        <f t="shared" si="20"/>
        <v>0</v>
      </c>
      <c r="BC73" s="1287">
        <f t="shared" si="20"/>
        <v>0</v>
      </c>
      <c r="BD73" s="1287">
        <f t="shared" si="20"/>
        <v>0</v>
      </c>
      <c r="BE73" s="1287">
        <f t="shared" si="20"/>
        <v>0</v>
      </c>
      <c r="BF73" s="1287">
        <f t="shared" si="20"/>
        <v>0</v>
      </c>
      <c r="BG73" s="1287">
        <f t="shared" si="20"/>
        <v>0</v>
      </c>
      <c r="BH73" s="1287">
        <f t="shared" si="20"/>
        <v>0</v>
      </c>
      <c r="BI73" s="1269">
        <f t="shared" si="0"/>
        <v>782</v>
      </c>
    </row>
    <row r="74" spans="1:61" ht="17.25" customHeight="1" x14ac:dyDescent="0.25">
      <c r="A74" s="2413">
        <v>11</v>
      </c>
      <c r="B74" s="107" t="s">
        <v>2375</v>
      </c>
      <c r="C74" s="1249" t="s">
        <v>133</v>
      </c>
      <c r="D74" s="90" t="s">
        <v>1160</v>
      </c>
      <c r="E74" s="1515">
        <f>F74</f>
        <v>128</v>
      </c>
      <c r="F74" s="1515">
        <f t="shared" si="7"/>
        <v>128</v>
      </c>
      <c r="G74" s="1516" t="str">
        <f>VLOOKUP(H74,[1]MAGV!$B$1:$C$178,2,0)</f>
        <v>C.Ngà</v>
      </c>
      <c r="H74" s="80" t="s">
        <v>279</v>
      </c>
      <c r="I74" s="1238"/>
      <c r="J74" s="1238"/>
      <c r="K74" s="1238"/>
      <c r="L74" s="1493"/>
      <c r="M74" s="1493">
        <v>12</v>
      </c>
      <c r="N74" s="1493">
        <v>12</v>
      </c>
      <c r="O74" s="1493">
        <v>12</v>
      </c>
      <c r="P74" s="1493">
        <v>12</v>
      </c>
      <c r="Q74" s="1493">
        <v>12</v>
      </c>
      <c r="R74" s="1493">
        <v>12</v>
      </c>
      <c r="S74" s="1493">
        <v>18</v>
      </c>
      <c r="T74" s="1493">
        <v>17</v>
      </c>
      <c r="U74" s="1493">
        <v>21</v>
      </c>
      <c r="V74" s="1493"/>
      <c r="W74" s="1493"/>
      <c r="X74" s="1493"/>
      <c r="Y74" s="1493"/>
      <c r="Z74" s="1493"/>
      <c r="AA74" s="1493"/>
      <c r="AB74" s="1493"/>
      <c r="AC74" s="1493"/>
      <c r="AD74" s="1493"/>
      <c r="AE74" s="1493"/>
      <c r="AF74" s="1493"/>
      <c r="AG74" s="1493"/>
      <c r="AH74" s="1493"/>
      <c r="AI74" s="1518"/>
      <c r="AJ74" s="1518"/>
      <c r="AK74" s="1493"/>
      <c r="AL74" s="1493"/>
      <c r="AM74" s="1493"/>
      <c r="AN74" s="1493"/>
      <c r="AO74" s="1493"/>
      <c r="AP74" s="1493"/>
      <c r="AQ74" s="1493"/>
      <c r="AR74" s="1493"/>
      <c r="AS74" s="1493"/>
      <c r="AT74" s="1493"/>
      <c r="AU74" s="1493"/>
      <c r="AV74" s="1493"/>
      <c r="AW74" s="1493"/>
      <c r="AX74" s="1493"/>
      <c r="AY74" s="1493"/>
      <c r="AZ74" s="1493"/>
      <c r="BA74" s="1493"/>
      <c r="BB74" s="1493"/>
      <c r="BC74" s="1493"/>
      <c r="BD74" s="1281"/>
      <c r="BE74" s="1281"/>
      <c r="BF74" s="1281"/>
      <c r="BG74" s="1281"/>
      <c r="BH74" s="1281"/>
      <c r="BI74" s="1269">
        <f t="shared" si="0"/>
        <v>128</v>
      </c>
    </row>
    <row r="75" spans="1:61" ht="17.25" customHeight="1" x14ac:dyDescent="0.25">
      <c r="A75" s="2413"/>
      <c r="B75" s="107" t="s">
        <v>2375</v>
      </c>
      <c r="C75" s="1249" t="s">
        <v>133</v>
      </c>
      <c r="D75" s="90" t="s">
        <v>1160</v>
      </c>
      <c r="E75" s="1515">
        <f t="shared" ref="E75:E82" si="21">F75</f>
        <v>24</v>
      </c>
      <c r="F75" s="1515">
        <f t="shared" si="7"/>
        <v>24</v>
      </c>
      <c r="G75" s="1516" t="str">
        <f>VLOOKUP(H75,[1]MAGV!$B$1:$C$178,2,0)</f>
        <v>Th.Thảo</v>
      </c>
      <c r="H75" s="80" t="s">
        <v>291</v>
      </c>
      <c r="I75" s="1238"/>
      <c r="J75" s="1238"/>
      <c r="K75" s="1238"/>
      <c r="L75" s="1493"/>
      <c r="M75" s="1493"/>
      <c r="N75" s="1493"/>
      <c r="O75" s="1493"/>
      <c r="P75" s="1493"/>
      <c r="Q75" s="1493"/>
      <c r="R75" s="1493"/>
      <c r="S75" s="1493"/>
      <c r="T75" s="1493"/>
      <c r="U75" s="1493"/>
      <c r="V75" s="1493">
        <v>21</v>
      </c>
      <c r="W75" s="1493">
        <v>3</v>
      </c>
      <c r="X75" s="1493"/>
      <c r="Y75" s="1493"/>
      <c r="Z75" s="1493"/>
      <c r="AA75" s="1493"/>
      <c r="AB75" s="1493"/>
      <c r="AC75" s="1493"/>
      <c r="AD75" s="1493"/>
      <c r="AE75" s="1493"/>
      <c r="AF75" s="1493"/>
      <c r="AG75" s="1493"/>
      <c r="AH75" s="1493"/>
      <c r="AI75" s="1518"/>
      <c r="AJ75" s="1518"/>
      <c r="AK75" s="1493"/>
      <c r="AL75" s="1493"/>
      <c r="AM75" s="1493"/>
      <c r="AN75" s="1493"/>
      <c r="AO75" s="1493"/>
      <c r="AP75" s="1493"/>
      <c r="AQ75" s="1493"/>
      <c r="AR75" s="1493"/>
      <c r="AS75" s="1493"/>
      <c r="AT75" s="1493"/>
      <c r="AU75" s="1493"/>
      <c r="AV75" s="1493"/>
      <c r="AW75" s="1493"/>
      <c r="AX75" s="1493"/>
      <c r="AY75" s="1493"/>
      <c r="AZ75" s="1493"/>
      <c r="BA75" s="1493"/>
      <c r="BB75" s="1493"/>
      <c r="BC75" s="1493"/>
      <c r="BD75" s="1281"/>
      <c r="BE75" s="1281"/>
      <c r="BF75" s="1281"/>
      <c r="BG75" s="1281"/>
      <c r="BH75" s="1281"/>
      <c r="BI75" s="1269">
        <f t="shared" si="0"/>
        <v>24</v>
      </c>
    </row>
    <row r="76" spans="1:61" ht="17.25" customHeight="1" x14ac:dyDescent="0.25">
      <c r="A76" s="2413"/>
      <c r="B76" s="107" t="s">
        <v>2375</v>
      </c>
      <c r="C76" s="1249" t="s">
        <v>175</v>
      </c>
      <c r="D76" s="90" t="s">
        <v>1161</v>
      </c>
      <c r="E76" s="1515">
        <f t="shared" si="21"/>
        <v>60</v>
      </c>
      <c r="F76" s="1515">
        <f t="shared" si="7"/>
        <v>60</v>
      </c>
      <c r="G76" s="1516" t="str">
        <f>VLOOKUP(H76,[1]MAGV!$B$1:$C$178,2,0)</f>
        <v>Th.Thảo</v>
      </c>
      <c r="H76" s="80" t="s">
        <v>291</v>
      </c>
      <c r="I76" s="1238"/>
      <c r="J76" s="1238"/>
      <c r="K76" s="1238"/>
      <c r="L76" s="1493"/>
      <c r="M76" s="1493"/>
      <c r="N76" s="1493"/>
      <c r="O76" s="1493"/>
      <c r="P76" s="1493"/>
      <c r="Q76" s="1493"/>
      <c r="R76" s="1493"/>
      <c r="S76" s="1493"/>
      <c r="T76" s="1493"/>
      <c r="U76" s="1493"/>
      <c r="V76" s="1493"/>
      <c r="W76" s="1493">
        <v>18</v>
      </c>
      <c r="X76" s="1493">
        <v>21</v>
      </c>
      <c r="Y76" s="1493">
        <v>21</v>
      </c>
      <c r="Z76" s="1493"/>
      <c r="AA76" s="1493"/>
      <c r="AB76" s="1493"/>
      <c r="AC76" s="1493"/>
      <c r="AD76" s="1493"/>
      <c r="AE76" s="1493"/>
      <c r="AF76" s="1493"/>
      <c r="AG76" s="1493"/>
      <c r="AH76" s="1493"/>
      <c r="AI76" s="1518"/>
      <c r="AJ76" s="1518"/>
      <c r="AK76" s="1493"/>
      <c r="AL76" s="1493"/>
      <c r="AM76" s="1493"/>
      <c r="AN76" s="1493"/>
      <c r="AO76" s="1493"/>
      <c r="AP76" s="1493"/>
      <c r="AQ76" s="1493"/>
      <c r="AR76" s="1493"/>
      <c r="AS76" s="1493"/>
      <c r="AT76" s="1493"/>
      <c r="AU76" s="1493"/>
      <c r="AV76" s="1493"/>
      <c r="AW76" s="1493"/>
      <c r="AX76" s="1493"/>
      <c r="AY76" s="1493"/>
      <c r="AZ76" s="1493"/>
      <c r="BA76" s="1493"/>
      <c r="BB76" s="1493"/>
      <c r="BC76" s="1493"/>
      <c r="BD76" s="1281"/>
      <c r="BE76" s="1281"/>
      <c r="BF76" s="1281"/>
      <c r="BG76" s="1281"/>
      <c r="BH76" s="1281"/>
      <c r="BI76" s="1269">
        <f t="shared" si="0"/>
        <v>60</v>
      </c>
    </row>
    <row r="77" spans="1:61" ht="17.25" customHeight="1" x14ac:dyDescent="0.25">
      <c r="A77" s="2413"/>
      <c r="B77" s="107" t="s">
        <v>2375</v>
      </c>
      <c r="C77" s="1249" t="s">
        <v>176</v>
      </c>
      <c r="D77" s="90" t="s">
        <v>1162</v>
      </c>
      <c r="E77" s="1515">
        <f t="shared" si="21"/>
        <v>180</v>
      </c>
      <c r="F77" s="1515">
        <f t="shared" si="7"/>
        <v>180</v>
      </c>
      <c r="G77" s="1516" t="str">
        <f>VLOOKUP(H77,[1]MAGV!$B$1:$C$178,2,0)</f>
        <v>Th.Thảo</v>
      </c>
      <c r="H77" s="80" t="s">
        <v>291</v>
      </c>
      <c r="I77" s="1238"/>
      <c r="J77" s="1238"/>
      <c r="K77" s="1238"/>
      <c r="L77" s="1493"/>
      <c r="M77" s="1493"/>
      <c r="N77" s="1493"/>
      <c r="O77" s="1493"/>
      <c r="P77" s="1493"/>
      <c r="Q77" s="1493"/>
      <c r="R77" s="1493"/>
      <c r="S77" s="1493"/>
      <c r="T77" s="1493"/>
      <c r="U77" s="1493"/>
      <c r="V77" s="1493"/>
      <c r="W77" s="1493"/>
      <c r="X77" s="1493"/>
      <c r="Y77" s="1493"/>
      <c r="Z77" s="1493">
        <v>21</v>
      </c>
      <c r="AA77" s="1493">
        <v>21</v>
      </c>
      <c r="AB77" s="1493">
        <v>21</v>
      </c>
      <c r="AC77" s="1493">
        <v>21</v>
      </c>
      <c r="AD77" s="1493">
        <v>21</v>
      </c>
      <c r="AE77" s="1493">
        <v>21</v>
      </c>
      <c r="AF77" s="1493">
        <v>21</v>
      </c>
      <c r="AG77" s="1493">
        <v>21</v>
      </c>
      <c r="AH77" s="1493">
        <v>12</v>
      </c>
      <c r="AI77" s="1282"/>
      <c r="AJ77" s="1282"/>
      <c r="AK77" s="1493"/>
      <c r="AL77" s="1493"/>
      <c r="AM77" s="1493"/>
      <c r="AN77" s="1493"/>
      <c r="AO77" s="1493"/>
      <c r="AP77" s="1493"/>
      <c r="AQ77" s="1493"/>
      <c r="AR77" s="1493"/>
      <c r="AS77" s="1493"/>
      <c r="AT77" s="1493"/>
      <c r="AU77" s="1493"/>
      <c r="AV77" s="1493"/>
      <c r="AW77" s="1493"/>
      <c r="AX77" s="1493"/>
      <c r="AY77" s="1493"/>
      <c r="AZ77" s="1493"/>
      <c r="BA77" s="1281"/>
      <c r="BB77" s="1281"/>
      <c r="BC77" s="1493"/>
      <c r="BD77" s="1281"/>
      <c r="BE77" s="1281"/>
      <c r="BF77" s="1281"/>
      <c r="BG77" s="1281"/>
      <c r="BH77" s="1281"/>
      <c r="BI77" s="1269">
        <f t="shared" si="0"/>
        <v>180</v>
      </c>
    </row>
    <row r="78" spans="1:61" ht="17.25" customHeight="1" x14ac:dyDescent="0.25">
      <c r="A78" s="2413"/>
      <c r="B78" s="107" t="s">
        <v>2375</v>
      </c>
      <c r="C78" s="1249" t="s">
        <v>271</v>
      </c>
      <c r="D78" s="90" t="s">
        <v>2372</v>
      </c>
      <c r="E78" s="1515">
        <f t="shared" si="21"/>
        <v>120</v>
      </c>
      <c r="F78" s="1515">
        <f t="shared" si="7"/>
        <v>120</v>
      </c>
      <c r="G78" s="1516" t="str">
        <f>VLOOKUP(H78,[1]MAGV!$B$1:$C$178,2,0)</f>
        <v>Th.Thảo</v>
      </c>
      <c r="H78" s="80" t="s">
        <v>291</v>
      </c>
      <c r="I78" s="1238"/>
      <c r="J78" s="1238"/>
      <c r="K78" s="1238"/>
      <c r="L78" s="1493"/>
      <c r="M78" s="1493"/>
      <c r="N78" s="1493"/>
      <c r="O78" s="1493"/>
      <c r="P78" s="1493"/>
      <c r="Q78" s="1493"/>
      <c r="R78" s="1493"/>
      <c r="S78" s="1493"/>
      <c r="T78" s="1493"/>
      <c r="U78" s="1493"/>
      <c r="V78" s="1493"/>
      <c r="W78" s="1493"/>
      <c r="X78" s="1493"/>
      <c r="Y78" s="1493"/>
      <c r="Z78" s="1493"/>
      <c r="AA78" s="1493"/>
      <c r="AB78" s="1493"/>
      <c r="AC78" s="1493"/>
      <c r="AD78" s="1493"/>
      <c r="AE78" s="1493"/>
      <c r="AF78" s="1493"/>
      <c r="AG78" s="1493"/>
      <c r="AH78" s="1493">
        <v>9</v>
      </c>
      <c r="AI78" s="1282"/>
      <c r="AJ78" s="1282"/>
      <c r="AK78" s="1493">
        <v>21</v>
      </c>
      <c r="AL78" s="1493">
        <v>21</v>
      </c>
      <c r="AM78" s="1493">
        <v>21</v>
      </c>
      <c r="AN78" s="1493">
        <v>21</v>
      </c>
      <c r="AO78" s="1493">
        <v>21</v>
      </c>
      <c r="AP78" s="1493">
        <v>6</v>
      </c>
      <c r="AQ78" s="1493"/>
      <c r="AR78" s="1493"/>
      <c r="AS78" s="1493"/>
      <c r="AT78" s="1493"/>
      <c r="AU78" s="1493"/>
      <c r="AV78" s="1493"/>
      <c r="AW78" s="1493"/>
      <c r="AX78" s="1493"/>
      <c r="AY78" s="1493"/>
      <c r="AZ78" s="1493"/>
      <c r="BA78" s="1281"/>
      <c r="BB78" s="1281"/>
      <c r="BC78" s="1493"/>
      <c r="BD78" s="1281"/>
      <c r="BE78" s="1281"/>
      <c r="BF78" s="1281"/>
      <c r="BG78" s="1281"/>
      <c r="BH78" s="1281"/>
      <c r="BI78" s="1269">
        <f t="shared" si="0"/>
        <v>120</v>
      </c>
    </row>
    <row r="79" spans="1:61" ht="17.25" customHeight="1" x14ac:dyDescent="0.25">
      <c r="A79" s="2413"/>
      <c r="B79" s="107" t="s">
        <v>2375</v>
      </c>
      <c r="C79" s="1249" t="s">
        <v>284</v>
      </c>
      <c r="D79" s="90" t="s">
        <v>2373</v>
      </c>
      <c r="E79" s="1515">
        <f t="shared" si="21"/>
        <v>78</v>
      </c>
      <c r="F79" s="1515">
        <f t="shared" si="7"/>
        <v>78</v>
      </c>
      <c r="G79" s="1516" t="str">
        <f>VLOOKUP(H79,[1]MAGV!$B$1:$C$178,2,0)</f>
        <v>Th.Thảo</v>
      </c>
      <c r="H79" s="80" t="s">
        <v>291</v>
      </c>
      <c r="I79" s="1238"/>
      <c r="J79" s="1238"/>
      <c r="K79" s="1238"/>
      <c r="L79" s="1493"/>
      <c r="M79" s="1493"/>
      <c r="N79" s="1493"/>
      <c r="O79" s="1493"/>
      <c r="P79" s="1493"/>
      <c r="Q79" s="1493"/>
      <c r="R79" s="1493"/>
      <c r="S79" s="1493"/>
      <c r="T79" s="1493"/>
      <c r="U79" s="1493"/>
      <c r="V79" s="1493"/>
      <c r="W79" s="1493"/>
      <c r="X79" s="1493"/>
      <c r="Y79" s="1493"/>
      <c r="Z79" s="1493"/>
      <c r="AA79" s="1493"/>
      <c r="AB79" s="1493"/>
      <c r="AC79" s="1493"/>
      <c r="AD79" s="1493"/>
      <c r="AE79" s="1493"/>
      <c r="AF79" s="1493"/>
      <c r="AG79" s="1493"/>
      <c r="AH79" s="1493"/>
      <c r="AI79" s="1282"/>
      <c r="AJ79" s="1282"/>
      <c r="AK79" s="1493"/>
      <c r="AL79" s="1493"/>
      <c r="AM79" s="1493"/>
      <c r="AN79" s="1493"/>
      <c r="AO79" s="1493"/>
      <c r="AP79" s="1493">
        <v>15</v>
      </c>
      <c r="AQ79" s="1493">
        <v>21</v>
      </c>
      <c r="AR79" s="1493">
        <v>21</v>
      </c>
      <c r="AS79" s="1493">
        <v>21</v>
      </c>
      <c r="AT79" s="1493"/>
      <c r="AU79" s="1493"/>
      <c r="AV79" s="1493"/>
      <c r="AW79" s="1493"/>
      <c r="AX79" s="1493"/>
      <c r="AY79" s="1493"/>
      <c r="AZ79" s="1493"/>
      <c r="BA79" s="1281"/>
      <c r="BB79" s="1281"/>
      <c r="BC79" s="1493"/>
      <c r="BD79" s="1281"/>
      <c r="BE79" s="1281"/>
      <c r="BF79" s="1281"/>
      <c r="BG79" s="1281"/>
      <c r="BH79" s="1281"/>
      <c r="BI79" s="1269">
        <f t="shared" si="0"/>
        <v>78</v>
      </c>
    </row>
    <row r="80" spans="1:61" ht="17.25" customHeight="1" x14ac:dyDescent="0.25">
      <c r="A80" s="2413"/>
      <c r="B80" s="107" t="s">
        <v>2375</v>
      </c>
      <c r="C80" s="1249" t="s">
        <v>284</v>
      </c>
      <c r="D80" s="90" t="s">
        <v>2373</v>
      </c>
      <c r="E80" s="1515">
        <f t="shared" si="21"/>
        <v>12</v>
      </c>
      <c r="F80" s="1515">
        <f t="shared" si="7"/>
        <v>12</v>
      </c>
      <c r="G80" s="1516" t="str">
        <f>VLOOKUP(H80,[1]MAGV!$B$1:$C$178,2,0)</f>
        <v>Th.Huấn</v>
      </c>
      <c r="H80" s="80" t="s">
        <v>270</v>
      </c>
      <c r="I80" s="1238"/>
      <c r="J80" s="1238"/>
      <c r="K80" s="1238"/>
      <c r="L80" s="1493"/>
      <c r="M80" s="1493"/>
      <c r="N80" s="1493"/>
      <c r="O80" s="1493"/>
      <c r="P80" s="1493"/>
      <c r="Q80" s="1493"/>
      <c r="R80" s="1493"/>
      <c r="S80" s="1493"/>
      <c r="T80" s="1493"/>
      <c r="U80" s="1493"/>
      <c r="V80" s="1493"/>
      <c r="W80" s="1493"/>
      <c r="X80" s="1493"/>
      <c r="Y80" s="1493"/>
      <c r="Z80" s="1493"/>
      <c r="AA80" s="1493"/>
      <c r="AB80" s="1493"/>
      <c r="AC80" s="1493"/>
      <c r="AD80" s="1493"/>
      <c r="AE80" s="1493"/>
      <c r="AF80" s="1493"/>
      <c r="AG80" s="1493"/>
      <c r="AH80" s="1493"/>
      <c r="AI80" s="1282"/>
      <c r="AJ80" s="1282"/>
      <c r="AK80" s="1493"/>
      <c r="AL80" s="1493"/>
      <c r="AM80" s="1493"/>
      <c r="AN80" s="1493"/>
      <c r="AO80" s="1493"/>
      <c r="AP80" s="1493"/>
      <c r="AQ80" s="1493"/>
      <c r="AR80" s="1493"/>
      <c r="AS80" s="1493"/>
      <c r="AT80" s="1493">
        <v>12</v>
      </c>
      <c r="AU80" s="1493"/>
      <c r="AV80" s="1493"/>
      <c r="AW80" s="1493"/>
      <c r="AX80" s="1493"/>
      <c r="AY80" s="1493"/>
      <c r="AZ80" s="1493"/>
      <c r="BA80" s="1281"/>
      <c r="BB80" s="1281"/>
      <c r="BC80" s="1493"/>
      <c r="BD80" s="1281"/>
      <c r="BE80" s="1281"/>
      <c r="BF80" s="1281"/>
      <c r="BG80" s="1281"/>
      <c r="BH80" s="1281"/>
      <c r="BI80" s="1269">
        <f t="shared" si="0"/>
        <v>12</v>
      </c>
    </row>
    <row r="81" spans="1:61" ht="17.25" customHeight="1" x14ac:dyDescent="0.25">
      <c r="A81" s="2413"/>
      <c r="B81" s="107" t="s">
        <v>2375</v>
      </c>
      <c r="C81" s="1249" t="s">
        <v>273</v>
      </c>
      <c r="D81" s="90" t="s">
        <v>2374</v>
      </c>
      <c r="E81" s="1515">
        <f t="shared" si="21"/>
        <v>120</v>
      </c>
      <c r="F81" s="1515">
        <f t="shared" si="7"/>
        <v>120</v>
      </c>
      <c r="G81" s="1516" t="str">
        <f>VLOOKUP(H81,[1]MAGV!$B$1:$C$178,2,0)</f>
        <v>Th.Huấn</v>
      </c>
      <c r="H81" s="80" t="s">
        <v>270</v>
      </c>
      <c r="I81" s="1238"/>
      <c r="J81" s="1238"/>
      <c r="K81" s="1238"/>
      <c r="L81" s="1493"/>
      <c r="M81" s="1493"/>
      <c r="N81" s="1493"/>
      <c r="O81" s="1493"/>
      <c r="P81" s="1493"/>
      <c r="Q81" s="1493"/>
      <c r="R81" s="1493"/>
      <c r="S81" s="1493"/>
      <c r="T81" s="1493"/>
      <c r="U81" s="1493"/>
      <c r="V81" s="1493"/>
      <c r="W81" s="1493"/>
      <c r="X81" s="1493"/>
      <c r="Y81" s="1493"/>
      <c r="Z81" s="1493"/>
      <c r="AA81" s="1493"/>
      <c r="AB81" s="1493"/>
      <c r="AC81" s="1493"/>
      <c r="AD81" s="1493"/>
      <c r="AE81" s="1493"/>
      <c r="AF81" s="1493"/>
      <c r="AG81" s="1493"/>
      <c r="AH81" s="1493"/>
      <c r="AI81" s="1282"/>
      <c r="AJ81" s="1282"/>
      <c r="AK81" s="1493"/>
      <c r="AL81" s="1493"/>
      <c r="AM81" s="1493"/>
      <c r="AN81" s="1493"/>
      <c r="AO81" s="1493"/>
      <c r="AP81" s="1493"/>
      <c r="AQ81" s="1493"/>
      <c r="AR81" s="1493"/>
      <c r="AS81" s="1493"/>
      <c r="AT81" s="1493">
        <v>9</v>
      </c>
      <c r="AU81" s="1493">
        <v>21</v>
      </c>
      <c r="AV81" s="1493">
        <v>21</v>
      </c>
      <c r="AW81" s="1493">
        <v>21</v>
      </c>
      <c r="AX81" s="1493">
        <v>21</v>
      </c>
      <c r="AY81" s="1493">
        <v>21</v>
      </c>
      <c r="AZ81" s="1493">
        <v>6</v>
      </c>
      <c r="BA81" s="1281"/>
      <c r="BB81" s="1281"/>
      <c r="BC81" s="1493"/>
      <c r="BD81" s="1281"/>
      <c r="BE81" s="1281"/>
      <c r="BF81" s="1281"/>
      <c r="BG81" s="1281"/>
      <c r="BH81" s="1281"/>
      <c r="BI81" s="1269">
        <f t="shared" si="0"/>
        <v>120</v>
      </c>
    </row>
    <row r="82" spans="1:61" ht="17.25" customHeight="1" x14ac:dyDescent="0.25">
      <c r="A82" s="2413"/>
      <c r="B82" s="107" t="s">
        <v>2375</v>
      </c>
      <c r="C82" s="1249" t="s">
        <v>276</v>
      </c>
      <c r="D82" s="90" t="s">
        <v>1140</v>
      </c>
      <c r="E82" s="1515">
        <f t="shared" si="21"/>
        <v>60</v>
      </c>
      <c r="F82" s="1515">
        <f t="shared" si="7"/>
        <v>60</v>
      </c>
      <c r="G82" s="1516" t="str">
        <f>VLOOKUP(H82,[1]MAGV!$B$1:$C$178,2,0)</f>
        <v>C.Ngà</v>
      </c>
      <c r="H82" s="80" t="s">
        <v>279</v>
      </c>
      <c r="I82" s="1238"/>
      <c r="J82" s="1238"/>
      <c r="K82" s="1238"/>
      <c r="L82" s="1493"/>
      <c r="M82" s="1493">
        <v>9</v>
      </c>
      <c r="N82" s="1493">
        <v>9</v>
      </c>
      <c r="O82" s="1493">
        <v>9</v>
      </c>
      <c r="P82" s="1493">
        <v>9</v>
      </c>
      <c r="Q82" s="1493">
        <v>9</v>
      </c>
      <c r="R82" s="1493">
        <v>9</v>
      </c>
      <c r="S82" s="1493">
        <v>3</v>
      </c>
      <c r="T82" s="1493">
        <v>3</v>
      </c>
      <c r="U82" s="1493"/>
      <c r="V82" s="1493"/>
      <c r="W82" s="1493"/>
      <c r="X82" s="1493"/>
      <c r="Y82" s="1493"/>
      <c r="Z82" s="1493"/>
      <c r="AA82" s="1493"/>
      <c r="AB82" s="1493"/>
      <c r="AC82" s="1493"/>
      <c r="AD82" s="1493"/>
      <c r="AE82" s="1493"/>
      <c r="AF82" s="1493"/>
      <c r="AG82" s="1493"/>
      <c r="AH82" s="1493"/>
      <c r="AI82" s="1518"/>
      <c r="AJ82" s="1518"/>
      <c r="AK82" s="1493"/>
      <c r="AL82" s="1493"/>
      <c r="AM82" s="1493"/>
      <c r="AN82" s="1493"/>
      <c r="AO82" s="1493"/>
      <c r="AP82" s="1493"/>
      <c r="AQ82" s="1493"/>
      <c r="AR82" s="1493"/>
      <c r="AS82" s="1493"/>
      <c r="AT82" s="1493"/>
      <c r="AU82" s="1493"/>
      <c r="AV82" s="1493"/>
      <c r="AW82" s="1493"/>
      <c r="AX82" s="1493"/>
      <c r="AY82" s="1493"/>
      <c r="AZ82" s="1281"/>
      <c r="BA82" s="1281"/>
      <c r="BB82" s="1281"/>
      <c r="BC82" s="1493"/>
      <c r="BD82" s="1281"/>
      <c r="BE82" s="1281"/>
      <c r="BF82" s="1281"/>
      <c r="BG82" s="1281"/>
      <c r="BH82" s="1281"/>
      <c r="BI82" s="1269">
        <f t="shared" si="0"/>
        <v>60</v>
      </c>
    </row>
    <row r="83" spans="1:61" s="1288" customFormat="1" ht="24" customHeight="1" x14ac:dyDescent="0.2">
      <c r="A83" s="2413"/>
      <c r="B83" s="978" t="s">
        <v>1771</v>
      </c>
      <c r="C83" s="1287"/>
      <c r="D83" s="1287" t="s">
        <v>843</v>
      </c>
      <c r="E83" s="1287">
        <f>SUM(E74:E82)</f>
        <v>782</v>
      </c>
      <c r="F83" s="1287">
        <f t="shared" ref="F83:BH83" si="22">SUM(F74:F82)</f>
        <v>782</v>
      </c>
      <c r="G83" s="1287">
        <f t="shared" si="22"/>
        <v>0</v>
      </c>
      <c r="H83" s="1287">
        <f t="shared" si="22"/>
        <v>0</v>
      </c>
      <c r="I83" s="1287">
        <f t="shared" si="22"/>
        <v>0</v>
      </c>
      <c r="J83" s="1287">
        <f t="shared" si="22"/>
        <v>0</v>
      </c>
      <c r="K83" s="1287">
        <f t="shared" si="22"/>
        <v>0</v>
      </c>
      <c r="L83" s="1287">
        <f t="shared" si="22"/>
        <v>0</v>
      </c>
      <c r="M83" s="1287">
        <f t="shared" si="22"/>
        <v>21</v>
      </c>
      <c r="N83" s="1287">
        <f t="shared" si="22"/>
        <v>21</v>
      </c>
      <c r="O83" s="1287">
        <f t="shared" si="22"/>
        <v>21</v>
      </c>
      <c r="P83" s="1287">
        <f t="shared" si="22"/>
        <v>21</v>
      </c>
      <c r="Q83" s="1287">
        <f t="shared" si="22"/>
        <v>21</v>
      </c>
      <c r="R83" s="1287">
        <f t="shared" si="22"/>
        <v>21</v>
      </c>
      <c r="S83" s="1287">
        <f t="shared" si="22"/>
        <v>21</v>
      </c>
      <c r="T83" s="1287">
        <f t="shared" si="22"/>
        <v>20</v>
      </c>
      <c r="U83" s="1287">
        <f t="shared" si="22"/>
        <v>21</v>
      </c>
      <c r="V83" s="1287">
        <f t="shared" si="22"/>
        <v>21</v>
      </c>
      <c r="W83" s="1287">
        <f t="shared" si="22"/>
        <v>21</v>
      </c>
      <c r="X83" s="1287">
        <f t="shared" si="22"/>
        <v>21</v>
      </c>
      <c r="Y83" s="1287">
        <f t="shared" si="22"/>
        <v>21</v>
      </c>
      <c r="Z83" s="1287">
        <f t="shared" si="22"/>
        <v>21</v>
      </c>
      <c r="AA83" s="1287">
        <f t="shared" si="22"/>
        <v>21</v>
      </c>
      <c r="AB83" s="1287">
        <f t="shared" si="22"/>
        <v>21</v>
      </c>
      <c r="AC83" s="1287">
        <f t="shared" si="22"/>
        <v>21</v>
      </c>
      <c r="AD83" s="1287">
        <f t="shared" si="22"/>
        <v>21</v>
      </c>
      <c r="AE83" s="1287">
        <f t="shared" si="22"/>
        <v>21</v>
      </c>
      <c r="AF83" s="1287">
        <f t="shared" si="22"/>
        <v>21</v>
      </c>
      <c r="AG83" s="1287">
        <f t="shared" si="22"/>
        <v>21</v>
      </c>
      <c r="AH83" s="1287">
        <f t="shared" si="22"/>
        <v>21</v>
      </c>
      <c r="AI83" s="1287">
        <f t="shared" si="22"/>
        <v>0</v>
      </c>
      <c r="AJ83" s="1287">
        <f t="shared" si="22"/>
        <v>0</v>
      </c>
      <c r="AK83" s="1287">
        <f t="shared" si="22"/>
        <v>21</v>
      </c>
      <c r="AL83" s="1287">
        <f t="shared" si="22"/>
        <v>21</v>
      </c>
      <c r="AM83" s="1287">
        <f t="shared" si="22"/>
        <v>21</v>
      </c>
      <c r="AN83" s="1287">
        <f t="shared" si="22"/>
        <v>21</v>
      </c>
      <c r="AO83" s="1287">
        <f t="shared" si="22"/>
        <v>21</v>
      </c>
      <c r="AP83" s="1287">
        <f t="shared" si="22"/>
        <v>21</v>
      </c>
      <c r="AQ83" s="1287">
        <f t="shared" si="22"/>
        <v>21</v>
      </c>
      <c r="AR83" s="1287">
        <f t="shared" si="22"/>
        <v>21</v>
      </c>
      <c r="AS83" s="1287">
        <f t="shared" si="22"/>
        <v>21</v>
      </c>
      <c r="AT83" s="1287">
        <f t="shared" si="22"/>
        <v>21</v>
      </c>
      <c r="AU83" s="1287">
        <f t="shared" si="22"/>
        <v>21</v>
      </c>
      <c r="AV83" s="1287">
        <f t="shared" si="22"/>
        <v>21</v>
      </c>
      <c r="AW83" s="1287">
        <f t="shared" si="22"/>
        <v>21</v>
      </c>
      <c r="AX83" s="1287">
        <f t="shared" si="22"/>
        <v>21</v>
      </c>
      <c r="AY83" s="1287">
        <f t="shared" si="22"/>
        <v>21</v>
      </c>
      <c r="AZ83" s="1287">
        <f t="shared" si="22"/>
        <v>6</v>
      </c>
      <c r="BA83" s="1287">
        <f t="shared" si="22"/>
        <v>0</v>
      </c>
      <c r="BB83" s="1287">
        <f t="shared" si="22"/>
        <v>0</v>
      </c>
      <c r="BC83" s="1287">
        <f t="shared" si="22"/>
        <v>0</v>
      </c>
      <c r="BD83" s="1287">
        <f t="shared" si="22"/>
        <v>0</v>
      </c>
      <c r="BE83" s="1287">
        <f t="shared" si="22"/>
        <v>0</v>
      </c>
      <c r="BF83" s="1287">
        <f t="shared" si="22"/>
        <v>0</v>
      </c>
      <c r="BG83" s="1287">
        <f t="shared" si="22"/>
        <v>0</v>
      </c>
      <c r="BH83" s="1287">
        <f t="shared" si="22"/>
        <v>0</v>
      </c>
      <c r="BI83" s="1269">
        <f t="shared" si="0"/>
        <v>782</v>
      </c>
    </row>
    <row r="84" spans="1:61" s="1548" customFormat="1" ht="15" x14ac:dyDescent="0.25">
      <c r="A84" s="1589"/>
      <c r="B84" s="755" t="s">
        <v>2376</v>
      </c>
      <c r="C84" s="1537" t="s">
        <v>158</v>
      </c>
      <c r="D84" s="1590" t="s">
        <v>2431</v>
      </c>
      <c r="E84" s="1537">
        <f t="shared" ref="E84" si="23">SUM(I84:BB84)</f>
        <v>90</v>
      </c>
      <c r="G84" s="1536" t="s">
        <v>2432</v>
      </c>
      <c r="H84" s="1547" t="s">
        <v>142</v>
      </c>
      <c r="I84" s="1547"/>
      <c r="J84" s="1547"/>
      <c r="K84" s="1547"/>
      <c r="L84" s="1547"/>
      <c r="M84" s="1547"/>
      <c r="N84" s="1547"/>
      <c r="O84" s="1547"/>
      <c r="P84" s="1547"/>
      <c r="Q84" s="1547"/>
      <c r="R84" s="1547"/>
      <c r="S84" s="1547"/>
      <c r="T84" s="1547"/>
      <c r="U84" s="1547"/>
      <c r="V84" s="1547"/>
      <c r="W84" s="1547"/>
      <c r="X84" s="1547"/>
      <c r="Y84" s="1547"/>
      <c r="Z84" s="1547"/>
      <c r="AA84" s="1547"/>
      <c r="AB84" s="1547"/>
      <c r="AC84" s="1547"/>
      <c r="AD84" s="1547"/>
      <c r="AE84" s="1547"/>
      <c r="AF84" s="1547"/>
      <c r="AG84" s="1547"/>
      <c r="AH84" s="1587"/>
      <c r="AI84" s="1587"/>
      <c r="AK84" s="1547">
        <v>15</v>
      </c>
      <c r="AL84" s="1547">
        <v>15</v>
      </c>
      <c r="AM84" s="1547">
        <v>15</v>
      </c>
      <c r="AN84" s="1547">
        <v>15</v>
      </c>
      <c r="AO84" s="1547">
        <v>15</v>
      </c>
      <c r="AP84" s="1547">
        <v>15</v>
      </c>
      <c r="AQ84" s="1547"/>
      <c r="AR84" s="1547"/>
      <c r="AS84" s="1547"/>
      <c r="AT84" s="1547"/>
      <c r="AU84" s="1547"/>
      <c r="AV84" s="1547"/>
      <c r="AW84" s="1547"/>
      <c r="AX84" s="1547"/>
      <c r="AY84" s="1547"/>
      <c r="AZ84" s="1547"/>
      <c r="BA84" s="1574"/>
      <c r="BC84" s="1588"/>
      <c r="BD84" s="1588"/>
      <c r="BE84" s="1587"/>
    </row>
    <row r="85" spans="1:61" ht="17.25" customHeight="1" x14ac:dyDescent="0.25">
      <c r="A85" s="2413">
        <v>12</v>
      </c>
      <c r="B85" s="107" t="s">
        <v>2376</v>
      </c>
      <c r="C85" s="1249" t="s">
        <v>159</v>
      </c>
      <c r="D85" s="90" t="s">
        <v>955</v>
      </c>
      <c r="E85" s="1515">
        <f>F85</f>
        <v>75</v>
      </c>
      <c r="F85" s="1515">
        <f t="shared" si="7"/>
        <v>75</v>
      </c>
      <c r="G85" s="1516" t="str">
        <f>VLOOKUP(H85,[1]MAGV!$B$1:$C$178,2,0)</f>
        <v>C.Huyền</v>
      </c>
      <c r="H85" s="80" t="s">
        <v>275</v>
      </c>
      <c r="I85" s="1238"/>
      <c r="J85" s="1238"/>
      <c r="K85" s="1238"/>
      <c r="L85" s="1493"/>
      <c r="M85" s="1493"/>
      <c r="N85" s="1493"/>
      <c r="O85" s="1493"/>
      <c r="P85" s="1493"/>
      <c r="Q85" s="1493"/>
      <c r="R85" s="1493">
        <v>9</v>
      </c>
      <c r="S85" s="1493">
        <v>9</v>
      </c>
      <c r="T85" s="1493">
        <v>9</v>
      </c>
      <c r="U85" s="1493">
        <v>9</v>
      </c>
      <c r="V85" s="1493">
        <v>9</v>
      </c>
      <c r="W85" s="1493">
        <v>9</v>
      </c>
      <c r="X85" s="1493">
        <v>9</v>
      </c>
      <c r="Y85" s="1493">
        <v>12</v>
      </c>
      <c r="Z85" s="1493"/>
      <c r="AA85" s="1493"/>
      <c r="AB85" s="1493"/>
      <c r="AC85" s="1493"/>
      <c r="AD85" s="1493"/>
      <c r="AE85" s="1493"/>
      <c r="AF85" s="1493"/>
      <c r="AG85" s="1493"/>
      <c r="AH85" s="1493"/>
      <c r="AI85" s="1518"/>
      <c r="AJ85" s="1518"/>
      <c r="AK85" s="1493"/>
      <c r="AL85" s="1493"/>
      <c r="AM85" s="1493"/>
      <c r="AN85" s="1493"/>
      <c r="AO85" s="1493"/>
      <c r="AP85" s="1493"/>
      <c r="AQ85" s="1493"/>
      <c r="AR85" s="1493"/>
      <c r="AS85" s="1493"/>
      <c r="AT85" s="1493"/>
      <c r="AU85" s="1493"/>
      <c r="AV85" s="1493"/>
      <c r="AW85" s="1493"/>
      <c r="AX85" s="1493"/>
      <c r="AY85" s="1493"/>
      <c r="AZ85" s="1493"/>
      <c r="BA85" s="1493"/>
      <c r="BB85" s="1493"/>
      <c r="BC85" s="1493"/>
      <c r="BD85" s="1281"/>
      <c r="BE85" s="1281"/>
      <c r="BF85" s="1281"/>
      <c r="BG85" s="1281"/>
      <c r="BH85" s="1281"/>
      <c r="BI85" s="1269">
        <f t="shared" si="0"/>
        <v>75</v>
      </c>
    </row>
    <row r="86" spans="1:61" ht="17.25" customHeight="1" x14ac:dyDescent="0.25">
      <c r="A86" s="2413"/>
      <c r="B86" s="107" t="s">
        <v>2376</v>
      </c>
      <c r="C86" s="1249" t="s">
        <v>119</v>
      </c>
      <c r="D86" s="90" t="s">
        <v>979</v>
      </c>
      <c r="E86" s="1515">
        <f t="shared" ref="E86:E93" si="24">F86</f>
        <v>33</v>
      </c>
      <c r="F86" s="1515">
        <f t="shared" si="7"/>
        <v>33</v>
      </c>
      <c r="G86" s="1516" t="str">
        <f>VLOOKUP(H86,[1]MAGV!$B$1:$C$178,2,0)</f>
        <v>C.Huyền</v>
      </c>
      <c r="H86" s="80" t="s">
        <v>275</v>
      </c>
      <c r="I86" s="1238"/>
      <c r="J86" s="1238"/>
      <c r="K86" s="1238"/>
      <c r="L86" s="1493"/>
      <c r="M86" s="1493"/>
      <c r="N86" s="1493"/>
      <c r="O86" s="1493"/>
      <c r="P86" s="1493"/>
      <c r="Q86" s="1493"/>
      <c r="R86" s="1493"/>
      <c r="S86" s="1493"/>
      <c r="T86" s="1493"/>
      <c r="U86" s="1493"/>
      <c r="V86" s="1493"/>
      <c r="W86" s="1493"/>
      <c r="X86" s="1493"/>
      <c r="Y86" s="1493"/>
      <c r="Z86" s="1493"/>
      <c r="AA86" s="1493"/>
      <c r="AB86" s="1493"/>
      <c r="AC86" s="1493">
        <v>3</v>
      </c>
      <c r="AD86" s="1493">
        <v>9</v>
      </c>
      <c r="AE86" s="1493">
        <v>9</v>
      </c>
      <c r="AF86" s="1493">
        <v>12</v>
      </c>
      <c r="AG86" s="1493"/>
      <c r="AH86" s="1493"/>
      <c r="AI86" s="1518"/>
      <c r="AJ86" s="1518"/>
      <c r="AK86" s="1493"/>
      <c r="AL86" s="1493"/>
      <c r="AM86" s="1493"/>
      <c r="AN86" s="1493"/>
      <c r="AO86" s="1493"/>
      <c r="AP86" s="1493"/>
      <c r="AQ86" s="1493"/>
      <c r="AR86" s="1493"/>
      <c r="AS86" s="1493"/>
      <c r="AT86" s="1493"/>
      <c r="AU86" s="1493"/>
      <c r="AV86" s="1493"/>
      <c r="AW86" s="1493"/>
      <c r="AX86" s="1493"/>
      <c r="AY86" s="1493"/>
      <c r="AZ86" s="1493"/>
      <c r="BA86" s="1493"/>
      <c r="BB86" s="1493"/>
      <c r="BC86" s="1493"/>
      <c r="BD86" s="1281"/>
      <c r="BE86" s="1281"/>
      <c r="BF86" s="1281"/>
      <c r="BG86" s="1281"/>
      <c r="BH86" s="1281"/>
      <c r="BI86" s="1269">
        <f t="shared" si="0"/>
        <v>33</v>
      </c>
    </row>
    <row r="87" spans="1:61" ht="17.25" customHeight="1" x14ac:dyDescent="0.25">
      <c r="A87" s="2413"/>
      <c r="B87" s="107" t="s">
        <v>2376</v>
      </c>
      <c r="C87" s="1249" t="s">
        <v>163</v>
      </c>
      <c r="D87" s="90" t="s">
        <v>2377</v>
      </c>
      <c r="E87" s="1515">
        <f t="shared" si="24"/>
        <v>45</v>
      </c>
      <c r="F87" s="1515">
        <f t="shared" si="7"/>
        <v>45</v>
      </c>
      <c r="G87" s="1516" t="str">
        <f>VLOOKUP(H87,[1]MAGV!$B$1:$C$178,2,0)</f>
        <v>C.Huyền</v>
      </c>
      <c r="H87" s="80" t="s">
        <v>275</v>
      </c>
      <c r="I87" s="1238"/>
      <c r="J87" s="1238"/>
      <c r="K87" s="1238"/>
      <c r="L87" s="1493"/>
      <c r="M87" s="1493"/>
      <c r="N87" s="1493"/>
      <c r="O87" s="1493"/>
      <c r="P87" s="1493"/>
      <c r="Q87" s="1493"/>
      <c r="R87" s="1493"/>
      <c r="S87" s="1493"/>
      <c r="T87" s="1493"/>
      <c r="U87" s="1493"/>
      <c r="V87" s="1493"/>
      <c r="W87" s="1493"/>
      <c r="X87" s="1493"/>
      <c r="Y87" s="1493">
        <v>9</v>
      </c>
      <c r="Z87" s="1493">
        <v>9</v>
      </c>
      <c r="AA87" s="1493">
        <v>9</v>
      </c>
      <c r="AB87" s="1493">
        <v>9</v>
      </c>
      <c r="AC87" s="1493">
        <v>9</v>
      </c>
      <c r="AD87" s="1493"/>
      <c r="AE87" s="1493"/>
      <c r="AF87" s="1493"/>
      <c r="AG87" s="1493"/>
      <c r="AH87" s="1493"/>
      <c r="AI87" s="1518"/>
      <c r="AJ87" s="1518"/>
      <c r="AK87" s="1493"/>
      <c r="AL87" s="1493"/>
      <c r="AM87" s="1493"/>
      <c r="AN87" s="1493"/>
      <c r="AO87" s="1493"/>
      <c r="AP87" s="1493"/>
      <c r="AQ87" s="1493"/>
      <c r="AR87" s="1493"/>
      <c r="AS87" s="1493"/>
      <c r="AT87" s="1493"/>
      <c r="AU87" s="1493"/>
      <c r="AV87" s="1493"/>
      <c r="AW87" s="1493"/>
      <c r="AX87" s="1493"/>
      <c r="AY87" s="1493"/>
      <c r="AZ87" s="1493"/>
      <c r="BA87" s="1493"/>
      <c r="BB87" s="1493"/>
      <c r="BC87" s="1493"/>
      <c r="BD87" s="1281"/>
      <c r="BE87" s="1281"/>
      <c r="BF87" s="1281"/>
      <c r="BG87" s="1281"/>
      <c r="BH87" s="1281"/>
      <c r="BI87" s="1269">
        <f t="shared" si="0"/>
        <v>45</v>
      </c>
    </row>
    <row r="88" spans="1:61" ht="17.25" customHeight="1" x14ac:dyDescent="0.25">
      <c r="A88" s="2413"/>
      <c r="B88" s="107" t="s">
        <v>2376</v>
      </c>
      <c r="C88" s="1249" t="s">
        <v>164</v>
      </c>
      <c r="D88" s="90" t="s">
        <v>2378</v>
      </c>
      <c r="E88" s="1515">
        <f t="shared" si="24"/>
        <v>60</v>
      </c>
      <c r="F88" s="1515">
        <f t="shared" si="7"/>
        <v>60</v>
      </c>
      <c r="G88" s="1516" t="str">
        <f>VLOOKUP(H88,[1]MAGV!$B$1:$C$178,2,0)</f>
        <v>C.Huyền</v>
      </c>
      <c r="H88" s="80" t="s">
        <v>275</v>
      </c>
      <c r="I88" s="1238"/>
      <c r="J88" s="1238"/>
      <c r="K88" s="1238"/>
      <c r="L88" s="1493"/>
      <c r="M88" s="1493"/>
      <c r="N88" s="1493"/>
      <c r="O88" s="1493"/>
      <c r="P88" s="1493"/>
      <c r="Q88" s="1493"/>
      <c r="R88" s="1493">
        <v>12</v>
      </c>
      <c r="S88" s="1493">
        <v>12</v>
      </c>
      <c r="T88" s="1493">
        <v>12</v>
      </c>
      <c r="U88" s="1493">
        <v>12</v>
      </c>
      <c r="V88" s="1493">
        <v>12</v>
      </c>
      <c r="W88" s="1493"/>
      <c r="X88" s="1493"/>
      <c r="Y88" s="1493"/>
      <c r="Z88" s="1493"/>
      <c r="AA88" s="1493"/>
      <c r="AB88" s="1493"/>
      <c r="AC88" s="1493"/>
      <c r="AD88" s="1493"/>
      <c r="AE88" s="1493"/>
      <c r="AF88" s="1493"/>
      <c r="AG88" s="1493"/>
      <c r="AH88" s="1493"/>
      <c r="AI88" s="1518"/>
      <c r="AJ88" s="1518"/>
      <c r="AK88" s="1493"/>
      <c r="AL88" s="1493"/>
      <c r="AM88" s="1493"/>
      <c r="AN88" s="1493"/>
      <c r="AO88" s="1493"/>
      <c r="AP88" s="1493"/>
      <c r="AQ88" s="1493"/>
      <c r="AR88" s="1493"/>
      <c r="AS88" s="1493"/>
      <c r="AT88" s="1493"/>
      <c r="AU88" s="1493"/>
      <c r="AV88" s="1493"/>
      <c r="AW88" s="1493"/>
      <c r="AX88" s="1493"/>
      <c r="AY88" s="1493"/>
      <c r="AZ88" s="1493"/>
      <c r="BA88" s="1493"/>
      <c r="BB88" s="1493"/>
      <c r="BC88" s="1493"/>
      <c r="BD88" s="1281"/>
      <c r="BE88" s="1281"/>
      <c r="BF88" s="1281"/>
      <c r="BG88" s="1281"/>
      <c r="BH88" s="1281"/>
      <c r="BI88" s="1269">
        <f t="shared" si="0"/>
        <v>60</v>
      </c>
    </row>
    <row r="89" spans="1:61" ht="17.25" customHeight="1" x14ac:dyDescent="0.25">
      <c r="A89" s="2413"/>
      <c r="B89" s="107" t="s">
        <v>2376</v>
      </c>
      <c r="C89" s="1249" t="s">
        <v>271</v>
      </c>
      <c r="D89" s="90" t="s">
        <v>2379</v>
      </c>
      <c r="E89" s="1515">
        <f t="shared" si="24"/>
        <v>60</v>
      </c>
      <c r="F89" s="1515">
        <f t="shared" si="7"/>
        <v>60</v>
      </c>
      <c r="G89" s="1516" t="str">
        <f>VLOOKUP(H89,[1]MAGV!$B$1:$C$178,2,0)</f>
        <v>Th.M.Toàn</v>
      </c>
      <c r="H89" s="80" t="s">
        <v>288</v>
      </c>
      <c r="I89" s="1238"/>
      <c r="J89" s="1238"/>
      <c r="K89" s="1238"/>
      <c r="L89" s="1493"/>
      <c r="M89" s="1493">
        <v>12</v>
      </c>
      <c r="N89" s="1493">
        <v>12</v>
      </c>
      <c r="O89" s="1493">
        <v>12</v>
      </c>
      <c r="P89" s="1493">
        <v>12</v>
      </c>
      <c r="Q89" s="1493">
        <v>12</v>
      </c>
      <c r="R89" s="1493"/>
      <c r="S89" s="1493"/>
      <c r="T89" s="1493"/>
      <c r="U89" s="1493"/>
      <c r="V89" s="1493"/>
      <c r="W89" s="1493"/>
      <c r="X89" s="1493"/>
      <c r="Y89" s="1493"/>
      <c r="Z89" s="1493"/>
      <c r="AA89" s="1493"/>
      <c r="AB89" s="1493"/>
      <c r="AC89" s="1493"/>
      <c r="AD89" s="1493"/>
      <c r="AE89" s="1493"/>
      <c r="AF89" s="1493"/>
      <c r="AG89" s="1493"/>
      <c r="AH89" s="1493"/>
      <c r="AI89" s="1518"/>
      <c r="AJ89" s="1518"/>
      <c r="AK89" s="1493"/>
      <c r="AL89" s="1493"/>
      <c r="AM89" s="1493"/>
      <c r="AN89" s="1493"/>
      <c r="AO89" s="1493"/>
      <c r="AP89" s="1493"/>
      <c r="AQ89" s="1493"/>
      <c r="AR89" s="1493"/>
      <c r="AS89" s="1493"/>
      <c r="AT89" s="1493"/>
      <c r="AU89" s="1493"/>
      <c r="AV89" s="1493"/>
      <c r="AW89" s="1493"/>
      <c r="AX89" s="1493"/>
      <c r="AY89" s="1493"/>
      <c r="AZ89" s="1493"/>
      <c r="BA89" s="1493"/>
      <c r="BB89" s="1493"/>
      <c r="BC89" s="1493"/>
      <c r="BD89" s="1281"/>
      <c r="BE89" s="1281"/>
      <c r="BF89" s="1281"/>
      <c r="BG89" s="1281"/>
      <c r="BH89" s="1281"/>
      <c r="BI89" s="1269">
        <f t="shared" si="0"/>
        <v>60</v>
      </c>
    </row>
    <row r="90" spans="1:61" ht="17.25" customHeight="1" x14ac:dyDescent="0.25">
      <c r="A90" s="2413"/>
      <c r="B90" s="107" t="s">
        <v>2376</v>
      </c>
      <c r="C90" s="1249" t="s">
        <v>284</v>
      </c>
      <c r="D90" s="90" t="s">
        <v>2380</v>
      </c>
      <c r="E90" s="1515">
        <f t="shared" si="24"/>
        <v>90</v>
      </c>
      <c r="F90" s="1515">
        <f t="shared" si="7"/>
        <v>90</v>
      </c>
      <c r="G90" s="1516" t="str">
        <f>VLOOKUP(H90,[1]MAGV!$B$1:$C$178,2,0)</f>
        <v>Th.Đức</v>
      </c>
      <c r="H90" s="80" t="s">
        <v>277</v>
      </c>
      <c r="I90" s="1238"/>
      <c r="J90" s="1238"/>
      <c r="K90" s="1238"/>
      <c r="L90" s="1493"/>
      <c r="M90" s="1493"/>
      <c r="N90" s="1493"/>
      <c r="O90" s="1493"/>
      <c r="P90" s="1493"/>
      <c r="Q90" s="1493"/>
      <c r="R90" s="1493"/>
      <c r="S90" s="1493"/>
      <c r="T90" s="1493"/>
      <c r="U90" s="1493"/>
      <c r="V90" s="1493"/>
      <c r="W90" s="1493">
        <v>12</v>
      </c>
      <c r="X90" s="1493">
        <v>12</v>
      </c>
      <c r="Y90" s="1493"/>
      <c r="Z90" s="1493">
        <v>12</v>
      </c>
      <c r="AA90" s="1493">
        <v>12</v>
      </c>
      <c r="AB90" s="1493">
        <v>12</v>
      </c>
      <c r="AC90" s="1493">
        <v>8</v>
      </c>
      <c r="AD90" s="1493">
        <v>12</v>
      </c>
      <c r="AE90" s="1493">
        <v>10</v>
      </c>
      <c r="AF90" s="1493"/>
      <c r="AG90" s="1493"/>
      <c r="AH90" s="1493"/>
      <c r="AI90" s="1518"/>
      <c r="AJ90" s="1518"/>
      <c r="AK90" s="1493"/>
      <c r="AL90" s="1493"/>
      <c r="AM90" s="1493"/>
      <c r="AN90" s="1493"/>
      <c r="AO90" s="1493"/>
      <c r="AP90" s="1493"/>
      <c r="AQ90" s="1493"/>
      <c r="AR90" s="1493"/>
      <c r="AS90" s="1493"/>
      <c r="AT90" s="1493"/>
      <c r="AU90" s="1493"/>
      <c r="AV90" s="1493"/>
      <c r="AW90" s="1493"/>
      <c r="AX90" s="1493"/>
      <c r="AY90" s="1493"/>
      <c r="AZ90" s="1493"/>
      <c r="BA90" s="1493"/>
      <c r="BB90" s="1493"/>
      <c r="BC90" s="1493"/>
      <c r="BD90" s="1281"/>
      <c r="BE90" s="1281"/>
      <c r="BF90" s="1281"/>
      <c r="BG90" s="1281"/>
      <c r="BH90" s="1281"/>
      <c r="BI90" s="1269">
        <f t="shared" si="0"/>
        <v>90</v>
      </c>
    </row>
    <row r="91" spans="1:61" ht="17.25" customHeight="1" x14ac:dyDescent="0.25">
      <c r="A91" s="2413"/>
      <c r="B91" s="107" t="s">
        <v>2376</v>
      </c>
      <c r="C91" s="1249" t="s">
        <v>273</v>
      </c>
      <c r="D91" s="90" t="s">
        <v>2381</v>
      </c>
      <c r="E91" s="1515">
        <f t="shared" si="24"/>
        <v>60</v>
      </c>
      <c r="F91" s="1515">
        <f t="shared" si="7"/>
        <v>60</v>
      </c>
      <c r="G91" s="1516" t="str">
        <f>VLOOKUP(H91,[1]MAGV!$B$1:$C$178,2,0)</f>
        <v>Th.Cao</v>
      </c>
      <c r="H91" s="80" t="s">
        <v>292</v>
      </c>
      <c r="I91" s="1238"/>
      <c r="J91" s="1238"/>
      <c r="K91" s="1238"/>
      <c r="L91" s="1493"/>
      <c r="M91" s="1493"/>
      <c r="N91" s="1493"/>
      <c r="O91" s="1493"/>
      <c r="P91" s="1493"/>
      <c r="Q91" s="1493"/>
      <c r="R91" s="1493"/>
      <c r="S91" s="1493"/>
      <c r="T91" s="1493"/>
      <c r="U91" s="1493"/>
      <c r="V91" s="1493"/>
      <c r="W91" s="1493"/>
      <c r="X91" s="1493"/>
      <c r="Y91" s="1493"/>
      <c r="Z91" s="1493"/>
      <c r="AA91" s="1493"/>
      <c r="AB91" s="1493"/>
      <c r="AC91" s="1493"/>
      <c r="AD91" s="1493"/>
      <c r="AE91" s="1493"/>
      <c r="AF91" s="1493">
        <v>9</v>
      </c>
      <c r="AG91" s="1493">
        <v>21</v>
      </c>
      <c r="AH91" s="1493">
        <v>21</v>
      </c>
      <c r="AI91" s="1518"/>
      <c r="AJ91" s="1518"/>
      <c r="AK91" s="1493">
        <v>9</v>
      </c>
      <c r="AL91" s="1493"/>
      <c r="AM91" s="1493"/>
      <c r="AN91" s="1493"/>
      <c r="AO91" s="1493"/>
      <c r="AP91" s="1493"/>
      <c r="AQ91" s="1493"/>
      <c r="AR91" s="1493"/>
      <c r="AS91" s="1493"/>
      <c r="AT91" s="1493"/>
      <c r="AU91" s="1493"/>
      <c r="AV91" s="1493"/>
      <c r="AW91" s="1493"/>
      <c r="AX91" s="1493"/>
      <c r="AY91" s="1493"/>
      <c r="AZ91" s="1493"/>
      <c r="BA91" s="1493"/>
      <c r="BB91" s="1493"/>
      <c r="BC91" s="1493"/>
      <c r="BD91" s="1281"/>
      <c r="BE91" s="1281"/>
      <c r="BF91" s="1281"/>
      <c r="BG91" s="1281"/>
      <c r="BH91" s="1281"/>
      <c r="BI91" s="1269">
        <f t="shared" si="0"/>
        <v>60</v>
      </c>
    </row>
    <row r="92" spans="1:61" ht="17.25" customHeight="1" x14ac:dyDescent="0.25">
      <c r="A92" s="2413"/>
      <c r="B92" s="107" t="s">
        <v>2376</v>
      </c>
      <c r="C92" s="1249" t="s">
        <v>274</v>
      </c>
      <c r="D92" s="90" t="s">
        <v>1106</v>
      </c>
      <c r="E92" s="1515">
        <f t="shared" si="24"/>
        <v>180</v>
      </c>
      <c r="F92" s="1515">
        <f t="shared" si="7"/>
        <v>180</v>
      </c>
      <c r="G92" s="1516" t="str">
        <f>VLOOKUP(H92,[1]MAGV!$B$1:$C$178,2,0)</f>
        <v>Th.Cao</v>
      </c>
      <c r="H92" s="80" t="s">
        <v>292</v>
      </c>
      <c r="I92" s="1238"/>
      <c r="J92" s="1238"/>
      <c r="K92" s="1238"/>
      <c r="L92" s="1493"/>
      <c r="M92" s="1493"/>
      <c r="N92" s="1493"/>
      <c r="O92" s="1493"/>
      <c r="P92" s="1493"/>
      <c r="Q92" s="1493"/>
      <c r="R92" s="1493"/>
      <c r="S92" s="1493"/>
      <c r="T92" s="1493"/>
      <c r="U92" s="1493"/>
      <c r="V92" s="1493"/>
      <c r="W92" s="1493"/>
      <c r="X92" s="1493"/>
      <c r="Y92" s="1493"/>
      <c r="Z92" s="1493"/>
      <c r="AA92" s="1493"/>
      <c r="AB92" s="1493"/>
      <c r="AC92" s="1493"/>
      <c r="AD92" s="1493"/>
      <c r="AE92" s="1493"/>
      <c r="AF92" s="1493"/>
      <c r="AG92" s="1493"/>
      <c r="AH92" s="1493"/>
      <c r="AI92" s="1518"/>
      <c r="AJ92" s="1518"/>
      <c r="AK92" s="1493">
        <v>11</v>
      </c>
      <c r="AL92" s="1493">
        <v>21</v>
      </c>
      <c r="AM92" s="1493">
        <v>21</v>
      </c>
      <c r="AN92" s="1493">
        <v>21</v>
      </c>
      <c r="AO92" s="1493">
        <v>21</v>
      </c>
      <c r="AP92" s="1493">
        <v>21</v>
      </c>
      <c r="AQ92" s="1493">
        <v>21</v>
      </c>
      <c r="AR92" s="1493">
        <v>21</v>
      </c>
      <c r="AS92" s="1493">
        <v>18</v>
      </c>
      <c r="AT92" s="1493">
        <v>4</v>
      </c>
      <c r="AU92" s="1493"/>
      <c r="AV92" s="1493"/>
      <c r="AW92" s="1493"/>
      <c r="AX92" s="1493"/>
      <c r="AY92" s="1493"/>
      <c r="AZ92" s="1493"/>
      <c r="BA92" s="1493"/>
      <c r="BB92" s="1493"/>
      <c r="BC92" s="1493"/>
      <c r="BD92" s="1281"/>
      <c r="BE92" s="1281"/>
      <c r="BF92" s="1281"/>
      <c r="BG92" s="1281"/>
      <c r="BH92" s="1281"/>
      <c r="BI92" s="1269">
        <f t="shared" si="0"/>
        <v>180</v>
      </c>
    </row>
    <row r="93" spans="1:61" ht="17.25" customHeight="1" x14ac:dyDescent="0.25">
      <c r="A93" s="2413"/>
      <c r="B93" s="107" t="s">
        <v>2376</v>
      </c>
      <c r="C93" s="1249" t="s">
        <v>276</v>
      </c>
      <c r="D93" s="90" t="s">
        <v>1129</v>
      </c>
      <c r="E93" s="1515">
        <f t="shared" si="24"/>
        <v>150</v>
      </c>
      <c r="F93" s="1515">
        <f t="shared" si="7"/>
        <v>150</v>
      </c>
      <c r="G93" s="1516" t="str">
        <f>VLOOKUP(H93,[1]MAGV!$B$1:$C$178,2,0)</f>
        <v>Th.Cao</v>
      </c>
      <c r="H93" s="80" t="s">
        <v>292</v>
      </c>
      <c r="I93" s="1238"/>
      <c r="J93" s="1238"/>
      <c r="K93" s="1238"/>
      <c r="L93" s="1493"/>
      <c r="M93" s="1493"/>
      <c r="N93" s="1493"/>
      <c r="O93" s="1493"/>
      <c r="P93" s="1493"/>
      <c r="Q93" s="1493"/>
      <c r="R93" s="1493"/>
      <c r="S93" s="1493"/>
      <c r="T93" s="1493"/>
      <c r="U93" s="1493"/>
      <c r="V93" s="1493"/>
      <c r="W93" s="1493"/>
      <c r="X93" s="1493"/>
      <c r="Y93" s="1493"/>
      <c r="Z93" s="1493"/>
      <c r="AA93" s="1493"/>
      <c r="AB93" s="1493"/>
      <c r="AC93" s="1493"/>
      <c r="AD93" s="1493"/>
      <c r="AE93" s="1493"/>
      <c r="AF93" s="1493"/>
      <c r="AG93" s="1493"/>
      <c r="AH93" s="1493"/>
      <c r="AI93" s="1518"/>
      <c r="AJ93" s="1518"/>
      <c r="AK93" s="1493"/>
      <c r="AL93" s="1493"/>
      <c r="AM93" s="1493"/>
      <c r="AN93" s="1493"/>
      <c r="AO93" s="1493"/>
      <c r="AP93" s="1493"/>
      <c r="AQ93" s="1493"/>
      <c r="AR93" s="1493"/>
      <c r="AS93" s="1493">
        <v>3</v>
      </c>
      <c r="AT93" s="1493">
        <v>17</v>
      </c>
      <c r="AU93" s="1493">
        <v>21</v>
      </c>
      <c r="AV93" s="1493">
        <v>21</v>
      </c>
      <c r="AW93" s="1493">
        <v>21</v>
      </c>
      <c r="AX93" s="1493">
        <v>21</v>
      </c>
      <c r="AY93" s="1493">
        <v>21</v>
      </c>
      <c r="AZ93" s="1493">
        <v>21</v>
      </c>
      <c r="BA93" s="1493">
        <v>4</v>
      </c>
      <c r="BB93" s="1493"/>
      <c r="BC93" s="1493"/>
      <c r="BD93" s="1281"/>
      <c r="BE93" s="1281"/>
      <c r="BF93" s="1281"/>
      <c r="BG93" s="1281"/>
      <c r="BH93" s="1281"/>
      <c r="BI93" s="1269">
        <f t="shared" si="0"/>
        <v>150</v>
      </c>
    </row>
    <row r="94" spans="1:61" s="1288" customFormat="1" ht="24" customHeight="1" x14ac:dyDescent="0.2">
      <c r="A94" s="2413"/>
      <c r="B94" s="978" t="s">
        <v>2382</v>
      </c>
      <c r="C94" s="1287"/>
      <c r="D94" s="1287" t="s">
        <v>843</v>
      </c>
      <c r="E94" s="1287">
        <f>SUM(E85:E93)</f>
        <v>753</v>
      </c>
      <c r="F94" s="1287">
        <f t="shared" ref="F94:BH94" si="25">SUM(F85:F93)</f>
        <v>753</v>
      </c>
      <c r="G94" s="1287">
        <f t="shared" si="25"/>
        <v>0</v>
      </c>
      <c r="H94" s="1287">
        <f t="shared" si="25"/>
        <v>0</v>
      </c>
      <c r="I94" s="1287">
        <f t="shared" si="25"/>
        <v>0</v>
      </c>
      <c r="J94" s="1287">
        <f t="shared" si="25"/>
        <v>0</v>
      </c>
      <c r="K94" s="1287">
        <f t="shared" si="25"/>
        <v>0</v>
      </c>
      <c r="L94" s="1287">
        <f t="shared" si="25"/>
        <v>0</v>
      </c>
      <c r="M94" s="1287">
        <f t="shared" si="25"/>
        <v>12</v>
      </c>
      <c r="N94" s="1287">
        <f t="shared" si="25"/>
        <v>12</v>
      </c>
      <c r="O94" s="1287">
        <f t="shared" si="25"/>
        <v>12</v>
      </c>
      <c r="P94" s="1287">
        <f t="shared" si="25"/>
        <v>12</v>
      </c>
      <c r="Q94" s="1287">
        <f t="shared" si="25"/>
        <v>12</v>
      </c>
      <c r="R94" s="1287">
        <f t="shared" si="25"/>
        <v>21</v>
      </c>
      <c r="S94" s="1287">
        <f t="shared" si="25"/>
        <v>21</v>
      </c>
      <c r="T94" s="1287">
        <f t="shared" si="25"/>
        <v>21</v>
      </c>
      <c r="U94" s="1287">
        <f t="shared" si="25"/>
        <v>21</v>
      </c>
      <c r="V94" s="1287">
        <f t="shared" si="25"/>
        <v>21</v>
      </c>
      <c r="W94" s="1287">
        <f t="shared" si="25"/>
        <v>21</v>
      </c>
      <c r="X94" s="1287">
        <f t="shared" si="25"/>
        <v>21</v>
      </c>
      <c r="Y94" s="1287">
        <f t="shared" si="25"/>
        <v>21</v>
      </c>
      <c r="Z94" s="1287">
        <f t="shared" si="25"/>
        <v>21</v>
      </c>
      <c r="AA94" s="1287">
        <f t="shared" si="25"/>
        <v>21</v>
      </c>
      <c r="AB94" s="1287">
        <f t="shared" si="25"/>
        <v>21</v>
      </c>
      <c r="AC94" s="1287">
        <f t="shared" si="25"/>
        <v>20</v>
      </c>
      <c r="AD94" s="1287">
        <f t="shared" si="25"/>
        <v>21</v>
      </c>
      <c r="AE94" s="1287">
        <f t="shared" si="25"/>
        <v>19</v>
      </c>
      <c r="AF94" s="1287">
        <f t="shared" si="25"/>
        <v>21</v>
      </c>
      <c r="AG94" s="1287">
        <f t="shared" si="25"/>
        <v>21</v>
      </c>
      <c r="AH94" s="1287">
        <f t="shared" si="25"/>
        <v>21</v>
      </c>
      <c r="AI94" s="1287">
        <f t="shared" si="25"/>
        <v>0</v>
      </c>
      <c r="AJ94" s="1287">
        <f t="shared" si="25"/>
        <v>0</v>
      </c>
      <c r="AK94" s="1287">
        <f t="shared" si="25"/>
        <v>20</v>
      </c>
      <c r="AL94" s="1287">
        <f t="shared" si="25"/>
        <v>21</v>
      </c>
      <c r="AM94" s="1287">
        <f t="shared" si="25"/>
        <v>21</v>
      </c>
      <c r="AN94" s="1287">
        <f t="shared" si="25"/>
        <v>21</v>
      </c>
      <c r="AO94" s="1287">
        <f t="shared" si="25"/>
        <v>21</v>
      </c>
      <c r="AP94" s="1287">
        <f t="shared" si="25"/>
        <v>21</v>
      </c>
      <c r="AQ94" s="1287">
        <f t="shared" si="25"/>
        <v>21</v>
      </c>
      <c r="AR94" s="1287">
        <f t="shared" si="25"/>
        <v>21</v>
      </c>
      <c r="AS94" s="1287">
        <f t="shared" si="25"/>
        <v>21</v>
      </c>
      <c r="AT94" s="1287">
        <f t="shared" si="25"/>
        <v>21</v>
      </c>
      <c r="AU94" s="1287">
        <f t="shared" si="25"/>
        <v>21</v>
      </c>
      <c r="AV94" s="1287">
        <f t="shared" si="25"/>
        <v>21</v>
      </c>
      <c r="AW94" s="1287">
        <f t="shared" si="25"/>
        <v>21</v>
      </c>
      <c r="AX94" s="1287">
        <f t="shared" si="25"/>
        <v>21</v>
      </c>
      <c r="AY94" s="1287">
        <f t="shared" si="25"/>
        <v>21</v>
      </c>
      <c r="AZ94" s="1287">
        <f t="shared" si="25"/>
        <v>21</v>
      </c>
      <c r="BA94" s="1287">
        <f t="shared" si="25"/>
        <v>4</v>
      </c>
      <c r="BB94" s="1287">
        <f t="shared" si="25"/>
        <v>0</v>
      </c>
      <c r="BC94" s="1287">
        <f t="shared" si="25"/>
        <v>0</v>
      </c>
      <c r="BD94" s="1287">
        <f t="shared" si="25"/>
        <v>0</v>
      </c>
      <c r="BE94" s="1287">
        <f t="shared" si="25"/>
        <v>0</v>
      </c>
      <c r="BF94" s="1287">
        <f t="shared" si="25"/>
        <v>0</v>
      </c>
      <c r="BG94" s="1287">
        <f t="shared" si="25"/>
        <v>0</v>
      </c>
      <c r="BH94" s="1287">
        <f t="shared" si="25"/>
        <v>0</v>
      </c>
      <c r="BI94" s="1269">
        <f t="shared" si="0"/>
        <v>753</v>
      </c>
    </row>
    <row r="95" spans="1:61" s="1548" customFormat="1" ht="15" x14ac:dyDescent="0.25">
      <c r="A95" s="1589"/>
      <c r="B95" s="755" t="s">
        <v>2383</v>
      </c>
      <c r="C95" s="1537" t="s">
        <v>158</v>
      </c>
      <c r="D95" s="1590" t="s">
        <v>2431</v>
      </c>
      <c r="E95" s="1537">
        <f t="shared" ref="E95" si="26">SUM(I95:BB95)</f>
        <v>90</v>
      </c>
      <c r="G95" s="1536" t="s">
        <v>2436</v>
      </c>
      <c r="H95" s="754" t="s">
        <v>144</v>
      </c>
      <c r="I95" s="1547"/>
      <c r="J95" s="1547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591"/>
      <c r="AA95" s="1547"/>
      <c r="AB95" s="1547"/>
      <c r="AC95" s="1547"/>
      <c r="AD95" s="1547"/>
      <c r="AE95" s="1547"/>
      <c r="AF95" s="1547"/>
      <c r="AG95" s="1547"/>
      <c r="AH95" s="1587"/>
      <c r="AI95" s="1587"/>
      <c r="AJ95" s="1547"/>
      <c r="AK95" s="1547"/>
      <c r="AL95" s="1591"/>
      <c r="AM95" s="1547">
        <v>15</v>
      </c>
      <c r="AN95" s="1547">
        <v>15</v>
      </c>
      <c r="AO95" s="1547">
        <v>15</v>
      </c>
      <c r="AP95" s="1547">
        <v>15</v>
      </c>
      <c r="AQ95" s="1547">
        <v>15</v>
      </c>
      <c r="AR95" s="1547">
        <v>15</v>
      </c>
      <c r="AS95" s="1547"/>
      <c r="AT95" s="1547"/>
      <c r="AU95" s="1547"/>
      <c r="AV95" s="1547"/>
      <c r="AW95" s="1547"/>
      <c r="AX95" s="1547"/>
      <c r="AY95" s="1547"/>
      <c r="AZ95" s="1547"/>
      <c r="BA95" s="1574"/>
      <c r="BC95" s="1588"/>
      <c r="BD95" s="1588"/>
      <c r="BE95" s="1587"/>
    </row>
    <row r="96" spans="1:61" ht="17.25" customHeight="1" x14ac:dyDescent="0.25">
      <c r="A96" s="2413">
        <v>13</v>
      </c>
      <c r="B96" s="107" t="s">
        <v>2383</v>
      </c>
      <c r="C96" s="1249" t="s">
        <v>164</v>
      </c>
      <c r="D96" s="90" t="s">
        <v>2378</v>
      </c>
      <c r="E96" s="1515">
        <f>F96</f>
        <v>60</v>
      </c>
      <c r="F96" s="1515">
        <f t="shared" si="7"/>
        <v>60</v>
      </c>
      <c r="G96" s="1516" t="str">
        <f>VLOOKUP(H96,[1]MAGV!$B$1:$C$178,2,0)</f>
        <v>C.Huyền</v>
      </c>
      <c r="H96" s="80" t="s">
        <v>275</v>
      </c>
      <c r="I96" s="1238"/>
      <c r="J96" s="1238"/>
      <c r="K96" s="1238"/>
      <c r="L96" s="1493"/>
      <c r="M96" s="1493">
        <v>12</v>
      </c>
      <c r="N96" s="1493">
        <v>12</v>
      </c>
      <c r="O96" s="1493">
        <v>12</v>
      </c>
      <c r="P96" s="1493">
        <v>12</v>
      </c>
      <c r="Q96" s="1493">
        <v>12</v>
      </c>
      <c r="R96" s="1493"/>
      <c r="S96" s="1493"/>
      <c r="T96" s="1493"/>
      <c r="U96" s="1493"/>
      <c r="V96" s="1493"/>
      <c r="W96" s="1493"/>
      <c r="X96" s="1493"/>
      <c r="Y96" s="1493"/>
      <c r="Z96" s="1493"/>
      <c r="AA96" s="1493"/>
      <c r="AB96" s="1493"/>
      <c r="AC96" s="1493"/>
      <c r="AD96" s="1493"/>
      <c r="AE96" s="1493"/>
      <c r="AF96" s="1493"/>
      <c r="AG96" s="1493"/>
      <c r="AH96" s="1493"/>
      <c r="AI96" s="1518"/>
      <c r="AJ96" s="1518"/>
      <c r="AK96" s="1493"/>
      <c r="AL96" s="1493"/>
      <c r="AM96" s="1493"/>
      <c r="AN96" s="1493"/>
      <c r="AO96" s="1493"/>
      <c r="AP96" s="1493"/>
      <c r="AQ96" s="1493"/>
      <c r="AR96" s="1493"/>
      <c r="AS96" s="1493"/>
      <c r="AT96" s="1493"/>
      <c r="AU96" s="1493"/>
      <c r="AV96" s="1493"/>
      <c r="AW96" s="1493"/>
      <c r="AX96" s="1493"/>
      <c r="AY96" s="1493"/>
      <c r="AZ96" s="1493"/>
      <c r="BA96" s="1493"/>
      <c r="BB96" s="1493"/>
      <c r="BC96" s="1493"/>
      <c r="BD96" s="1281"/>
      <c r="BE96" s="1281"/>
      <c r="BF96" s="1281"/>
      <c r="BG96" s="1281"/>
      <c r="BH96" s="1281"/>
      <c r="BI96" s="1269">
        <f t="shared" si="0"/>
        <v>60</v>
      </c>
    </row>
    <row r="97" spans="1:61" ht="17.25" customHeight="1" x14ac:dyDescent="0.25">
      <c r="A97" s="2413"/>
      <c r="B97" s="107" t="s">
        <v>2383</v>
      </c>
      <c r="C97" s="1249" t="s">
        <v>133</v>
      </c>
      <c r="D97" s="90" t="s">
        <v>1164</v>
      </c>
      <c r="E97" s="1515">
        <f t="shared" ref="E97:E106" si="27">F97</f>
        <v>40</v>
      </c>
      <c r="F97" s="1515">
        <f t="shared" si="7"/>
        <v>40</v>
      </c>
      <c r="G97" s="1516" t="str">
        <f>VLOOKUP(H97,[1]MAGV!$B$1:$C$178,2,0)</f>
        <v>Th.M.Toàn</v>
      </c>
      <c r="H97" s="80" t="s">
        <v>288</v>
      </c>
      <c r="I97" s="1238"/>
      <c r="J97" s="1238"/>
      <c r="K97" s="1238"/>
      <c r="L97" s="1493"/>
      <c r="M97" s="1493"/>
      <c r="N97" s="1493"/>
      <c r="O97" s="1493"/>
      <c r="P97" s="1493"/>
      <c r="Q97" s="1493"/>
      <c r="R97" s="1493">
        <v>21</v>
      </c>
      <c r="S97" s="1493">
        <v>19</v>
      </c>
      <c r="T97" s="1493"/>
      <c r="U97" s="1493"/>
      <c r="V97" s="1493"/>
      <c r="W97" s="1493"/>
      <c r="X97" s="1493"/>
      <c r="Y97" s="1493"/>
      <c r="Z97" s="1493"/>
      <c r="AA97" s="1493"/>
      <c r="AB97" s="1493"/>
      <c r="AC97" s="1493"/>
      <c r="AD97" s="1493"/>
      <c r="AE97" s="1493"/>
      <c r="AF97" s="1493"/>
      <c r="AG97" s="1493"/>
      <c r="AH97" s="1493"/>
      <c r="AI97" s="1518"/>
      <c r="AJ97" s="1518"/>
      <c r="AK97" s="1493"/>
      <c r="AL97" s="1493"/>
      <c r="AM97" s="1493"/>
      <c r="AN97" s="1493"/>
      <c r="AO97" s="1493"/>
      <c r="AP97" s="1493"/>
      <c r="AQ97" s="1493"/>
      <c r="AR97" s="1493"/>
      <c r="AS97" s="1493"/>
      <c r="AT97" s="1493"/>
      <c r="AU97" s="1493"/>
      <c r="AV97" s="1493"/>
      <c r="AW97" s="1493"/>
      <c r="AX97" s="1493"/>
      <c r="AY97" s="1493"/>
      <c r="AZ97" s="1493"/>
      <c r="BA97" s="1493"/>
      <c r="BB97" s="1493"/>
      <c r="BC97" s="1493"/>
      <c r="BD97" s="1281"/>
      <c r="BE97" s="1281"/>
      <c r="BF97" s="1281"/>
      <c r="BG97" s="1281"/>
      <c r="BH97" s="1281"/>
      <c r="BI97" s="1269">
        <f t="shared" si="0"/>
        <v>40</v>
      </c>
    </row>
    <row r="98" spans="1:61" ht="17.25" customHeight="1" x14ac:dyDescent="0.25">
      <c r="A98" s="2413"/>
      <c r="B98" s="107" t="s">
        <v>2383</v>
      </c>
      <c r="C98" s="1249" t="s">
        <v>175</v>
      </c>
      <c r="D98" s="90" t="s">
        <v>980</v>
      </c>
      <c r="E98" s="1515">
        <f t="shared" si="27"/>
        <v>60</v>
      </c>
      <c r="F98" s="1515">
        <f t="shared" si="7"/>
        <v>60</v>
      </c>
      <c r="G98" s="1516" t="str">
        <f>VLOOKUP(H98,[1]MAGV!$B$1:$C$178,2,0)</f>
        <v>Th.M.Toàn</v>
      </c>
      <c r="H98" s="80" t="s">
        <v>288</v>
      </c>
      <c r="I98" s="1238"/>
      <c r="J98" s="1238"/>
      <c r="K98" s="1238"/>
      <c r="L98" s="1493"/>
      <c r="M98" s="1493"/>
      <c r="N98" s="1493"/>
      <c r="O98" s="1493"/>
      <c r="P98" s="1493"/>
      <c r="Q98" s="1493"/>
      <c r="R98" s="1493"/>
      <c r="S98" s="1493"/>
      <c r="T98" s="1493">
        <v>21</v>
      </c>
      <c r="U98" s="1493">
        <v>21</v>
      </c>
      <c r="V98" s="1493">
        <v>18</v>
      </c>
      <c r="W98" s="1493"/>
      <c r="X98" s="1493"/>
      <c r="Y98" s="1493"/>
      <c r="Z98" s="1493"/>
      <c r="AA98" s="1493"/>
      <c r="AB98" s="1493"/>
      <c r="AC98" s="1493"/>
      <c r="AD98" s="1493"/>
      <c r="AE98" s="1493"/>
      <c r="AF98" s="1493"/>
      <c r="AG98" s="1493"/>
      <c r="AH98" s="1493"/>
      <c r="AI98" s="1518"/>
      <c r="AJ98" s="1518"/>
      <c r="AK98" s="1493"/>
      <c r="AL98" s="1493"/>
      <c r="AM98" s="1493"/>
      <c r="AN98" s="1493"/>
      <c r="AO98" s="1493"/>
      <c r="AP98" s="1493"/>
      <c r="AQ98" s="1493"/>
      <c r="AR98" s="1493"/>
      <c r="AS98" s="1493"/>
      <c r="AT98" s="1493"/>
      <c r="AU98" s="1493"/>
      <c r="AV98" s="1493"/>
      <c r="AW98" s="1493"/>
      <c r="AX98" s="1493"/>
      <c r="AY98" s="1493"/>
      <c r="AZ98" s="1493"/>
      <c r="BA98" s="1493"/>
      <c r="BB98" s="1493"/>
      <c r="BC98" s="1493"/>
      <c r="BD98" s="1281"/>
      <c r="BE98" s="1281"/>
      <c r="BF98" s="1281"/>
      <c r="BG98" s="1281"/>
      <c r="BH98" s="1281"/>
      <c r="BI98" s="1269">
        <f t="shared" ref="BI98:BI167" si="28">SUM(I98:BH98)</f>
        <v>60</v>
      </c>
    </row>
    <row r="99" spans="1:61" ht="17.25" customHeight="1" x14ac:dyDescent="0.25">
      <c r="A99" s="2413"/>
      <c r="B99" s="107" t="s">
        <v>2383</v>
      </c>
      <c r="C99" s="1249" t="s">
        <v>176</v>
      </c>
      <c r="D99" s="90" t="s">
        <v>1134</v>
      </c>
      <c r="E99" s="1515">
        <f t="shared" si="27"/>
        <v>180</v>
      </c>
      <c r="F99" s="1515">
        <f t="shared" si="7"/>
        <v>180</v>
      </c>
      <c r="G99" s="1516" t="str">
        <f>VLOOKUP(H99,[1]MAGV!$B$1:$C$178,2,0)</f>
        <v>Th.M.Toàn</v>
      </c>
      <c r="H99" s="80" t="s">
        <v>288</v>
      </c>
      <c r="I99" s="1238"/>
      <c r="J99" s="1238"/>
      <c r="K99" s="1238"/>
      <c r="L99" s="1493"/>
      <c r="M99" s="1493"/>
      <c r="N99" s="1493"/>
      <c r="O99" s="1493"/>
      <c r="P99" s="1493"/>
      <c r="Q99" s="1493"/>
      <c r="R99" s="1493"/>
      <c r="S99" s="1493"/>
      <c r="T99" s="1493"/>
      <c r="U99" s="1493"/>
      <c r="V99" s="1493"/>
      <c r="W99" s="1493">
        <v>21</v>
      </c>
      <c r="X99" s="1493">
        <v>21</v>
      </c>
      <c r="Y99" s="1493">
        <v>21</v>
      </c>
      <c r="Z99" s="1493">
        <v>21</v>
      </c>
      <c r="AA99" s="1493">
        <v>21</v>
      </c>
      <c r="AB99" s="1493">
        <v>21</v>
      </c>
      <c r="AC99" s="1493">
        <v>21</v>
      </c>
      <c r="AD99" s="1493">
        <v>21</v>
      </c>
      <c r="AE99" s="1493">
        <v>12</v>
      </c>
      <c r="AF99" s="1493"/>
      <c r="AG99" s="1493"/>
      <c r="AH99" s="1493"/>
      <c r="AI99" s="1518"/>
      <c r="AJ99" s="1518"/>
      <c r="AK99" s="1493"/>
      <c r="AL99" s="1493"/>
      <c r="AM99" s="1493"/>
      <c r="AN99" s="1493"/>
      <c r="AO99" s="1493"/>
      <c r="AP99" s="1493"/>
      <c r="AQ99" s="1493"/>
      <c r="AR99" s="1493"/>
      <c r="AS99" s="1493"/>
      <c r="AT99" s="1493"/>
      <c r="AU99" s="1493"/>
      <c r="AV99" s="1493"/>
      <c r="AW99" s="1493"/>
      <c r="AX99" s="1493"/>
      <c r="AY99" s="1493"/>
      <c r="AZ99" s="1493"/>
      <c r="BA99" s="1493"/>
      <c r="BB99" s="1493"/>
      <c r="BC99" s="1493"/>
      <c r="BD99" s="1281"/>
      <c r="BE99" s="1281"/>
      <c r="BF99" s="1281"/>
      <c r="BG99" s="1281"/>
      <c r="BH99" s="1281"/>
      <c r="BI99" s="1269">
        <f t="shared" si="28"/>
        <v>180</v>
      </c>
    </row>
    <row r="100" spans="1:61" ht="17.25" customHeight="1" x14ac:dyDescent="0.25">
      <c r="A100" s="2413"/>
      <c r="B100" s="107" t="s">
        <v>2383</v>
      </c>
      <c r="C100" s="1249" t="s">
        <v>271</v>
      </c>
      <c r="D100" s="90" t="s">
        <v>2379</v>
      </c>
      <c r="E100" s="1515">
        <f t="shared" si="27"/>
        <v>60</v>
      </c>
      <c r="F100" s="1515">
        <f t="shared" si="7"/>
        <v>60</v>
      </c>
      <c r="G100" s="1516" t="str">
        <f>VLOOKUP(H100,[1]MAGV!$B$1:$C$178,2,0)</f>
        <v>Th.M.Toàn</v>
      </c>
      <c r="H100" s="80" t="s">
        <v>288</v>
      </c>
      <c r="I100" s="1238"/>
      <c r="J100" s="1238"/>
      <c r="K100" s="1238"/>
      <c r="L100" s="1493"/>
      <c r="M100" s="1493"/>
      <c r="N100" s="1493"/>
      <c r="O100" s="1493"/>
      <c r="P100" s="1493"/>
      <c r="Q100" s="1493"/>
      <c r="R100" s="1493"/>
      <c r="S100" s="1493"/>
      <c r="T100" s="1493"/>
      <c r="U100" s="1493"/>
      <c r="V100" s="1493"/>
      <c r="W100" s="1493"/>
      <c r="X100" s="1493"/>
      <c r="Y100" s="1493"/>
      <c r="Z100" s="1493"/>
      <c r="AA100" s="1493"/>
      <c r="AB100" s="1493"/>
      <c r="AC100" s="1493"/>
      <c r="AD100" s="1493"/>
      <c r="AE100" s="1493">
        <v>9</v>
      </c>
      <c r="AF100" s="1493">
        <v>21</v>
      </c>
      <c r="AG100" s="1493">
        <v>21</v>
      </c>
      <c r="AH100" s="1493">
        <v>9</v>
      </c>
      <c r="AI100" s="1518"/>
      <c r="AJ100" s="1518"/>
      <c r="AK100" s="1493"/>
      <c r="AL100" s="1493"/>
      <c r="AM100" s="1493"/>
      <c r="AN100" s="1493"/>
      <c r="AO100" s="1493"/>
      <c r="AP100" s="1493"/>
      <c r="AQ100" s="1493"/>
      <c r="AR100" s="1493"/>
      <c r="AS100" s="1493"/>
      <c r="AT100" s="1493"/>
      <c r="AU100" s="1493"/>
      <c r="AV100" s="1493"/>
      <c r="AW100" s="1493"/>
      <c r="AX100" s="1493"/>
      <c r="AY100" s="1493"/>
      <c r="AZ100" s="1493"/>
      <c r="BA100" s="1493"/>
      <c r="BB100" s="1493"/>
      <c r="BC100" s="1493"/>
      <c r="BD100" s="1281"/>
      <c r="BE100" s="1281"/>
      <c r="BF100" s="1281"/>
      <c r="BG100" s="1281"/>
      <c r="BH100" s="1281"/>
      <c r="BI100" s="1269">
        <f t="shared" si="28"/>
        <v>60</v>
      </c>
    </row>
    <row r="101" spans="1:61" ht="17.25" customHeight="1" x14ac:dyDescent="0.25">
      <c r="A101" s="2413"/>
      <c r="B101" s="107" t="s">
        <v>2383</v>
      </c>
      <c r="C101" s="1249" t="s">
        <v>284</v>
      </c>
      <c r="D101" s="90" t="s">
        <v>2380</v>
      </c>
      <c r="E101" s="1515">
        <f t="shared" si="27"/>
        <v>11</v>
      </c>
      <c r="F101" s="1515">
        <f t="shared" si="7"/>
        <v>11</v>
      </c>
      <c r="G101" s="1516" t="str">
        <f>VLOOKUP(H101,[1]MAGV!$B$1:$C$178,2,0)</f>
        <v>Th.M.Toàn</v>
      </c>
      <c r="H101" s="80" t="s">
        <v>288</v>
      </c>
      <c r="I101" s="1238"/>
      <c r="J101" s="1238"/>
      <c r="K101" s="1238"/>
      <c r="L101" s="1493"/>
      <c r="M101" s="1493"/>
      <c r="N101" s="1493"/>
      <c r="O101" s="1493"/>
      <c r="P101" s="1493"/>
      <c r="Q101" s="1493"/>
      <c r="R101" s="1493"/>
      <c r="S101" s="1493"/>
      <c r="T101" s="1493"/>
      <c r="U101" s="1493"/>
      <c r="V101" s="1493"/>
      <c r="W101" s="1493"/>
      <c r="X101" s="1493"/>
      <c r="Y101" s="1493"/>
      <c r="Z101" s="1493"/>
      <c r="AA101" s="1493"/>
      <c r="AB101" s="1493"/>
      <c r="AC101" s="1493"/>
      <c r="AD101" s="1493"/>
      <c r="AE101" s="1493"/>
      <c r="AF101" s="1493"/>
      <c r="AG101" s="1493"/>
      <c r="AH101" s="1493">
        <v>11</v>
      </c>
      <c r="AI101" s="1282"/>
      <c r="AJ101" s="1282"/>
      <c r="AK101" s="1493"/>
      <c r="AL101" s="1493"/>
      <c r="AM101" s="1493"/>
      <c r="AN101" s="1493"/>
      <c r="AO101" s="1493"/>
      <c r="AP101" s="1493"/>
      <c r="AQ101" s="1493"/>
      <c r="AR101" s="1493"/>
      <c r="AS101" s="1493"/>
      <c r="AT101" s="1493"/>
      <c r="AU101" s="1493"/>
      <c r="AV101" s="1493"/>
      <c r="AW101" s="1493"/>
      <c r="AX101" s="1493"/>
      <c r="AY101" s="1493"/>
      <c r="AZ101" s="1493"/>
      <c r="BA101" s="1493"/>
      <c r="BB101" s="1493"/>
      <c r="BC101" s="1281"/>
      <c r="BD101" s="1281"/>
      <c r="BE101" s="1281"/>
      <c r="BF101" s="1281"/>
      <c r="BG101" s="1281"/>
      <c r="BH101" s="1281"/>
      <c r="BI101" s="1269">
        <f t="shared" si="28"/>
        <v>11</v>
      </c>
    </row>
    <row r="102" spans="1:61" ht="17.25" customHeight="1" x14ac:dyDescent="0.25">
      <c r="A102" s="2413"/>
      <c r="B102" s="107" t="s">
        <v>2383</v>
      </c>
      <c r="C102" s="1249" t="s">
        <v>284</v>
      </c>
      <c r="D102" s="90" t="s">
        <v>2380</v>
      </c>
      <c r="E102" s="1515">
        <f t="shared" si="27"/>
        <v>79</v>
      </c>
      <c r="F102" s="1515">
        <f t="shared" si="7"/>
        <v>79</v>
      </c>
      <c r="G102" s="1516" t="str">
        <f>VLOOKUP(H102,[1]MAGV!$B$1:$C$178,2,0)</f>
        <v>Th.Chiến</v>
      </c>
      <c r="H102" s="80" t="s">
        <v>287</v>
      </c>
      <c r="I102" s="1238"/>
      <c r="J102" s="1238"/>
      <c r="K102" s="1238"/>
      <c r="L102" s="1493"/>
      <c r="M102" s="1493"/>
      <c r="N102" s="1493"/>
      <c r="O102" s="1493"/>
      <c r="P102" s="1493"/>
      <c r="Q102" s="1493"/>
      <c r="R102" s="1493"/>
      <c r="S102" s="1493"/>
      <c r="T102" s="1493"/>
      <c r="U102" s="1493"/>
      <c r="V102" s="1493"/>
      <c r="W102" s="1493"/>
      <c r="X102" s="1493"/>
      <c r="Y102" s="1493"/>
      <c r="Z102" s="1493"/>
      <c r="AA102" s="1493"/>
      <c r="AB102" s="1493"/>
      <c r="AC102" s="1493"/>
      <c r="AD102" s="1493"/>
      <c r="AE102" s="1493"/>
      <c r="AF102" s="1493"/>
      <c r="AG102" s="1493"/>
      <c r="AH102" s="1493"/>
      <c r="AI102" s="1282"/>
      <c r="AJ102" s="1282"/>
      <c r="AK102" s="1493">
        <v>21</v>
      </c>
      <c r="AL102" s="1493">
        <v>21</v>
      </c>
      <c r="AM102" s="1493">
        <v>21</v>
      </c>
      <c r="AN102" s="1493">
        <v>16</v>
      </c>
      <c r="AO102" s="1493"/>
      <c r="AP102" s="1493"/>
      <c r="AQ102" s="1493"/>
      <c r="AR102" s="1493"/>
      <c r="AS102" s="1493"/>
      <c r="AT102" s="1493"/>
      <c r="AU102" s="1493"/>
      <c r="AV102" s="1493"/>
      <c r="AW102" s="1493"/>
      <c r="AX102" s="1493"/>
      <c r="AY102" s="1493"/>
      <c r="AZ102" s="1493"/>
      <c r="BA102" s="1493"/>
      <c r="BB102" s="1493"/>
      <c r="BC102" s="1281"/>
      <c r="BD102" s="1281"/>
      <c r="BE102" s="1281"/>
      <c r="BF102" s="1281"/>
      <c r="BG102" s="1281"/>
      <c r="BH102" s="1281"/>
      <c r="BI102" s="1269">
        <f t="shared" si="28"/>
        <v>79</v>
      </c>
    </row>
    <row r="103" spans="1:61" ht="17.25" customHeight="1" x14ac:dyDescent="0.25">
      <c r="A103" s="2413"/>
      <c r="B103" s="107" t="s">
        <v>2383</v>
      </c>
      <c r="C103" s="1249" t="s">
        <v>273</v>
      </c>
      <c r="D103" s="90" t="s">
        <v>2381</v>
      </c>
      <c r="E103" s="1515">
        <f t="shared" si="27"/>
        <v>60</v>
      </c>
      <c r="F103" s="1515">
        <f t="shared" si="7"/>
        <v>60</v>
      </c>
      <c r="G103" s="1516" t="str">
        <f>VLOOKUP(H103,[1]MAGV!$B$1:$C$178,2,0)</f>
        <v>Th.Chiến</v>
      </c>
      <c r="H103" s="80" t="s">
        <v>287</v>
      </c>
      <c r="I103" s="1238"/>
      <c r="J103" s="1238"/>
      <c r="K103" s="1238"/>
      <c r="L103" s="1493"/>
      <c r="M103" s="1493"/>
      <c r="N103" s="1493"/>
      <c r="O103" s="1493"/>
      <c r="P103" s="1493"/>
      <c r="Q103" s="1493"/>
      <c r="R103" s="1493"/>
      <c r="S103" s="1493"/>
      <c r="T103" s="1493"/>
      <c r="U103" s="1493"/>
      <c r="V103" s="1493"/>
      <c r="W103" s="1493"/>
      <c r="X103" s="1493"/>
      <c r="Y103" s="1493"/>
      <c r="Z103" s="1493"/>
      <c r="AA103" s="1493"/>
      <c r="AB103" s="1493"/>
      <c r="AC103" s="1493"/>
      <c r="AD103" s="1493"/>
      <c r="AE103" s="1493"/>
      <c r="AF103" s="1493"/>
      <c r="AG103" s="1493"/>
      <c r="AH103" s="1493"/>
      <c r="AI103" s="1282"/>
      <c r="AJ103" s="1282"/>
      <c r="AK103" s="1493"/>
      <c r="AL103" s="1493"/>
      <c r="AM103" s="1493"/>
      <c r="AN103" s="1493">
        <v>3</v>
      </c>
      <c r="AO103" s="1493">
        <v>21</v>
      </c>
      <c r="AP103" s="1493">
        <v>21</v>
      </c>
      <c r="AQ103" s="1493">
        <v>15</v>
      </c>
      <c r="AR103" s="1493"/>
      <c r="AS103" s="1493"/>
      <c r="AT103" s="1493"/>
      <c r="AU103" s="1493"/>
      <c r="AV103" s="1493"/>
      <c r="AW103" s="1493"/>
      <c r="AX103" s="1493"/>
      <c r="AY103" s="1493"/>
      <c r="AZ103" s="1493"/>
      <c r="BA103" s="1493"/>
      <c r="BB103" s="1493"/>
      <c r="BC103" s="1281"/>
      <c r="BD103" s="1281"/>
      <c r="BE103" s="1281"/>
      <c r="BF103" s="1281"/>
      <c r="BG103" s="1281"/>
      <c r="BH103" s="1281"/>
      <c r="BI103" s="1269">
        <f t="shared" si="28"/>
        <v>60</v>
      </c>
    </row>
    <row r="104" spans="1:61" ht="17.25" customHeight="1" x14ac:dyDescent="0.25">
      <c r="A104" s="2413"/>
      <c r="B104" s="107" t="s">
        <v>2383</v>
      </c>
      <c r="C104" s="1249" t="s">
        <v>274</v>
      </c>
      <c r="D104" s="90" t="s">
        <v>1106</v>
      </c>
      <c r="E104" s="1515">
        <f t="shared" si="27"/>
        <v>48</v>
      </c>
      <c r="F104" s="1515">
        <f t="shared" si="7"/>
        <v>48</v>
      </c>
      <c r="G104" s="1516" t="str">
        <f>VLOOKUP(H104,[1]MAGV!$B$1:$C$178,2,0)</f>
        <v>Th.Chiến</v>
      </c>
      <c r="H104" s="80" t="s">
        <v>287</v>
      </c>
      <c r="I104" s="1238"/>
      <c r="J104" s="1238"/>
      <c r="K104" s="1238"/>
      <c r="L104" s="1493"/>
      <c r="M104" s="1493"/>
      <c r="N104" s="1493"/>
      <c r="O104" s="1493"/>
      <c r="P104" s="1493"/>
      <c r="Q104" s="1493"/>
      <c r="R104" s="1493"/>
      <c r="S104" s="1493"/>
      <c r="T104" s="1493"/>
      <c r="U104" s="1493"/>
      <c r="V104" s="1493"/>
      <c r="W104" s="1493"/>
      <c r="X104" s="1493"/>
      <c r="Y104" s="1493"/>
      <c r="Z104" s="1493"/>
      <c r="AA104" s="1493"/>
      <c r="AB104" s="1493"/>
      <c r="AC104" s="1493"/>
      <c r="AD104" s="1493"/>
      <c r="AE104" s="1493"/>
      <c r="AF104" s="1493"/>
      <c r="AG104" s="1493"/>
      <c r="AH104" s="1493"/>
      <c r="AI104" s="1282"/>
      <c r="AJ104" s="1282"/>
      <c r="AK104" s="1493"/>
      <c r="AL104" s="1493"/>
      <c r="AM104" s="1493"/>
      <c r="AN104" s="1493"/>
      <c r="AO104" s="1493"/>
      <c r="AP104" s="1493"/>
      <c r="AQ104" s="1493">
        <v>6</v>
      </c>
      <c r="AR104" s="1493">
        <v>21</v>
      </c>
      <c r="AS104" s="1493">
        <v>21</v>
      </c>
      <c r="AT104" s="1525"/>
      <c r="AU104" s="1493"/>
      <c r="AV104" s="1493"/>
      <c r="AW104" s="1493"/>
      <c r="AX104" s="1493"/>
      <c r="AY104" s="1493"/>
      <c r="AZ104" s="1493"/>
      <c r="BA104" s="1493"/>
      <c r="BB104" s="1493"/>
      <c r="BC104" s="1281"/>
      <c r="BD104" s="1281"/>
      <c r="BE104" s="1281"/>
      <c r="BF104" s="1281"/>
      <c r="BG104" s="1281"/>
      <c r="BH104" s="1281"/>
      <c r="BI104" s="1269">
        <f t="shared" si="28"/>
        <v>48</v>
      </c>
    </row>
    <row r="105" spans="1:61" ht="17.25" customHeight="1" x14ac:dyDescent="0.25">
      <c r="A105" s="2413"/>
      <c r="B105" s="107" t="s">
        <v>2383</v>
      </c>
      <c r="C105" s="1249" t="s">
        <v>274</v>
      </c>
      <c r="D105" s="90" t="s">
        <v>1106</v>
      </c>
      <c r="E105" s="1515">
        <f t="shared" si="27"/>
        <v>132</v>
      </c>
      <c r="F105" s="1515">
        <f t="shared" ref="F105:F174" si="29">SUM(I105:BH105)</f>
        <v>132</v>
      </c>
      <c r="G105" s="1516" t="str">
        <f>VLOOKUP(H105,[1]MAGV!$B$1:$C$178,2,0)</f>
        <v>Th.M.Toàn</v>
      </c>
      <c r="H105" s="80" t="s">
        <v>288</v>
      </c>
      <c r="I105" s="1238"/>
      <c r="J105" s="1238"/>
      <c r="K105" s="1238"/>
      <c r="L105" s="1493"/>
      <c r="M105" s="1493"/>
      <c r="N105" s="1493"/>
      <c r="O105" s="1493"/>
      <c r="P105" s="1493"/>
      <c r="Q105" s="1493"/>
      <c r="R105" s="1493"/>
      <c r="S105" s="1493"/>
      <c r="T105" s="1493"/>
      <c r="U105" s="1493"/>
      <c r="V105" s="1493"/>
      <c r="W105" s="1493"/>
      <c r="X105" s="1493"/>
      <c r="Y105" s="1493"/>
      <c r="Z105" s="1493"/>
      <c r="AA105" s="1493"/>
      <c r="AB105" s="1493"/>
      <c r="AC105" s="1493"/>
      <c r="AD105" s="1493"/>
      <c r="AE105" s="1493"/>
      <c r="AF105" s="1493"/>
      <c r="AG105" s="1493"/>
      <c r="AH105" s="1493"/>
      <c r="AI105" s="1282"/>
      <c r="AJ105" s="1282"/>
      <c r="AK105" s="1493"/>
      <c r="AL105" s="1493"/>
      <c r="AM105" s="1493"/>
      <c r="AN105" s="1493"/>
      <c r="AO105" s="1493"/>
      <c r="AP105" s="1493"/>
      <c r="AQ105" s="1493"/>
      <c r="AR105" s="1493"/>
      <c r="AS105" s="1493"/>
      <c r="AT105" s="1525">
        <v>21</v>
      </c>
      <c r="AU105" s="1493">
        <v>21</v>
      </c>
      <c r="AV105" s="1493">
        <v>21</v>
      </c>
      <c r="AW105" s="1493">
        <v>21</v>
      </c>
      <c r="AX105" s="1493">
        <v>21</v>
      </c>
      <c r="AY105" s="1493">
        <v>21</v>
      </c>
      <c r="AZ105" s="1493">
        <v>6</v>
      </c>
      <c r="BA105" s="1493"/>
      <c r="BB105" s="1493"/>
      <c r="BC105" s="1281"/>
      <c r="BD105" s="1281"/>
      <c r="BE105" s="1281"/>
      <c r="BF105" s="1281"/>
      <c r="BG105" s="1281"/>
      <c r="BH105" s="1281"/>
      <c r="BI105" s="1269">
        <f t="shared" si="28"/>
        <v>132</v>
      </c>
    </row>
    <row r="106" spans="1:61" ht="17.25" customHeight="1" x14ac:dyDescent="0.25">
      <c r="A106" s="2413"/>
      <c r="B106" s="107" t="s">
        <v>2383</v>
      </c>
      <c r="C106" s="1249" t="s">
        <v>276</v>
      </c>
      <c r="D106" s="90" t="s">
        <v>1129</v>
      </c>
      <c r="E106" s="1515">
        <f t="shared" si="27"/>
        <v>55</v>
      </c>
      <c r="F106" s="1515">
        <f t="shared" si="29"/>
        <v>55</v>
      </c>
      <c r="G106" s="1516" t="str">
        <f>VLOOKUP(H106,[1]MAGV!$B$1:$C$178,2,0)</f>
        <v>Th.M.Toàn</v>
      </c>
      <c r="H106" s="80" t="s">
        <v>288</v>
      </c>
      <c r="I106" s="1238"/>
      <c r="J106" s="1238"/>
      <c r="K106" s="1238"/>
      <c r="L106" s="1493"/>
      <c r="M106" s="1493"/>
      <c r="N106" s="1493"/>
      <c r="O106" s="1493"/>
      <c r="P106" s="1493"/>
      <c r="Q106" s="1493"/>
      <c r="R106" s="1493"/>
      <c r="S106" s="1493"/>
      <c r="T106" s="1493"/>
      <c r="U106" s="1493"/>
      <c r="V106" s="1493"/>
      <c r="W106" s="1493"/>
      <c r="X106" s="1493"/>
      <c r="Y106" s="1493"/>
      <c r="Z106" s="1493"/>
      <c r="AA106" s="1493"/>
      <c r="AB106" s="1493"/>
      <c r="AC106" s="1493"/>
      <c r="AD106" s="1493"/>
      <c r="AE106" s="1493"/>
      <c r="AF106" s="1493"/>
      <c r="AG106" s="1493"/>
      <c r="AH106" s="1493"/>
      <c r="AI106" s="1282"/>
      <c r="AJ106" s="1282"/>
      <c r="AK106" s="1493"/>
      <c r="AL106" s="1493"/>
      <c r="AM106" s="1493"/>
      <c r="AN106" s="1493"/>
      <c r="AO106" s="1493"/>
      <c r="AP106" s="1493"/>
      <c r="AQ106" s="1493"/>
      <c r="AR106" s="1493"/>
      <c r="AS106" s="1493"/>
      <c r="AT106" s="1493"/>
      <c r="AU106" s="1493"/>
      <c r="AV106" s="1493"/>
      <c r="AW106" s="1493"/>
      <c r="AX106" s="1493"/>
      <c r="AY106" s="1493"/>
      <c r="AZ106" s="1493">
        <v>13</v>
      </c>
      <c r="BA106" s="1493">
        <v>21</v>
      </c>
      <c r="BB106" s="1493">
        <v>21</v>
      </c>
      <c r="BC106" s="1281"/>
      <c r="BD106" s="1281"/>
      <c r="BE106" s="1281"/>
      <c r="BF106" s="1281"/>
      <c r="BG106" s="1281"/>
      <c r="BH106" s="1281"/>
      <c r="BI106" s="1269">
        <f t="shared" si="28"/>
        <v>55</v>
      </c>
    </row>
    <row r="107" spans="1:61" s="1288" customFormat="1" ht="24" customHeight="1" x14ac:dyDescent="0.2">
      <c r="A107" s="2413"/>
      <c r="B107" s="978" t="s">
        <v>1761</v>
      </c>
      <c r="C107" s="1287"/>
      <c r="D107" s="1287" t="s">
        <v>843</v>
      </c>
      <c r="E107" s="1287">
        <f>SUM(E96:E106)</f>
        <v>785</v>
      </c>
      <c r="F107" s="1287">
        <f t="shared" ref="F107:BH107" si="30">SUM(F96:F106)</f>
        <v>785</v>
      </c>
      <c r="G107" s="1287">
        <f t="shared" si="30"/>
        <v>0</v>
      </c>
      <c r="H107" s="1287">
        <f t="shared" si="30"/>
        <v>0</v>
      </c>
      <c r="I107" s="1287">
        <f t="shared" si="30"/>
        <v>0</v>
      </c>
      <c r="J107" s="1287">
        <f t="shared" si="30"/>
        <v>0</v>
      </c>
      <c r="K107" s="1287">
        <f t="shared" si="30"/>
        <v>0</v>
      </c>
      <c r="L107" s="1287">
        <f t="shared" si="30"/>
        <v>0</v>
      </c>
      <c r="M107" s="1287">
        <f t="shared" si="30"/>
        <v>12</v>
      </c>
      <c r="N107" s="1287">
        <f t="shared" si="30"/>
        <v>12</v>
      </c>
      <c r="O107" s="1287">
        <f t="shared" si="30"/>
        <v>12</v>
      </c>
      <c r="P107" s="1287">
        <f t="shared" si="30"/>
        <v>12</v>
      </c>
      <c r="Q107" s="1287">
        <f t="shared" si="30"/>
        <v>12</v>
      </c>
      <c r="R107" s="1287">
        <f t="shared" si="30"/>
        <v>21</v>
      </c>
      <c r="S107" s="1287">
        <f t="shared" si="30"/>
        <v>19</v>
      </c>
      <c r="T107" s="1287">
        <f t="shared" si="30"/>
        <v>21</v>
      </c>
      <c r="U107" s="1287">
        <f t="shared" si="30"/>
        <v>21</v>
      </c>
      <c r="V107" s="1287">
        <f t="shared" si="30"/>
        <v>18</v>
      </c>
      <c r="W107" s="1287">
        <f t="shared" si="30"/>
        <v>21</v>
      </c>
      <c r="X107" s="1287">
        <f t="shared" si="30"/>
        <v>21</v>
      </c>
      <c r="Y107" s="1287">
        <f t="shared" si="30"/>
        <v>21</v>
      </c>
      <c r="Z107" s="1287">
        <f t="shared" si="30"/>
        <v>21</v>
      </c>
      <c r="AA107" s="1287">
        <f t="shared" si="30"/>
        <v>21</v>
      </c>
      <c r="AB107" s="1287">
        <f t="shared" si="30"/>
        <v>21</v>
      </c>
      <c r="AC107" s="1287">
        <f t="shared" si="30"/>
        <v>21</v>
      </c>
      <c r="AD107" s="1287">
        <f t="shared" si="30"/>
        <v>21</v>
      </c>
      <c r="AE107" s="1287">
        <f t="shared" si="30"/>
        <v>21</v>
      </c>
      <c r="AF107" s="1287">
        <f t="shared" si="30"/>
        <v>21</v>
      </c>
      <c r="AG107" s="1287">
        <f t="shared" si="30"/>
        <v>21</v>
      </c>
      <c r="AH107" s="1287">
        <f t="shared" si="30"/>
        <v>20</v>
      </c>
      <c r="AI107" s="1287">
        <f t="shared" si="30"/>
        <v>0</v>
      </c>
      <c r="AJ107" s="1287">
        <f t="shared" si="30"/>
        <v>0</v>
      </c>
      <c r="AK107" s="1287">
        <f t="shared" si="30"/>
        <v>21</v>
      </c>
      <c r="AL107" s="1287">
        <f t="shared" si="30"/>
        <v>21</v>
      </c>
      <c r="AM107" s="1287">
        <f t="shared" si="30"/>
        <v>21</v>
      </c>
      <c r="AN107" s="1287">
        <f t="shared" si="30"/>
        <v>19</v>
      </c>
      <c r="AO107" s="1287">
        <f t="shared" si="30"/>
        <v>21</v>
      </c>
      <c r="AP107" s="1287">
        <f t="shared" si="30"/>
        <v>21</v>
      </c>
      <c r="AQ107" s="1287">
        <f t="shared" si="30"/>
        <v>21</v>
      </c>
      <c r="AR107" s="1287">
        <f t="shared" si="30"/>
        <v>21</v>
      </c>
      <c r="AS107" s="1287">
        <f t="shared" si="30"/>
        <v>21</v>
      </c>
      <c r="AT107" s="1287">
        <f t="shared" si="30"/>
        <v>21</v>
      </c>
      <c r="AU107" s="1287">
        <f t="shared" si="30"/>
        <v>21</v>
      </c>
      <c r="AV107" s="1287">
        <f t="shared" si="30"/>
        <v>21</v>
      </c>
      <c r="AW107" s="1287">
        <f t="shared" si="30"/>
        <v>21</v>
      </c>
      <c r="AX107" s="1287">
        <f t="shared" si="30"/>
        <v>21</v>
      </c>
      <c r="AY107" s="1287">
        <f t="shared" si="30"/>
        <v>21</v>
      </c>
      <c r="AZ107" s="1287">
        <f t="shared" si="30"/>
        <v>19</v>
      </c>
      <c r="BA107" s="1287">
        <f t="shared" si="30"/>
        <v>21</v>
      </c>
      <c r="BB107" s="1287">
        <f t="shared" si="30"/>
        <v>21</v>
      </c>
      <c r="BC107" s="1287">
        <f t="shared" si="30"/>
        <v>0</v>
      </c>
      <c r="BD107" s="1287">
        <f t="shared" si="30"/>
        <v>0</v>
      </c>
      <c r="BE107" s="1287">
        <f t="shared" si="30"/>
        <v>0</v>
      </c>
      <c r="BF107" s="1287">
        <f t="shared" si="30"/>
        <v>0</v>
      </c>
      <c r="BG107" s="1287">
        <f t="shared" si="30"/>
        <v>0</v>
      </c>
      <c r="BH107" s="1287">
        <f t="shared" si="30"/>
        <v>0</v>
      </c>
      <c r="BI107" s="1269">
        <f t="shared" si="28"/>
        <v>785</v>
      </c>
    </row>
    <row r="108" spans="1:61" s="1288" customFormat="1" ht="24" customHeight="1" x14ac:dyDescent="0.25">
      <c r="A108" s="1527"/>
      <c r="B108" s="107" t="s">
        <v>2384</v>
      </c>
      <c r="C108" s="1537" t="s">
        <v>2415</v>
      </c>
      <c r="D108" s="1538" t="s">
        <v>59</v>
      </c>
      <c r="E108" s="1537">
        <v>30</v>
      </c>
      <c r="F108" s="1541">
        <v>30</v>
      </c>
      <c r="G108" s="1536" t="s">
        <v>2418</v>
      </c>
      <c r="H108" s="751" t="s">
        <v>419</v>
      </c>
      <c r="I108" s="1287"/>
      <c r="J108" s="1287"/>
      <c r="K108" s="1287"/>
      <c r="L108" s="1287"/>
      <c r="M108" s="1287"/>
      <c r="N108" s="1287"/>
      <c r="O108" s="1287"/>
      <c r="P108" s="1287"/>
      <c r="Q108" s="1287"/>
      <c r="R108" s="1287"/>
      <c r="S108" s="755">
        <v>6</v>
      </c>
      <c r="T108" s="755">
        <v>6</v>
      </c>
      <c r="U108" s="755">
        <v>6</v>
      </c>
      <c r="V108" s="755">
        <v>6</v>
      </c>
      <c r="W108" s="755">
        <v>6</v>
      </c>
      <c r="X108" s="1287"/>
      <c r="Y108" s="1287"/>
      <c r="Z108" s="1287"/>
      <c r="AA108" s="1287"/>
      <c r="AB108" s="1287"/>
      <c r="AC108" s="1287"/>
      <c r="AD108" s="1287"/>
      <c r="AE108" s="1287"/>
      <c r="AF108" s="1287"/>
      <c r="AG108" s="1287"/>
      <c r="AH108" s="1287"/>
      <c r="AI108" s="1287"/>
      <c r="AJ108" s="1287"/>
      <c r="AK108" s="1287"/>
      <c r="AL108" s="1287"/>
      <c r="AM108" s="1287"/>
      <c r="AN108" s="1287"/>
      <c r="AO108" s="1287"/>
      <c r="AP108" s="1287"/>
      <c r="AQ108" s="1287"/>
      <c r="AR108" s="1287"/>
      <c r="AS108" s="1287"/>
      <c r="AT108" s="1287"/>
      <c r="AU108" s="1287"/>
      <c r="AV108" s="1287"/>
      <c r="AW108" s="1287"/>
      <c r="AX108" s="1287"/>
      <c r="AY108" s="1287"/>
      <c r="AZ108" s="1287"/>
      <c r="BA108" s="1287"/>
      <c r="BB108" s="1287"/>
      <c r="BC108" s="1287"/>
      <c r="BD108" s="1287"/>
      <c r="BE108" s="1287"/>
      <c r="BF108" s="1287"/>
      <c r="BG108" s="1287"/>
      <c r="BH108" s="1287"/>
      <c r="BI108" s="1269"/>
    </row>
    <row r="109" spans="1:61" s="1288" customFormat="1" ht="24" customHeight="1" x14ac:dyDescent="0.25">
      <c r="A109" s="1527"/>
      <c r="B109" s="107" t="s">
        <v>2384</v>
      </c>
      <c r="C109" s="1537" t="s">
        <v>155</v>
      </c>
      <c r="D109" s="1539" t="s">
        <v>149</v>
      </c>
      <c r="E109" s="1540">
        <v>30</v>
      </c>
      <c r="F109" s="1541">
        <v>30</v>
      </c>
      <c r="G109" s="1536" t="s">
        <v>2417</v>
      </c>
      <c r="H109" s="751" t="s">
        <v>416</v>
      </c>
      <c r="I109" s="1287"/>
      <c r="J109" s="1287"/>
      <c r="K109" s="1287"/>
      <c r="L109" s="1287"/>
      <c r="M109" s="1287"/>
      <c r="N109" s="1287"/>
      <c r="O109" s="1287"/>
      <c r="P109" s="1287"/>
      <c r="Q109" s="1287"/>
      <c r="R109" s="1287"/>
      <c r="S109" s="755">
        <v>20</v>
      </c>
      <c r="T109" s="755">
        <v>10</v>
      </c>
      <c r="U109" s="755"/>
      <c r="V109" s="755"/>
      <c r="W109" s="755"/>
      <c r="X109" s="1287"/>
      <c r="Y109" s="1287"/>
      <c r="Z109" s="1287"/>
      <c r="AA109" s="1287"/>
      <c r="AB109" s="1287"/>
      <c r="AC109" s="1287"/>
      <c r="AD109" s="1287"/>
      <c r="AE109" s="1287"/>
      <c r="AF109" s="1287"/>
      <c r="AG109" s="1287"/>
      <c r="AH109" s="1287"/>
      <c r="AI109" s="1287"/>
      <c r="AJ109" s="1287"/>
      <c r="AK109" s="1287"/>
      <c r="AL109" s="1287"/>
      <c r="AM109" s="1287"/>
      <c r="AN109" s="1287"/>
      <c r="AO109" s="1287"/>
      <c r="AP109" s="1287"/>
      <c r="AQ109" s="1287"/>
      <c r="AR109" s="1287"/>
      <c r="AS109" s="1287"/>
      <c r="AT109" s="1287"/>
      <c r="AU109" s="1287"/>
      <c r="AV109" s="1287"/>
      <c r="AW109" s="1287"/>
      <c r="AX109" s="1287"/>
      <c r="AY109" s="1287"/>
      <c r="AZ109" s="1287"/>
      <c r="BA109" s="1287"/>
      <c r="BB109" s="1287"/>
      <c r="BC109" s="1287"/>
      <c r="BD109" s="1287"/>
      <c r="BE109" s="1287"/>
      <c r="BF109" s="1287"/>
      <c r="BG109" s="1287"/>
      <c r="BH109" s="1287"/>
      <c r="BI109" s="1269"/>
    </row>
    <row r="110" spans="1:61" ht="17.25" customHeight="1" x14ac:dyDescent="0.25">
      <c r="A110" s="2413">
        <v>14</v>
      </c>
      <c r="B110" s="107" t="s">
        <v>2384</v>
      </c>
      <c r="C110" s="1249" t="s">
        <v>161</v>
      </c>
      <c r="D110" s="90" t="s">
        <v>2385</v>
      </c>
      <c r="E110" s="1515">
        <f>F110</f>
        <v>35</v>
      </c>
      <c r="F110" s="1515">
        <f t="shared" si="29"/>
        <v>35</v>
      </c>
      <c r="G110" s="1516" t="str">
        <f>VLOOKUP(H110,[1]MAGV!$B$1:$C$178,2,0)</f>
        <v>C.Thu</v>
      </c>
      <c r="H110" s="80" t="s">
        <v>280</v>
      </c>
      <c r="I110" s="1238"/>
      <c r="J110" s="1238"/>
      <c r="K110" s="1238"/>
      <c r="L110" s="1493"/>
      <c r="M110" s="1493"/>
      <c r="N110" s="1493">
        <v>20</v>
      </c>
      <c r="O110" s="1493">
        <v>15</v>
      </c>
      <c r="P110" s="1493"/>
      <c r="Q110" s="1493"/>
      <c r="R110" s="1493"/>
      <c r="S110" s="1493"/>
      <c r="T110" s="1493"/>
      <c r="U110" s="1493"/>
      <c r="V110" s="1493"/>
      <c r="W110" s="1493"/>
      <c r="X110" s="1493"/>
      <c r="Y110" s="1493"/>
      <c r="Z110" s="1493"/>
      <c r="AA110" s="1493"/>
      <c r="AB110" s="1493"/>
      <c r="AC110" s="1493"/>
      <c r="AD110" s="1493"/>
      <c r="AE110" s="1493"/>
      <c r="AF110" s="1493"/>
      <c r="AG110" s="1493"/>
      <c r="AH110" s="1493"/>
      <c r="AI110" s="1518"/>
      <c r="AJ110" s="1518"/>
      <c r="AK110" s="1493"/>
      <c r="AL110" s="1493"/>
      <c r="AM110" s="1493"/>
      <c r="AN110" s="1493"/>
      <c r="AO110" s="1493"/>
      <c r="AP110" s="1493"/>
      <c r="AQ110" s="1493"/>
      <c r="AR110" s="1493"/>
      <c r="AS110" s="1493"/>
      <c r="AT110" s="1493"/>
      <c r="AU110" s="1493"/>
      <c r="AV110" s="1493"/>
      <c r="AW110" s="1493"/>
      <c r="AX110" s="1493"/>
      <c r="AY110" s="1493"/>
      <c r="AZ110" s="1493"/>
      <c r="BA110" s="1493"/>
      <c r="BB110" s="1493"/>
      <c r="BC110" s="1493"/>
      <c r="BD110" s="1281"/>
      <c r="BE110" s="1281"/>
      <c r="BF110" s="1281"/>
      <c r="BG110" s="1281"/>
      <c r="BH110" s="1281"/>
      <c r="BI110" s="1269">
        <f t="shared" si="28"/>
        <v>35</v>
      </c>
    </row>
    <row r="111" spans="1:61" ht="17.25" customHeight="1" x14ac:dyDescent="0.25">
      <c r="A111" s="2413"/>
      <c r="B111" s="107" t="s">
        <v>2384</v>
      </c>
      <c r="C111" s="1249" t="s">
        <v>162</v>
      </c>
      <c r="D111" s="90" t="s">
        <v>1121</v>
      </c>
      <c r="E111" s="1515">
        <f t="shared" ref="E111:E125" si="31">F111</f>
        <v>45</v>
      </c>
      <c r="F111" s="1515">
        <f t="shared" si="29"/>
        <v>45</v>
      </c>
      <c r="G111" s="1516" t="str">
        <f>VLOOKUP(H111,[1]MAGV!$B$1:$C$178,2,0)</f>
        <v>C.Thu</v>
      </c>
      <c r="H111" s="80" t="s">
        <v>280</v>
      </c>
      <c r="I111" s="1238"/>
      <c r="J111" s="1238"/>
      <c r="K111" s="1238"/>
      <c r="L111" s="1493"/>
      <c r="M111" s="1493"/>
      <c r="N111" s="1493"/>
      <c r="O111" s="1493"/>
      <c r="P111" s="1493"/>
      <c r="Q111" s="1493"/>
      <c r="R111" s="1493"/>
      <c r="S111" s="1493">
        <v>10</v>
      </c>
      <c r="T111" s="1493">
        <v>20</v>
      </c>
      <c r="U111" s="1493">
        <v>15</v>
      </c>
      <c r="V111" s="1493"/>
      <c r="W111" s="1493"/>
      <c r="X111" s="1493"/>
      <c r="Y111" s="1493"/>
      <c r="Z111" s="1493"/>
      <c r="AA111" s="1493"/>
      <c r="AB111" s="1493"/>
      <c r="AC111" s="1493"/>
      <c r="AD111" s="1493"/>
      <c r="AE111" s="1493"/>
      <c r="AF111" s="1493"/>
      <c r="AG111" s="1493"/>
      <c r="AH111" s="1493"/>
      <c r="AI111" s="1518"/>
      <c r="AJ111" s="1518"/>
      <c r="AK111" s="1493"/>
      <c r="AL111" s="1493"/>
      <c r="AM111" s="1493"/>
      <c r="AN111" s="1493"/>
      <c r="AO111" s="1493"/>
      <c r="AP111" s="1493"/>
      <c r="AQ111" s="1493"/>
      <c r="AR111" s="1493"/>
      <c r="AS111" s="1493"/>
      <c r="AT111" s="1493"/>
      <c r="AU111" s="1493"/>
      <c r="AV111" s="1493"/>
      <c r="AW111" s="1493"/>
      <c r="AX111" s="1493"/>
      <c r="AY111" s="1493"/>
      <c r="AZ111" s="1493"/>
      <c r="BA111" s="1493"/>
      <c r="BB111" s="1493"/>
      <c r="BC111" s="1493"/>
      <c r="BD111" s="1281"/>
      <c r="BE111" s="1281"/>
      <c r="BF111" s="1281"/>
      <c r="BG111" s="1281"/>
      <c r="BH111" s="1281"/>
      <c r="BI111" s="1269">
        <f t="shared" si="28"/>
        <v>45</v>
      </c>
    </row>
    <row r="112" spans="1:61" ht="17.25" customHeight="1" x14ac:dyDescent="0.25">
      <c r="A112" s="2413"/>
      <c r="B112" s="107" t="s">
        <v>2384</v>
      </c>
      <c r="C112" s="1249" t="s">
        <v>163</v>
      </c>
      <c r="D112" s="90" t="s">
        <v>2386</v>
      </c>
      <c r="E112" s="1515">
        <f t="shared" si="31"/>
        <v>75</v>
      </c>
      <c r="F112" s="1515">
        <f t="shared" si="29"/>
        <v>75</v>
      </c>
      <c r="G112" s="1516" t="str">
        <f>VLOOKUP(H112,[1]MAGV!$B$1:$C$178,2,0)</f>
        <v>C.Thu</v>
      </c>
      <c r="H112" s="80" t="s">
        <v>280</v>
      </c>
      <c r="I112" s="1238"/>
      <c r="J112" s="1238"/>
      <c r="K112" s="1238"/>
      <c r="L112" s="1493"/>
      <c r="M112" s="1493"/>
      <c r="N112" s="1493"/>
      <c r="O112" s="1493">
        <v>5</v>
      </c>
      <c r="P112" s="1493">
        <v>20</v>
      </c>
      <c r="Q112" s="1493">
        <v>20</v>
      </c>
      <c r="R112" s="1493">
        <v>20</v>
      </c>
      <c r="S112" s="1493">
        <v>10</v>
      </c>
      <c r="T112" s="1493"/>
      <c r="U112" s="1493"/>
      <c r="V112" s="1493"/>
      <c r="W112" s="1493"/>
      <c r="X112" s="1493"/>
      <c r="Y112" s="1493"/>
      <c r="Z112" s="1493"/>
      <c r="AA112" s="1493"/>
      <c r="AB112" s="1493"/>
      <c r="AC112" s="1493"/>
      <c r="AD112" s="1493"/>
      <c r="AE112" s="1493"/>
      <c r="AF112" s="1493"/>
      <c r="AG112" s="1493"/>
      <c r="AH112" s="1493"/>
      <c r="AI112" s="1518"/>
      <c r="AJ112" s="1518"/>
      <c r="AK112" s="1493"/>
      <c r="AL112" s="1493"/>
      <c r="AM112" s="1493"/>
      <c r="AN112" s="1493"/>
      <c r="AO112" s="1493"/>
      <c r="AP112" s="1493"/>
      <c r="AQ112" s="1493"/>
      <c r="AR112" s="1493"/>
      <c r="AS112" s="1493"/>
      <c r="AT112" s="1493"/>
      <c r="AU112" s="1493"/>
      <c r="AV112" s="1493"/>
      <c r="AW112" s="1493"/>
      <c r="AX112" s="1493"/>
      <c r="AY112" s="1493"/>
      <c r="AZ112" s="1493"/>
      <c r="BA112" s="1493"/>
      <c r="BB112" s="1493"/>
      <c r="BC112" s="1493"/>
      <c r="BD112" s="1281"/>
      <c r="BE112" s="1281"/>
      <c r="BF112" s="1281"/>
      <c r="BG112" s="1281"/>
      <c r="BH112" s="1281"/>
      <c r="BI112" s="1269">
        <f t="shared" si="28"/>
        <v>75</v>
      </c>
    </row>
    <row r="113" spans="1:61" ht="17.25" customHeight="1" x14ac:dyDescent="0.25">
      <c r="A113" s="2413"/>
      <c r="B113" s="107" t="s">
        <v>2384</v>
      </c>
      <c r="C113" s="1249" t="s">
        <v>166</v>
      </c>
      <c r="D113" s="90" t="s">
        <v>1155</v>
      </c>
      <c r="E113" s="1515">
        <f t="shared" si="31"/>
        <v>75</v>
      </c>
      <c r="F113" s="1515">
        <f t="shared" si="29"/>
        <v>75</v>
      </c>
      <c r="G113" s="1516" t="str">
        <f>VLOOKUP(H113,[1]MAGV!$B$1:$C$178,2,0)</f>
        <v>C.Huyền</v>
      </c>
      <c r="H113" s="80" t="s">
        <v>275</v>
      </c>
      <c r="I113" s="1238"/>
      <c r="J113" s="1238"/>
      <c r="K113" s="1238"/>
      <c r="L113" s="1493"/>
      <c r="M113" s="1493"/>
      <c r="N113" s="1493"/>
      <c r="O113" s="1493"/>
      <c r="P113" s="1493"/>
      <c r="Q113" s="1493"/>
      <c r="R113" s="1493"/>
      <c r="S113" s="1493"/>
      <c r="T113" s="1493"/>
      <c r="U113" s="1493"/>
      <c r="V113" s="1493"/>
      <c r="W113" s="1493"/>
      <c r="X113" s="1493"/>
      <c r="Y113" s="1493"/>
      <c r="Z113" s="1493"/>
      <c r="AA113" s="1493"/>
      <c r="AB113" s="1493"/>
      <c r="AC113" s="1493">
        <v>5</v>
      </c>
      <c r="AD113" s="1493">
        <v>15</v>
      </c>
      <c r="AE113" s="1493">
        <v>20</v>
      </c>
      <c r="AF113" s="1493">
        <v>15</v>
      </c>
      <c r="AG113" s="1493">
        <v>20</v>
      </c>
      <c r="AH113" s="1493"/>
      <c r="AI113" s="1518"/>
      <c r="AJ113" s="1518"/>
      <c r="AK113" s="1493"/>
      <c r="AL113" s="1493"/>
      <c r="AM113" s="1493"/>
      <c r="AN113" s="1493"/>
      <c r="AO113" s="1493"/>
      <c r="AP113" s="1493"/>
      <c r="AQ113" s="1493"/>
      <c r="AR113" s="1493"/>
      <c r="AS113" s="1493"/>
      <c r="AT113" s="1493"/>
      <c r="AU113" s="1493"/>
      <c r="AV113" s="1493"/>
      <c r="AW113" s="1493"/>
      <c r="AX113" s="1493"/>
      <c r="AY113" s="1493"/>
      <c r="AZ113" s="1493"/>
      <c r="BA113" s="1493"/>
      <c r="BB113" s="1493"/>
      <c r="BC113" s="1493"/>
      <c r="BD113" s="1281"/>
      <c r="BE113" s="1281"/>
      <c r="BF113" s="1281"/>
      <c r="BG113" s="1281"/>
      <c r="BH113" s="1281"/>
      <c r="BI113" s="1269">
        <f t="shared" si="28"/>
        <v>75</v>
      </c>
    </row>
    <row r="114" spans="1:61" ht="17.25" customHeight="1" x14ac:dyDescent="0.25">
      <c r="A114" s="2413"/>
      <c r="B114" s="107" t="s">
        <v>2384</v>
      </c>
      <c r="C114" s="1249" t="s">
        <v>174</v>
      </c>
      <c r="D114" s="90" t="s">
        <v>1137</v>
      </c>
      <c r="E114" s="1515">
        <f t="shared" si="31"/>
        <v>60</v>
      </c>
      <c r="F114" s="1515">
        <f t="shared" si="29"/>
        <v>60</v>
      </c>
      <c r="G114" s="1516" t="str">
        <f>VLOOKUP(H114,[1]MAGV!$B$1:$C$178,2,0)</f>
        <v>C.Huyền</v>
      </c>
      <c r="H114" s="80" t="s">
        <v>275</v>
      </c>
      <c r="I114" s="1238"/>
      <c r="J114" s="1238"/>
      <c r="K114" s="1238"/>
      <c r="L114" s="1493"/>
      <c r="M114" s="1493"/>
      <c r="N114" s="1493"/>
      <c r="O114" s="1493"/>
      <c r="P114" s="1493"/>
      <c r="Q114" s="1493"/>
      <c r="R114" s="1493"/>
      <c r="S114" s="1493"/>
      <c r="T114" s="1493"/>
      <c r="U114" s="1493"/>
      <c r="V114" s="1493"/>
      <c r="W114" s="1493"/>
      <c r="X114" s="1493"/>
      <c r="Y114" s="1493"/>
      <c r="Z114" s="1493"/>
      <c r="AA114" s="1493"/>
      <c r="AB114" s="1493"/>
      <c r="AC114" s="1493"/>
      <c r="AD114" s="1493"/>
      <c r="AE114" s="1493"/>
      <c r="AF114" s="1493"/>
      <c r="AG114" s="1493"/>
      <c r="AH114" s="1493"/>
      <c r="AI114" s="1518"/>
      <c r="AJ114" s="1518"/>
      <c r="AK114" s="1493">
        <v>20</v>
      </c>
      <c r="AL114" s="1493">
        <v>20</v>
      </c>
      <c r="AM114" s="1493">
        <v>20</v>
      </c>
      <c r="AN114" s="1493"/>
      <c r="AO114" s="1493"/>
      <c r="AP114" s="1493"/>
      <c r="AQ114" s="1493"/>
      <c r="AR114" s="1493"/>
      <c r="AS114" s="1493"/>
      <c r="AT114" s="1493"/>
      <c r="AU114" s="1493"/>
      <c r="AV114" s="1493"/>
      <c r="AW114" s="1493"/>
      <c r="AX114" s="1493"/>
      <c r="AY114" s="1493"/>
      <c r="AZ114" s="1493"/>
      <c r="BA114" s="1493"/>
      <c r="BB114" s="1493"/>
      <c r="BC114" s="1493"/>
      <c r="BD114" s="1281"/>
      <c r="BE114" s="1281"/>
      <c r="BF114" s="1281"/>
      <c r="BG114" s="1281"/>
      <c r="BH114" s="1281"/>
      <c r="BI114" s="1269">
        <f t="shared" si="28"/>
        <v>60</v>
      </c>
    </row>
    <row r="115" spans="1:61" ht="17.25" customHeight="1" x14ac:dyDescent="0.25">
      <c r="A115" s="2413"/>
      <c r="B115" s="107" t="s">
        <v>2384</v>
      </c>
      <c r="C115" s="1249" t="s">
        <v>173</v>
      </c>
      <c r="D115" s="90" t="s">
        <v>2387</v>
      </c>
      <c r="E115" s="1515">
        <f t="shared" si="31"/>
        <v>30</v>
      </c>
      <c r="F115" s="1515">
        <f t="shared" si="29"/>
        <v>30</v>
      </c>
      <c r="G115" s="1516" t="str">
        <f>VLOOKUP(H115,[1]MAGV!$B$1:$C$178,2,0)</f>
        <v>C.Huyền</v>
      </c>
      <c r="H115" s="80" t="s">
        <v>275</v>
      </c>
      <c r="I115" s="1238"/>
      <c r="J115" s="1238"/>
      <c r="K115" s="1238"/>
      <c r="L115" s="1493"/>
      <c r="M115" s="1493"/>
      <c r="N115" s="1493"/>
      <c r="O115" s="1493"/>
      <c r="P115" s="1493"/>
      <c r="Q115" s="1493"/>
      <c r="R115" s="1493"/>
      <c r="S115" s="1493"/>
      <c r="T115" s="1493"/>
      <c r="U115" s="1493"/>
      <c r="V115" s="1493">
        <v>10</v>
      </c>
      <c r="W115" s="1493">
        <v>20</v>
      </c>
      <c r="X115" s="1493"/>
      <c r="Y115" s="1493"/>
      <c r="Z115" s="1493"/>
      <c r="AA115" s="1493"/>
      <c r="AB115" s="1493"/>
      <c r="AC115" s="1493"/>
      <c r="AD115" s="1493"/>
      <c r="AE115" s="1493"/>
      <c r="AF115" s="1493"/>
      <c r="AG115" s="1493"/>
      <c r="AH115" s="1493"/>
      <c r="AI115" s="1518"/>
      <c r="AJ115" s="1518"/>
      <c r="AK115" s="1493"/>
      <c r="AL115" s="1493"/>
      <c r="AM115" s="1493"/>
      <c r="AN115" s="1493"/>
      <c r="AO115" s="1493"/>
      <c r="AP115" s="1493"/>
      <c r="AQ115" s="1493"/>
      <c r="AR115" s="1493"/>
      <c r="AS115" s="1493"/>
      <c r="AT115" s="1493"/>
      <c r="AU115" s="1493"/>
      <c r="AV115" s="1493"/>
      <c r="AW115" s="1493"/>
      <c r="AX115" s="1493"/>
      <c r="AY115" s="1493"/>
      <c r="AZ115" s="1493"/>
      <c r="BA115" s="1493"/>
      <c r="BB115" s="1493"/>
      <c r="BC115" s="1493"/>
      <c r="BD115" s="1281"/>
      <c r="BE115" s="1281"/>
      <c r="BF115" s="1281"/>
      <c r="BG115" s="1281"/>
      <c r="BH115" s="1281"/>
      <c r="BI115" s="1269">
        <f t="shared" si="28"/>
        <v>30</v>
      </c>
    </row>
    <row r="116" spans="1:61" ht="17.25" customHeight="1" x14ac:dyDescent="0.25">
      <c r="A116" s="2413"/>
      <c r="B116" s="107" t="s">
        <v>2384</v>
      </c>
      <c r="C116" s="1249" t="s">
        <v>271</v>
      </c>
      <c r="D116" s="90" t="s">
        <v>1138</v>
      </c>
      <c r="E116" s="1515">
        <f t="shared" si="31"/>
        <v>90</v>
      </c>
      <c r="F116" s="1515">
        <f t="shared" si="29"/>
        <v>90</v>
      </c>
      <c r="G116" s="1516" t="str">
        <f>VLOOKUP(H116,[1]MAGV!$B$1:$C$178,2,0)</f>
        <v>Th.Mạnh</v>
      </c>
      <c r="H116" s="80" t="s">
        <v>281</v>
      </c>
      <c r="I116" s="1238"/>
      <c r="J116" s="1238"/>
      <c r="K116" s="1238"/>
      <c r="L116" s="1493"/>
      <c r="M116" s="1493"/>
      <c r="N116" s="1493"/>
      <c r="O116" s="1493"/>
      <c r="P116" s="1493"/>
      <c r="Q116" s="1493"/>
      <c r="R116" s="1493"/>
      <c r="S116" s="1493"/>
      <c r="T116" s="1493"/>
      <c r="U116" s="1493"/>
      <c r="V116" s="1493"/>
      <c r="W116" s="1493"/>
      <c r="X116" s="1493"/>
      <c r="Y116" s="1493"/>
      <c r="Z116" s="1493"/>
      <c r="AA116" s="1493"/>
      <c r="AB116" s="1493"/>
      <c r="AC116" s="1493"/>
      <c r="AD116" s="1493"/>
      <c r="AE116" s="1493"/>
      <c r="AF116" s="1493"/>
      <c r="AG116" s="1493"/>
      <c r="AH116" s="1493"/>
      <c r="AI116" s="1518"/>
      <c r="AJ116" s="1518"/>
      <c r="AK116" s="1493"/>
      <c r="AL116" s="1493"/>
      <c r="AM116" s="1493"/>
      <c r="AN116" s="1493"/>
      <c r="AO116" s="1493"/>
      <c r="AP116" s="1493"/>
      <c r="AQ116" s="1493"/>
      <c r="AR116" s="1493"/>
      <c r="AS116" s="1493"/>
      <c r="AT116" s="1493"/>
      <c r="AU116" s="1493"/>
      <c r="AV116" s="1493"/>
      <c r="AW116" s="1493"/>
      <c r="AX116" s="1493"/>
      <c r="AY116" s="1493">
        <v>16</v>
      </c>
      <c r="AZ116" s="1493">
        <v>20</v>
      </c>
      <c r="BA116" s="1493">
        <v>20</v>
      </c>
      <c r="BB116" s="1493">
        <v>20</v>
      </c>
      <c r="BC116" s="1493">
        <v>14</v>
      </c>
      <c r="BD116" s="1281"/>
      <c r="BE116" s="1281"/>
      <c r="BF116" s="1281"/>
      <c r="BG116" s="1281"/>
      <c r="BH116" s="1281"/>
      <c r="BI116" s="1269">
        <f t="shared" si="28"/>
        <v>90</v>
      </c>
    </row>
    <row r="117" spans="1:61" ht="17.25" customHeight="1" x14ac:dyDescent="0.25">
      <c r="A117" s="2413"/>
      <c r="B117" s="107" t="s">
        <v>2384</v>
      </c>
      <c r="C117" s="1249" t="s">
        <v>284</v>
      </c>
      <c r="D117" s="90" t="s">
        <v>1139</v>
      </c>
      <c r="E117" s="1515">
        <f t="shared" si="31"/>
        <v>90</v>
      </c>
      <c r="F117" s="1515">
        <f t="shared" si="29"/>
        <v>90</v>
      </c>
      <c r="G117" s="1516" t="str">
        <f>VLOOKUP(H117,[1]MAGV!$B$1:$C$178,2,0)</f>
        <v>Th.Huấn</v>
      </c>
      <c r="H117" s="80" t="s">
        <v>270</v>
      </c>
      <c r="I117" s="1238"/>
      <c r="J117" s="1238"/>
      <c r="K117" s="1238"/>
      <c r="L117" s="1493"/>
      <c r="M117" s="1493"/>
      <c r="N117" s="1493"/>
      <c r="O117" s="1493"/>
      <c r="P117" s="1493"/>
      <c r="Q117" s="1493"/>
      <c r="R117" s="1493"/>
      <c r="S117" s="1493"/>
      <c r="T117" s="1493"/>
      <c r="U117" s="1493"/>
      <c r="V117" s="1493"/>
      <c r="W117" s="1493"/>
      <c r="X117" s="1493"/>
      <c r="Y117" s="1493"/>
      <c r="Z117" s="1493"/>
      <c r="AA117" s="1493"/>
      <c r="AB117" s="1493"/>
      <c r="AC117" s="1493"/>
      <c r="AD117" s="1493"/>
      <c r="AE117" s="1493"/>
      <c r="AF117" s="1493"/>
      <c r="AG117" s="1493"/>
      <c r="AH117" s="1493"/>
      <c r="AI117" s="1518"/>
      <c r="AJ117" s="1518"/>
      <c r="AK117" s="1493"/>
      <c r="AL117" s="1493"/>
      <c r="AM117" s="1493"/>
      <c r="AN117" s="1493"/>
      <c r="AO117" s="1493"/>
      <c r="AP117" s="1493"/>
      <c r="AQ117" s="1493"/>
      <c r="AR117" s="1493"/>
      <c r="AS117" s="1493"/>
      <c r="AT117" s="1493">
        <v>8</v>
      </c>
      <c r="AU117" s="1493">
        <v>20</v>
      </c>
      <c r="AV117" s="1493">
        <v>20</v>
      </c>
      <c r="AW117" s="1493">
        <v>20</v>
      </c>
      <c r="AX117" s="1493">
        <v>20</v>
      </c>
      <c r="AY117" s="1493">
        <v>2</v>
      </c>
      <c r="AZ117" s="1493"/>
      <c r="BA117" s="1493"/>
      <c r="BB117" s="1493"/>
      <c r="BC117" s="1493"/>
      <c r="BD117" s="1281"/>
      <c r="BE117" s="1281"/>
      <c r="BF117" s="1281"/>
      <c r="BG117" s="1281"/>
      <c r="BH117" s="1281"/>
      <c r="BI117" s="1269">
        <f t="shared" si="28"/>
        <v>90</v>
      </c>
    </row>
    <row r="118" spans="1:61" ht="17.25" customHeight="1" x14ac:dyDescent="0.25">
      <c r="A118" s="2413"/>
      <c r="B118" s="107" t="s">
        <v>2384</v>
      </c>
      <c r="C118" s="1249" t="s">
        <v>273</v>
      </c>
      <c r="D118" s="90" t="s">
        <v>1140</v>
      </c>
      <c r="E118" s="1515">
        <f t="shared" si="31"/>
        <v>90</v>
      </c>
      <c r="F118" s="1515">
        <f t="shared" si="29"/>
        <v>90</v>
      </c>
      <c r="G118" s="1516" t="str">
        <f>VLOOKUP(H118,[1]MAGV!$B$1:$C$178,2,0)</f>
        <v>C.Huyền</v>
      </c>
      <c r="H118" s="80" t="s">
        <v>275</v>
      </c>
      <c r="I118" s="1238"/>
      <c r="J118" s="1238"/>
      <c r="K118" s="1238"/>
      <c r="L118" s="1493"/>
      <c r="M118" s="1493"/>
      <c r="N118" s="1493"/>
      <c r="O118" s="1493"/>
      <c r="P118" s="1493"/>
      <c r="Q118" s="1493"/>
      <c r="R118" s="1493"/>
      <c r="S118" s="1493"/>
      <c r="T118" s="1493"/>
      <c r="U118" s="1493"/>
      <c r="V118" s="1493"/>
      <c r="W118" s="1493"/>
      <c r="X118" s="1493">
        <v>16</v>
      </c>
      <c r="Y118" s="1493">
        <v>16</v>
      </c>
      <c r="Z118" s="1493">
        <v>16</v>
      </c>
      <c r="AA118" s="1493">
        <v>16</v>
      </c>
      <c r="AB118" s="1493">
        <v>16</v>
      </c>
      <c r="AC118" s="1493">
        <v>10</v>
      </c>
      <c r="AD118" s="1493"/>
      <c r="AE118" s="1493"/>
      <c r="AF118" s="1493"/>
      <c r="AG118" s="1493"/>
      <c r="AH118" s="1493"/>
      <c r="AI118" s="1518"/>
      <c r="AJ118" s="1518"/>
      <c r="AK118" s="1493"/>
      <c r="AL118" s="1493"/>
      <c r="AM118" s="1493"/>
      <c r="AN118" s="1493"/>
      <c r="AO118" s="1493"/>
      <c r="AP118" s="1493"/>
      <c r="AQ118" s="1493"/>
      <c r="AR118" s="1493"/>
      <c r="AS118" s="1493"/>
      <c r="AT118" s="1493"/>
      <c r="AU118" s="1493"/>
      <c r="AV118" s="1493"/>
      <c r="AW118" s="1493"/>
      <c r="AX118" s="1493"/>
      <c r="AY118" s="1493"/>
      <c r="AZ118" s="1493"/>
      <c r="BA118" s="1493"/>
      <c r="BB118" s="1493"/>
      <c r="BC118" s="1493"/>
      <c r="BD118" s="1281"/>
      <c r="BE118" s="1281"/>
      <c r="BF118" s="1281"/>
      <c r="BG118" s="1281"/>
      <c r="BH118" s="1281"/>
      <c r="BI118" s="1269">
        <f t="shared" si="28"/>
        <v>90</v>
      </c>
    </row>
    <row r="119" spans="1:61" ht="17.25" customHeight="1" x14ac:dyDescent="0.25">
      <c r="A119" s="2413"/>
      <c r="B119" s="107" t="s">
        <v>2384</v>
      </c>
      <c r="C119" s="1249" t="s">
        <v>274</v>
      </c>
      <c r="D119" s="90" t="s">
        <v>1141</v>
      </c>
      <c r="E119" s="1515">
        <f t="shared" si="31"/>
        <v>120</v>
      </c>
      <c r="F119" s="1515">
        <f t="shared" si="29"/>
        <v>120</v>
      </c>
      <c r="G119" s="1516" t="str">
        <f>VLOOKUP(H119,[1]MAGV!$B$1:$C$178,2,0)</f>
        <v>C.Huyền</v>
      </c>
      <c r="H119" s="80" t="s">
        <v>275</v>
      </c>
      <c r="I119" s="1238"/>
      <c r="J119" s="1238"/>
      <c r="K119" s="1238"/>
      <c r="L119" s="1493"/>
      <c r="M119" s="1493"/>
      <c r="N119" s="1493">
        <v>15</v>
      </c>
      <c r="O119" s="1493">
        <v>15</v>
      </c>
      <c r="P119" s="1493">
        <v>15</v>
      </c>
      <c r="Q119" s="1493">
        <v>15</v>
      </c>
      <c r="R119" s="1493">
        <v>15</v>
      </c>
      <c r="S119" s="1493">
        <v>15</v>
      </c>
      <c r="T119" s="1493">
        <v>15</v>
      </c>
      <c r="U119" s="1493">
        <v>15</v>
      </c>
      <c r="V119" s="1493"/>
      <c r="W119" s="1493"/>
      <c r="X119" s="1493"/>
      <c r="Y119" s="1493"/>
      <c r="Z119" s="1493"/>
      <c r="AA119" s="1493"/>
      <c r="AB119" s="1493"/>
      <c r="AC119" s="1493"/>
      <c r="AD119" s="1493"/>
      <c r="AE119" s="1493"/>
      <c r="AF119" s="1493"/>
      <c r="AG119" s="1493"/>
      <c r="AH119" s="1493"/>
      <c r="AI119" s="1518"/>
      <c r="AJ119" s="1518"/>
      <c r="AK119" s="1493"/>
      <c r="AL119" s="1493"/>
      <c r="AM119" s="1493"/>
      <c r="AN119" s="1493"/>
      <c r="AO119" s="1493"/>
      <c r="AP119" s="1493"/>
      <c r="AQ119" s="1493"/>
      <c r="AR119" s="1493"/>
      <c r="AS119" s="1493"/>
      <c r="AT119" s="1493"/>
      <c r="AU119" s="1493"/>
      <c r="AV119" s="1493"/>
      <c r="AW119" s="1493"/>
      <c r="AX119" s="1493"/>
      <c r="AY119" s="1493"/>
      <c r="AZ119" s="1493"/>
      <c r="BA119" s="1493"/>
      <c r="BB119" s="1493"/>
      <c r="BC119" s="1493"/>
      <c r="BD119" s="1281"/>
      <c r="BE119" s="1281"/>
      <c r="BF119" s="1281"/>
      <c r="BG119" s="1281"/>
      <c r="BH119" s="1281"/>
      <c r="BI119" s="1269">
        <f t="shared" si="28"/>
        <v>120</v>
      </c>
    </row>
    <row r="120" spans="1:61" ht="17.25" customHeight="1" x14ac:dyDescent="0.25">
      <c r="A120" s="2413"/>
      <c r="B120" s="107" t="s">
        <v>2384</v>
      </c>
      <c r="C120" s="1249" t="s">
        <v>278</v>
      </c>
      <c r="D120" s="90" t="s">
        <v>1142</v>
      </c>
      <c r="E120" s="1515">
        <f t="shared" si="31"/>
        <v>120</v>
      </c>
      <c r="F120" s="1515">
        <f t="shared" si="29"/>
        <v>120</v>
      </c>
      <c r="G120" s="1516" t="str">
        <f>VLOOKUP(H120,[1]MAGV!$B$1:$C$178,2,0)</f>
        <v>Th.Huấn</v>
      </c>
      <c r="H120" s="80" t="s">
        <v>270</v>
      </c>
      <c r="I120" s="1238">
        <v>28</v>
      </c>
      <c r="J120" s="1238">
        <v>28</v>
      </c>
      <c r="K120" s="1238">
        <v>28</v>
      </c>
      <c r="L120" s="1493">
        <v>20</v>
      </c>
      <c r="M120" s="1493">
        <v>16</v>
      </c>
      <c r="N120" s="1493"/>
      <c r="O120" s="1493"/>
      <c r="P120" s="1493"/>
      <c r="Q120" s="1493"/>
      <c r="R120" s="1493"/>
      <c r="S120" s="1493"/>
      <c r="T120" s="1493"/>
      <c r="U120" s="1493"/>
      <c r="V120" s="1493"/>
      <c r="W120" s="1493"/>
      <c r="X120" s="1493"/>
      <c r="Y120" s="1493"/>
      <c r="Z120" s="1493"/>
      <c r="AA120" s="1493"/>
      <c r="AB120" s="1493"/>
      <c r="AC120" s="1493"/>
      <c r="AD120" s="1493"/>
      <c r="AE120" s="1493"/>
      <c r="AF120" s="1493"/>
      <c r="AG120" s="1493"/>
      <c r="AH120" s="1493"/>
      <c r="AI120" s="1518"/>
      <c r="AJ120" s="1518"/>
      <c r="AK120" s="1493"/>
      <c r="AL120" s="1493"/>
      <c r="AM120" s="1493"/>
      <c r="AN120" s="1493"/>
      <c r="AO120" s="1493"/>
      <c r="AP120" s="1493"/>
      <c r="AQ120" s="1493"/>
      <c r="AR120" s="1493"/>
      <c r="AS120" s="1493"/>
      <c r="AT120" s="1493"/>
      <c r="AU120" s="1493"/>
      <c r="AV120" s="1493"/>
      <c r="AW120" s="1493"/>
      <c r="AX120" s="1493"/>
      <c r="AY120" s="1493"/>
      <c r="AZ120" s="1493"/>
      <c r="BA120" s="1493"/>
      <c r="BB120" s="1493"/>
      <c r="BC120" s="1493"/>
      <c r="BD120" s="1281"/>
      <c r="BE120" s="1281"/>
      <c r="BF120" s="1281"/>
      <c r="BG120" s="1281"/>
      <c r="BH120" s="1281"/>
      <c r="BI120" s="1269">
        <f t="shared" si="28"/>
        <v>120</v>
      </c>
    </row>
    <row r="121" spans="1:61" ht="17.25" customHeight="1" x14ac:dyDescent="0.25">
      <c r="A121" s="2413"/>
      <c r="B121" s="107" t="s">
        <v>2384</v>
      </c>
      <c r="C121" s="1249" t="s">
        <v>285</v>
      </c>
      <c r="D121" s="90" t="s">
        <v>1124</v>
      </c>
      <c r="E121" s="1515">
        <f t="shared" si="31"/>
        <v>120</v>
      </c>
      <c r="F121" s="1515">
        <f t="shared" si="29"/>
        <v>120</v>
      </c>
      <c r="G121" s="1516" t="str">
        <f>VLOOKUP(H121,[1]MAGV!$B$1:$C$178,2,0)</f>
        <v>Th. Linh</v>
      </c>
      <c r="H121" s="80" t="s">
        <v>268</v>
      </c>
      <c r="I121" s="1238"/>
      <c r="J121" s="1238"/>
      <c r="K121" s="1238"/>
      <c r="L121" s="1493"/>
      <c r="M121" s="1493"/>
      <c r="N121" s="1493"/>
      <c r="O121" s="1493"/>
      <c r="P121" s="1493"/>
      <c r="Q121" s="1493"/>
      <c r="R121" s="1493"/>
      <c r="S121" s="1493"/>
      <c r="T121" s="1493"/>
      <c r="U121" s="1493"/>
      <c r="V121" s="1493">
        <v>12</v>
      </c>
      <c r="W121" s="1493">
        <v>12</v>
      </c>
      <c r="X121" s="1493">
        <v>12</v>
      </c>
      <c r="Y121" s="1493">
        <v>12</v>
      </c>
      <c r="Z121" s="1493">
        <v>12</v>
      </c>
      <c r="AA121" s="1493">
        <v>12</v>
      </c>
      <c r="AB121" s="1493">
        <v>12</v>
      </c>
      <c r="AC121" s="1493">
        <v>12</v>
      </c>
      <c r="AD121" s="1493">
        <v>12</v>
      </c>
      <c r="AE121" s="1493">
        <v>12</v>
      </c>
      <c r="AF121" s="1493"/>
      <c r="AG121" s="1493"/>
      <c r="AH121" s="1493"/>
      <c r="AI121" s="1518"/>
      <c r="AJ121" s="1518"/>
      <c r="AK121" s="1493"/>
      <c r="AL121" s="1493"/>
      <c r="AM121" s="1493"/>
      <c r="AN121" s="1493"/>
      <c r="AO121" s="1493"/>
      <c r="AP121" s="1493"/>
      <c r="AQ121" s="1493"/>
      <c r="AR121" s="1493"/>
      <c r="AS121" s="1493"/>
      <c r="AT121" s="1493"/>
      <c r="AU121" s="1493"/>
      <c r="AV121" s="1493"/>
      <c r="AW121" s="1493"/>
      <c r="AX121" s="1493"/>
      <c r="AY121" s="1493"/>
      <c r="AZ121" s="1493"/>
      <c r="BA121" s="1493"/>
      <c r="BB121" s="1493"/>
      <c r="BC121" s="1493"/>
      <c r="BD121" s="1281"/>
      <c r="BE121" s="1281"/>
      <c r="BF121" s="1281"/>
      <c r="BG121" s="1281"/>
      <c r="BH121" s="1281"/>
      <c r="BI121" s="1269">
        <f t="shared" si="28"/>
        <v>120</v>
      </c>
    </row>
    <row r="122" spans="1:61" ht="17.25" customHeight="1" x14ac:dyDescent="0.25">
      <c r="A122" s="2413"/>
      <c r="B122" s="107" t="s">
        <v>2384</v>
      </c>
      <c r="C122" s="1249" t="s">
        <v>298</v>
      </c>
      <c r="D122" s="90" t="s">
        <v>2363</v>
      </c>
      <c r="E122" s="1515">
        <f t="shared" si="31"/>
        <v>60</v>
      </c>
      <c r="F122" s="1515">
        <f t="shared" si="29"/>
        <v>60</v>
      </c>
      <c r="G122" s="1516" t="str">
        <f>VLOOKUP(H122,[1]MAGV!$B$1:$C$178,2,0)</f>
        <v>Th. Linh</v>
      </c>
      <c r="H122" s="80" t="s">
        <v>268</v>
      </c>
      <c r="I122" s="1238"/>
      <c r="J122" s="1238"/>
      <c r="K122" s="1238"/>
      <c r="L122" s="1493"/>
      <c r="M122" s="1493"/>
      <c r="N122" s="1493"/>
      <c r="O122" s="1493"/>
      <c r="P122" s="1493"/>
      <c r="Q122" s="1493"/>
      <c r="R122" s="1493"/>
      <c r="S122" s="1493"/>
      <c r="T122" s="1493"/>
      <c r="U122" s="1493"/>
      <c r="V122" s="1493"/>
      <c r="W122" s="1493"/>
      <c r="X122" s="1493"/>
      <c r="Y122" s="1493"/>
      <c r="Z122" s="1493"/>
      <c r="AA122" s="1493"/>
      <c r="AB122" s="1493"/>
      <c r="AC122" s="1493"/>
      <c r="AD122" s="1493"/>
      <c r="AE122" s="1493"/>
      <c r="AF122" s="1493">
        <v>12</v>
      </c>
      <c r="AG122" s="1493">
        <v>12</v>
      </c>
      <c r="AH122" s="1493">
        <v>20</v>
      </c>
      <c r="AI122" s="1518"/>
      <c r="AJ122" s="1518"/>
      <c r="AK122" s="1493">
        <v>12</v>
      </c>
      <c r="AL122" s="1493">
        <v>4</v>
      </c>
      <c r="AM122" s="1493"/>
      <c r="AN122" s="1493"/>
      <c r="AO122" s="1493"/>
      <c r="AP122" s="1493"/>
      <c r="AQ122" s="1493"/>
      <c r="AR122" s="1493"/>
      <c r="AS122" s="1493"/>
      <c r="AT122" s="1493"/>
      <c r="AU122" s="1493"/>
      <c r="AV122" s="1493"/>
      <c r="AW122" s="1493"/>
      <c r="AX122" s="1493"/>
      <c r="AY122" s="1493"/>
      <c r="AZ122" s="1493"/>
      <c r="BA122" s="1493"/>
      <c r="BB122" s="1493"/>
      <c r="BC122" s="1493"/>
      <c r="BD122" s="1281"/>
      <c r="BE122" s="1281"/>
      <c r="BF122" s="1281"/>
      <c r="BG122" s="1281"/>
      <c r="BH122" s="1281"/>
      <c r="BI122" s="1269">
        <f t="shared" si="28"/>
        <v>60</v>
      </c>
    </row>
    <row r="123" spans="1:61" ht="17.25" customHeight="1" x14ac:dyDescent="0.25">
      <c r="A123" s="2413"/>
      <c r="B123" s="107" t="s">
        <v>2384</v>
      </c>
      <c r="C123" s="1249" t="s">
        <v>299</v>
      </c>
      <c r="D123" s="90" t="s">
        <v>2388</v>
      </c>
      <c r="E123" s="1515">
        <f t="shared" si="31"/>
        <v>80</v>
      </c>
      <c r="F123" s="1515">
        <f t="shared" si="29"/>
        <v>80</v>
      </c>
      <c r="G123" s="1516" t="str">
        <f>VLOOKUP(H123,[1]MAGV!$B$1:$C$178,2,0)</f>
        <v>Th. Linh</v>
      </c>
      <c r="H123" s="80" t="s">
        <v>268</v>
      </c>
      <c r="I123" s="1238"/>
      <c r="J123" s="1238"/>
      <c r="K123" s="1238"/>
      <c r="L123" s="1493"/>
      <c r="M123" s="1493"/>
      <c r="N123" s="1493"/>
      <c r="O123" s="1493"/>
      <c r="P123" s="1493"/>
      <c r="Q123" s="1493"/>
      <c r="R123" s="1493"/>
      <c r="S123" s="1493"/>
      <c r="T123" s="1493"/>
      <c r="U123" s="1493"/>
      <c r="V123" s="1493"/>
      <c r="W123" s="1493"/>
      <c r="X123" s="1493"/>
      <c r="Y123" s="1493"/>
      <c r="Z123" s="1493"/>
      <c r="AA123" s="1493"/>
      <c r="AB123" s="1493"/>
      <c r="AC123" s="1493"/>
      <c r="AD123" s="1493"/>
      <c r="AE123" s="1493"/>
      <c r="AF123" s="1493"/>
      <c r="AG123" s="1493"/>
      <c r="AH123" s="1493"/>
      <c r="AI123" s="1518"/>
      <c r="AJ123" s="1518"/>
      <c r="AK123" s="1493"/>
      <c r="AL123" s="1493"/>
      <c r="AM123" s="1493"/>
      <c r="AN123" s="1493"/>
      <c r="AO123" s="1493"/>
      <c r="AP123" s="1493">
        <v>20</v>
      </c>
      <c r="AQ123" s="1493">
        <v>20</v>
      </c>
      <c r="AR123" s="1493">
        <v>20</v>
      </c>
      <c r="AS123" s="1493">
        <v>20</v>
      </c>
      <c r="AT123" s="1493"/>
      <c r="AU123" s="1493"/>
      <c r="AV123" s="1493"/>
      <c r="AW123" s="1493"/>
      <c r="AX123" s="1493"/>
      <c r="AY123" s="1493"/>
      <c r="AZ123" s="1493"/>
      <c r="BA123" s="1493"/>
      <c r="BB123" s="1493"/>
      <c r="BC123" s="1493"/>
      <c r="BD123" s="1281"/>
      <c r="BE123" s="1281"/>
      <c r="BF123" s="1281"/>
      <c r="BG123" s="1281"/>
      <c r="BH123" s="1281"/>
      <c r="BI123" s="1269">
        <f t="shared" si="28"/>
        <v>80</v>
      </c>
    </row>
    <row r="124" spans="1:61" ht="17.25" customHeight="1" x14ac:dyDescent="0.25">
      <c r="A124" s="2413"/>
      <c r="B124" s="107" t="s">
        <v>2384</v>
      </c>
      <c r="C124" s="1249" t="s">
        <v>299</v>
      </c>
      <c r="D124" s="90" t="s">
        <v>2388</v>
      </c>
      <c r="E124" s="1515">
        <f t="shared" si="31"/>
        <v>10</v>
      </c>
      <c r="F124" s="1515">
        <f t="shared" si="29"/>
        <v>10</v>
      </c>
      <c r="G124" s="1516" t="str">
        <f>VLOOKUP(H124,[1]MAGV!$B$1:$C$178,2,0)</f>
        <v>Th.Huấn</v>
      </c>
      <c r="H124" s="80" t="s">
        <v>270</v>
      </c>
      <c r="I124" s="1238"/>
      <c r="J124" s="1238"/>
      <c r="K124" s="1238"/>
      <c r="L124" s="1493"/>
      <c r="M124" s="1493"/>
      <c r="N124" s="1493"/>
      <c r="O124" s="1493"/>
      <c r="P124" s="1493"/>
      <c r="Q124" s="1493"/>
      <c r="R124" s="1493"/>
      <c r="S124" s="1493"/>
      <c r="T124" s="1493"/>
      <c r="U124" s="1493"/>
      <c r="V124" s="1493"/>
      <c r="W124" s="1493"/>
      <c r="X124" s="1493"/>
      <c r="Y124" s="1493"/>
      <c r="Z124" s="1493"/>
      <c r="AA124" s="1493"/>
      <c r="AB124" s="1493"/>
      <c r="AC124" s="1493"/>
      <c r="AD124" s="1493"/>
      <c r="AE124" s="1493"/>
      <c r="AF124" s="1493"/>
      <c r="AG124" s="1493"/>
      <c r="AH124" s="1493"/>
      <c r="AI124" s="1518"/>
      <c r="AJ124" s="1518"/>
      <c r="AK124" s="1493"/>
      <c r="AL124" s="1493"/>
      <c r="AM124" s="1493"/>
      <c r="AN124" s="1493"/>
      <c r="AO124" s="1493"/>
      <c r="AP124" s="1493"/>
      <c r="AQ124" s="1493"/>
      <c r="AR124" s="1493"/>
      <c r="AS124" s="1493"/>
      <c r="AT124" s="1493">
        <v>10</v>
      </c>
      <c r="AU124" s="1493"/>
      <c r="AV124" s="1493"/>
      <c r="AW124" s="1493"/>
      <c r="AX124" s="1493"/>
      <c r="AY124" s="1493"/>
      <c r="AZ124" s="1493"/>
      <c r="BA124" s="1493"/>
      <c r="BB124" s="1493"/>
      <c r="BC124" s="1493"/>
      <c r="BD124" s="1281"/>
      <c r="BE124" s="1281"/>
      <c r="BF124" s="1281"/>
      <c r="BG124" s="1281"/>
      <c r="BH124" s="1281"/>
      <c r="BI124" s="1269">
        <f t="shared" si="28"/>
        <v>10</v>
      </c>
    </row>
    <row r="125" spans="1:61" ht="17.25" customHeight="1" x14ac:dyDescent="0.25">
      <c r="A125" s="2413"/>
      <c r="B125" s="107" t="s">
        <v>2384</v>
      </c>
      <c r="C125" s="1249" t="s">
        <v>2250</v>
      </c>
      <c r="D125" s="90" t="s">
        <v>1144</v>
      </c>
      <c r="E125" s="1515">
        <f t="shared" si="31"/>
        <v>60</v>
      </c>
      <c r="F125" s="1515">
        <f t="shared" si="29"/>
        <v>60</v>
      </c>
      <c r="G125" s="1516" t="str">
        <f>VLOOKUP(H125,[1]MAGV!$B$1:$C$178,2,0)</f>
        <v>Th. Linh</v>
      </c>
      <c r="H125" s="80" t="s">
        <v>268</v>
      </c>
      <c r="I125" s="1238"/>
      <c r="J125" s="1238"/>
      <c r="K125" s="1238"/>
      <c r="L125" s="1493"/>
      <c r="M125" s="1493"/>
      <c r="N125" s="1493"/>
      <c r="O125" s="1493"/>
      <c r="P125" s="1493"/>
      <c r="Q125" s="1493"/>
      <c r="R125" s="1493"/>
      <c r="S125" s="1493"/>
      <c r="T125" s="1493"/>
      <c r="U125" s="1493"/>
      <c r="V125" s="1493"/>
      <c r="W125" s="1493"/>
      <c r="X125" s="1493"/>
      <c r="Y125" s="1493"/>
      <c r="Z125" s="1493"/>
      <c r="AA125" s="1493"/>
      <c r="AB125" s="1493"/>
      <c r="AC125" s="1493"/>
      <c r="AD125" s="1493"/>
      <c r="AE125" s="1493"/>
      <c r="AF125" s="1493"/>
      <c r="AG125" s="1493"/>
      <c r="AH125" s="1493"/>
      <c r="AI125" s="1518"/>
      <c r="AJ125" s="1518"/>
      <c r="AK125" s="1493"/>
      <c r="AL125" s="1493">
        <v>8</v>
      </c>
      <c r="AM125" s="1493">
        <v>12</v>
      </c>
      <c r="AN125" s="1493">
        <v>20</v>
      </c>
      <c r="AO125" s="1493">
        <v>20</v>
      </c>
      <c r="AP125" s="1493"/>
      <c r="AQ125" s="1493"/>
      <c r="AR125" s="1493"/>
      <c r="AS125" s="1493"/>
      <c r="AT125" s="1493"/>
      <c r="AU125" s="1493"/>
      <c r="AV125" s="1493"/>
      <c r="AW125" s="1493"/>
      <c r="AX125" s="1493"/>
      <c r="AY125" s="1493"/>
      <c r="AZ125" s="1493"/>
      <c r="BA125" s="1493"/>
      <c r="BB125" s="1493"/>
      <c r="BC125" s="1493"/>
      <c r="BD125" s="1281"/>
      <c r="BE125" s="1281"/>
      <c r="BF125" s="1281"/>
      <c r="BG125" s="1281"/>
      <c r="BH125" s="1281"/>
      <c r="BI125" s="1269">
        <f t="shared" si="28"/>
        <v>60</v>
      </c>
    </row>
    <row r="126" spans="1:61" s="1288" customFormat="1" ht="24" customHeight="1" x14ac:dyDescent="0.2">
      <c r="A126" s="2413"/>
      <c r="B126" s="978" t="s">
        <v>1964</v>
      </c>
      <c r="C126" s="1287"/>
      <c r="D126" s="1287" t="s">
        <v>843</v>
      </c>
      <c r="E126" s="1287">
        <f>SUM(E110:E125)</f>
        <v>1160</v>
      </c>
      <c r="F126" s="1287">
        <f t="shared" ref="F126:BH126" si="32">SUM(F110:F125)</f>
        <v>1160</v>
      </c>
      <c r="G126" s="1287">
        <f t="shared" si="32"/>
        <v>0</v>
      </c>
      <c r="H126" s="1287">
        <f t="shared" si="32"/>
        <v>0</v>
      </c>
      <c r="I126" s="1287">
        <f t="shared" si="32"/>
        <v>28</v>
      </c>
      <c r="J126" s="1287">
        <f t="shared" si="32"/>
        <v>28</v>
      </c>
      <c r="K126" s="1287">
        <f t="shared" si="32"/>
        <v>28</v>
      </c>
      <c r="L126" s="1287">
        <f t="shared" si="32"/>
        <v>20</v>
      </c>
      <c r="M126" s="1287">
        <f t="shared" si="32"/>
        <v>16</v>
      </c>
      <c r="N126" s="1287">
        <f t="shared" si="32"/>
        <v>35</v>
      </c>
      <c r="O126" s="1287">
        <f t="shared" si="32"/>
        <v>35</v>
      </c>
      <c r="P126" s="1287">
        <f t="shared" si="32"/>
        <v>35</v>
      </c>
      <c r="Q126" s="1287">
        <f t="shared" si="32"/>
        <v>35</v>
      </c>
      <c r="R126" s="1287">
        <f t="shared" si="32"/>
        <v>35</v>
      </c>
      <c r="S126" s="1287">
        <f t="shared" si="32"/>
        <v>35</v>
      </c>
      <c r="T126" s="1287">
        <f t="shared" si="32"/>
        <v>35</v>
      </c>
      <c r="U126" s="1287">
        <f t="shared" si="32"/>
        <v>30</v>
      </c>
      <c r="V126" s="1287">
        <f t="shared" si="32"/>
        <v>22</v>
      </c>
      <c r="W126" s="1287">
        <f t="shared" si="32"/>
        <v>32</v>
      </c>
      <c r="X126" s="1287">
        <f t="shared" si="32"/>
        <v>28</v>
      </c>
      <c r="Y126" s="1287">
        <f t="shared" si="32"/>
        <v>28</v>
      </c>
      <c r="Z126" s="1287">
        <f t="shared" si="32"/>
        <v>28</v>
      </c>
      <c r="AA126" s="1287">
        <f t="shared" si="32"/>
        <v>28</v>
      </c>
      <c r="AB126" s="1287">
        <f t="shared" si="32"/>
        <v>28</v>
      </c>
      <c r="AC126" s="1287">
        <f t="shared" si="32"/>
        <v>27</v>
      </c>
      <c r="AD126" s="1287">
        <f t="shared" si="32"/>
        <v>27</v>
      </c>
      <c r="AE126" s="1287">
        <f t="shared" si="32"/>
        <v>32</v>
      </c>
      <c r="AF126" s="1287">
        <f t="shared" si="32"/>
        <v>27</v>
      </c>
      <c r="AG126" s="1287">
        <f t="shared" si="32"/>
        <v>32</v>
      </c>
      <c r="AH126" s="1287">
        <f t="shared" si="32"/>
        <v>20</v>
      </c>
      <c r="AI126" s="1287">
        <f t="shared" si="32"/>
        <v>0</v>
      </c>
      <c r="AJ126" s="1287">
        <f t="shared" si="32"/>
        <v>0</v>
      </c>
      <c r="AK126" s="1287">
        <f t="shared" si="32"/>
        <v>32</v>
      </c>
      <c r="AL126" s="1287">
        <f t="shared" si="32"/>
        <v>32</v>
      </c>
      <c r="AM126" s="1287">
        <f t="shared" si="32"/>
        <v>32</v>
      </c>
      <c r="AN126" s="1287">
        <f t="shared" si="32"/>
        <v>20</v>
      </c>
      <c r="AO126" s="1287">
        <f t="shared" si="32"/>
        <v>20</v>
      </c>
      <c r="AP126" s="1287">
        <f t="shared" si="32"/>
        <v>20</v>
      </c>
      <c r="AQ126" s="1287">
        <f t="shared" si="32"/>
        <v>20</v>
      </c>
      <c r="AR126" s="1287">
        <f t="shared" si="32"/>
        <v>20</v>
      </c>
      <c r="AS126" s="1287">
        <f t="shared" si="32"/>
        <v>20</v>
      </c>
      <c r="AT126" s="1287">
        <f t="shared" si="32"/>
        <v>18</v>
      </c>
      <c r="AU126" s="1287">
        <f t="shared" si="32"/>
        <v>20</v>
      </c>
      <c r="AV126" s="1287">
        <f t="shared" si="32"/>
        <v>20</v>
      </c>
      <c r="AW126" s="1287">
        <f t="shared" si="32"/>
        <v>20</v>
      </c>
      <c r="AX126" s="1287">
        <f t="shared" si="32"/>
        <v>20</v>
      </c>
      <c r="AY126" s="1287">
        <f t="shared" si="32"/>
        <v>18</v>
      </c>
      <c r="AZ126" s="1287">
        <f t="shared" si="32"/>
        <v>20</v>
      </c>
      <c r="BA126" s="1287">
        <f t="shared" si="32"/>
        <v>20</v>
      </c>
      <c r="BB126" s="1287">
        <f t="shared" si="32"/>
        <v>20</v>
      </c>
      <c r="BC126" s="1287">
        <f t="shared" si="32"/>
        <v>14</v>
      </c>
      <c r="BD126" s="1287">
        <f t="shared" si="32"/>
        <v>0</v>
      </c>
      <c r="BE126" s="1287">
        <f t="shared" si="32"/>
        <v>0</v>
      </c>
      <c r="BF126" s="1287">
        <f t="shared" si="32"/>
        <v>0</v>
      </c>
      <c r="BG126" s="1287">
        <f t="shared" si="32"/>
        <v>0</v>
      </c>
      <c r="BH126" s="1287">
        <f t="shared" si="32"/>
        <v>0</v>
      </c>
      <c r="BI126" s="1269">
        <f t="shared" si="28"/>
        <v>1160</v>
      </c>
    </row>
    <row r="127" spans="1:61" s="1548" customFormat="1" ht="15" x14ac:dyDescent="0.25">
      <c r="A127" s="1589"/>
      <c r="B127" s="1537" t="s">
        <v>2389</v>
      </c>
      <c r="C127" s="1537" t="s">
        <v>157</v>
      </c>
      <c r="D127" s="1590" t="s">
        <v>124</v>
      </c>
      <c r="E127" s="1537">
        <f t="shared" ref="E127:E128" si="33">SUM(I127:BB127)</f>
        <v>45</v>
      </c>
      <c r="G127" s="1536" t="s">
        <v>2225</v>
      </c>
      <c r="H127" s="754" t="s">
        <v>1032</v>
      </c>
      <c r="I127" s="1547"/>
      <c r="J127" s="1547"/>
      <c r="K127" s="1547"/>
      <c r="L127" s="1547"/>
      <c r="M127" s="1547"/>
      <c r="N127" s="1547"/>
      <c r="O127" s="1529"/>
      <c r="P127" s="1529"/>
      <c r="Q127" s="1529"/>
      <c r="R127" s="1529"/>
      <c r="S127" s="1529"/>
      <c r="T127" s="1547"/>
      <c r="U127" s="1547"/>
      <c r="V127" s="1547"/>
      <c r="W127" s="1591"/>
      <c r="X127" s="1591"/>
      <c r="Y127" s="1591"/>
      <c r="Z127" s="1547"/>
      <c r="AA127" s="1547"/>
      <c r="AB127" s="1547"/>
      <c r="AC127" s="1547"/>
      <c r="AD127" s="1547"/>
      <c r="AE127" s="1547"/>
      <c r="AF127" s="1547"/>
      <c r="AG127" s="1547"/>
      <c r="AH127" s="1587"/>
      <c r="AI127" s="1587"/>
      <c r="AJ127" s="1547"/>
      <c r="AK127" s="1547"/>
      <c r="AL127" s="1591"/>
      <c r="AM127" s="1591"/>
      <c r="AN127" s="1591"/>
      <c r="AO127" s="1547"/>
      <c r="AP127" s="1547"/>
      <c r="AQ127" s="1547"/>
      <c r="AR127" s="1547"/>
      <c r="AS127" s="1547">
        <v>45</v>
      </c>
      <c r="AT127" s="1547"/>
      <c r="AU127" s="1547"/>
      <c r="AV127" s="1547"/>
      <c r="AW127" s="1547"/>
      <c r="AX127" s="1547"/>
      <c r="AY127" s="1547"/>
      <c r="AZ127" s="1547"/>
      <c r="BA127" s="1574"/>
      <c r="BC127" s="1588"/>
      <c r="BD127" s="1588"/>
      <c r="BE127" s="1587"/>
    </row>
    <row r="128" spans="1:61" s="1548" customFormat="1" ht="15" x14ac:dyDescent="0.25">
      <c r="A128" s="1589"/>
      <c r="B128" s="755"/>
      <c r="C128" s="1537" t="s">
        <v>158</v>
      </c>
      <c r="D128" s="1590" t="s">
        <v>2431</v>
      </c>
      <c r="E128" s="1537">
        <f t="shared" si="33"/>
        <v>90</v>
      </c>
      <c r="G128" s="1536" t="s">
        <v>2222</v>
      </c>
      <c r="H128" s="754" t="s">
        <v>147</v>
      </c>
      <c r="I128" s="1547"/>
      <c r="J128" s="1547"/>
      <c r="K128" s="1547"/>
      <c r="L128" s="1547"/>
      <c r="M128" s="1547"/>
      <c r="N128" s="1547"/>
      <c r="O128" s="1547"/>
      <c r="P128" s="1547"/>
      <c r="Q128" s="1547"/>
      <c r="R128" s="1547"/>
      <c r="S128" s="1547"/>
      <c r="T128" s="1547"/>
      <c r="U128" s="1547"/>
      <c r="V128" s="1547"/>
      <c r="W128" s="1547"/>
      <c r="X128" s="1547"/>
      <c r="Y128" s="1547"/>
      <c r="Z128" s="1547"/>
      <c r="AA128" s="1547"/>
      <c r="AB128" s="1547"/>
      <c r="AC128" s="1547"/>
      <c r="AD128" s="1547"/>
      <c r="AE128" s="1547"/>
      <c r="AF128" s="1547"/>
      <c r="AG128" s="1547"/>
      <c r="AH128" s="1587"/>
      <c r="AI128" s="1587"/>
      <c r="AJ128" s="1547"/>
      <c r="AK128" s="1547"/>
      <c r="AL128" s="1591"/>
      <c r="AM128" s="1591"/>
      <c r="AN128" s="1591"/>
      <c r="AO128" s="1547"/>
      <c r="AP128" s="1547"/>
      <c r="AQ128" s="1547"/>
      <c r="AR128" s="1547"/>
      <c r="AS128" s="1547"/>
      <c r="AT128" s="1547">
        <v>35</v>
      </c>
      <c r="AU128" s="1547">
        <v>35</v>
      </c>
      <c r="AV128" s="1547">
        <v>20</v>
      </c>
      <c r="AW128" s="1547"/>
      <c r="AX128" s="1547"/>
      <c r="AY128" s="1547"/>
      <c r="AZ128" s="1547"/>
      <c r="BA128" s="1574"/>
      <c r="BC128" s="1588"/>
      <c r="BD128" s="1588"/>
      <c r="BE128" s="1587"/>
    </row>
    <row r="129" spans="1:61" ht="17.25" customHeight="1" x14ac:dyDescent="0.25">
      <c r="A129" s="2413">
        <v>15</v>
      </c>
      <c r="B129" s="107" t="s">
        <v>2389</v>
      </c>
      <c r="C129" s="1249" t="s">
        <v>162</v>
      </c>
      <c r="D129" s="90" t="s">
        <v>1153</v>
      </c>
      <c r="E129" s="1515">
        <f>F129</f>
        <v>75</v>
      </c>
      <c r="F129" s="1515">
        <f t="shared" si="29"/>
        <v>75</v>
      </c>
      <c r="G129" s="1516" t="str">
        <f>VLOOKUP(H129,[1]MAGV!$B$1:$C$178,2,0)</f>
        <v>C.Ngà</v>
      </c>
      <c r="H129" s="80" t="s">
        <v>279</v>
      </c>
      <c r="I129" s="1238"/>
      <c r="J129" s="1238"/>
      <c r="K129" s="1238"/>
      <c r="L129" s="1493"/>
      <c r="M129" s="1493"/>
      <c r="N129" s="1493"/>
      <c r="O129" s="1493"/>
      <c r="P129" s="1493"/>
      <c r="Q129" s="1493"/>
      <c r="R129" s="1493"/>
      <c r="S129" s="1493"/>
      <c r="T129" s="1493"/>
      <c r="U129" s="1493"/>
      <c r="V129" s="1493">
        <v>35</v>
      </c>
      <c r="W129" s="1493">
        <v>35</v>
      </c>
      <c r="X129" s="1493">
        <v>5</v>
      </c>
      <c r="Y129" s="1493"/>
      <c r="Z129" s="1493"/>
      <c r="AA129" s="1493"/>
      <c r="AB129" s="1493"/>
      <c r="AC129" s="1493"/>
      <c r="AD129" s="1493"/>
      <c r="AE129" s="1493"/>
      <c r="AF129" s="1493"/>
      <c r="AG129" s="1493"/>
      <c r="AH129" s="1493"/>
      <c r="AI129" s="1518"/>
      <c r="AJ129" s="1518"/>
      <c r="AK129" s="1493"/>
      <c r="AL129" s="1493"/>
      <c r="AM129" s="1493"/>
      <c r="AN129" s="1493"/>
      <c r="AO129" s="1493"/>
      <c r="AP129" s="1493"/>
      <c r="AQ129" s="1493"/>
      <c r="AR129" s="1493"/>
      <c r="AS129" s="1493"/>
      <c r="AT129" s="1493"/>
      <c r="AU129" s="1493"/>
      <c r="AV129" s="1493"/>
      <c r="AW129" s="1493"/>
      <c r="AX129" s="1493"/>
      <c r="AY129" s="1493"/>
      <c r="AZ129" s="1493"/>
      <c r="BA129" s="1493"/>
      <c r="BB129" s="1493"/>
      <c r="BC129" s="1493"/>
      <c r="BD129" s="1281"/>
      <c r="BE129" s="1281"/>
      <c r="BF129" s="1281"/>
      <c r="BG129" s="1281"/>
      <c r="BH129" s="1281"/>
      <c r="BI129" s="1269">
        <f t="shared" si="28"/>
        <v>75</v>
      </c>
    </row>
    <row r="130" spans="1:61" ht="17.25" customHeight="1" x14ac:dyDescent="0.25">
      <c r="A130" s="2413"/>
      <c r="B130" s="107" t="s">
        <v>2389</v>
      </c>
      <c r="C130" s="1249" t="s">
        <v>119</v>
      </c>
      <c r="D130" s="90" t="s">
        <v>1154</v>
      </c>
      <c r="E130" s="1515">
        <f t="shared" ref="E130:E145" si="34">F130</f>
        <v>30</v>
      </c>
      <c r="F130" s="1515">
        <f t="shared" si="29"/>
        <v>30</v>
      </c>
      <c r="G130" s="1516" t="str">
        <f>VLOOKUP(H130,[1]MAGV!$B$1:$C$178,2,0)</f>
        <v>C.Ngà</v>
      </c>
      <c r="H130" s="80" t="s">
        <v>279</v>
      </c>
      <c r="I130" s="1238"/>
      <c r="J130" s="1238"/>
      <c r="K130" s="1238"/>
      <c r="L130" s="1493"/>
      <c r="M130" s="1493"/>
      <c r="N130" s="1493"/>
      <c r="O130" s="1493"/>
      <c r="P130" s="1493"/>
      <c r="Q130" s="1493"/>
      <c r="R130" s="1493"/>
      <c r="S130" s="1493"/>
      <c r="T130" s="1493"/>
      <c r="U130" s="1493"/>
      <c r="V130" s="1493"/>
      <c r="W130" s="1493"/>
      <c r="X130" s="1493">
        <v>30</v>
      </c>
      <c r="Y130" s="1493"/>
      <c r="Z130" s="1493"/>
      <c r="AA130" s="1493"/>
      <c r="AB130" s="1493"/>
      <c r="AC130" s="1493"/>
      <c r="AD130" s="1493"/>
      <c r="AE130" s="1493"/>
      <c r="AF130" s="1493"/>
      <c r="AG130" s="1493"/>
      <c r="AH130" s="1493"/>
      <c r="AI130" s="1518"/>
      <c r="AJ130" s="1518"/>
      <c r="AK130" s="1493"/>
      <c r="AL130" s="1493"/>
      <c r="AM130" s="1493"/>
      <c r="AN130" s="1493"/>
      <c r="AO130" s="1493"/>
      <c r="AP130" s="1493"/>
      <c r="AQ130" s="1493"/>
      <c r="AR130" s="1493"/>
      <c r="AS130" s="1493"/>
      <c r="AT130" s="1493"/>
      <c r="AU130" s="1493"/>
      <c r="AV130" s="1493"/>
      <c r="AW130" s="1493"/>
      <c r="AX130" s="1493"/>
      <c r="AY130" s="1493"/>
      <c r="AZ130" s="1493"/>
      <c r="BA130" s="1493"/>
      <c r="BB130" s="1493"/>
      <c r="BC130" s="1493"/>
      <c r="BD130" s="1281"/>
      <c r="BE130" s="1281"/>
      <c r="BF130" s="1281"/>
      <c r="BG130" s="1281"/>
      <c r="BH130" s="1281"/>
      <c r="BI130" s="1269">
        <f t="shared" si="28"/>
        <v>30</v>
      </c>
    </row>
    <row r="131" spans="1:61" ht="17.25" customHeight="1" x14ac:dyDescent="0.25">
      <c r="A131" s="2413"/>
      <c r="B131" s="107" t="s">
        <v>2389</v>
      </c>
      <c r="C131" s="1249" t="s">
        <v>163</v>
      </c>
      <c r="D131" s="90" t="s">
        <v>1155</v>
      </c>
      <c r="E131" s="1515">
        <f t="shared" si="34"/>
        <v>75</v>
      </c>
      <c r="F131" s="1515">
        <f t="shared" si="29"/>
        <v>75</v>
      </c>
      <c r="G131" s="1516" t="str">
        <f>VLOOKUP(H131,[1]MAGV!$B$1:$C$178,2,0)</f>
        <v>C.Ngà</v>
      </c>
      <c r="H131" s="80" t="s">
        <v>279</v>
      </c>
      <c r="I131" s="1238"/>
      <c r="J131" s="1238"/>
      <c r="K131" s="1238"/>
      <c r="L131" s="1493"/>
      <c r="M131" s="1493"/>
      <c r="N131" s="1493"/>
      <c r="O131" s="1493"/>
      <c r="P131" s="1493"/>
      <c r="Q131" s="1493"/>
      <c r="R131" s="1493"/>
      <c r="S131" s="1493"/>
      <c r="T131" s="1493"/>
      <c r="U131" s="1493"/>
      <c r="V131" s="1493"/>
      <c r="W131" s="1493"/>
      <c r="X131" s="1493"/>
      <c r="Y131" s="1493">
        <v>35</v>
      </c>
      <c r="Z131" s="1493">
        <v>40</v>
      </c>
      <c r="AA131" s="1493"/>
      <c r="AB131" s="1493"/>
      <c r="AC131" s="1493"/>
      <c r="AD131" s="1493"/>
      <c r="AE131" s="1493"/>
      <c r="AF131" s="1493"/>
      <c r="AG131" s="1493"/>
      <c r="AH131" s="1493"/>
      <c r="AI131" s="1518"/>
      <c r="AJ131" s="1518"/>
      <c r="AK131" s="1493"/>
      <c r="AL131" s="1493"/>
      <c r="AM131" s="1493"/>
      <c r="AN131" s="1493"/>
      <c r="AO131" s="1493"/>
      <c r="AP131" s="1493"/>
      <c r="AQ131" s="1493"/>
      <c r="AR131" s="1493"/>
      <c r="AS131" s="1493"/>
      <c r="AT131" s="1493"/>
      <c r="AU131" s="1493"/>
      <c r="AV131" s="1493"/>
      <c r="AW131" s="1493"/>
      <c r="AX131" s="1493"/>
      <c r="AY131" s="1493"/>
      <c r="AZ131" s="1493"/>
      <c r="BA131" s="1493"/>
      <c r="BB131" s="1493"/>
      <c r="BC131" s="1493"/>
      <c r="BD131" s="1281"/>
      <c r="BE131" s="1281"/>
      <c r="BF131" s="1281"/>
      <c r="BG131" s="1281"/>
      <c r="BH131" s="1281"/>
      <c r="BI131" s="1269">
        <f t="shared" si="28"/>
        <v>75</v>
      </c>
    </row>
    <row r="132" spans="1:61" ht="17.25" customHeight="1" x14ac:dyDescent="0.25">
      <c r="A132" s="2413"/>
      <c r="B132" s="107" t="s">
        <v>2390</v>
      </c>
      <c r="C132" s="1249" t="s">
        <v>171</v>
      </c>
      <c r="D132" s="90" t="s">
        <v>1156</v>
      </c>
      <c r="E132" s="1515">
        <f t="shared" si="34"/>
        <v>60</v>
      </c>
      <c r="F132" s="1515">
        <f t="shared" si="29"/>
        <v>60</v>
      </c>
      <c r="G132" s="1516" t="str">
        <f>VLOOKUP(H132,[1]MAGV!$B$1:$C$178,2,0)</f>
        <v>C.Ngà</v>
      </c>
      <c r="H132" s="80" t="s">
        <v>279</v>
      </c>
      <c r="I132" s="1238"/>
      <c r="J132" s="1238"/>
      <c r="K132" s="1238"/>
      <c r="L132" s="1493"/>
      <c r="M132" s="1493"/>
      <c r="N132" s="1493"/>
      <c r="O132" s="1493"/>
      <c r="P132" s="1493"/>
      <c r="Q132" s="1493"/>
      <c r="R132" s="1493"/>
      <c r="S132" s="1493"/>
      <c r="T132" s="1493"/>
      <c r="U132" s="1493"/>
      <c r="V132" s="1493"/>
      <c r="W132" s="1493"/>
      <c r="X132" s="1493"/>
      <c r="Y132" s="1493"/>
      <c r="Z132" s="1493"/>
      <c r="AA132" s="1493">
        <v>28</v>
      </c>
      <c r="AB132" s="1493">
        <v>28</v>
      </c>
      <c r="AC132" s="1493">
        <v>4</v>
      </c>
      <c r="AD132" s="1493"/>
      <c r="AE132" s="1493"/>
      <c r="AF132" s="1493"/>
      <c r="AG132" s="1493"/>
      <c r="AH132" s="1493"/>
      <c r="AI132" s="1518"/>
      <c r="AJ132" s="1518"/>
      <c r="AK132" s="1493"/>
      <c r="AL132" s="1493"/>
      <c r="AM132" s="1493"/>
      <c r="AN132" s="1493"/>
      <c r="AO132" s="1493"/>
      <c r="AP132" s="1493"/>
      <c r="AQ132" s="1493"/>
      <c r="AR132" s="1493"/>
      <c r="AS132" s="1493"/>
      <c r="AT132" s="1493"/>
      <c r="AU132" s="1493"/>
      <c r="AV132" s="1493"/>
      <c r="AW132" s="1493"/>
      <c r="AX132" s="1493"/>
      <c r="AY132" s="1493"/>
      <c r="AZ132" s="1493"/>
      <c r="BA132" s="1493"/>
      <c r="BB132" s="1493"/>
      <c r="BC132" s="1493"/>
      <c r="BD132" s="1281"/>
      <c r="BE132" s="1281"/>
      <c r="BF132" s="1281"/>
      <c r="BG132" s="1281"/>
      <c r="BH132" s="1281"/>
      <c r="BI132" s="1269">
        <f t="shared" si="28"/>
        <v>60</v>
      </c>
    </row>
    <row r="133" spans="1:61" ht="17.25" customHeight="1" x14ac:dyDescent="0.25">
      <c r="A133" s="2413"/>
      <c r="B133" s="107" t="s">
        <v>2390</v>
      </c>
      <c r="C133" s="1249" t="s">
        <v>172</v>
      </c>
      <c r="D133" s="90" t="s">
        <v>1138</v>
      </c>
      <c r="E133" s="1515">
        <f t="shared" si="34"/>
        <v>60</v>
      </c>
      <c r="F133" s="1515">
        <f t="shared" si="29"/>
        <v>60</v>
      </c>
      <c r="G133" s="1516" t="str">
        <f>VLOOKUP(H133,[1]MAGV!$B$1:$C$178,2,0)</f>
        <v>Th.Mạnh</v>
      </c>
      <c r="H133" s="80" t="s">
        <v>281</v>
      </c>
      <c r="I133" s="1238"/>
      <c r="J133" s="1238"/>
      <c r="K133" s="1238"/>
      <c r="L133" s="1493"/>
      <c r="M133" s="1493"/>
      <c r="N133" s="1493"/>
      <c r="O133" s="1493"/>
      <c r="P133" s="1493"/>
      <c r="Q133" s="1493"/>
      <c r="R133" s="1493"/>
      <c r="S133" s="1493"/>
      <c r="T133" s="1493"/>
      <c r="U133" s="1493"/>
      <c r="V133" s="1493"/>
      <c r="W133" s="1493"/>
      <c r="X133" s="1493"/>
      <c r="Y133" s="1493"/>
      <c r="Z133" s="1493"/>
      <c r="AA133" s="1493"/>
      <c r="AB133" s="1493"/>
      <c r="AC133" s="1493"/>
      <c r="AD133" s="1493"/>
      <c r="AE133" s="1493"/>
      <c r="AF133" s="1493"/>
      <c r="AG133" s="1493"/>
      <c r="AH133" s="1493"/>
      <c r="AI133" s="1518"/>
      <c r="AJ133" s="1518"/>
      <c r="AK133" s="1493"/>
      <c r="AL133" s="1493"/>
      <c r="AM133" s="1493"/>
      <c r="AN133" s="1493"/>
      <c r="AO133" s="1493"/>
      <c r="AP133" s="1493"/>
      <c r="AQ133" s="1493">
        <v>20</v>
      </c>
      <c r="AR133" s="1493">
        <v>28</v>
      </c>
      <c r="AS133" s="1493">
        <v>12</v>
      </c>
      <c r="AT133" s="1493"/>
      <c r="AU133" s="1493"/>
      <c r="AV133" s="1493"/>
      <c r="AW133" s="1493"/>
      <c r="AX133" s="1493"/>
      <c r="AY133" s="1493"/>
      <c r="AZ133" s="1493"/>
      <c r="BA133" s="1493"/>
      <c r="BB133" s="1493"/>
      <c r="BC133" s="1493"/>
      <c r="BD133" s="1281"/>
      <c r="BE133" s="1281"/>
      <c r="BF133" s="1281"/>
      <c r="BG133" s="1281"/>
      <c r="BH133" s="1281"/>
      <c r="BI133" s="1269">
        <f t="shared" si="28"/>
        <v>60</v>
      </c>
    </row>
    <row r="134" spans="1:61" ht="17.25" customHeight="1" x14ac:dyDescent="0.25">
      <c r="A134" s="2413"/>
      <c r="B134" s="107" t="s">
        <v>2390</v>
      </c>
      <c r="C134" s="1249" t="s">
        <v>293</v>
      </c>
      <c r="D134" s="90" t="s">
        <v>1159</v>
      </c>
      <c r="E134" s="1515">
        <f t="shared" si="34"/>
        <v>16</v>
      </c>
      <c r="F134" s="1515">
        <f t="shared" si="29"/>
        <v>16</v>
      </c>
      <c r="G134" s="1516" t="str">
        <f>VLOOKUP(H134,[1]MAGV!$B$1:$C$178,2,0)</f>
        <v>Th.Mạnh</v>
      </c>
      <c r="H134" s="80" t="s">
        <v>281</v>
      </c>
      <c r="I134" s="1238"/>
      <c r="J134" s="1238"/>
      <c r="K134" s="1238"/>
      <c r="L134" s="1493"/>
      <c r="M134" s="1493"/>
      <c r="N134" s="1493"/>
      <c r="O134" s="1493"/>
      <c r="P134" s="1493"/>
      <c r="Q134" s="1493"/>
      <c r="R134" s="1493"/>
      <c r="S134" s="1493"/>
      <c r="T134" s="1493"/>
      <c r="U134" s="1493"/>
      <c r="V134" s="1493"/>
      <c r="W134" s="1493"/>
      <c r="X134" s="1493"/>
      <c r="Y134" s="1493"/>
      <c r="Z134" s="1493"/>
      <c r="AA134" s="1493"/>
      <c r="AB134" s="1493"/>
      <c r="AC134" s="1493"/>
      <c r="AD134" s="1493"/>
      <c r="AE134" s="1493"/>
      <c r="AF134" s="1493"/>
      <c r="AG134" s="1493"/>
      <c r="AH134" s="1493"/>
      <c r="AI134" s="1518"/>
      <c r="AJ134" s="1518"/>
      <c r="AK134" s="1493"/>
      <c r="AL134" s="1493"/>
      <c r="AM134" s="1493"/>
      <c r="AN134" s="1493"/>
      <c r="AO134" s="1493"/>
      <c r="AP134" s="1493"/>
      <c r="AQ134" s="1493"/>
      <c r="AR134" s="1493"/>
      <c r="AS134" s="1493">
        <v>16</v>
      </c>
      <c r="AT134" s="1493"/>
      <c r="AU134" s="1493"/>
      <c r="AV134" s="1493"/>
      <c r="AW134" s="1493"/>
      <c r="AX134" s="1493"/>
      <c r="AY134" s="1493"/>
      <c r="AZ134" s="1493"/>
      <c r="BA134" s="1493"/>
      <c r="BB134" s="1493"/>
      <c r="BC134" s="1493"/>
      <c r="BD134" s="1281"/>
      <c r="BE134" s="1281"/>
      <c r="BF134" s="1281"/>
      <c r="BG134" s="1281"/>
      <c r="BH134" s="1281"/>
      <c r="BI134" s="1269">
        <f t="shared" si="28"/>
        <v>16</v>
      </c>
    </row>
    <row r="135" spans="1:61" ht="17.25" customHeight="1" x14ac:dyDescent="0.25">
      <c r="A135" s="2413"/>
      <c r="B135" s="107" t="s">
        <v>2390</v>
      </c>
      <c r="C135" s="1249" t="s">
        <v>293</v>
      </c>
      <c r="D135" s="90" t="s">
        <v>1159</v>
      </c>
      <c r="E135" s="1515">
        <f t="shared" si="34"/>
        <v>44</v>
      </c>
      <c r="F135" s="1515">
        <f t="shared" si="29"/>
        <v>44</v>
      </c>
      <c r="G135" s="1516" t="str">
        <f>VLOOKUP(H135,[1]MAGV!$B$1:$C$178,2,0)</f>
        <v>Th.Thảo</v>
      </c>
      <c r="H135" s="80" t="s">
        <v>291</v>
      </c>
      <c r="I135" s="1238"/>
      <c r="J135" s="1238"/>
      <c r="K135" s="1238"/>
      <c r="L135" s="1493"/>
      <c r="M135" s="1493"/>
      <c r="N135" s="1493"/>
      <c r="O135" s="1493"/>
      <c r="P135" s="1493"/>
      <c r="Q135" s="1493"/>
      <c r="R135" s="1493"/>
      <c r="S135" s="1493"/>
      <c r="T135" s="1493"/>
      <c r="U135" s="1493"/>
      <c r="V135" s="1493"/>
      <c r="W135" s="1493"/>
      <c r="X135" s="1493"/>
      <c r="Y135" s="1493"/>
      <c r="Z135" s="1493"/>
      <c r="AA135" s="1493"/>
      <c r="AB135" s="1493"/>
      <c r="AC135" s="1493"/>
      <c r="AD135" s="1493"/>
      <c r="AE135" s="1493"/>
      <c r="AF135" s="1493"/>
      <c r="AG135" s="1493"/>
      <c r="AH135" s="1493"/>
      <c r="AI135" s="1518"/>
      <c r="AJ135" s="1518"/>
      <c r="AK135" s="1493"/>
      <c r="AL135" s="1493"/>
      <c r="AM135" s="1493"/>
      <c r="AN135" s="1493"/>
      <c r="AO135" s="1493"/>
      <c r="AP135" s="1493"/>
      <c r="AQ135" s="1493"/>
      <c r="AR135" s="1493"/>
      <c r="AS135" s="1493"/>
      <c r="AT135" s="1493">
        <v>28</v>
      </c>
      <c r="AU135" s="1493">
        <v>16</v>
      </c>
      <c r="AV135" s="1493"/>
      <c r="AW135" s="1493"/>
      <c r="AX135" s="1493"/>
      <c r="AY135" s="1493"/>
      <c r="AZ135" s="1493"/>
      <c r="BA135" s="1493"/>
      <c r="BB135" s="1493"/>
      <c r="BC135" s="1493"/>
      <c r="BD135" s="1281"/>
      <c r="BE135" s="1281"/>
      <c r="BF135" s="1281"/>
      <c r="BG135" s="1281"/>
      <c r="BH135" s="1281"/>
      <c r="BI135" s="1269">
        <f t="shared" si="28"/>
        <v>44</v>
      </c>
    </row>
    <row r="136" spans="1:61" ht="17.25" customHeight="1" x14ac:dyDescent="0.25">
      <c r="A136" s="2413"/>
      <c r="B136" s="107" t="s">
        <v>2390</v>
      </c>
      <c r="C136" s="1249" t="s">
        <v>133</v>
      </c>
      <c r="D136" s="90" t="s">
        <v>1160</v>
      </c>
      <c r="E136" s="1515">
        <f t="shared" si="34"/>
        <v>76</v>
      </c>
      <c r="F136" s="1515">
        <f t="shared" si="29"/>
        <v>76</v>
      </c>
      <c r="G136" s="1516" t="str">
        <f>VLOOKUP(H136,[1]MAGV!$B$1:$C$178,2,0)</f>
        <v>Th.N.Tuấn</v>
      </c>
      <c r="H136" s="80" t="s">
        <v>294</v>
      </c>
      <c r="I136" s="1238"/>
      <c r="J136" s="1238"/>
      <c r="K136" s="1238"/>
      <c r="L136" s="1493"/>
      <c r="M136" s="1493">
        <v>28</v>
      </c>
      <c r="N136" s="1493">
        <v>28</v>
      </c>
      <c r="O136" s="1493">
        <v>20</v>
      </c>
      <c r="P136" s="1493"/>
      <c r="Q136" s="1493"/>
      <c r="R136" s="1493"/>
      <c r="S136" s="1493"/>
      <c r="T136" s="1493"/>
      <c r="U136" s="1493"/>
      <c r="V136" s="1493"/>
      <c r="W136" s="1493"/>
      <c r="X136" s="1493"/>
      <c r="Y136" s="1493"/>
      <c r="Z136" s="1493"/>
      <c r="AA136" s="1493"/>
      <c r="AB136" s="1493"/>
      <c r="AC136" s="1493"/>
      <c r="AD136" s="1493"/>
      <c r="AE136" s="1493"/>
      <c r="AF136" s="1493"/>
      <c r="AG136" s="1493"/>
      <c r="AH136" s="1493"/>
      <c r="AI136" s="1518"/>
      <c r="AJ136" s="1518"/>
      <c r="AK136" s="1493"/>
      <c r="AL136" s="1493"/>
      <c r="AM136" s="1493"/>
      <c r="AN136" s="1493"/>
      <c r="AO136" s="1493"/>
      <c r="AP136" s="1493"/>
      <c r="AQ136" s="1493"/>
      <c r="AR136" s="1493"/>
      <c r="AS136" s="1493"/>
      <c r="AT136" s="1493"/>
      <c r="AU136" s="1493"/>
      <c r="AV136" s="1493"/>
      <c r="AW136" s="1493"/>
      <c r="AX136" s="1493"/>
      <c r="AY136" s="1493"/>
      <c r="AZ136" s="1493"/>
      <c r="BA136" s="1493"/>
      <c r="BB136" s="1493"/>
      <c r="BC136" s="1493"/>
      <c r="BD136" s="1281"/>
      <c r="BE136" s="1281"/>
      <c r="BF136" s="1281"/>
      <c r="BG136" s="1281"/>
      <c r="BH136" s="1281"/>
      <c r="BI136" s="1269">
        <f t="shared" si="28"/>
        <v>76</v>
      </c>
    </row>
    <row r="137" spans="1:61" ht="17.25" customHeight="1" x14ac:dyDescent="0.25">
      <c r="A137" s="2413"/>
      <c r="B137" s="107" t="s">
        <v>2390</v>
      </c>
      <c r="C137" s="1249" t="s">
        <v>175</v>
      </c>
      <c r="D137" s="90" t="s">
        <v>1161</v>
      </c>
      <c r="E137" s="1515">
        <f t="shared" si="34"/>
        <v>60</v>
      </c>
      <c r="F137" s="1515">
        <f t="shared" si="29"/>
        <v>60</v>
      </c>
      <c r="G137" s="1516" t="str">
        <f>VLOOKUP(H137,[1]MAGV!$B$1:$C$178,2,0)</f>
        <v>Th.N.Tuấn</v>
      </c>
      <c r="H137" s="80" t="s">
        <v>294</v>
      </c>
      <c r="I137" s="1238"/>
      <c r="J137" s="1238"/>
      <c r="K137" s="1238"/>
      <c r="L137" s="1493"/>
      <c r="M137" s="1493"/>
      <c r="N137" s="1493"/>
      <c r="O137" s="1493">
        <v>8</v>
      </c>
      <c r="P137" s="1493">
        <v>28</v>
      </c>
      <c r="Q137" s="1493">
        <v>24</v>
      </c>
      <c r="R137" s="1493"/>
      <c r="S137" s="1493"/>
      <c r="T137" s="1493"/>
      <c r="U137" s="1493"/>
      <c r="V137" s="1493"/>
      <c r="W137" s="1493"/>
      <c r="X137" s="1493"/>
      <c r="Y137" s="1493"/>
      <c r="Z137" s="1493"/>
      <c r="AA137" s="1493"/>
      <c r="AB137" s="1493"/>
      <c r="AC137" s="1493"/>
      <c r="AD137" s="1493"/>
      <c r="AE137" s="1493"/>
      <c r="AF137" s="1493"/>
      <c r="AG137" s="1493"/>
      <c r="AH137" s="1493"/>
      <c r="AI137" s="1518"/>
      <c r="AJ137" s="1518"/>
      <c r="AK137" s="1493"/>
      <c r="AL137" s="1493"/>
      <c r="AM137" s="1493"/>
      <c r="AN137" s="1493"/>
      <c r="AO137" s="1493"/>
      <c r="AP137" s="1493"/>
      <c r="AQ137" s="1493"/>
      <c r="AR137" s="1493"/>
      <c r="AS137" s="1493"/>
      <c r="AT137" s="1493"/>
      <c r="AU137" s="1493"/>
      <c r="AV137" s="1493"/>
      <c r="AW137" s="1493"/>
      <c r="AX137" s="1493"/>
      <c r="AY137" s="1493"/>
      <c r="AZ137" s="1493"/>
      <c r="BA137" s="1493"/>
      <c r="BB137" s="1493"/>
      <c r="BC137" s="1493"/>
      <c r="BD137" s="1281"/>
      <c r="BE137" s="1281"/>
      <c r="BF137" s="1281"/>
      <c r="BG137" s="1281"/>
      <c r="BH137" s="1281"/>
      <c r="BI137" s="1269">
        <f t="shared" si="28"/>
        <v>60</v>
      </c>
    </row>
    <row r="138" spans="1:61" ht="17.25" customHeight="1" x14ac:dyDescent="0.25">
      <c r="A138" s="2413"/>
      <c r="B138" s="107" t="s">
        <v>2390</v>
      </c>
      <c r="C138" s="1249" t="s">
        <v>176</v>
      </c>
      <c r="D138" s="90" t="s">
        <v>1162</v>
      </c>
      <c r="E138" s="1515">
        <f t="shared" si="34"/>
        <v>116</v>
      </c>
      <c r="F138" s="1515">
        <f t="shared" si="29"/>
        <v>116</v>
      </c>
      <c r="G138" s="1516" t="str">
        <f>VLOOKUP(H138,[1]MAGV!$B$1:$C$178,2,0)</f>
        <v>Th.N.Tuấn</v>
      </c>
      <c r="H138" s="80" t="s">
        <v>294</v>
      </c>
      <c r="I138" s="1238"/>
      <c r="J138" s="1238"/>
      <c r="K138" s="1238"/>
      <c r="L138" s="1493"/>
      <c r="M138" s="1493"/>
      <c r="N138" s="1493"/>
      <c r="O138" s="1493"/>
      <c r="P138" s="1493"/>
      <c r="Q138" s="1493">
        <v>4</v>
      </c>
      <c r="R138" s="1493">
        <v>28</v>
      </c>
      <c r="S138" s="1493">
        <v>28</v>
      </c>
      <c r="T138" s="1493">
        <v>28</v>
      </c>
      <c r="U138" s="1493">
        <v>28</v>
      </c>
      <c r="V138" s="1493"/>
      <c r="W138" s="1493"/>
      <c r="X138" s="1493"/>
      <c r="Y138" s="1493"/>
      <c r="Z138" s="1493"/>
      <c r="AA138" s="1493"/>
      <c r="AB138" s="1493"/>
      <c r="AC138" s="1281"/>
      <c r="AD138" s="1281"/>
      <c r="AE138" s="1281"/>
      <c r="AF138" s="1281"/>
      <c r="AG138" s="1281"/>
      <c r="AH138" s="1281"/>
      <c r="AI138" s="1518"/>
      <c r="AJ138" s="1518"/>
      <c r="AK138" s="1493"/>
      <c r="AL138" s="1493"/>
      <c r="AM138" s="1493"/>
      <c r="AN138" s="1493"/>
      <c r="AO138" s="1493"/>
      <c r="AP138" s="1493"/>
      <c r="AQ138" s="1493"/>
      <c r="AR138" s="1493"/>
      <c r="AS138" s="1493"/>
      <c r="AT138" s="1493"/>
      <c r="AU138" s="1493"/>
      <c r="AV138" s="1493"/>
      <c r="AW138" s="1493"/>
      <c r="AX138" s="1493"/>
      <c r="AY138" s="1493"/>
      <c r="AZ138" s="1493"/>
      <c r="BA138" s="1493"/>
      <c r="BB138" s="1493"/>
      <c r="BC138" s="1493"/>
      <c r="BD138" s="1281"/>
      <c r="BE138" s="1281"/>
      <c r="BF138" s="1281"/>
      <c r="BG138" s="1281"/>
      <c r="BH138" s="1281"/>
      <c r="BI138" s="1269">
        <f t="shared" si="28"/>
        <v>116</v>
      </c>
    </row>
    <row r="139" spans="1:61" ht="17.25" customHeight="1" x14ac:dyDescent="0.25">
      <c r="A139" s="2413"/>
      <c r="B139" s="107" t="s">
        <v>2390</v>
      </c>
      <c r="C139" s="1249" t="s">
        <v>176</v>
      </c>
      <c r="D139" s="90" t="s">
        <v>1162</v>
      </c>
      <c r="E139" s="1515">
        <f t="shared" si="34"/>
        <v>64</v>
      </c>
      <c r="F139" s="1515">
        <f t="shared" si="29"/>
        <v>64</v>
      </c>
      <c r="G139" s="1516" t="str">
        <f>VLOOKUP(H139,[1]MAGV!$B$1:$C$178,2,0)</f>
        <v>C.Ngà</v>
      </c>
      <c r="H139" s="80" t="s">
        <v>279</v>
      </c>
      <c r="I139" s="1238"/>
      <c r="J139" s="1238"/>
      <c r="K139" s="1238"/>
      <c r="L139" s="1493"/>
      <c r="M139" s="1493"/>
      <c r="N139" s="1493"/>
      <c r="O139" s="1493"/>
      <c r="P139" s="1493"/>
      <c r="Q139" s="1493"/>
      <c r="R139" s="1493"/>
      <c r="S139" s="1493"/>
      <c r="T139" s="1493"/>
      <c r="U139" s="1493"/>
      <c r="V139" s="1493"/>
      <c r="W139" s="1493"/>
      <c r="X139" s="1493"/>
      <c r="Y139" s="1493"/>
      <c r="Z139" s="1493"/>
      <c r="AA139" s="1493"/>
      <c r="AB139" s="1493"/>
      <c r="AC139" s="1281"/>
      <c r="AD139" s="1281"/>
      <c r="AE139" s="1281">
        <v>16</v>
      </c>
      <c r="AF139" s="1281">
        <v>28</v>
      </c>
      <c r="AG139" s="1281">
        <v>20</v>
      </c>
      <c r="AH139" s="1281"/>
      <c r="AI139" s="1518"/>
      <c r="AJ139" s="1518"/>
      <c r="AK139" s="1493"/>
      <c r="AL139" s="1493"/>
      <c r="AM139" s="1493"/>
      <c r="AN139" s="1493"/>
      <c r="AO139" s="1493"/>
      <c r="AP139" s="1493"/>
      <c r="AQ139" s="1493"/>
      <c r="AR139" s="1493"/>
      <c r="AS139" s="1493"/>
      <c r="AT139" s="1493"/>
      <c r="AU139" s="1493"/>
      <c r="AV139" s="1493"/>
      <c r="AW139" s="1493"/>
      <c r="AX139" s="1493"/>
      <c r="AY139" s="1493"/>
      <c r="AZ139" s="1493"/>
      <c r="BA139" s="1493"/>
      <c r="BB139" s="1493"/>
      <c r="BC139" s="1493"/>
      <c r="BD139" s="1281"/>
      <c r="BE139" s="1281"/>
      <c r="BF139" s="1281"/>
      <c r="BG139" s="1281"/>
      <c r="BH139" s="1281"/>
      <c r="BI139" s="1269">
        <f t="shared" si="28"/>
        <v>64</v>
      </c>
    </row>
    <row r="140" spans="1:61" ht="17.25" customHeight="1" x14ac:dyDescent="0.25">
      <c r="A140" s="2413"/>
      <c r="B140" s="107" t="s">
        <v>2390</v>
      </c>
      <c r="C140" s="1249" t="s">
        <v>271</v>
      </c>
      <c r="D140" s="90" t="s">
        <v>2372</v>
      </c>
      <c r="E140" s="1515">
        <f t="shared" si="34"/>
        <v>36</v>
      </c>
      <c r="F140" s="1515">
        <f t="shared" si="29"/>
        <v>36</v>
      </c>
      <c r="G140" s="1516" t="str">
        <f>VLOOKUP(H140,[1]MAGV!$B$1:$C$178,2,0)</f>
        <v>C.Ngà</v>
      </c>
      <c r="H140" s="80" t="s">
        <v>279</v>
      </c>
      <c r="I140" s="1238"/>
      <c r="J140" s="1238"/>
      <c r="K140" s="1238"/>
      <c r="L140" s="1493"/>
      <c r="M140" s="1493"/>
      <c r="N140" s="1493"/>
      <c r="O140" s="1493"/>
      <c r="P140" s="1493"/>
      <c r="Q140" s="1493"/>
      <c r="R140" s="1493"/>
      <c r="S140" s="1493"/>
      <c r="T140" s="1493"/>
      <c r="U140" s="1493"/>
      <c r="V140" s="1493"/>
      <c r="W140" s="1493"/>
      <c r="X140" s="1493"/>
      <c r="Y140" s="1493"/>
      <c r="Z140" s="1493"/>
      <c r="AA140" s="1493"/>
      <c r="AB140" s="1493"/>
      <c r="AC140" s="1281"/>
      <c r="AD140" s="1281"/>
      <c r="AE140" s="1281"/>
      <c r="AF140" s="1281"/>
      <c r="AG140" s="1281">
        <v>8</v>
      </c>
      <c r="AH140" s="1281">
        <v>28</v>
      </c>
      <c r="AI140" s="1518"/>
      <c r="AJ140" s="1518"/>
      <c r="AK140" s="1493"/>
      <c r="AL140" s="1493"/>
      <c r="AM140" s="1493"/>
      <c r="AN140" s="1493"/>
      <c r="AO140" s="1493"/>
      <c r="AP140" s="1493"/>
      <c r="AQ140" s="1493"/>
      <c r="AR140" s="1493"/>
      <c r="AS140" s="1281"/>
      <c r="AT140" s="1281"/>
      <c r="AU140" s="1281"/>
      <c r="AV140" s="1493"/>
      <c r="AW140" s="1493"/>
      <c r="AX140" s="1493"/>
      <c r="AY140" s="1493"/>
      <c r="AZ140" s="1493"/>
      <c r="BA140" s="1493"/>
      <c r="BB140" s="1493"/>
      <c r="BC140" s="1493"/>
      <c r="BD140" s="1281"/>
      <c r="BE140" s="1281"/>
      <c r="BF140" s="1281"/>
      <c r="BG140" s="1281"/>
      <c r="BH140" s="1281"/>
      <c r="BI140" s="1269">
        <f t="shared" si="28"/>
        <v>36</v>
      </c>
    </row>
    <row r="141" spans="1:61" ht="17.25" customHeight="1" x14ac:dyDescent="0.25">
      <c r="A141" s="2413"/>
      <c r="B141" s="107" t="s">
        <v>2390</v>
      </c>
      <c r="C141" s="1249" t="s">
        <v>271</v>
      </c>
      <c r="D141" s="90" t="s">
        <v>2372</v>
      </c>
      <c r="E141" s="1515">
        <f t="shared" si="34"/>
        <v>84</v>
      </c>
      <c r="F141" s="1515">
        <f t="shared" si="29"/>
        <v>84</v>
      </c>
      <c r="G141" s="1516" t="str">
        <f>VLOOKUP(H141,[1]MAGV!$B$1:$C$178,2,0)</f>
        <v>Th.Đức</v>
      </c>
      <c r="H141" s="80" t="s">
        <v>277</v>
      </c>
      <c r="I141" s="1238"/>
      <c r="J141" s="1238"/>
      <c r="K141" s="1238"/>
      <c r="L141" s="1493"/>
      <c r="M141" s="1493"/>
      <c r="N141" s="1493"/>
      <c r="O141" s="1493"/>
      <c r="P141" s="1493"/>
      <c r="Q141" s="1493"/>
      <c r="R141" s="1493"/>
      <c r="S141" s="1493"/>
      <c r="T141" s="1493"/>
      <c r="U141" s="1493"/>
      <c r="V141" s="1493"/>
      <c r="W141" s="1493"/>
      <c r="X141" s="1493"/>
      <c r="Y141" s="1493"/>
      <c r="Z141" s="1493"/>
      <c r="AA141" s="1493"/>
      <c r="AB141" s="1493"/>
      <c r="AC141" s="1281"/>
      <c r="AD141" s="1281"/>
      <c r="AE141" s="1281"/>
      <c r="AF141" s="1281"/>
      <c r="AG141" s="1281"/>
      <c r="AH141" s="1281"/>
      <c r="AI141" s="1518"/>
      <c r="AJ141" s="1518"/>
      <c r="AK141" s="1493">
        <v>28</v>
      </c>
      <c r="AL141" s="1493">
        <v>28</v>
      </c>
      <c r="AM141" s="1493">
        <v>28</v>
      </c>
      <c r="AN141" s="1493"/>
      <c r="AO141" s="1493"/>
      <c r="AP141" s="1493"/>
      <c r="AQ141" s="1493"/>
      <c r="AR141" s="1493"/>
      <c r="AS141" s="1281"/>
      <c r="AT141" s="1281"/>
      <c r="AU141" s="1281"/>
      <c r="AV141" s="1493"/>
      <c r="AW141" s="1493"/>
      <c r="AX141" s="1493"/>
      <c r="AY141" s="1493"/>
      <c r="AZ141" s="1493"/>
      <c r="BA141" s="1493"/>
      <c r="BB141" s="1493"/>
      <c r="BC141" s="1493"/>
      <c r="BD141" s="1281"/>
      <c r="BE141" s="1281"/>
      <c r="BF141" s="1281"/>
      <c r="BG141" s="1281"/>
      <c r="BH141" s="1281"/>
      <c r="BI141" s="1269">
        <f t="shared" si="28"/>
        <v>84</v>
      </c>
    </row>
    <row r="142" spans="1:61" ht="17.25" customHeight="1" x14ac:dyDescent="0.25">
      <c r="A142" s="2413"/>
      <c r="B142" s="107" t="s">
        <v>2390</v>
      </c>
      <c r="C142" s="1249" t="s">
        <v>284</v>
      </c>
      <c r="D142" s="90" t="s">
        <v>2373</v>
      </c>
      <c r="E142" s="1515">
        <f t="shared" si="34"/>
        <v>90</v>
      </c>
      <c r="F142" s="1515">
        <f t="shared" si="29"/>
        <v>90</v>
      </c>
      <c r="G142" s="1516" t="str">
        <f>VLOOKUP(H142,[1]MAGV!$B$1:$C$178,2,0)</f>
        <v>Th.Đức</v>
      </c>
      <c r="H142" s="80" t="s">
        <v>277</v>
      </c>
      <c r="I142" s="1238"/>
      <c r="J142" s="1238"/>
      <c r="K142" s="1238"/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3"/>
      <c r="Y142" s="1493"/>
      <c r="Z142" s="1493"/>
      <c r="AA142" s="1493"/>
      <c r="AB142" s="1493"/>
      <c r="AC142" s="1281"/>
      <c r="AD142" s="1281"/>
      <c r="AE142" s="1281"/>
      <c r="AF142" s="1281"/>
      <c r="AG142" s="1281"/>
      <c r="AH142" s="1281"/>
      <c r="AI142" s="1518"/>
      <c r="AJ142" s="1518"/>
      <c r="AK142" s="1493"/>
      <c r="AL142" s="1493"/>
      <c r="AM142" s="1493"/>
      <c r="AN142" s="1493">
        <v>28</v>
      </c>
      <c r="AO142" s="1493">
        <v>28</v>
      </c>
      <c r="AP142" s="1493">
        <v>28</v>
      </c>
      <c r="AQ142" s="1493">
        <v>6</v>
      </c>
      <c r="AR142" s="1493"/>
      <c r="AS142" s="1281"/>
      <c r="AT142" s="1281"/>
      <c r="AU142" s="1281"/>
      <c r="AV142" s="1493"/>
      <c r="AW142" s="1493"/>
      <c r="AX142" s="1493"/>
      <c r="AY142" s="1493"/>
      <c r="AZ142" s="1493"/>
      <c r="BA142" s="1493"/>
      <c r="BB142" s="1493"/>
      <c r="BC142" s="1493"/>
      <c r="BD142" s="1281"/>
      <c r="BE142" s="1281"/>
      <c r="BF142" s="1281"/>
      <c r="BG142" s="1281"/>
      <c r="BH142" s="1281"/>
      <c r="BI142" s="1269">
        <f t="shared" si="28"/>
        <v>90</v>
      </c>
    </row>
    <row r="143" spans="1:61" ht="17.25" customHeight="1" x14ac:dyDescent="0.25">
      <c r="A143" s="2413"/>
      <c r="B143" s="107" t="s">
        <v>2390</v>
      </c>
      <c r="C143" s="1249" t="s">
        <v>273</v>
      </c>
      <c r="D143" s="90" t="s">
        <v>2374</v>
      </c>
      <c r="E143" s="1515">
        <f t="shared" si="34"/>
        <v>120</v>
      </c>
      <c r="F143" s="1515">
        <f t="shared" si="29"/>
        <v>120</v>
      </c>
      <c r="G143" s="1516" t="str">
        <f>VLOOKUP(H143,[1]MAGV!$B$1:$C$178,2,0)</f>
        <v>Th.Thảo</v>
      </c>
      <c r="H143" s="80" t="s">
        <v>291</v>
      </c>
      <c r="I143" s="1238"/>
      <c r="J143" s="1238"/>
      <c r="K143" s="1238"/>
      <c r="L143" s="1493"/>
      <c r="M143" s="1493"/>
      <c r="N143" s="1493"/>
      <c r="O143" s="1493"/>
      <c r="P143" s="1493"/>
      <c r="Q143" s="1493"/>
      <c r="R143" s="1493"/>
      <c r="S143" s="1493"/>
      <c r="T143" s="1493"/>
      <c r="U143" s="1493"/>
      <c r="V143" s="1493"/>
      <c r="W143" s="1493"/>
      <c r="X143" s="1493"/>
      <c r="Y143" s="1493"/>
      <c r="Z143" s="1493"/>
      <c r="AA143" s="1493"/>
      <c r="AB143" s="1493"/>
      <c r="AC143" s="1493"/>
      <c r="AD143" s="1493"/>
      <c r="AE143" s="1493"/>
      <c r="AF143" s="1493"/>
      <c r="AG143" s="1493"/>
      <c r="AH143" s="1493"/>
      <c r="AI143" s="1518"/>
      <c r="AJ143" s="1518"/>
      <c r="AK143" s="1493"/>
      <c r="AL143" s="1493"/>
      <c r="AM143" s="1493"/>
      <c r="AN143" s="1493"/>
      <c r="AO143" s="1493"/>
      <c r="AP143" s="1493"/>
      <c r="AQ143" s="1493"/>
      <c r="AR143" s="1493"/>
      <c r="AS143" s="1493"/>
      <c r="AT143" s="1493"/>
      <c r="AU143" s="1493">
        <v>4</v>
      </c>
      <c r="AV143" s="1493">
        <v>28</v>
      </c>
      <c r="AW143" s="1493">
        <v>28</v>
      </c>
      <c r="AX143" s="1493">
        <v>28</v>
      </c>
      <c r="AY143" s="1493">
        <v>28</v>
      </c>
      <c r="AZ143" s="1493">
        <v>4</v>
      </c>
      <c r="BA143" s="1493"/>
      <c r="BB143" s="1493"/>
      <c r="BC143" s="1493"/>
      <c r="BD143" s="1281"/>
      <c r="BE143" s="1281"/>
      <c r="BF143" s="1281"/>
      <c r="BG143" s="1281"/>
      <c r="BH143" s="1281"/>
      <c r="BI143" s="1269">
        <f t="shared" si="28"/>
        <v>120</v>
      </c>
    </row>
    <row r="144" spans="1:61" ht="17.25" customHeight="1" x14ac:dyDescent="0.25">
      <c r="A144" s="2413"/>
      <c r="B144" s="107" t="s">
        <v>2390</v>
      </c>
      <c r="C144" s="1249" t="s">
        <v>274</v>
      </c>
      <c r="D144" s="90" t="s">
        <v>2391</v>
      </c>
      <c r="E144" s="1515">
        <f t="shared" si="34"/>
        <v>80</v>
      </c>
      <c r="F144" s="1515">
        <f t="shared" si="29"/>
        <v>80</v>
      </c>
      <c r="G144" s="1516" t="str">
        <f>VLOOKUP(H144,[1]MAGV!$B$1:$C$178,2,0)</f>
        <v>Th.Thảo</v>
      </c>
      <c r="H144" s="80" t="s">
        <v>291</v>
      </c>
      <c r="I144" s="1238"/>
      <c r="J144" s="1238"/>
      <c r="K144" s="1238"/>
      <c r="L144" s="1493"/>
      <c r="M144" s="1493"/>
      <c r="N144" s="1493"/>
      <c r="O144" s="1493"/>
      <c r="P144" s="1493"/>
      <c r="Q144" s="1493"/>
      <c r="R144" s="1493"/>
      <c r="S144" s="1493"/>
      <c r="T144" s="1493"/>
      <c r="U144" s="1493"/>
      <c r="V144" s="1493"/>
      <c r="W144" s="1493"/>
      <c r="X144" s="1493"/>
      <c r="Y144" s="1493"/>
      <c r="Z144" s="1493"/>
      <c r="AA144" s="1493"/>
      <c r="AB144" s="1493"/>
      <c r="AC144" s="1493"/>
      <c r="AD144" s="1493"/>
      <c r="AE144" s="1493"/>
      <c r="AF144" s="1493"/>
      <c r="AG144" s="1493"/>
      <c r="AH144" s="1493"/>
      <c r="AI144" s="1518"/>
      <c r="AJ144" s="1518"/>
      <c r="AK144" s="1493"/>
      <c r="AL144" s="1493"/>
      <c r="AM144" s="1493"/>
      <c r="AN144" s="1493"/>
      <c r="AO144" s="1493"/>
      <c r="AP144" s="1493"/>
      <c r="AQ144" s="1493"/>
      <c r="AR144" s="1493"/>
      <c r="AS144" s="1493"/>
      <c r="AT144" s="1493"/>
      <c r="AU144" s="1493"/>
      <c r="AV144" s="1493"/>
      <c r="AW144" s="1493"/>
      <c r="AX144" s="1493"/>
      <c r="AY144" s="1493"/>
      <c r="AZ144" s="1493">
        <v>24</v>
      </c>
      <c r="BA144" s="1493">
        <v>28</v>
      </c>
      <c r="BB144" s="1493">
        <v>28</v>
      </c>
      <c r="BC144" s="1493"/>
      <c r="BD144" s="1281"/>
      <c r="BE144" s="1281"/>
      <c r="BF144" s="1281"/>
      <c r="BG144" s="1281"/>
      <c r="BH144" s="1281"/>
      <c r="BI144" s="1269">
        <f t="shared" si="28"/>
        <v>80</v>
      </c>
    </row>
    <row r="145" spans="1:61" ht="17.25" customHeight="1" x14ac:dyDescent="0.25">
      <c r="A145" s="2413"/>
      <c r="B145" s="107" t="s">
        <v>2390</v>
      </c>
      <c r="C145" s="1249" t="s">
        <v>276</v>
      </c>
      <c r="D145" s="90" t="s">
        <v>1140</v>
      </c>
      <c r="E145" s="1515">
        <f t="shared" si="34"/>
        <v>60</v>
      </c>
      <c r="F145" s="1515">
        <f t="shared" si="29"/>
        <v>60</v>
      </c>
      <c r="G145" s="1516" t="str">
        <f>VLOOKUP(H145,[1]MAGV!$B$1:$C$178,2,0)</f>
        <v>C.Ngà</v>
      </c>
      <c r="H145" s="80" t="s">
        <v>279</v>
      </c>
      <c r="I145" s="1238"/>
      <c r="J145" s="1238"/>
      <c r="K145" s="1238"/>
      <c r="L145" s="1493"/>
      <c r="M145" s="1493"/>
      <c r="N145" s="1493"/>
      <c r="O145" s="1493"/>
      <c r="P145" s="1493"/>
      <c r="Q145" s="1493"/>
      <c r="R145" s="1493"/>
      <c r="S145" s="1493"/>
      <c r="T145" s="1493"/>
      <c r="U145" s="1493"/>
      <c r="V145" s="1493"/>
      <c r="W145" s="1493"/>
      <c r="X145" s="1493"/>
      <c r="Y145" s="1493"/>
      <c r="Z145" s="1493"/>
      <c r="AA145" s="1493"/>
      <c r="AB145" s="1493"/>
      <c r="AC145" s="1493">
        <v>24</v>
      </c>
      <c r="AD145" s="1493">
        <v>24</v>
      </c>
      <c r="AE145" s="1493">
        <v>12</v>
      </c>
      <c r="AF145" s="1493"/>
      <c r="AG145" s="1493"/>
      <c r="AH145" s="1493"/>
      <c r="AI145" s="1518"/>
      <c r="AJ145" s="1518"/>
      <c r="AK145" s="1493"/>
      <c r="AL145" s="1493"/>
      <c r="AM145" s="1493"/>
      <c r="AN145" s="1493"/>
      <c r="AO145" s="1493"/>
      <c r="AP145" s="1493"/>
      <c r="AQ145" s="1493"/>
      <c r="AR145" s="1493"/>
      <c r="AS145" s="1493"/>
      <c r="AT145" s="1493"/>
      <c r="AU145" s="1493"/>
      <c r="AV145" s="1493"/>
      <c r="AW145" s="1493"/>
      <c r="AX145" s="1493"/>
      <c r="AY145" s="1493"/>
      <c r="AZ145" s="1493"/>
      <c r="BA145" s="1493"/>
      <c r="BB145" s="1493"/>
      <c r="BC145" s="1493"/>
      <c r="BD145" s="1281"/>
      <c r="BE145" s="1281"/>
      <c r="BF145" s="1281"/>
      <c r="BG145" s="1281"/>
      <c r="BH145" s="1281"/>
      <c r="BI145" s="1269">
        <f t="shared" si="28"/>
        <v>60</v>
      </c>
    </row>
    <row r="146" spans="1:61" s="1288" customFormat="1" ht="24" customHeight="1" x14ac:dyDescent="0.2">
      <c r="A146" s="2413"/>
      <c r="B146" s="978" t="s">
        <v>1982</v>
      </c>
      <c r="C146" s="1287"/>
      <c r="D146" s="1287" t="s">
        <v>843</v>
      </c>
      <c r="E146" s="1287">
        <f>SUM(E129:E145)</f>
        <v>1146</v>
      </c>
      <c r="F146" s="1287">
        <f t="shared" ref="F146:BH146" si="35">SUM(F129:F145)</f>
        <v>1146</v>
      </c>
      <c r="G146" s="1287">
        <f t="shared" si="35"/>
        <v>0</v>
      </c>
      <c r="H146" s="1287">
        <f t="shared" si="35"/>
        <v>0</v>
      </c>
      <c r="I146" s="1287">
        <f t="shared" si="35"/>
        <v>0</v>
      </c>
      <c r="J146" s="1287">
        <f t="shared" si="35"/>
        <v>0</v>
      </c>
      <c r="K146" s="1287">
        <f t="shared" si="35"/>
        <v>0</v>
      </c>
      <c r="L146" s="1287">
        <f t="shared" si="35"/>
        <v>0</v>
      </c>
      <c r="M146" s="1287">
        <f t="shared" si="35"/>
        <v>28</v>
      </c>
      <c r="N146" s="1287">
        <f t="shared" si="35"/>
        <v>28</v>
      </c>
      <c r="O146" s="1287">
        <f t="shared" si="35"/>
        <v>28</v>
      </c>
      <c r="P146" s="1287">
        <f t="shared" si="35"/>
        <v>28</v>
      </c>
      <c r="Q146" s="1287">
        <f t="shared" si="35"/>
        <v>28</v>
      </c>
      <c r="R146" s="1287">
        <f t="shared" si="35"/>
        <v>28</v>
      </c>
      <c r="S146" s="1287">
        <f t="shared" si="35"/>
        <v>28</v>
      </c>
      <c r="T146" s="1287">
        <f t="shared" si="35"/>
        <v>28</v>
      </c>
      <c r="U146" s="1287">
        <f t="shared" si="35"/>
        <v>28</v>
      </c>
      <c r="V146" s="1287">
        <f t="shared" si="35"/>
        <v>35</v>
      </c>
      <c r="W146" s="1287">
        <f t="shared" si="35"/>
        <v>35</v>
      </c>
      <c r="X146" s="1287">
        <f t="shared" si="35"/>
        <v>35</v>
      </c>
      <c r="Y146" s="1287">
        <f t="shared" si="35"/>
        <v>35</v>
      </c>
      <c r="Z146" s="1287">
        <f t="shared" si="35"/>
        <v>40</v>
      </c>
      <c r="AA146" s="1287">
        <f t="shared" si="35"/>
        <v>28</v>
      </c>
      <c r="AB146" s="1287">
        <f t="shared" si="35"/>
        <v>28</v>
      </c>
      <c r="AC146" s="1287">
        <f t="shared" si="35"/>
        <v>28</v>
      </c>
      <c r="AD146" s="1287">
        <f t="shared" si="35"/>
        <v>24</v>
      </c>
      <c r="AE146" s="1287">
        <f t="shared" si="35"/>
        <v>28</v>
      </c>
      <c r="AF146" s="1287">
        <f t="shared" si="35"/>
        <v>28</v>
      </c>
      <c r="AG146" s="1287">
        <f t="shared" si="35"/>
        <v>28</v>
      </c>
      <c r="AH146" s="1287">
        <f t="shared" si="35"/>
        <v>28</v>
      </c>
      <c r="AI146" s="1287">
        <f t="shared" si="35"/>
        <v>0</v>
      </c>
      <c r="AJ146" s="1287">
        <f t="shared" si="35"/>
        <v>0</v>
      </c>
      <c r="AK146" s="1287">
        <f t="shared" si="35"/>
        <v>28</v>
      </c>
      <c r="AL146" s="1287">
        <f t="shared" si="35"/>
        <v>28</v>
      </c>
      <c r="AM146" s="1287">
        <f t="shared" si="35"/>
        <v>28</v>
      </c>
      <c r="AN146" s="1287">
        <f t="shared" si="35"/>
        <v>28</v>
      </c>
      <c r="AO146" s="1287">
        <f t="shared" si="35"/>
        <v>28</v>
      </c>
      <c r="AP146" s="1287">
        <f t="shared" si="35"/>
        <v>28</v>
      </c>
      <c r="AQ146" s="1287">
        <f t="shared" si="35"/>
        <v>26</v>
      </c>
      <c r="AR146" s="1287">
        <f t="shared" si="35"/>
        <v>28</v>
      </c>
      <c r="AS146" s="1287">
        <f t="shared" si="35"/>
        <v>28</v>
      </c>
      <c r="AT146" s="1287">
        <f t="shared" si="35"/>
        <v>28</v>
      </c>
      <c r="AU146" s="1287">
        <f t="shared" si="35"/>
        <v>20</v>
      </c>
      <c r="AV146" s="1287">
        <f t="shared" si="35"/>
        <v>28</v>
      </c>
      <c r="AW146" s="1287">
        <f t="shared" si="35"/>
        <v>28</v>
      </c>
      <c r="AX146" s="1287">
        <f t="shared" si="35"/>
        <v>28</v>
      </c>
      <c r="AY146" s="1287">
        <f t="shared" si="35"/>
        <v>28</v>
      </c>
      <c r="AZ146" s="1287">
        <f t="shared" si="35"/>
        <v>28</v>
      </c>
      <c r="BA146" s="1287">
        <f t="shared" si="35"/>
        <v>28</v>
      </c>
      <c r="BB146" s="1287">
        <f t="shared" si="35"/>
        <v>28</v>
      </c>
      <c r="BC146" s="1287">
        <f t="shared" si="35"/>
        <v>0</v>
      </c>
      <c r="BD146" s="1287">
        <f t="shared" si="35"/>
        <v>0</v>
      </c>
      <c r="BE146" s="1287">
        <f t="shared" si="35"/>
        <v>0</v>
      </c>
      <c r="BF146" s="1287">
        <f t="shared" si="35"/>
        <v>0</v>
      </c>
      <c r="BG146" s="1287">
        <f t="shared" si="35"/>
        <v>0</v>
      </c>
      <c r="BH146" s="1287">
        <f t="shared" si="35"/>
        <v>0</v>
      </c>
      <c r="BI146" s="1269">
        <f t="shared" si="28"/>
        <v>1146</v>
      </c>
    </row>
    <row r="147" spans="1:61" ht="17.25" customHeight="1" x14ac:dyDescent="0.25">
      <c r="A147" s="2413">
        <v>16</v>
      </c>
      <c r="B147" s="107" t="s">
        <v>2392</v>
      </c>
      <c r="C147" s="1249" t="s">
        <v>171</v>
      </c>
      <c r="D147" s="90" t="s">
        <v>1156</v>
      </c>
      <c r="E147" s="1515">
        <f>F147</f>
        <v>60</v>
      </c>
      <c r="F147" s="1515">
        <f t="shared" si="29"/>
        <v>60</v>
      </c>
      <c r="G147" s="1516" t="str">
        <f>VLOOKUP(H147,[1]MAGV!$B$1:$C$178,2,0)</f>
        <v>Th.Huấn</v>
      </c>
      <c r="H147" s="80" t="s">
        <v>270</v>
      </c>
      <c r="I147" s="1238"/>
      <c r="J147" s="1238"/>
      <c r="K147" s="1238"/>
      <c r="L147" s="1493"/>
      <c r="M147" s="1493"/>
      <c r="N147" s="1493"/>
      <c r="O147" s="1493"/>
      <c r="P147" s="1493"/>
      <c r="Q147" s="1493"/>
      <c r="R147" s="1493"/>
      <c r="S147" s="1493"/>
      <c r="T147" s="1493"/>
      <c r="U147" s="1493"/>
      <c r="V147" s="1493"/>
      <c r="W147" s="1493"/>
      <c r="X147" s="1493"/>
      <c r="Y147" s="1493"/>
      <c r="Z147" s="1493"/>
      <c r="AA147" s="1493">
        <v>28</v>
      </c>
      <c r="AB147" s="1493">
        <v>28</v>
      </c>
      <c r="AC147" s="1493">
        <v>4</v>
      </c>
      <c r="AD147" s="1493"/>
      <c r="AE147" s="1493"/>
      <c r="AF147" s="1493"/>
      <c r="AG147" s="1493"/>
      <c r="AH147" s="1493"/>
      <c r="AI147" s="1518"/>
      <c r="AJ147" s="1518"/>
      <c r="AK147" s="1493"/>
      <c r="AL147" s="1493"/>
      <c r="AM147" s="1493"/>
      <c r="AN147" s="1493"/>
      <c r="AO147" s="1493"/>
      <c r="AP147" s="1493"/>
      <c r="AQ147" s="1493"/>
      <c r="AR147" s="1493"/>
      <c r="AS147" s="1493"/>
      <c r="AT147" s="1493"/>
      <c r="AU147" s="1493"/>
      <c r="AV147" s="1493"/>
      <c r="AW147" s="1493"/>
      <c r="AX147" s="1493"/>
      <c r="AY147" s="1493"/>
      <c r="AZ147" s="1493"/>
      <c r="BA147" s="1493"/>
      <c r="BB147" s="1493"/>
      <c r="BC147" s="1493"/>
      <c r="BD147" s="1281"/>
      <c r="BE147" s="1281"/>
      <c r="BF147" s="1281"/>
      <c r="BG147" s="1281"/>
      <c r="BH147" s="1281"/>
      <c r="BI147" s="1269">
        <f t="shared" si="28"/>
        <v>60</v>
      </c>
    </row>
    <row r="148" spans="1:61" ht="17.25" customHeight="1" x14ac:dyDescent="0.25">
      <c r="A148" s="2413"/>
      <c r="B148" s="107" t="s">
        <v>2392</v>
      </c>
      <c r="C148" s="1249" t="s">
        <v>172</v>
      </c>
      <c r="D148" s="90" t="s">
        <v>1138</v>
      </c>
      <c r="E148" s="1515">
        <f t="shared" ref="E148:E159" si="36">F148</f>
        <v>60</v>
      </c>
      <c r="F148" s="1515">
        <f t="shared" si="29"/>
        <v>60</v>
      </c>
      <c r="G148" s="1516" t="str">
        <f>VLOOKUP(H148,[1]MAGV!$B$1:$C$178,2,0)</f>
        <v>Th.N.Tuấn</v>
      </c>
      <c r="H148" s="80" t="s">
        <v>294</v>
      </c>
      <c r="I148" s="1238"/>
      <c r="J148" s="1238"/>
      <c r="K148" s="1238"/>
      <c r="L148" s="1493"/>
      <c r="M148" s="1493"/>
      <c r="N148" s="1493"/>
      <c r="O148" s="1493"/>
      <c r="P148" s="1493"/>
      <c r="Q148" s="1493"/>
      <c r="R148" s="1493"/>
      <c r="S148" s="1493"/>
      <c r="T148" s="1493"/>
      <c r="U148" s="1493"/>
      <c r="V148" s="1493"/>
      <c r="W148" s="1493"/>
      <c r="X148" s="1493"/>
      <c r="Y148" s="1493"/>
      <c r="Z148" s="1493"/>
      <c r="AA148" s="1493"/>
      <c r="AB148" s="1493"/>
      <c r="AC148" s="1493"/>
      <c r="AD148" s="1493"/>
      <c r="AE148" s="1493"/>
      <c r="AF148" s="1493"/>
      <c r="AG148" s="1493"/>
      <c r="AH148" s="1493"/>
      <c r="AI148" s="1518"/>
      <c r="AJ148" s="1518"/>
      <c r="AK148" s="1493"/>
      <c r="AL148" s="1493"/>
      <c r="AM148" s="1493"/>
      <c r="AN148" s="1493"/>
      <c r="AO148" s="1493"/>
      <c r="AP148" s="1493"/>
      <c r="AQ148" s="1493">
        <v>20</v>
      </c>
      <c r="AR148" s="1493">
        <v>28</v>
      </c>
      <c r="AS148" s="1493">
        <v>12</v>
      </c>
      <c r="AT148" s="1493"/>
      <c r="AU148" s="1493"/>
      <c r="AV148" s="1493"/>
      <c r="AW148" s="1493"/>
      <c r="AX148" s="1493"/>
      <c r="AY148" s="1493"/>
      <c r="AZ148" s="1493"/>
      <c r="BA148" s="1493"/>
      <c r="BB148" s="1493"/>
      <c r="BC148" s="1493"/>
      <c r="BD148" s="1281"/>
      <c r="BE148" s="1281"/>
      <c r="BF148" s="1281"/>
      <c r="BG148" s="1281"/>
      <c r="BH148" s="1281"/>
      <c r="BI148" s="1269">
        <f t="shared" si="28"/>
        <v>60</v>
      </c>
    </row>
    <row r="149" spans="1:61" ht="17.25" customHeight="1" x14ac:dyDescent="0.25">
      <c r="A149" s="2413"/>
      <c r="B149" s="107" t="s">
        <v>2392</v>
      </c>
      <c r="C149" s="1249" t="s">
        <v>293</v>
      </c>
      <c r="D149" s="90" t="s">
        <v>1159</v>
      </c>
      <c r="E149" s="1515">
        <f t="shared" si="36"/>
        <v>60</v>
      </c>
      <c r="F149" s="1515">
        <f t="shared" si="29"/>
        <v>60</v>
      </c>
      <c r="G149" s="1516" t="str">
        <f>VLOOKUP(H149,[1]MAGV!$B$1:$C$178,2,0)</f>
        <v>Th.N.Tuấn</v>
      </c>
      <c r="H149" s="80" t="s">
        <v>294</v>
      </c>
      <c r="I149" s="1238"/>
      <c r="J149" s="1238"/>
      <c r="K149" s="1238"/>
      <c r="L149" s="1493"/>
      <c r="M149" s="1493"/>
      <c r="N149" s="1493"/>
      <c r="O149" s="1493"/>
      <c r="P149" s="1493"/>
      <c r="Q149" s="1493"/>
      <c r="R149" s="1493"/>
      <c r="S149" s="1493"/>
      <c r="T149" s="1493"/>
      <c r="U149" s="1493"/>
      <c r="V149" s="1493"/>
      <c r="W149" s="1493"/>
      <c r="X149" s="1493"/>
      <c r="Y149" s="1493"/>
      <c r="Z149" s="1493"/>
      <c r="AA149" s="1493"/>
      <c r="AB149" s="1493"/>
      <c r="AC149" s="1493"/>
      <c r="AD149" s="1493"/>
      <c r="AE149" s="1493"/>
      <c r="AF149" s="1493"/>
      <c r="AG149" s="1493"/>
      <c r="AH149" s="1493"/>
      <c r="AI149" s="1518"/>
      <c r="AJ149" s="1518"/>
      <c r="AK149" s="1493"/>
      <c r="AL149" s="1493"/>
      <c r="AM149" s="1493"/>
      <c r="AN149" s="1493"/>
      <c r="AO149" s="1493"/>
      <c r="AP149" s="1493"/>
      <c r="AQ149" s="1493"/>
      <c r="AR149" s="1493"/>
      <c r="AS149" s="1493">
        <v>16</v>
      </c>
      <c r="AT149" s="1493">
        <v>28</v>
      </c>
      <c r="AU149" s="1493">
        <v>16</v>
      </c>
      <c r="AV149" s="1493"/>
      <c r="AW149" s="1493"/>
      <c r="AX149" s="1493"/>
      <c r="AY149" s="1493"/>
      <c r="AZ149" s="1493"/>
      <c r="BA149" s="1493"/>
      <c r="BB149" s="1493"/>
      <c r="BC149" s="1493"/>
      <c r="BD149" s="1281"/>
      <c r="BE149" s="1281"/>
      <c r="BF149" s="1281"/>
      <c r="BG149" s="1281"/>
      <c r="BH149" s="1281"/>
      <c r="BI149" s="1269">
        <f t="shared" si="28"/>
        <v>60</v>
      </c>
    </row>
    <row r="150" spans="1:61" ht="17.25" customHeight="1" x14ac:dyDescent="0.25">
      <c r="A150" s="2413"/>
      <c r="B150" s="107" t="s">
        <v>2392</v>
      </c>
      <c r="C150" s="1249" t="s">
        <v>133</v>
      </c>
      <c r="D150" s="90" t="s">
        <v>1160</v>
      </c>
      <c r="E150" s="1515">
        <f t="shared" si="36"/>
        <v>76</v>
      </c>
      <c r="F150" s="1515">
        <f t="shared" si="29"/>
        <v>76</v>
      </c>
      <c r="G150" s="1516" t="str">
        <f>VLOOKUP(H150,[1]MAGV!$B$1:$C$178,2,0)</f>
        <v>Th.N.Tuấn</v>
      </c>
      <c r="H150" s="80" t="s">
        <v>294</v>
      </c>
      <c r="I150" s="1238"/>
      <c r="J150" s="1238"/>
      <c r="K150" s="1238"/>
      <c r="L150" s="1493"/>
      <c r="M150" s="1493">
        <v>28</v>
      </c>
      <c r="N150" s="1493">
        <v>28</v>
      </c>
      <c r="O150" s="1493">
        <v>20</v>
      </c>
      <c r="P150" s="1493"/>
      <c r="Q150" s="1493"/>
      <c r="R150" s="1493"/>
      <c r="S150" s="1493"/>
      <c r="T150" s="1493"/>
      <c r="U150" s="1493"/>
      <c r="V150" s="1493"/>
      <c r="W150" s="1493"/>
      <c r="X150" s="1493"/>
      <c r="Y150" s="1493"/>
      <c r="Z150" s="1493"/>
      <c r="AA150" s="1493"/>
      <c r="AB150" s="1493"/>
      <c r="AC150" s="1493"/>
      <c r="AD150" s="1493"/>
      <c r="AE150" s="1493"/>
      <c r="AF150" s="1493"/>
      <c r="AG150" s="1493"/>
      <c r="AH150" s="1493"/>
      <c r="AI150" s="1518"/>
      <c r="AJ150" s="1518"/>
      <c r="AK150" s="1493"/>
      <c r="AL150" s="1493"/>
      <c r="AM150" s="1493"/>
      <c r="AN150" s="1493"/>
      <c r="AO150" s="1493"/>
      <c r="AP150" s="1493"/>
      <c r="AQ150" s="1493"/>
      <c r="AR150" s="1493"/>
      <c r="AS150" s="1493"/>
      <c r="AT150" s="1493"/>
      <c r="AU150" s="1493"/>
      <c r="AV150" s="1493"/>
      <c r="AW150" s="1493"/>
      <c r="AX150" s="1493"/>
      <c r="AY150" s="1493"/>
      <c r="AZ150" s="1493"/>
      <c r="BA150" s="1493"/>
      <c r="BB150" s="1493"/>
      <c r="BC150" s="1493"/>
      <c r="BD150" s="1281"/>
      <c r="BE150" s="1281"/>
      <c r="BF150" s="1281"/>
      <c r="BG150" s="1281"/>
      <c r="BH150" s="1281"/>
      <c r="BI150" s="1269">
        <f t="shared" si="28"/>
        <v>76</v>
      </c>
    </row>
    <row r="151" spans="1:61" ht="17.25" customHeight="1" x14ac:dyDescent="0.25">
      <c r="A151" s="2413"/>
      <c r="B151" s="107" t="s">
        <v>2392</v>
      </c>
      <c r="C151" s="1249" t="s">
        <v>175</v>
      </c>
      <c r="D151" s="90" t="s">
        <v>1161</v>
      </c>
      <c r="E151" s="1515">
        <f t="shared" si="36"/>
        <v>60</v>
      </c>
      <c r="F151" s="1515">
        <f t="shared" si="29"/>
        <v>60</v>
      </c>
      <c r="G151" s="1516" t="str">
        <f>VLOOKUP(H151,[1]MAGV!$B$1:$C$178,2,0)</f>
        <v>Th.N.Tuấn</v>
      </c>
      <c r="H151" s="80" t="s">
        <v>294</v>
      </c>
      <c r="I151" s="1238"/>
      <c r="J151" s="1238"/>
      <c r="K151" s="1238"/>
      <c r="L151" s="1493"/>
      <c r="M151" s="1493"/>
      <c r="N151" s="1493"/>
      <c r="O151" s="1493">
        <v>8</v>
      </c>
      <c r="P151" s="1493">
        <v>28</v>
      </c>
      <c r="Q151" s="1493">
        <v>24</v>
      </c>
      <c r="R151" s="1493"/>
      <c r="S151" s="1493"/>
      <c r="T151" s="1493"/>
      <c r="U151" s="1493"/>
      <c r="V151" s="1493"/>
      <c r="W151" s="1493"/>
      <c r="X151" s="1493"/>
      <c r="Y151" s="1493"/>
      <c r="Z151" s="1493"/>
      <c r="AA151" s="1493"/>
      <c r="AB151" s="1493"/>
      <c r="AC151" s="1493"/>
      <c r="AD151" s="1493"/>
      <c r="AE151" s="1493"/>
      <c r="AF151" s="1493"/>
      <c r="AG151" s="1493"/>
      <c r="AH151" s="1493"/>
      <c r="AI151" s="1518"/>
      <c r="AJ151" s="1518"/>
      <c r="AK151" s="1493"/>
      <c r="AL151" s="1493"/>
      <c r="AM151" s="1493"/>
      <c r="AN151" s="1493"/>
      <c r="AO151" s="1493"/>
      <c r="AP151" s="1493"/>
      <c r="AQ151" s="1493"/>
      <c r="AR151" s="1493"/>
      <c r="AS151" s="1493"/>
      <c r="AT151" s="1493"/>
      <c r="AU151" s="1493"/>
      <c r="AV151" s="1493"/>
      <c r="AW151" s="1493"/>
      <c r="AX151" s="1493"/>
      <c r="AY151" s="1493"/>
      <c r="AZ151" s="1493"/>
      <c r="BA151" s="1493"/>
      <c r="BB151" s="1493"/>
      <c r="BC151" s="1493"/>
      <c r="BD151" s="1281"/>
      <c r="BE151" s="1281"/>
      <c r="BF151" s="1281"/>
      <c r="BG151" s="1281"/>
      <c r="BH151" s="1281"/>
      <c r="BI151" s="1269">
        <f t="shared" si="28"/>
        <v>60</v>
      </c>
    </row>
    <row r="152" spans="1:61" ht="17.25" customHeight="1" x14ac:dyDescent="0.25">
      <c r="A152" s="2413"/>
      <c r="B152" s="107" t="s">
        <v>2392</v>
      </c>
      <c r="C152" s="1249" t="s">
        <v>176</v>
      </c>
      <c r="D152" s="90" t="s">
        <v>1162</v>
      </c>
      <c r="E152" s="1515">
        <f t="shared" si="36"/>
        <v>116</v>
      </c>
      <c r="F152" s="1515">
        <f t="shared" si="29"/>
        <v>116</v>
      </c>
      <c r="G152" s="1516" t="str">
        <f>VLOOKUP(H152,[1]MAGV!$B$1:$C$178,2,0)</f>
        <v>Th.N.Tuấn</v>
      </c>
      <c r="H152" s="80" t="s">
        <v>294</v>
      </c>
      <c r="I152" s="1238"/>
      <c r="J152" s="1238"/>
      <c r="K152" s="1238"/>
      <c r="L152" s="1493"/>
      <c r="M152" s="1493"/>
      <c r="N152" s="1493"/>
      <c r="O152" s="1493"/>
      <c r="P152" s="1493"/>
      <c r="Q152" s="1493">
        <v>4</v>
      </c>
      <c r="R152" s="1493">
        <v>28</v>
      </c>
      <c r="S152" s="1493">
        <v>28</v>
      </c>
      <c r="T152" s="1493">
        <v>28</v>
      </c>
      <c r="U152" s="1493">
        <v>28</v>
      </c>
      <c r="V152" s="1493"/>
      <c r="W152" s="1493"/>
      <c r="X152" s="1493"/>
      <c r="Y152" s="1493"/>
      <c r="Z152" s="1493"/>
      <c r="AA152" s="1493"/>
      <c r="AB152" s="1493"/>
      <c r="AC152" s="1281"/>
      <c r="AD152" s="1281"/>
      <c r="AE152" s="1281"/>
      <c r="AF152" s="1281"/>
      <c r="AG152" s="1281"/>
      <c r="AH152" s="1281"/>
      <c r="AI152" s="1518"/>
      <c r="AJ152" s="1518"/>
      <c r="AK152" s="1493"/>
      <c r="AL152" s="1493"/>
      <c r="AM152" s="1493"/>
      <c r="AN152" s="1493"/>
      <c r="AO152" s="1493"/>
      <c r="AP152" s="1493"/>
      <c r="AQ152" s="1493"/>
      <c r="AR152" s="1493"/>
      <c r="AS152" s="1493"/>
      <c r="AT152" s="1493"/>
      <c r="AU152" s="1493"/>
      <c r="AV152" s="1493"/>
      <c r="AW152" s="1493"/>
      <c r="AX152" s="1493"/>
      <c r="AY152" s="1493"/>
      <c r="AZ152" s="1493"/>
      <c r="BA152" s="1493"/>
      <c r="BB152" s="1493"/>
      <c r="BC152" s="1493"/>
      <c r="BD152" s="1281"/>
      <c r="BE152" s="1281"/>
      <c r="BF152" s="1281"/>
      <c r="BG152" s="1281"/>
      <c r="BH152" s="1281"/>
      <c r="BI152" s="1269">
        <f t="shared" si="28"/>
        <v>116</v>
      </c>
    </row>
    <row r="153" spans="1:61" ht="17.25" customHeight="1" x14ac:dyDescent="0.25">
      <c r="A153" s="2413"/>
      <c r="B153" s="107" t="s">
        <v>2392</v>
      </c>
      <c r="C153" s="1249" t="s">
        <v>176</v>
      </c>
      <c r="D153" s="90" t="s">
        <v>1162</v>
      </c>
      <c r="E153" s="1515">
        <f t="shared" si="36"/>
        <v>64</v>
      </c>
      <c r="F153" s="1515">
        <f t="shared" si="29"/>
        <v>64</v>
      </c>
      <c r="G153" s="1516" t="str">
        <f>VLOOKUP(H153,[1]MAGV!$B$1:$C$178,2,0)</f>
        <v>Th.N.Tuấn</v>
      </c>
      <c r="H153" s="80" t="s">
        <v>294</v>
      </c>
      <c r="I153" s="1238"/>
      <c r="J153" s="1238"/>
      <c r="K153" s="1238"/>
      <c r="L153" s="1493"/>
      <c r="M153" s="1493"/>
      <c r="N153" s="1493"/>
      <c r="O153" s="1493"/>
      <c r="P153" s="1493"/>
      <c r="Q153" s="1493"/>
      <c r="R153" s="1493"/>
      <c r="S153" s="1493"/>
      <c r="T153" s="1493"/>
      <c r="U153" s="1493"/>
      <c r="V153" s="1493"/>
      <c r="W153" s="1493"/>
      <c r="X153" s="1493"/>
      <c r="Y153" s="1493"/>
      <c r="Z153" s="1493"/>
      <c r="AA153" s="1493"/>
      <c r="AB153" s="1493"/>
      <c r="AC153" s="1281"/>
      <c r="AD153" s="1281"/>
      <c r="AE153" s="1281">
        <v>16</v>
      </c>
      <c r="AF153" s="1281">
        <v>28</v>
      </c>
      <c r="AG153" s="1281">
        <v>20</v>
      </c>
      <c r="AH153" s="1281"/>
      <c r="AI153" s="1518"/>
      <c r="AJ153" s="1518"/>
      <c r="AK153" s="1493"/>
      <c r="AL153" s="1493"/>
      <c r="AM153" s="1493"/>
      <c r="AN153" s="1493"/>
      <c r="AO153" s="1493"/>
      <c r="AP153" s="1493"/>
      <c r="AQ153" s="1493"/>
      <c r="AR153" s="1493"/>
      <c r="AS153" s="1493"/>
      <c r="AT153" s="1493"/>
      <c r="AU153" s="1493"/>
      <c r="AV153" s="1493"/>
      <c r="AW153" s="1493"/>
      <c r="AX153" s="1493"/>
      <c r="AY153" s="1493"/>
      <c r="AZ153" s="1493"/>
      <c r="BA153" s="1493"/>
      <c r="BB153" s="1493"/>
      <c r="BC153" s="1493"/>
      <c r="BD153" s="1281"/>
      <c r="BE153" s="1281"/>
      <c r="BF153" s="1281"/>
      <c r="BG153" s="1281"/>
      <c r="BH153" s="1281"/>
      <c r="BI153" s="1269">
        <f t="shared" si="28"/>
        <v>64</v>
      </c>
    </row>
    <row r="154" spans="1:61" ht="17.25" customHeight="1" x14ac:dyDescent="0.25">
      <c r="A154" s="2413"/>
      <c r="B154" s="107" t="s">
        <v>2392</v>
      </c>
      <c r="C154" s="1249" t="s">
        <v>271</v>
      </c>
      <c r="D154" s="90" t="s">
        <v>2372</v>
      </c>
      <c r="E154" s="1515">
        <f t="shared" si="36"/>
        <v>36</v>
      </c>
      <c r="F154" s="1515">
        <f t="shared" si="29"/>
        <v>36</v>
      </c>
      <c r="G154" s="1516" t="str">
        <f>VLOOKUP(H154,[1]MAGV!$B$1:$C$178,2,0)</f>
        <v>Th.N.Tuấn</v>
      </c>
      <c r="H154" s="80" t="s">
        <v>294</v>
      </c>
      <c r="I154" s="1238"/>
      <c r="J154" s="1238"/>
      <c r="K154" s="1238"/>
      <c r="L154" s="1493"/>
      <c r="M154" s="1493"/>
      <c r="N154" s="1493"/>
      <c r="O154" s="1493"/>
      <c r="P154" s="1493"/>
      <c r="Q154" s="1493"/>
      <c r="R154" s="1493"/>
      <c r="S154" s="1493"/>
      <c r="T154" s="1493"/>
      <c r="U154" s="1493"/>
      <c r="V154" s="1493"/>
      <c r="W154" s="1493"/>
      <c r="X154" s="1493"/>
      <c r="Y154" s="1493"/>
      <c r="Z154" s="1493"/>
      <c r="AA154" s="1493"/>
      <c r="AB154" s="1493"/>
      <c r="AC154" s="1281"/>
      <c r="AD154" s="1281"/>
      <c r="AE154" s="1281"/>
      <c r="AF154" s="1281"/>
      <c r="AG154" s="1281">
        <v>8</v>
      </c>
      <c r="AH154" s="1281">
        <v>28</v>
      </c>
      <c r="AI154" s="1518"/>
      <c r="AJ154" s="1518"/>
      <c r="AK154" s="1493"/>
      <c r="AL154" s="1493"/>
      <c r="AM154" s="1493"/>
      <c r="AN154" s="1493"/>
      <c r="AO154" s="1493"/>
      <c r="AP154" s="1493"/>
      <c r="AQ154" s="1493"/>
      <c r="AR154" s="1493"/>
      <c r="AS154" s="1281"/>
      <c r="AT154" s="1281"/>
      <c r="AU154" s="1281"/>
      <c r="AV154" s="1493"/>
      <c r="AW154" s="1493"/>
      <c r="AX154" s="1493"/>
      <c r="AY154" s="1493"/>
      <c r="AZ154" s="1493"/>
      <c r="BA154" s="1493"/>
      <c r="BB154" s="1493"/>
      <c r="BC154" s="1493"/>
      <c r="BD154" s="1281"/>
      <c r="BE154" s="1281"/>
      <c r="BF154" s="1281"/>
      <c r="BG154" s="1281"/>
      <c r="BH154" s="1281"/>
      <c r="BI154" s="1269">
        <f t="shared" si="28"/>
        <v>36</v>
      </c>
    </row>
    <row r="155" spans="1:61" ht="17.25" customHeight="1" x14ac:dyDescent="0.25">
      <c r="A155" s="2413"/>
      <c r="B155" s="107" t="s">
        <v>2392</v>
      </c>
      <c r="C155" s="1249" t="s">
        <v>271</v>
      </c>
      <c r="D155" s="90" t="s">
        <v>2372</v>
      </c>
      <c r="E155" s="1515">
        <f t="shared" si="36"/>
        <v>84</v>
      </c>
      <c r="F155" s="1515">
        <f t="shared" si="29"/>
        <v>84</v>
      </c>
      <c r="G155" s="1516" t="str">
        <f>VLOOKUP(H155,[1]MAGV!$B$1:$C$178,2,0)</f>
        <v>Th.N.Tuấn</v>
      </c>
      <c r="H155" s="80" t="s">
        <v>294</v>
      </c>
      <c r="I155" s="1238"/>
      <c r="J155" s="1238"/>
      <c r="K155" s="1238"/>
      <c r="L155" s="1493"/>
      <c r="M155" s="1493"/>
      <c r="N155" s="1493"/>
      <c r="O155" s="1493"/>
      <c r="P155" s="1493"/>
      <c r="Q155" s="1493"/>
      <c r="R155" s="1493"/>
      <c r="S155" s="1493"/>
      <c r="T155" s="1493"/>
      <c r="U155" s="1493"/>
      <c r="V155" s="1493"/>
      <c r="W155" s="1493"/>
      <c r="X155" s="1493"/>
      <c r="Y155" s="1493"/>
      <c r="Z155" s="1493"/>
      <c r="AA155" s="1493"/>
      <c r="AB155" s="1493"/>
      <c r="AC155" s="1281"/>
      <c r="AD155" s="1281"/>
      <c r="AE155" s="1281"/>
      <c r="AF155" s="1281"/>
      <c r="AG155" s="1281"/>
      <c r="AH155" s="1281"/>
      <c r="AI155" s="1518"/>
      <c r="AJ155" s="1518"/>
      <c r="AK155" s="1493">
        <v>28</v>
      </c>
      <c r="AL155" s="1493">
        <v>28</v>
      </c>
      <c r="AM155" s="1493">
        <v>28</v>
      </c>
      <c r="AN155" s="1493"/>
      <c r="AO155" s="1493"/>
      <c r="AP155" s="1493"/>
      <c r="AQ155" s="1493"/>
      <c r="AR155" s="1493"/>
      <c r="AS155" s="1281"/>
      <c r="AT155" s="1281"/>
      <c r="AU155" s="1281"/>
      <c r="AV155" s="1493"/>
      <c r="AW155" s="1493"/>
      <c r="AX155" s="1493"/>
      <c r="AY155" s="1493"/>
      <c r="AZ155" s="1493"/>
      <c r="BA155" s="1493"/>
      <c r="BB155" s="1493"/>
      <c r="BC155" s="1493"/>
      <c r="BD155" s="1281"/>
      <c r="BE155" s="1281"/>
      <c r="BF155" s="1281"/>
      <c r="BG155" s="1281"/>
      <c r="BH155" s="1281"/>
      <c r="BI155" s="1269">
        <f t="shared" si="28"/>
        <v>84</v>
      </c>
    </row>
    <row r="156" spans="1:61" ht="17.25" customHeight="1" x14ac:dyDescent="0.25">
      <c r="A156" s="2413"/>
      <c r="B156" s="107" t="s">
        <v>2392</v>
      </c>
      <c r="C156" s="1249" t="s">
        <v>284</v>
      </c>
      <c r="D156" s="90" t="s">
        <v>2373</v>
      </c>
      <c r="E156" s="1515">
        <f t="shared" si="36"/>
        <v>90</v>
      </c>
      <c r="F156" s="1515">
        <f t="shared" si="29"/>
        <v>90</v>
      </c>
      <c r="G156" s="1516" t="str">
        <f>VLOOKUP(H156,[1]MAGV!$B$1:$C$178,2,0)</f>
        <v>Th.N.Tuấn</v>
      </c>
      <c r="H156" s="80" t="s">
        <v>294</v>
      </c>
      <c r="I156" s="1238"/>
      <c r="J156" s="1238"/>
      <c r="K156" s="1238"/>
      <c r="L156" s="1493"/>
      <c r="M156" s="1493"/>
      <c r="N156" s="1493"/>
      <c r="O156" s="1493"/>
      <c r="P156" s="1493"/>
      <c r="Q156" s="1493"/>
      <c r="R156" s="1493"/>
      <c r="S156" s="1493"/>
      <c r="T156" s="1493"/>
      <c r="U156" s="1493"/>
      <c r="V156" s="1493"/>
      <c r="W156" s="1493"/>
      <c r="X156" s="1493"/>
      <c r="Y156" s="1493"/>
      <c r="Z156" s="1493"/>
      <c r="AA156" s="1493"/>
      <c r="AB156" s="1493"/>
      <c r="AC156" s="1281"/>
      <c r="AD156" s="1281"/>
      <c r="AE156" s="1281"/>
      <c r="AF156" s="1281"/>
      <c r="AG156" s="1281"/>
      <c r="AH156" s="1281"/>
      <c r="AI156" s="1518"/>
      <c r="AJ156" s="1518"/>
      <c r="AK156" s="1493"/>
      <c r="AL156" s="1493"/>
      <c r="AM156" s="1493"/>
      <c r="AN156" s="1493">
        <v>28</v>
      </c>
      <c r="AO156" s="1493">
        <v>28</v>
      </c>
      <c r="AP156" s="1493">
        <v>28</v>
      </c>
      <c r="AQ156" s="1493">
        <v>6</v>
      </c>
      <c r="AR156" s="1493"/>
      <c r="AS156" s="1281"/>
      <c r="AT156" s="1281"/>
      <c r="AU156" s="1281"/>
      <c r="AV156" s="1493"/>
      <c r="AW156" s="1493"/>
      <c r="AX156" s="1493"/>
      <c r="AY156" s="1493"/>
      <c r="AZ156" s="1493"/>
      <c r="BA156" s="1493"/>
      <c r="BB156" s="1493"/>
      <c r="BC156" s="1493"/>
      <c r="BD156" s="1281"/>
      <c r="BE156" s="1281"/>
      <c r="BF156" s="1281"/>
      <c r="BG156" s="1281"/>
      <c r="BH156" s="1281"/>
      <c r="BI156" s="1269">
        <f t="shared" si="28"/>
        <v>90</v>
      </c>
    </row>
    <row r="157" spans="1:61" ht="17.25" customHeight="1" x14ac:dyDescent="0.25">
      <c r="A157" s="2413"/>
      <c r="B157" s="107" t="s">
        <v>2392</v>
      </c>
      <c r="C157" s="1249" t="s">
        <v>273</v>
      </c>
      <c r="D157" s="90" t="s">
        <v>2374</v>
      </c>
      <c r="E157" s="1515">
        <f t="shared" si="36"/>
        <v>120</v>
      </c>
      <c r="F157" s="1515">
        <f t="shared" si="29"/>
        <v>120</v>
      </c>
      <c r="G157" s="1516" t="str">
        <f>VLOOKUP(H157,[1]MAGV!$B$1:$C$178,2,0)</f>
        <v>Th.N.Tuấn</v>
      </c>
      <c r="H157" s="80" t="s">
        <v>294</v>
      </c>
      <c r="I157" s="1238"/>
      <c r="J157" s="1238"/>
      <c r="K157" s="1238"/>
      <c r="L157" s="1493"/>
      <c r="M157" s="1493"/>
      <c r="N157" s="1493"/>
      <c r="O157" s="1493"/>
      <c r="P157" s="1493"/>
      <c r="Q157" s="1493"/>
      <c r="R157" s="1493"/>
      <c r="S157" s="1493"/>
      <c r="T157" s="1493"/>
      <c r="U157" s="1493"/>
      <c r="V157" s="1493"/>
      <c r="W157" s="1493"/>
      <c r="X157" s="1493"/>
      <c r="Y157" s="1493"/>
      <c r="Z157" s="1493"/>
      <c r="AA157" s="1493"/>
      <c r="AB157" s="1493"/>
      <c r="AC157" s="1493"/>
      <c r="AD157" s="1493"/>
      <c r="AE157" s="1493"/>
      <c r="AF157" s="1493"/>
      <c r="AG157" s="1493"/>
      <c r="AH157" s="1493"/>
      <c r="AI157" s="1518"/>
      <c r="AJ157" s="1518"/>
      <c r="AK157" s="1493"/>
      <c r="AL157" s="1493"/>
      <c r="AM157" s="1493"/>
      <c r="AN157" s="1493"/>
      <c r="AO157" s="1493"/>
      <c r="AP157" s="1493"/>
      <c r="AQ157" s="1493"/>
      <c r="AR157" s="1493"/>
      <c r="AS157" s="1493"/>
      <c r="AT157" s="1493"/>
      <c r="AU157" s="1493">
        <v>4</v>
      </c>
      <c r="AV157" s="1493">
        <v>28</v>
      </c>
      <c r="AW157" s="1493">
        <v>28</v>
      </c>
      <c r="AX157" s="1493">
        <v>28</v>
      </c>
      <c r="AY157" s="1493">
        <v>28</v>
      </c>
      <c r="AZ157" s="1493">
        <v>4</v>
      </c>
      <c r="BA157" s="1493"/>
      <c r="BB157" s="1493"/>
      <c r="BC157" s="1493"/>
      <c r="BD157" s="1281"/>
      <c r="BE157" s="1281"/>
      <c r="BF157" s="1281"/>
      <c r="BG157" s="1281"/>
      <c r="BH157" s="1281"/>
      <c r="BI157" s="1269">
        <f t="shared" si="28"/>
        <v>120</v>
      </c>
    </row>
    <row r="158" spans="1:61" ht="17.25" customHeight="1" x14ac:dyDescent="0.25">
      <c r="A158" s="2413"/>
      <c r="B158" s="107" t="s">
        <v>2392</v>
      </c>
      <c r="C158" s="1249" t="s">
        <v>274</v>
      </c>
      <c r="D158" s="90" t="s">
        <v>2391</v>
      </c>
      <c r="E158" s="1515">
        <f t="shared" si="36"/>
        <v>80</v>
      </c>
      <c r="F158" s="1515">
        <f t="shared" si="29"/>
        <v>80</v>
      </c>
      <c r="G158" s="1516" t="str">
        <f>VLOOKUP(H158,[1]MAGV!$B$1:$C$178,2,0)</f>
        <v>Th.N.Tuấn</v>
      </c>
      <c r="H158" s="80" t="s">
        <v>294</v>
      </c>
      <c r="I158" s="1238"/>
      <c r="J158" s="1238"/>
      <c r="K158" s="1238"/>
      <c r="L158" s="1493"/>
      <c r="M158" s="1493"/>
      <c r="N158" s="1493"/>
      <c r="O158" s="1493"/>
      <c r="P158" s="1493"/>
      <c r="Q158" s="1493"/>
      <c r="R158" s="1493"/>
      <c r="S158" s="1493"/>
      <c r="T158" s="1493"/>
      <c r="U158" s="1493"/>
      <c r="V158" s="1493"/>
      <c r="W158" s="1493"/>
      <c r="X158" s="1493"/>
      <c r="Y158" s="1493"/>
      <c r="Z158" s="1493"/>
      <c r="AA158" s="1493"/>
      <c r="AB158" s="1493"/>
      <c r="AC158" s="1493"/>
      <c r="AD158" s="1493"/>
      <c r="AE158" s="1493"/>
      <c r="AF158" s="1493"/>
      <c r="AG158" s="1493"/>
      <c r="AH158" s="1493"/>
      <c r="AI158" s="1518"/>
      <c r="AJ158" s="1518"/>
      <c r="AK158" s="1493"/>
      <c r="AL158" s="1493"/>
      <c r="AM158" s="1493"/>
      <c r="AN158" s="1493"/>
      <c r="AO158" s="1493"/>
      <c r="AP158" s="1493"/>
      <c r="AQ158" s="1493"/>
      <c r="AR158" s="1493"/>
      <c r="AS158" s="1493"/>
      <c r="AT158" s="1493"/>
      <c r="AU158" s="1493"/>
      <c r="AV158" s="1493"/>
      <c r="AW158" s="1493"/>
      <c r="AX158" s="1493"/>
      <c r="AY158" s="1493"/>
      <c r="AZ158" s="1493">
        <v>24</v>
      </c>
      <c r="BA158" s="1493">
        <v>28</v>
      </c>
      <c r="BB158" s="1493">
        <v>28</v>
      </c>
      <c r="BC158" s="1493"/>
      <c r="BD158" s="1281"/>
      <c r="BE158" s="1281"/>
      <c r="BF158" s="1281"/>
      <c r="BG158" s="1281"/>
      <c r="BH158" s="1281"/>
      <c r="BI158" s="1269">
        <f t="shared" si="28"/>
        <v>80</v>
      </c>
    </row>
    <row r="159" spans="1:61" ht="17.25" customHeight="1" x14ac:dyDescent="0.25">
      <c r="A159" s="2413"/>
      <c r="B159" s="107" t="s">
        <v>2392</v>
      </c>
      <c r="C159" s="1249" t="s">
        <v>276</v>
      </c>
      <c r="D159" s="90" t="s">
        <v>1140</v>
      </c>
      <c r="E159" s="1515">
        <f t="shared" si="36"/>
        <v>60</v>
      </c>
      <c r="F159" s="1515">
        <f t="shared" si="29"/>
        <v>60</v>
      </c>
      <c r="G159" s="1516" t="str">
        <f>VLOOKUP(H159,[1]MAGV!$B$1:$C$178,2,0)</f>
        <v>Th.Huấn</v>
      </c>
      <c r="H159" s="80" t="s">
        <v>270</v>
      </c>
      <c r="I159" s="1238"/>
      <c r="J159" s="1238"/>
      <c r="K159" s="1238"/>
      <c r="L159" s="1493"/>
      <c r="M159" s="1493"/>
      <c r="N159" s="1493"/>
      <c r="O159" s="1493"/>
      <c r="P159" s="1493"/>
      <c r="Q159" s="1493"/>
      <c r="R159" s="1493"/>
      <c r="S159" s="1493"/>
      <c r="T159" s="1493"/>
      <c r="U159" s="1493"/>
      <c r="V159" s="1493"/>
      <c r="W159" s="1493"/>
      <c r="X159" s="1493"/>
      <c r="Y159" s="1493"/>
      <c r="Z159" s="1493"/>
      <c r="AA159" s="1493"/>
      <c r="AB159" s="1493"/>
      <c r="AC159" s="1493">
        <v>24</v>
      </c>
      <c r="AD159" s="1493">
        <v>24</v>
      </c>
      <c r="AE159" s="1493">
        <v>12</v>
      </c>
      <c r="AF159" s="1493"/>
      <c r="AG159" s="1493"/>
      <c r="AH159" s="1493"/>
      <c r="AI159" s="1518"/>
      <c r="AJ159" s="1518"/>
      <c r="AK159" s="1493"/>
      <c r="AL159" s="1493"/>
      <c r="AM159" s="1493"/>
      <c r="AN159" s="1493"/>
      <c r="AO159" s="1493"/>
      <c r="AP159" s="1493"/>
      <c r="AQ159" s="1493"/>
      <c r="AR159" s="1493"/>
      <c r="AS159" s="1493"/>
      <c r="AT159" s="1493"/>
      <c r="AU159" s="1493"/>
      <c r="AV159" s="1493"/>
      <c r="AW159" s="1493"/>
      <c r="AX159" s="1493"/>
      <c r="AY159" s="1493"/>
      <c r="AZ159" s="1493"/>
      <c r="BA159" s="1493"/>
      <c r="BB159" s="1493"/>
      <c r="BC159" s="1493"/>
      <c r="BD159" s="1281"/>
      <c r="BE159" s="1281"/>
      <c r="BF159" s="1281"/>
      <c r="BG159" s="1281"/>
      <c r="BH159" s="1281"/>
      <c r="BI159" s="1269">
        <f t="shared" si="28"/>
        <v>60</v>
      </c>
    </row>
    <row r="160" spans="1:61" s="1288" customFormat="1" ht="24" customHeight="1" x14ac:dyDescent="0.2">
      <c r="A160" s="2413"/>
      <c r="B160" s="978" t="s">
        <v>1982</v>
      </c>
      <c r="C160" s="1287"/>
      <c r="D160" s="1287" t="s">
        <v>843</v>
      </c>
      <c r="E160" s="1287">
        <f>SUM(E147:E159)</f>
        <v>966</v>
      </c>
      <c r="F160" s="1287">
        <f t="shared" ref="F160:BH160" si="37">SUM(F147:F159)</f>
        <v>966</v>
      </c>
      <c r="G160" s="1287">
        <f t="shared" si="37"/>
        <v>0</v>
      </c>
      <c r="H160" s="1287">
        <f t="shared" si="37"/>
        <v>0</v>
      </c>
      <c r="I160" s="1287">
        <f t="shared" si="37"/>
        <v>0</v>
      </c>
      <c r="J160" s="1287">
        <f t="shared" si="37"/>
        <v>0</v>
      </c>
      <c r="K160" s="1287">
        <f t="shared" si="37"/>
        <v>0</v>
      </c>
      <c r="L160" s="1287">
        <f t="shared" si="37"/>
        <v>0</v>
      </c>
      <c r="M160" s="1287">
        <f t="shared" si="37"/>
        <v>28</v>
      </c>
      <c r="N160" s="1287">
        <f t="shared" si="37"/>
        <v>28</v>
      </c>
      <c r="O160" s="1287">
        <f t="shared" si="37"/>
        <v>28</v>
      </c>
      <c r="P160" s="1287">
        <f t="shared" si="37"/>
        <v>28</v>
      </c>
      <c r="Q160" s="1287">
        <f t="shared" si="37"/>
        <v>28</v>
      </c>
      <c r="R160" s="1287">
        <f t="shared" si="37"/>
        <v>28</v>
      </c>
      <c r="S160" s="1287">
        <f t="shared" si="37"/>
        <v>28</v>
      </c>
      <c r="T160" s="1287">
        <f t="shared" si="37"/>
        <v>28</v>
      </c>
      <c r="U160" s="1287">
        <f t="shared" si="37"/>
        <v>28</v>
      </c>
      <c r="V160" s="1287">
        <f t="shared" si="37"/>
        <v>0</v>
      </c>
      <c r="W160" s="1287">
        <f t="shared" si="37"/>
        <v>0</v>
      </c>
      <c r="X160" s="1287">
        <f t="shared" si="37"/>
        <v>0</v>
      </c>
      <c r="Y160" s="1287">
        <f t="shared" si="37"/>
        <v>0</v>
      </c>
      <c r="Z160" s="1287">
        <f t="shared" si="37"/>
        <v>0</v>
      </c>
      <c r="AA160" s="1287">
        <f t="shared" si="37"/>
        <v>28</v>
      </c>
      <c r="AB160" s="1287">
        <f t="shared" si="37"/>
        <v>28</v>
      </c>
      <c r="AC160" s="1287">
        <f t="shared" si="37"/>
        <v>28</v>
      </c>
      <c r="AD160" s="1287">
        <f t="shared" si="37"/>
        <v>24</v>
      </c>
      <c r="AE160" s="1287">
        <f t="shared" si="37"/>
        <v>28</v>
      </c>
      <c r="AF160" s="1287">
        <f t="shared" si="37"/>
        <v>28</v>
      </c>
      <c r="AG160" s="1287">
        <f t="shared" si="37"/>
        <v>28</v>
      </c>
      <c r="AH160" s="1287">
        <f t="shared" si="37"/>
        <v>28</v>
      </c>
      <c r="AI160" s="1287">
        <f t="shared" si="37"/>
        <v>0</v>
      </c>
      <c r="AJ160" s="1287">
        <f t="shared" si="37"/>
        <v>0</v>
      </c>
      <c r="AK160" s="1287">
        <f t="shared" si="37"/>
        <v>28</v>
      </c>
      <c r="AL160" s="1287">
        <f t="shared" si="37"/>
        <v>28</v>
      </c>
      <c r="AM160" s="1287">
        <f t="shared" si="37"/>
        <v>28</v>
      </c>
      <c r="AN160" s="1287">
        <f t="shared" si="37"/>
        <v>28</v>
      </c>
      <c r="AO160" s="1287">
        <f t="shared" si="37"/>
        <v>28</v>
      </c>
      <c r="AP160" s="1287">
        <f t="shared" si="37"/>
        <v>28</v>
      </c>
      <c r="AQ160" s="1287">
        <f t="shared" si="37"/>
        <v>26</v>
      </c>
      <c r="AR160" s="1287">
        <f t="shared" si="37"/>
        <v>28</v>
      </c>
      <c r="AS160" s="1287">
        <f t="shared" si="37"/>
        <v>28</v>
      </c>
      <c r="AT160" s="1287">
        <f t="shared" si="37"/>
        <v>28</v>
      </c>
      <c r="AU160" s="1287">
        <f t="shared" si="37"/>
        <v>20</v>
      </c>
      <c r="AV160" s="1287">
        <f t="shared" si="37"/>
        <v>28</v>
      </c>
      <c r="AW160" s="1287">
        <f t="shared" si="37"/>
        <v>28</v>
      </c>
      <c r="AX160" s="1287">
        <f t="shared" si="37"/>
        <v>28</v>
      </c>
      <c r="AY160" s="1287">
        <f t="shared" si="37"/>
        <v>28</v>
      </c>
      <c r="AZ160" s="1287">
        <f t="shared" si="37"/>
        <v>28</v>
      </c>
      <c r="BA160" s="1287">
        <f t="shared" si="37"/>
        <v>28</v>
      </c>
      <c r="BB160" s="1287">
        <f t="shared" si="37"/>
        <v>28</v>
      </c>
      <c r="BC160" s="1287">
        <f t="shared" si="37"/>
        <v>0</v>
      </c>
      <c r="BD160" s="1287">
        <f t="shared" si="37"/>
        <v>0</v>
      </c>
      <c r="BE160" s="1287">
        <f t="shared" si="37"/>
        <v>0</v>
      </c>
      <c r="BF160" s="1287">
        <f t="shared" si="37"/>
        <v>0</v>
      </c>
      <c r="BG160" s="1287">
        <f t="shared" si="37"/>
        <v>0</v>
      </c>
      <c r="BH160" s="1287">
        <f t="shared" si="37"/>
        <v>0</v>
      </c>
      <c r="BI160" s="1269">
        <f t="shared" si="28"/>
        <v>966</v>
      </c>
    </row>
    <row r="161" spans="1:61" s="1548" customFormat="1" ht="15" x14ac:dyDescent="0.25">
      <c r="A161" s="1589"/>
      <c r="B161" s="1537" t="s">
        <v>2393</v>
      </c>
      <c r="C161" s="1537" t="s">
        <v>157</v>
      </c>
      <c r="D161" s="1590" t="s">
        <v>124</v>
      </c>
      <c r="E161" s="1537">
        <f t="shared" ref="E161:E162" si="38">SUM(I161:BB161)</f>
        <v>45</v>
      </c>
      <c r="G161" s="1536" t="s">
        <v>2225</v>
      </c>
      <c r="H161" s="754" t="s">
        <v>1032</v>
      </c>
      <c r="I161" s="1547"/>
      <c r="J161" s="1547"/>
      <c r="K161" s="1547"/>
      <c r="L161" s="1547"/>
      <c r="M161" s="1547"/>
      <c r="N161" s="1547"/>
      <c r="O161" s="1529"/>
      <c r="P161" s="1529"/>
      <c r="Q161" s="1529"/>
      <c r="R161" s="1529"/>
      <c r="S161" s="1529"/>
      <c r="T161" s="1547"/>
      <c r="U161" s="1547"/>
      <c r="V161" s="1547"/>
      <c r="W161" s="1591"/>
      <c r="X161" s="1591"/>
      <c r="Y161" s="1591"/>
      <c r="Z161" s="1547"/>
      <c r="AA161" s="1547"/>
      <c r="AB161" s="1547"/>
      <c r="AC161" s="1547"/>
      <c r="AD161" s="1547"/>
      <c r="AE161" s="1547"/>
      <c r="AF161" s="1547"/>
      <c r="AG161" s="1547"/>
      <c r="AH161" s="1587"/>
      <c r="AI161" s="1587"/>
      <c r="AJ161" s="1547"/>
      <c r="AK161" s="1547"/>
      <c r="AL161" s="1591"/>
      <c r="AM161" s="1591"/>
      <c r="AN161" s="1591"/>
      <c r="AO161" s="1547"/>
      <c r="AP161" s="1547"/>
      <c r="AQ161" s="1547"/>
      <c r="AR161" s="1547"/>
      <c r="AS161" s="1547"/>
      <c r="AT161" s="1547">
        <v>45</v>
      </c>
      <c r="AU161" s="1547"/>
      <c r="AV161" s="1547"/>
      <c r="AW161" s="1547"/>
      <c r="AX161" s="1547"/>
      <c r="AY161" s="1547"/>
      <c r="AZ161" s="1547"/>
      <c r="BA161" s="1574"/>
      <c r="BC161" s="1588"/>
      <c r="BD161" s="1588"/>
      <c r="BE161" s="1587"/>
    </row>
    <row r="162" spans="1:61" s="1548" customFormat="1" ht="15" x14ac:dyDescent="0.25">
      <c r="A162" s="1589"/>
      <c r="B162" s="755"/>
      <c r="C162" s="1537" t="s">
        <v>158</v>
      </c>
      <c r="D162" s="1590" t="s">
        <v>2431</v>
      </c>
      <c r="E162" s="1537">
        <f t="shared" si="38"/>
        <v>90</v>
      </c>
      <c r="G162" s="1536" t="s">
        <v>2222</v>
      </c>
      <c r="H162" s="754" t="s">
        <v>147</v>
      </c>
      <c r="I162" s="1547"/>
      <c r="J162" s="1547"/>
      <c r="K162" s="1547"/>
      <c r="L162" s="1547"/>
      <c r="M162" s="1547"/>
      <c r="N162" s="1547"/>
      <c r="O162" s="1547"/>
      <c r="P162" s="1547"/>
      <c r="Q162" s="1547"/>
      <c r="R162" s="1547"/>
      <c r="S162" s="1547"/>
      <c r="T162" s="1547"/>
      <c r="U162" s="1547"/>
      <c r="V162" s="1547"/>
      <c r="W162" s="1547"/>
      <c r="X162" s="1547"/>
      <c r="Y162" s="1547"/>
      <c r="Z162" s="1547"/>
      <c r="AA162" s="1547"/>
      <c r="AB162" s="1547"/>
      <c r="AC162" s="1547"/>
      <c r="AD162" s="1547"/>
      <c r="AE162" s="1547"/>
      <c r="AF162" s="1547"/>
      <c r="AG162" s="1547"/>
      <c r="AH162" s="1587"/>
      <c r="AI162" s="1587"/>
      <c r="AJ162" s="1547"/>
      <c r="AK162" s="1547"/>
      <c r="AL162" s="1591"/>
      <c r="AM162" s="1591"/>
      <c r="AN162" s="1591"/>
      <c r="AO162" s="1547"/>
      <c r="AP162" s="1547"/>
      <c r="AQ162" s="1547"/>
      <c r="AR162" s="1547"/>
      <c r="AS162" s="1547"/>
      <c r="AT162" s="1547"/>
      <c r="AU162" s="1547"/>
      <c r="AV162" s="1547"/>
      <c r="AW162" s="1547">
        <v>35</v>
      </c>
      <c r="AX162" s="1547">
        <v>35</v>
      </c>
      <c r="AY162" s="1547">
        <v>20</v>
      </c>
      <c r="AZ162" s="1547"/>
      <c r="BA162" s="1574"/>
      <c r="BC162" s="1588"/>
      <c r="BD162" s="1588"/>
      <c r="BE162" s="1587"/>
    </row>
    <row r="163" spans="1:61" ht="17.25" customHeight="1" x14ac:dyDescent="0.25">
      <c r="A163" s="2413">
        <v>17</v>
      </c>
      <c r="B163" s="107" t="s">
        <v>2393</v>
      </c>
      <c r="C163" s="1249" t="s">
        <v>162</v>
      </c>
      <c r="D163" s="90" t="s">
        <v>1153</v>
      </c>
      <c r="E163" s="1515">
        <f>F163</f>
        <v>75</v>
      </c>
      <c r="F163" s="1515">
        <f t="shared" si="29"/>
        <v>75</v>
      </c>
      <c r="G163" s="1516" t="str">
        <f>VLOOKUP(H163,[1]MAGV!$B$1:$C$178,2,0)</f>
        <v>C.Thu</v>
      </c>
      <c r="H163" s="80" t="s">
        <v>280</v>
      </c>
      <c r="I163" s="1238"/>
      <c r="J163" s="1238"/>
      <c r="K163" s="1238"/>
      <c r="L163" s="1493"/>
      <c r="M163" s="1493"/>
      <c r="N163" s="1493"/>
      <c r="O163" s="1493"/>
      <c r="P163" s="1493"/>
      <c r="Q163" s="1493"/>
      <c r="R163" s="1493"/>
      <c r="S163" s="1493"/>
      <c r="T163" s="1493"/>
      <c r="U163" s="1493"/>
      <c r="V163" s="1493">
        <v>35</v>
      </c>
      <c r="W163" s="1493">
        <v>35</v>
      </c>
      <c r="X163" s="1493">
        <v>5</v>
      </c>
      <c r="Y163" s="1493"/>
      <c r="Z163" s="1493"/>
      <c r="AA163" s="1493"/>
      <c r="AB163" s="1493"/>
      <c r="AC163" s="1493"/>
      <c r="AD163" s="1493"/>
      <c r="AE163" s="1493"/>
      <c r="AF163" s="1493"/>
      <c r="AG163" s="1493"/>
      <c r="AH163" s="1493"/>
      <c r="AI163" s="1518"/>
      <c r="AJ163" s="1518"/>
      <c r="AK163" s="1493"/>
      <c r="AL163" s="1493"/>
      <c r="AM163" s="1493"/>
      <c r="AN163" s="1493"/>
      <c r="AO163" s="1493"/>
      <c r="AP163" s="1493"/>
      <c r="AQ163" s="1493"/>
      <c r="AR163" s="1493"/>
      <c r="AS163" s="1493"/>
      <c r="AT163" s="1493"/>
      <c r="AU163" s="1493"/>
      <c r="AV163" s="1493"/>
      <c r="AW163" s="1493"/>
      <c r="AX163" s="1493"/>
      <c r="AY163" s="1493"/>
      <c r="AZ163" s="1493"/>
      <c r="BA163" s="1493"/>
      <c r="BB163" s="1493"/>
      <c r="BC163" s="1493"/>
      <c r="BD163" s="1281"/>
      <c r="BE163" s="1281"/>
      <c r="BF163" s="1281"/>
      <c r="BG163" s="1281"/>
      <c r="BH163" s="1281"/>
      <c r="BI163" s="1269">
        <f t="shared" si="28"/>
        <v>75</v>
      </c>
    </row>
    <row r="164" spans="1:61" ht="17.25" customHeight="1" x14ac:dyDescent="0.25">
      <c r="A164" s="2413"/>
      <c r="B164" s="107" t="s">
        <v>2393</v>
      </c>
      <c r="C164" s="1249" t="s">
        <v>119</v>
      </c>
      <c r="D164" s="90" t="s">
        <v>1154</v>
      </c>
      <c r="E164" s="1515">
        <f t="shared" ref="E164:E177" si="39">F164</f>
        <v>30</v>
      </c>
      <c r="F164" s="1515">
        <f t="shared" si="29"/>
        <v>30</v>
      </c>
      <c r="G164" s="1516" t="str">
        <f>VLOOKUP(H164,[1]MAGV!$B$1:$C$178,2,0)</f>
        <v>C.Thu</v>
      </c>
      <c r="H164" s="80" t="s">
        <v>280</v>
      </c>
      <c r="I164" s="1238"/>
      <c r="J164" s="1238"/>
      <c r="K164" s="1238"/>
      <c r="L164" s="1493"/>
      <c r="M164" s="1493"/>
      <c r="N164" s="1493"/>
      <c r="O164" s="1493"/>
      <c r="P164" s="1493"/>
      <c r="Q164" s="1493"/>
      <c r="R164" s="1493"/>
      <c r="S164" s="1493"/>
      <c r="T164" s="1493"/>
      <c r="U164" s="1493"/>
      <c r="V164" s="1493"/>
      <c r="W164" s="1493"/>
      <c r="X164" s="1493">
        <v>30</v>
      </c>
      <c r="Y164" s="1493"/>
      <c r="Z164" s="1493"/>
      <c r="AA164" s="1493"/>
      <c r="AB164" s="1493"/>
      <c r="AC164" s="1493"/>
      <c r="AD164" s="1493"/>
      <c r="AE164" s="1493"/>
      <c r="AF164" s="1493"/>
      <c r="AG164" s="1493"/>
      <c r="AH164" s="1493"/>
      <c r="AI164" s="1518"/>
      <c r="AJ164" s="1518"/>
      <c r="AK164" s="1493"/>
      <c r="AL164" s="1493"/>
      <c r="AM164" s="1493"/>
      <c r="AN164" s="1493"/>
      <c r="AO164" s="1493"/>
      <c r="AP164" s="1493"/>
      <c r="AQ164" s="1493"/>
      <c r="AR164" s="1493"/>
      <c r="AS164" s="1493"/>
      <c r="AT164" s="1493"/>
      <c r="AU164" s="1493"/>
      <c r="AV164" s="1493"/>
      <c r="AW164" s="1493"/>
      <c r="AX164" s="1493"/>
      <c r="AY164" s="1493"/>
      <c r="AZ164" s="1493"/>
      <c r="BA164" s="1493"/>
      <c r="BB164" s="1493"/>
      <c r="BC164" s="1493"/>
      <c r="BD164" s="1281"/>
      <c r="BE164" s="1281"/>
      <c r="BF164" s="1281"/>
      <c r="BG164" s="1281"/>
      <c r="BH164" s="1281"/>
      <c r="BI164" s="1269">
        <f t="shared" si="28"/>
        <v>30</v>
      </c>
    </row>
    <row r="165" spans="1:61" ht="17.25" customHeight="1" x14ac:dyDescent="0.25">
      <c r="A165" s="2413"/>
      <c r="B165" s="107" t="s">
        <v>2393</v>
      </c>
      <c r="C165" s="1249" t="s">
        <v>163</v>
      </c>
      <c r="D165" s="90" t="s">
        <v>1155</v>
      </c>
      <c r="E165" s="1515">
        <f t="shared" si="39"/>
        <v>75</v>
      </c>
      <c r="F165" s="1515">
        <f t="shared" si="29"/>
        <v>75</v>
      </c>
      <c r="G165" s="1516" t="str">
        <f>VLOOKUP(H165,[1]MAGV!$B$1:$C$178,2,0)</f>
        <v>C.Thu</v>
      </c>
      <c r="H165" s="80" t="s">
        <v>280</v>
      </c>
      <c r="I165" s="1238"/>
      <c r="J165" s="1238"/>
      <c r="K165" s="1238"/>
      <c r="L165" s="1493"/>
      <c r="M165" s="1493"/>
      <c r="N165" s="1493"/>
      <c r="O165" s="1493"/>
      <c r="P165" s="1493"/>
      <c r="Q165" s="1493"/>
      <c r="R165" s="1493"/>
      <c r="S165" s="1493"/>
      <c r="T165" s="1493"/>
      <c r="U165" s="1493"/>
      <c r="V165" s="1493"/>
      <c r="W165" s="1493"/>
      <c r="X165" s="1493"/>
      <c r="Y165" s="1493">
        <v>35</v>
      </c>
      <c r="Z165" s="1493">
        <v>40</v>
      </c>
      <c r="AA165" s="1493"/>
      <c r="AB165" s="1493"/>
      <c r="AC165" s="1493"/>
      <c r="AD165" s="1493"/>
      <c r="AE165" s="1493"/>
      <c r="AF165" s="1493"/>
      <c r="AG165" s="1493"/>
      <c r="AH165" s="1493"/>
      <c r="AI165" s="1518"/>
      <c r="AJ165" s="1518"/>
      <c r="AK165" s="1493"/>
      <c r="AL165" s="1493"/>
      <c r="AM165" s="1493"/>
      <c r="AN165" s="1493"/>
      <c r="AO165" s="1493"/>
      <c r="AP165" s="1493"/>
      <c r="AQ165" s="1493"/>
      <c r="AR165" s="1493"/>
      <c r="AS165" s="1493"/>
      <c r="AT165" s="1493"/>
      <c r="AU165" s="1493"/>
      <c r="AV165" s="1493"/>
      <c r="AW165" s="1493"/>
      <c r="AX165" s="1493"/>
      <c r="AY165" s="1493"/>
      <c r="AZ165" s="1493"/>
      <c r="BA165" s="1493"/>
      <c r="BB165" s="1493"/>
      <c r="BC165" s="1493"/>
      <c r="BD165" s="1281"/>
      <c r="BE165" s="1281"/>
      <c r="BF165" s="1281"/>
      <c r="BG165" s="1281"/>
      <c r="BH165" s="1281"/>
      <c r="BI165" s="1269">
        <f t="shared" si="28"/>
        <v>75</v>
      </c>
    </row>
    <row r="166" spans="1:61" ht="17.25" customHeight="1" x14ac:dyDescent="0.25">
      <c r="A166" s="2413"/>
      <c r="B166" s="107" t="s">
        <v>2394</v>
      </c>
      <c r="C166" s="1249" t="s">
        <v>171</v>
      </c>
      <c r="D166" s="90" t="s">
        <v>1156</v>
      </c>
      <c r="E166" s="1515">
        <f t="shared" si="39"/>
        <v>60</v>
      </c>
      <c r="F166" s="1515">
        <f t="shared" si="29"/>
        <v>60</v>
      </c>
      <c r="G166" s="1516" t="str">
        <f>VLOOKUP(H166,[1]MAGV!$B$1:$C$178,2,0)</f>
        <v>C.Thu</v>
      </c>
      <c r="H166" s="80" t="s">
        <v>280</v>
      </c>
      <c r="I166" s="1238"/>
      <c r="J166" s="1238"/>
      <c r="K166" s="1238"/>
      <c r="L166" s="1493"/>
      <c r="M166" s="1493"/>
      <c r="N166" s="1493"/>
      <c r="O166" s="1493"/>
      <c r="P166" s="1493"/>
      <c r="Q166" s="1493"/>
      <c r="R166" s="1493"/>
      <c r="S166" s="1493"/>
      <c r="T166" s="1493"/>
      <c r="U166" s="1493"/>
      <c r="V166" s="1493"/>
      <c r="W166" s="1493"/>
      <c r="X166" s="1493"/>
      <c r="Y166" s="1493"/>
      <c r="Z166" s="1493"/>
      <c r="AA166" s="1493">
        <v>28</v>
      </c>
      <c r="AB166" s="1493">
        <v>28</v>
      </c>
      <c r="AC166" s="1493">
        <v>4</v>
      </c>
      <c r="AD166" s="1493"/>
      <c r="AE166" s="1493"/>
      <c r="AF166" s="1493"/>
      <c r="AG166" s="1493"/>
      <c r="AH166" s="1493"/>
      <c r="AI166" s="1518"/>
      <c r="AJ166" s="1518"/>
      <c r="AK166" s="1493"/>
      <c r="AL166" s="1493"/>
      <c r="AM166" s="1493"/>
      <c r="AN166" s="1493"/>
      <c r="AO166" s="1493"/>
      <c r="AP166" s="1493"/>
      <c r="AQ166" s="1493"/>
      <c r="AR166" s="1493"/>
      <c r="AS166" s="1493"/>
      <c r="AT166" s="1493"/>
      <c r="AU166" s="1493"/>
      <c r="AV166" s="1493"/>
      <c r="AW166" s="1493"/>
      <c r="AX166" s="1493"/>
      <c r="AY166" s="1493"/>
      <c r="AZ166" s="1493"/>
      <c r="BA166" s="1493"/>
      <c r="BB166" s="1493"/>
      <c r="BC166" s="1493"/>
      <c r="BD166" s="1281"/>
      <c r="BE166" s="1281"/>
      <c r="BF166" s="1281"/>
      <c r="BG166" s="1281"/>
      <c r="BH166" s="1281"/>
      <c r="BI166" s="1269">
        <f t="shared" si="28"/>
        <v>60</v>
      </c>
    </row>
    <row r="167" spans="1:61" ht="17.25" customHeight="1" x14ac:dyDescent="0.25">
      <c r="A167" s="2413"/>
      <c r="B167" s="107" t="s">
        <v>2394</v>
      </c>
      <c r="C167" s="1249" t="s">
        <v>172</v>
      </c>
      <c r="D167" s="90" t="s">
        <v>1138</v>
      </c>
      <c r="E167" s="1515">
        <f t="shared" si="39"/>
        <v>60</v>
      </c>
      <c r="F167" s="1515">
        <f t="shared" si="29"/>
        <v>60</v>
      </c>
      <c r="G167" s="1516" t="str">
        <f>VLOOKUP(H167,[1]MAGV!$B$1:$C$178,2,0)</f>
        <v>Th.Huấn</v>
      </c>
      <c r="H167" s="80" t="s">
        <v>270</v>
      </c>
      <c r="I167" s="1238"/>
      <c r="J167" s="1238"/>
      <c r="K167" s="1238"/>
      <c r="L167" s="1493"/>
      <c r="M167" s="1493"/>
      <c r="N167" s="1493"/>
      <c r="O167" s="1493"/>
      <c r="P167" s="1493"/>
      <c r="Q167" s="1493"/>
      <c r="R167" s="1493"/>
      <c r="S167" s="1493"/>
      <c r="T167" s="1493"/>
      <c r="U167" s="1493"/>
      <c r="V167" s="1493"/>
      <c r="W167" s="1493"/>
      <c r="X167" s="1493"/>
      <c r="Y167" s="1493"/>
      <c r="Z167" s="1493"/>
      <c r="AA167" s="1493"/>
      <c r="AB167" s="1493"/>
      <c r="AC167" s="1493"/>
      <c r="AD167" s="1493"/>
      <c r="AE167" s="1493"/>
      <c r="AF167" s="1493"/>
      <c r="AG167" s="1493"/>
      <c r="AH167" s="1493">
        <v>4</v>
      </c>
      <c r="AI167" s="1518"/>
      <c r="AJ167" s="1518"/>
      <c r="AK167" s="1493">
        <v>28</v>
      </c>
      <c r="AL167" s="1493">
        <v>28</v>
      </c>
      <c r="AM167" s="1493"/>
      <c r="AN167" s="1493"/>
      <c r="AO167" s="1493"/>
      <c r="AP167" s="1493"/>
      <c r="AQ167" s="1493"/>
      <c r="AR167" s="1493"/>
      <c r="AS167" s="1493"/>
      <c r="AT167" s="1493"/>
      <c r="AU167" s="1493"/>
      <c r="AV167" s="1493"/>
      <c r="AW167" s="1493"/>
      <c r="AX167" s="1493"/>
      <c r="AY167" s="1493"/>
      <c r="AZ167" s="1493"/>
      <c r="BA167" s="1493"/>
      <c r="BB167" s="1493"/>
      <c r="BC167" s="1493"/>
      <c r="BD167" s="1281"/>
      <c r="BE167" s="1281"/>
      <c r="BF167" s="1281"/>
      <c r="BG167" s="1281"/>
      <c r="BH167" s="1281"/>
      <c r="BI167" s="1269">
        <f t="shared" si="28"/>
        <v>60</v>
      </c>
    </row>
    <row r="168" spans="1:61" ht="17.25" customHeight="1" x14ac:dyDescent="0.25">
      <c r="A168" s="2413"/>
      <c r="B168" s="107" t="s">
        <v>2394</v>
      </c>
      <c r="C168" s="1249" t="s">
        <v>133</v>
      </c>
      <c r="D168" s="90" t="s">
        <v>1160</v>
      </c>
      <c r="E168" s="1515">
        <f t="shared" si="39"/>
        <v>84</v>
      </c>
      <c r="F168" s="1515">
        <f t="shared" si="29"/>
        <v>84</v>
      </c>
      <c r="G168" s="1516" t="str">
        <f>VLOOKUP(H168,[1]MAGV!$B$1:$C$178,2,0)</f>
        <v>Th. Linh</v>
      </c>
      <c r="H168" s="80" t="s">
        <v>268</v>
      </c>
      <c r="I168" s="1238"/>
      <c r="J168" s="1238"/>
      <c r="K168" s="1238"/>
      <c r="L168" s="1493"/>
      <c r="M168" s="1493"/>
      <c r="N168" s="1493"/>
      <c r="O168" s="1493"/>
      <c r="P168" s="1493"/>
      <c r="Q168" s="1493"/>
      <c r="R168" s="1493"/>
      <c r="S168" s="1493">
        <v>28</v>
      </c>
      <c r="T168" s="1493">
        <v>28</v>
      </c>
      <c r="U168" s="1493">
        <v>28</v>
      </c>
      <c r="V168" s="1493"/>
      <c r="W168" s="1493"/>
      <c r="X168" s="1493"/>
      <c r="Y168" s="1493"/>
      <c r="Z168" s="1493"/>
      <c r="AA168" s="1493"/>
      <c r="AB168" s="1493"/>
      <c r="AC168" s="1493"/>
      <c r="AD168" s="1493"/>
      <c r="AE168" s="1493"/>
      <c r="AF168" s="1493"/>
      <c r="AG168" s="1493"/>
      <c r="AH168" s="1493"/>
      <c r="AI168" s="1518"/>
      <c r="AJ168" s="1518"/>
      <c r="AK168" s="1493"/>
      <c r="AL168" s="1493"/>
      <c r="AM168" s="1493"/>
      <c r="AN168" s="1493"/>
      <c r="AO168" s="1493"/>
      <c r="AP168" s="1493"/>
      <c r="AQ168" s="1493"/>
      <c r="AR168" s="1493"/>
      <c r="AS168" s="1493"/>
      <c r="AT168" s="1493"/>
      <c r="AU168" s="1493"/>
      <c r="AV168" s="1493"/>
      <c r="AW168" s="1493"/>
      <c r="AX168" s="1493"/>
      <c r="AY168" s="1493"/>
      <c r="AZ168" s="1493"/>
      <c r="BA168" s="1493"/>
      <c r="BB168" s="1493"/>
      <c r="BC168" s="1493"/>
      <c r="BD168" s="1281"/>
      <c r="BE168" s="1281"/>
      <c r="BF168" s="1281"/>
      <c r="BG168" s="1281"/>
      <c r="BH168" s="1281"/>
      <c r="BI168" s="1269">
        <f t="shared" ref="BI168:BI210" si="40">SUM(I168:BH168)</f>
        <v>84</v>
      </c>
    </row>
    <row r="169" spans="1:61" ht="17.25" customHeight="1" x14ac:dyDescent="0.25">
      <c r="A169" s="2413"/>
      <c r="B169" s="107" t="s">
        <v>2394</v>
      </c>
      <c r="C169" s="1249" t="s">
        <v>133</v>
      </c>
      <c r="D169" s="90" t="s">
        <v>1160</v>
      </c>
      <c r="E169" s="1515">
        <f t="shared" si="39"/>
        <v>96</v>
      </c>
      <c r="F169" s="1515">
        <f t="shared" si="29"/>
        <v>96</v>
      </c>
      <c r="G169" s="1516" t="str">
        <f>VLOOKUP(H169,[1]MAGV!$B$1:$C$178,2,0)</f>
        <v>Th.Huấn</v>
      </c>
      <c r="H169" s="80" t="s">
        <v>270</v>
      </c>
      <c r="I169" s="1238"/>
      <c r="J169" s="1238"/>
      <c r="K169" s="1238"/>
      <c r="L169" s="1493"/>
      <c r="M169" s="1493"/>
      <c r="N169" s="1493"/>
      <c r="O169" s="1493"/>
      <c r="P169" s="1493"/>
      <c r="Q169" s="1493"/>
      <c r="R169" s="1493"/>
      <c r="S169" s="1493"/>
      <c r="T169" s="1493"/>
      <c r="U169" s="1493"/>
      <c r="V169" s="1493"/>
      <c r="W169" s="1493"/>
      <c r="X169" s="1493"/>
      <c r="Y169" s="1493"/>
      <c r="Z169" s="1493"/>
      <c r="AA169" s="1493"/>
      <c r="AB169" s="1493"/>
      <c r="AC169" s="1493"/>
      <c r="AD169" s="1493"/>
      <c r="AE169" s="1493">
        <v>16</v>
      </c>
      <c r="AF169" s="1493">
        <v>28</v>
      </c>
      <c r="AG169" s="1493">
        <v>28</v>
      </c>
      <c r="AH169" s="1493">
        <v>24</v>
      </c>
      <c r="AI169" s="1518"/>
      <c r="AJ169" s="1518"/>
      <c r="AK169" s="1493"/>
      <c r="AL169" s="1493"/>
      <c r="AM169" s="1493"/>
      <c r="AN169" s="1493"/>
      <c r="AO169" s="1493"/>
      <c r="AP169" s="1493"/>
      <c r="AQ169" s="1493"/>
      <c r="AR169" s="1493"/>
      <c r="AS169" s="1493"/>
      <c r="AT169" s="1493"/>
      <c r="AU169" s="1493"/>
      <c r="AV169" s="1493"/>
      <c r="AW169" s="1493"/>
      <c r="AX169" s="1493"/>
      <c r="AY169" s="1493"/>
      <c r="AZ169" s="1493"/>
      <c r="BA169" s="1493"/>
      <c r="BB169" s="1493"/>
      <c r="BC169" s="1493"/>
      <c r="BD169" s="1281"/>
      <c r="BE169" s="1281"/>
      <c r="BF169" s="1281"/>
      <c r="BG169" s="1281"/>
      <c r="BH169" s="1281"/>
      <c r="BI169" s="1269">
        <f t="shared" si="40"/>
        <v>96</v>
      </c>
    </row>
    <row r="170" spans="1:61" ht="17.25" customHeight="1" x14ac:dyDescent="0.25">
      <c r="A170" s="2413"/>
      <c r="B170" s="107" t="s">
        <v>2394</v>
      </c>
      <c r="C170" s="1249" t="s">
        <v>175</v>
      </c>
      <c r="D170" s="90" t="s">
        <v>1161</v>
      </c>
      <c r="E170" s="1515">
        <f t="shared" si="39"/>
        <v>60</v>
      </c>
      <c r="F170" s="1515">
        <f t="shared" si="29"/>
        <v>60</v>
      </c>
      <c r="G170" s="1516" t="str">
        <f>VLOOKUP(H170,[1]MAGV!$B$1:$C$178,2,0)</f>
        <v>Th.Huấn</v>
      </c>
      <c r="H170" s="80" t="s">
        <v>270</v>
      </c>
      <c r="I170" s="1238"/>
      <c r="J170" s="1238"/>
      <c r="K170" s="1238"/>
      <c r="L170" s="1493"/>
      <c r="M170" s="1493"/>
      <c r="N170" s="1493"/>
      <c r="O170" s="1493"/>
      <c r="P170" s="1493"/>
      <c r="Q170" s="1493"/>
      <c r="R170" s="1493"/>
      <c r="S170" s="1493"/>
      <c r="T170" s="1493"/>
      <c r="U170" s="1493"/>
      <c r="V170" s="1493"/>
      <c r="W170" s="1493"/>
      <c r="X170" s="1493"/>
      <c r="Y170" s="1493"/>
      <c r="Z170" s="1493"/>
      <c r="AA170" s="1493"/>
      <c r="AB170" s="1493"/>
      <c r="AC170" s="1493"/>
      <c r="AD170" s="1493"/>
      <c r="AE170" s="1493"/>
      <c r="AF170" s="1493"/>
      <c r="AG170" s="1493"/>
      <c r="AH170" s="1493"/>
      <c r="AI170" s="1518"/>
      <c r="AJ170" s="1518"/>
      <c r="AK170" s="1493"/>
      <c r="AL170" s="1493"/>
      <c r="AM170" s="1493"/>
      <c r="AN170" s="1493"/>
      <c r="AO170" s="1493"/>
      <c r="AP170" s="1493"/>
      <c r="AQ170" s="1493">
        <v>20</v>
      </c>
      <c r="AR170" s="1493">
        <v>28</v>
      </c>
      <c r="AS170" s="1493">
        <v>12</v>
      </c>
      <c r="AT170" s="1493"/>
      <c r="AU170" s="1493"/>
      <c r="AV170" s="1493"/>
      <c r="AW170" s="1493"/>
      <c r="AX170" s="1493"/>
      <c r="AY170" s="1493"/>
      <c r="AZ170" s="1493"/>
      <c r="BA170" s="1493"/>
      <c r="BB170" s="1493"/>
      <c r="BC170" s="1493"/>
      <c r="BD170" s="1281"/>
      <c r="BE170" s="1281"/>
      <c r="BF170" s="1281"/>
      <c r="BG170" s="1281"/>
      <c r="BH170" s="1281"/>
      <c r="BI170" s="1269">
        <f t="shared" si="40"/>
        <v>60</v>
      </c>
    </row>
    <row r="171" spans="1:61" ht="17.25" customHeight="1" x14ac:dyDescent="0.25">
      <c r="A171" s="2413"/>
      <c r="B171" s="107" t="s">
        <v>2394</v>
      </c>
      <c r="C171" s="1249" t="s">
        <v>176</v>
      </c>
      <c r="D171" s="90" t="s">
        <v>1162</v>
      </c>
      <c r="E171" s="1515">
        <f t="shared" si="39"/>
        <v>16</v>
      </c>
      <c r="F171" s="1515">
        <f t="shared" si="29"/>
        <v>16</v>
      </c>
      <c r="G171" s="1516" t="str">
        <f>VLOOKUP(H171,[1]MAGV!$B$1:$C$178,2,0)</f>
        <v>Th.Huấn</v>
      </c>
      <c r="H171" s="80" t="s">
        <v>270</v>
      </c>
      <c r="I171" s="1238"/>
      <c r="J171" s="1238"/>
      <c r="K171" s="1238"/>
      <c r="L171" s="1493"/>
      <c r="M171" s="1493"/>
      <c r="N171" s="1493"/>
      <c r="O171" s="1493"/>
      <c r="P171" s="1493"/>
      <c r="Q171" s="1493"/>
      <c r="R171" s="1493"/>
      <c r="S171" s="1493"/>
      <c r="T171" s="1493"/>
      <c r="U171" s="1493"/>
      <c r="V171" s="1493"/>
      <c r="W171" s="1493"/>
      <c r="X171" s="1493"/>
      <c r="Y171" s="1493"/>
      <c r="Z171" s="1493"/>
      <c r="AA171" s="1493"/>
      <c r="AB171" s="1493"/>
      <c r="AC171" s="1493"/>
      <c r="AD171" s="1493"/>
      <c r="AE171" s="1493"/>
      <c r="AF171" s="1493"/>
      <c r="AG171" s="1493"/>
      <c r="AH171" s="1493"/>
      <c r="AI171" s="1518"/>
      <c r="AJ171" s="1518"/>
      <c r="AK171" s="1493"/>
      <c r="AL171" s="1493"/>
      <c r="AM171" s="1493"/>
      <c r="AN171" s="1493"/>
      <c r="AO171" s="1493"/>
      <c r="AP171" s="1493"/>
      <c r="AQ171" s="1493"/>
      <c r="AR171" s="1493"/>
      <c r="AS171" s="1493">
        <v>16</v>
      </c>
      <c r="AT171" s="1493"/>
      <c r="AU171" s="1493"/>
      <c r="AV171" s="1493"/>
      <c r="AW171" s="1493"/>
      <c r="AX171" s="1493"/>
      <c r="AY171" s="1493"/>
      <c r="AZ171" s="1493"/>
      <c r="BA171" s="1493"/>
      <c r="BB171" s="1493"/>
      <c r="BC171" s="1493"/>
      <c r="BD171" s="1281"/>
      <c r="BE171" s="1281"/>
      <c r="BF171" s="1281"/>
      <c r="BG171" s="1281"/>
      <c r="BH171" s="1281"/>
      <c r="BI171" s="1269">
        <f t="shared" si="40"/>
        <v>16</v>
      </c>
    </row>
    <row r="172" spans="1:61" ht="17.25" customHeight="1" x14ac:dyDescent="0.25">
      <c r="A172" s="2413"/>
      <c r="B172" s="107" t="s">
        <v>2394</v>
      </c>
      <c r="C172" s="1249" t="s">
        <v>176</v>
      </c>
      <c r="D172" s="90" t="s">
        <v>1162</v>
      </c>
      <c r="E172" s="1515">
        <f t="shared" si="39"/>
        <v>164</v>
      </c>
      <c r="F172" s="1515">
        <f t="shared" si="29"/>
        <v>164</v>
      </c>
      <c r="G172" s="1516" t="str">
        <f>VLOOKUP(H172,[1]MAGV!$B$1:$C$178,2,0)</f>
        <v>Th. Linh</v>
      </c>
      <c r="H172" s="80" t="s">
        <v>268</v>
      </c>
      <c r="I172" s="1238"/>
      <c r="J172" s="1238"/>
      <c r="K172" s="1238"/>
      <c r="L172" s="1493"/>
      <c r="M172" s="1493"/>
      <c r="N172" s="1493"/>
      <c r="O172" s="1493"/>
      <c r="P172" s="1493"/>
      <c r="Q172" s="1493"/>
      <c r="R172" s="1493"/>
      <c r="S172" s="1493"/>
      <c r="T172" s="1493"/>
      <c r="U172" s="1493"/>
      <c r="V172" s="1493"/>
      <c r="W172" s="1493"/>
      <c r="X172" s="1493"/>
      <c r="Y172" s="1493"/>
      <c r="Z172" s="1493"/>
      <c r="AA172" s="1493"/>
      <c r="AB172" s="1493"/>
      <c r="AC172" s="1493"/>
      <c r="AD172" s="1493"/>
      <c r="AE172" s="1493"/>
      <c r="AF172" s="1493"/>
      <c r="AG172" s="1493"/>
      <c r="AH172" s="1493"/>
      <c r="AI172" s="1518"/>
      <c r="AJ172" s="1518"/>
      <c r="AK172" s="1493"/>
      <c r="AL172" s="1493"/>
      <c r="AM172" s="1493"/>
      <c r="AN172" s="1493"/>
      <c r="AO172" s="1493"/>
      <c r="AP172" s="1493"/>
      <c r="AQ172" s="1493"/>
      <c r="AR172" s="1493"/>
      <c r="AS172" s="1493"/>
      <c r="AT172" s="1493">
        <v>28</v>
      </c>
      <c r="AU172" s="1493">
        <v>20</v>
      </c>
      <c r="AV172" s="1493">
        <v>28</v>
      </c>
      <c r="AW172" s="1493">
        <v>28</v>
      </c>
      <c r="AX172" s="1493">
        <v>28</v>
      </c>
      <c r="AY172" s="1493">
        <v>28</v>
      </c>
      <c r="AZ172" s="1493">
        <v>4</v>
      </c>
      <c r="BA172" s="1493"/>
      <c r="BB172" s="1493"/>
      <c r="BC172" s="1493"/>
      <c r="BD172" s="1281"/>
      <c r="BE172" s="1281"/>
      <c r="BF172" s="1281"/>
      <c r="BG172" s="1281"/>
      <c r="BH172" s="1281"/>
      <c r="BI172" s="1269">
        <f t="shared" si="40"/>
        <v>164</v>
      </c>
    </row>
    <row r="173" spans="1:61" ht="17.25" customHeight="1" x14ac:dyDescent="0.25">
      <c r="A173" s="2413"/>
      <c r="B173" s="107" t="s">
        <v>2394</v>
      </c>
      <c r="C173" s="1249" t="s">
        <v>271</v>
      </c>
      <c r="D173" s="90" t="s">
        <v>2372</v>
      </c>
      <c r="E173" s="1515">
        <f t="shared" si="39"/>
        <v>76</v>
      </c>
      <c r="F173" s="1515">
        <f t="shared" si="29"/>
        <v>76</v>
      </c>
      <c r="G173" s="1516" t="str">
        <f>VLOOKUP(H173,[1]MAGV!$B$1:$C$178,2,0)</f>
        <v>Th. Linh</v>
      </c>
      <c r="H173" s="80" t="s">
        <v>268</v>
      </c>
      <c r="I173" s="1238"/>
      <c r="J173" s="1238"/>
      <c r="K173" s="1238"/>
      <c r="L173" s="1493"/>
      <c r="M173" s="1493">
        <v>28</v>
      </c>
      <c r="N173" s="1493">
        <v>28</v>
      </c>
      <c r="O173" s="1493">
        <v>20</v>
      </c>
      <c r="P173" s="1493"/>
      <c r="Q173" s="1493"/>
      <c r="R173" s="1493"/>
      <c r="S173" s="1493"/>
      <c r="T173" s="1493"/>
      <c r="U173" s="1493"/>
      <c r="V173" s="1493"/>
      <c r="W173" s="1493"/>
      <c r="X173" s="1493"/>
      <c r="Y173" s="1493"/>
      <c r="Z173" s="1493"/>
      <c r="AA173" s="1493"/>
      <c r="AB173" s="1493"/>
      <c r="AC173" s="1493"/>
      <c r="AD173" s="1493"/>
      <c r="AE173" s="1493"/>
      <c r="AF173" s="1493"/>
      <c r="AG173" s="1493"/>
      <c r="AH173" s="1493"/>
      <c r="AI173" s="1518"/>
      <c r="AJ173" s="1518"/>
      <c r="AK173" s="1493"/>
      <c r="AL173" s="1493"/>
      <c r="AM173" s="1493"/>
      <c r="AN173" s="1493"/>
      <c r="AO173" s="1493"/>
      <c r="AP173" s="1493"/>
      <c r="AQ173" s="1493"/>
      <c r="AR173" s="1493"/>
      <c r="AS173" s="1493"/>
      <c r="AT173" s="1493"/>
      <c r="AU173" s="1493"/>
      <c r="AV173" s="1493"/>
      <c r="AW173" s="1493"/>
      <c r="AX173" s="1493"/>
      <c r="AY173" s="1493"/>
      <c r="AZ173" s="1493"/>
      <c r="BA173" s="1493"/>
      <c r="BB173" s="1493"/>
      <c r="BC173" s="1493"/>
      <c r="BD173" s="1281"/>
      <c r="BE173" s="1281"/>
      <c r="BF173" s="1281"/>
      <c r="BG173" s="1281"/>
      <c r="BH173" s="1281"/>
      <c r="BI173" s="1269">
        <f t="shared" si="40"/>
        <v>76</v>
      </c>
    </row>
    <row r="174" spans="1:61" ht="17.25" customHeight="1" x14ac:dyDescent="0.25">
      <c r="A174" s="2413"/>
      <c r="B174" s="107" t="s">
        <v>2394</v>
      </c>
      <c r="C174" s="1249" t="s">
        <v>284</v>
      </c>
      <c r="D174" s="90" t="s">
        <v>2373</v>
      </c>
      <c r="E174" s="1515">
        <f t="shared" si="39"/>
        <v>90</v>
      </c>
      <c r="F174" s="1515">
        <f t="shared" si="29"/>
        <v>90</v>
      </c>
      <c r="G174" s="1516" t="str">
        <f>VLOOKUP(H174,[1]MAGV!$B$1:$C$178,2,0)</f>
        <v>Th. Linh</v>
      </c>
      <c r="H174" s="80" t="s">
        <v>268</v>
      </c>
      <c r="I174" s="1238"/>
      <c r="J174" s="1238"/>
      <c r="K174" s="1238"/>
      <c r="L174" s="1493"/>
      <c r="M174" s="1493"/>
      <c r="N174" s="1493"/>
      <c r="O174" s="1493">
        <v>8</v>
      </c>
      <c r="P174" s="1493">
        <v>28</v>
      </c>
      <c r="Q174" s="1493">
        <v>28</v>
      </c>
      <c r="R174" s="1493">
        <v>26</v>
      </c>
      <c r="S174" s="1493"/>
      <c r="T174" s="1493"/>
      <c r="U174" s="1493"/>
      <c r="V174" s="1493"/>
      <c r="W174" s="1493"/>
      <c r="X174" s="1493"/>
      <c r="Y174" s="1493"/>
      <c r="Z174" s="1493"/>
      <c r="AA174" s="1493"/>
      <c r="AB174" s="1493"/>
      <c r="AC174" s="1493"/>
      <c r="AD174" s="1493"/>
      <c r="AE174" s="1493"/>
      <c r="AF174" s="1493"/>
      <c r="AG174" s="1493"/>
      <c r="AH174" s="1493"/>
      <c r="AI174" s="1518"/>
      <c r="AJ174" s="1518"/>
      <c r="AK174" s="1493"/>
      <c r="AL174" s="1493"/>
      <c r="AM174" s="1493"/>
      <c r="AN174" s="1493"/>
      <c r="AO174" s="1493"/>
      <c r="AP174" s="1493"/>
      <c r="AQ174" s="1493"/>
      <c r="AR174" s="1493"/>
      <c r="AS174" s="1493"/>
      <c r="AT174" s="1493"/>
      <c r="AU174" s="1493"/>
      <c r="AV174" s="1493"/>
      <c r="AW174" s="1493"/>
      <c r="AX174" s="1493"/>
      <c r="AY174" s="1493"/>
      <c r="AZ174" s="1493"/>
      <c r="BA174" s="1493"/>
      <c r="BB174" s="1493"/>
      <c r="BC174" s="1493"/>
      <c r="BD174" s="1281"/>
      <c r="BE174" s="1281"/>
      <c r="BF174" s="1281"/>
      <c r="BG174" s="1281"/>
      <c r="BH174" s="1281"/>
      <c r="BI174" s="1269">
        <f t="shared" si="40"/>
        <v>90</v>
      </c>
    </row>
    <row r="175" spans="1:61" ht="16.899999999999999" customHeight="1" x14ac:dyDescent="0.25">
      <c r="A175" s="2413"/>
      <c r="B175" s="107" t="s">
        <v>2394</v>
      </c>
      <c r="C175" s="1249" t="s">
        <v>273</v>
      </c>
      <c r="D175" s="90" t="s">
        <v>2374</v>
      </c>
      <c r="E175" s="1515">
        <f t="shared" si="39"/>
        <v>80</v>
      </c>
      <c r="F175" s="1515">
        <f t="shared" ref="F175:F209" si="41">SUM(I175:BH175)</f>
        <v>80</v>
      </c>
      <c r="G175" s="1516" t="str">
        <f>VLOOKUP(H175,[1]MAGV!$B$1:$C$178,2,0)</f>
        <v>Th. Linh</v>
      </c>
      <c r="H175" s="80" t="s">
        <v>268</v>
      </c>
      <c r="I175" s="1238"/>
      <c r="J175" s="1238"/>
      <c r="K175" s="1238"/>
      <c r="L175" s="1493"/>
      <c r="M175" s="1493"/>
      <c r="N175" s="1493"/>
      <c r="O175" s="1493"/>
      <c r="P175" s="1493"/>
      <c r="Q175" s="1493"/>
      <c r="R175" s="1493"/>
      <c r="S175" s="1493"/>
      <c r="T175" s="1493"/>
      <c r="U175" s="1493"/>
      <c r="V175" s="1493"/>
      <c r="W175" s="1493"/>
      <c r="X175" s="1493"/>
      <c r="Y175" s="1493"/>
      <c r="Z175" s="1493"/>
      <c r="AA175" s="1493"/>
      <c r="AB175" s="1493"/>
      <c r="AC175" s="1493"/>
      <c r="AD175" s="1493"/>
      <c r="AE175" s="1493"/>
      <c r="AF175" s="1493"/>
      <c r="AG175" s="1493"/>
      <c r="AH175" s="1493"/>
      <c r="AI175" s="1518"/>
      <c r="AJ175" s="1518"/>
      <c r="AK175" s="1493"/>
      <c r="AL175" s="1493"/>
      <c r="AM175" s="1493"/>
      <c r="AN175" s="1493"/>
      <c r="AO175" s="1493"/>
      <c r="AP175" s="1493"/>
      <c r="AQ175" s="1493"/>
      <c r="AR175" s="1493"/>
      <c r="AS175" s="1493"/>
      <c r="AT175" s="1493"/>
      <c r="AU175" s="1493"/>
      <c r="AV175" s="1493"/>
      <c r="AW175" s="1493"/>
      <c r="AX175" s="1493"/>
      <c r="AY175" s="1493"/>
      <c r="AZ175" s="1493">
        <v>24</v>
      </c>
      <c r="BA175" s="1493">
        <v>28</v>
      </c>
      <c r="BB175" s="1493">
        <v>28</v>
      </c>
      <c r="BC175" s="1493"/>
      <c r="BD175" s="1281"/>
      <c r="BE175" s="1281"/>
      <c r="BF175" s="1281"/>
      <c r="BG175" s="1281"/>
      <c r="BH175" s="1281"/>
      <c r="BI175" s="1269">
        <f t="shared" si="40"/>
        <v>80</v>
      </c>
    </row>
    <row r="176" spans="1:61" ht="17.25" customHeight="1" x14ac:dyDescent="0.25">
      <c r="A176" s="2413"/>
      <c r="B176" s="107" t="s">
        <v>2394</v>
      </c>
      <c r="C176" s="1249" t="s">
        <v>274</v>
      </c>
      <c r="D176" s="90" t="s">
        <v>2391</v>
      </c>
      <c r="E176" s="1515">
        <f t="shared" si="39"/>
        <v>120</v>
      </c>
      <c r="F176" s="1515">
        <f t="shared" si="41"/>
        <v>120</v>
      </c>
      <c r="G176" s="1516" t="str">
        <f>VLOOKUP(H176,[1]MAGV!$B$1:$C$178,2,0)</f>
        <v>Th.Huấn</v>
      </c>
      <c r="H176" s="80" t="s">
        <v>270</v>
      </c>
      <c r="I176" s="1238"/>
      <c r="J176" s="1238"/>
      <c r="K176" s="1238"/>
      <c r="L176" s="1493"/>
      <c r="M176" s="1493"/>
      <c r="N176" s="1493"/>
      <c r="O176" s="1493"/>
      <c r="P176" s="1493"/>
      <c r="Q176" s="1493"/>
      <c r="R176" s="1493"/>
      <c r="S176" s="1493"/>
      <c r="T176" s="1493"/>
      <c r="U176" s="1493"/>
      <c r="V176" s="1493"/>
      <c r="W176" s="1493"/>
      <c r="X176" s="1493"/>
      <c r="Y176" s="1493"/>
      <c r="Z176" s="1493"/>
      <c r="AA176" s="1493"/>
      <c r="AB176" s="1493"/>
      <c r="AC176" s="1493"/>
      <c r="AD176" s="1493"/>
      <c r="AE176" s="1493"/>
      <c r="AF176" s="1493"/>
      <c r="AG176" s="1493"/>
      <c r="AH176" s="1493"/>
      <c r="AI176" s="1518"/>
      <c r="AJ176" s="1518"/>
      <c r="AK176" s="1493"/>
      <c r="AL176" s="1493"/>
      <c r="AM176" s="1493">
        <v>28</v>
      </c>
      <c r="AN176" s="1493">
        <v>28</v>
      </c>
      <c r="AO176" s="1493">
        <v>28</v>
      </c>
      <c r="AP176" s="1493">
        <v>28</v>
      </c>
      <c r="AQ176" s="1493">
        <v>8</v>
      </c>
      <c r="AR176" s="1493"/>
      <c r="AS176" s="1493"/>
      <c r="AT176" s="1493"/>
      <c r="AU176" s="1493"/>
      <c r="AV176" s="1493"/>
      <c r="AW176" s="1493"/>
      <c r="AX176" s="1493"/>
      <c r="AY176" s="1493"/>
      <c r="AZ176" s="1493"/>
      <c r="BA176" s="1493"/>
      <c r="BB176" s="1493"/>
      <c r="BC176" s="1493"/>
      <c r="BD176" s="1281"/>
      <c r="BE176" s="1281"/>
      <c r="BF176" s="1281"/>
      <c r="BG176" s="1281"/>
      <c r="BH176" s="1281"/>
      <c r="BI176" s="1269">
        <f t="shared" si="40"/>
        <v>120</v>
      </c>
    </row>
    <row r="177" spans="1:61" ht="17.25" customHeight="1" x14ac:dyDescent="0.25">
      <c r="A177" s="2413"/>
      <c r="B177" s="107" t="s">
        <v>2394</v>
      </c>
      <c r="C177" s="1249" t="s">
        <v>276</v>
      </c>
      <c r="D177" s="90" t="s">
        <v>1140</v>
      </c>
      <c r="E177" s="1515">
        <f t="shared" si="39"/>
        <v>60</v>
      </c>
      <c r="F177" s="1515">
        <f t="shared" si="41"/>
        <v>60</v>
      </c>
      <c r="G177" s="1516" t="str">
        <f>VLOOKUP(H177,[1]MAGV!$B$1:$C$178,2,0)</f>
        <v>C.Thu</v>
      </c>
      <c r="H177" s="80" t="s">
        <v>280</v>
      </c>
      <c r="I177" s="1238"/>
      <c r="J177" s="1238"/>
      <c r="K177" s="1238"/>
      <c r="L177" s="1493"/>
      <c r="M177" s="1493"/>
      <c r="N177" s="1493"/>
      <c r="O177" s="1493"/>
      <c r="P177" s="1493"/>
      <c r="Q177" s="1493"/>
      <c r="R177" s="1493"/>
      <c r="S177" s="1493"/>
      <c r="T177" s="1493"/>
      <c r="U177" s="1493"/>
      <c r="V177" s="1493"/>
      <c r="W177" s="1493"/>
      <c r="X177" s="1493"/>
      <c r="Y177" s="1493"/>
      <c r="Z177" s="1493"/>
      <c r="AA177" s="1493"/>
      <c r="AB177" s="1493"/>
      <c r="AC177" s="1493">
        <v>24</v>
      </c>
      <c r="AD177" s="1493">
        <v>24</v>
      </c>
      <c r="AE177" s="1493">
        <v>12</v>
      </c>
      <c r="AF177" s="1493"/>
      <c r="AG177" s="1493"/>
      <c r="AH177" s="1493"/>
      <c r="AI177" s="1518"/>
      <c r="AJ177" s="1518"/>
      <c r="AK177" s="1493"/>
      <c r="AL177" s="1493"/>
      <c r="AM177" s="1493"/>
      <c r="AN177" s="1493"/>
      <c r="AO177" s="1493"/>
      <c r="AP177" s="1493"/>
      <c r="AQ177" s="1493"/>
      <c r="AR177" s="1493"/>
      <c r="AS177" s="1493"/>
      <c r="AT177" s="1493"/>
      <c r="AU177" s="1493"/>
      <c r="AV177" s="1493"/>
      <c r="AW177" s="1493"/>
      <c r="AX177" s="1493"/>
      <c r="AY177" s="1493"/>
      <c r="AZ177" s="1493"/>
      <c r="BA177" s="1493"/>
      <c r="BB177" s="1493"/>
      <c r="BC177" s="1493"/>
      <c r="BD177" s="1281"/>
      <c r="BE177" s="1281"/>
      <c r="BF177" s="1281"/>
      <c r="BG177" s="1281"/>
      <c r="BH177" s="1281"/>
      <c r="BI177" s="1269">
        <f t="shared" si="40"/>
        <v>60</v>
      </c>
    </row>
    <row r="178" spans="1:61" s="1288" customFormat="1" ht="24" customHeight="1" x14ac:dyDescent="0.2">
      <c r="A178" s="2413"/>
      <c r="B178" s="978" t="s">
        <v>1982</v>
      </c>
      <c r="C178" s="1287"/>
      <c r="D178" s="1287" t="s">
        <v>843</v>
      </c>
      <c r="E178" s="1287">
        <f>SUM(E166:E177)</f>
        <v>966</v>
      </c>
      <c r="F178" s="1287">
        <f t="shared" ref="F178:BH178" si="42">SUM(F166:F177)</f>
        <v>966</v>
      </c>
      <c r="G178" s="1287">
        <f t="shared" si="42"/>
        <v>0</v>
      </c>
      <c r="H178" s="1287">
        <f t="shared" si="42"/>
        <v>0</v>
      </c>
      <c r="I178" s="1287">
        <f t="shared" si="42"/>
        <v>0</v>
      </c>
      <c r="J178" s="1287">
        <f t="shared" si="42"/>
        <v>0</v>
      </c>
      <c r="K178" s="1287">
        <f t="shared" si="42"/>
        <v>0</v>
      </c>
      <c r="L178" s="1287">
        <f t="shared" si="42"/>
        <v>0</v>
      </c>
      <c r="M178" s="1287">
        <f t="shared" si="42"/>
        <v>28</v>
      </c>
      <c r="N178" s="1287">
        <f t="shared" si="42"/>
        <v>28</v>
      </c>
      <c r="O178" s="1287">
        <f t="shared" si="42"/>
        <v>28</v>
      </c>
      <c r="P178" s="1287">
        <f t="shared" si="42"/>
        <v>28</v>
      </c>
      <c r="Q178" s="1287">
        <f t="shared" si="42"/>
        <v>28</v>
      </c>
      <c r="R178" s="1287">
        <f t="shared" si="42"/>
        <v>26</v>
      </c>
      <c r="S178" s="1287">
        <f t="shared" si="42"/>
        <v>28</v>
      </c>
      <c r="T178" s="1287">
        <f t="shared" si="42"/>
        <v>28</v>
      </c>
      <c r="U178" s="1287">
        <f t="shared" si="42"/>
        <v>28</v>
      </c>
      <c r="V178" s="1287">
        <f t="shared" si="42"/>
        <v>0</v>
      </c>
      <c r="W178" s="1287">
        <f t="shared" si="42"/>
        <v>0</v>
      </c>
      <c r="X178" s="1287">
        <f t="shared" si="42"/>
        <v>0</v>
      </c>
      <c r="Y178" s="1287">
        <f t="shared" si="42"/>
        <v>0</v>
      </c>
      <c r="Z178" s="1287">
        <f t="shared" si="42"/>
        <v>0</v>
      </c>
      <c r="AA178" s="1287">
        <f t="shared" si="42"/>
        <v>28</v>
      </c>
      <c r="AB178" s="1287">
        <f t="shared" si="42"/>
        <v>28</v>
      </c>
      <c r="AC178" s="1287">
        <f t="shared" si="42"/>
        <v>28</v>
      </c>
      <c r="AD178" s="1287">
        <f t="shared" si="42"/>
        <v>24</v>
      </c>
      <c r="AE178" s="1287">
        <f t="shared" si="42"/>
        <v>28</v>
      </c>
      <c r="AF178" s="1287">
        <f t="shared" si="42"/>
        <v>28</v>
      </c>
      <c r="AG178" s="1287">
        <f t="shared" si="42"/>
        <v>28</v>
      </c>
      <c r="AH178" s="1287">
        <f t="shared" si="42"/>
        <v>28</v>
      </c>
      <c r="AI178" s="1287">
        <f t="shared" si="42"/>
        <v>0</v>
      </c>
      <c r="AJ178" s="1287">
        <f t="shared" si="42"/>
        <v>0</v>
      </c>
      <c r="AK178" s="1287">
        <f t="shared" si="42"/>
        <v>28</v>
      </c>
      <c r="AL178" s="1287">
        <f t="shared" si="42"/>
        <v>28</v>
      </c>
      <c r="AM178" s="1287">
        <f t="shared" si="42"/>
        <v>28</v>
      </c>
      <c r="AN178" s="1287">
        <f t="shared" si="42"/>
        <v>28</v>
      </c>
      <c r="AO178" s="1287">
        <f t="shared" si="42"/>
        <v>28</v>
      </c>
      <c r="AP178" s="1287">
        <f t="shared" si="42"/>
        <v>28</v>
      </c>
      <c r="AQ178" s="1287">
        <f t="shared" si="42"/>
        <v>28</v>
      </c>
      <c r="AR178" s="1287">
        <f t="shared" si="42"/>
        <v>28</v>
      </c>
      <c r="AS178" s="1287">
        <f t="shared" si="42"/>
        <v>28</v>
      </c>
      <c r="AT178" s="1287">
        <f t="shared" si="42"/>
        <v>28</v>
      </c>
      <c r="AU178" s="1287">
        <f t="shared" si="42"/>
        <v>20</v>
      </c>
      <c r="AV178" s="1287">
        <f t="shared" si="42"/>
        <v>28</v>
      </c>
      <c r="AW178" s="1287">
        <f t="shared" si="42"/>
        <v>28</v>
      </c>
      <c r="AX178" s="1287">
        <f t="shared" si="42"/>
        <v>28</v>
      </c>
      <c r="AY178" s="1287">
        <f t="shared" si="42"/>
        <v>28</v>
      </c>
      <c r="AZ178" s="1287">
        <f t="shared" si="42"/>
        <v>28</v>
      </c>
      <c r="BA178" s="1287">
        <f t="shared" si="42"/>
        <v>28</v>
      </c>
      <c r="BB178" s="1287">
        <f t="shared" si="42"/>
        <v>28</v>
      </c>
      <c r="BC178" s="1287">
        <f t="shared" si="42"/>
        <v>0</v>
      </c>
      <c r="BD178" s="1287">
        <f t="shared" si="42"/>
        <v>0</v>
      </c>
      <c r="BE178" s="1287">
        <f t="shared" si="42"/>
        <v>0</v>
      </c>
      <c r="BF178" s="1287">
        <f t="shared" si="42"/>
        <v>0</v>
      </c>
      <c r="BG178" s="1287">
        <f t="shared" si="42"/>
        <v>0</v>
      </c>
      <c r="BH178" s="1287">
        <f t="shared" si="42"/>
        <v>0</v>
      </c>
      <c r="BI178" s="1269">
        <f t="shared" si="40"/>
        <v>966</v>
      </c>
    </row>
    <row r="179" spans="1:61" ht="17.25" customHeight="1" x14ac:dyDescent="0.25">
      <c r="A179" s="2413">
        <v>18</v>
      </c>
      <c r="B179" s="107" t="s">
        <v>2395</v>
      </c>
      <c r="C179" s="1249" t="s">
        <v>171</v>
      </c>
      <c r="D179" s="90" t="s">
        <v>1156</v>
      </c>
      <c r="E179" s="1515">
        <f>F179</f>
        <v>60</v>
      </c>
      <c r="F179" s="1515">
        <f t="shared" si="41"/>
        <v>60</v>
      </c>
      <c r="G179" s="1516" t="str">
        <f>VLOOKUP(H179,[1]MAGV!$B$1:$C$178,2,0)</f>
        <v>Th.Mạnh</v>
      </c>
      <c r="H179" s="80" t="s">
        <v>281</v>
      </c>
      <c r="I179" s="1238"/>
      <c r="J179" s="1238"/>
      <c r="K179" s="1238"/>
      <c r="L179" s="1493"/>
      <c r="M179" s="1493"/>
      <c r="N179" s="1493"/>
      <c r="O179" s="1493"/>
      <c r="P179" s="1493"/>
      <c r="Q179" s="1493"/>
      <c r="R179" s="1493"/>
      <c r="S179" s="1493"/>
      <c r="T179" s="1493"/>
      <c r="U179" s="1493"/>
      <c r="V179" s="1493"/>
      <c r="W179" s="1493"/>
      <c r="X179" s="1493"/>
      <c r="Y179" s="1493"/>
      <c r="Z179" s="1493"/>
      <c r="AA179" s="1493">
        <v>28</v>
      </c>
      <c r="AB179" s="1493">
        <v>28</v>
      </c>
      <c r="AC179" s="1493">
        <v>4</v>
      </c>
      <c r="AD179" s="1493"/>
      <c r="AE179" s="1493"/>
      <c r="AF179" s="1493"/>
      <c r="AG179" s="1493"/>
      <c r="AH179" s="1493"/>
      <c r="AI179" s="1518"/>
      <c r="AJ179" s="1518"/>
      <c r="AK179" s="1493"/>
      <c r="AL179" s="1493"/>
      <c r="AM179" s="1493"/>
      <c r="AN179" s="1493"/>
      <c r="AO179" s="1493"/>
      <c r="AP179" s="1493"/>
      <c r="AQ179" s="1493"/>
      <c r="AR179" s="1493"/>
      <c r="AS179" s="1493"/>
      <c r="AT179" s="1493"/>
      <c r="AU179" s="1493"/>
      <c r="AV179" s="1493"/>
      <c r="AW179" s="1493"/>
      <c r="AX179" s="1493"/>
      <c r="AY179" s="1493"/>
      <c r="AZ179" s="1493"/>
      <c r="BA179" s="1493"/>
      <c r="BB179" s="1493"/>
      <c r="BC179" s="1493"/>
      <c r="BD179" s="1281"/>
      <c r="BE179" s="1281"/>
      <c r="BF179" s="1281"/>
      <c r="BG179" s="1281"/>
      <c r="BH179" s="1281"/>
      <c r="BI179" s="1269">
        <f t="shared" si="40"/>
        <v>60</v>
      </c>
    </row>
    <row r="180" spans="1:61" ht="17.25" customHeight="1" x14ac:dyDescent="0.25">
      <c r="A180" s="2413"/>
      <c r="B180" s="107" t="s">
        <v>2395</v>
      </c>
      <c r="C180" s="1249" t="s">
        <v>172</v>
      </c>
      <c r="D180" s="90" t="s">
        <v>1138</v>
      </c>
      <c r="E180" s="1515">
        <f t="shared" ref="E180:E189" si="43">F180</f>
        <v>60</v>
      </c>
      <c r="F180" s="1515">
        <f t="shared" si="41"/>
        <v>60</v>
      </c>
      <c r="G180" s="1516" t="str">
        <f>VLOOKUP(H180,[1]MAGV!$B$1:$C$178,2,0)</f>
        <v>Th.Mạnh</v>
      </c>
      <c r="H180" s="80" t="s">
        <v>281</v>
      </c>
      <c r="I180" s="1238"/>
      <c r="J180" s="1238"/>
      <c r="K180" s="1238"/>
      <c r="L180" s="1493"/>
      <c r="M180" s="1493"/>
      <c r="N180" s="1493"/>
      <c r="O180" s="1493"/>
      <c r="P180" s="1493"/>
      <c r="Q180" s="1493"/>
      <c r="R180" s="1493"/>
      <c r="S180" s="1493"/>
      <c r="T180" s="1493"/>
      <c r="U180" s="1493"/>
      <c r="V180" s="1493"/>
      <c r="W180" s="1493"/>
      <c r="X180" s="1493"/>
      <c r="Y180" s="1493"/>
      <c r="Z180" s="1493"/>
      <c r="AA180" s="1493"/>
      <c r="AB180" s="1493"/>
      <c r="AC180" s="1493"/>
      <c r="AD180" s="1493"/>
      <c r="AE180" s="1493"/>
      <c r="AF180" s="1493"/>
      <c r="AG180" s="1493"/>
      <c r="AH180" s="1493"/>
      <c r="AI180" s="1518"/>
      <c r="AJ180" s="1518"/>
      <c r="AK180" s="1493">
        <v>28</v>
      </c>
      <c r="AL180" s="1493">
        <v>28</v>
      </c>
      <c r="AM180" s="1493">
        <v>4</v>
      </c>
      <c r="AN180" s="1493"/>
      <c r="AO180" s="1493"/>
      <c r="AP180" s="1493"/>
      <c r="AQ180" s="1493"/>
      <c r="AR180" s="1493"/>
      <c r="AS180" s="1493"/>
      <c r="AT180" s="1493"/>
      <c r="AU180" s="1493"/>
      <c r="AV180" s="1493"/>
      <c r="AW180" s="1493"/>
      <c r="AX180" s="1493"/>
      <c r="AY180" s="1493"/>
      <c r="AZ180" s="1493"/>
      <c r="BA180" s="1493"/>
      <c r="BB180" s="1493"/>
      <c r="BC180" s="1493"/>
      <c r="BD180" s="1281"/>
      <c r="BE180" s="1281"/>
      <c r="BF180" s="1281"/>
      <c r="BG180" s="1281"/>
      <c r="BH180" s="1281"/>
      <c r="BI180" s="1269">
        <f t="shared" si="40"/>
        <v>60</v>
      </c>
    </row>
    <row r="181" spans="1:61" ht="17.25" customHeight="1" x14ac:dyDescent="0.25">
      <c r="A181" s="2413"/>
      <c r="B181" s="107" t="s">
        <v>2395</v>
      </c>
      <c r="C181" s="1249" t="s">
        <v>133</v>
      </c>
      <c r="D181" s="90" t="s">
        <v>1160</v>
      </c>
      <c r="E181" s="1515">
        <f t="shared" si="43"/>
        <v>84</v>
      </c>
      <c r="F181" s="1515">
        <f t="shared" si="41"/>
        <v>84</v>
      </c>
      <c r="G181" s="1516" t="str">
        <f>VLOOKUP(H181,[1]MAGV!$B$1:$C$178,2,0)</f>
        <v>Th.Đức</v>
      </c>
      <c r="H181" s="80" t="s">
        <v>277</v>
      </c>
      <c r="I181" s="1238"/>
      <c r="J181" s="1238"/>
      <c r="K181" s="1238"/>
      <c r="L181" s="1493"/>
      <c r="M181" s="1493"/>
      <c r="N181" s="1493"/>
      <c r="O181" s="1493"/>
      <c r="P181" s="1493"/>
      <c r="Q181" s="1493"/>
      <c r="R181" s="1493"/>
      <c r="S181" s="1493">
        <v>28</v>
      </c>
      <c r="T181" s="1493">
        <v>28</v>
      </c>
      <c r="U181" s="1493">
        <v>28</v>
      </c>
      <c r="V181" s="1493"/>
      <c r="W181" s="1493"/>
      <c r="X181" s="1493"/>
      <c r="Y181" s="1493"/>
      <c r="Z181" s="1493"/>
      <c r="AA181" s="1493"/>
      <c r="AB181" s="1493"/>
      <c r="AC181" s="1493"/>
      <c r="AD181" s="1493"/>
      <c r="AE181" s="1493"/>
      <c r="AF181" s="1493"/>
      <c r="AG181" s="1493"/>
      <c r="AH181" s="1493"/>
      <c r="AI181" s="1518"/>
      <c r="AJ181" s="1518"/>
      <c r="AK181" s="1493"/>
      <c r="AL181" s="1493"/>
      <c r="AM181" s="1493"/>
      <c r="AN181" s="1493"/>
      <c r="AO181" s="1493"/>
      <c r="AP181" s="1493"/>
      <c r="AQ181" s="1493"/>
      <c r="AR181" s="1493"/>
      <c r="AS181" s="1493"/>
      <c r="AT181" s="1493"/>
      <c r="AU181" s="1493"/>
      <c r="AV181" s="1493"/>
      <c r="AW181" s="1493"/>
      <c r="AX181" s="1493"/>
      <c r="AY181" s="1493"/>
      <c r="AZ181" s="1493"/>
      <c r="BA181" s="1493"/>
      <c r="BB181" s="1493"/>
      <c r="BC181" s="1493"/>
      <c r="BD181" s="1281"/>
      <c r="BE181" s="1281"/>
      <c r="BF181" s="1281"/>
      <c r="BG181" s="1281"/>
      <c r="BH181" s="1281"/>
      <c r="BI181" s="1269">
        <f t="shared" si="40"/>
        <v>84</v>
      </c>
    </row>
    <row r="182" spans="1:61" ht="17.25" customHeight="1" x14ac:dyDescent="0.25">
      <c r="A182" s="2413"/>
      <c r="B182" s="107" t="s">
        <v>2395</v>
      </c>
      <c r="C182" s="1249" t="s">
        <v>133</v>
      </c>
      <c r="D182" s="90" t="s">
        <v>1160</v>
      </c>
      <c r="E182" s="1515">
        <f t="shared" si="43"/>
        <v>96</v>
      </c>
      <c r="F182" s="1515">
        <f t="shared" si="41"/>
        <v>96</v>
      </c>
      <c r="G182" s="1516" t="str">
        <f>VLOOKUP(H182,[1]MAGV!$B$1:$C$178,2,0)</f>
        <v>Th.Mạnh</v>
      </c>
      <c r="H182" s="80" t="s">
        <v>281</v>
      </c>
      <c r="I182" s="1238"/>
      <c r="J182" s="1238"/>
      <c r="K182" s="1238"/>
      <c r="L182" s="1493"/>
      <c r="M182" s="1493"/>
      <c r="N182" s="1493"/>
      <c r="O182" s="1493"/>
      <c r="P182" s="1493"/>
      <c r="Q182" s="1493"/>
      <c r="R182" s="1493"/>
      <c r="S182" s="1493"/>
      <c r="T182" s="1493"/>
      <c r="U182" s="1493"/>
      <c r="V182" s="1493"/>
      <c r="W182" s="1493"/>
      <c r="X182" s="1493"/>
      <c r="Y182" s="1493"/>
      <c r="Z182" s="1493"/>
      <c r="AA182" s="1493"/>
      <c r="AB182" s="1493"/>
      <c r="AC182" s="1493"/>
      <c r="AD182" s="1493"/>
      <c r="AE182" s="1493">
        <v>16</v>
      </c>
      <c r="AF182" s="1493">
        <v>28</v>
      </c>
      <c r="AG182" s="1493">
        <v>28</v>
      </c>
      <c r="AH182" s="1493">
        <v>24</v>
      </c>
      <c r="AI182" s="1518"/>
      <c r="AJ182" s="1518"/>
      <c r="AK182" s="1493"/>
      <c r="AL182" s="1493"/>
      <c r="AM182" s="1493"/>
      <c r="AN182" s="1493"/>
      <c r="AO182" s="1493"/>
      <c r="AP182" s="1493"/>
      <c r="AQ182" s="1493"/>
      <c r="AR182" s="1493"/>
      <c r="AS182" s="1493"/>
      <c r="AT182" s="1493"/>
      <c r="AU182" s="1493"/>
      <c r="AV182" s="1493"/>
      <c r="AW182" s="1493"/>
      <c r="AX182" s="1493"/>
      <c r="AY182" s="1493"/>
      <c r="AZ182" s="1493"/>
      <c r="BA182" s="1493"/>
      <c r="BB182" s="1493"/>
      <c r="BC182" s="1493"/>
      <c r="BD182" s="1281"/>
      <c r="BE182" s="1281"/>
      <c r="BF182" s="1281"/>
      <c r="BG182" s="1281"/>
      <c r="BH182" s="1281"/>
      <c r="BI182" s="1269">
        <f t="shared" si="40"/>
        <v>96</v>
      </c>
    </row>
    <row r="183" spans="1:61" ht="17.25" customHeight="1" x14ac:dyDescent="0.25">
      <c r="A183" s="2413"/>
      <c r="B183" s="107" t="s">
        <v>2395</v>
      </c>
      <c r="C183" s="1249" t="s">
        <v>175</v>
      </c>
      <c r="D183" s="90" t="s">
        <v>1161</v>
      </c>
      <c r="E183" s="1515">
        <f t="shared" si="43"/>
        <v>60</v>
      </c>
      <c r="F183" s="1515">
        <f t="shared" si="41"/>
        <v>60</v>
      </c>
      <c r="G183" s="1516" t="str">
        <f>VLOOKUP(H183,[1]MAGV!$B$1:$C$178,2,0)</f>
        <v>Th.Đức</v>
      </c>
      <c r="H183" s="80" t="s">
        <v>277</v>
      </c>
      <c r="I183" s="1238"/>
      <c r="J183" s="1238"/>
      <c r="K183" s="1238"/>
      <c r="L183" s="1493"/>
      <c r="M183" s="1493"/>
      <c r="N183" s="1493"/>
      <c r="O183" s="1493"/>
      <c r="P183" s="1493"/>
      <c r="Q183" s="1493"/>
      <c r="R183" s="1493"/>
      <c r="S183" s="1493"/>
      <c r="T183" s="1493"/>
      <c r="U183" s="1493"/>
      <c r="V183" s="1493"/>
      <c r="W183" s="1493"/>
      <c r="X183" s="1493"/>
      <c r="Y183" s="1493"/>
      <c r="Z183" s="1493"/>
      <c r="AA183" s="1493"/>
      <c r="AB183" s="1493"/>
      <c r="AC183" s="1493"/>
      <c r="AD183" s="1493"/>
      <c r="AE183" s="1493"/>
      <c r="AF183" s="1493"/>
      <c r="AG183" s="1493"/>
      <c r="AH183" s="1493"/>
      <c r="AI183" s="1518"/>
      <c r="AJ183" s="1518"/>
      <c r="AK183" s="1493"/>
      <c r="AL183" s="1493"/>
      <c r="AM183" s="1493"/>
      <c r="AN183" s="1493"/>
      <c r="AO183" s="1493"/>
      <c r="AP183" s="1493"/>
      <c r="AQ183" s="1493">
        <v>20</v>
      </c>
      <c r="AR183" s="1493">
        <v>28</v>
      </c>
      <c r="AS183" s="1493">
        <v>12</v>
      </c>
      <c r="AT183" s="1493"/>
      <c r="AU183" s="1493"/>
      <c r="AV183" s="1493"/>
      <c r="AW183" s="1493"/>
      <c r="AX183" s="1493"/>
      <c r="AY183" s="1493"/>
      <c r="AZ183" s="1493"/>
      <c r="BA183" s="1493"/>
      <c r="BB183" s="1493"/>
      <c r="BC183" s="1493"/>
      <c r="BD183" s="1281"/>
      <c r="BE183" s="1281"/>
      <c r="BF183" s="1281"/>
      <c r="BG183" s="1281"/>
      <c r="BH183" s="1281"/>
      <c r="BI183" s="1269">
        <f t="shared" si="40"/>
        <v>60</v>
      </c>
    </row>
    <row r="184" spans="1:61" ht="17.25" customHeight="1" x14ac:dyDescent="0.25">
      <c r="A184" s="2413"/>
      <c r="B184" s="107" t="s">
        <v>2395</v>
      </c>
      <c r="C184" s="1249" t="s">
        <v>176</v>
      </c>
      <c r="D184" s="90" t="s">
        <v>1162</v>
      </c>
      <c r="E184" s="1515">
        <f t="shared" si="43"/>
        <v>180</v>
      </c>
      <c r="F184" s="1515">
        <f t="shared" si="41"/>
        <v>180</v>
      </c>
      <c r="G184" s="1516" t="str">
        <f>VLOOKUP(H184,[1]MAGV!$B$1:$C$178,2,0)</f>
        <v>Th.Đức</v>
      </c>
      <c r="H184" s="80" t="s">
        <v>277</v>
      </c>
      <c r="I184" s="1238"/>
      <c r="J184" s="1238"/>
      <c r="K184" s="1238"/>
      <c r="L184" s="1493"/>
      <c r="M184" s="1493"/>
      <c r="N184" s="1493"/>
      <c r="O184" s="1493"/>
      <c r="P184" s="1493"/>
      <c r="Q184" s="1493"/>
      <c r="R184" s="1493"/>
      <c r="S184" s="1493"/>
      <c r="T184" s="1493"/>
      <c r="U184" s="1493"/>
      <c r="V184" s="1493"/>
      <c r="W184" s="1493"/>
      <c r="X184" s="1493"/>
      <c r="Y184" s="1493"/>
      <c r="Z184" s="1493"/>
      <c r="AA184" s="1493"/>
      <c r="AB184" s="1493"/>
      <c r="AC184" s="1493"/>
      <c r="AD184" s="1493"/>
      <c r="AE184" s="1493"/>
      <c r="AF184" s="1493"/>
      <c r="AG184" s="1493"/>
      <c r="AH184" s="1493"/>
      <c r="AI184" s="1518"/>
      <c r="AJ184" s="1518"/>
      <c r="AK184" s="1493"/>
      <c r="AL184" s="1493"/>
      <c r="AM184" s="1493"/>
      <c r="AN184" s="1493"/>
      <c r="AO184" s="1493"/>
      <c r="AP184" s="1493"/>
      <c r="AQ184" s="1493"/>
      <c r="AR184" s="1493"/>
      <c r="AS184" s="1493">
        <v>16</v>
      </c>
      <c r="AT184" s="1493">
        <v>28</v>
      </c>
      <c r="AU184" s="1493">
        <v>20</v>
      </c>
      <c r="AV184" s="1493">
        <v>28</v>
      </c>
      <c r="AW184" s="1493">
        <v>28</v>
      </c>
      <c r="AX184" s="1493">
        <v>28</v>
      </c>
      <c r="AY184" s="1493">
        <v>28</v>
      </c>
      <c r="AZ184" s="1493">
        <v>4</v>
      </c>
      <c r="BA184" s="1493"/>
      <c r="BB184" s="1493"/>
      <c r="BC184" s="1493"/>
      <c r="BD184" s="1281"/>
      <c r="BE184" s="1281"/>
      <c r="BF184" s="1281"/>
      <c r="BG184" s="1281"/>
      <c r="BH184" s="1281"/>
      <c r="BI184" s="1269">
        <f t="shared" si="40"/>
        <v>180</v>
      </c>
    </row>
    <row r="185" spans="1:61" ht="17.25" customHeight="1" x14ac:dyDescent="0.25">
      <c r="A185" s="2413"/>
      <c r="B185" s="107" t="s">
        <v>2395</v>
      </c>
      <c r="C185" s="1249" t="s">
        <v>271</v>
      </c>
      <c r="D185" s="90" t="s">
        <v>2372</v>
      </c>
      <c r="E185" s="1515">
        <f t="shared" si="43"/>
        <v>76</v>
      </c>
      <c r="F185" s="1515">
        <f t="shared" si="41"/>
        <v>76</v>
      </c>
      <c r="G185" s="1516" t="str">
        <f>VLOOKUP(H185,[1]MAGV!$B$1:$C$178,2,0)</f>
        <v>Th.Đức</v>
      </c>
      <c r="H185" s="80" t="s">
        <v>277</v>
      </c>
      <c r="I185" s="1238"/>
      <c r="J185" s="1238"/>
      <c r="K185" s="1238"/>
      <c r="L185" s="1493"/>
      <c r="M185" s="1493">
        <v>28</v>
      </c>
      <c r="N185" s="1493">
        <v>28</v>
      </c>
      <c r="O185" s="1493">
        <v>20</v>
      </c>
      <c r="P185" s="1493"/>
      <c r="Q185" s="1493"/>
      <c r="R185" s="1493"/>
      <c r="S185" s="1493"/>
      <c r="T185" s="1493"/>
      <c r="U185" s="1493"/>
      <c r="V185" s="1493"/>
      <c r="W185" s="1493"/>
      <c r="X185" s="1493"/>
      <c r="Y185" s="1493"/>
      <c r="Z185" s="1493"/>
      <c r="AA185" s="1493"/>
      <c r="AB185" s="1493"/>
      <c r="AC185" s="1493"/>
      <c r="AD185" s="1493"/>
      <c r="AE185" s="1493"/>
      <c r="AF185" s="1493"/>
      <c r="AG185" s="1493"/>
      <c r="AH185" s="1493"/>
      <c r="AI185" s="1518"/>
      <c r="AJ185" s="1518"/>
      <c r="AK185" s="1493"/>
      <c r="AL185" s="1493"/>
      <c r="AM185" s="1493"/>
      <c r="AN185" s="1493"/>
      <c r="AO185" s="1493"/>
      <c r="AP185" s="1493"/>
      <c r="AQ185" s="1493"/>
      <c r="AR185" s="1493"/>
      <c r="AS185" s="1493"/>
      <c r="AT185" s="1493"/>
      <c r="AU185" s="1493"/>
      <c r="AV185" s="1493"/>
      <c r="AW185" s="1493"/>
      <c r="AX185" s="1493"/>
      <c r="AY185" s="1493"/>
      <c r="AZ185" s="1493"/>
      <c r="BA185" s="1493"/>
      <c r="BB185" s="1493"/>
      <c r="BC185" s="1493"/>
      <c r="BD185" s="1281"/>
      <c r="BE185" s="1281"/>
      <c r="BF185" s="1281"/>
      <c r="BG185" s="1281"/>
      <c r="BH185" s="1281"/>
      <c r="BI185" s="1269">
        <f t="shared" si="40"/>
        <v>76</v>
      </c>
    </row>
    <row r="186" spans="1:61" ht="17.25" customHeight="1" x14ac:dyDescent="0.25">
      <c r="A186" s="2413"/>
      <c r="B186" s="107" t="s">
        <v>2395</v>
      </c>
      <c r="C186" s="1249" t="s">
        <v>284</v>
      </c>
      <c r="D186" s="90" t="s">
        <v>2373</v>
      </c>
      <c r="E186" s="1515">
        <f t="shared" si="43"/>
        <v>90</v>
      </c>
      <c r="F186" s="1515">
        <f t="shared" si="41"/>
        <v>90</v>
      </c>
      <c r="G186" s="1516" t="str">
        <f>VLOOKUP(H186,[1]MAGV!$B$1:$C$178,2,0)</f>
        <v>Th.Đức</v>
      </c>
      <c r="H186" s="80" t="s">
        <v>277</v>
      </c>
      <c r="I186" s="1238"/>
      <c r="J186" s="1238"/>
      <c r="K186" s="1238"/>
      <c r="L186" s="1493"/>
      <c r="M186" s="1493"/>
      <c r="N186" s="1493"/>
      <c r="O186" s="1493">
        <v>8</v>
      </c>
      <c r="P186" s="1493">
        <v>28</v>
      </c>
      <c r="Q186" s="1493">
        <v>28</v>
      </c>
      <c r="R186" s="1493">
        <v>26</v>
      </c>
      <c r="S186" s="1493"/>
      <c r="T186" s="1493"/>
      <c r="U186" s="1493"/>
      <c r="V186" s="1493"/>
      <c r="W186" s="1493"/>
      <c r="X186" s="1493"/>
      <c r="Y186" s="1493"/>
      <c r="Z186" s="1493"/>
      <c r="AA186" s="1493"/>
      <c r="AB186" s="1493"/>
      <c r="AC186" s="1493"/>
      <c r="AD186" s="1493"/>
      <c r="AE186" s="1493"/>
      <c r="AF186" s="1493"/>
      <c r="AG186" s="1493"/>
      <c r="AH186" s="1493"/>
      <c r="AI186" s="1518"/>
      <c r="AJ186" s="1518"/>
      <c r="AK186" s="1493"/>
      <c r="AL186" s="1493"/>
      <c r="AM186" s="1493"/>
      <c r="AN186" s="1493"/>
      <c r="AO186" s="1493"/>
      <c r="AP186" s="1493"/>
      <c r="AQ186" s="1493"/>
      <c r="AR186" s="1493"/>
      <c r="AS186" s="1493"/>
      <c r="AT186" s="1493"/>
      <c r="AU186" s="1493"/>
      <c r="AV186" s="1493"/>
      <c r="AW186" s="1493"/>
      <c r="AX186" s="1493"/>
      <c r="AY186" s="1493"/>
      <c r="AZ186" s="1493"/>
      <c r="BA186" s="1493"/>
      <c r="BB186" s="1493"/>
      <c r="BC186" s="1493"/>
      <c r="BD186" s="1281"/>
      <c r="BE186" s="1281"/>
      <c r="BF186" s="1281"/>
      <c r="BG186" s="1281"/>
      <c r="BH186" s="1281"/>
      <c r="BI186" s="1269">
        <f t="shared" si="40"/>
        <v>90</v>
      </c>
    </row>
    <row r="187" spans="1:61" ht="16.899999999999999" customHeight="1" x14ac:dyDescent="0.25">
      <c r="A187" s="2413"/>
      <c r="B187" s="107" t="s">
        <v>2395</v>
      </c>
      <c r="C187" s="1249" t="s">
        <v>273</v>
      </c>
      <c r="D187" s="90" t="s">
        <v>2374</v>
      </c>
      <c r="E187" s="1515">
        <f t="shared" si="43"/>
        <v>80</v>
      </c>
      <c r="F187" s="1515">
        <f t="shared" si="41"/>
        <v>80</v>
      </c>
      <c r="G187" s="1516" t="str">
        <f>VLOOKUP(H187,[1]MAGV!$B$1:$C$178,2,0)</f>
        <v>Th.Đức</v>
      </c>
      <c r="H187" s="80" t="s">
        <v>277</v>
      </c>
      <c r="I187" s="1238"/>
      <c r="J187" s="1238"/>
      <c r="K187" s="1238"/>
      <c r="L187" s="1493"/>
      <c r="M187" s="1493"/>
      <c r="N187" s="1493"/>
      <c r="O187" s="1493"/>
      <c r="P187" s="1493"/>
      <c r="Q187" s="1493"/>
      <c r="R187" s="1493"/>
      <c r="S187" s="1493"/>
      <c r="T187" s="1493"/>
      <c r="U187" s="1493"/>
      <c r="V187" s="1493"/>
      <c r="W187" s="1493"/>
      <c r="X187" s="1493"/>
      <c r="Y187" s="1493"/>
      <c r="Z187" s="1493"/>
      <c r="AA187" s="1493"/>
      <c r="AB187" s="1493"/>
      <c r="AC187" s="1493"/>
      <c r="AD187" s="1493"/>
      <c r="AE187" s="1493"/>
      <c r="AF187" s="1493"/>
      <c r="AG187" s="1493"/>
      <c r="AH187" s="1493"/>
      <c r="AI187" s="1518"/>
      <c r="AJ187" s="1518"/>
      <c r="AK187" s="1493"/>
      <c r="AL187" s="1493"/>
      <c r="AM187" s="1493"/>
      <c r="AN187" s="1493"/>
      <c r="AO187" s="1493"/>
      <c r="AP187" s="1493"/>
      <c r="AQ187" s="1493"/>
      <c r="AR187" s="1493"/>
      <c r="AS187" s="1493"/>
      <c r="AT187" s="1493"/>
      <c r="AU187" s="1493"/>
      <c r="AV187" s="1493"/>
      <c r="AW187" s="1493"/>
      <c r="AX187" s="1493"/>
      <c r="AY187" s="1493"/>
      <c r="AZ187" s="1493">
        <v>24</v>
      </c>
      <c r="BA187" s="1493">
        <v>28</v>
      </c>
      <c r="BB187" s="1493">
        <v>28</v>
      </c>
      <c r="BC187" s="1493"/>
      <c r="BD187" s="1281"/>
      <c r="BE187" s="1281"/>
      <c r="BF187" s="1281"/>
      <c r="BG187" s="1281"/>
      <c r="BH187" s="1281"/>
      <c r="BI187" s="1269">
        <f t="shared" si="40"/>
        <v>80</v>
      </c>
    </row>
    <row r="188" spans="1:61" ht="17.25" customHeight="1" x14ac:dyDescent="0.25">
      <c r="A188" s="2413"/>
      <c r="B188" s="107" t="s">
        <v>2395</v>
      </c>
      <c r="C188" s="1249" t="s">
        <v>274</v>
      </c>
      <c r="D188" s="90" t="s">
        <v>2391</v>
      </c>
      <c r="E188" s="1515">
        <f t="shared" si="43"/>
        <v>120</v>
      </c>
      <c r="F188" s="1515">
        <f t="shared" si="41"/>
        <v>120</v>
      </c>
      <c r="G188" s="1516" t="str">
        <f>VLOOKUP(H188,[1]MAGV!$B$1:$C$178,2,0)</f>
        <v>Th.Mạnh</v>
      </c>
      <c r="H188" s="80" t="s">
        <v>281</v>
      </c>
      <c r="I188" s="1238"/>
      <c r="J188" s="1238"/>
      <c r="K188" s="1238"/>
      <c r="L188" s="1493"/>
      <c r="M188" s="1493"/>
      <c r="N188" s="1493"/>
      <c r="O188" s="1493"/>
      <c r="P188" s="1493"/>
      <c r="Q188" s="1493"/>
      <c r="R188" s="1493"/>
      <c r="S188" s="1493"/>
      <c r="T188" s="1493"/>
      <c r="U188" s="1493"/>
      <c r="V188" s="1493"/>
      <c r="W188" s="1493"/>
      <c r="X188" s="1493"/>
      <c r="Y188" s="1493"/>
      <c r="Z188" s="1493"/>
      <c r="AA188" s="1493"/>
      <c r="AB188" s="1493"/>
      <c r="AC188" s="1493"/>
      <c r="AD188" s="1493"/>
      <c r="AE188" s="1493"/>
      <c r="AF188" s="1493"/>
      <c r="AG188" s="1493"/>
      <c r="AH188" s="1493"/>
      <c r="AI188" s="1518"/>
      <c r="AJ188" s="1518"/>
      <c r="AK188" s="1493"/>
      <c r="AL188" s="1493"/>
      <c r="AM188" s="1493">
        <v>28</v>
      </c>
      <c r="AN188" s="1493">
        <v>28</v>
      </c>
      <c r="AO188" s="1493">
        <v>28</v>
      </c>
      <c r="AP188" s="1493">
        <v>28</v>
      </c>
      <c r="AQ188" s="1493">
        <v>8</v>
      </c>
      <c r="AR188" s="1493"/>
      <c r="AS188" s="1493"/>
      <c r="AT188" s="1493"/>
      <c r="AU188" s="1493"/>
      <c r="AV188" s="1493"/>
      <c r="AW188" s="1493"/>
      <c r="AX188" s="1493"/>
      <c r="AY188" s="1493"/>
      <c r="AZ188" s="1493"/>
      <c r="BA188" s="1493"/>
      <c r="BB188" s="1493"/>
      <c r="BC188" s="1493"/>
      <c r="BD188" s="1281"/>
      <c r="BE188" s="1281"/>
      <c r="BF188" s="1281"/>
      <c r="BG188" s="1281"/>
      <c r="BH188" s="1281"/>
      <c r="BI188" s="1269">
        <f t="shared" si="40"/>
        <v>120</v>
      </c>
    </row>
    <row r="189" spans="1:61" ht="17.25" customHeight="1" x14ac:dyDescent="0.25">
      <c r="A189" s="2413"/>
      <c r="B189" s="107" t="s">
        <v>2395</v>
      </c>
      <c r="C189" s="1249" t="s">
        <v>276</v>
      </c>
      <c r="D189" s="90" t="s">
        <v>1140</v>
      </c>
      <c r="E189" s="1515">
        <f t="shared" si="43"/>
        <v>60</v>
      </c>
      <c r="F189" s="1515">
        <f t="shared" si="41"/>
        <v>60</v>
      </c>
      <c r="G189" s="1516" t="str">
        <f>VLOOKUP(H189,[1]MAGV!$B$1:$C$178,2,0)</f>
        <v>Th.Mạnh</v>
      </c>
      <c r="H189" s="80" t="s">
        <v>281</v>
      </c>
      <c r="I189" s="1238"/>
      <c r="J189" s="1238"/>
      <c r="K189" s="1238"/>
      <c r="L189" s="1493"/>
      <c r="M189" s="1493"/>
      <c r="N189" s="1493"/>
      <c r="O189" s="1493"/>
      <c r="P189" s="1493"/>
      <c r="Q189" s="1493"/>
      <c r="R189" s="1493"/>
      <c r="S189" s="1493"/>
      <c r="T189" s="1493"/>
      <c r="U189" s="1493"/>
      <c r="V189" s="1493"/>
      <c r="W189" s="1493"/>
      <c r="X189" s="1493"/>
      <c r="Y189" s="1493"/>
      <c r="Z189" s="1493"/>
      <c r="AA189" s="1493"/>
      <c r="AB189" s="1493"/>
      <c r="AC189" s="1493">
        <v>24</v>
      </c>
      <c r="AD189" s="1493">
        <v>24</v>
      </c>
      <c r="AE189" s="1493">
        <v>12</v>
      </c>
      <c r="AF189" s="1493"/>
      <c r="AG189" s="1493"/>
      <c r="AH189" s="1493"/>
      <c r="AI189" s="1518"/>
      <c r="AJ189" s="1518"/>
      <c r="AK189" s="1493"/>
      <c r="AL189" s="1493"/>
      <c r="AM189" s="1493"/>
      <c r="AN189" s="1493"/>
      <c r="AO189" s="1493"/>
      <c r="AP189" s="1493"/>
      <c r="AQ189" s="1493"/>
      <c r="AR189" s="1493"/>
      <c r="AS189" s="1493"/>
      <c r="AT189" s="1493"/>
      <c r="AU189" s="1493"/>
      <c r="AV189" s="1493"/>
      <c r="AW189" s="1493"/>
      <c r="AX189" s="1493"/>
      <c r="AY189" s="1493"/>
      <c r="AZ189" s="1493"/>
      <c r="BA189" s="1493"/>
      <c r="BB189" s="1493"/>
      <c r="BC189" s="1493"/>
      <c r="BD189" s="1281"/>
      <c r="BE189" s="1281"/>
      <c r="BF189" s="1281"/>
      <c r="BG189" s="1281"/>
      <c r="BH189" s="1281"/>
      <c r="BI189" s="1269">
        <f t="shared" si="40"/>
        <v>60</v>
      </c>
    </row>
    <row r="190" spans="1:61" s="1288" customFormat="1" ht="24" customHeight="1" x14ac:dyDescent="0.2">
      <c r="A190" s="2413"/>
      <c r="B190" s="978" t="s">
        <v>1982</v>
      </c>
      <c r="C190" s="1287"/>
      <c r="D190" s="1287" t="s">
        <v>843</v>
      </c>
      <c r="E190" s="1287">
        <f>SUM(E179:E189)</f>
        <v>966</v>
      </c>
      <c r="F190" s="1287">
        <f t="shared" ref="F190:BH190" si="44">SUM(F179:F189)</f>
        <v>966</v>
      </c>
      <c r="G190" s="1287">
        <f t="shared" si="44"/>
        <v>0</v>
      </c>
      <c r="H190" s="1287">
        <f t="shared" si="44"/>
        <v>0</v>
      </c>
      <c r="I190" s="1287">
        <f t="shared" si="44"/>
        <v>0</v>
      </c>
      <c r="J190" s="1287">
        <f t="shared" si="44"/>
        <v>0</v>
      </c>
      <c r="K190" s="1287">
        <f t="shared" si="44"/>
        <v>0</v>
      </c>
      <c r="L190" s="1287">
        <f t="shared" si="44"/>
        <v>0</v>
      </c>
      <c r="M190" s="1287">
        <f t="shared" si="44"/>
        <v>28</v>
      </c>
      <c r="N190" s="1287">
        <f t="shared" si="44"/>
        <v>28</v>
      </c>
      <c r="O190" s="1287">
        <f t="shared" si="44"/>
        <v>28</v>
      </c>
      <c r="P190" s="1287">
        <f t="shared" si="44"/>
        <v>28</v>
      </c>
      <c r="Q190" s="1287">
        <f t="shared" si="44"/>
        <v>28</v>
      </c>
      <c r="R190" s="1287">
        <f t="shared" si="44"/>
        <v>26</v>
      </c>
      <c r="S190" s="1287">
        <f t="shared" si="44"/>
        <v>28</v>
      </c>
      <c r="T190" s="1287">
        <f t="shared" si="44"/>
        <v>28</v>
      </c>
      <c r="U190" s="1287">
        <f t="shared" si="44"/>
        <v>28</v>
      </c>
      <c r="V190" s="1287">
        <f t="shared" si="44"/>
        <v>0</v>
      </c>
      <c r="W190" s="1287">
        <f t="shared" si="44"/>
        <v>0</v>
      </c>
      <c r="X190" s="1287">
        <f t="shared" si="44"/>
        <v>0</v>
      </c>
      <c r="Y190" s="1287">
        <f t="shared" si="44"/>
        <v>0</v>
      </c>
      <c r="Z190" s="1287">
        <f t="shared" si="44"/>
        <v>0</v>
      </c>
      <c r="AA190" s="1287">
        <f t="shared" si="44"/>
        <v>28</v>
      </c>
      <c r="AB190" s="1287">
        <f t="shared" si="44"/>
        <v>28</v>
      </c>
      <c r="AC190" s="1287">
        <f t="shared" si="44"/>
        <v>28</v>
      </c>
      <c r="AD190" s="1287">
        <f t="shared" si="44"/>
        <v>24</v>
      </c>
      <c r="AE190" s="1287">
        <f t="shared" si="44"/>
        <v>28</v>
      </c>
      <c r="AF190" s="1287">
        <f t="shared" si="44"/>
        <v>28</v>
      </c>
      <c r="AG190" s="1287">
        <f t="shared" si="44"/>
        <v>28</v>
      </c>
      <c r="AH190" s="1287">
        <f t="shared" si="44"/>
        <v>24</v>
      </c>
      <c r="AI190" s="1287">
        <f t="shared" si="44"/>
        <v>0</v>
      </c>
      <c r="AJ190" s="1287">
        <f t="shared" si="44"/>
        <v>0</v>
      </c>
      <c r="AK190" s="1287">
        <f t="shared" si="44"/>
        <v>28</v>
      </c>
      <c r="AL190" s="1287">
        <f t="shared" si="44"/>
        <v>28</v>
      </c>
      <c r="AM190" s="1287">
        <f t="shared" si="44"/>
        <v>32</v>
      </c>
      <c r="AN190" s="1287">
        <f t="shared" si="44"/>
        <v>28</v>
      </c>
      <c r="AO190" s="1287">
        <f t="shared" si="44"/>
        <v>28</v>
      </c>
      <c r="AP190" s="1287">
        <f t="shared" si="44"/>
        <v>28</v>
      </c>
      <c r="AQ190" s="1287">
        <f t="shared" si="44"/>
        <v>28</v>
      </c>
      <c r="AR190" s="1287">
        <f t="shared" si="44"/>
        <v>28</v>
      </c>
      <c r="AS190" s="1287">
        <f t="shared" si="44"/>
        <v>28</v>
      </c>
      <c r="AT190" s="1287">
        <f t="shared" si="44"/>
        <v>28</v>
      </c>
      <c r="AU190" s="1287">
        <f t="shared" si="44"/>
        <v>20</v>
      </c>
      <c r="AV190" s="1287">
        <f t="shared" si="44"/>
        <v>28</v>
      </c>
      <c r="AW190" s="1287">
        <f t="shared" si="44"/>
        <v>28</v>
      </c>
      <c r="AX190" s="1287">
        <f t="shared" si="44"/>
        <v>28</v>
      </c>
      <c r="AY190" s="1287">
        <f t="shared" si="44"/>
        <v>28</v>
      </c>
      <c r="AZ190" s="1287">
        <f t="shared" si="44"/>
        <v>28</v>
      </c>
      <c r="BA190" s="1287">
        <f t="shared" si="44"/>
        <v>28</v>
      </c>
      <c r="BB190" s="1287">
        <f t="shared" si="44"/>
        <v>28</v>
      </c>
      <c r="BC190" s="1287">
        <f t="shared" si="44"/>
        <v>0</v>
      </c>
      <c r="BD190" s="1287">
        <f t="shared" si="44"/>
        <v>0</v>
      </c>
      <c r="BE190" s="1287">
        <f t="shared" si="44"/>
        <v>0</v>
      </c>
      <c r="BF190" s="1287">
        <f t="shared" si="44"/>
        <v>0</v>
      </c>
      <c r="BG190" s="1287">
        <f t="shared" si="44"/>
        <v>0</v>
      </c>
      <c r="BH190" s="1287">
        <f t="shared" si="44"/>
        <v>0</v>
      </c>
      <c r="BI190" s="1269">
        <f t="shared" si="40"/>
        <v>966</v>
      </c>
    </row>
    <row r="191" spans="1:61" ht="17.25" customHeight="1" x14ac:dyDescent="0.25">
      <c r="A191" s="2413">
        <v>19</v>
      </c>
      <c r="B191" s="107" t="s">
        <v>2396</v>
      </c>
      <c r="C191" s="1249" t="s">
        <v>159</v>
      </c>
      <c r="D191" s="90" t="s">
        <v>955</v>
      </c>
      <c r="E191" s="1515">
        <f>F191</f>
        <v>50</v>
      </c>
      <c r="F191" s="1515">
        <f t="shared" si="41"/>
        <v>50</v>
      </c>
      <c r="G191" s="1516" t="str">
        <f>VLOOKUP(H191,[1]MAGV!$B$1:$C$178,2,0)</f>
        <v>C.Thu</v>
      </c>
      <c r="H191" s="80" t="s">
        <v>280</v>
      </c>
      <c r="I191" s="1238"/>
      <c r="J191" s="1238"/>
      <c r="K191" s="1238">
        <v>15</v>
      </c>
      <c r="L191" s="1493">
        <v>20</v>
      </c>
      <c r="M191" s="1493">
        <v>15</v>
      </c>
      <c r="N191" s="1493"/>
      <c r="O191" s="1493"/>
      <c r="P191" s="1493"/>
      <c r="Q191" s="1493"/>
      <c r="R191" s="1493"/>
      <c r="S191" s="1493"/>
      <c r="T191" s="1493"/>
      <c r="U191" s="1493"/>
      <c r="V191" s="1493"/>
      <c r="W191" s="1493"/>
      <c r="X191" s="1493"/>
      <c r="Y191" s="1493"/>
      <c r="Z191" s="1493"/>
      <c r="AA191" s="1493"/>
      <c r="AB191" s="1493"/>
      <c r="AC191" s="1493"/>
      <c r="AD191" s="1493"/>
      <c r="AE191" s="1493"/>
      <c r="AF191" s="1493"/>
      <c r="AG191" s="1493"/>
      <c r="AH191" s="1493"/>
      <c r="AI191" s="1518"/>
      <c r="AJ191" s="1518"/>
      <c r="AK191" s="1493"/>
      <c r="AL191" s="1493"/>
      <c r="AM191" s="1493"/>
      <c r="AN191" s="1493"/>
      <c r="AO191" s="1493"/>
      <c r="AP191" s="1493"/>
      <c r="AQ191" s="1493"/>
      <c r="AR191" s="1493"/>
      <c r="AS191" s="1493"/>
      <c r="AT191" s="1493"/>
      <c r="AU191" s="1493"/>
      <c r="AV191" s="1493"/>
      <c r="AW191" s="1493"/>
      <c r="AX191" s="1493"/>
      <c r="AY191" s="1493"/>
      <c r="AZ191" s="1493"/>
      <c r="BA191" s="1493"/>
      <c r="BB191" s="1493"/>
      <c r="BC191" s="1493"/>
      <c r="BD191" s="1281"/>
      <c r="BE191" s="1281"/>
      <c r="BF191" s="1281"/>
      <c r="BG191" s="1281"/>
      <c r="BH191" s="1281"/>
      <c r="BI191" s="1269">
        <f t="shared" si="40"/>
        <v>50</v>
      </c>
    </row>
    <row r="192" spans="1:61" ht="17.25" customHeight="1" x14ac:dyDescent="0.25">
      <c r="A192" s="2413"/>
      <c r="B192" s="107" t="s">
        <v>2396</v>
      </c>
      <c r="C192" s="1249" t="s">
        <v>159</v>
      </c>
      <c r="D192" s="90" t="s">
        <v>955</v>
      </c>
      <c r="E192" s="1515">
        <f t="shared" ref="E192:E209" si="45">F192</f>
        <v>25</v>
      </c>
      <c r="F192" s="1515">
        <f t="shared" si="41"/>
        <v>25</v>
      </c>
      <c r="G192" s="1516" t="str">
        <f>VLOOKUP(H192,[1]MAGV!$B$1:$C$178,2,0)</f>
        <v>Th.Huấn</v>
      </c>
      <c r="H192" s="80" t="s">
        <v>270</v>
      </c>
      <c r="I192" s="1238"/>
      <c r="J192" s="1238"/>
      <c r="K192" s="1238"/>
      <c r="L192" s="1493"/>
      <c r="M192" s="1493"/>
      <c r="N192" s="1493">
        <v>20</v>
      </c>
      <c r="O192" s="1493">
        <v>5</v>
      </c>
      <c r="P192" s="1493"/>
      <c r="Q192" s="1493"/>
      <c r="R192" s="1493"/>
      <c r="S192" s="1493"/>
      <c r="T192" s="1493"/>
      <c r="U192" s="1493"/>
      <c r="V192" s="1493"/>
      <c r="W192" s="1493"/>
      <c r="X192" s="1493"/>
      <c r="Y192" s="1493"/>
      <c r="Z192" s="1493"/>
      <c r="AA192" s="1493"/>
      <c r="AB192" s="1493"/>
      <c r="AC192" s="1493"/>
      <c r="AD192" s="1493"/>
      <c r="AE192" s="1493"/>
      <c r="AF192" s="1493"/>
      <c r="AG192" s="1493"/>
      <c r="AH192" s="1493"/>
      <c r="AI192" s="1518"/>
      <c r="AJ192" s="1518"/>
      <c r="AK192" s="1493"/>
      <c r="AL192" s="1493"/>
      <c r="AM192" s="1493"/>
      <c r="AN192" s="1493"/>
      <c r="AO192" s="1493"/>
      <c r="AP192" s="1493"/>
      <c r="AQ192" s="1493"/>
      <c r="AR192" s="1493"/>
      <c r="AS192" s="1493"/>
      <c r="AT192" s="1493"/>
      <c r="AU192" s="1493"/>
      <c r="AV192" s="1493"/>
      <c r="AW192" s="1493"/>
      <c r="AX192" s="1493"/>
      <c r="AY192" s="1493"/>
      <c r="AZ192" s="1493"/>
      <c r="BA192" s="1493"/>
      <c r="BB192" s="1493"/>
      <c r="BC192" s="1493"/>
      <c r="BD192" s="1281"/>
      <c r="BE192" s="1281"/>
      <c r="BF192" s="1281"/>
      <c r="BG192" s="1281"/>
      <c r="BH192" s="1281"/>
      <c r="BI192" s="1269">
        <f t="shared" si="40"/>
        <v>25</v>
      </c>
    </row>
    <row r="193" spans="1:61" ht="17.25" customHeight="1" x14ac:dyDescent="0.25">
      <c r="A193" s="2413"/>
      <c r="B193" s="107" t="s">
        <v>2396</v>
      </c>
      <c r="C193" s="1249" t="s">
        <v>167</v>
      </c>
      <c r="D193" s="90" t="s">
        <v>2397</v>
      </c>
      <c r="E193" s="1515">
        <f t="shared" si="45"/>
        <v>45</v>
      </c>
      <c r="F193" s="1515">
        <f t="shared" si="41"/>
        <v>45</v>
      </c>
      <c r="G193" s="1516" t="str">
        <f>VLOOKUP(H193,[1]MAGV!$B$1:$C$178,2,0)</f>
        <v>C.Thu</v>
      </c>
      <c r="H193" s="80" t="s">
        <v>280</v>
      </c>
      <c r="I193" s="1238">
        <v>20</v>
      </c>
      <c r="J193" s="1238">
        <v>20</v>
      </c>
      <c r="K193" s="1238">
        <v>5</v>
      </c>
      <c r="L193" s="1493"/>
      <c r="M193" s="1493"/>
      <c r="N193" s="1493"/>
      <c r="O193" s="1493"/>
      <c r="P193" s="1493"/>
      <c r="Q193" s="1493"/>
      <c r="R193" s="1493"/>
      <c r="S193" s="1493"/>
      <c r="T193" s="1493"/>
      <c r="U193" s="1493"/>
      <c r="V193" s="1493"/>
      <c r="W193" s="1493"/>
      <c r="X193" s="1493"/>
      <c r="Y193" s="1493"/>
      <c r="Z193" s="1493"/>
      <c r="AA193" s="1493"/>
      <c r="AB193" s="1493"/>
      <c r="AC193" s="1493"/>
      <c r="AD193" s="1493"/>
      <c r="AE193" s="1493"/>
      <c r="AF193" s="1493"/>
      <c r="AG193" s="1493"/>
      <c r="AH193" s="1493"/>
      <c r="AI193" s="1518"/>
      <c r="AJ193" s="1518"/>
      <c r="AK193" s="1493"/>
      <c r="AL193" s="1493"/>
      <c r="AM193" s="1493"/>
      <c r="AN193" s="1493"/>
      <c r="AO193" s="1493"/>
      <c r="AP193" s="1493"/>
      <c r="AQ193" s="1493"/>
      <c r="AR193" s="1493"/>
      <c r="AS193" s="1493"/>
      <c r="AT193" s="1493"/>
      <c r="AU193" s="1493"/>
      <c r="AV193" s="1493"/>
      <c r="AW193" s="1493"/>
      <c r="AX193" s="1493"/>
      <c r="AY193" s="1493"/>
      <c r="AZ193" s="1493"/>
      <c r="BA193" s="1493"/>
      <c r="BB193" s="1493"/>
      <c r="BC193" s="1493"/>
      <c r="BD193" s="1281"/>
      <c r="BE193" s="1281"/>
      <c r="BF193" s="1281"/>
      <c r="BG193" s="1281"/>
      <c r="BH193" s="1281"/>
      <c r="BI193" s="1269">
        <f t="shared" si="40"/>
        <v>45</v>
      </c>
    </row>
    <row r="194" spans="1:61" ht="17.25" customHeight="1" x14ac:dyDescent="0.25">
      <c r="A194" s="2413"/>
      <c r="B194" s="107" t="s">
        <v>2396</v>
      </c>
      <c r="C194" s="1249" t="s">
        <v>161</v>
      </c>
      <c r="D194" s="90" t="s">
        <v>2398</v>
      </c>
      <c r="E194" s="1515">
        <f t="shared" si="45"/>
        <v>60</v>
      </c>
      <c r="F194" s="1515">
        <f t="shared" si="41"/>
        <v>60</v>
      </c>
      <c r="G194" s="1516" t="str">
        <f>VLOOKUP(H194,[1]MAGV!$B$1:$C$178,2,0)</f>
        <v>Th.Chiến</v>
      </c>
      <c r="H194" s="80" t="s">
        <v>287</v>
      </c>
      <c r="I194" s="1238"/>
      <c r="J194" s="1238"/>
      <c r="K194" s="1238"/>
      <c r="L194" s="1493"/>
      <c r="M194" s="1493"/>
      <c r="N194" s="1493"/>
      <c r="O194" s="1493"/>
      <c r="P194" s="1493"/>
      <c r="Q194" s="1493"/>
      <c r="R194" s="1493"/>
      <c r="S194" s="1493"/>
      <c r="T194" s="1493"/>
      <c r="U194" s="1493"/>
      <c r="V194" s="1493">
        <v>25</v>
      </c>
      <c r="W194" s="1493">
        <v>35</v>
      </c>
      <c r="X194" s="1493"/>
      <c r="Y194" s="1493"/>
      <c r="Z194" s="1493"/>
      <c r="AA194" s="1493"/>
      <c r="AB194" s="1493"/>
      <c r="AC194" s="1493"/>
      <c r="AD194" s="1493"/>
      <c r="AE194" s="1493"/>
      <c r="AF194" s="1493"/>
      <c r="AG194" s="1493"/>
      <c r="AH194" s="1493"/>
      <c r="AI194" s="1518"/>
      <c r="AJ194" s="1518"/>
      <c r="AK194" s="1493"/>
      <c r="AL194" s="1493"/>
      <c r="AM194" s="1493"/>
      <c r="AN194" s="1493"/>
      <c r="AO194" s="1493"/>
      <c r="AP194" s="1493"/>
      <c r="AQ194" s="1493"/>
      <c r="AR194" s="1493"/>
      <c r="AS194" s="1493"/>
      <c r="AT194" s="1493"/>
      <c r="AU194" s="1493"/>
      <c r="AV194" s="1493"/>
      <c r="AW194" s="1493"/>
      <c r="AX194" s="1493"/>
      <c r="AY194" s="1493"/>
      <c r="AZ194" s="1493"/>
      <c r="BA194" s="1493"/>
      <c r="BB194" s="1493"/>
      <c r="BC194" s="1493"/>
      <c r="BD194" s="1281"/>
      <c r="BE194" s="1281"/>
      <c r="BF194" s="1281"/>
      <c r="BG194" s="1281"/>
      <c r="BH194" s="1281"/>
      <c r="BI194" s="1269">
        <f t="shared" si="40"/>
        <v>60</v>
      </c>
    </row>
    <row r="195" spans="1:61" ht="17.25" customHeight="1" x14ac:dyDescent="0.25">
      <c r="A195" s="2413"/>
      <c r="B195" s="107" t="s">
        <v>2396</v>
      </c>
      <c r="C195" s="1249" t="s">
        <v>162</v>
      </c>
      <c r="D195" s="90" t="s">
        <v>2399</v>
      </c>
      <c r="E195" s="1515">
        <f t="shared" si="45"/>
        <v>30</v>
      </c>
      <c r="F195" s="1515">
        <f t="shared" si="41"/>
        <v>30</v>
      </c>
      <c r="G195" s="1516" t="str">
        <f>VLOOKUP(H195,[1]MAGV!$B$1:$C$178,2,0)</f>
        <v>Th.Huấn</v>
      </c>
      <c r="H195" s="80" t="s">
        <v>270</v>
      </c>
      <c r="I195" s="1238"/>
      <c r="J195" s="1238"/>
      <c r="K195" s="1238"/>
      <c r="L195" s="1493"/>
      <c r="M195" s="1493"/>
      <c r="N195" s="1493"/>
      <c r="O195" s="1493">
        <v>15</v>
      </c>
      <c r="P195" s="1493">
        <v>15</v>
      </c>
      <c r="Q195" s="1493"/>
      <c r="R195" s="1493"/>
      <c r="S195" s="1493"/>
      <c r="T195" s="1493"/>
      <c r="U195" s="1493"/>
      <c r="V195" s="1493"/>
      <c r="W195" s="1493"/>
      <c r="X195" s="1493"/>
      <c r="Y195" s="1493"/>
      <c r="Z195" s="1493"/>
      <c r="AA195" s="1493"/>
      <c r="AB195" s="1493"/>
      <c r="AC195" s="1493"/>
      <c r="AD195" s="1493"/>
      <c r="AE195" s="1493"/>
      <c r="AF195" s="1493"/>
      <c r="AG195" s="1493"/>
      <c r="AH195" s="1493"/>
      <c r="AI195" s="1518"/>
      <c r="AJ195" s="1518"/>
      <c r="AK195" s="1493"/>
      <c r="AL195" s="1493"/>
      <c r="AM195" s="1493"/>
      <c r="AN195" s="1493"/>
      <c r="AO195" s="1493"/>
      <c r="AP195" s="1493"/>
      <c r="AQ195" s="1493"/>
      <c r="AR195" s="1493"/>
      <c r="AS195" s="1493"/>
      <c r="AT195" s="1493"/>
      <c r="AU195" s="1493"/>
      <c r="AV195" s="1493"/>
      <c r="AW195" s="1493"/>
      <c r="AX195" s="1493"/>
      <c r="AY195" s="1493"/>
      <c r="AZ195" s="1493"/>
      <c r="BA195" s="1493"/>
      <c r="BB195" s="1493"/>
      <c r="BC195" s="1493"/>
      <c r="BD195" s="1281"/>
      <c r="BE195" s="1281"/>
      <c r="BF195" s="1281"/>
      <c r="BG195" s="1281"/>
      <c r="BH195" s="1281"/>
      <c r="BI195" s="1269">
        <f t="shared" si="40"/>
        <v>30</v>
      </c>
    </row>
    <row r="196" spans="1:61" ht="17.25" customHeight="1" x14ac:dyDescent="0.25">
      <c r="A196" s="2413"/>
      <c r="B196" s="107" t="s">
        <v>2396</v>
      </c>
      <c r="C196" s="1249" t="s">
        <v>119</v>
      </c>
      <c r="D196" s="90" t="s">
        <v>979</v>
      </c>
      <c r="E196" s="1515">
        <f t="shared" si="45"/>
        <v>60</v>
      </c>
      <c r="F196" s="1515">
        <f t="shared" si="41"/>
        <v>60</v>
      </c>
      <c r="G196" s="1516" t="str">
        <f>VLOOKUP(H196,[1]MAGV!$B$1:$C$178,2,0)</f>
        <v>Th.Chiến</v>
      </c>
      <c r="H196" s="80" t="s">
        <v>287</v>
      </c>
      <c r="I196" s="1238"/>
      <c r="J196" s="1238"/>
      <c r="K196" s="1238"/>
      <c r="L196" s="1493"/>
      <c r="M196" s="1493"/>
      <c r="N196" s="1493"/>
      <c r="O196" s="1493"/>
      <c r="P196" s="1493"/>
      <c r="Q196" s="1493"/>
      <c r="R196" s="1493"/>
      <c r="S196" s="1493"/>
      <c r="T196" s="1493"/>
      <c r="U196" s="1493"/>
      <c r="V196" s="1493"/>
      <c r="W196" s="1493"/>
      <c r="X196" s="1493">
        <v>35</v>
      </c>
      <c r="Y196" s="1493">
        <v>25</v>
      </c>
      <c r="Z196" s="1493"/>
      <c r="AA196" s="1493"/>
      <c r="AB196" s="1493"/>
      <c r="AC196" s="1493"/>
      <c r="AD196" s="1493"/>
      <c r="AE196" s="1493"/>
      <c r="AF196" s="1493"/>
      <c r="AG196" s="1493"/>
      <c r="AH196" s="1493"/>
      <c r="AI196" s="1518"/>
      <c r="AJ196" s="1518"/>
      <c r="AK196" s="1493"/>
      <c r="AL196" s="1493"/>
      <c r="AM196" s="1493"/>
      <c r="AN196" s="1493"/>
      <c r="AO196" s="1493"/>
      <c r="AP196" s="1493"/>
      <c r="AQ196" s="1493"/>
      <c r="AR196" s="1493"/>
      <c r="AS196" s="1493"/>
      <c r="AT196" s="1493"/>
      <c r="AU196" s="1493"/>
      <c r="AV196" s="1493"/>
      <c r="AW196" s="1493"/>
      <c r="AX196" s="1493"/>
      <c r="AY196" s="1493"/>
      <c r="AZ196" s="1493"/>
      <c r="BA196" s="1493"/>
      <c r="BB196" s="1493"/>
      <c r="BC196" s="1493"/>
      <c r="BD196" s="1281"/>
      <c r="BE196" s="1281"/>
      <c r="BF196" s="1281"/>
      <c r="BG196" s="1281"/>
      <c r="BH196" s="1281"/>
      <c r="BI196" s="1269">
        <f t="shared" si="40"/>
        <v>60</v>
      </c>
    </row>
    <row r="197" spans="1:61" ht="17.25" customHeight="1" x14ac:dyDescent="0.25">
      <c r="A197" s="2413"/>
      <c r="B197" s="107" t="s">
        <v>2396</v>
      </c>
      <c r="C197" s="1249" t="s">
        <v>163</v>
      </c>
      <c r="D197" s="90" t="s">
        <v>2377</v>
      </c>
      <c r="E197" s="1515">
        <f t="shared" si="45"/>
        <v>45</v>
      </c>
      <c r="F197" s="1515">
        <f t="shared" si="41"/>
        <v>45</v>
      </c>
      <c r="G197" s="1516" t="str">
        <f>VLOOKUP(H197,[1]MAGV!$B$1:$C$178,2,0)</f>
        <v>Th.Chiến</v>
      </c>
      <c r="H197" s="80" t="s">
        <v>287</v>
      </c>
      <c r="I197" s="1238"/>
      <c r="J197" s="1238"/>
      <c r="K197" s="1238"/>
      <c r="L197" s="1493"/>
      <c r="M197" s="1493"/>
      <c r="N197" s="1493"/>
      <c r="O197" s="1493"/>
      <c r="P197" s="1493"/>
      <c r="Q197" s="1493"/>
      <c r="R197" s="1493"/>
      <c r="S197" s="1493"/>
      <c r="T197" s="1493"/>
      <c r="U197" s="1493"/>
      <c r="V197" s="1493"/>
      <c r="W197" s="1493"/>
      <c r="X197" s="1493"/>
      <c r="Y197" s="1493">
        <v>10</v>
      </c>
      <c r="Z197" s="1493">
        <v>35</v>
      </c>
      <c r="AA197" s="1493"/>
      <c r="AB197" s="1493"/>
      <c r="AC197" s="1493"/>
      <c r="AD197" s="1493"/>
      <c r="AE197" s="1493"/>
      <c r="AF197" s="1493"/>
      <c r="AG197" s="1493"/>
      <c r="AH197" s="1493"/>
      <c r="AI197" s="1518"/>
      <c r="AJ197" s="1518"/>
      <c r="AK197" s="1493"/>
      <c r="AL197" s="1493"/>
      <c r="AM197" s="1493"/>
      <c r="AN197" s="1493"/>
      <c r="AO197" s="1493"/>
      <c r="AP197" s="1493"/>
      <c r="AQ197" s="1493"/>
      <c r="AR197" s="1493"/>
      <c r="AS197" s="1493"/>
      <c r="AT197" s="1493"/>
      <c r="AU197" s="1493"/>
      <c r="AV197" s="1493"/>
      <c r="AW197" s="1493"/>
      <c r="AX197" s="1493"/>
      <c r="AY197" s="1493"/>
      <c r="AZ197" s="1493"/>
      <c r="BA197" s="1493"/>
      <c r="BB197" s="1493"/>
      <c r="BC197" s="1493"/>
      <c r="BD197" s="1281"/>
      <c r="BE197" s="1281"/>
      <c r="BF197" s="1281"/>
      <c r="BG197" s="1281"/>
      <c r="BH197" s="1281"/>
      <c r="BI197" s="1269">
        <f t="shared" si="40"/>
        <v>45</v>
      </c>
    </row>
    <row r="198" spans="1:61" ht="17.25" customHeight="1" x14ac:dyDescent="0.25">
      <c r="A198" s="2413"/>
      <c r="B198" s="107" t="s">
        <v>2396</v>
      </c>
      <c r="C198" s="1249" t="s">
        <v>172</v>
      </c>
      <c r="D198" s="90" t="s">
        <v>2400</v>
      </c>
      <c r="E198" s="1515">
        <f t="shared" si="45"/>
        <v>60</v>
      </c>
      <c r="F198" s="1515">
        <f t="shared" si="41"/>
        <v>60</v>
      </c>
      <c r="G198" s="1516" t="str">
        <f>VLOOKUP(H198,[1]MAGV!$B$1:$C$178,2,0)</f>
        <v>Th.Chiến</v>
      </c>
      <c r="H198" s="80" t="s">
        <v>287</v>
      </c>
      <c r="I198" s="1238"/>
      <c r="J198" s="1238"/>
      <c r="K198" s="1238"/>
      <c r="L198" s="1493"/>
      <c r="M198" s="1493"/>
      <c r="N198" s="1493"/>
      <c r="O198" s="1493"/>
      <c r="P198" s="1493">
        <v>4</v>
      </c>
      <c r="Q198" s="1493">
        <v>20</v>
      </c>
      <c r="R198" s="1493">
        <v>20</v>
      </c>
      <c r="S198" s="1493">
        <v>16</v>
      </c>
      <c r="T198" s="1493"/>
      <c r="U198" s="1493"/>
      <c r="V198" s="1493"/>
      <c r="W198" s="1493"/>
      <c r="X198" s="1493"/>
      <c r="Y198" s="1493"/>
      <c r="Z198" s="1493"/>
      <c r="AA198" s="1493"/>
      <c r="AB198" s="1493"/>
      <c r="AC198" s="1493"/>
      <c r="AD198" s="1493"/>
      <c r="AE198" s="1493"/>
      <c r="AF198" s="1493"/>
      <c r="AG198" s="1493"/>
      <c r="AH198" s="1493"/>
      <c r="AI198" s="1518"/>
      <c r="AJ198" s="1518"/>
      <c r="AK198" s="1493"/>
      <c r="AL198" s="1493"/>
      <c r="AM198" s="1493"/>
      <c r="AN198" s="1493"/>
      <c r="AO198" s="1493"/>
      <c r="AP198" s="1493"/>
      <c r="AQ198" s="1493"/>
      <c r="AR198" s="1493"/>
      <c r="AS198" s="1493"/>
      <c r="AT198" s="1493"/>
      <c r="AU198" s="1493"/>
      <c r="AV198" s="1493"/>
      <c r="AW198" s="1493"/>
      <c r="AX198" s="1493"/>
      <c r="AY198" s="1493"/>
      <c r="AZ198" s="1493"/>
      <c r="BA198" s="1493"/>
      <c r="BB198" s="1493"/>
      <c r="BC198" s="1493"/>
      <c r="BD198" s="1281"/>
      <c r="BE198" s="1281"/>
      <c r="BF198" s="1281"/>
      <c r="BG198" s="1281"/>
      <c r="BH198" s="1281"/>
      <c r="BI198" s="1269">
        <f t="shared" si="40"/>
        <v>60</v>
      </c>
    </row>
    <row r="199" spans="1:61" ht="16.899999999999999" customHeight="1" x14ac:dyDescent="0.25">
      <c r="A199" s="2413"/>
      <c r="B199" s="107" t="s">
        <v>2396</v>
      </c>
      <c r="C199" s="1249" t="s">
        <v>133</v>
      </c>
      <c r="D199" s="90" t="s">
        <v>1164</v>
      </c>
      <c r="E199" s="1515">
        <f t="shared" si="45"/>
        <v>24</v>
      </c>
      <c r="F199" s="1515">
        <f t="shared" si="41"/>
        <v>24</v>
      </c>
      <c r="G199" s="1516" t="str">
        <f>VLOOKUP(H199,[1]MAGV!$B$1:$C$178,2,0)</f>
        <v>Th.Huấn</v>
      </c>
      <c r="H199" s="80" t="s">
        <v>270</v>
      </c>
      <c r="I199" s="1238"/>
      <c r="J199" s="1238"/>
      <c r="K199" s="1238"/>
      <c r="L199" s="1493"/>
      <c r="M199" s="1493"/>
      <c r="N199" s="1493"/>
      <c r="O199" s="1493"/>
      <c r="P199" s="1493"/>
      <c r="Q199" s="1493"/>
      <c r="R199" s="1493"/>
      <c r="S199" s="1493">
        <v>4</v>
      </c>
      <c r="T199" s="1493">
        <v>20</v>
      </c>
      <c r="U199" s="1493"/>
      <c r="V199" s="1493"/>
      <c r="W199" s="1493"/>
      <c r="X199" s="1493"/>
      <c r="Y199" s="1493"/>
      <c r="Z199" s="1493"/>
      <c r="AA199" s="1493"/>
      <c r="AB199" s="1493"/>
      <c r="AC199" s="1493"/>
      <c r="AD199" s="1493"/>
      <c r="AE199" s="1493"/>
      <c r="AF199" s="1493"/>
      <c r="AG199" s="1493"/>
      <c r="AH199" s="1493"/>
      <c r="AI199" s="1518"/>
      <c r="AJ199" s="1518"/>
      <c r="AK199" s="1493"/>
      <c r="AL199" s="1493"/>
      <c r="AM199" s="1493"/>
      <c r="AN199" s="1493"/>
      <c r="AO199" s="1493"/>
      <c r="AP199" s="1493"/>
      <c r="AQ199" s="1493"/>
      <c r="AR199" s="1493"/>
      <c r="AS199" s="1493"/>
      <c r="AT199" s="1493"/>
      <c r="AU199" s="1493"/>
      <c r="AV199" s="1493"/>
      <c r="AW199" s="1493"/>
      <c r="AX199" s="1493"/>
      <c r="AY199" s="1493"/>
      <c r="AZ199" s="1493"/>
      <c r="BA199" s="1493"/>
      <c r="BB199" s="1493"/>
      <c r="BC199" s="1493"/>
      <c r="BD199" s="1281"/>
      <c r="BE199" s="1281"/>
      <c r="BF199" s="1281"/>
      <c r="BG199" s="1281"/>
      <c r="BH199" s="1281"/>
      <c r="BI199" s="1269">
        <f t="shared" si="40"/>
        <v>24</v>
      </c>
    </row>
    <row r="200" spans="1:61" ht="16.899999999999999" customHeight="1" x14ac:dyDescent="0.25">
      <c r="A200" s="2413"/>
      <c r="B200" s="107" t="s">
        <v>2396</v>
      </c>
      <c r="C200" s="1249" t="s">
        <v>133</v>
      </c>
      <c r="D200" s="90" t="s">
        <v>1164</v>
      </c>
      <c r="E200" s="1515">
        <f t="shared" si="45"/>
        <v>36</v>
      </c>
      <c r="F200" s="1515">
        <f t="shared" si="41"/>
        <v>36</v>
      </c>
      <c r="G200" s="1516" t="str">
        <f>VLOOKUP(H200,[1]MAGV!$B$1:$C$178,2,0)</f>
        <v>Th.Chiến</v>
      </c>
      <c r="H200" s="80" t="s">
        <v>287</v>
      </c>
      <c r="I200" s="1238"/>
      <c r="J200" s="1238"/>
      <c r="K200" s="1238"/>
      <c r="L200" s="1493"/>
      <c r="M200" s="1493"/>
      <c r="N200" s="1493"/>
      <c r="O200" s="1493"/>
      <c r="P200" s="1493"/>
      <c r="Q200" s="1493"/>
      <c r="R200" s="1493"/>
      <c r="S200" s="1493"/>
      <c r="T200" s="1493"/>
      <c r="U200" s="1493">
        <v>28</v>
      </c>
      <c r="V200" s="1493">
        <v>8</v>
      </c>
      <c r="W200" s="1493"/>
      <c r="X200" s="1493"/>
      <c r="Y200" s="1493"/>
      <c r="Z200" s="1493"/>
      <c r="AA200" s="1493"/>
      <c r="AB200" s="1493"/>
      <c r="AC200" s="1493"/>
      <c r="AD200" s="1493"/>
      <c r="AE200" s="1493"/>
      <c r="AF200" s="1493"/>
      <c r="AG200" s="1493"/>
      <c r="AH200" s="1493"/>
      <c r="AI200" s="1518"/>
      <c r="AJ200" s="1518"/>
      <c r="AK200" s="1493"/>
      <c r="AL200" s="1493"/>
      <c r="AM200" s="1493"/>
      <c r="AN200" s="1493"/>
      <c r="AO200" s="1493"/>
      <c r="AP200" s="1493"/>
      <c r="AQ200" s="1493"/>
      <c r="AR200" s="1493"/>
      <c r="AS200" s="1493"/>
      <c r="AT200" s="1493"/>
      <c r="AU200" s="1493"/>
      <c r="AV200" s="1493"/>
      <c r="AW200" s="1493"/>
      <c r="AX200" s="1493"/>
      <c r="AY200" s="1493"/>
      <c r="AZ200" s="1493"/>
      <c r="BA200" s="1493"/>
      <c r="BB200" s="1493"/>
      <c r="BC200" s="1493"/>
      <c r="BD200" s="1281"/>
      <c r="BE200" s="1281"/>
      <c r="BF200" s="1281"/>
      <c r="BG200" s="1281"/>
      <c r="BH200" s="1281"/>
      <c r="BI200" s="1269">
        <f t="shared" si="40"/>
        <v>36</v>
      </c>
    </row>
    <row r="201" spans="1:61" ht="17.25" customHeight="1" x14ac:dyDescent="0.25">
      <c r="A201" s="2413"/>
      <c r="B201" s="107" t="s">
        <v>2396</v>
      </c>
      <c r="C201" s="1249" t="s">
        <v>175</v>
      </c>
      <c r="D201" s="90" t="s">
        <v>980</v>
      </c>
      <c r="E201" s="1515">
        <f t="shared" si="45"/>
        <v>60</v>
      </c>
      <c r="F201" s="1515">
        <f t="shared" si="41"/>
        <v>60</v>
      </c>
      <c r="G201" s="1516" t="str">
        <f>VLOOKUP(H201,[1]MAGV!$B$1:$C$178,2,0)</f>
        <v>Th.Chiến</v>
      </c>
      <c r="H201" s="80" t="s">
        <v>287</v>
      </c>
      <c r="I201" s="1238"/>
      <c r="J201" s="1238"/>
      <c r="K201" s="1238"/>
      <c r="L201" s="1493"/>
      <c r="M201" s="1493"/>
      <c r="N201" s="1493"/>
      <c r="O201" s="1493"/>
      <c r="P201" s="1493"/>
      <c r="Q201" s="1493"/>
      <c r="R201" s="1493"/>
      <c r="S201" s="1493"/>
      <c r="T201" s="1493"/>
      <c r="U201" s="1493"/>
      <c r="V201" s="1493"/>
      <c r="W201" s="1493"/>
      <c r="X201" s="1493"/>
      <c r="Y201" s="1493"/>
      <c r="Z201" s="1493"/>
      <c r="AA201" s="1493">
        <v>28</v>
      </c>
      <c r="AB201" s="1493">
        <v>28</v>
      </c>
      <c r="AC201" s="1493">
        <v>4</v>
      </c>
      <c r="AD201" s="1493"/>
      <c r="AE201" s="1493"/>
      <c r="AF201" s="1493"/>
      <c r="AG201" s="1493"/>
      <c r="AH201" s="1493"/>
      <c r="AI201" s="1518"/>
      <c r="AJ201" s="1518"/>
      <c r="AK201" s="1493"/>
      <c r="AL201" s="1493"/>
      <c r="AM201" s="1493"/>
      <c r="AN201" s="1493"/>
      <c r="AO201" s="1493"/>
      <c r="AP201" s="1493"/>
      <c r="AQ201" s="1493"/>
      <c r="AR201" s="1493"/>
      <c r="AS201" s="1493"/>
      <c r="AT201" s="1493"/>
      <c r="AU201" s="1493"/>
      <c r="AV201" s="1493"/>
      <c r="AW201" s="1493"/>
      <c r="AX201" s="1493"/>
      <c r="AY201" s="1493"/>
      <c r="AZ201" s="1493"/>
      <c r="BA201" s="1493"/>
      <c r="BB201" s="1493"/>
      <c r="BC201" s="1493"/>
      <c r="BD201" s="1281"/>
      <c r="BE201" s="1281"/>
      <c r="BF201" s="1281"/>
      <c r="BG201" s="1281"/>
      <c r="BH201" s="1281"/>
      <c r="BI201" s="1269">
        <f t="shared" si="40"/>
        <v>60</v>
      </c>
    </row>
    <row r="202" spans="1:61" ht="17.25" customHeight="1" x14ac:dyDescent="0.25">
      <c r="A202" s="2413"/>
      <c r="B202" s="107" t="s">
        <v>2396</v>
      </c>
      <c r="C202" s="1249" t="s">
        <v>176</v>
      </c>
      <c r="D202" s="90" t="s">
        <v>1134</v>
      </c>
      <c r="E202" s="1515">
        <f t="shared" si="45"/>
        <v>160</v>
      </c>
      <c r="F202" s="1515">
        <f t="shared" si="41"/>
        <v>160</v>
      </c>
      <c r="G202" s="1516" t="str">
        <f>VLOOKUP(H202,[1]MAGV!$B$1:$C$178,2,0)</f>
        <v>Th.Chiến</v>
      </c>
      <c r="H202" s="80" t="s">
        <v>287</v>
      </c>
      <c r="I202" s="1238"/>
      <c r="J202" s="1238"/>
      <c r="K202" s="1238"/>
      <c r="L202" s="1493"/>
      <c r="M202" s="1493"/>
      <c r="N202" s="1493"/>
      <c r="O202" s="1493"/>
      <c r="P202" s="1493"/>
      <c r="Q202" s="1493"/>
      <c r="R202" s="1493"/>
      <c r="S202" s="1493"/>
      <c r="T202" s="1493"/>
      <c r="U202" s="1493"/>
      <c r="V202" s="1493"/>
      <c r="W202" s="1493"/>
      <c r="X202" s="1493"/>
      <c r="Y202" s="1493"/>
      <c r="Z202" s="1493"/>
      <c r="AA202" s="1493"/>
      <c r="AB202" s="1493"/>
      <c r="AC202" s="1493">
        <v>24</v>
      </c>
      <c r="AD202" s="1493">
        <v>24</v>
      </c>
      <c r="AE202" s="1493">
        <v>28</v>
      </c>
      <c r="AF202" s="1493">
        <v>28</v>
      </c>
      <c r="AG202" s="1493">
        <v>28</v>
      </c>
      <c r="AH202" s="1493">
        <v>28</v>
      </c>
      <c r="AI202" s="1518"/>
      <c r="AJ202" s="1518"/>
      <c r="AK202" s="1493"/>
      <c r="AL202" s="1493"/>
      <c r="AM202" s="1493"/>
      <c r="AN202" s="1493"/>
      <c r="AO202" s="1493"/>
      <c r="AP202" s="1493"/>
      <c r="AQ202" s="1493"/>
      <c r="AR202" s="1493"/>
      <c r="AS202" s="1493"/>
      <c r="AT202" s="1493"/>
      <c r="AU202" s="1493"/>
      <c r="AV202" s="1493"/>
      <c r="AW202" s="1493"/>
      <c r="AX202" s="1493"/>
      <c r="AY202" s="1493"/>
      <c r="AZ202" s="1493"/>
      <c r="BA202" s="1493"/>
      <c r="BB202" s="1493"/>
      <c r="BC202" s="1493"/>
      <c r="BD202" s="1281"/>
      <c r="BE202" s="1281"/>
      <c r="BF202" s="1281"/>
      <c r="BG202" s="1281"/>
      <c r="BH202" s="1281"/>
      <c r="BI202" s="1269">
        <f t="shared" si="40"/>
        <v>160</v>
      </c>
    </row>
    <row r="203" spans="1:61" ht="17.25" customHeight="1" x14ac:dyDescent="0.25">
      <c r="A203" s="2413"/>
      <c r="B203" s="107" t="s">
        <v>2396</v>
      </c>
      <c r="C203" s="1249" t="s">
        <v>176</v>
      </c>
      <c r="D203" s="90" t="s">
        <v>1134</v>
      </c>
      <c r="E203" s="1515">
        <f t="shared" si="45"/>
        <v>20</v>
      </c>
      <c r="F203" s="1515">
        <f t="shared" si="41"/>
        <v>20</v>
      </c>
      <c r="G203" s="1516" t="str">
        <f>VLOOKUP(H203,[1]MAGV!$B$1:$C$178,2,0)</f>
        <v>Th.M.Toàn</v>
      </c>
      <c r="H203" s="80" t="s">
        <v>288</v>
      </c>
      <c r="I203" s="1238"/>
      <c r="J203" s="1238"/>
      <c r="K203" s="1238"/>
      <c r="L203" s="1493"/>
      <c r="M203" s="1493"/>
      <c r="N203" s="1493"/>
      <c r="O203" s="1493"/>
      <c r="P203" s="1493"/>
      <c r="Q203" s="1493"/>
      <c r="R203" s="1493"/>
      <c r="S203" s="1493"/>
      <c r="T203" s="1493"/>
      <c r="U203" s="1493"/>
      <c r="V203" s="1493"/>
      <c r="W203" s="1493"/>
      <c r="X203" s="1493"/>
      <c r="Y203" s="1493"/>
      <c r="Z203" s="1493"/>
      <c r="AA203" s="1493"/>
      <c r="AB203" s="1493"/>
      <c r="AC203" s="1493"/>
      <c r="AD203" s="1493"/>
      <c r="AE203" s="1493"/>
      <c r="AF203" s="1493"/>
      <c r="AG203" s="1493"/>
      <c r="AH203" s="1493"/>
      <c r="AI203" s="1518"/>
      <c r="AJ203" s="1518"/>
      <c r="AK203" s="1493">
        <v>20</v>
      </c>
      <c r="AL203" s="1493"/>
      <c r="AM203" s="1493"/>
      <c r="AN203" s="1493"/>
      <c r="AO203" s="1493"/>
      <c r="AP203" s="1493"/>
      <c r="AQ203" s="1493"/>
      <c r="AR203" s="1493"/>
      <c r="AS203" s="1493"/>
      <c r="AT203" s="1493"/>
      <c r="AU203" s="1493"/>
      <c r="AV203" s="1493"/>
      <c r="AW203" s="1493"/>
      <c r="AX203" s="1493"/>
      <c r="AY203" s="1493"/>
      <c r="AZ203" s="1493"/>
      <c r="BA203" s="1493"/>
      <c r="BB203" s="1493"/>
      <c r="BC203" s="1493"/>
      <c r="BD203" s="1281"/>
      <c r="BE203" s="1281"/>
      <c r="BF203" s="1281"/>
      <c r="BG203" s="1281"/>
      <c r="BH203" s="1281"/>
      <c r="BI203" s="1269">
        <f t="shared" si="40"/>
        <v>20</v>
      </c>
    </row>
    <row r="204" spans="1:61" ht="17.25" customHeight="1" x14ac:dyDescent="0.25">
      <c r="A204" s="2413"/>
      <c r="B204" s="107" t="s">
        <v>2396</v>
      </c>
      <c r="C204" s="1249" t="s">
        <v>271</v>
      </c>
      <c r="D204" s="90" t="s">
        <v>2379</v>
      </c>
      <c r="E204" s="1515">
        <f t="shared" si="45"/>
        <v>60</v>
      </c>
      <c r="F204" s="1515">
        <f t="shared" si="41"/>
        <v>60</v>
      </c>
      <c r="G204" s="1516" t="str">
        <f>VLOOKUP(H204,[1]MAGV!$B$1:$C$178,2,0)</f>
        <v>Th.M.Toàn</v>
      </c>
      <c r="H204" s="80" t="s">
        <v>288</v>
      </c>
      <c r="I204" s="1238"/>
      <c r="J204" s="1238"/>
      <c r="K204" s="1238"/>
      <c r="L204" s="1493"/>
      <c r="M204" s="1493"/>
      <c r="N204" s="1493"/>
      <c r="O204" s="1493"/>
      <c r="P204" s="1493"/>
      <c r="Q204" s="1493"/>
      <c r="R204" s="1493"/>
      <c r="S204" s="1493"/>
      <c r="T204" s="1493"/>
      <c r="U204" s="1493"/>
      <c r="V204" s="1493"/>
      <c r="W204" s="1493"/>
      <c r="X204" s="1493"/>
      <c r="Y204" s="1493"/>
      <c r="Z204" s="1493"/>
      <c r="AA204" s="1493"/>
      <c r="AB204" s="1493"/>
      <c r="AC204" s="1493"/>
      <c r="AD204" s="1493"/>
      <c r="AE204" s="1493"/>
      <c r="AF204" s="1493"/>
      <c r="AG204" s="1493"/>
      <c r="AH204" s="1493"/>
      <c r="AI204" s="1518"/>
      <c r="AJ204" s="1518"/>
      <c r="AK204" s="1493">
        <v>8</v>
      </c>
      <c r="AL204" s="1493">
        <v>28</v>
      </c>
      <c r="AM204" s="1493">
        <v>24</v>
      </c>
      <c r="AN204" s="1493"/>
      <c r="AO204" s="1493"/>
      <c r="AP204" s="1493"/>
      <c r="AQ204" s="1493"/>
      <c r="AR204" s="1493"/>
      <c r="AS204" s="1493"/>
      <c r="AT204" s="1493"/>
      <c r="AU204" s="1493"/>
      <c r="AV204" s="1493"/>
      <c r="AW204" s="1493"/>
      <c r="AX204" s="1493"/>
      <c r="AY204" s="1493"/>
      <c r="AZ204" s="1493"/>
      <c r="BA204" s="1493"/>
      <c r="BB204" s="1493"/>
      <c r="BC204" s="1493"/>
      <c r="BD204" s="1281"/>
      <c r="BE204" s="1281"/>
      <c r="BF204" s="1281"/>
      <c r="BG204" s="1281"/>
      <c r="BH204" s="1281"/>
      <c r="BI204" s="1269">
        <f t="shared" si="40"/>
        <v>60</v>
      </c>
    </row>
    <row r="205" spans="1:61" ht="17.25" customHeight="1" x14ac:dyDescent="0.25">
      <c r="A205" s="2413"/>
      <c r="B205" s="107" t="s">
        <v>2396</v>
      </c>
      <c r="C205" s="1249" t="s">
        <v>284</v>
      </c>
      <c r="D205" s="90" t="s">
        <v>2380</v>
      </c>
      <c r="E205" s="1515">
        <f t="shared" si="45"/>
        <v>90</v>
      </c>
      <c r="F205" s="1515">
        <f t="shared" si="41"/>
        <v>90</v>
      </c>
      <c r="G205" s="1516" t="str">
        <f>VLOOKUP(H205,[1]MAGV!$B$1:$C$178,2,0)</f>
        <v>Th.M.Toàn</v>
      </c>
      <c r="H205" s="80" t="s">
        <v>288</v>
      </c>
      <c r="I205" s="1238"/>
      <c r="J205" s="1238"/>
      <c r="K205" s="1238"/>
      <c r="L205" s="1493"/>
      <c r="M205" s="1493"/>
      <c r="N205" s="1493"/>
      <c r="O205" s="1493"/>
      <c r="P205" s="1493"/>
      <c r="Q205" s="1493"/>
      <c r="R205" s="1493"/>
      <c r="S205" s="1493"/>
      <c r="T205" s="1493"/>
      <c r="U205" s="1493"/>
      <c r="V205" s="1493"/>
      <c r="W205" s="1493"/>
      <c r="X205" s="1493"/>
      <c r="Y205" s="1493"/>
      <c r="Z205" s="1493"/>
      <c r="AA205" s="1493"/>
      <c r="AB205" s="1493"/>
      <c r="AC205" s="1493"/>
      <c r="AD205" s="1493"/>
      <c r="AE205" s="1493"/>
      <c r="AF205" s="1493"/>
      <c r="AG205" s="1493"/>
      <c r="AH205" s="1493"/>
      <c r="AI205" s="1518"/>
      <c r="AJ205" s="1518"/>
      <c r="AK205" s="1493"/>
      <c r="AL205" s="1493"/>
      <c r="AM205" s="1493">
        <v>4</v>
      </c>
      <c r="AN205" s="1493">
        <v>28</v>
      </c>
      <c r="AO205" s="1493">
        <v>28</v>
      </c>
      <c r="AP205" s="1493">
        <v>28</v>
      </c>
      <c r="AQ205" s="1493">
        <v>2</v>
      </c>
      <c r="AR205" s="1493"/>
      <c r="AS205" s="1493"/>
      <c r="AT205" s="1493"/>
      <c r="AU205" s="1493"/>
      <c r="AV205" s="1493"/>
      <c r="AW205" s="1493"/>
      <c r="AX205" s="1493"/>
      <c r="AY205" s="1493"/>
      <c r="AZ205" s="1493"/>
      <c r="BA205" s="1493"/>
      <c r="BB205" s="1493"/>
      <c r="BC205" s="1493"/>
      <c r="BD205" s="1281"/>
      <c r="BE205" s="1281"/>
      <c r="BF205" s="1281"/>
      <c r="BG205" s="1281"/>
      <c r="BH205" s="1281"/>
      <c r="BI205" s="1269">
        <f t="shared" si="40"/>
        <v>90</v>
      </c>
    </row>
    <row r="206" spans="1:61" ht="17.25" customHeight="1" x14ac:dyDescent="0.25">
      <c r="A206" s="2413"/>
      <c r="B206" s="107" t="s">
        <v>2396</v>
      </c>
      <c r="C206" s="1249" t="s">
        <v>273</v>
      </c>
      <c r="D206" s="90" t="s">
        <v>2381</v>
      </c>
      <c r="E206" s="1515">
        <f t="shared" si="45"/>
        <v>60</v>
      </c>
      <c r="F206" s="1515">
        <f t="shared" si="41"/>
        <v>60</v>
      </c>
      <c r="G206" s="1516" t="str">
        <f>VLOOKUP(H206,[1]MAGV!$B$1:$C$178,2,0)</f>
        <v>Th.M.Toàn</v>
      </c>
      <c r="H206" s="80" t="s">
        <v>288</v>
      </c>
      <c r="I206" s="1238"/>
      <c r="J206" s="1238"/>
      <c r="K206" s="1238"/>
      <c r="L206" s="1493"/>
      <c r="M206" s="1493"/>
      <c r="N206" s="1493"/>
      <c r="O206" s="1493"/>
      <c r="P206" s="1493"/>
      <c r="Q206" s="1493"/>
      <c r="R206" s="1493"/>
      <c r="S206" s="1493"/>
      <c r="T206" s="1493"/>
      <c r="U206" s="1493"/>
      <c r="V206" s="1493"/>
      <c r="W206" s="1493"/>
      <c r="X206" s="1493"/>
      <c r="Y206" s="1493"/>
      <c r="Z206" s="1493"/>
      <c r="AA206" s="1493"/>
      <c r="AB206" s="1493"/>
      <c r="AC206" s="1493"/>
      <c r="AD206" s="1493"/>
      <c r="AE206" s="1493"/>
      <c r="AF206" s="1493"/>
      <c r="AG206" s="1493"/>
      <c r="AH206" s="1493"/>
      <c r="AI206" s="1518"/>
      <c r="AJ206" s="1518"/>
      <c r="AK206" s="1493"/>
      <c r="AL206" s="1493"/>
      <c r="AM206" s="1493"/>
      <c r="AN206" s="1493"/>
      <c r="AO206" s="1493"/>
      <c r="AP206" s="1493"/>
      <c r="AQ206" s="1493">
        <v>24</v>
      </c>
      <c r="AR206" s="1493">
        <v>28</v>
      </c>
      <c r="AS206" s="1493">
        <v>8</v>
      </c>
      <c r="AT206" s="1493"/>
      <c r="AU206" s="1493"/>
      <c r="AV206" s="1493"/>
      <c r="AW206" s="1493"/>
      <c r="AX206" s="1493"/>
      <c r="AY206" s="1493"/>
      <c r="AZ206" s="1493"/>
      <c r="BA206" s="1493"/>
      <c r="BB206" s="1493"/>
      <c r="BC206" s="1493"/>
      <c r="BD206" s="1281"/>
      <c r="BE206" s="1281"/>
      <c r="BF206" s="1281"/>
      <c r="BG206" s="1281"/>
      <c r="BH206" s="1281"/>
      <c r="BI206" s="1269">
        <f t="shared" si="40"/>
        <v>60</v>
      </c>
    </row>
    <row r="207" spans="1:61" ht="16.899999999999999" customHeight="1" x14ac:dyDescent="0.25">
      <c r="A207" s="2413"/>
      <c r="B207" s="107" t="s">
        <v>2396</v>
      </c>
      <c r="C207" s="1249" t="s">
        <v>274</v>
      </c>
      <c r="D207" s="90" t="s">
        <v>1106</v>
      </c>
      <c r="E207" s="1515">
        <f t="shared" si="45"/>
        <v>20</v>
      </c>
      <c r="F207" s="1515">
        <f t="shared" si="41"/>
        <v>20</v>
      </c>
      <c r="G207" s="1516" t="str">
        <f>VLOOKUP(H207,[1]MAGV!$B$1:$C$178,2,0)</f>
        <v>Th.M.Toàn</v>
      </c>
      <c r="H207" s="80" t="s">
        <v>288</v>
      </c>
      <c r="I207" s="1238"/>
      <c r="J207" s="1238"/>
      <c r="K207" s="1238"/>
      <c r="L207" s="1493"/>
      <c r="M207" s="1493"/>
      <c r="N207" s="1493"/>
      <c r="O207" s="1493"/>
      <c r="P207" s="1493"/>
      <c r="Q207" s="1493"/>
      <c r="R207" s="1493"/>
      <c r="S207" s="1493"/>
      <c r="T207" s="1493"/>
      <c r="U207" s="1493"/>
      <c r="V207" s="1493"/>
      <c r="W207" s="1493"/>
      <c r="X207" s="1493"/>
      <c r="Y207" s="1493"/>
      <c r="Z207" s="1493"/>
      <c r="AA207" s="1493"/>
      <c r="AB207" s="1493"/>
      <c r="AC207" s="1493"/>
      <c r="AD207" s="1493"/>
      <c r="AE207" s="1493"/>
      <c r="AF207" s="1493"/>
      <c r="AG207" s="1493"/>
      <c r="AH207" s="1493"/>
      <c r="AI207" s="1518"/>
      <c r="AJ207" s="1518"/>
      <c r="AK207" s="1493"/>
      <c r="AL207" s="1493"/>
      <c r="AM207" s="1493"/>
      <c r="AN207" s="1493"/>
      <c r="AO207" s="1493"/>
      <c r="AP207" s="1493"/>
      <c r="AQ207" s="1493"/>
      <c r="AR207" s="1493"/>
      <c r="AS207" s="1493">
        <v>20</v>
      </c>
      <c r="AT207" s="1493"/>
      <c r="AU207" s="1493"/>
      <c r="AV207" s="1493"/>
      <c r="AW207" s="1493"/>
      <c r="AX207" s="1493"/>
      <c r="AY207" s="1493"/>
      <c r="AZ207" s="1493"/>
      <c r="BA207" s="1493"/>
      <c r="BB207" s="1493"/>
      <c r="BC207" s="1493"/>
      <c r="BD207" s="1281"/>
      <c r="BE207" s="1281"/>
      <c r="BF207" s="1281"/>
      <c r="BG207" s="1281"/>
      <c r="BH207" s="1281"/>
      <c r="BI207" s="1269">
        <f t="shared" si="40"/>
        <v>20</v>
      </c>
    </row>
    <row r="208" spans="1:61" ht="17.25" customHeight="1" x14ac:dyDescent="0.25">
      <c r="A208" s="2413"/>
      <c r="B208" s="107" t="s">
        <v>2396</v>
      </c>
      <c r="C208" s="1249" t="s">
        <v>274</v>
      </c>
      <c r="D208" s="90" t="s">
        <v>1106</v>
      </c>
      <c r="E208" s="1515">
        <f t="shared" si="45"/>
        <v>160</v>
      </c>
      <c r="F208" s="1515">
        <f t="shared" si="41"/>
        <v>160</v>
      </c>
      <c r="G208" s="1516" t="str">
        <f>VLOOKUP(H208,[1]MAGV!$B$1:$C$178,2,0)</f>
        <v>Th.Chiến</v>
      </c>
      <c r="H208" s="80" t="s">
        <v>287</v>
      </c>
      <c r="I208" s="1238"/>
      <c r="J208" s="1238"/>
      <c r="K208" s="1238"/>
      <c r="L208" s="1493"/>
      <c r="M208" s="1493"/>
      <c r="N208" s="1493"/>
      <c r="O208" s="1493"/>
      <c r="P208" s="1493"/>
      <c r="Q208" s="1493"/>
      <c r="R208" s="1493"/>
      <c r="S208" s="1493"/>
      <c r="T208" s="1493"/>
      <c r="U208" s="1493"/>
      <c r="V208" s="1493"/>
      <c r="W208" s="1493"/>
      <c r="X208" s="1493"/>
      <c r="Y208" s="1493"/>
      <c r="Z208" s="1493"/>
      <c r="AA208" s="1493"/>
      <c r="AB208" s="1493"/>
      <c r="AC208" s="1493"/>
      <c r="AD208" s="1493"/>
      <c r="AE208" s="1493"/>
      <c r="AF208" s="1493"/>
      <c r="AG208" s="1493"/>
      <c r="AH208" s="1493"/>
      <c r="AI208" s="1518"/>
      <c r="AJ208" s="1518"/>
      <c r="AK208" s="1493"/>
      <c r="AL208" s="1493"/>
      <c r="AM208" s="1493"/>
      <c r="AN208" s="1493"/>
      <c r="AO208" s="1493"/>
      <c r="AP208" s="1493"/>
      <c r="AQ208" s="1493"/>
      <c r="AR208" s="1493"/>
      <c r="AS208" s="1493"/>
      <c r="AT208" s="1493">
        <v>28</v>
      </c>
      <c r="AU208" s="1493">
        <v>28</v>
      </c>
      <c r="AV208" s="1493">
        <v>28</v>
      </c>
      <c r="AW208" s="1493">
        <v>28</v>
      </c>
      <c r="AX208" s="1493">
        <v>28</v>
      </c>
      <c r="AY208" s="1493">
        <v>20</v>
      </c>
      <c r="AZ208" s="1493"/>
      <c r="BA208" s="1493"/>
      <c r="BB208" s="1493"/>
      <c r="BC208" s="1493"/>
      <c r="BD208" s="1281"/>
      <c r="BE208" s="1281"/>
      <c r="BF208" s="1281"/>
      <c r="BG208" s="1281"/>
      <c r="BH208" s="1281"/>
      <c r="BI208" s="1269">
        <f t="shared" si="40"/>
        <v>160</v>
      </c>
    </row>
    <row r="209" spans="1:61" ht="17.25" customHeight="1" x14ac:dyDescent="0.25">
      <c r="A209" s="2413"/>
      <c r="B209" s="107" t="s">
        <v>2396</v>
      </c>
      <c r="C209" s="1249" t="s">
        <v>276</v>
      </c>
      <c r="D209" s="90" t="s">
        <v>1129</v>
      </c>
      <c r="E209" s="1515">
        <f t="shared" si="45"/>
        <v>92</v>
      </c>
      <c r="F209" s="1515">
        <f t="shared" si="41"/>
        <v>92</v>
      </c>
      <c r="G209" s="1516" t="str">
        <f>VLOOKUP(H209,[1]MAGV!$B$1:$C$178,2,0)</f>
        <v>Th.Chiến</v>
      </c>
      <c r="H209" s="80" t="s">
        <v>287</v>
      </c>
      <c r="I209" s="1238"/>
      <c r="J209" s="1238"/>
      <c r="K209" s="1238"/>
      <c r="L209" s="1493"/>
      <c r="M209" s="1493"/>
      <c r="N209" s="1493"/>
      <c r="O209" s="1493"/>
      <c r="P209" s="1493"/>
      <c r="Q209" s="1493"/>
      <c r="R209" s="1493"/>
      <c r="S209" s="1493"/>
      <c r="T209" s="1493"/>
      <c r="U209" s="1493"/>
      <c r="V209" s="1493"/>
      <c r="W209" s="1493"/>
      <c r="X209" s="1493"/>
      <c r="Y209" s="1493"/>
      <c r="Z209" s="1493"/>
      <c r="AA209" s="1493"/>
      <c r="AB209" s="1493"/>
      <c r="AC209" s="1493"/>
      <c r="AD209" s="1493"/>
      <c r="AE209" s="1493"/>
      <c r="AF209" s="1493"/>
      <c r="AG209" s="1493"/>
      <c r="AH209" s="1493"/>
      <c r="AI209" s="1518"/>
      <c r="AJ209" s="1518"/>
      <c r="AK209" s="1493"/>
      <c r="AL209" s="1493"/>
      <c r="AM209" s="1493"/>
      <c r="AN209" s="1493"/>
      <c r="AO209" s="1493"/>
      <c r="AP209" s="1493"/>
      <c r="AQ209" s="1493"/>
      <c r="AR209" s="1493"/>
      <c r="AS209" s="1493"/>
      <c r="AT209" s="1493"/>
      <c r="AU209" s="1493"/>
      <c r="AV209" s="1493"/>
      <c r="AW209" s="1493"/>
      <c r="AX209" s="1493"/>
      <c r="AY209" s="1493">
        <v>8</v>
      </c>
      <c r="AZ209" s="1493">
        <v>28</v>
      </c>
      <c r="BA209" s="1493">
        <v>28</v>
      </c>
      <c r="BB209" s="1493">
        <v>28</v>
      </c>
      <c r="BC209" s="1493"/>
      <c r="BD209" s="1281"/>
      <c r="BE209" s="1281"/>
      <c r="BF209" s="1281"/>
      <c r="BG209" s="1281"/>
      <c r="BH209" s="1281"/>
      <c r="BI209" s="1269">
        <f t="shared" si="40"/>
        <v>92</v>
      </c>
    </row>
    <row r="210" spans="1:61" s="1288" customFormat="1" ht="24" customHeight="1" x14ac:dyDescent="0.2">
      <c r="A210" s="2413"/>
      <c r="B210" s="978" t="s">
        <v>1982</v>
      </c>
      <c r="C210" s="1287"/>
      <c r="D210" s="1287" t="s">
        <v>843</v>
      </c>
      <c r="E210" s="1287">
        <f>SUM(E191:E209)</f>
        <v>1157</v>
      </c>
      <c r="F210" s="1287">
        <f t="shared" ref="F210:BH210" si="46">SUM(F191:F209)</f>
        <v>1157</v>
      </c>
      <c r="G210" s="1287">
        <f t="shared" si="46"/>
        <v>0</v>
      </c>
      <c r="H210" s="1287">
        <f t="shared" si="46"/>
        <v>0</v>
      </c>
      <c r="I210" s="1287">
        <f t="shared" si="46"/>
        <v>20</v>
      </c>
      <c r="J210" s="1287">
        <f t="shared" si="46"/>
        <v>20</v>
      </c>
      <c r="K210" s="1287">
        <f t="shared" si="46"/>
        <v>20</v>
      </c>
      <c r="L210" s="1287">
        <f t="shared" si="46"/>
        <v>20</v>
      </c>
      <c r="M210" s="1287">
        <f t="shared" si="46"/>
        <v>15</v>
      </c>
      <c r="N210" s="1287">
        <f t="shared" si="46"/>
        <v>20</v>
      </c>
      <c r="O210" s="1287">
        <f t="shared" si="46"/>
        <v>20</v>
      </c>
      <c r="P210" s="1287">
        <f t="shared" si="46"/>
        <v>19</v>
      </c>
      <c r="Q210" s="1287">
        <f t="shared" si="46"/>
        <v>20</v>
      </c>
      <c r="R210" s="1287">
        <f t="shared" si="46"/>
        <v>20</v>
      </c>
      <c r="S210" s="1287">
        <f t="shared" si="46"/>
        <v>20</v>
      </c>
      <c r="T210" s="1287">
        <f t="shared" si="46"/>
        <v>20</v>
      </c>
      <c r="U210" s="1287">
        <f t="shared" si="46"/>
        <v>28</v>
      </c>
      <c r="V210" s="1287">
        <f t="shared" si="46"/>
        <v>33</v>
      </c>
      <c r="W210" s="1287">
        <f t="shared" si="46"/>
        <v>35</v>
      </c>
      <c r="X210" s="1287">
        <f t="shared" si="46"/>
        <v>35</v>
      </c>
      <c r="Y210" s="1287">
        <f t="shared" si="46"/>
        <v>35</v>
      </c>
      <c r="Z210" s="1287">
        <f t="shared" si="46"/>
        <v>35</v>
      </c>
      <c r="AA210" s="1287">
        <f t="shared" si="46"/>
        <v>28</v>
      </c>
      <c r="AB210" s="1287">
        <f t="shared" si="46"/>
        <v>28</v>
      </c>
      <c r="AC210" s="1287">
        <f t="shared" si="46"/>
        <v>28</v>
      </c>
      <c r="AD210" s="1287">
        <f t="shared" si="46"/>
        <v>24</v>
      </c>
      <c r="AE210" s="1287">
        <f t="shared" si="46"/>
        <v>28</v>
      </c>
      <c r="AF210" s="1287">
        <f t="shared" si="46"/>
        <v>28</v>
      </c>
      <c r="AG210" s="1287">
        <f t="shared" si="46"/>
        <v>28</v>
      </c>
      <c r="AH210" s="1287">
        <f t="shared" si="46"/>
        <v>28</v>
      </c>
      <c r="AI210" s="1287">
        <f t="shared" si="46"/>
        <v>0</v>
      </c>
      <c r="AJ210" s="1287">
        <f t="shared" si="46"/>
        <v>0</v>
      </c>
      <c r="AK210" s="1287">
        <f t="shared" si="46"/>
        <v>28</v>
      </c>
      <c r="AL210" s="1287">
        <f t="shared" si="46"/>
        <v>28</v>
      </c>
      <c r="AM210" s="1287">
        <f t="shared" si="46"/>
        <v>28</v>
      </c>
      <c r="AN210" s="1287">
        <f t="shared" si="46"/>
        <v>28</v>
      </c>
      <c r="AO210" s="1287">
        <f t="shared" si="46"/>
        <v>28</v>
      </c>
      <c r="AP210" s="1287">
        <f t="shared" si="46"/>
        <v>28</v>
      </c>
      <c r="AQ210" s="1287">
        <f t="shared" si="46"/>
        <v>26</v>
      </c>
      <c r="AR210" s="1287">
        <f t="shared" si="46"/>
        <v>28</v>
      </c>
      <c r="AS210" s="1287">
        <f t="shared" si="46"/>
        <v>28</v>
      </c>
      <c r="AT210" s="1287">
        <f t="shared" si="46"/>
        <v>28</v>
      </c>
      <c r="AU210" s="1287">
        <f t="shared" si="46"/>
        <v>28</v>
      </c>
      <c r="AV210" s="1287">
        <f t="shared" si="46"/>
        <v>28</v>
      </c>
      <c r="AW210" s="1287">
        <f t="shared" si="46"/>
        <v>28</v>
      </c>
      <c r="AX210" s="1287">
        <f t="shared" si="46"/>
        <v>28</v>
      </c>
      <c r="AY210" s="1287">
        <f t="shared" si="46"/>
        <v>28</v>
      </c>
      <c r="AZ210" s="1287">
        <f t="shared" si="46"/>
        <v>28</v>
      </c>
      <c r="BA210" s="1287">
        <f t="shared" si="46"/>
        <v>28</v>
      </c>
      <c r="BB210" s="1287">
        <f t="shared" si="46"/>
        <v>28</v>
      </c>
      <c r="BC210" s="1287">
        <f t="shared" si="46"/>
        <v>0</v>
      </c>
      <c r="BD210" s="1287">
        <f t="shared" si="46"/>
        <v>0</v>
      </c>
      <c r="BE210" s="1287">
        <f t="shared" si="46"/>
        <v>0</v>
      </c>
      <c r="BF210" s="1287">
        <f t="shared" si="46"/>
        <v>0</v>
      </c>
      <c r="BG210" s="1287">
        <f t="shared" si="46"/>
        <v>0</v>
      </c>
      <c r="BH210" s="1287">
        <f t="shared" si="46"/>
        <v>0</v>
      </c>
      <c r="BI210" s="1269">
        <f t="shared" si="40"/>
        <v>1157</v>
      </c>
    </row>
    <row r="211" spans="1:61" ht="17.25" customHeight="1" x14ac:dyDescent="0.2">
      <c r="A211" s="2413">
        <v>19</v>
      </c>
      <c r="B211" s="107" t="s">
        <v>2421</v>
      </c>
      <c r="C211" s="1557" t="s">
        <v>153</v>
      </c>
      <c r="D211" s="1558" t="s">
        <v>148</v>
      </c>
      <c r="E211" s="1557">
        <v>30</v>
      </c>
      <c r="F211" s="1557">
        <v>30</v>
      </c>
      <c r="G211" s="1553" t="s">
        <v>2221</v>
      </c>
      <c r="H211" s="80" t="s">
        <v>417</v>
      </c>
      <c r="I211" s="754">
        <v>9</v>
      </c>
      <c r="J211" s="1529">
        <v>9</v>
      </c>
      <c r="K211" s="1529">
        <v>9</v>
      </c>
      <c r="L211" s="1529">
        <v>3</v>
      </c>
      <c r="M211" s="1529"/>
      <c r="N211" s="1529"/>
      <c r="O211" s="1529"/>
      <c r="P211" s="1529"/>
      <c r="Q211" s="1529"/>
      <c r="R211" s="1529"/>
      <c r="S211" s="1529"/>
      <c r="T211" s="1529"/>
      <c r="U211" s="1529"/>
      <c r="V211" s="1529"/>
      <c r="W211" s="1529"/>
      <c r="X211" s="1529"/>
      <c r="Y211" s="1529"/>
      <c r="Z211" s="1529"/>
      <c r="AA211" s="1529"/>
      <c r="AB211" s="1529"/>
      <c r="AC211" s="1529"/>
      <c r="AD211" s="1529"/>
      <c r="AE211" s="1493"/>
      <c r="AF211" s="1493"/>
      <c r="AG211" s="1493"/>
      <c r="AH211" s="1493"/>
      <c r="AI211" s="1518"/>
      <c r="AJ211" s="1518"/>
      <c r="AK211" s="1493"/>
      <c r="AL211" s="1493"/>
      <c r="AM211" s="1493"/>
      <c r="AN211" s="1493"/>
      <c r="AO211" s="1493"/>
      <c r="AP211" s="1493"/>
      <c r="AQ211" s="1493"/>
      <c r="AR211" s="1493"/>
      <c r="AS211" s="1493"/>
      <c r="AT211" s="1493"/>
      <c r="AU211" s="1493"/>
      <c r="AV211" s="1493"/>
      <c r="AW211" s="1493"/>
      <c r="AX211" s="1493"/>
      <c r="AY211" s="1493"/>
      <c r="AZ211" s="1493"/>
      <c r="BA211" s="1493"/>
      <c r="BB211" s="1493"/>
      <c r="BC211" s="1493"/>
      <c r="BD211" s="1281"/>
      <c r="BE211" s="1281"/>
      <c r="BF211" s="1281"/>
      <c r="BG211" s="1281"/>
      <c r="BH211" s="1281"/>
      <c r="BI211" s="1269">
        <f t="shared" ref="BI211:BI230" si="47">SUM(I211:BH211)</f>
        <v>30</v>
      </c>
    </row>
    <row r="212" spans="1:61" ht="17.25" customHeight="1" x14ac:dyDescent="0.2">
      <c r="A212" s="2413"/>
      <c r="B212" s="107" t="s">
        <v>2421</v>
      </c>
      <c r="C212" s="1557" t="s">
        <v>155</v>
      </c>
      <c r="D212" s="1558" t="s">
        <v>149</v>
      </c>
      <c r="E212" s="1557">
        <v>30</v>
      </c>
      <c r="F212" s="1557">
        <v>30</v>
      </c>
      <c r="G212" s="1554" t="s">
        <v>2417</v>
      </c>
      <c r="H212" s="80" t="s">
        <v>416</v>
      </c>
      <c r="I212" s="754"/>
      <c r="J212" s="1529"/>
      <c r="K212" s="1529"/>
      <c r="L212" s="1529"/>
      <c r="M212" s="1529"/>
      <c r="N212" s="1529"/>
      <c r="O212" s="1529"/>
      <c r="P212" s="1529"/>
      <c r="Q212" s="1529"/>
      <c r="R212" s="1529"/>
      <c r="S212" s="1529"/>
      <c r="T212" s="1529"/>
      <c r="U212" s="1529"/>
      <c r="V212" s="1529"/>
      <c r="W212" s="1529"/>
      <c r="X212" s="1529">
        <v>6</v>
      </c>
      <c r="Y212" s="1529">
        <v>6</v>
      </c>
      <c r="Z212" s="1529">
        <v>6</v>
      </c>
      <c r="AA212" s="1529">
        <v>6</v>
      </c>
      <c r="AB212" s="1529">
        <v>6</v>
      </c>
      <c r="AC212" s="1529"/>
      <c r="AD212" s="1529"/>
      <c r="AE212" s="1493"/>
      <c r="AF212" s="1493"/>
      <c r="AG212" s="1493"/>
      <c r="AH212" s="1493"/>
      <c r="AI212" s="1518"/>
      <c r="AJ212" s="1518"/>
      <c r="AK212" s="1493"/>
      <c r="AL212" s="1493"/>
      <c r="AM212" s="1493"/>
      <c r="AN212" s="1493"/>
      <c r="AO212" s="1493"/>
      <c r="AP212" s="1493"/>
      <c r="AQ212" s="1493"/>
      <c r="AR212" s="1493"/>
      <c r="AS212" s="1493"/>
      <c r="AT212" s="1493"/>
      <c r="AU212" s="1493"/>
      <c r="AV212" s="1493"/>
      <c r="AW212" s="1493"/>
      <c r="AX212" s="1493"/>
      <c r="AY212" s="1493"/>
      <c r="AZ212" s="1493"/>
      <c r="BA212" s="1493"/>
      <c r="BB212" s="1493"/>
      <c r="BC212" s="1493"/>
      <c r="BD212" s="1281"/>
      <c r="BE212" s="1281"/>
      <c r="BF212" s="1281"/>
      <c r="BG212" s="1281"/>
      <c r="BH212" s="1281"/>
      <c r="BI212" s="1269">
        <f t="shared" si="47"/>
        <v>30</v>
      </c>
    </row>
    <row r="213" spans="1:61" ht="17.25" customHeight="1" x14ac:dyDescent="0.2">
      <c r="A213" s="2413"/>
      <c r="B213" s="107" t="s">
        <v>2421</v>
      </c>
      <c r="C213" s="1557" t="s">
        <v>156</v>
      </c>
      <c r="D213" s="1558" t="s">
        <v>2419</v>
      </c>
      <c r="E213" s="1557">
        <v>45</v>
      </c>
      <c r="F213" s="1557">
        <v>45</v>
      </c>
      <c r="G213" s="743" t="s">
        <v>2413</v>
      </c>
      <c r="H213" s="80" t="s">
        <v>412</v>
      </c>
      <c r="I213" s="754"/>
      <c r="J213" s="1529"/>
      <c r="K213" s="1529"/>
      <c r="L213" s="1529"/>
      <c r="M213" s="1529">
        <v>12</v>
      </c>
      <c r="N213" s="1529">
        <v>12</v>
      </c>
      <c r="O213" s="1529">
        <v>12</v>
      </c>
      <c r="P213" s="1529">
        <v>9</v>
      </c>
      <c r="Q213" s="1529"/>
      <c r="R213" s="1529"/>
      <c r="S213" s="1529"/>
      <c r="T213" s="1529"/>
      <c r="U213" s="1529"/>
      <c r="V213" s="1529"/>
      <c r="W213" s="1529"/>
      <c r="X213" s="1529"/>
      <c r="Y213" s="1529"/>
      <c r="Z213" s="1529"/>
      <c r="AA213" s="1529"/>
      <c r="AB213" s="1529"/>
      <c r="AC213" s="1529"/>
      <c r="AD213" s="1529"/>
      <c r="AE213" s="1493"/>
      <c r="AF213" s="1493"/>
      <c r="AG213" s="1493"/>
      <c r="AH213" s="1493"/>
      <c r="AI213" s="1518"/>
      <c r="AJ213" s="1518"/>
      <c r="AK213" s="1493"/>
      <c r="AL213" s="1493"/>
      <c r="AM213" s="1493"/>
      <c r="AN213" s="1493"/>
      <c r="AO213" s="1493"/>
      <c r="AP213" s="1493"/>
      <c r="AQ213" s="1493"/>
      <c r="AR213" s="1493"/>
      <c r="AS213" s="1493"/>
      <c r="AT213" s="1493"/>
      <c r="AU213" s="1493"/>
      <c r="AV213" s="1493"/>
      <c r="AW213" s="1493"/>
      <c r="AX213" s="1493"/>
      <c r="AY213" s="1493"/>
      <c r="AZ213" s="1493"/>
      <c r="BA213" s="1493"/>
      <c r="BB213" s="1493"/>
      <c r="BC213" s="1493"/>
      <c r="BD213" s="1281"/>
      <c r="BE213" s="1281"/>
      <c r="BF213" s="1281"/>
      <c r="BG213" s="1281"/>
      <c r="BH213" s="1281"/>
      <c r="BI213" s="1269">
        <f t="shared" si="47"/>
        <v>45</v>
      </c>
    </row>
    <row r="214" spans="1:61" ht="17.25" customHeight="1" x14ac:dyDescent="0.2">
      <c r="A214" s="2413"/>
      <c r="B214" s="107" t="s">
        <v>2421</v>
      </c>
      <c r="C214" s="1557" t="s">
        <v>2415</v>
      </c>
      <c r="D214" s="1558" t="s">
        <v>864</v>
      </c>
      <c r="E214" s="1557">
        <v>30</v>
      </c>
      <c r="F214" s="1557">
        <v>30</v>
      </c>
      <c r="G214" s="1559" t="s">
        <v>2420</v>
      </c>
      <c r="H214" s="80" t="s">
        <v>414</v>
      </c>
      <c r="I214" s="1281"/>
      <c r="J214" s="1281"/>
      <c r="K214" s="1281"/>
      <c r="L214" s="754">
        <v>6</v>
      </c>
      <c r="M214" s="1529">
        <v>6</v>
      </c>
      <c r="N214" s="1529">
        <v>6</v>
      </c>
      <c r="O214" s="1529">
        <v>6</v>
      </c>
      <c r="P214" s="1529">
        <v>6</v>
      </c>
      <c r="Q214" s="1529"/>
      <c r="R214" s="1529"/>
      <c r="S214" s="1529"/>
      <c r="T214" s="1529"/>
      <c r="U214" s="1529"/>
      <c r="V214" s="1529"/>
      <c r="W214" s="1529"/>
      <c r="X214" s="1529"/>
      <c r="Y214" s="1529"/>
      <c r="Z214" s="1529"/>
      <c r="AA214" s="1529"/>
      <c r="AB214" s="1529"/>
      <c r="AC214" s="1529"/>
      <c r="AD214" s="1529"/>
      <c r="AE214" s="1493"/>
      <c r="AF214" s="1493"/>
      <c r="AG214" s="1493"/>
      <c r="AH214" s="1493"/>
      <c r="AI214" s="1518"/>
      <c r="AJ214" s="1518"/>
      <c r="AK214" s="1493"/>
      <c r="AL214" s="1493"/>
      <c r="AM214" s="1493"/>
      <c r="AN214" s="1493"/>
      <c r="AO214" s="1493"/>
      <c r="AP214" s="1493"/>
      <c r="AQ214" s="1493"/>
      <c r="AR214" s="1493"/>
      <c r="AS214" s="1493"/>
      <c r="AT214" s="1493"/>
      <c r="AU214" s="1493"/>
      <c r="AV214" s="1493"/>
      <c r="AW214" s="1493"/>
      <c r="AX214" s="1493"/>
      <c r="AY214" s="1493"/>
      <c r="AZ214" s="1493"/>
      <c r="BA214" s="1493"/>
      <c r="BB214" s="1493"/>
      <c r="BC214" s="1493"/>
      <c r="BD214" s="1281"/>
      <c r="BE214" s="1281"/>
      <c r="BF214" s="1281"/>
      <c r="BG214" s="1281"/>
      <c r="BH214" s="1281"/>
      <c r="BI214" s="1269">
        <f>SUM(L214:BH214)</f>
        <v>30</v>
      </c>
    </row>
    <row r="215" spans="1:61" s="1548" customFormat="1" ht="15" x14ac:dyDescent="0.25">
      <c r="A215" s="2413"/>
      <c r="B215" s="107" t="s">
        <v>2421</v>
      </c>
      <c r="C215" s="1592" t="s">
        <v>157</v>
      </c>
      <c r="D215" s="1593" t="s">
        <v>124</v>
      </c>
      <c r="E215" s="1592">
        <f t="shared" ref="E215:F216" si="48">SUM(I215:BB215)</f>
        <v>45</v>
      </c>
      <c r="F215" s="1592">
        <f t="shared" si="48"/>
        <v>45</v>
      </c>
      <c r="G215" s="1554" t="s">
        <v>2213</v>
      </c>
      <c r="H215" s="746" t="s">
        <v>126</v>
      </c>
      <c r="I215" s="1547"/>
      <c r="J215" s="1547"/>
      <c r="K215" s="1547"/>
      <c r="L215" s="1547"/>
      <c r="M215" s="1547"/>
      <c r="N215" s="1547"/>
      <c r="O215" s="1547">
        <v>4</v>
      </c>
      <c r="P215" s="1547">
        <v>4</v>
      </c>
      <c r="Q215" s="1547">
        <v>4</v>
      </c>
      <c r="R215" s="1547">
        <v>4</v>
      </c>
      <c r="S215" s="1547">
        <v>4</v>
      </c>
      <c r="T215" s="1547">
        <v>4</v>
      </c>
      <c r="U215" s="1547">
        <v>4</v>
      </c>
      <c r="V215" s="1547">
        <v>4</v>
      </c>
      <c r="W215" s="1547">
        <v>4</v>
      </c>
      <c r="X215" s="1547">
        <v>4</v>
      </c>
      <c r="Y215" s="1547">
        <v>5</v>
      </c>
      <c r="Z215" s="1547"/>
      <c r="AA215" s="1547"/>
      <c r="AB215" s="1547"/>
      <c r="AC215" s="1547"/>
      <c r="AD215" s="1547"/>
      <c r="AE215" s="1547"/>
      <c r="AF215" s="1547"/>
      <c r="AG215" s="1547"/>
      <c r="AH215" s="1598"/>
      <c r="AI215" s="1602"/>
      <c r="AJ215" s="1603"/>
      <c r="AK215" s="1547"/>
      <c r="AL215" s="1591"/>
      <c r="AM215" s="1591"/>
      <c r="AN215" s="1591"/>
      <c r="AO215" s="1547"/>
      <c r="AP215" s="1547"/>
      <c r="AQ215" s="1547"/>
      <c r="AR215" s="1547"/>
      <c r="AS215" s="1547"/>
      <c r="AT215" s="1547"/>
      <c r="AU215" s="1547"/>
      <c r="AV215" s="1547"/>
      <c r="AW215" s="1547"/>
      <c r="AX215" s="1547"/>
      <c r="AY215" s="1547"/>
      <c r="AZ215" s="1547"/>
      <c r="BA215" s="1574"/>
      <c r="BC215" s="1588"/>
      <c r="BD215" s="1588"/>
      <c r="BE215" s="1587"/>
    </row>
    <row r="216" spans="1:61" s="1548" customFormat="1" ht="15" x14ac:dyDescent="0.25">
      <c r="A216" s="2413"/>
      <c r="B216" s="107" t="s">
        <v>2421</v>
      </c>
      <c r="C216" s="1592" t="s">
        <v>158</v>
      </c>
      <c r="D216" s="1593" t="s">
        <v>2431</v>
      </c>
      <c r="E216" s="1592">
        <f t="shared" si="48"/>
        <v>90</v>
      </c>
      <c r="F216" s="1592">
        <f t="shared" si="48"/>
        <v>90</v>
      </c>
      <c r="G216" s="1554" t="s">
        <v>2433</v>
      </c>
      <c r="H216" s="746" t="s">
        <v>144</v>
      </c>
      <c r="I216" s="1547"/>
      <c r="J216" s="1547"/>
      <c r="K216" s="1547"/>
      <c r="L216" s="1547"/>
      <c r="M216" s="1547"/>
      <c r="N216" s="1547"/>
      <c r="O216" s="1547"/>
      <c r="P216" s="1547"/>
      <c r="Q216" s="1547"/>
      <c r="R216" s="1547"/>
      <c r="S216" s="1547"/>
      <c r="T216" s="1547"/>
      <c r="U216" s="1547">
        <v>8</v>
      </c>
      <c r="V216" s="1547">
        <v>8</v>
      </c>
      <c r="W216" s="1547">
        <v>8</v>
      </c>
      <c r="X216" s="1547">
        <v>8</v>
      </c>
      <c r="Y216" s="1547">
        <v>8</v>
      </c>
      <c r="Z216" s="1547">
        <v>8</v>
      </c>
      <c r="AA216" s="1547">
        <v>8</v>
      </c>
      <c r="AB216" s="1547">
        <v>8</v>
      </c>
      <c r="AC216" s="1547">
        <v>8</v>
      </c>
      <c r="AD216" s="1547">
        <v>8</v>
      </c>
      <c r="AE216" s="1547">
        <v>8</v>
      </c>
      <c r="AF216" s="1591">
        <v>2</v>
      </c>
      <c r="AG216" s="1547"/>
      <c r="AH216" s="1598"/>
      <c r="AI216" s="1602"/>
      <c r="AJ216" s="1603"/>
      <c r="AK216" s="1547"/>
      <c r="AL216" s="1591"/>
      <c r="AM216" s="1591"/>
      <c r="AN216" s="1591"/>
      <c r="AO216" s="1547"/>
      <c r="AP216" s="1547"/>
      <c r="AQ216" s="1547"/>
      <c r="AR216" s="1547"/>
      <c r="AS216" s="1547"/>
      <c r="AT216" s="1547"/>
      <c r="AU216" s="1547"/>
      <c r="AV216" s="1547"/>
      <c r="AW216" s="1547"/>
      <c r="AX216" s="1547"/>
      <c r="AY216" s="1547"/>
      <c r="AZ216" s="1547"/>
      <c r="BA216" s="1574"/>
      <c r="BC216" s="1588"/>
      <c r="BD216" s="1588"/>
      <c r="BE216" s="1587"/>
    </row>
    <row r="217" spans="1:61" ht="17.25" customHeight="1" x14ac:dyDescent="0.25">
      <c r="A217" s="2413"/>
      <c r="B217" s="107"/>
      <c r="C217" s="1249"/>
      <c r="D217" s="90"/>
      <c r="E217" s="1515"/>
      <c r="F217" s="1515"/>
      <c r="G217" s="1516"/>
      <c r="H217" s="80"/>
      <c r="I217" s="1238"/>
      <c r="J217" s="1238"/>
      <c r="K217" s="1238"/>
      <c r="L217" s="1493"/>
      <c r="M217" s="1493"/>
      <c r="N217" s="1493"/>
      <c r="O217" s="1493"/>
      <c r="P217" s="1493"/>
      <c r="Q217" s="1493"/>
      <c r="R217" s="1493"/>
      <c r="S217" s="1493"/>
      <c r="T217" s="1493"/>
      <c r="U217" s="1493"/>
      <c r="V217" s="1493"/>
      <c r="W217" s="1493"/>
      <c r="X217" s="1493"/>
      <c r="Y217" s="1493"/>
      <c r="Z217" s="1493"/>
      <c r="AA217" s="1493"/>
      <c r="AB217" s="1493"/>
      <c r="AC217" s="1493"/>
      <c r="AD217" s="1493"/>
      <c r="AE217" s="1493"/>
      <c r="AF217" s="1493"/>
      <c r="AG217" s="1493"/>
      <c r="AH217" s="1493"/>
      <c r="AI217" s="1518"/>
      <c r="AJ217" s="1518"/>
      <c r="AK217" s="1493"/>
      <c r="AL217" s="1493"/>
      <c r="AM217" s="1493"/>
      <c r="AN217" s="1493"/>
      <c r="AO217" s="1493"/>
      <c r="AP217" s="1493"/>
      <c r="AQ217" s="1493"/>
      <c r="AR217" s="1493"/>
      <c r="AS217" s="1493"/>
      <c r="AT217" s="1493"/>
      <c r="AU217" s="1493"/>
      <c r="AV217" s="1493"/>
      <c r="AW217" s="1493"/>
      <c r="AX217" s="1493"/>
      <c r="AY217" s="1493"/>
      <c r="AZ217" s="1493"/>
      <c r="BA217" s="1493"/>
      <c r="BB217" s="1493"/>
      <c r="BC217" s="1493"/>
      <c r="BD217" s="1281"/>
      <c r="BE217" s="1281"/>
      <c r="BF217" s="1281"/>
      <c r="BG217" s="1281"/>
      <c r="BH217" s="1281"/>
      <c r="BI217" s="1269">
        <f t="shared" si="47"/>
        <v>0</v>
      </c>
    </row>
    <row r="218" spans="1:61" ht="17.25" customHeight="1" x14ac:dyDescent="0.25">
      <c r="A218" s="2413"/>
      <c r="B218" s="107"/>
      <c r="C218" s="1249"/>
      <c r="D218" s="90"/>
      <c r="E218" s="1515"/>
      <c r="F218" s="1515"/>
      <c r="G218" s="1516"/>
      <c r="H218" s="80"/>
      <c r="I218" s="1238"/>
      <c r="J218" s="1238"/>
      <c r="K218" s="1238"/>
      <c r="L218" s="1493"/>
      <c r="M218" s="1493"/>
      <c r="N218" s="1493"/>
      <c r="O218" s="1493"/>
      <c r="P218" s="1493"/>
      <c r="Q218" s="1493"/>
      <c r="R218" s="1493"/>
      <c r="S218" s="1493"/>
      <c r="T218" s="1493"/>
      <c r="U218" s="1493"/>
      <c r="V218" s="1493"/>
      <c r="W218" s="1493"/>
      <c r="X218" s="1493"/>
      <c r="Y218" s="1493"/>
      <c r="Z218" s="1493"/>
      <c r="AA218" s="1493"/>
      <c r="AB218" s="1493"/>
      <c r="AC218" s="1493"/>
      <c r="AD218" s="1493"/>
      <c r="AE218" s="1493"/>
      <c r="AF218" s="1493"/>
      <c r="AG218" s="1493"/>
      <c r="AH218" s="1493"/>
      <c r="AI218" s="1518"/>
      <c r="AJ218" s="1518"/>
      <c r="AK218" s="1493"/>
      <c r="AL218" s="1493"/>
      <c r="AM218" s="1493"/>
      <c r="AN218" s="1493"/>
      <c r="AO218" s="1493"/>
      <c r="AP218" s="1493"/>
      <c r="AQ218" s="1493"/>
      <c r="AR218" s="1493"/>
      <c r="AS218" s="1493"/>
      <c r="AT218" s="1493"/>
      <c r="AU218" s="1493"/>
      <c r="AV218" s="1493"/>
      <c r="AW218" s="1493"/>
      <c r="AX218" s="1493"/>
      <c r="AY218" s="1493"/>
      <c r="AZ218" s="1493"/>
      <c r="BA218" s="1493"/>
      <c r="BB218" s="1493"/>
      <c r="BC218" s="1493"/>
      <c r="BD218" s="1281"/>
      <c r="BE218" s="1281"/>
      <c r="BF218" s="1281"/>
      <c r="BG218" s="1281"/>
      <c r="BH218" s="1281"/>
      <c r="BI218" s="1269">
        <f t="shared" si="47"/>
        <v>0</v>
      </c>
    </row>
    <row r="219" spans="1:61" ht="16.899999999999999" customHeight="1" x14ac:dyDescent="0.25">
      <c r="A219" s="2413"/>
      <c r="B219" s="107"/>
      <c r="C219" s="1249"/>
      <c r="D219" s="90"/>
      <c r="E219" s="1515"/>
      <c r="F219" s="1515"/>
      <c r="G219" s="1516"/>
      <c r="H219" s="80"/>
      <c r="I219" s="1238"/>
      <c r="J219" s="1238"/>
      <c r="K219" s="1238"/>
      <c r="L219" s="1493"/>
      <c r="M219" s="1493"/>
      <c r="N219" s="1493"/>
      <c r="O219" s="1493"/>
      <c r="P219" s="1493"/>
      <c r="Q219" s="1493"/>
      <c r="R219" s="1493"/>
      <c r="S219" s="1493"/>
      <c r="T219" s="1493"/>
      <c r="U219" s="1493"/>
      <c r="V219" s="1493"/>
      <c r="W219" s="1493"/>
      <c r="X219" s="1493"/>
      <c r="Y219" s="1493"/>
      <c r="Z219" s="1493"/>
      <c r="AA219" s="1493"/>
      <c r="AB219" s="1493"/>
      <c r="AC219" s="1493"/>
      <c r="AD219" s="1493"/>
      <c r="AE219" s="1493"/>
      <c r="AF219" s="1493"/>
      <c r="AG219" s="1493"/>
      <c r="AH219" s="1493"/>
      <c r="AI219" s="1518"/>
      <c r="AJ219" s="1518"/>
      <c r="AK219" s="1493"/>
      <c r="AL219" s="1493"/>
      <c r="AM219" s="1493"/>
      <c r="AN219" s="1493"/>
      <c r="AO219" s="1493"/>
      <c r="AP219" s="1493"/>
      <c r="AQ219" s="1493"/>
      <c r="AR219" s="1493"/>
      <c r="AS219" s="1493"/>
      <c r="AT219" s="1493"/>
      <c r="AU219" s="1493"/>
      <c r="AV219" s="1493"/>
      <c r="AW219" s="1493"/>
      <c r="AX219" s="1493"/>
      <c r="AY219" s="1493"/>
      <c r="AZ219" s="1493"/>
      <c r="BA219" s="1493"/>
      <c r="BB219" s="1493"/>
      <c r="BC219" s="1493"/>
      <c r="BD219" s="1281"/>
      <c r="BE219" s="1281"/>
      <c r="BF219" s="1281"/>
      <c r="BG219" s="1281"/>
      <c r="BH219" s="1281"/>
      <c r="BI219" s="1269">
        <f t="shared" si="47"/>
        <v>0</v>
      </c>
    </row>
    <row r="220" spans="1:61" ht="16.899999999999999" customHeight="1" x14ac:dyDescent="0.25">
      <c r="A220" s="2413"/>
      <c r="B220" s="107"/>
      <c r="C220" s="1249"/>
      <c r="D220" s="90"/>
      <c r="E220" s="1515"/>
      <c r="F220" s="1515"/>
      <c r="G220" s="1516"/>
      <c r="H220" s="80"/>
      <c r="I220" s="1238"/>
      <c r="J220" s="1238"/>
      <c r="K220" s="1238"/>
      <c r="L220" s="1493"/>
      <c r="M220" s="1493"/>
      <c r="N220" s="1493"/>
      <c r="O220" s="1493"/>
      <c r="P220" s="1493"/>
      <c r="Q220" s="1493"/>
      <c r="R220" s="1493"/>
      <c r="S220" s="1493"/>
      <c r="T220" s="1493"/>
      <c r="U220" s="1493"/>
      <c r="V220" s="1493"/>
      <c r="W220" s="1493"/>
      <c r="X220" s="1493"/>
      <c r="Y220" s="1493"/>
      <c r="Z220" s="1493"/>
      <c r="AA220" s="1493"/>
      <c r="AB220" s="1493"/>
      <c r="AC220" s="1493"/>
      <c r="AD220" s="1493"/>
      <c r="AE220" s="1493"/>
      <c r="AF220" s="1493"/>
      <c r="AG220" s="1493"/>
      <c r="AH220" s="1493"/>
      <c r="AI220" s="1518"/>
      <c r="AJ220" s="1518"/>
      <c r="AK220" s="1493"/>
      <c r="AL220" s="1493"/>
      <c r="AM220" s="1493"/>
      <c r="AN220" s="1493"/>
      <c r="AO220" s="1493"/>
      <c r="AP220" s="1493"/>
      <c r="AQ220" s="1493"/>
      <c r="AR220" s="1493"/>
      <c r="AS220" s="1493"/>
      <c r="AT220" s="1493"/>
      <c r="AU220" s="1493"/>
      <c r="AV220" s="1493"/>
      <c r="AW220" s="1493"/>
      <c r="AX220" s="1493"/>
      <c r="AY220" s="1493"/>
      <c r="AZ220" s="1493"/>
      <c r="BA220" s="1493"/>
      <c r="BB220" s="1493"/>
      <c r="BC220" s="1493"/>
      <c r="BD220" s="1281"/>
      <c r="BE220" s="1281"/>
      <c r="BF220" s="1281"/>
      <c r="BG220" s="1281"/>
      <c r="BH220" s="1281"/>
      <c r="BI220" s="1269">
        <f t="shared" si="47"/>
        <v>0</v>
      </c>
    </row>
    <row r="221" spans="1:61" ht="17.25" customHeight="1" x14ac:dyDescent="0.25">
      <c r="A221" s="2413"/>
      <c r="B221" s="107"/>
      <c r="C221" s="1249"/>
      <c r="D221" s="90"/>
      <c r="E221" s="1515"/>
      <c r="F221" s="1515"/>
      <c r="G221" s="1516"/>
      <c r="H221" s="80"/>
      <c r="I221" s="1238"/>
      <c r="J221" s="1238"/>
      <c r="K221" s="1238"/>
      <c r="L221" s="1493"/>
      <c r="M221" s="1493"/>
      <c r="N221" s="1493"/>
      <c r="O221" s="1493"/>
      <c r="P221" s="1493"/>
      <c r="Q221" s="1493"/>
      <c r="R221" s="1493"/>
      <c r="S221" s="1493"/>
      <c r="T221" s="1493"/>
      <c r="U221" s="1493"/>
      <c r="V221" s="1493"/>
      <c r="W221" s="1493"/>
      <c r="X221" s="1493"/>
      <c r="Y221" s="1493"/>
      <c r="Z221" s="1493"/>
      <c r="AA221" s="1493"/>
      <c r="AB221" s="1493"/>
      <c r="AC221" s="1493"/>
      <c r="AD221" s="1493"/>
      <c r="AE221" s="1493"/>
      <c r="AF221" s="1493"/>
      <c r="AG221" s="1493"/>
      <c r="AH221" s="1493"/>
      <c r="AI221" s="1518"/>
      <c r="AJ221" s="1518"/>
      <c r="AK221" s="1493"/>
      <c r="AL221" s="1493"/>
      <c r="AM221" s="1493"/>
      <c r="AN221" s="1493"/>
      <c r="AO221" s="1493"/>
      <c r="AP221" s="1493"/>
      <c r="AQ221" s="1493"/>
      <c r="AR221" s="1493"/>
      <c r="AS221" s="1493"/>
      <c r="AT221" s="1493"/>
      <c r="AU221" s="1493"/>
      <c r="AV221" s="1493"/>
      <c r="AW221" s="1493"/>
      <c r="AX221" s="1493"/>
      <c r="AY221" s="1493"/>
      <c r="AZ221" s="1493"/>
      <c r="BA221" s="1493"/>
      <c r="BB221" s="1493"/>
      <c r="BC221" s="1493"/>
      <c r="BD221" s="1281"/>
      <c r="BE221" s="1281"/>
      <c r="BF221" s="1281"/>
      <c r="BG221" s="1281"/>
      <c r="BH221" s="1281"/>
      <c r="BI221" s="1269">
        <f t="shared" si="47"/>
        <v>0</v>
      </c>
    </row>
    <row r="222" spans="1:61" ht="17.25" customHeight="1" x14ac:dyDescent="0.25">
      <c r="A222" s="2413"/>
      <c r="B222" s="107"/>
      <c r="C222" s="1249"/>
      <c r="D222" s="90"/>
      <c r="E222" s="1515"/>
      <c r="F222" s="1515"/>
      <c r="G222" s="1516"/>
      <c r="H222" s="80"/>
      <c r="I222" s="1238"/>
      <c r="J222" s="1238"/>
      <c r="K222" s="1238"/>
      <c r="L222" s="1493"/>
      <c r="M222" s="1493"/>
      <c r="N222" s="1493"/>
      <c r="O222" s="1493"/>
      <c r="P222" s="1493"/>
      <c r="Q222" s="1493"/>
      <c r="R222" s="1493"/>
      <c r="S222" s="1493"/>
      <c r="T222" s="1493"/>
      <c r="U222" s="1493"/>
      <c r="V222" s="1493"/>
      <c r="W222" s="1493"/>
      <c r="X222" s="1493"/>
      <c r="Y222" s="1493"/>
      <c r="Z222" s="1493"/>
      <c r="AA222" s="1493"/>
      <c r="AB222" s="1493"/>
      <c r="AC222" s="1493"/>
      <c r="AD222" s="1493"/>
      <c r="AE222" s="1493"/>
      <c r="AF222" s="1493"/>
      <c r="AG222" s="1493"/>
      <c r="AH222" s="1493"/>
      <c r="AI222" s="1518"/>
      <c r="AJ222" s="1518"/>
      <c r="AK222" s="1493"/>
      <c r="AL222" s="1493"/>
      <c r="AM222" s="1493"/>
      <c r="AN222" s="1493"/>
      <c r="AO222" s="1493"/>
      <c r="AP222" s="1493"/>
      <c r="AQ222" s="1493"/>
      <c r="AR222" s="1493"/>
      <c r="AS222" s="1493"/>
      <c r="AT222" s="1493"/>
      <c r="AU222" s="1493"/>
      <c r="AV222" s="1493"/>
      <c r="AW222" s="1493"/>
      <c r="AX222" s="1493"/>
      <c r="AY222" s="1493"/>
      <c r="AZ222" s="1493"/>
      <c r="BA222" s="1493"/>
      <c r="BB222" s="1493"/>
      <c r="BC222" s="1493"/>
      <c r="BD222" s="1281"/>
      <c r="BE222" s="1281"/>
      <c r="BF222" s="1281"/>
      <c r="BG222" s="1281"/>
      <c r="BH222" s="1281"/>
      <c r="BI222" s="1269">
        <f t="shared" si="47"/>
        <v>0</v>
      </c>
    </row>
    <row r="223" spans="1:61" ht="17.25" customHeight="1" x14ac:dyDescent="0.25">
      <c r="A223" s="2413"/>
      <c r="B223" s="107"/>
      <c r="C223" s="1249"/>
      <c r="D223" s="90"/>
      <c r="E223" s="1515"/>
      <c r="F223" s="1515"/>
      <c r="G223" s="1516"/>
      <c r="H223" s="80"/>
      <c r="I223" s="1238"/>
      <c r="J223" s="1238"/>
      <c r="K223" s="1238"/>
      <c r="L223" s="1493"/>
      <c r="M223" s="1493"/>
      <c r="N223" s="1493"/>
      <c r="O223" s="1493"/>
      <c r="P223" s="1493"/>
      <c r="Q223" s="1493"/>
      <c r="R223" s="1493"/>
      <c r="S223" s="1493"/>
      <c r="T223" s="1493"/>
      <c r="U223" s="1493"/>
      <c r="V223" s="1493"/>
      <c r="W223" s="1493"/>
      <c r="X223" s="1493"/>
      <c r="Y223" s="1493"/>
      <c r="Z223" s="1493"/>
      <c r="AA223" s="1493"/>
      <c r="AB223" s="1493"/>
      <c r="AC223" s="1493"/>
      <c r="AD223" s="1493"/>
      <c r="AE223" s="1493"/>
      <c r="AF223" s="1493"/>
      <c r="AG223" s="1493"/>
      <c r="AH223" s="1493"/>
      <c r="AI223" s="1518"/>
      <c r="AJ223" s="1518"/>
      <c r="AK223" s="1493"/>
      <c r="AL223" s="1493"/>
      <c r="AM223" s="1493"/>
      <c r="AN223" s="1493"/>
      <c r="AO223" s="1493"/>
      <c r="AP223" s="1493"/>
      <c r="AQ223" s="1493"/>
      <c r="AR223" s="1493"/>
      <c r="AS223" s="1493"/>
      <c r="AT223" s="1493"/>
      <c r="AU223" s="1493"/>
      <c r="AV223" s="1493"/>
      <c r="AW223" s="1493"/>
      <c r="AX223" s="1493"/>
      <c r="AY223" s="1493"/>
      <c r="AZ223" s="1493"/>
      <c r="BA223" s="1493"/>
      <c r="BB223" s="1493"/>
      <c r="BC223" s="1493"/>
      <c r="BD223" s="1281"/>
      <c r="BE223" s="1281"/>
      <c r="BF223" s="1281"/>
      <c r="BG223" s="1281"/>
      <c r="BH223" s="1281"/>
      <c r="BI223" s="1269">
        <f t="shared" si="47"/>
        <v>0</v>
      </c>
    </row>
    <row r="224" spans="1:61" ht="17.25" customHeight="1" x14ac:dyDescent="0.25">
      <c r="A224" s="2413"/>
      <c r="B224" s="107"/>
      <c r="C224" s="1249"/>
      <c r="D224" s="90"/>
      <c r="E224" s="1515"/>
      <c r="F224" s="1515"/>
      <c r="G224" s="1516"/>
      <c r="H224" s="80"/>
      <c r="I224" s="1238"/>
      <c r="J224" s="1238"/>
      <c r="K224" s="1238"/>
      <c r="L224" s="1493"/>
      <c r="M224" s="1493"/>
      <c r="N224" s="1493"/>
      <c r="O224" s="1493"/>
      <c r="P224" s="1493"/>
      <c r="Q224" s="1493"/>
      <c r="R224" s="1493"/>
      <c r="S224" s="1493"/>
      <c r="T224" s="1493"/>
      <c r="U224" s="1493"/>
      <c r="V224" s="1493"/>
      <c r="W224" s="1493"/>
      <c r="X224" s="1493"/>
      <c r="Y224" s="1493"/>
      <c r="Z224" s="1493"/>
      <c r="AA224" s="1493"/>
      <c r="AB224" s="1493"/>
      <c r="AC224" s="1493"/>
      <c r="AD224" s="1493"/>
      <c r="AE224" s="1493"/>
      <c r="AF224" s="1493"/>
      <c r="AG224" s="1493"/>
      <c r="AH224" s="1493"/>
      <c r="AI224" s="1518"/>
      <c r="AJ224" s="1518"/>
      <c r="AK224" s="1493"/>
      <c r="AL224" s="1493"/>
      <c r="AM224" s="1493"/>
      <c r="AN224" s="1493"/>
      <c r="AO224" s="1493"/>
      <c r="AP224" s="1493"/>
      <c r="AQ224" s="1493"/>
      <c r="AR224" s="1493"/>
      <c r="AS224" s="1493"/>
      <c r="AT224" s="1493"/>
      <c r="AU224" s="1493"/>
      <c r="AV224" s="1493"/>
      <c r="AW224" s="1493"/>
      <c r="AX224" s="1493"/>
      <c r="AY224" s="1493"/>
      <c r="AZ224" s="1493"/>
      <c r="BA224" s="1493"/>
      <c r="BB224" s="1493"/>
      <c r="BC224" s="1493"/>
      <c r="BD224" s="1281"/>
      <c r="BE224" s="1281"/>
      <c r="BF224" s="1281"/>
      <c r="BG224" s="1281"/>
      <c r="BH224" s="1281"/>
      <c r="BI224" s="1269">
        <f t="shared" si="47"/>
        <v>0</v>
      </c>
    </row>
    <row r="225" spans="1:61" ht="17.25" customHeight="1" x14ac:dyDescent="0.25">
      <c r="A225" s="2413"/>
      <c r="B225" s="107"/>
      <c r="C225" s="1249"/>
      <c r="D225" s="90"/>
      <c r="E225" s="1515"/>
      <c r="F225" s="1515"/>
      <c r="G225" s="1516"/>
      <c r="H225" s="80"/>
      <c r="I225" s="1238"/>
      <c r="J225" s="1238"/>
      <c r="K225" s="1238"/>
      <c r="L225" s="1493"/>
      <c r="M225" s="1493"/>
      <c r="N225" s="1493"/>
      <c r="O225" s="1493"/>
      <c r="P225" s="1493"/>
      <c r="Q225" s="1493"/>
      <c r="R225" s="1493"/>
      <c r="S225" s="1493"/>
      <c r="T225" s="1493"/>
      <c r="U225" s="1493"/>
      <c r="V225" s="1493"/>
      <c r="W225" s="1493"/>
      <c r="X225" s="1493"/>
      <c r="Y225" s="1493"/>
      <c r="Z225" s="1493"/>
      <c r="AA225" s="1493"/>
      <c r="AB225" s="1493"/>
      <c r="AC225" s="1493"/>
      <c r="AD225" s="1493"/>
      <c r="AE225" s="1493"/>
      <c r="AF225" s="1493"/>
      <c r="AG225" s="1493"/>
      <c r="AH225" s="1493"/>
      <c r="AI225" s="1518"/>
      <c r="AJ225" s="1518"/>
      <c r="AK225" s="1493"/>
      <c r="AL225" s="1493"/>
      <c r="AM225" s="1493"/>
      <c r="AN225" s="1493"/>
      <c r="AO225" s="1493"/>
      <c r="AP225" s="1493"/>
      <c r="AQ225" s="1493"/>
      <c r="AR225" s="1493"/>
      <c r="AS225" s="1493"/>
      <c r="AT225" s="1493"/>
      <c r="AU225" s="1493"/>
      <c r="AV225" s="1493"/>
      <c r="AW225" s="1493"/>
      <c r="AX225" s="1493"/>
      <c r="AY225" s="1493"/>
      <c r="AZ225" s="1493"/>
      <c r="BA225" s="1493"/>
      <c r="BB225" s="1493"/>
      <c r="BC225" s="1493"/>
      <c r="BD225" s="1281"/>
      <c r="BE225" s="1281"/>
      <c r="BF225" s="1281"/>
      <c r="BG225" s="1281"/>
      <c r="BH225" s="1281"/>
      <c r="BI225" s="1269">
        <f t="shared" si="47"/>
        <v>0</v>
      </c>
    </row>
    <row r="226" spans="1:61" ht="17.25" customHeight="1" x14ac:dyDescent="0.25">
      <c r="A226" s="2413"/>
      <c r="B226" s="107"/>
      <c r="C226" s="1249"/>
      <c r="D226" s="90"/>
      <c r="E226" s="1515"/>
      <c r="F226" s="1515"/>
      <c r="G226" s="1516"/>
      <c r="H226" s="80"/>
      <c r="I226" s="1238"/>
      <c r="J226" s="1238"/>
      <c r="K226" s="1238"/>
      <c r="L226" s="1493"/>
      <c r="M226" s="1493"/>
      <c r="N226" s="1493"/>
      <c r="O226" s="1493"/>
      <c r="P226" s="1493"/>
      <c r="Q226" s="1493"/>
      <c r="R226" s="1493"/>
      <c r="S226" s="1493"/>
      <c r="T226" s="1493"/>
      <c r="U226" s="1493"/>
      <c r="V226" s="1493"/>
      <c r="W226" s="1493"/>
      <c r="X226" s="1493"/>
      <c r="Y226" s="1493"/>
      <c r="Z226" s="1493"/>
      <c r="AA226" s="1493"/>
      <c r="AB226" s="1493"/>
      <c r="AC226" s="1493"/>
      <c r="AD226" s="1493"/>
      <c r="AE226" s="1493"/>
      <c r="AF226" s="1493"/>
      <c r="AG226" s="1493"/>
      <c r="AH226" s="1493"/>
      <c r="AI226" s="1518"/>
      <c r="AJ226" s="1518"/>
      <c r="AK226" s="1493"/>
      <c r="AL226" s="1493"/>
      <c r="AM226" s="1493"/>
      <c r="AN226" s="1493"/>
      <c r="AO226" s="1493"/>
      <c r="AP226" s="1493"/>
      <c r="AQ226" s="1493"/>
      <c r="AR226" s="1493"/>
      <c r="AS226" s="1493"/>
      <c r="AT226" s="1493"/>
      <c r="AU226" s="1493"/>
      <c r="AV226" s="1493"/>
      <c r="AW226" s="1493"/>
      <c r="AX226" s="1493"/>
      <c r="AY226" s="1493"/>
      <c r="AZ226" s="1493"/>
      <c r="BA226" s="1493"/>
      <c r="BB226" s="1493"/>
      <c r="BC226" s="1493"/>
      <c r="BD226" s="1281"/>
      <c r="BE226" s="1281"/>
      <c r="BF226" s="1281"/>
      <c r="BG226" s="1281"/>
      <c r="BH226" s="1281"/>
      <c r="BI226" s="1269">
        <f t="shared" si="47"/>
        <v>0</v>
      </c>
    </row>
    <row r="227" spans="1:61" ht="16.899999999999999" customHeight="1" x14ac:dyDescent="0.25">
      <c r="A227" s="2413"/>
      <c r="B227" s="107"/>
      <c r="C227" s="1249"/>
      <c r="D227" s="90"/>
      <c r="E227" s="1515"/>
      <c r="F227" s="1515"/>
      <c r="G227" s="1516"/>
      <c r="H227" s="80"/>
      <c r="I227" s="1238"/>
      <c r="J227" s="1238"/>
      <c r="K227" s="1238"/>
      <c r="L227" s="1493"/>
      <c r="M227" s="1493"/>
      <c r="N227" s="1493"/>
      <c r="O227" s="1493"/>
      <c r="P227" s="1493"/>
      <c r="Q227" s="1493"/>
      <c r="R227" s="1493"/>
      <c r="S227" s="1493"/>
      <c r="T227" s="1493"/>
      <c r="U227" s="1493"/>
      <c r="V227" s="1493"/>
      <c r="W227" s="1493"/>
      <c r="X227" s="1493"/>
      <c r="Y227" s="1493"/>
      <c r="Z227" s="1493"/>
      <c r="AA227" s="1493"/>
      <c r="AB227" s="1493"/>
      <c r="AC227" s="1493"/>
      <c r="AD227" s="1493"/>
      <c r="AE227" s="1493"/>
      <c r="AF227" s="1493"/>
      <c r="AG227" s="1493"/>
      <c r="AH227" s="1493"/>
      <c r="AI227" s="1518"/>
      <c r="AJ227" s="1518"/>
      <c r="AK227" s="1493"/>
      <c r="AL227" s="1493"/>
      <c r="AM227" s="1493"/>
      <c r="AN227" s="1493"/>
      <c r="AO227" s="1493"/>
      <c r="AP227" s="1493"/>
      <c r="AQ227" s="1493"/>
      <c r="AR227" s="1493"/>
      <c r="AS227" s="1493"/>
      <c r="AT227" s="1493"/>
      <c r="AU227" s="1493"/>
      <c r="AV227" s="1493"/>
      <c r="AW227" s="1493"/>
      <c r="AX227" s="1493"/>
      <c r="AY227" s="1493"/>
      <c r="AZ227" s="1493"/>
      <c r="BA227" s="1493"/>
      <c r="BB227" s="1493"/>
      <c r="BC227" s="1493"/>
      <c r="BD227" s="1281"/>
      <c r="BE227" s="1281"/>
      <c r="BF227" s="1281"/>
      <c r="BG227" s="1281"/>
      <c r="BH227" s="1281"/>
      <c r="BI227" s="1269">
        <f t="shared" si="47"/>
        <v>0</v>
      </c>
    </row>
    <row r="228" spans="1:61" ht="17.25" customHeight="1" x14ac:dyDescent="0.25">
      <c r="A228" s="2413"/>
      <c r="B228" s="107"/>
      <c r="C228" s="1249"/>
      <c r="D228" s="90"/>
      <c r="E228" s="1515"/>
      <c r="F228" s="1515"/>
      <c r="G228" s="1516"/>
      <c r="H228" s="80"/>
      <c r="I228" s="1238"/>
      <c r="J228" s="1238"/>
      <c r="K228" s="1238"/>
      <c r="L228" s="1493"/>
      <c r="M228" s="1493"/>
      <c r="N228" s="1493"/>
      <c r="O228" s="1493"/>
      <c r="P228" s="1493"/>
      <c r="Q228" s="1493"/>
      <c r="R228" s="1493"/>
      <c r="S228" s="1493"/>
      <c r="T228" s="1493"/>
      <c r="U228" s="1493"/>
      <c r="V228" s="1493"/>
      <c r="W228" s="1493"/>
      <c r="X228" s="1493"/>
      <c r="Y228" s="1493"/>
      <c r="Z228" s="1493"/>
      <c r="AA228" s="1493"/>
      <c r="AB228" s="1493"/>
      <c r="AC228" s="1493"/>
      <c r="AD228" s="1493"/>
      <c r="AE228" s="1493"/>
      <c r="AF228" s="1493"/>
      <c r="AG228" s="1493"/>
      <c r="AH228" s="1493"/>
      <c r="AI228" s="1518"/>
      <c r="AJ228" s="1518"/>
      <c r="AK228" s="1493"/>
      <c r="AL228" s="1493"/>
      <c r="AM228" s="1493"/>
      <c r="AN228" s="1493"/>
      <c r="AO228" s="1493"/>
      <c r="AP228" s="1493"/>
      <c r="AQ228" s="1493"/>
      <c r="AR228" s="1493"/>
      <c r="AS228" s="1493"/>
      <c r="AT228" s="1493"/>
      <c r="AU228" s="1493"/>
      <c r="AV228" s="1493"/>
      <c r="AW228" s="1493"/>
      <c r="AX228" s="1493"/>
      <c r="AY228" s="1493"/>
      <c r="AZ228" s="1493"/>
      <c r="BA228" s="1493"/>
      <c r="BB228" s="1493"/>
      <c r="BC228" s="1493"/>
      <c r="BD228" s="1281"/>
      <c r="BE228" s="1281"/>
      <c r="BF228" s="1281"/>
      <c r="BG228" s="1281"/>
      <c r="BH228" s="1281"/>
      <c r="BI228" s="1269">
        <f t="shared" si="47"/>
        <v>0</v>
      </c>
    </row>
    <row r="229" spans="1:61" ht="17.25" customHeight="1" x14ac:dyDescent="0.25">
      <c r="A229" s="2413"/>
      <c r="B229" s="107"/>
      <c r="C229" s="1249"/>
      <c r="D229" s="90"/>
      <c r="E229" s="1515"/>
      <c r="F229" s="1515"/>
      <c r="G229" s="1516"/>
      <c r="H229" s="80"/>
      <c r="I229" s="1238"/>
      <c r="J229" s="1238"/>
      <c r="K229" s="1238"/>
      <c r="L229" s="1493"/>
      <c r="M229" s="1493"/>
      <c r="N229" s="1493"/>
      <c r="O229" s="1493"/>
      <c r="P229" s="1493"/>
      <c r="Q229" s="1493"/>
      <c r="R229" s="1493"/>
      <c r="S229" s="1493"/>
      <c r="T229" s="1493"/>
      <c r="U229" s="1493"/>
      <c r="V229" s="1493"/>
      <c r="W229" s="1493"/>
      <c r="X229" s="1493"/>
      <c r="Y229" s="1493"/>
      <c r="Z229" s="1493"/>
      <c r="AA229" s="1493"/>
      <c r="AB229" s="1493"/>
      <c r="AC229" s="1493"/>
      <c r="AD229" s="1493"/>
      <c r="AE229" s="1493"/>
      <c r="AF229" s="1493"/>
      <c r="AG229" s="1493"/>
      <c r="AH229" s="1493"/>
      <c r="AI229" s="1518"/>
      <c r="AJ229" s="1518"/>
      <c r="AK229" s="1493"/>
      <c r="AL229" s="1493"/>
      <c r="AM229" s="1493"/>
      <c r="AN229" s="1493"/>
      <c r="AO229" s="1493"/>
      <c r="AP229" s="1493"/>
      <c r="AQ229" s="1493"/>
      <c r="AR229" s="1493"/>
      <c r="AS229" s="1493"/>
      <c r="AT229" s="1493"/>
      <c r="AU229" s="1493"/>
      <c r="AV229" s="1493"/>
      <c r="AW229" s="1493"/>
      <c r="AX229" s="1493"/>
      <c r="AY229" s="1493"/>
      <c r="AZ229" s="1493"/>
      <c r="BA229" s="1493"/>
      <c r="BB229" s="1493"/>
      <c r="BC229" s="1493"/>
      <c r="BD229" s="1281"/>
      <c r="BE229" s="1281"/>
      <c r="BF229" s="1281"/>
      <c r="BG229" s="1281"/>
      <c r="BH229" s="1281"/>
      <c r="BI229" s="1269">
        <f t="shared" si="47"/>
        <v>0</v>
      </c>
    </row>
    <row r="230" spans="1:61" s="1288" customFormat="1" ht="24" customHeight="1" x14ac:dyDescent="0.2">
      <c r="A230" s="2413"/>
      <c r="B230" s="978" t="s">
        <v>1982</v>
      </c>
      <c r="C230" s="1287"/>
      <c r="D230" s="1287" t="s">
        <v>843</v>
      </c>
      <c r="E230" s="1287">
        <f t="shared" ref="E230:AJ230" si="49">SUM(E211:E229)</f>
        <v>270</v>
      </c>
      <c r="F230" s="1287">
        <f t="shared" si="49"/>
        <v>270</v>
      </c>
      <c r="G230" s="1287">
        <f t="shared" si="49"/>
        <v>0</v>
      </c>
      <c r="H230" s="1287">
        <f t="shared" si="49"/>
        <v>0</v>
      </c>
      <c r="I230" s="1287">
        <f t="shared" si="49"/>
        <v>9</v>
      </c>
      <c r="J230" s="1287">
        <f t="shared" si="49"/>
        <v>9</v>
      </c>
      <c r="K230" s="1287">
        <f t="shared" si="49"/>
        <v>9</v>
      </c>
      <c r="L230" s="1287">
        <f t="shared" si="49"/>
        <v>9</v>
      </c>
      <c r="M230" s="1287">
        <f t="shared" si="49"/>
        <v>18</v>
      </c>
      <c r="N230" s="1287">
        <f t="shared" si="49"/>
        <v>18</v>
      </c>
      <c r="O230" s="1287">
        <f t="shared" si="49"/>
        <v>22</v>
      </c>
      <c r="P230" s="1287">
        <f t="shared" si="49"/>
        <v>19</v>
      </c>
      <c r="Q230" s="1287">
        <f t="shared" si="49"/>
        <v>4</v>
      </c>
      <c r="R230" s="1287">
        <f t="shared" si="49"/>
        <v>4</v>
      </c>
      <c r="S230" s="1287">
        <f t="shared" si="49"/>
        <v>4</v>
      </c>
      <c r="T230" s="1287">
        <f t="shared" si="49"/>
        <v>4</v>
      </c>
      <c r="U230" s="1287">
        <f t="shared" si="49"/>
        <v>12</v>
      </c>
      <c r="V230" s="1287">
        <f t="shared" si="49"/>
        <v>12</v>
      </c>
      <c r="W230" s="1287">
        <f t="shared" si="49"/>
        <v>12</v>
      </c>
      <c r="X230" s="1287">
        <f t="shared" si="49"/>
        <v>18</v>
      </c>
      <c r="Y230" s="1287">
        <f t="shared" si="49"/>
        <v>19</v>
      </c>
      <c r="Z230" s="1287">
        <f t="shared" si="49"/>
        <v>14</v>
      </c>
      <c r="AA230" s="1287">
        <f t="shared" si="49"/>
        <v>14</v>
      </c>
      <c r="AB230" s="1287">
        <f t="shared" si="49"/>
        <v>14</v>
      </c>
      <c r="AC230" s="1287">
        <f t="shared" si="49"/>
        <v>8</v>
      </c>
      <c r="AD230" s="1287">
        <f t="shared" si="49"/>
        <v>8</v>
      </c>
      <c r="AE230" s="1287">
        <f t="shared" si="49"/>
        <v>8</v>
      </c>
      <c r="AF230" s="1287">
        <f t="shared" si="49"/>
        <v>2</v>
      </c>
      <c r="AG230" s="1287">
        <f t="shared" si="49"/>
        <v>0</v>
      </c>
      <c r="AH230" s="1287">
        <f t="shared" si="49"/>
        <v>0</v>
      </c>
      <c r="AI230" s="1287">
        <f t="shared" si="49"/>
        <v>0</v>
      </c>
      <c r="AJ230" s="1287">
        <f t="shared" si="49"/>
        <v>0</v>
      </c>
      <c r="AK230" s="1287">
        <f t="shared" ref="AK230:BH230" si="50">SUM(AK211:AK229)</f>
        <v>0</v>
      </c>
      <c r="AL230" s="1287">
        <f t="shared" si="50"/>
        <v>0</v>
      </c>
      <c r="AM230" s="1287">
        <f t="shared" si="50"/>
        <v>0</v>
      </c>
      <c r="AN230" s="1287">
        <f t="shared" si="50"/>
        <v>0</v>
      </c>
      <c r="AO230" s="1287">
        <f t="shared" si="50"/>
        <v>0</v>
      </c>
      <c r="AP230" s="1287">
        <f t="shared" si="50"/>
        <v>0</v>
      </c>
      <c r="AQ230" s="1287">
        <f t="shared" si="50"/>
        <v>0</v>
      </c>
      <c r="AR230" s="1287">
        <f t="shared" si="50"/>
        <v>0</v>
      </c>
      <c r="AS230" s="1287">
        <f t="shared" si="50"/>
        <v>0</v>
      </c>
      <c r="AT230" s="1287">
        <f t="shared" si="50"/>
        <v>0</v>
      </c>
      <c r="AU230" s="1287">
        <f t="shared" si="50"/>
        <v>0</v>
      </c>
      <c r="AV230" s="1287">
        <f t="shared" si="50"/>
        <v>0</v>
      </c>
      <c r="AW230" s="1287">
        <f t="shared" si="50"/>
        <v>0</v>
      </c>
      <c r="AX230" s="1287">
        <f t="shared" si="50"/>
        <v>0</v>
      </c>
      <c r="AY230" s="1287">
        <f t="shared" si="50"/>
        <v>0</v>
      </c>
      <c r="AZ230" s="1287">
        <f t="shared" si="50"/>
        <v>0</v>
      </c>
      <c r="BA230" s="1287">
        <f t="shared" si="50"/>
        <v>0</v>
      </c>
      <c r="BB230" s="1287">
        <f t="shared" si="50"/>
        <v>0</v>
      </c>
      <c r="BC230" s="1287">
        <f t="shared" si="50"/>
        <v>0</v>
      </c>
      <c r="BD230" s="1287">
        <f t="shared" si="50"/>
        <v>0</v>
      </c>
      <c r="BE230" s="1287">
        <f t="shared" si="50"/>
        <v>0</v>
      </c>
      <c r="BF230" s="1287">
        <f t="shared" si="50"/>
        <v>0</v>
      </c>
      <c r="BG230" s="1287">
        <f t="shared" si="50"/>
        <v>0</v>
      </c>
      <c r="BH230" s="1287">
        <f t="shared" si="50"/>
        <v>0</v>
      </c>
      <c r="BI230" s="1269">
        <f t="shared" si="47"/>
        <v>270</v>
      </c>
    </row>
    <row r="231" spans="1:61" x14ac:dyDescent="0.2">
      <c r="F231" s="1269" t="s">
        <v>319</v>
      </c>
      <c r="G231" s="1269">
        <f>SUMIF($G$20:$G$53,"Tuấn",$BI$20:$BI$53)</f>
        <v>0</v>
      </c>
    </row>
    <row r="234" spans="1:61" x14ac:dyDescent="0.2">
      <c r="F234" s="1526" t="s">
        <v>2401</v>
      </c>
      <c r="G234" s="1526">
        <f>SUM(G58:G231)</f>
        <v>0</v>
      </c>
    </row>
    <row r="235" spans="1:61" x14ac:dyDescent="0.2">
      <c r="E235" s="1269" t="s">
        <v>383</v>
      </c>
      <c r="F235" s="1269">
        <f t="shared" ref="F235:F246" si="51">SUMIF($H$11:$H$209,H235,$BI$11:$BI$209)</f>
        <v>612</v>
      </c>
      <c r="H235" s="1269" t="s">
        <v>292</v>
      </c>
      <c r="I235" s="1269">
        <f>F235-616</f>
        <v>-4</v>
      </c>
    </row>
    <row r="236" spans="1:61" x14ac:dyDescent="0.2">
      <c r="E236" s="1269" t="s">
        <v>2402</v>
      </c>
      <c r="F236" s="1269">
        <f t="shared" si="51"/>
        <v>1010</v>
      </c>
      <c r="H236" s="1269" t="s">
        <v>287</v>
      </c>
      <c r="I236" s="1269">
        <f t="shared" ref="I236:I246" si="52">F236-616</f>
        <v>394</v>
      </c>
    </row>
    <row r="237" spans="1:61" x14ac:dyDescent="0.2">
      <c r="E237" s="1269" t="s">
        <v>2403</v>
      </c>
      <c r="F237" s="1269">
        <f t="shared" si="51"/>
        <v>866</v>
      </c>
      <c r="H237" s="1269" t="s">
        <v>277</v>
      </c>
      <c r="I237" s="1269">
        <f t="shared" si="52"/>
        <v>250</v>
      </c>
    </row>
    <row r="238" spans="1:61" x14ac:dyDescent="0.2">
      <c r="E238" s="1269" t="s">
        <v>2404</v>
      </c>
      <c r="F238" s="1269">
        <f t="shared" si="51"/>
        <v>1120</v>
      </c>
      <c r="H238" s="1269" t="s">
        <v>270</v>
      </c>
      <c r="I238" s="1269">
        <f t="shared" si="52"/>
        <v>504</v>
      </c>
    </row>
    <row r="239" spans="1:61" x14ac:dyDescent="0.2">
      <c r="E239" s="1269" t="s">
        <v>2405</v>
      </c>
      <c r="F239" s="1269">
        <f t="shared" si="51"/>
        <v>648</v>
      </c>
      <c r="H239" s="1269" t="s">
        <v>275</v>
      </c>
      <c r="I239" s="1269">
        <f t="shared" si="52"/>
        <v>32</v>
      </c>
    </row>
    <row r="240" spans="1:61" x14ac:dyDescent="0.2">
      <c r="E240" s="1269" t="s">
        <v>320</v>
      </c>
      <c r="F240" s="1269">
        <f t="shared" si="51"/>
        <v>1192</v>
      </c>
      <c r="H240" s="1269" t="s">
        <v>268</v>
      </c>
      <c r="I240" s="1269">
        <f t="shared" si="52"/>
        <v>576</v>
      </c>
    </row>
    <row r="241" spans="5:9" x14ac:dyDescent="0.2">
      <c r="E241" s="1269" t="s">
        <v>2406</v>
      </c>
      <c r="F241" s="1269">
        <f t="shared" si="51"/>
        <v>960</v>
      </c>
      <c r="H241" s="1269" t="s">
        <v>281</v>
      </c>
      <c r="I241" s="1269">
        <f t="shared" si="52"/>
        <v>344</v>
      </c>
    </row>
    <row r="242" spans="5:9" x14ac:dyDescent="0.2">
      <c r="E242" s="1269" t="s">
        <v>2407</v>
      </c>
      <c r="F242" s="1269">
        <f t="shared" si="51"/>
        <v>648</v>
      </c>
      <c r="H242" s="1269" t="s">
        <v>279</v>
      </c>
      <c r="I242" s="1269">
        <f t="shared" si="52"/>
        <v>32</v>
      </c>
    </row>
    <row r="243" spans="5:9" x14ac:dyDescent="0.2">
      <c r="E243" s="1269" t="s">
        <v>2408</v>
      </c>
      <c r="F243" s="1269">
        <f t="shared" si="51"/>
        <v>706</v>
      </c>
      <c r="H243" s="1269" t="s">
        <v>291</v>
      </c>
      <c r="I243" s="1269">
        <f t="shared" si="52"/>
        <v>90</v>
      </c>
    </row>
    <row r="244" spans="5:9" x14ac:dyDescent="0.2">
      <c r="E244" s="1269" t="s">
        <v>341</v>
      </c>
      <c r="F244" s="1269">
        <f t="shared" si="51"/>
        <v>708</v>
      </c>
      <c r="H244" s="1269" t="s">
        <v>280</v>
      </c>
      <c r="I244" s="1269">
        <f t="shared" si="52"/>
        <v>92</v>
      </c>
    </row>
    <row r="245" spans="5:9" x14ac:dyDescent="0.2">
      <c r="E245" s="1269" t="s">
        <v>2409</v>
      </c>
      <c r="F245" s="1269">
        <f t="shared" si="51"/>
        <v>848</v>
      </c>
      <c r="H245" s="1269" t="s">
        <v>288</v>
      </c>
      <c r="I245" s="1269">
        <f t="shared" si="52"/>
        <v>232</v>
      </c>
    </row>
    <row r="246" spans="5:9" x14ac:dyDescent="0.2">
      <c r="E246" s="1269" t="s">
        <v>2410</v>
      </c>
      <c r="F246" s="1269">
        <f t="shared" si="51"/>
        <v>1098</v>
      </c>
      <c r="H246" s="1269" t="s">
        <v>294</v>
      </c>
      <c r="I246" s="1269">
        <f t="shared" si="52"/>
        <v>482</v>
      </c>
    </row>
  </sheetData>
  <mergeCells count="44">
    <mergeCell ref="L7:O7"/>
    <mergeCell ref="P7:T7"/>
    <mergeCell ref="U7:X7"/>
    <mergeCell ref="A1:D1"/>
    <mergeCell ref="A2:D2"/>
    <mergeCell ref="A3:D3"/>
    <mergeCell ref="A4:BH4"/>
    <mergeCell ref="A7:A10"/>
    <mergeCell ref="B7:B10"/>
    <mergeCell ref="C7:C10"/>
    <mergeCell ref="D7:D10"/>
    <mergeCell ref="E7:E10"/>
    <mergeCell ref="F7:F10"/>
    <mergeCell ref="A65:A73"/>
    <mergeCell ref="AY7:BB7"/>
    <mergeCell ref="BC7:BG7"/>
    <mergeCell ref="A11:A12"/>
    <mergeCell ref="A20:A22"/>
    <mergeCell ref="A23:A24"/>
    <mergeCell ref="A27:A31"/>
    <mergeCell ref="Y7:AB7"/>
    <mergeCell ref="AC7:AG7"/>
    <mergeCell ref="AH7:AK7"/>
    <mergeCell ref="AL7:AO7"/>
    <mergeCell ref="AP7:AT7"/>
    <mergeCell ref="AU7:AX7"/>
    <mergeCell ref="G7:G10"/>
    <mergeCell ref="H7:H10"/>
    <mergeCell ref="I7:K7"/>
    <mergeCell ref="A32:A37"/>
    <mergeCell ref="A38:A39"/>
    <mergeCell ref="A45:A46"/>
    <mergeCell ref="A52:A53"/>
    <mergeCell ref="A54:A62"/>
    <mergeCell ref="A211:A230"/>
    <mergeCell ref="A163:A178"/>
    <mergeCell ref="A179:A190"/>
    <mergeCell ref="A191:A210"/>
    <mergeCell ref="A74:A83"/>
    <mergeCell ref="A85:A94"/>
    <mergeCell ref="A96:A107"/>
    <mergeCell ref="A110:A126"/>
    <mergeCell ref="A129:A146"/>
    <mergeCell ref="A147:A160"/>
  </mergeCells>
  <pageMargins left="0" right="0" top="0.38" bottom="0" header="0.3" footer="0.3"/>
  <pageSetup paperSize="9" scale="58" orientation="landscape" r:id="rId1"/>
  <headerFooter>
    <oddFooter>&amp;C&amp;P</oddFooter>
  </headerFooter>
  <colBreaks count="1" manualBreakCount="1">
    <brk id="60" max="1048575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BM246"/>
  <sheetViews>
    <sheetView view="pageBreakPreview" topLeftCell="A4" zoomScale="85" zoomScaleNormal="85" zoomScaleSheetLayoutView="85" workbookViewId="0">
      <pane xSplit="8" ySplit="7" topLeftCell="I92" activePane="bottomRight" state="frozen"/>
      <selection activeCell="A4" sqref="A4"/>
      <selection pane="topRight" activeCell="I4" sqref="I4"/>
      <selection pane="bottomLeft" activeCell="A11" sqref="A11"/>
      <selection pane="bottomRight" activeCell="N119" sqref="N119"/>
    </sheetView>
  </sheetViews>
  <sheetFormatPr defaultRowHeight="12" x14ac:dyDescent="0.2"/>
  <cols>
    <col min="1" max="1" width="3.42578125" style="1269" bestFit="1" customWidth="1"/>
    <col min="2" max="2" width="11.28515625" style="1269" customWidth="1"/>
    <col min="3" max="3" width="8.28515625" style="1269" customWidth="1"/>
    <col min="4" max="4" width="34.85546875" style="1269" customWidth="1"/>
    <col min="5" max="5" width="6.5703125" style="1269" customWidth="1"/>
    <col min="6" max="6" width="15.28515625" style="1269" customWidth="1"/>
    <col min="7" max="7" width="9.85546875" style="1269" customWidth="1"/>
    <col min="8" max="8" width="5.28515625" style="1269" customWidth="1"/>
    <col min="9" max="9" width="5.5703125" style="1269" customWidth="1"/>
    <col min="10" max="10" width="3.5703125" style="1269" customWidth="1"/>
    <col min="11" max="12" width="2.85546875" style="1269" customWidth="1"/>
    <col min="13" max="14" width="3.42578125" style="1269" customWidth="1"/>
    <col min="15" max="16" width="2.85546875" style="1269" bestFit="1" customWidth="1"/>
    <col min="17" max="17" width="3.85546875" style="1269" customWidth="1"/>
    <col min="18" max="18" width="4" style="1269" customWidth="1"/>
    <col min="19" max="35" width="3" style="1269" bestFit="1" customWidth="1"/>
    <col min="36" max="36" width="3.42578125" style="1269" customWidth="1"/>
    <col min="37" max="38" width="3" style="1269" bestFit="1" customWidth="1"/>
    <col min="39" max="39" width="4" style="1269" customWidth="1"/>
    <col min="40" max="40" width="3" style="1269" bestFit="1" customWidth="1"/>
    <col min="41" max="41" width="3.42578125" style="1269" customWidth="1"/>
    <col min="42" max="60" width="3" style="1269" bestFit="1" customWidth="1"/>
    <col min="61" max="257" width="9.140625" style="1269"/>
    <col min="258" max="258" width="3.42578125" style="1269" bestFit="1" customWidth="1"/>
    <col min="259" max="259" width="9.42578125" style="1269" customWidth="1"/>
    <col min="260" max="260" width="8.28515625" style="1269" customWidth="1"/>
    <col min="261" max="261" width="34.85546875" style="1269" customWidth="1"/>
    <col min="262" max="262" width="8.140625" style="1269" bestFit="1" customWidth="1"/>
    <col min="263" max="263" width="10.42578125" style="1269" bestFit="1" customWidth="1"/>
    <col min="264" max="264" width="5.28515625" style="1269" customWidth="1"/>
    <col min="265" max="265" width="3.5703125" style="1269" bestFit="1" customWidth="1"/>
    <col min="266" max="266" width="3.5703125" style="1269" customWidth="1"/>
    <col min="267" max="268" width="2.85546875" style="1269" customWidth="1"/>
    <col min="269" max="273" width="2.85546875" style="1269" bestFit="1" customWidth="1"/>
    <col min="274" max="291" width="3" style="1269" bestFit="1" customWidth="1"/>
    <col min="292" max="292" width="3.42578125" style="1269" customWidth="1"/>
    <col min="293" max="294" width="3" style="1269" bestFit="1" customWidth="1"/>
    <col min="295" max="295" width="4" style="1269" customWidth="1"/>
    <col min="296" max="296" width="3" style="1269" bestFit="1" customWidth="1"/>
    <col min="297" max="297" width="3.42578125" style="1269" customWidth="1"/>
    <col min="298" max="316" width="3" style="1269" bestFit="1" customWidth="1"/>
    <col min="317" max="513" width="9.140625" style="1269"/>
    <col min="514" max="514" width="3.42578125" style="1269" bestFit="1" customWidth="1"/>
    <col min="515" max="515" width="9.42578125" style="1269" customWidth="1"/>
    <col min="516" max="516" width="8.28515625" style="1269" customWidth="1"/>
    <col min="517" max="517" width="34.85546875" style="1269" customWidth="1"/>
    <col min="518" max="518" width="8.140625" style="1269" bestFit="1" customWidth="1"/>
    <col min="519" max="519" width="10.42578125" style="1269" bestFit="1" customWidth="1"/>
    <col min="520" max="520" width="5.28515625" style="1269" customWidth="1"/>
    <col min="521" max="521" width="3.5703125" style="1269" bestFit="1" customWidth="1"/>
    <col min="522" max="522" width="3.5703125" style="1269" customWidth="1"/>
    <col min="523" max="524" width="2.85546875" style="1269" customWidth="1"/>
    <col min="525" max="529" width="2.85546875" style="1269" bestFit="1" customWidth="1"/>
    <col min="530" max="547" width="3" style="1269" bestFit="1" customWidth="1"/>
    <col min="548" max="548" width="3.42578125" style="1269" customWidth="1"/>
    <col min="549" max="550" width="3" style="1269" bestFit="1" customWidth="1"/>
    <col min="551" max="551" width="4" style="1269" customWidth="1"/>
    <col min="552" max="552" width="3" style="1269" bestFit="1" customWidth="1"/>
    <col min="553" max="553" width="3.42578125" style="1269" customWidth="1"/>
    <col min="554" max="572" width="3" style="1269" bestFit="1" customWidth="1"/>
    <col min="573" max="769" width="9.140625" style="1269"/>
    <col min="770" max="770" width="3.42578125" style="1269" bestFit="1" customWidth="1"/>
    <col min="771" max="771" width="9.42578125" style="1269" customWidth="1"/>
    <col min="772" max="772" width="8.28515625" style="1269" customWidth="1"/>
    <col min="773" max="773" width="34.85546875" style="1269" customWidth="1"/>
    <col min="774" max="774" width="8.140625" style="1269" bestFit="1" customWidth="1"/>
    <col min="775" max="775" width="10.42578125" style="1269" bestFit="1" customWidth="1"/>
    <col min="776" max="776" width="5.28515625" style="1269" customWidth="1"/>
    <col min="777" max="777" width="3.5703125" style="1269" bestFit="1" customWidth="1"/>
    <col min="778" max="778" width="3.5703125" style="1269" customWidth="1"/>
    <col min="779" max="780" width="2.85546875" style="1269" customWidth="1"/>
    <col min="781" max="785" width="2.85546875" style="1269" bestFit="1" customWidth="1"/>
    <col min="786" max="803" width="3" style="1269" bestFit="1" customWidth="1"/>
    <col min="804" max="804" width="3.42578125" style="1269" customWidth="1"/>
    <col min="805" max="806" width="3" style="1269" bestFit="1" customWidth="1"/>
    <col min="807" max="807" width="4" style="1269" customWidth="1"/>
    <col min="808" max="808" width="3" style="1269" bestFit="1" customWidth="1"/>
    <col min="809" max="809" width="3.42578125" style="1269" customWidth="1"/>
    <col min="810" max="828" width="3" style="1269" bestFit="1" customWidth="1"/>
    <col min="829" max="1025" width="9.140625" style="1269"/>
    <col min="1026" max="1026" width="3.42578125" style="1269" bestFit="1" customWidth="1"/>
    <col min="1027" max="1027" width="9.42578125" style="1269" customWidth="1"/>
    <col min="1028" max="1028" width="8.28515625" style="1269" customWidth="1"/>
    <col min="1029" max="1029" width="34.85546875" style="1269" customWidth="1"/>
    <col min="1030" max="1030" width="8.140625" style="1269" bestFit="1" customWidth="1"/>
    <col min="1031" max="1031" width="10.42578125" style="1269" bestFit="1" customWidth="1"/>
    <col min="1032" max="1032" width="5.28515625" style="1269" customWidth="1"/>
    <col min="1033" max="1033" width="3.5703125" style="1269" bestFit="1" customWidth="1"/>
    <col min="1034" max="1034" width="3.5703125" style="1269" customWidth="1"/>
    <col min="1035" max="1036" width="2.85546875" style="1269" customWidth="1"/>
    <col min="1037" max="1041" width="2.85546875" style="1269" bestFit="1" customWidth="1"/>
    <col min="1042" max="1059" width="3" style="1269" bestFit="1" customWidth="1"/>
    <col min="1060" max="1060" width="3.42578125" style="1269" customWidth="1"/>
    <col min="1061" max="1062" width="3" style="1269" bestFit="1" customWidth="1"/>
    <col min="1063" max="1063" width="4" style="1269" customWidth="1"/>
    <col min="1064" max="1064" width="3" style="1269" bestFit="1" customWidth="1"/>
    <col min="1065" max="1065" width="3.42578125" style="1269" customWidth="1"/>
    <col min="1066" max="1084" width="3" style="1269" bestFit="1" customWidth="1"/>
    <col min="1085" max="1281" width="9.140625" style="1269"/>
    <col min="1282" max="1282" width="3.42578125" style="1269" bestFit="1" customWidth="1"/>
    <col min="1283" max="1283" width="9.42578125" style="1269" customWidth="1"/>
    <col min="1284" max="1284" width="8.28515625" style="1269" customWidth="1"/>
    <col min="1285" max="1285" width="34.85546875" style="1269" customWidth="1"/>
    <col min="1286" max="1286" width="8.140625" style="1269" bestFit="1" customWidth="1"/>
    <col min="1287" max="1287" width="10.42578125" style="1269" bestFit="1" customWidth="1"/>
    <col min="1288" max="1288" width="5.28515625" style="1269" customWidth="1"/>
    <col min="1289" max="1289" width="3.5703125" style="1269" bestFit="1" customWidth="1"/>
    <col min="1290" max="1290" width="3.5703125" style="1269" customWidth="1"/>
    <col min="1291" max="1292" width="2.85546875" style="1269" customWidth="1"/>
    <col min="1293" max="1297" width="2.85546875" style="1269" bestFit="1" customWidth="1"/>
    <col min="1298" max="1315" width="3" style="1269" bestFit="1" customWidth="1"/>
    <col min="1316" max="1316" width="3.42578125" style="1269" customWidth="1"/>
    <col min="1317" max="1318" width="3" style="1269" bestFit="1" customWidth="1"/>
    <col min="1319" max="1319" width="4" style="1269" customWidth="1"/>
    <col min="1320" max="1320" width="3" style="1269" bestFit="1" customWidth="1"/>
    <col min="1321" max="1321" width="3.42578125" style="1269" customWidth="1"/>
    <col min="1322" max="1340" width="3" style="1269" bestFit="1" customWidth="1"/>
    <col min="1341" max="1537" width="9.140625" style="1269"/>
    <col min="1538" max="1538" width="3.42578125" style="1269" bestFit="1" customWidth="1"/>
    <col min="1539" max="1539" width="9.42578125" style="1269" customWidth="1"/>
    <col min="1540" max="1540" width="8.28515625" style="1269" customWidth="1"/>
    <col min="1541" max="1541" width="34.85546875" style="1269" customWidth="1"/>
    <col min="1542" max="1542" width="8.140625" style="1269" bestFit="1" customWidth="1"/>
    <col min="1543" max="1543" width="10.42578125" style="1269" bestFit="1" customWidth="1"/>
    <col min="1544" max="1544" width="5.28515625" style="1269" customWidth="1"/>
    <col min="1545" max="1545" width="3.5703125" style="1269" bestFit="1" customWidth="1"/>
    <col min="1546" max="1546" width="3.5703125" style="1269" customWidth="1"/>
    <col min="1547" max="1548" width="2.85546875" style="1269" customWidth="1"/>
    <col min="1549" max="1553" width="2.85546875" style="1269" bestFit="1" customWidth="1"/>
    <col min="1554" max="1571" width="3" style="1269" bestFit="1" customWidth="1"/>
    <col min="1572" max="1572" width="3.42578125" style="1269" customWidth="1"/>
    <col min="1573" max="1574" width="3" style="1269" bestFit="1" customWidth="1"/>
    <col min="1575" max="1575" width="4" style="1269" customWidth="1"/>
    <col min="1576" max="1576" width="3" style="1269" bestFit="1" customWidth="1"/>
    <col min="1577" max="1577" width="3.42578125" style="1269" customWidth="1"/>
    <col min="1578" max="1596" width="3" style="1269" bestFit="1" customWidth="1"/>
    <col min="1597" max="1793" width="9.140625" style="1269"/>
    <col min="1794" max="1794" width="3.42578125" style="1269" bestFit="1" customWidth="1"/>
    <col min="1795" max="1795" width="9.42578125" style="1269" customWidth="1"/>
    <col min="1796" max="1796" width="8.28515625" style="1269" customWidth="1"/>
    <col min="1797" max="1797" width="34.85546875" style="1269" customWidth="1"/>
    <col min="1798" max="1798" width="8.140625" style="1269" bestFit="1" customWidth="1"/>
    <col min="1799" max="1799" width="10.42578125" style="1269" bestFit="1" customWidth="1"/>
    <col min="1800" max="1800" width="5.28515625" style="1269" customWidth="1"/>
    <col min="1801" max="1801" width="3.5703125" style="1269" bestFit="1" customWidth="1"/>
    <col min="1802" max="1802" width="3.5703125" style="1269" customWidth="1"/>
    <col min="1803" max="1804" width="2.85546875" style="1269" customWidth="1"/>
    <col min="1805" max="1809" width="2.85546875" style="1269" bestFit="1" customWidth="1"/>
    <col min="1810" max="1827" width="3" style="1269" bestFit="1" customWidth="1"/>
    <col min="1828" max="1828" width="3.42578125" style="1269" customWidth="1"/>
    <col min="1829" max="1830" width="3" style="1269" bestFit="1" customWidth="1"/>
    <col min="1831" max="1831" width="4" style="1269" customWidth="1"/>
    <col min="1832" max="1832" width="3" style="1269" bestFit="1" customWidth="1"/>
    <col min="1833" max="1833" width="3.42578125" style="1269" customWidth="1"/>
    <col min="1834" max="1852" width="3" style="1269" bestFit="1" customWidth="1"/>
    <col min="1853" max="2049" width="9.140625" style="1269"/>
    <col min="2050" max="2050" width="3.42578125" style="1269" bestFit="1" customWidth="1"/>
    <col min="2051" max="2051" width="9.42578125" style="1269" customWidth="1"/>
    <col min="2052" max="2052" width="8.28515625" style="1269" customWidth="1"/>
    <col min="2053" max="2053" width="34.85546875" style="1269" customWidth="1"/>
    <col min="2054" max="2054" width="8.140625" style="1269" bestFit="1" customWidth="1"/>
    <col min="2055" max="2055" width="10.42578125" style="1269" bestFit="1" customWidth="1"/>
    <col min="2056" max="2056" width="5.28515625" style="1269" customWidth="1"/>
    <col min="2057" max="2057" width="3.5703125" style="1269" bestFit="1" customWidth="1"/>
    <col min="2058" max="2058" width="3.5703125" style="1269" customWidth="1"/>
    <col min="2059" max="2060" width="2.85546875" style="1269" customWidth="1"/>
    <col min="2061" max="2065" width="2.85546875" style="1269" bestFit="1" customWidth="1"/>
    <col min="2066" max="2083" width="3" style="1269" bestFit="1" customWidth="1"/>
    <col min="2084" max="2084" width="3.42578125" style="1269" customWidth="1"/>
    <col min="2085" max="2086" width="3" style="1269" bestFit="1" customWidth="1"/>
    <col min="2087" max="2087" width="4" style="1269" customWidth="1"/>
    <col min="2088" max="2088" width="3" style="1269" bestFit="1" customWidth="1"/>
    <col min="2089" max="2089" width="3.42578125" style="1269" customWidth="1"/>
    <col min="2090" max="2108" width="3" style="1269" bestFit="1" customWidth="1"/>
    <col min="2109" max="2305" width="9.140625" style="1269"/>
    <col min="2306" max="2306" width="3.42578125" style="1269" bestFit="1" customWidth="1"/>
    <col min="2307" max="2307" width="9.42578125" style="1269" customWidth="1"/>
    <col min="2308" max="2308" width="8.28515625" style="1269" customWidth="1"/>
    <col min="2309" max="2309" width="34.85546875" style="1269" customWidth="1"/>
    <col min="2310" max="2310" width="8.140625" style="1269" bestFit="1" customWidth="1"/>
    <col min="2311" max="2311" width="10.42578125" style="1269" bestFit="1" customWidth="1"/>
    <col min="2312" max="2312" width="5.28515625" style="1269" customWidth="1"/>
    <col min="2313" max="2313" width="3.5703125" style="1269" bestFit="1" customWidth="1"/>
    <col min="2314" max="2314" width="3.5703125" style="1269" customWidth="1"/>
    <col min="2315" max="2316" width="2.85546875" style="1269" customWidth="1"/>
    <col min="2317" max="2321" width="2.85546875" style="1269" bestFit="1" customWidth="1"/>
    <col min="2322" max="2339" width="3" style="1269" bestFit="1" customWidth="1"/>
    <col min="2340" max="2340" width="3.42578125" style="1269" customWidth="1"/>
    <col min="2341" max="2342" width="3" style="1269" bestFit="1" customWidth="1"/>
    <col min="2343" max="2343" width="4" style="1269" customWidth="1"/>
    <col min="2344" max="2344" width="3" style="1269" bestFit="1" customWidth="1"/>
    <col min="2345" max="2345" width="3.42578125" style="1269" customWidth="1"/>
    <col min="2346" max="2364" width="3" style="1269" bestFit="1" customWidth="1"/>
    <col min="2365" max="2561" width="9.140625" style="1269"/>
    <col min="2562" max="2562" width="3.42578125" style="1269" bestFit="1" customWidth="1"/>
    <col min="2563" max="2563" width="9.42578125" style="1269" customWidth="1"/>
    <col min="2564" max="2564" width="8.28515625" style="1269" customWidth="1"/>
    <col min="2565" max="2565" width="34.85546875" style="1269" customWidth="1"/>
    <col min="2566" max="2566" width="8.140625" style="1269" bestFit="1" customWidth="1"/>
    <col min="2567" max="2567" width="10.42578125" style="1269" bestFit="1" customWidth="1"/>
    <col min="2568" max="2568" width="5.28515625" style="1269" customWidth="1"/>
    <col min="2569" max="2569" width="3.5703125" style="1269" bestFit="1" customWidth="1"/>
    <col min="2570" max="2570" width="3.5703125" style="1269" customWidth="1"/>
    <col min="2571" max="2572" width="2.85546875" style="1269" customWidth="1"/>
    <col min="2573" max="2577" width="2.85546875" style="1269" bestFit="1" customWidth="1"/>
    <col min="2578" max="2595" width="3" style="1269" bestFit="1" customWidth="1"/>
    <col min="2596" max="2596" width="3.42578125" style="1269" customWidth="1"/>
    <col min="2597" max="2598" width="3" style="1269" bestFit="1" customWidth="1"/>
    <col min="2599" max="2599" width="4" style="1269" customWidth="1"/>
    <col min="2600" max="2600" width="3" style="1269" bestFit="1" customWidth="1"/>
    <col min="2601" max="2601" width="3.42578125" style="1269" customWidth="1"/>
    <col min="2602" max="2620" width="3" style="1269" bestFit="1" customWidth="1"/>
    <col min="2621" max="2817" width="9.140625" style="1269"/>
    <col min="2818" max="2818" width="3.42578125" style="1269" bestFit="1" customWidth="1"/>
    <col min="2819" max="2819" width="9.42578125" style="1269" customWidth="1"/>
    <col min="2820" max="2820" width="8.28515625" style="1269" customWidth="1"/>
    <col min="2821" max="2821" width="34.85546875" style="1269" customWidth="1"/>
    <col min="2822" max="2822" width="8.140625" style="1269" bestFit="1" customWidth="1"/>
    <col min="2823" max="2823" width="10.42578125" style="1269" bestFit="1" customWidth="1"/>
    <col min="2824" max="2824" width="5.28515625" style="1269" customWidth="1"/>
    <col min="2825" max="2825" width="3.5703125" style="1269" bestFit="1" customWidth="1"/>
    <col min="2826" max="2826" width="3.5703125" style="1269" customWidth="1"/>
    <col min="2827" max="2828" width="2.85546875" style="1269" customWidth="1"/>
    <col min="2829" max="2833" width="2.85546875" style="1269" bestFit="1" customWidth="1"/>
    <col min="2834" max="2851" width="3" style="1269" bestFit="1" customWidth="1"/>
    <col min="2852" max="2852" width="3.42578125" style="1269" customWidth="1"/>
    <col min="2853" max="2854" width="3" style="1269" bestFit="1" customWidth="1"/>
    <col min="2855" max="2855" width="4" style="1269" customWidth="1"/>
    <col min="2856" max="2856" width="3" style="1269" bestFit="1" customWidth="1"/>
    <col min="2857" max="2857" width="3.42578125" style="1269" customWidth="1"/>
    <col min="2858" max="2876" width="3" style="1269" bestFit="1" customWidth="1"/>
    <col min="2877" max="3073" width="9.140625" style="1269"/>
    <col min="3074" max="3074" width="3.42578125" style="1269" bestFit="1" customWidth="1"/>
    <col min="3075" max="3075" width="9.42578125" style="1269" customWidth="1"/>
    <col min="3076" max="3076" width="8.28515625" style="1269" customWidth="1"/>
    <col min="3077" max="3077" width="34.85546875" style="1269" customWidth="1"/>
    <col min="3078" max="3078" width="8.140625" style="1269" bestFit="1" customWidth="1"/>
    <col min="3079" max="3079" width="10.42578125" style="1269" bestFit="1" customWidth="1"/>
    <col min="3080" max="3080" width="5.28515625" style="1269" customWidth="1"/>
    <col min="3081" max="3081" width="3.5703125" style="1269" bestFit="1" customWidth="1"/>
    <col min="3082" max="3082" width="3.5703125" style="1269" customWidth="1"/>
    <col min="3083" max="3084" width="2.85546875" style="1269" customWidth="1"/>
    <col min="3085" max="3089" width="2.85546875" style="1269" bestFit="1" customWidth="1"/>
    <col min="3090" max="3107" width="3" style="1269" bestFit="1" customWidth="1"/>
    <col min="3108" max="3108" width="3.42578125" style="1269" customWidth="1"/>
    <col min="3109" max="3110" width="3" style="1269" bestFit="1" customWidth="1"/>
    <col min="3111" max="3111" width="4" style="1269" customWidth="1"/>
    <col min="3112" max="3112" width="3" style="1269" bestFit="1" customWidth="1"/>
    <col min="3113" max="3113" width="3.42578125" style="1269" customWidth="1"/>
    <col min="3114" max="3132" width="3" style="1269" bestFit="1" customWidth="1"/>
    <col min="3133" max="3329" width="9.140625" style="1269"/>
    <col min="3330" max="3330" width="3.42578125" style="1269" bestFit="1" customWidth="1"/>
    <col min="3331" max="3331" width="9.42578125" style="1269" customWidth="1"/>
    <col min="3332" max="3332" width="8.28515625" style="1269" customWidth="1"/>
    <col min="3333" max="3333" width="34.85546875" style="1269" customWidth="1"/>
    <col min="3334" max="3334" width="8.140625" style="1269" bestFit="1" customWidth="1"/>
    <col min="3335" max="3335" width="10.42578125" style="1269" bestFit="1" customWidth="1"/>
    <col min="3336" max="3336" width="5.28515625" style="1269" customWidth="1"/>
    <col min="3337" max="3337" width="3.5703125" style="1269" bestFit="1" customWidth="1"/>
    <col min="3338" max="3338" width="3.5703125" style="1269" customWidth="1"/>
    <col min="3339" max="3340" width="2.85546875" style="1269" customWidth="1"/>
    <col min="3341" max="3345" width="2.85546875" style="1269" bestFit="1" customWidth="1"/>
    <col min="3346" max="3363" width="3" style="1269" bestFit="1" customWidth="1"/>
    <col min="3364" max="3364" width="3.42578125" style="1269" customWidth="1"/>
    <col min="3365" max="3366" width="3" style="1269" bestFit="1" customWidth="1"/>
    <col min="3367" max="3367" width="4" style="1269" customWidth="1"/>
    <col min="3368" max="3368" width="3" style="1269" bestFit="1" customWidth="1"/>
    <col min="3369" max="3369" width="3.42578125" style="1269" customWidth="1"/>
    <col min="3370" max="3388" width="3" style="1269" bestFit="1" customWidth="1"/>
    <col min="3389" max="3585" width="9.140625" style="1269"/>
    <col min="3586" max="3586" width="3.42578125" style="1269" bestFit="1" customWidth="1"/>
    <col min="3587" max="3587" width="9.42578125" style="1269" customWidth="1"/>
    <col min="3588" max="3588" width="8.28515625" style="1269" customWidth="1"/>
    <col min="3589" max="3589" width="34.85546875" style="1269" customWidth="1"/>
    <col min="3590" max="3590" width="8.140625" style="1269" bestFit="1" customWidth="1"/>
    <col min="3591" max="3591" width="10.42578125" style="1269" bestFit="1" customWidth="1"/>
    <col min="3592" max="3592" width="5.28515625" style="1269" customWidth="1"/>
    <col min="3593" max="3593" width="3.5703125" style="1269" bestFit="1" customWidth="1"/>
    <col min="3594" max="3594" width="3.5703125" style="1269" customWidth="1"/>
    <col min="3595" max="3596" width="2.85546875" style="1269" customWidth="1"/>
    <col min="3597" max="3601" width="2.85546875" style="1269" bestFit="1" customWidth="1"/>
    <col min="3602" max="3619" width="3" style="1269" bestFit="1" customWidth="1"/>
    <col min="3620" max="3620" width="3.42578125" style="1269" customWidth="1"/>
    <col min="3621" max="3622" width="3" style="1269" bestFit="1" customWidth="1"/>
    <col min="3623" max="3623" width="4" style="1269" customWidth="1"/>
    <col min="3624" max="3624" width="3" style="1269" bestFit="1" customWidth="1"/>
    <col min="3625" max="3625" width="3.42578125" style="1269" customWidth="1"/>
    <col min="3626" max="3644" width="3" style="1269" bestFit="1" customWidth="1"/>
    <col min="3645" max="3841" width="9.140625" style="1269"/>
    <col min="3842" max="3842" width="3.42578125" style="1269" bestFit="1" customWidth="1"/>
    <col min="3843" max="3843" width="9.42578125" style="1269" customWidth="1"/>
    <col min="3844" max="3844" width="8.28515625" style="1269" customWidth="1"/>
    <col min="3845" max="3845" width="34.85546875" style="1269" customWidth="1"/>
    <col min="3846" max="3846" width="8.140625" style="1269" bestFit="1" customWidth="1"/>
    <col min="3847" max="3847" width="10.42578125" style="1269" bestFit="1" customWidth="1"/>
    <col min="3848" max="3848" width="5.28515625" style="1269" customWidth="1"/>
    <col min="3849" max="3849" width="3.5703125" style="1269" bestFit="1" customWidth="1"/>
    <col min="3850" max="3850" width="3.5703125" style="1269" customWidth="1"/>
    <col min="3851" max="3852" width="2.85546875" style="1269" customWidth="1"/>
    <col min="3853" max="3857" width="2.85546875" style="1269" bestFit="1" customWidth="1"/>
    <col min="3858" max="3875" width="3" style="1269" bestFit="1" customWidth="1"/>
    <col min="3876" max="3876" width="3.42578125" style="1269" customWidth="1"/>
    <col min="3877" max="3878" width="3" style="1269" bestFit="1" customWidth="1"/>
    <col min="3879" max="3879" width="4" style="1269" customWidth="1"/>
    <col min="3880" max="3880" width="3" style="1269" bestFit="1" customWidth="1"/>
    <col min="3881" max="3881" width="3.42578125" style="1269" customWidth="1"/>
    <col min="3882" max="3900" width="3" style="1269" bestFit="1" customWidth="1"/>
    <col min="3901" max="4097" width="9.140625" style="1269"/>
    <col min="4098" max="4098" width="3.42578125" style="1269" bestFit="1" customWidth="1"/>
    <col min="4099" max="4099" width="9.42578125" style="1269" customWidth="1"/>
    <col min="4100" max="4100" width="8.28515625" style="1269" customWidth="1"/>
    <col min="4101" max="4101" width="34.85546875" style="1269" customWidth="1"/>
    <col min="4102" max="4102" width="8.140625" style="1269" bestFit="1" customWidth="1"/>
    <col min="4103" max="4103" width="10.42578125" style="1269" bestFit="1" customWidth="1"/>
    <col min="4104" max="4104" width="5.28515625" style="1269" customWidth="1"/>
    <col min="4105" max="4105" width="3.5703125" style="1269" bestFit="1" customWidth="1"/>
    <col min="4106" max="4106" width="3.5703125" style="1269" customWidth="1"/>
    <col min="4107" max="4108" width="2.85546875" style="1269" customWidth="1"/>
    <col min="4109" max="4113" width="2.85546875" style="1269" bestFit="1" customWidth="1"/>
    <col min="4114" max="4131" width="3" style="1269" bestFit="1" customWidth="1"/>
    <col min="4132" max="4132" width="3.42578125" style="1269" customWidth="1"/>
    <col min="4133" max="4134" width="3" style="1269" bestFit="1" customWidth="1"/>
    <col min="4135" max="4135" width="4" style="1269" customWidth="1"/>
    <col min="4136" max="4136" width="3" style="1269" bestFit="1" customWidth="1"/>
    <col min="4137" max="4137" width="3.42578125" style="1269" customWidth="1"/>
    <col min="4138" max="4156" width="3" style="1269" bestFit="1" customWidth="1"/>
    <col min="4157" max="4353" width="9.140625" style="1269"/>
    <col min="4354" max="4354" width="3.42578125" style="1269" bestFit="1" customWidth="1"/>
    <col min="4355" max="4355" width="9.42578125" style="1269" customWidth="1"/>
    <col min="4356" max="4356" width="8.28515625" style="1269" customWidth="1"/>
    <col min="4357" max="4357" width="34.85546875" style="1269" customWidth="1"/>
    <col min="4358" max="4358" width="8.140625" style="1269" bestFit="1" customWidth="1"/>
    <col min="4359" max="4359" width="10.42578125" style="1269" bestFit="1" customWidth="1"/>
    <col min="4360" max="4360" width="5.28515625" style="1269" customWidth="1"/>
    <col min="4361" max="4361" width="3.5703125" style="1269" bestFit="1" customWidth="1"/>
    <col min="4362" max="4362" width="3.5703125" style="1269" customWidth="1"/>
    <col min="4363" max="4364" width="2.85546875" style="1269" customWidth="1"/>
    <col min="4365" max="4369" width="2.85546875" style="1269" bestFit="1" customWidth="1"/>
    <col min="4370" max="4387" width="3" style="1269" bestFit="1" customWidth="1"/>
    <col min="4388" max="4388" width="3.42578125" style="1269" customWidth="1"/>
    <col min="4389" max="4390" width="3" style="1269" bestFit="1" customWidth="1"/>
    <col min="4391" max="4391" width="4" style="1269" customWidth="1"/>
    <col min="4392" max="4392" width="3" style="1269" bestFit="1" customWidth="1"/>
    <col min="4393" max="4393" width="3.42578125" style="1269" customWidth="1"/>
    <col min="4394" max="4412" width="3" style="1269" bestFit="1" customWidth="1"/>
    <col min="4413" max="4609" width="9.140625" style="1269"/>
    <col min="4610" max="4610" width="3.42578125" style="1269" bestFit="1" customWidth="1"/>
    <col min="4611" max="4611" width="9.42578125" style="1269" customWidth="1"/>
    <col min="4612" max="4612" width="8.28515625" style="1269" customWidth="1"/>
    <col min="4613" max="4613" width="34.85546875" style="1269" customWidth="1"/>
    <col min="4614" max="4614" width="8.140625" style="1269" bestFit="1" customWidth="1"/>
    <col min="4615" max="4615" width="10.42578125" style="1269" bestFit="1" customWidth="1"/>
    <col min="4616" max="4616" width="5.28515625" style="1269" customWidth="1"/>
    <col min="4617" max="4617" width="3.5703125" style="1269" bestFit="1" customWidth="1"/>
    <col min="4618" max="4618" width="3.5703125" style="1269" customWidth="1"/>
    <col min="4619" max="4620" width="2.85546875" style="1269" customWidth="1"/>
    <col min="4621" max="4625" width="2.85546875" style="1269" bestFit="1" customWidth="1"/>
    <col min="4626" max="4643" width="3" style="1269" bestFit="1" customWidth="1"/>
    <col min="4644" max="4644" width="3.42578125" style="1269" customWidth="1"/>
    <col min="4645" max="4646" width="3" style="1269" bestFit="1" customWidth="1"/>
    <col min="4647" max="4647" width="4" style="1269" customWidth="1"/>
    <col min="4648" max="4648" width="3" style="1269" bestFit="1" customWidth="1"/>
    <col min="4649" max="4649" width="3.42578125" style="1269" customWidth="1"/>
    <col min="4650" max="4668" width="3" style="1269" bestFit="1" customWidth="1"/>
    <col min="4669" max="4865" width="9.140625" style="1269"/>
    <col min="4866" max="4866" width="3.42578125" style="1269" bestFit="1" customWidth="1"/>
    <col min="4867" max="4867" width="9.42578125" style="1269" customWidth="1"/>
    <col min="4868" max="4868" width="8.28515625" style="1269" customWidth="1"/>
    <col min="4869" max="4869" width="34.85546875" style="1269" customWidth="1"/>
    <col min="4870" max="4870" width="8.140625" style="1269" bestFit="1" customWidth="1"/>
    <col min="4871" max="4871" width="10.42578125" style="1269" bestFit="1" customWidth="1"/>
    <col min="4872" max="4872" width="5.28515625" style="1269" customWidth="1"/>
    <col min="4873" max="4873" width="3.5703125" style="1269" bestFit="1" customWidth="1"/>
    <col min="4874" max="4874" width="3.5703125" style="1269" customWidth="1"/>
    <col min="4875" max="4876" width="2.85546875" style="1269" customWidth="1"/>
    <col min="4877" max="4881" width="2.85546875" style="1269" bestFit="1" customWidth="1"/>
    <col min="4882" max="4899" width="3" style="1269" bestFit="1" customWidth="1"/>
    <col min="4900" max="4900" width="3.42578125" style="1269" customWidth="1"/>
    <col min="4901" max="4902" width="3" style="1269" bestFit="1" customWidth="1"/>
    <col min="4903" max="4903" width="4" style="1269" customWidth="1"/>
    <col min="4904" max="4904" width="3" style="1269" bestFit="1" customWidth="1"/>
    <col min="4905" max="4905" width="3.42578125" style="1269" customWidth="1"/>
    <col min="4906" max="4924" width="3" style="1269" bestFit="1" customWidth="1"/>
    <col min="4925" max="5121" width="9.140625" style="1269"/>
    <col min="5122" max="5122" width="3.42578125" style="1269" bestFit="1" customWidth="1"/>
    <col min="5123" max="5123" width="9.42578125" style="1269" customWidth="1"/>
    <col min="5124" max="5124" width="8.28515625" style="1269" customWidth="1"/>
    <col min="5125" max="5125" width="34.85546875" style="1269" customWidth="1"/>
    <col min="5126" max="5126" width="8.140625" style="1269" bestFit="1" customWidth="1"/>
    <col min="5127" max="5127" width="10.42578125" style="1269" bestFit="1" customWidth="1"/>
    <col min="5128" max="5128" width="5.28515625" style="1269" customWidth="1"/>
    <col min="5129" max="5129" width="3.5703125" style="1269" bestFit="1" customWidth="1"/>
    <col min="5130" max="5130" width="3.5703125" style="1269" customWidth="1"/>
    <col min="5131" max="5132" width="2.85546875" style="1269" customWidth="1"/>
    <col min="5133" max="5137" width="2.85546875" style="1269" bestFit="1" customWidth="1"/>
    <col min="5138" max="5155" width="3" style="1269" bestFit="1" customWidth="1"/>
    <col min="5156" max="5156" width="3.42578125" style="1269" customWidth="1"/>
    <col min="5157" max="5158" width="3" style="1269" bestFit="1" customWidth="1"/>
    <col min="5159" max="5159" width="4" style="1269" customWidth="1"/>
    <col min="5160" max="5160" width="3" style="1269" bestFit="1" customWidth="1"/>
    <col min="5161" max="5161" width="3.42578125" style="1269" customWidth="1"/>
    <col min="5162" max="5180" width="3" style="1269" bestFit="1" customWidth="1"/>
    <col min="5181" max="5377" width="9.140625" style="1269"/>
    <col min="5378" max="5378" width="3.42578125" style="1269" bestFit="1" customWidth="1"/>
    <col min="5379" max="5379" width="9.42578125" style="1269" customWidth="1"/>
    <col min="5380" max="5380" width="8.28515625" style="1269" customWidth="1"/>
    <col min="5381" max="5381" width="34.85546875" style="1269" customWidth="1"/>
    <col min="5382" max="5382" width="8.140625" style="1269" bestFit="1" customWidth="1"/>
    <col min="5383" max="5383" width="10.42578125" style="1269" bestFit="1" customWidth="1"/>
    <col min="5384" max="5384" width="5.28515625" style="1269" customWidth="1"/>
    <col min="5385" max="5385" width="3.5703125" style="1269" bestFit="1" customWidth="1"/>
    <col min="5386" max="5386" width="3.5703125" style="1269" customWidth="1"/>
    <col min="5387" max="5388" width="2.85546875" style="1269" customWidth="1"/>
    <col min="5389" max="5393" width="2.85546875" style="1269" bestFit="1" customWidth="1"/>
    <col min="5394" max="5411" width="3" style="1269" bestFit="1" customWidth="1"/>
    <col min="5412" max="5412" width="3.42578125" style="1269" customWidth="1"/>
    <col min="5413" max="5414" width="3" style="1269" bestFit="1" customWidth="1"/>
    <col min="5415" max="5415" width="4" style="1269" customWidth="1"/>
    <col min="5416" max="5416" width="3" style="1269" bestFit="1" customWidth="1"/>
    <col min="5417" max="5417" width="3.42578125" style="1269" customWidth="1"/>
    <col min="5418" max="5436" width="3" style="1269" bestFit="1" customWidth="1"/>
    <col min="5437" max="5633" width="9.140625" style="1269"/>
    <col min="5634" max="5634" width="3.42578125" style="1269" bestFit="1" customWidth="1"/>
    <col min="5635" max="5635" width="9.42578125" style="1269" customWidth="1"/>
    <col min="5636" max="5636" width="8.28515625" style="1269" customWidth="1"/>
    <col min="5637" max="5637" width="34.85546875" style="1269" customWidth="1"/>
    <col min="5638" max="5638" width="8.140625" style="1269" bestFit="1" customWidth="1"/>
    <col min="5639" max="5639" width="10.42578125" style="1269" bestFit="1" customWidth="1"/>
    <col min="5640" max="5640" width="5.28515625" style="1269" customWidth="1"/>
    <col min="5641" max="5641" width="3.5703125" style="1269" bestFit="1" customWidth="1"/>
    <col min="5642" max="5642" width="3.5703125" style="1269" customWidth="1"/>
    <col min="5643" max="5644" width="2.85546875" style="1269" customWidth="1"/>
    <col min="5645" max="5649" width="2.85546875" style="1269" bestFit="1" customWidth="1"/>
    <col min="5650" max="5667" width="3" style="1269" bestFit="1" customWidth="1"/>
    <col min="5668" max="5668" width="3.42578125" style="1269" customWidth="1"/>
    <col min="5669" max="5670" width="3" style="1269" bestFit="1" customWidth="1"/>
    <col min="5671" max="5671" width="4" style="1269" customWidth="1"/>
    <col min="5672" max="5672" width="3" style="1269" bestFit="1" customWidth="1"/>
    <col min="5673" max="5673" width="3.42578125" style="1269" customWidth="1"/>
    <col min="5674" max="5692" width="3" style="1269" bestFit="1" customWidth="1"/>
    <col min="5693" max="5889" width="9.140625" style="1269"/>
    <col min="5890" max="5890" width="3.42578125" style="1269" bestFit="1" customWidth="1"/>
    <col min="5891" max="5891" width="9.42578125" style="1269" customWidth="1"/>
    <col min="5892" max="5892" width="8.28515625" style="1269" customWidth="1"/>
    <col min="5893" max="5893" width="34.85546875" style="1269" customWidth="1"/>
    <col min="5894" max="5894" width="8.140625" style="1269" bestFit="1" customWidth="1"/>
    <col min="5895" max="5895" width="10.42578125" style="1269" bestFit="1" customWidth="1"/>
    <col min="5896" max="5896" width="5.28515625" style="1269" customWidth="1"/>
    <col min="5897" max="5897" width="3.5703125" style="1269" bestFit="1" customWidth="1"/>
    <col min="5898" max="5898" width="3.5703125" style="1269" customWidth="1"/>
    <col min="5899" max="5900" width="2.85546875" style="1269" customWidth="1"/>
    <col min="5901" max="5905" width="2.85546875" style="1269" bestFit="1" customWidth="1"/>
    <col min="5906" max="5923" width="3" style="1269" bestFit="1" customWidth="1"/>
    <col min="5924" max="5924" width="3.42578125" style="1269" customWidth="1"/>
    <col min="5925" max="5926" width="3" style="1269" bestFit="1" customWidth="1"/>
    <col min="5927" max="5927" width="4" style="1269" customWidth="1"/>
    <col min="5928" max="5928" width="3" style="1269" bestFit="1" customWidth="1"/>
    <col min="5929" max="5929" width="3.42578125" style="1269" customWidth="1"/>
    <col min="5930" max="5948" width="3" style="1269" bestFit="1" customWidth="1"/>
    <col min="5949" max="6145" width="9.140625" style="1269"/>
    <col min="6146" max="6146" width="3.42578125" style="1269" bestFit="1" customWidth="1"/>
    <col min="6147" max="6147" width="9.42578125" style="1269" customWidth="1"/>
    <col min="6148" max="6148" width="8.28515625" style="1269" customWidth="1"/>
    <col min="6149" max="6149" width="34.85546875" style="1269" customWidth="1"/>
    <col min="6150" max="6150" width="8.140625" style="1269" bestFit="1" customWidth="1"/>
    <col min="6151" max="6151" width="10.42578125" style="1269" bestFit="1" customWidth="1"/>
    <col min="6152" max="6152" width="5.28515625" style="1269" customWidth="1"/>
    <col min="6153" max="6153" width="3.5703125" style="1269" bestFit="1" customWidth="1"/>
    <col min="6154" max="6154" width="3.5703125" style="1269" customWidth="1"/>
    <col min="6155" max="6156" width="2.85546875" style="1269" customWidth="1"/>
    <col min="6157" max="6161" width="2.85546875" style="1269" bestFit="1" customWidth="1"/>
    <col min="6162" max="6179" width="3" style="1269" bestFit="1" customWidth="1"/>
    <col min="6180" max="6180" width="3.42578125" style="1269" customWidth="1"/>
    <col min="6181" max="6182" width="3" style="1269" bestFit="1" customWidth="1"/>
    <col min="6183" max="6183" width="4" style="1269" customWidth="1"/>
    <col min="6184" max="6184" width="3" style="1269" bestFit="1" customWidth="1"/>
    <col min="6185" max="6185" width="3.42578125" style="1269" customWidth="1"/>
    <col min="6186" max="6204" width="3" style="1269" bestFit="1" customWidth="1"/>
    <col min="6205" max="6401" width="9.140625" style="1269"/>
    <col min="6402" max="6402" width="3.42578125" style="1269" bestFit="1" customWidth="1"/>
    <col min="6403" max="6403" width="9.42578125" style="1269" customWidth="1"/>
    <col min="6404" max="6404" width="8.28515625" style="1269" customWidth="1"/>
    <col min="6405" max="6405" width="34.85546875" style="1269" customWidth="1"/>
    <col min="6406" max="6406" width="8.140625" style="1269" bestFit="1" customWidth="1"/>
    <col min="6407" max="6407" width="10.42578125" style="1269" bestFit="1" customWidth="1"/>
    <col min="6408" max="6408" width="5.28515625" style="1269" customWidth="1"/>
    <col min="6409" max="6409" width="3.5703125" style="1269" bestFit="1" customWidth="1"/>
    <col min="6410" max="6410" width="3.5703125" style="1269" customWidth="1"/>
    <col min="6411" max="6412" width="2.85546875" style="1269" customWidth="1"/>
    <col min="6413" max="6417" width="2.85546875" style="1269" bestFit="1" customWidth="1"/>
    <col min="6418" max="6435" width="3" style="1269" bestFit="1" customWidth="1"/>
    <col min="6436" max="6436" width="3.42578125" style="1269" customWidth="1"/>
    <col min="6437" max="6438" width="3" style="1269" bestFit="1" customWidth="1"/>
    <col min="6439" max="6439" width="4" style="1269" customWidth="1"/>
    <col min="6440" max="6440" width="3" style="1269" bestFit="1" customWidth="1"/>
    <col min="6441" max="6441" width="3.42578125" style="1269" customWidth="1"/>
    <col min="6442" max="6460" width="3" style="1269" bestFit="1" customWidth="1"/>
    <col min="6461" max="6657" width="9.140625" style="1269"/>
    <col min="6658" max="6658" width="3.42578125" style="1269" bestFit="1" customWidth="1"/>
    <col min="6659" max="6659" width="9.42578125" style="1269" customWidth="1"/>
    <col min="6660" max="6660" width="8.28515625" style="1269" customWidth="1"/>
    <col min="6661" max="6661" width="34.85546875" style="1269" customWidth="1"/>
    <col min="6662" max="6662" width="8.140625" style="1269" bestFit="1" customWidth="1"/>
    <col min="6663" max="6663" width="10.42578125" style="1269" bestFit="1" customWidth="1"/>
    <col min="6664" max="6664" width="5.28515625" style="1269" customWidth="1"/>
    <col min="6665" max="6665" width="3.5703125" style="1269" bestFit="1" customWidth="1"/>
    <col min="6666" max="6666" width="3.5703125" style="1269" customWidth="1"/>
    <col min="6667" max="6668" width="2.85546875" style="1269" customWidth="1"/>
    <col min="6669" max="6673" width="2.85546875" style="1269" bestFit="1" customWidth="1"/>
    <col min="6674" max="6691" width="3" style="1269" bestFit="1" customWidth="1"/>
    <col min="6692" max="6692" width="3.42578125" style="1269" customWidth="1"/>
    <col min="6693" max="6694" width="3" style="1269" bestFit="1" customWidth="1"/>
    <col min="6695" max="6695" width="4" style="1269" customWidth="1"/>
    <col min="6696" max="6696" width="3" style="1269" bestFit="1" customWidth="1"/>
    <col min="6697" max="6697" width="3.42578125" style="1269" customWidth="1"/>
    <col min="6698" max="6716" width="3" style="1269" bestFit="1" customWidth="1"/>
    <col min="6717" max="6913" width="9.140625" style="1269"/>
    <col min="6914" max="6914" width="3.42578125" style="1269" bestFit="1" customWidth="1"/>
    <col min="6915" max="6915" width="9.42578125" style="1269" customWidth="1"/>
    <col min="6916" max="6916" width="8.28515625" style="1269" customWidth="1"/>
    <col min="6917" max="6917" width="34.85546875" style="1269" customWidth="1"/>
    <col min="6918" max="6918" width="8.140625" style="1269" bestFit="1" customWidth="1"/>
    <col min="6919" max="6919" width="10.42578125" style="1269" bestFit="1" customWidth="1"/>
    <col min="6920" max="6920" width="5.28515625" style="1269" customWidth="1"/>
    <col min="6921" max="6921" width="3.5703125" style="1269" bestFit="1" customWidth="1"/>
    <col min="6922" max="6922" width="3.5703125" style="1269" customWidth="1"/>
    <col min="6923" max="6924" width="2.85546875" style="1269" customWidth="1"/>
    <col min="6925" max="6929" width="2.85546875" style="1269" bestFit="1" customWidth="1"/>
    <col min="6930" max="6947" width="3" style="1269" bestFit="1" customWidth="1"/>
    <col min="6948" max="6948" width="3.42578125" style="1269" customWidth="1"/>
    <col min="6949" max="6950" width="3" style="1269" bestFit="1" customWidth="1"/>
    <col min="6951" max="6951" width="4" style="1269" customWidth="1"/>
    <col min="6952" max="6952" width="3" style="1269" bestFit="1" customWidth="1"/>
    <col min="6953" max="6953" width="3.42578125" style="1269" customWidth="1"/>
    <col min="6954" max="6972" width="3" style="1269" bestFit="1" customWidth="1"/>
    <col min="6973" max="7169" width="9.140625" style="1269"/>
    <col min="7170" max="7170" width="3.42578125" style="1269" bestFit="1" customWidth="1"/>
    <col min="7171" max="7171" width="9.42578125" style="1269" customWidth="1"/>
    <col min="7172" max="7172" width="8.28515625" style="1269" customWidth="1"/>
    <col min="7173" max="7173" width="34.85546875" style="1269" customWidth="1"/>
    <col min="7174" max="7174" width="8.140625" style="1269" bestFit="1" customWidth="1"/>
    <col min="7175" max="7175" width="10.42578125" style="1269" bestFit="1" customWidth="1"/>
    <col min="7176" max="7176" width="5.28515625" style="1269" customWidth="1"/>
    <col min="7177" max="7177" width="3.5703125" style="1269" bestFit="1" customWidth="1"/>
    <col min="7178" max="7178" width="3.5703125" style="1269" customWidth="1"/>
    <col min="7179" max="7180" width="2.85546875" style="1269" customWidth="1"/>
    <col min="7181" max="7185" width="2.85546875" style="1269" bestFit="1" customWidth="1"/>
    <col min="7186" max="7203" width="3" style="1269" bestFit="1" customWidth="1"/>
    <col min="7204" max="7204" width="3.42578125" style="1269" customWidth="1"/>
    <col min="7205" max="7206" width="3" style="1269" bestFit="1" customWidth="1"/>
    <col min="7207" max="7207" width="4" style="1269" customWidth="1"/>
    <col min="7208" max="7208" width="3" style="1269" bestFit="1" customWidth="1"/>
    <col min="7209" max="7209" width="3.42578125" style="1269" customWidth="1"/>
    <col min="7210" max="7228" width="3" style="1269" bestFit="1" customWidth="1"/>
    <col min="7229" max="7425" width="9.140625" style="1269"/>
    <col min="7426" max="7426" width="3.42578125" style="1269" bestFit="1" customWidth="1"/>
    <col min="7427" max="7427" width="9.42578125" style="1269" customWidth="1"/>
    <col min="7428" max="7428" width="8.28515625" style="1269" customWidth="1"/>
    <col min="7429" max="7429" width="34.85546875" style="1269" customWidth="1"/>
    <col min="7430" max="7430" width="8.140625" style="1269" bestFit="1" customWidth="1"/>
    <col min="7431" max="7431" width="10.42578125" style="1269" bestFit="1" customWidth="1"/>
    <col min="7432" max="7432" width="5.28515625" style="1269" customWidth="1"/>
    <col min="7433" max="7433" width="3.5703125" style="1269" bestFit="1" customWidth="1"/>
    <col min="7434" max="7434" width="3.5703125" style="1269" customWidth="1"/>
    <col min="7435" max="7436" width="2.85546875" style="1269" customWidth="1"/>
    <col min="7437" max="7441" width="2.85546875" style="1269" bestFit="1" customWidth="1"/>
    <col min="7442" max="7459" width="3" style="1269" bestFit="1" customWidth="1"/>
    <col min="7460" max="7460" width="3.42578125" style="1269" customWidth="1"/>
    <col min="7461" max="7462" width="3" style="1269" bestFit="1" customWidth="1"/>
    <col min="7463" max="7463" width="4" style="1269" customWidth="1"/>
    <col min="7464" max="7464" width="3" style="1269" bestFit="1" customWidth="1"/>
    <col min="7465" max="7465" width="3.42578125" style="1269" customWidth="1"/>
    <col min="7466" max="7484" width="3" style="1269" bestFit="1" customWidth="1"/>
    <col min="7485" max="7681" width="9.140625" style="1269"/>
    <col min="7682" max="7682" width="3.42578125" style="1269" bestFit="1" customWidth="1"/>
    <col min="7683" max="7683" width="9.42578125" style="1269" customWidth="1"/>
    <col min="7684" max="7684" width="8.28515625" style="1269" customWidth="1"/>
    <col min="7685" max="7685" width="34.85546875" style="1269" customWidth="1"/>
    <col min="7686" max="7686" width="8.140625" style="1269" bestFit="1" customWidth="1"/>
    <col min="7687" max="7687" width="10.42578125" style="1269" bestFit="1" customWidth="1"/>
    <col min="7688" max="7688" width="5.28515625" style="1269" customWidth="1"/>
    <col min="7689" max="7689" width="3.5703125" style="1269" bestFit="1" customWidth="1"/>
    <col min="7690" max="7690" width="3.5703125" style="1269" customWidth="1"/>
    <col min="7691" max="7692" width="2.85546875" style="1269" customWidth="1"/>
    <col min="7693" max="7697" width="2.85546875" style="1269" bestFit="1" customWidth="1"/>
    <col min="7698" max="7715" width="3" style="1269" bestFit="1" customWidth="1"/>
    <col min="7716" max="7716" width="3.42578125" style="1269" customWidth="1"/>
    <col min="7717" max="7718" width="3" style="1269" bestFit="1" customWidth="1"/>
    <col min="7719" max="7719" width="4" style="1269" customWidth="1"/>
    <col min="7720" max="7720" width="3" style="1269" bestFit="1" customWidth="1"/>
    <col min="7721" max="7721" width="3.42578125" style="1269" customWidth="1"/>
    <col min="7722" max="7740" width="3" style="1269" bestFit="1" customWidth="1"/>
    <col min="7741" max="7937" width="9.140625" style="1269"/>
    <col min="7938" max="7938" width="3.42578125" style="1269" bestFit="1" customWidth="1"/>
    <col min="7939" max="7939" width="9.42578125" style="1269" customWidth="1"/>
    <col min="7940" max="7940" width="8.28515625" style="1269" customWidth="1"/>
    <col min="7941" max="7941" width="34.85546875" style="1269" customWidth="1"/>
    <col min="7942" max="7942" width="8.140625" style="1269" bestFit="1" customWidth="1"/>
    <col min="7943" max="7943" width="10.42578125" style="1269" bestFit="1" customWidth="1"/>
    <col min="7944" max="7944" width="5.28515625" style="1269" customWidth="1"/>
    <col min="7945" max="7945" width="3.5703125" style="1269" bestFit="1" customWidth="1"/>
    <col min="7946" max="7946" width="3.5703125" style="1269" customWidth="1"/>
    <col min="7947" max="7948" width="2.85546875" style="1269" customWidth="1"/>
    <col min="7949" max="7953" width="2.85546875" style="1269" bestFit="1" customWidth="1"/>
    <col min="7954" max="7971" width="3" style="1269" bestFit="1" customWidth="1"/>
    <col min="7972" max="7972" width="3.42578125" style="1269" customWidth="1"/>
    <col min="7973" max="7974" width="3" style="1269" bestFit="1" customWidth="1"/>
    <col min="7975" max="7975" width="4" style="1269" customWidth="1"/>
    <col min="7976" max="7976" width="3" style="1269" bestFit="1" customWidth="1"/>
    <col min="7977" max="7977" width="3.42578125" style="1269" customWidth="1"/>
    <col min="7978" max="7996" width="3" style="1269" bestFit="1" customWidth="1"/>
    <col min="7997" max="8193" width="9.140625" style="1269"/>
    <col min="8194" max="8194" width="3.42578125" style="1269" bestFit="1" customWidth="1"/>
    <col min="8195" max="8195" width="9.42578125" style="1269" customWidth="1"/>
    <col min="8196" max="8196" width="8.28515625" style="1269" customWidth="1"/>
    <col min="8197" max="8197" width="34.85546875" style="1269" customWidth="1"/>
    <col min="8198" max="8198" width="8.140625" style="1269" bestFit="1" customWidth="1"/>
    <col min="8199" max="8199" width="10.42578125" style="1269" bestFit="1" customWidth="1"/>
    <col min="8200" max="8200" width="5.28515625" style="1269" customWidth="1"/>
    <col min="8201" max="8201" width="3.5703125" style="1269" bestFit="1" customWidth="1"/>
    <col min="8202" max="8202" width="3.5703125" style="1269" customWidth="1"/>
    <col min="8203" max="8204" width="2.85546875" style="1269" customWidth="1"/>
    <col min="8205" max="8209" width="2.85546875" style="1269" bestFit="1" customWidth="1"/>
    <col min="8210" max="8227" width="3" style="1269" bestFit="1" customWidth="1"/>
    <col min="8228" max="8228" width="3.42578125" style="1269" customWidth="1"/>
    <col min="8229" max="8230" width="3" style="1269" bestFit="1" customWidth="1"/>
    <col min="8231" max="8231" width="4" style="1269" customWidth="1"/>
    <col min="8232" max="8232" width="3" style="1269" bestFit="1" customWidth="1"/>
    <col min="8233" max="8233" width="3.42578125" style="1269" customWidth="1"/>
    <col min="8234" max="8252" width="3" style="1269" bestFit="1" customWidth="1"/>
    <col min="8253" max="8449" width="9.140625" style="1269"/>
    <col min="8450" max="8450" width="3.42578125" style="1269" bestFit="1" customWidth="1"/>
    <col min="8451" max="8451" width="9.42578125" style="1269" customWidth="1"/>
    <col min="8452" max="8452" width="8.28515625" style="1269" customWidth="1"/>
    <col min="8453" max="8453" width="34.85546875" style="1269" customWidth="1"/>
    <col min="8454" max="8454" width="8.140625" style="1269" bestFit="1" customWidth="1"/>
    <col min="8455" max="8455" width="10.42578125" style="1269" bestFit="1" customWidth="1"/>
    <col min="8456" max="8456" width="5.28515625" style="1269" customWidth="1"/>
    <col min="8457" max="8457" width="3.5703125" style="1269" bestFit="1" customWidth="1"/>
    <col min="8458" max="8458" width="3.5703125" style="1269" customWidth="1"/>
    <col min="8459" max="8460" width="2.85546875" style="1269" customWidth="1"/>
    <col min="8461" max="8465" width="2.85546875" style="1269" bestFit="1" customWidth="1"/>
    <col min="8466" max="8483" width="3" style="1269" bestFit="1" customWidth="1"/>
    <col min="8484" max="8484" width="3.42578125" style="1269" customWidth="1"/>
    <col min="8485" max="8486" width="3" style="1269" bestFit="1" customWidth="1"/>
    <col min="8487" max="8487" width="4" style="1269" customWidth="1"/>
    <col min="8488" max="8488" width="3" style="1269" bestFit="1" customWidth="1"/>
    <col min="8489" max="8489" width="3.42578125" style="1269" customWidth="1"/>
    <col min="8490" max="8508" width="3" style="1269" bestFit="1" customWidth="1"/>
    <col min="8509" max="8705" width="9.140625" style="1269"/>
    <col min="8706" max="8706" width="3.42578125" style="1269" bestFit="1" customWidth="1"/>
    <col min="8707" max="8707" width="9.42578125" style="1269" customWidth="1"/>
    <col min="8708" max="8708" width="8.28515625" style="1269" customWidth="1"/>
    <col min="8709" max="8709" width="34.85546875" style="1269" customWidth="1"/>
    <col min="8710" max="8710" width="8.140625" style="1269" bestFit="1" customWidth="1"/>
    <col min="8711" max="8711" width="10.42578125" style="1269" bestFit="1" customWidth="1"/>
    <col min="8712" max="8712" width="5.28515625" style="1269" customWidth="1"/>
    <col min="8713" max="8713" width="3.5703125" style="1269" bestFit="1" customWidth="1"/>
    <col min="8714" max="8714" width="3.5703125" style="1269" customWidth="1"/>
    <col min="8715" max="8716" width="2.85546875" style="1269" customWidth="1"/>
    <col min="8717" max="8721" width="2.85546875" style="1269" bestFit="1" customWidth="1"/>
    <col min="8722" max="8739" width="3" style="1269" bestFit="1" customWidth="1"/>
    <col min="8740" max="8740" width="3.42578125" style="1269" customWidth="1"/>
    <col min="8741" max="8742" width="3" style="1269" bestFit="1" customWidth="1"/>
    <col min="8743" max="8743" width="4" style="1269" customWidth="1"/>
    <col min="8744" max="8744" width="3" style="1269" bestFit="1" customWidth="1"/>
    <col min="8745" max="8745" width="3.42578125" style="1269" customWidth="1"/>
    <col min="8746" max="8764" width="3" style="1269" bestFit="1" customWidth="1"/>
    <col min="8765" max="8961" width="9.140625" style="1269"/>
    <col min="8962" max="8962" width="3.42578125" style="1269" bestFit="1" customWidth="1"/>
    <col min="8963" max="8963" width="9.42578125" style="1269" customWidth="1"/>
    <col min="8964" max="8964" width="8.28515625" style="1269" customWidth="1"/>
    <col min="8965" max="8965" width="34.85546875" style="1269" customWidth="1"/>
    <col min="8966" max="8966" width="8.140625" style="1269" bestFit="1" customWidth="1"/>
    <col min="8967" max="8967" width="10.42578125" style="1269" bestFit="1" customWidth="1"/>
    <col min="8968" max="8968" width="5.28515625" style="1269" customWidth="1"/>
    <col min="8969" max="8969" width="3.5703125" style="1269" bestFit="1" customWidth="1"/>
    <col min="8970" max="8970" width="3.5703125" style="1269" customWidth="1"/>
    <col min="8971" max="8972" width="2.85546875" style="1269" customWidth="1"/>
    <col min="8973" max="8977" width="2.85546875" style="1269" bestFit="1" customWidth="1"/>
    <col min="8978" max="8995" width="3" style="1269" bestFit="1" customWidth="1"/>
    <col min="8996" max="8996" width="3.42578125" style="1269" customWidth="1"/>
    <col min="8997" max="8998" width="3" style="1269" bestFit="1" customWidth="1"/>
    <col min="8999" max="8999" width="4" style="1269" customWidth="1"/>
    <col min="9000" max="9000" width="3" style="1269" bestFit="1" customWidth="1"/>
    <col min="9001" max="9001" width="3.42578125" style="1269" customWidth="1"/>
    <col min="9002" max="9020" width="3" style="1269" bestFit="1" customWidth="1"/>
    <col min="9021" max="9217" width="9.140625" style="1269"/>
    <col min="9218" max="9218" width="3.42578125" style="1269" bestFit="1" customWidth="1"/>
    <col min="9219" max="9219" width="9.42578125" style="1269" customWidth="1"/>
    <col min="9220" max="9220" width="8.28515625" style="1269" customWidth="1"/>
    <col min="9221" max="9221" width="34.85546875" style="1269" customWidth="1"/>
    <col min="9222" max="9222" width="8.140625" style="1269" bestFit="1" customWidth="1"/>
    <col min="9223" max="9223" width="10.42578125" style="1269" bestFit="1" customWidth="1"/>
    <col min="9224" max="9224" width="5.28515625" style="1269" customWidth="1"/>
    <col min="9225" max="9225" width="3.5703125" style="1269" bestFit="1" customWidth="1"/>
    <col min="9226" max="9226" width="3.5703125" style="1269" customWidth="1"/>
    <col min="9227" max="9228" width="2.85546875" style="1269" customWidth="1"/>
    <col min="9229" max="9233" width="2.85546875" style="1269" bestFit="1" customWidth="1"/>
    <col min="9234" max="9251" width="3" style="1269" bestFit="1" customWidth="1"/>
    <col min="9252" max="9252" width="3.42578125" style="1269" customWidth="1"/>
    <col min="9253" max="9254" width="3" style="1269" bestFit="1" customWidth="1"/>
    <col min="9255" max="9255" width="4" style="1269" customWidth="1"/>
    <col min="9256" max="9256" width="3" style="1269" bestFit="1" customWidth="1"/>
    <col min="9257" max="9257" width="3.42578125" style="1269" customWidth="1"/>
    <col min="9258" max="9276" width="3" style="1269" bestFit="1" customWidth="1"/>
    <col min="9277" max="9473" width="9.140625" style="1269"/>
    <col min="9474" max="9474" width="3.42578125" style="1269" bestFit="1" customWidth="1"/>
    <col min="9475" max="9475" width="9.42578125" style="1269" customWidth="1"/>
    <col min="9476" max="9476" width="8.28515625" style="1269" customWidth="1"/>
    <col min="9477" max="9477" width="34.85546875" style="1269" customWidth="1"/>
    <col min="9478" max="9478" width="8.140625" style="1269" bestFit="1" customWidth="1"/>
    <col min="9479" max="9479" width="10.42578125" style="1269" bestFit="1" customWidth="1"/>
    <col min="9480" max="9480" width="5.28515625" style="1269" customWidth="1"/>
    <col min="9481" max="9481" width="3.5703125" style="1269" bestFit="1" customWidth="1"/>
    <col min="9482" max="9482" width="3.5703125" style="1269" customWidth="1"/>
    <col min="9483" max="9484" width="2.85546875" style="1269" customWidth="1"/>
    <col min="9485" max="9489" width="2.85546875" style="1269" bestFit="1" customWidth="1"/>
    <col min="9490" max="9507" width="3" style="1269" bestFit="1" customWidth="1"/>
    <col min="9508" max="9508" width="3.42578125" style="1269" customWidth="1"/>
    <col min="9509" max="9510" width="3" style="1269" bestFit="1" customWidth="1"/>
    <col min="9511" max="9511" width="4" style="1269" customWidth="1"/>
    <col min="9512" max="9512" width="3" style="1269" bestFit="1" customWidth="1"/>
    <col min="9513" max="9513" width="3.42578125" style="1269" customWidth="1"/>
    <col min="9514" max="9532" width="3" style="1269" bestFit="1" customWidth="1"/>
    <col min="9533" max="9729" width="9.140625" style="1269"/>
    <col min="9730" max="9730" width="3.42578125" style="1269" bestFit="1" customWidth="1"/>
    <col min="9731" max="9731" width="9.42578125" style="1269" customWidth="1"/>
    <col min="9732" max="9732" width="8.28515625" style="1269" customWidth="1"/>
    <col min="9733" max="9733" width="34.85546875" style="1269" customWidth="1"/>
    <col min="9734" max="9734" width="8.140625" style="1269" bestFit="1" customWidth="1"/>
    <col min="9735" max="9735" width="10.42578125" style="1269" bestFit="1" customWidth="1"/>
    <col min="9736" max="9736" width="5.28515625" style="1269" customWidth="1"/>
    <col min="9737" max="9737" width="3.5703125" style="1269" bestFit="1" customWidth="1"/>
    <col min="9738" max="9738" width="3.5703125" style="1269" customWidth="1"/>
    <col min="9739" max="9740" width="2.85546875" style="1269" customWidth="1"/>
    <col min="9741" max="9745" width="2.85546875" style="1269" bestFit="1" customWidth="1"/>
    <col min="9746" max="9763" width="3" style="1269" bestFit="1" customWidth="1"/>
    <col min="9764" max="9764" width="3.42578125" style="1269" customWidth="1"/>
    <col min="9765" max="9766" width="3" style="1269" bestFit="1" customWidth="1"/>
    <col min="9767" max="9767" width="4" style="1269" customWidth="1"/>
    <col min="9768" max="9768" width="3" style="1269" bestFit="1" customWidth="1"/>
    <col min="9769" max="9769" width="3.42578125" style="1269" customWidth="1"/>
    <col min="9770" max="9788" width="3" style="1269" bestFit="1" customWidth="1"/>
    <col min="9789" max="9985" width="9.140625" style="1269"/>
    <col min="9986" max="9986" width="3.42578125" style="1269" bestFit="1" customWidth="1"/>
    <col min="9987" max="9987" width="9.42578125" style="1269" customWidth="1"/>
    <col min="9988" max="9988" width="8.28515625" style="1269" customWidth="1"/>
    <col min="9989" max="9989" width="34.85546875" style="1269" customWidth="1"/>
    <col min="9990" max="9990" width="8.140625" style="1269" bestFit="1" customWidth="1"/>
    <col min="9991" max="9991" width="10.42578125" style="1269" bestFit="1" customWidth="1"/>
    <col min="9992" max="9992" width="5.28515625" style="1269" customWidth="1"/>
    <col min="9993" max="9993" width="3.5703125" style="1269" bestFit="1" customWidth="1"/>
    <col min="9994" max="9994" width="3.5703125" style="1269" customWidth="1"/>
    <col min="9995" max="9996" width="2.85546875" style="1269" customWidth="1"/>
    <col min="9997" max="10001" width="2.85546875" style="1269" bestFit="1" customWidth="1"/>
    <col min="10002" max="10019" width="3" style="1269" bestFit="1" customWidth="1"/>
    <col min="10020" max="10020" width="3.42578125" style="1269" customWidth="1"/>
    <col min="10021" max="10022" width="3" style="1269" bestFit="1" customWidth="1"/>
    <col min="10023" max="10023" width="4" style="1269" customWidth="1"/>
    <col min="10024" max="10024" width="3" style="1269" bestFit="1" customWidth="1"/>
    <col min="10025" max="10025" width="3.42578125" style="1269" customWidth="1"/>
    <col min="10026" max="10044" width="3" style="1269" bestFit="1" customWidth="1"/>
    <col min="10045" max="10241" width="9.140625" style="1269"/>
    <col min="10242" max="10242" width="3.42578125" style="1269" bestFit="1" customWidth="1"/>
    <col min="10243" max="10243" width="9.42578125" style="1269" customWidth="1"/>
    <col min="10244" max="10244" width="8.28515625" style="1269" customWidth="1"/>
    <col min="10245" max="10245" width="34.85546875" style="1269" customWidth="1"/>
    <col min="10246" max="10246" width="8.140625" style="1269" bestFit="1" customWidth="1"/>
    <col min="10247" max="10247" width="10.42578125" style="1269" bestFit="1" customWidth="1"/>
    <col min="10248" max="10248" width="5.28515625" style="1269" customWidth="1"/>
    <col min="10249" max="10249" width="3.5703125" style="1269" bestFit="1" customWidth="1"/>
    <col min="10250" max="10250" width="3.5703125" style="1269" customWidth="1"/>
    <col min="10251" max="10252" width="2.85546875" style="1269" customWidth="1"/>
    <col min="10253" max="10257" width="2.85546875" style="1269" bestFit="1" customWidth="1"/>
    <col min="10258" max="10275" width="3" style="1269" bestFit="1" customWidth="1"/>
    <col min="10276" max="10276" width="3.42578125" style="1269" customWidth="1"/>
    <col min="10277" max="10278" width="3" style="1269" bestFit="1" customWidth="1"/>
    <col min="10279" max="10279" width="4" style="1269" customWidth="1"/>
    <col min="10280" max="10280" width="3" style="1269" bestFit="1" customWidth="1"/>
    <col min="10281" max="10281" width="3.42578125" style="1269" customWidth="1"/>
    <col min="10282" max="10300" width="3" style="1269" bestFit="1" customWidth="1"/>
    <col min="10301" max="10497" width="9.140625" style="1269"/>
    <col min="10498" max="10498" width="3.42578125" style="1269" bestFit="1" customWidth="1"/>
    <col min="10499" max="10499" width="9.42578125" style="1269" customWidth="1"/>
    <col min="10500" max="10500" width="8.28515625" style="1269" customWidth="1"/>
    <col min="10501" max="10501" width="34.85546875" style="1269" customWidth="1"/>
    <col min="10502" max="10502" width="8.140625" style="1269" bestFit="1" customWidth="1"/>
    <col min="10503" max="10503" width="10.42578125" style="1269" bestFit="1" customWidth="1"/>
    <col min="10504" max="10504" width="5.28515625" style="1269" customWidth="1"/>
    <col min="10505" max="10505" width="3.5703125" style="1269" bestFit="1" customWidth="1"/>
    <col min="10506" max="10506" width="3.5703125" style="1269" customWidth="1"/>
    <col min="10507" max="10508" width="2.85546875" style="1269" customWidth="1"/>
    <col min="10509" max="10513" width="2.85546875" style="1269" bestFit="1" customWidth="1"/>
    <col min="10514" max="10531" width="3" style="1269" bestFit="1" customWidth="1"/>
    <col min="10532" max="10532" width="3.42578125" style="1269" customWidth="1"/>
    <col min="10533" max="10534" width="3" style="1269" bestFit="1" customWidth="1"/>
    <col min="10535" max="10535" width="4" style="1269" customWidth="1"/>
    <col min="10536" max="10536" width="3" style="1269" bestFit="1" customWidth="1"/>
    <col min="10537" max="10537" width="3.42578125" style="1269" customWidth="1"/>
    <col min="10538" max="10556" width="3" style="1269" bestFit="1" customWidth="1"/>
    <col min="10557" max="10753" width="9.140625" style="1269"/>
    <col min="10754" max="10754" width="3.42578125" style="1269" bestFit="1" customWidth="1"/>
    <col min="10755" max="10755" width="9.42578125" style="1269" customWidth="1"/>
    <col min="10756" max="10756" width="8.28515625" style="1269" customWidth="1"/>
    <col min="10757" max="10757" width="34.85546875" style="1269" customWidth="1"/>
    <col min="10758" max="10758" width="8.140625" style="1269" bestFit="1" customWidth="1"/>
    <col min="10759" max="10759" width="10.42578125" style="1269" bestFit="1" customWidth="1"/>
    <col min="10760" max="10760" width="5.28515625" style="1269" customWidth="1"/>
    <col min="10761" max="10761" width="3.5703125" style="1269" bestFit="1" customWidth="1"/>
    <col min="10762" max="10762" width="3.5703125" style="1269" customWidth="1"/>
    <col min="10763" max="10764" width="2.85546875" style="1269" customWidth="1"/>
    <col min="10765" max="10769" width="2.85546875" style="1269" bestFit="1" customWidth="1"/>
    <col min="10770" max="10787" width="3" style="1269" bestFit="1" customWidth="1"/>
    <col min="10788" max="10788" width="3.42578125" style="1269" customWidth="1"/>
    <col min="10789" max="10790" width="3" style="1269" bestFit="1" customWidth="1"/>
    <col min="10791" max="10791" width="4" style="1269" customWidth="1"/>
    <col min="10792" max="10792" width="3" style="1269" bestFit="1" customWidth="1"/>
    <col min="10793" max="10793" width="3.42578125" style="1269" customWidth="1"/>
    <col min="10794" max="10812" width="3" style="1269" bestFit="1" customWidth="1"/>
    <col min="10813" max="11009" width="9.140625" style="1269"/>
    <col min="11010" max="11010" width="3.42578125" style="1269" bestFit="1" customWidth="1"/>
    <col min="11011" max="11011" width="9.42578125" style="1269" customWidth="1"/>
    <col min="11012" max="11012" width="8.28515625" style="1269" customWidth="1"/>
    <col min="11013" max="11013" width="34.85546875" style="1269" customWidth="1"/>
    <col min="11014" max="11014" width="8.140625" style="1269" bestFit="1" customWidth="1"/>
    <col min="11015" max="11015" width="10.42578125" style="1269" bestFit="1" customWidth="1"/>
    <col min="11016" max="11016" width="5.28515625" style="1269" customWidth="1"/>
    <col min="11017" max="11017" width="3.5703125" style="1269" bestFit="1" customWidth="1"/>
    <col min="11018" max="11018" width="3.5703125" style="1269" customWidth="1"/>
    <col min="11019" max="11020" width="2.85546875" style="1269" customWidth="1"/>
    <col min="11021" max="11025" width="2.85546875" style="1269" bestFit="1" customWidth="1"/>
    <col min="11026" max="11043" width="3" style="1269" bestFit="1" customWidth="1"/>
    <col min="11044" max="11044" width="3.42578125" style="1269" customWidth="1"/>
    <col min="11045" max="11046" width="3" style="1269" bestFit="1" customWidth="1"/>
    <col min="11047" max="11047" width="4" style="1269" customWidth="1"/>
    <col min="11048" max="11048" width="3" style="1269" bestFit="1" customWidth="1"/>
    <col min="11049" max="11049" width="3.42578125" style="1269" customWidth="1"/>
    <col min="11050" max="11068" width="3" style="1269" bestFit="1" customWidth="1"/>
    <col min="11069" max="11265" width="9.140625" style="1269"/>
    <col min="11266" max="11266" width="3.42578125" style="1269" bestFit="1" customWidth="1"/>
    <col min="11267" max="11267" width="9.42578125" style="1269" customWidth="1"/>
    <col min="11268" max="11268" width="8.28515625" style="1269" customWidth="1"/>
    <col min="11269" max="11269" width="34.85546875" style="1269" customWidth="1"/>
    <col min="11270" max="11270" width="8.140625" style="1269" bestFit="1" customWidth="1"/>
    <col min="11271" max="11271" width="10.42578125" style="1269" bestFit="1" customWidth="1"/>
    <col min="11272" max="11272" width="5.28515625" style="1269" customWidth="1"/>
    <col min="11273" max="11273" width="3.5703125" style="1269" bestFit="1" customWidth="1"/>
    <col min="11274" max="11274" width="3.5703125" style="1269" customWidth="1"/>
    <col min="11275" max="11276" width="2.85546875" style="1269" customWidth="1"/>
    <col min="11277" max="11281" width="2.85546875" style="1269" bestFit="1" customWidth="1"/>
    <col min="11282" max="11299" width="3" style="1269" bestFit="1" customWidth="1"/>
    <col min="11300" max="11300" width="3.42578125" style="1269" customWidth="1"/>
    <col min="11301" max="11302" width="3" style="1269" bestFit="1" customWidth="1"/>
    <col min="11303" max="11303" width="4" style="1269" customWidth="1"/>
    <col min="11304" max="11304" width="3" style="1269" bestFit="1" customWidth="1"/>
    <col min="11305" max="11305" width="3.42578125" style="1269" customWidth="1"/>
    <col min="11306" max="11324" width="3" style="1269" bestFit="1" customWidth="1"/>
    <col min="11325" max="11521" width="9.140625" style="1269"/>
    <col min="11522" max="11522" width="3.42578125" style="1269" bestFit="1" customWidth="1"/>
    <col min="11523" max="11523" width="9.42578125" style="1269" customWidth="1"/>
    <col min="11524" max="11524" width="8.28515625" style="1269" customWidth="1"/>
    <col min="11525" max="11525" width="34.85546875" style="1269" customWidth="1"/>
    <col min="11526" max="11526" width="8.140625" style="1269" bestFit="1" customWidth="1"/>
    <col min="11527" max="11527" width="10.42578125" style="1269" bestFit="1" customWidth="1"/>
    <col min="11528" max="11528" width="5.28515625" style="1269" customWidth="1"/>
    <col min="11529" max="11529" width="3.5703125" style="1269" bestFit="1" customWidth="1"/>
    <col min="11530" max="11530" width="3.5703125" style="1269" customWidth="1"/>
    <col min="11531" max="11532" width="2.85546875" style="1269" customWidth="1"/>
    <col min="11533" max="11537" width="2.85546875" style="1269" bestFit="1" customWidth="1"/>
    <col min="11538" max="11555" width="3" style="1269" bestFit="1" customWidth="1"/>
    <col min="11556" max="11556" width="3.42578125" style="1269" customWidth="1"/>
    <col min="11557" max="11558" width="3" style="1269" bestFit="1" customWidth="1"/>
    <col min="11559" max="11559" width="4" style="1269" customWidth="1"/>
    <col min="11560" max="11560" width="3" style="1269" bestFit="1" customWidth="1"/>
    <col min="11561" max="11561" width="3.42578125" style="1269" customWidth="1"/>
    <col min="11562" max="11580" width="3" style="1269" bestFit="1" customWidth="1"/>
    <col min="11581" max="11777" width="9.140625" style="1269"/>
    <col min="11778" max="11778" width="3.42578125" style="1269" bestFit="1" customWidth="1"/>
    <col min="11779" max="11779" width="9.42578125" style="1269" customWidth="1"/>
    <col min="11780" max="11780" width="8.28515625" style="1269" customWidth="1"/>
    <col min="11781" max="11781" width="34.85546875" style="1269" customWidth="1"/>
    <col min="11782" max="11782" width="8.140625" style="1269" bestFit="1" customWidth="1"/>
    <col min="11783" max="11783" width="10.42578125" style="1269" bestFit="1" customWidth="1"/>
    <col min="11784" max="11784" width="5.28515625" style="1269" customWidth="1"/>
    <col min="11785" max="11785" width="3.5703125" style="1269" bestFit="1" customWidth="1"/>
    <col min="11786" max="11786" width="3.5703125" style="1269" customWidth="1"/>
    <col min="11787" max="11788" width="2.85546875" style="1269" customWidth="1"/>
    <col min="11789" max="11793" width="2.85546875" style="1269" bestFit="1" customWidth="1"/>
    <col min="11794" max="11811" width="3" style="1269" bestFit="1" customWidth="1"/>
    <col min="11812" max="11812" width="3.42578125" style="1269" customWidth="1"/>
    <col min="11813" max="11814" width="3" style="1269" bestFit="1" customWidth="1"/>
    <col min="11815" max="11815" width="4" style="1269" customWidth="1"/>
    <col min="11816" max="11816" width="3" style="1269" bestFit="1" customWidth="1"/>
    <col min="11817" max="11817" width="3.42578125" style="1269" customWidth="1"/>
    <col min="11818" max="11836" width="3" style="1269" bestFit="1" customWidth="1"/>
    <col min="11837" max="12033" width="9.140625" style="1269"/>
    <col min="12034" max="12034" width="3.42578125" style="1269" bestFit="1" customWidth="1"/>
    <col min="12035" max="12035" width="9.42578125" style="1269" customWidth="1"/>
    <col min="12036" max="12036" width="8.28515625" style="1269" customWidth="1"/>
    <col min="12037" max="12037" width="34.85546875" style="1269" customWidth="1"/>
    <col min="12038" max="12038" width="8.140625" style="1269" bestFit="1" customWidth="1"/>
    <col min="12039" max="12039" width="10.42578125" style="1269" bestFit="1" customWidth="1"/>
    <col min="12040" max="12040" width="5.28515625" style="1269" customWidth="1"/>
    <col min="12041" max="12041" width="3.5703125" style="1269" bestFit="1" customWidth="1"/>
    <col min="12042" max="12042" width="3.5703125" style="1269" customWidth="1"/>
    <col min="12043" max="12044" width="2.85546875" style="1269" customWidth="1"/>
    <col min="12045" max="12049" width="2.85546875" style="1269" bestFit="1" customWidth="1"/>
    <col min="12050" max="12067" width="3" style="1269" bestFit="1" customWidth="1"/>
    <col min="12068" max="12068" width="3.42578125" style="1269" customWidth="1"/>
    <col min="12069" max="12070" width="3" style="1269" bestFit="1" customWidth="1"/>
    <col min="12071" max="12071" width="4" style="1269" customWidth="1"/>
    <col min="12072" max="12072" width="3" style="1269" bestFit="1" customWidth="1"/>
    <col min="12073" max="12073" width="3.42578125" style="1269" customWidth="1"/>
    <col min="12074" max="12092" width="3" style="1269" bestFit="1" customWidth="1"/>
    <col min="12093" max="12289" width="9.140625" style="1269"/>
    <col min="12290" max="12290" width="3.42578125" style="1269" bestFit="1" customWidth="1"/>
    <col min="12291" max="12291" width="9.42578125" style="1269" customWidth="1"/>
    <col min="12292" max="12292" width="8.28515625" style="1269" customWidth="1"/>
    <col min="12293" max="12293" width="34.85546875" style="1269" customWidth="1"/>
    <col min="12294" max="12294" width="8.140625" style="1269" bestFit="1" customWidth="1"/>
    <col min="12295" max="12295" width="10.42578125" style="1269" bestFit="1" customWidth="1"/>
    <col min="12296" max="12296" width="5.28515625" style="1269" customWidth="1"/>
    <col min="12297" max="12297" width="3.5703125" style="1269" bestFit="1" customWidth="1"/>
    <col min="12298" max="12298" width="3.5703125" style="1269" customWidth="1"/>
    <col min="12299" max="12300" width="2.85546875" style="1269" customWidth="1"/>
    <col min="12301" max="12305" width="2.85546875" style="1269" bestFit="1" customWidth="1"/>
    <col min="12306" max="12323" width="3" style="1269" bestFit="1" customWidth="1"/>
    <col min="12324" max="12324" width="3.42578125" style="1269" customWidth="1"/>
    <col min="12325" max="12326" width="3" style="1269" bestFit="1" customWidth="1"/>
    <col min="12327" max="12327" width="4" style="1269" customWidth="1"/>
    <col min="12328" max="12328" width="3" style="1269" bestFit="1" customWidth="1"/>
    <col min="12329" max="12329" width="3.42578125" style="1269" customWidth="1"/>
    <col min="12330" max="12348" width="3" style="1269" bestFit="1" customWidth="1"/>
    <col min="12349" max="12545" width="9.140625" style="1269"/>
    <col min="12546" max="12546" width="3.42578125" style="1269" bestFit="1" customWidth="1"/>
    <col min="12547" max="12547" width="9.42578125" style="1269" customWidth="1"/>
    <col min="12548" max="12548" width="8.28515625" style="1269" customWidth="1"/>
    <col min="12549" max="12549" width="34.85546875" style="1269" customWidth="1"/>
    <col min="12550" max="12550" width="8.140625" style="1269" bestFit="1" customWidth="1"/>
    <col min="12551" max="12551" width="10.42578125" style="1269" bestFit="1" customWidth="1"/>
    <col min="12552" max="12552" width="5.28515625" style="1269" customWidth="1"/>
    <col min="12553" max="12553" width="3.5703125" style="1269" bestFit="1" customWidth="1"/>
    <col min="12554" max="12554" width="3.5703125" style="1269" customWidth="1"/>
    <col min="12555" max="12556" width="2.85546875" style="1269" customWidth="1"/>
    <col min="12557" max="12561" width="2.85546875" style="1269" bestFit="1" customWidth="1"/>
    <col min="12562" max="12579" width="3" style="1269" bestFit="1" customWidth="1"/>
    <col min="12580" max="12580" width="3.42578125" style="1269" customWidth="1"/>
    <col min="12581" max="12582" width="3" style="1269" bestFit="1" customWidth="1"/>
    <col min="12583" max="12583" width="4" style="1269" customWidth="1"/>
    <col min="12584" max="12584" width="3" style="1269" bestFit="1" customWidth="1"/>
    <col min="12585" max="12585" width="3.42578125" style="1269" customWidth="1"/>
    <col min="12586" max="12604" width="3" style="1269" bestFit="1" customWidth="1"/>
    <col min="12605" max="12801" width="9.140625" style="1269"/>
    <col min="12802" max="12802" width="3.42578125" style="1269" bestFit="1" customWidth="1"/>
    <col min="12803" max="12803" width="9.42578125" style="1269" customWidth="1"/>
    <col min="12804" max="12804" width="8.28515625" style="1269" customWidth="1"/>
    <col min="12805" max="12805" width="34.85546875" style="1269" customWidth="1"/>
    <col min="12806" max="12806" width="8.140625" style="1269" bestFit="1" customWidth="1"/>
    <col min="12807" max="12807" width="10.42578125" style="1269" bestFit="1" customWidth="1"/>
    <col min="12808" max="12808" width="5.28515625" style="1269" customWidth="1"/>
    <col min="12809" max="12809" width="3.5703125" style="1269" bestFit="1" customWidth="1"/>
    <col min="12810" max="12810" width="3.5703125" style="1269" customWidth="1"/>
    <col min="12811" max="12812" width="2.85546875" style="1269" customWidth="1"/>
    <col min="12813" max="12817" width="2.85546875" style="1269" bestFit="1" customWidth="1"/>
    <col min="12818" max="12835" width="3" style="1269" bestFit="1" customWidth="1"/>
    <col min="12836" max="12836" width="3.42578125" style="1269" customWidth="1"/>
    <col min="12837" max="12838" width="3" style="1269" bestFit="1" customWidth="1"/>
    <col min="12839" max="12839" width="4" style="1269" customWidth="1"/>
    <col min="12840" max="12840" width="3" style="1269" bestFit="1" customWidth="1"/>
    <col min="12841" max="12841" width="3.42578125" style="1269" customWidth="1"/>
    <col min="12842" max="12860" width="3" style="1269" bestFit="1" customWidth="1"/>
    <col min="12861" max="13057" width="9.140625" style="1269"/>
    <col min="13058" max="13058" width="3.42578125" style="1269" bestFit="1" customWidth="1"/>
    <col min="13059" max="13059" width="9.42578125" style="1269" customWidth="1"/>
    <col min="13060" max="13060" width="8.28515625" style="1269" customWidth="1"/>
    <col min="13061" max="13061" width="34.85546875" style="1269" customWidth="1"/>
    <col min="13062" max="13062" width="8.140625" style="1269" bestFit="1" customWidth="1"/>
    <col min="13063" max="13063" width="10.42578125" style="1269" bestFit="1" customWidth="1"/>
    <col min="13064" max="13064" width="5.28515625" style="1269" customWidth="1"/>
    <col min="13065" max="13065" width="3.5703125" style="1269" bestFit="1" customWidth="1"/>
    <col min="13066" max="13066" width="3.5703125" style="1269" customWidth="1"/>
    <col min="13067" max="13068" width="2.85546875" style="1269" customWidth="1"/>
    <col min="13069" max="13073" width="2.85546875" style="1269" bestFit="1" customWidth="1"/>
    <col min="13074" max="13091" width="3" style="1269" bestFit="1" customWidth="1"/>
    <col min="13092" max="13092" width="3.42578125" style="1269" customWidth="1"/>
    <col min="13093" max="13094" width="3" style="1269" bestFit="1" customWidth="1"/>
    <col min="13095" max="13095" width="4" style="1269" customWidth="1"/>
    <col min="13096" max="13096" width="3" style="1269" bestFit="1" customWidth="1"/>
    <col min="13097" max="13097" width="3.42578125" style="1269" customWidth="1"/>
    <col min="13098" max="13116" width="3" style="1269" bestFit="1" customWidth="1"/>
    <col min="13117" max="13313" width="9.140625" style="1269"/>
    <col min="13314" max="13314" width="3.42578125" style="1269" bestFit="1" customWidth="1"/>
    <col min="13315" max="13315" width="9.42578125" style="1269" customWidth="1"/>
    <col min="13316" max="13316" width="8.28515625" style="1269" customWidth="1"/>
    <col min="13317" max="13317" width="34.85546875" style="1269" customWidth="1"/>
    <col min="13318" max="13318" width="8.140625" style="1269" bestFit="1" customWidth="1"/>
    <col min="13319" max="13319" width="10.42578125" style="1269" bestFit="1" customWidth="1"/>
    <col min="13320" max="13320" width="5.28515625" style="1269" customWidth="1"/>
    <col min="13321" max="13321" width="3.5703125" style="1269" bestFit="1" customWidth="1"/>
    <col min="13322" max="13322" width="3.5703125" style="1269" customWidth="1"/>
    <col min="13323" max="13324" width="2.85546875" style="1269" customWidth="1"/>
    <col min="13325" max="13329" width="2.85546875" style="1269" bestFit="1" customWidth="1"/>
    <col min="13330" max="13347" width="3" style="1269" bestFit="1" customWidth="1"/>
    <col min="13348" max="13348" width="3.42578125" style="1269" customWidth="1"/>
    <col min="13349" max="13350" width="3" style="1269" bestFit="1" customWidth="1"/>
    <col min="13351" max="13351" width="4" style="1269" customWidth="1"/>
    <col min="13352" max="13352" width="3" style="1269" bestFit="1" customWidth="1"/>
    <col min="13353" max="13353" width="3.42578125" style="1269" customWidth="1"/>
    <col min="13354" max="13372" width="3" style="1269" bestFit="1" customWidth="1"/>
    <col min="13373" max="13569" width="9.140625" style="1269"/>
    <col min="13570" max="13570" width="3.42578125" style="1269" bestFit="1" customWidth="1"/>
    <col min="13571" max="13571" width="9.42578125" style="1269" customWidth="1"/>
    <col min="13572" max="13572" width="8.28515625" style="1269" customWidth="1"/>
    <col min="13573" max="13573" width="34.85546875" style="1269" customWidth="1"/>
    <col min="13574" max="13574" width="8.140625" style="1269" bestFit="1" customWidth="1"/>
    <col min="13575" max="13575" width="10.42578125" style="1269" bestFit="1" customWidth="1"/>
    <col min="13576" max="13576" width="5.28515625" style="1269" customWidth="1"/>
    <col min="13577" max="13577" width="3.5703125" style="1269" bestFit="1" customWidth="1"/>
    <col min="13578" max="13578" width="3.5703125" style="1269" customWidth="1"/>
    <col min="13579" max="13580" width="2.85546875" style="1269" customWidth="1"/>
    <col min="13581" max="13585" width="2.85546875" style="1269" bestFit="1" customWidth="1"/>
    <col min="13586" max="13603" width="3" style="1269" bestFit="1" customWidth="1"/>
    <col min="13604" max="13604" width="3.42578125" style="1269" customWidth="1"/>
    <col min="13605" max="13606" width="3" style="1269" bestFit="1" customWidth="1"/>
    <col min="13607" max="13607" width="4" style="1269" customWidth="1"/>
    <col min="13608" max="13608" width="3" style="1269" bestFit="1" customWidth="1"/>
    <col min="13609" max="13609" width="3.42578125" style="1269" customWidth="1"/>
    <col min="13610" max="13628" width="3" style="1269" bestFit="1" customWidth="1"/>
    <col min="13629" max="13825" width="9.140625" style="1269"/>
    <col min="13826" max="13826" width="3.42578125" style="1269" bestFit="1" customWidth="1"/>
    <col min="13827" max="13827" width="9.42578125" style="1269" customWidth="1"/>
    <col min="13828" max="13828" width="8.28515625" style="1269" customWidth="1"/>
    <col min="13829" max="13829" width="34.85546875" style="1269" customWidth="1"/>
    <col min="13830" max="13830" width="8.140625" style="1269" bestFit="1" customWidth="1"/>
    <col min="13831" max="13831" width="10.42578125" style="1269" bestFit="1" customWidth="1"/>
    <col min="13832" max="13832" width="5.28515625" style="1269" customWidth="1"/>
    <col min="13833" max="13833" width="3.5703125" style="1269" bestFit="1" customWidth="1"/>
    <col min="13834" max="13834" width="3.5703125" style="1269" customWidth="1"/>
    <col min="13835" max="13836" width="2.85546875" style="1269" customWidth="1"/>
    <col min="13837" max="13841" width="2.85546875" style="1269" bestFit="1" customWidth="1"/>
    <col min="13842" max="13859" width="3" style="1269" bestFit="1" customWidth="1"/>
    <col min="13860" max="13860" width="3.42578125" style="1269" customWidth="1"/>
    <col min="13861" max="13862" width="3" style="1269" bestFit="1" customWidth="1"/>
    <col min="13863" max="13863" width="4" style="1269" customWidth="1"/>
    <col min="13864" max="13864" width="3" style="1269" bestFit="1" customWidth="1"/>
    <col min="13865" max="13865" width="3.42578125" style="1269" customWidth="1"/>
    <col min="13866" max="13884" width="3" style="1269" bestFit="1" customWidth="1"/>
    <col min="13885" max="14081" width="9.140625" style="1269"/>
    <col min="14082" max="14082" width="3.42578125" style="1269" bestFit="1" customWidth="1"/>
    <col min="14083" max="14083" width="9.42578125" style="1269" customWidth="1"/>
    <col min="14084" max="14084" width="8.28515625" style="1269" customWidth="1"/>
    <col min="14085" max="14085" width="34.85546875" style="1269" customWidth="1"/>
    <col min="14086" max="14086" width="8.140625" style="1269" bestFit="1" customWidth="1"/>
    <col min="14087" max="14087" width="10.42578125" style="1269" bestFit="1" customWidth="1"/>
    <col min="14088" max="14088" width="5.28515625" style="1269" customWidth="1"/>
    <col min="14089" max="14089" width="3.5703125" style="1269" bestFit="1" customWidth="1"/>
    <col min="14090" max="14090" width="3.5703125" style="1269" customWidth="1"/>
    <col min="14091" max="14092" width="2.85546875" style="1269" customWidth="1"/>
    <col min="14093" max="14097" width="2.85546875" style="1269" bestFit="1" customWidth="1"/>
    <col min="14098" max="14115" width="3" style="1269" bestFit="1" customWidth="1"/>
    <col min="14116" max="14116" width="3.42578125" style="1269" customWidth="1"/>
    <col min="14117" max="14118" width="3" style="1269" bestFit="1" customWidth="1"/>
    <col min="14119" max="14119" width="4" style="1269" customWidth="1"/>
    <col min="14120" max="14120" width="3" style="1269" bestFit="1" customWidth="1"/>
    <col min="14121" max="14121" width="3.42578125" style="1269" customWidth="1"/>
    <col min="14122" max="14140" width="3" style="1269" bestFit="1" customWidth="1"/>
    <col min="14141" max="14337" width="9.140625" style="1269"/>
    <col min="14338" max="14338" width="3.42578125" style="1269" bestFit="1" customWidth="1"/>
    <col min="14339" max="14339" width="9.42578125" style="1269" customWidth="1"/>
    <col min="14340" max="14340" width="8.28515625" style="1269" customWidth="1"/>
    <col min="14341" max="14341" width="34.85546875" style="1269" customWidth="1"/>
    <col min="14342" max="14342" width="8.140625" style="1269" bestFit="1" customWidth="1"/>
    <col min="14343" max="14343" width="10.42578125" style="1269" bestFit="1" customWidth="1"/>
    <col min="14344" max="14344" width="5.28515625" style="1269" customWidth="1"/>
    <col min="14345" max="14345" width="3.5703125" style="1269" bestFit="1" customWidth="1"/>
    <col min="14346" max="14346" width="3.5703125" style="1269" customWidth="1"/>
    <col min="14347" max="14348" width="2.85546875" style="1269" customWidth="1"/>
    <col min="14349" max="14353" width="2.85546875" style="1269" bestFit="1" customWidth="1"/>
    <col min="14354" max="14371" width="3" style="1269" bestFit="1" customWidth="1"/>
    <col min="14372" max="14372" width="3.42578125" style="1269" customWidth="1"/>
    <col min="14373" max="14374" width="3" style="1269" bestFit="1" customWidth="1"/>
    <col min="14375" max="14375" width="4" style="1269" customWidth="1"/>
    <col min="14376" max="14376" width="3" style="1269" bestFit="1" customWidth="1"/>
    <col min="14377" max="14377" width="3.42578125" style="1269" customWidth="1"/>
    <col min="14378" max="14396" width="3" style="1269" bestFit="1" customWidth="1"/>
    <col min="14397" max="14593" width="9.140625" style="1269"/>
    <col min="14594" max="14594" width="3.42578125" style="1269" bestFit="1" customWidth="1"/>
    <col min="14595" max="14595" width="9.42578125" style="1269" customWidth="1"/>
    <col min="14596" max="14596" width="8.28515625" style="1269" customWidth="1"/>
    <col min="14597" max="14597" width="34.85546875" style="1269" customWidth="1"/>
    <col min="14598" max="14598" width="8.140625" style="1269" bestFit="1" customWidth="1"/>
    <col min="14599" max="14599" width="10.42578125" style="1269" bestFit="1" customWidth="1"/>
    <col min="14600" max="14600" width="5.28515625" style="1269" customWidth="1"/>
    <col min="14601" max="14601" width="3.5703125" style="1269" bestFit="1" customWidth="1"/>
    <col min="14602" max="14602" width="3.5703125" style="1269" customWidth="1"/>
    <col min="14603" max="14604" width="2.85546875" style="1269" customWidth="1"/>
    <col min="14605" max="14609" width="2.85546875" style="1269" bestFit="1" customWidth="1"/>
    <col min="14610" max="14627" width="3" style="1269" bestFit="1" customWidth="1"/>
    <col min="14628" max="14628" width="3.42578125" style="1269" customWidth="1"/>
    <col min="14629" max="14630" width="3" style="1269" bestFit="1" customWidth="1"/>
    <col min="14631" max="14631" width="4" style="1269" customWidth="1"/>
    <col min="14632" max="14632" width="3" style="1269" bestFit="1" customWidth="1"/>
    <col min="14633" max="14633" width="3.42578125" style="1269" customWidth="1"/>
    <col min="14634" max="14652" width="3" style="1269" bestFit="1" customWidth="1"/>
    <col min="14653" max="14849" width="9.140625" style="1269"/>
    <col min="14850" max="14850" width="3.42578125" style="1269" bestFit="1" customWidth="1"/>
    <col min="14851" max="14851" width="9.42578125" style="1269" customWidth="1"/>
    <col min="14852" max="14852" width="8.28515625" style="1269" customWidth="1"/>
    <col min="14853" max="14853" width="34.85546875" style="1269" customWidth="1"/>
    <col min="14854" max="14854" width="8.140625" style="1269" bestFit="1" customWidth="1"/>
    <col min="14855" max="14855" width="10.42578125" style="1269" bestFit="1" customWidth="1"/>
    <col min="14856" max="14856" width="5.28515625" style="1269" customWidth="1"/>
    <col min="14857" max="14857" width="3.5703125" style="1269" bestFit="1" customWidth="1"/>
    <col min="14858" max="14858" width="3.5703125" style="1269" customWidth="1"/>
    <col min="14859" max="14860" width="2.85546875" style="1269" customWidth="1"/>
    <col min="14861" max="14865" width="2.85546875" style="1269" bestFit="1" customWidth="1"/>
    <col min="14866" max="14883" width="3" style="1269" bestFit="1" customWidth="1"/>
    <col min="14884" max="14884" width="3.42578125" style="1269" customWidth="1"/>
    <col min="14885" max="14886" width="3" style="1269" bestFit="1" customWidth="1"/>
    <col min="14887" max="14887" width="4" style="1269" customWidth="1"/>
    <col min="14888" max="14888" width="3" style="1269" bestFit="1" customWidth="1"/>
    <col min="14889" max="14889" width="3.42578125" style="1269" customWidth="1"/>
    <col min="14890" max="14908" width="3" style="1269" bestFit="1" customWidth="1"/>
    <col min="14909" max="15105" width="9.140625" style="1269"/>
    <col min="15106" max="15106" width="3.42578125" style="1269" bestFit="1" customWidth="1"/>
    <col min="15107" max="15107" width="9.42578125" style="1269" customWidth="1"/>
    <col min="15108" max="15108" width="8.28515625" style="1269" customWidth="1"/>
    <col min="15109" max="15109" width="34.85546875" style="1269" customWidth="1"/>
    <col min="15110" max="15110" width="8.140625" style="1269" bestFit="1" customWidth="1"/>
    <col min="15111" max="15111" width="10.42578125" style="1269" bestFit="1" customWidth="1"/>
    <col min="15112" max="15112" width="5.28515625" style="1269" customWidth="1"/>
    <col min="15113" max="15113" width="3.5703125" style="1269" bestFit="1" customWidth="1"/>
    <col min="15114" max="15114" width="3.5703125" style="1269" customWidth="1"/>
    <col min="15115" max="15116" width="2.85546875" style="1269" customWidth="1"/>
    <col min="15117" max="15121" width="2.85546875" style="1269" bestFit="1" customWidth="1"/>
    <col min="15122" max="15139" width="3" style="1269" bestFit="1" customWidth="1"/>
    <col min="15140" max="15140" width="3.42578125" style="1269" customWidth="1"/>
    <col min="15141" max="15142" width="3" style="1269" bestFit="1" customWidth="1"/>
    <col min="15143" max="15143" width="4" style="1269" customWidth="1"/>
    <col min="15144" max="15144" width="3" style="1269" bestFit="1" customWidth="1"/>
    <col min="15145" max="15145" width="3.42578125" style="1269" customWidth="1"/>
    <col min="15146" max="15164" width="3" style="1269" bestFit="1" customWidth="1"/>
    <col min="15165" max="15361" width="9.140625" style="1269"/>
    <col min="15362" max="15362" width="3.42578125" style="1269" bestFit="1" customWidth="1"/>
    <col min="15363" max="15363" width="9.42578125" style="1269" customWidth="1"/>
    <col min="15364" max="15364" width="8.28515625" style="1269" customWidth="1"/>
    <col min="15365" max="15365" width="34.85546875" style="1269" customWidth="1"/>
    <col min="15366" max="15366" width="8.140625" style="1269" bestFit="1" customWidth="1"/>
    <col min="15367" max="15367" width="10.42578125" style="1269" bestFit="1" customWidth="1"/>
    <col min="15368" max="15368" width="5.28515625" style="1269" customWidth="1"/>
    <col min="15369" max="15369" width="3.5703125" style="1269" bestFit="1" customWidth="1"/>
    <col min="15370" max="15370" width="3.5703125" style="1269" customWidth="1"/>
    <col min="15371" max="15372" width="2.85546875" style="1269" customWidth="1"/>
    <col min="15373" max="15377" width="2.85546875" style="1269" bestFit="1" customWidth="1"/>
    <col min="15378" max="15395" width="3" style="1269" bestFit="1" customWidth="1"/>
    <col min="15396" max="15396" width="3.42578125" style="1269" customWidth="1"/>
    <col min="15397" max="15398" width="3" style="1269" bestFit="1" customWidth="1"/>
    <col min="15399" max="15399" width="4" style="1269" customWidth="1"/>
    <col min="15400" max="15400" width="3" style="1269" bestFit="1" customWidth="1"/>
    <col min="15401" max="15401" width="3.42578125" style="1269" customWidth="1"/>
    <col min="15402" max="15420" width="3" style="1269" bestFit="1" customWidth="1"/>
    <col min="15421" max="15617" width="9.140625" style="1269"/>
    <col min="15618" max="15618" width="3.42578125" style="1269" bestFit="1" customWidth="1"/>
    <col min="15619" max="15619" width="9.42578125" style="1269" customWidth="1"/>
    <col min="15620" max="15620" width="8.28515625" style="1269" customWidth="1"/>
    <col min="15621" max="15621" width="34.85546875" style="1269" customWidth="1"/>
    <col min="15622" max="15622" width="8.140625" style="1269" bestFit="1" customWidth="1"/>
    <col min="15623" max="15623" width="10.42578125" style="1269" bestFit="1" customWidth="1"/>
    <col min="15624" max="15624" width="5.28515625" style="1269" customWidth="1"/>
    <col min="15625" max="15625" width="3.5703125" style="1269" bestFit="1" customWidth="1"/>
    <col min="15626" max="15626" width="3.5703125" style="1269" customWidth="1"/>
    <col min="15627" max="15628" width="2.85546875" style="1269" customWidth="1"/>
    <col min="15629" max="15633" width="2.85546875" style="1269" bestFit="1" customWidth="1"/>
    <col min="15634" max="15651" width="3" style="1269" bestFit="1" customWidth="1"/>
    <col min="15652" max="15652" width="3.42578125" style="1269" customWidth="1"/>
    <col min="15653" max="15654" width="3" style="1269" bestFit="1" customWidth="1"/>
    <col min="15655" max="15655" width="4" style="1269" customWidth="1"/>
    <col min="15656" max="15656" width="3" style="1269" bestFit="1" customWidth="1"/>
    <col min="15657" max="15657" width="3.42578125" style="1269" customWidth="1"/>
    <col min="15658" max="15676" width="3" style="1269" bestFit="1" customWidth="1"/>
    <col min="15677" max="15873" width="9.140625" style="1269"/>
    <col min="15874" max="15874" width="3.42578125" style="1269" bestFit="1" customWidth="1"/>
    <col min="15875" max="15875" width="9.42578125" style="1269" customWidth="1"/>
    <col min="15876" max="15876" width="8.28515625" style="1269" customWidth="1"/>
    <col min="15877" max="15877" width="34.85546875" style="1269" customWidth="1"/>
    <col min="15878" max="15878" width="8.140625" style="1269" bestFit="1" customWidth="1"/>
    <col min="15879" max="15879" width="10.42578125" style="1269" bestFit="1" customWidth="1"/>
    <col min="15880" max="15880" width="5.28515625" style="1269" customWidth="1"/>
    <col min="15881" max="15881" width="3.5703125" style="1269" bestFit="1" customWidth="1"/>
    <col min="15882" max="15882" width="3.5703125" style="1269" customWidth="1"/>
    <col min="15883" max="15884" width="2.85546875" style="1269" customWidth="1"/>
    <col min="15885" max="15889" width="2.85546875" style="1269" bestFit="1" customWidth="1"/>
    <col min="15890" max="15907" width="3" style="1269" bestFit="1" customWidth="1"/>
    <col min="15908" max="15908" width="3.42578125" style="1269" customWidth="1"/>
    <col min="15909" max="15910" width="3" style="1269" bestFit="1" customWidth="1"/>
    <col min="15911" max="15911" width="4" style="1269" customWidth="1"/>
    <col min="15912" max="15912" width="3" style="1269" bestFit="1" customWidth="1"/>
    <col min="15913" max="15913" width="3.42578125" style="1269" customWidth="1"/>
    <col min="15914" max="15932" width="3" style="1269" bestFit="1" customWidth="1"/>
    <col min="15933" max="16129" width="9.140625" style="1269"/>
    <col min="16130" max="16130" width="3.42578125" style="1269" bestFit="1" customWidth="1"/>
    <col min="16131" max="16131" width="9.42578125" style="1269" customWidth="1"/>
    <col min="16132" max="16132" width="8.28515625" style="1269" customWidth="1"/>
    <col min="16133" max="16133" width="34.85546875" style="1269" customWidth="1"/>
    <col min="16134" max="16134" width="8.140625" style="1269" bestFit="1" customWidth="1"/>
    <col min="16135" max="16135" width="10.42578125" style="1269" bestFit="1" customWidth="1"/>
    <col min="16136" max="16136" width="5.28515625" style="1269" customWidth="1"/>
    <col min="16137" max="16137" width="3.5703125" style="1269" bestFit="1" customWidth="1"/>
    <col min="16138" max="16138" width="3.5703125" style="1269" customWidth="1"/>
    <col min="16139" max="16140" width="2.85546875" style="1269" customWidth="1"/>
    <col min="16141" max="16145" width="2.85546875" style="1269" bestFit="1" customWidth="1"/>
    <col min="16146" max="16163" width="3" style="1269" bestFit="1" customWidth="1"/>
    <col min="16164" max="16164" width="3.42578125" style="1269" customWidth="1"/>
    <col min="16165" max="16166" width="3" style="1269" bestFit="1" customWidth="1"/>
    <col min="16167" max="16167" width="4" style="1269" customWidth="1"/>
    <col min="16168" max="16168" width="3" style="1269" bestFit="1" customWidth="1"/>
    <col min="16169" max="16169" width="3.42578125" style="1269" customWidth="1"/>
    <col min="16170" max="16188" width="3" style="1269" bestFit="1" customWidth="1"/>
    <col min="16189" max="16384" width="9.140625" style="1269"/>
  </cols>
  <sheetData>
    <row r="1" spans="1:65" ht="21" customHeight="1" x14ac:dyDescent="0.2">
      <c r="A1" s="2462" t="s">
        <v>24</v>
      </c>
      <c r="B1" s="2462"/>
      <c r="C1" s="2462"/>
      <c r="D1" s="2462"/>
      <c r="E1" s="1490"/>
      <c r="F1" s="1490"/>
      <c r="G1" s="1490"/>
    </row>
    <row r="2" spans="1:65" ht="16.5" customHeight="1" x14ac:dyDescent="0.2">
      <c r="A2" s="2463" t="s">
        <v>25</v>
      </c>
      <c r="B2" s="2463"/>
      <c r="C2" s="2463"/>
      <c r="D2" s="2463"/>
      <c r="E2" s="1491"/>
      <c r="F2" s="1491"/>
      <c r="G2" s="1491"/>
    </row>
    <row r="3" spans="1:65" ht="16.5" customHeight="1" x14ac:dyDescent="0.2">
      <c r="A3" s="2463" t="s">
        <v>26</v>
      </c>
      <c r="B3" s="2463"/>
      <c r="C3" s="2463"/>
      <c r="D3" s="2463"/>
      <c r="E3" s="1491"/>
      <c r="F3" s="1491"/>
      <c r="G3" s="1491"/>
    </row>
    <row r="4" spans="1:65" ht="33" customHeight="1" x14ac:dyDescent="0.2">
      <c r="A4" s="2464" t="s">
        <v>2138</v>
      </c>
      <c r="B4" s="2464"/>
      <c r="C4" s="2464"/>
      <c r="D4" s="2464"/>
      <c r="E4" s="2464"/>
      <c r="F4" s="2464"/>
      <c r="G4" s="2464"/>
      <c r="H4" s="2464"/>
      <c r="I4" s="2464"/>
      <c r="J4" s="2464"/>
      <c r="K4" s="2464"/>
      <c r="L4" s="2464"/>
      <c r="M4" s="2464"/>
      <c r="N4" s="2464"/>
      <c r="O4" s="2464"/>
      <c r="P4" s="2464"/>
      <c r="Q4" s="2464"/>
      <c r="R4" s="2464"/>
      <c r="S4" s="2464"/>
      <c r="T4" s="2464"/>
      <c r="U4" s="2464"/>
      <c r="V4" s="2464"/>
      <c r="W4" s="2464"/>
      <c r="X4" s="2464"/>
      <c r="Y4" s="2464"/>
      <c r="Z4" s="2464"/>
      <c r="AA4" s="2464"/>
      <c r="AB4" s="2464"/>
      <c r="AC4" s="2464"/>
      <c r="AD4" s="2464"/>
      <c r="AE4" s="2464"/>
      <c r="AF4" s="2464"/>
      <c r="AG4" s="2464"/>
      <c r="AH4" s="2464"/>
      <c r="AI4" s="2464"/>
      <c r="AJ4" s="2464"/>
      <c r="AK4" s="2464"/>
      <c r="AL4" s="2464"/>
      <c r="AM4" s="2464"/>
      <c r="AN4" s="2464"/>
      <c r="AO4" s="2464"/>
      <c r="AP4" s="2464"/>
      <c r="AQ4" s="2464"/>
      <c r="AR4" s="2464"/>
      <c r="AS4" s="2464"/>
      <c r="AT4" s="2464"/>
      <c r="AU4" s="2464"/>
      <c r="AV4" s="2464"/>
      <c r="AW4" s="2464"/>
      <c r="AX4" s="2464"/>
      <c r="AY4" s="2464"/>
      <c r="AZ4" s="2464"/>
      <c r="BA4" s="2464"/>
      <c r="BB4" s="2464"/>
      <c r="BC4" s="2464"/>
      <c r="BD4" s="2464"/>
      <c r="BE4" s="2464"/>
      <c r="BF4" s="2464"/>
      <c r="BG4" s="2464"/>
      <c r="BH4" s="2464"/>
    </row>
    <row r="5" spans="1:65" s="1272" customFormat="1" ht="24" customHeight="1" x14ac:dyDescent="0.2">
      <c r="A5" s="1270" t="s">
        <v>2353</v>
      </c>
      <c r="B5" s="1271"/>
      <c r="C5" s="1271"/>
      <c r="D5" s="1271"/>
      <c r="E5" s="1271"/>
      <c r="F5" s="1271"/>
      <c r="G5" s="1271"/>
      <c r="H5" s="1271"/>
      <c r="I5" s="1271"/>
      <c r="J5" s="1271"/>
      <c r="K5" s="1271"/>
      <c r="L5" s="1271"/>
      <c r="M5" s="1271"/>
      <c r="N5" s="1271"/>
      <c r="O5" s="1271"/>
      <c r="P5" s="1271"/>
      <c r="Q5" s="1271"/>
      <c r="R5" s="1271"/>
      <c r="S5" s="1271"/>
      <c r="T5" s="1271"/>
      <c r="U5" s="1271"/>
      <c r="V5" s="1271"/>
      <c r="W5" s="1271"/>
      <c r="X5" s="1271"/>
      <c r="Y5" s="1271"/>
      <c r="Z5" s="1271"/>
      <c r="AA5" s="1271"/>
      <c r="AB5" s="1271"/>
      <c r="AC5" s="1271"/>
      <c r="AD5" s="1271"/>
      <c r="AE5" s="1271"/>
      <c r="AF5" s="1271"/>
      <c r="AG5" s="1271"/>
      <c r="AH5" s="1271"/>
      <c r="AI5" s="1271"/>
      <c r="AJ5" s="1271"/>
      <c r="AK5" s="1271"/>
      <c r="AL5" s="1271"/>
      <c r="AM5" s="1271"/>
      <c r="AN5" s="1271"/>
      <c r="AO5" s="1271"/>
      <c r="AP5" s="1271"/>
      <c r="AQ5" s="1271"/>
      <c r="AR5" s="1271"/>
      <c r="AS5" s="1271"/>
      <c r="AT5" s="1271"/>
      <c r="AU5" s="1271"/>
      <c r="AV5" s="1271"/>
      <c r="AW5" s="1271"/>
      <c r="AX5" s="1271"/>
      <c r="AY5" s="1271"/>
      <c r="AZ5" s="1271"/>
      <c r="BA5" s="1271"/>
      <c r="BB5" s="1271"/>
      <c r="BC5" s="1271"/>
      <c r="BD5" s="1271"/>
      <c r="BE5" s="1271"/>
      <c r="BF5" s="1271"/>
      <c r="BG5" s="1271"/>
      <c r="BH5" s="1271"/>
    </row>
    <row r="6" spans="1:65" s="1272" customFormat="1" ht="27.75" customHeight="1" x14ac:dyDescent="0.2">
      <c r="A6" s="1270"/>
      <c r="B6" s="1270"/>
      <c r="C6" s="1271"/>
      <c r="D6" s="1271"/>
      <c r="E6" s="1271"/>
      <c r="F6" s="1271"/>
      <c r="G6" s="1271"/>
      <c r="H6" s="1271"/>
      <c r="I6" s="1271"/>
      <c r="J6" s="1271"/>
      <c r="K6" s="1271"/>
      <c r="L6" s="1271"/>
      <c r="M6" s="1271"/>
      <c r="N6" s="1271"/>
      <c r="O6" s="1271"/>
      <c r="P6" s="1271"/>
      <c r="Q6" s="1271"/>
      <c r="R6" s="1271"/>
      <c r="S6" s="1271"/>
      <c r="T6" s="1271"/>
      <c r="U6" s="1271"/>
      <c r="V6" s="1271"/>
      <c r="W6" s="1271"/>
      <c r="X6" s="1271"/>
      <c r="Y6" s="1271"/>
      <c r="Z6" s="1271"/>
      <c r="AA6" s="1271"/>
      <c r="AB6" s="1271"/>
      <c r="AC6" s="1271"/>
      <c r="AD6" s="1271"/>
      <c r="AE6" s="1271"/>
      <c r="AF6" s="1271"/>
      <c r="AG6" s="1271"/>
      <c r="AH6" s="1271"/>
      <c r="AI6" s="1271"/>
      <c r="AJ6" s="1271"/>
      <c r="AK6" s="1271"/>
      <c r="AL6" s="1271"/>
      <c r="AM6" s="1271"/>
      <c r="AN6" s="1271"/>
      <c r="AO6" s="1271"/>
      <c r="AP6" s="1271"/>
      <c r="AQ6" s="1271"/>
      <c r="AR6" s="1271"/>
      <c r="AS6" s="1271"/>
      <c r="AT6" s="1271"/>
      <c r="AU6" s="1271"/>
      <c r="AV6" s="1271"/>
      <c r="AW6" s="1271"/>
      <c r="AX6" s="1271"/>
      <c r="AY6" s="1271"/>
      <c r="AZ6" s="1271"/>
      <c r="BA6" s="1271"/>
      <c r="BB6" s="1271"/>
      <c r="BC6" s="1271"/>
      <c r="BD6" s="1271"/>
      <c r="BE6" s="1271"/>
      <c r="BF6" s="1271"/>
      <c r="BG6" s="1271"/>
      <c r="BH6" s="1271"/>
    </row>
    <row r="7" spans="1:65" ht="15" customHeight="1" x14ac:dyDescent="0.2">
      <c r="A7" s="2459" t="s">
        <v>3</v>
      </c>
      <c r="B7" s="2459" t="s">
        <v>28</v>
      </c>
      <c r="C7" s="2460" t="s">
        <v>835</v>
      </c>
      <c r="D7" s="2459" t="s">
        <v>836</v>
      </c>
      <c r="E7" s="2460" t="s">
        <v>1755</v>
      </c>
      <c r="F7" s="2460" t="s">
        <v>1756</v>
      </c>
      <c r="G7" s="2459" t="s">
        <v>838</v>
      </c>
      <c r="H7" s="2460" t="s">
        <v>839</v>
      </c>
      <c r="I7" s="2461" t="s">
        <v>2354</v>
      </c>
      <c r="J7" s="2461"/>
      <c r="K7" s="2461"/>
      <c r="L7" s="2458">
        <v>44805</v>
      </c>
      <c r="M7" s="2458"/>
      <c r="N7" s="2458"/>
      <c r="O7" s="2458"/>
      <c r="P7" s="2458">
        <v>44835</v>
      </c>
      <c r="Q7" s="2458"/>
      <c r="R7" s="2458"/>
      <c r="S7" s="2458"/>
      <c r="T7" s="2458"/>
      <c r="U7" s="2458">
        <v>44866</v>
      </c>
      <c r="V7" s="2458"/>
      <c r="W7" s="2458"/>
      <c r="X7" s="2458"/>
      <c r="Y7" s="2458">
        <v>44896</v>
      </c>
      <c r="Z7" s="2458"/>
      <c r="AA7" s="2458"/>
      <c r="AB7" s="2458"/>
      <c r="AC7" s="2457" t="s">
        <v>2355</v>
      </c>
      <c r="AD7" s="2457"/>
      <c r="AE7" s="2457"/>
      <c r="AF7" s="2457"/>
      <c r="AG7" s="2457"/>
      <c r="AH7" s="2458">
        <v>44958</v>
      </c>
      <c r="AI7" s="2458"/>
      <c r="AJ7" s="2458"/>
      <c r="AK7" s="2458"/>
      <c r="AL7" s="2458">
        <v>44986</v>
      </c>
      <c r="AM7" s="2458"/>
      <c r="AN7" s="2458"/>
      <c r="AO7" s="2458"/>
      <c r="AP7" s="2458">
        <v>45017</v>
      </c>
      <c r="AQ7" s="2458"/>
      <c r="AR7" s="2458"/>
      <c r="AS7" s="2458"/>
      <c r="AT7" s="2458"/>
      <c r="AU7" s="2457" t="s">
        <v>2210</v>
      </c>
      <c r="AV7" s="2458"/>
      <c r="AW7" s="2458"/>
      <c r="AX7" s="2458"/>
      <c r="AY7" s="2457" t="s">
        <v>2211</v>
      </c>
      <c r="AZ7" s="2458"/>
      <c r="BA7" s="2458"/>
      <c r="BB7" s="2458"/>
      <c r="BC7" s="2457" t="s">
        <v>2356</v>
      </c>
      <c r="BD7" s="2457"/>
      <c r="BE7" s="2457"/>
      <c r="BF7" s="2457"/>
      <c r="BG7" s="2457"/>
      <c r="BH7" s="1506" t="s">
        <v>1882</v>
      </c>
    </row>
    <row r="8" spans="1:65" ht="15.75" customHeight="1" x14ac:dyDescent="0.2">
      <c r="A8" s="2459"/>
      <c r="B8" s="2459"/>
      <c r="C8" s="2459"/>
      <c r="D8" s="2459"/>
      <c r="E8" s="2459"/>
      <c r="F8" s="2460"/>
      <c r="G8" s="2459"/>
      <c r="H8" s="2459"/>
      <c r="I8" s="1507">
        <v>1</v>
      </c>
      <c r="J8" s="1507">
        <v>2</v>
      </c>
      <c r="K8" s="1507">
        <v>3</v>
      </c>
      <c r="L8" s="1507">
        <v>4</v>
      </c>
      <c r="M8" s="1507">
        <v>5</v>
      </c>
      <c r="N8" s="1507">
        <v>6</v>
      </c>
      <c r="O8" s="1507">
        <v>7</v>
      </c>
      <c r="P8" s="1507">
        <v>8</v>
      </c>
      <c r="Q8" s="1507">
        <v>9</v>
      </c>
      <c r="R8" s="1507">
        <v>10</v>
      </c>
      <c r="S8" s="1507">
        <v>11</v>
      </c>
      <c r="T8" s="1507">
        <v>12</v>
      </c>
      <c r="U8" s="1507">
        <v>13</v>
      </c>
      <c r="V8" s="1507">
        <v>14</v>
      </c>
      <c r="W8" s="1507">
        <v>15</v>
      </c>
      <c r="X8" s="1507">
        <v>16</v>
      </c>
      <c r="Y8" s="1507">
        <v>17</v>
      </c>
      <c r="Z8" s="1507">
        <v>18</v>
      </c>
      <c r="AA8" s="1507">
        <v>19</v>
      </c>
      <c r="AB8" s="1507">
        <v>20</v>
      </c>
      <c r="AC8" s="1507">
        <v>21</v>
      </c>
      <c r="AD8" s="1507">
        <v>22</v>
      </c>
      <c r="AE8" s="1507">
        <v>23</v>
      </c>
      <c r="AF8" s="1507">
        <v>24</v>
      </c>
      <c r="AG8" s="1507">
        <v>25</v>
      </c>
      <c r="AH8" s="1507">
        <v>26</v>
      </c>
      <c r="AI8" s="1507">
        <v>27</v>
      </c>
      <c r="AJ8" s="1507">
        <v>28</v>
      </c>
      <c r="AK8" s="1507">
        <v>29</v>
      </c>
      <c r="AL8" s="1507">
        <v>30</v>
      </c>
      <c r="AM8" s="1507">
        <v>31</v>
      </c>
      <c r="AN8" s="1507">
        <v>32</v>
      </c>
      <c r="AO8" s="1507">
        <v>33</v>
      </c>
      <c r="AP8" s="1507">
        <v>34</v>
      </c>
      <c r="AQ8" s="1507">
        <v>35</v>
      </c>
      <c r="AR8" s="1507">
        <v>36</v>
      </c>
      <c r="AS8" s="1507">
        <v>37</v>
      </c>
      <c r="AT8" s="1507">
        <v>38</v>
      </c>
      <c r="AU8" s="1507">
        <v>39</v>
      </c>
      <c r="AV8" s="1507">
        <v>40</v>
      </c>
      <c r="AW8" s="1507">
        <v>41</v>
      </c>
      <c r="AX8" s="1507">
        <v>42</v>
      </c>
      <c r="AY8" s="1507">
        <v>43</v>
      </c>
      <c r="AZ8" s="1507">
        <v>44</v>
      </c>
      <c r="BA8" s="1507">
        <v>45</v>
      </c>
      <c r="BB8" s="1507">
        <v>46</v>
      </c>
      <c r="BC8" s="1507">
        <v>47</v>
      </c>
      <c r="BD8" s="1507">
        <v>48</v>
      </c>
      <c r="BE8" s="1507">
        <v>49</v>
      </c>
      <c r="BF8" s="1507">
        <v>50</v>
      </c>
      <c r="BG8" s="1507">
        <v>51</v>
      </c>
      <c r="BH8" s="1507">
        <v>52</v>
      </c>
    </row>
    <row r="9" spans="1:65" ht="15.75" customHeight="1" x14ac:dyDescent="0.2">
      <c r="A9" s="2459"/>
      <c r="B9" s="2459"/>
      <c r="C9" s="2459"/>
      <c r="D9" s="2459"/>
      <c r="E9" s="2459"/>
      <c r="F9" s="2460"/>
      <c r="G9" s="2459"/>
      <c r="H9" s="2459"/>
      <c r="I9" s="1508">
        <v>7</v>
      </c>
      <c r="J9" s="1278">
        <v>14</v>
      </c>
      <c r="K9" s="1278">
        <v>21</v>
      </c>
      <c r="L9" s="1509">
        <v>28</v>
      </c>
      <c r="M9" s="1510">
        <v>4</v>
      </c>
      <c r="N9" s="1278">
        <v>11</v>
      </c>
      <c r="O9" s="1278">
        <v>18</v>
      </c>
      <c r="P9" s="1278">
        <v>25</v>
      </c>
      <c r="Q9" s="1278">
        <v>2</v>
      </c>
      <c r="R9" s="1278">
        <v>9</v>
      </c>
      <c r="S9" s="1278">
        <v>16</v>
      </c>
      <c r="T9" s="1278">
        <v>23</v>
      </c>
      <c r="U9" s="1278">
        <v>30</v>
      </c>
      <c r="V9" s="1278">
        <v>6</v>
      </c>
      <c r="W9" s="1278">
        <v>13</v>
      </c>
      <c r="X9" s="1278">
        <v>20</v>
      </c>
      <c r="Y9" s="1278">
        <v>27</v>
      </c>
      <c r="Z9" s="1278">
        <v>4</v>
      </c>
      <c r="AA9" s="1278">
        <v>11</v>
      </c>
      <c r="AB9" s="1278">
        <v>18</v>
      </c>
      <c r="AC9" s="1278">
        <v>25</v>
      </c>
      <c r="AD9" s="1510">
        <v>1</v>
      </c>
      <c r="AE9" s="1278">
        <v>8</v>
      </c>
      <c r="AF9" s="1278">
        <v>15</v>
      </c>
      <c r="AG9" s="1278">
        <v>22</v>
      </c>
      <c r="AH9" s="1278">
        <v>29</v>
      </c>
      <c r="AI9" s="1511">
        <v>5</v>
      </c>
      <c r="AJ9" s="1511">
        <v>12</v>
      </c>
      <c r="AK9" s="1278">
        <v>19</v>
      </c>
      <c r="AL9" s="1278">
        <v>26</v>
      </c>
      <c r="AM9" s="1278">
        <v>4</v>
      </c>
      <c r="AN9" s="1278">
        <v>11</v>
      </c>
      <c r="AO9" s="1278">
        <v>18</v>
      </c>
      <c r="AP9" s="1278">
        <v>25</v>
      </c>
      <c r="AQ9" s="1278">
        <v>1</v>
      </c>
      <c r="AR9" s="1278">
        <v>8</v>
      </c>
      <c r="AS9" s="1278">
        <v>15</v>
      </c>
      <c r="AT9" s="1278">
        <v>22</v>
      </c>
      <c r="AU9" s="1510">
        <v>29</v>
      </c>
      <c r="AV9" s="1278">
        <v>6</v>
      </c>
      <c r="AW9" s="1278">
        <v>13</v>
      </c>
      <c r="AX9" s="1278">
        <v>20</v>
      </c>
      <c r="AY9" s="1278">
        <v>27</v>
      </c>
      <c r="AZ9" s="1278">
        <v>3</v>
      </c>
      <c r="BA9" s="1278">
        <v>10</v>
      </c>
      <c r="BB9" s="1278">
        <v>17</v>
      </c>
      <c r="BC9" s="1511">
        <v>24</v>
      </c>
      <c r="BD9" s="1511">
        <v>1</v>
      </c>
      <c r="BE9" s="1511">
        <v>8</v>
      </c>
      <c r="BF9" s="1511">
        <v>15</v>
      </c>
      <c r="BG9" s="1511">
        <v>22</v>
      </c>
      <c r="BH9" s="1511">
        <v>29</v>
      </c>
    </row>
    <row r="10" spans="1:65" ht="15.75" customHeight="1" x14ac:dyDescent="0.2">
      <c r="A10" s="2459"/>
      <c r="B10" s="2459"/>
      <c r="C10" s="2459"/>
      <c r="D10" s="2459"/>
      <c r="E10" s="2459"/>
      <c r="F10" s="2460"/>
      <c r="G10" s="2459"/>
      <c r="H10" s="2459"/>
      <c r="I10" s="1508">
        <v>13</v>
      </c>
      <c r="J10" s="1278">
        <v>20</v>
      </c>
      <c r="K10" s="1278">
        <v>27</v>
      </c>
      <c r="L10" s="1509">
        <v>3</v>
      </c>
      <c r="M10" s="1510">
        <v>10</v>
      </c>
      <c r="N10" s="1278">
        <v>17</v>
      </c>
      <c r="O10" s="1278">
        <v>24</v>
      </c>
      <c r="P10" s="1278">
        <v>1</v>
      </c>
      <c r="Q10" s="1278">
        <v>8</v>
      </c>
      <c r="R10" s="1278">
        <v>15</v>
      </c>
      <c r="S10" s="1278">
        <v>22</v>
      </c>
      <c r="T10" s="1278">
        <v>29</v>
      </c>
      <c r="U10" s="1278">
        <v>5</v>
      </c>
      <c r="V10" s="1278">
        <v>12</v>
      </c>
      <c r="W10" s="1278">
        <v>19</v>
      </c>
      <c r="X10" s="1278">
        <v>26</v>
      </c>
      <c r="Y10" s="1278">
        <v>3</v>
      </c>
      <c r="Z10" s="1278">
        <v>10</v>
      </c>
      <c r="AA10" s="1278">
        <v>17</v>
      </c>
      <c r="AB10" s="1278">
        <v>24</v>
      </c>
      <c r="AC10" s="1278">
        <v>31</v>
      </c>
      <c r="AD10" s="1510">
        <v>7</v>
      </c>
      <c r="AE10" s="1278">
        <v>14</v>
      </c>
      <c r="AF10" s="1278">
        <v>21</v>
      </c>
      <c r="AG10" s="1278">
        <v>28</v>
      </c>
      <c r="AH10" s="1512">
        <v>4</v>
      </c>
      <c r="AI10" s="1511">
        <v>11</v>
      </c>
      <c r="AJ10" s="1511">
        <v>18</v>
      </c>
      <c r="AK10" s="1278">
        <v>25</v>
      </c>
      <c r="AL10" s="1278">
        <v>3</v>
      </c>
      <c r="AM10" s="1278">
        <v>10</v>
      </c>
      <c r="AN10" s="1278">
        <v>17</v>
      </c>
      <c r="AO10" s="1278">
        <v>24</v>
      </c>
      <c r="AP10" s="1278">
        <v>31</v>
      </c>
      <c r="AQ10" s="1278">
        <v>7</v>
      </c>
      <c r="AR10" s="1278">
        <v>14</v>
      </c>
      <c r="AS10" s="1278">
        <v>21</v>
      </c>
      <c r="AT10" s="1278">
        <v>28</v>
      </c>
      <c r="AU10" s="1510">
        <v>5</v>
      </c>
      <c r="AV10" s="1278">
        <v>12</v>
      </c>
      <c r="AW10" s="1278">
        <v>19</v>
      </c>
      <c r="AX10" s="1278">
        <v>26</v>
      </c>
      <c r="AY10" s="1278">
        <v>2</v>
      </c>
      <c r="AZ10" s="1278">
        <v>9</v>
      </c>
      <c r="BA10" s="1278">
        <v>16</v>
      </c>
      <c r="BB10" s="1278">
        <v>23</v>
      </c>
      <c r="BC10" s="1511">
        <v>30</v>
      </c>
      <c r="BD10" s="1513">
        <v>7</v>
      </c>
      <c r="BE10" s="1513">
        <v>14</v>
      </c>
      <c r="BF10" s="1513">
        <v>21</v>
      </c>
      <c r="BG10" s="1513">
        <v>28</v>
      </c>
      <c r="BH10" s="1513">
        <v>4</v>
      </c>
    </row>
    <row r="11" spans="1:65" ht="17.25" customHeight="1" x14ac:dyDescent="0.25">
      <c r="A11" s="2413">
        <v>1</v>
      </c>
      <c r="B11" s="107" t="s">
        <v>1150</v>
      </c>
      <c r="C11" s="1249"/>
      <c r="D11" s="90"/>
      <c r="E11" s="1514"/>
      <c r="F11" s="1515"/>
      <c r="G11" s="1516"/>
      <c r="H11" s="80"/>
      <c r="I11" s="1517" t="s">
        <v>826</v>
      </c>
      <c r="J11" s="1517" t="s">
        <v>2</v>
      </c>
      <c r="K11" s="1517" t="s">
        <v>2</v>
      </c>
      <c r="L11" s="1493"/>
      <c r="M11" s="1493"/>
      <c r="N11" s="1493"/>
      <c r="O11" s="1493"/>
      <c r="P11" s="1493"/>
      <c r="Q11" s="1493"/>
      <c r="R11" s="1493"/>
      <c r="S11" s="1493"/>
      <c r="T11" s="1493"/>
      <c r="U11" s="1493"/>
      <c r="V11" s="1493"/>
      <c r="W11" s="1493"/>
      <c r="X11" s="1493"/>
      <c r="Y11" s="1493"/>
      <c r="Z11" s="1493"/>
      <c r="AA11" s="1493"/>
      <c r="AB11" s="1493"/>
      <c r="AC11" s="1493"/>
      <c r="AD11" s="1493"/>
      <c r="AE11" s="1493"/>
      <c r="AF11" s="1493"/>
      <c r="AG11" s="1493"/>
      <c r="AH11" s="1493"/>
      <c r="AI11" s="1518"/>
      <c r="AJ11" s="1518"/>
      <c r="AK11" s="1493"/>
      <c r="AL11" s="1493"/>
      <c r="AM11" s="1493"/>
      <c r="AN11" s="1493"/>
      <c r="AO11" s="1493"/>
      <c r="AP11" s="1493"/>
      <c r="AQ11" s="1493"/>
      <c r="AR11" s="1493"/>
      <c r="AS11" s="1493"/>
      <c r="AT11" s="1493"/>
      <c r="AU11" s="1493"/>
      <c r="AV11" s="1493"/>
      <c r="AW11" s="1493"/>
      <c r="AX11" s="1493"/>
      <c r="AY11" s="1493"/>
      <c r="AZ11" s="1493"/>
      <c r="BA11" s="1493"/>
      <c r="BB11" s="1493"/>
      <c r="BC11" s="1493"/>
      <c r="BD11" s="1281"/>
      <c r="BE11" s="1281"/>
      <c r="BF11" s="1281"/>
      <c r="BG11" s="1281"/>
      <c r="BH11" s="1281"/>
      <c r="BI11" s="1269">
        <f t="shared" ref="BI11:BI97" si="0">SUM(I11:BH11)</f>
        <v>0</v>
      </c>
    </row>
    <row r="12" spans="1:65" s="1288" customFormat="1" ht="24" customHeight="1" x14ac:dyDescent="0.2">
      <c r="A12" s="2413"/>
      <c r="B12" s="978" t="s">
        <v>1790</v>
      </c>
      <c r="C12" s="1287"/>
      <c r="D12" s="1287" t="s">
        <v>843</v>
      </c>
      <c r="E12" s="1287">
        <f>SUM(E11:E11)</f>
        <v>0</v>
      </c>
      <c r="F12" s="1287">
        <f t="shared" ref="F12:BH12" si="1">SUM(F11:F11)</f>
        <v>0</v>
      </c>
      <c r="G12" s="1287">
        <f t="shared" si="1"/>
        <v>0</v>
      </c>
      <c r="H12" s="1287">
        <f t="shared" si="1"/>
        <v>0</v>
      </c>
      <c r="I12" s="1287">
        <f t="shared" si="1"/>
        <v>0</v>
      </c>
      <c r="J12" s="1287">
        <f t="shared" si="1"/>
        <v>0</v>
      </c>
      <c r="K12" s="1287">
        <f t="shared" si="1"/>
        <v>0</v>
      </c>
      <c r="L12" s="1287">
        <f t="shared" si="1"/>
        <v>0</v>
      </c>
      <c r="M12" s="1287">
        <f t="shared" si="1"/>
        <v>0</v>
      </c>
      <c r="N12" s="1287">
        <f t="shared" si="1"/>
        <v>0</v>
      </c>
      <c r="O12" s="1287">
        <f t="shared" si="1"/>
        <v>0</v>
      </c>
      <c r="P12" s="1287">
        <f t="shared" si="1"/>
        <v>0</v>
      </c>
      <c r="Q12" s="1287">
        <f t="shared" si="1"/>
        <v>0</v>
      </c>
      <c r="R12" s="1287">
        <f t="shared" si="1"/>
        <v>0</v>
      </c>
      <c r="S12" s="1287">
        <f t="shared" si="1"/>
        <v>0</v>
      </c>
      <c r="T12" s="1287">
        <f t="shared" si="1"/>
        <v>0</v>
      </c>
      <c r="U12" s="1287">
        <f t="shared" si="1"/>
        <v>0</v>
      </c>
      <c r="V12" s="1287">
        <f t="shared" si="1"/>
        <v>0</v>
      </c>
      <c r="W12" s="1287">
        <f t="shared" si="1"/>
        <v>0</v>
      </c>
      <c r="X12" s="1287">
        <f t="shared" si="1"/>
        <v>0</v>
      </c>
      <c r="Y12" s="1287">
        <f t="shared" si="1"/>
        <v>0</v>
      </c>
      <c r="Z12" s="1287">
        <f t="shared" si="1"/>
        <v>0</v>
      </c>
      <c r="AA12" s="1287">
        <f t="shared" si="1"/>
        <v>0</v>
      </c>
      <c r="AB12" s="1287">
        <f t="shared" si="1"/>
        <v>0</v>
      </c>
      <c r="AC12" s="1287">
        <f t="shared" si="1"/>
        <v>0</v>
      </c>
      <c r="AD12" s="1287">
        <f t="shared" si="1"/>
        <v>0</v>
      </c>
      <c r="AE12" s="1287">
        <f t="shared" si="1"/>
        <v>0</v>
      </c>
      <c r="AF12" s="1287">
        <f t="shared" si="1"/>
        <v>0</v>
      </c>
      <c r="AG12" s="1287">
        <f t="shared" si="1"/>
        <v>0</v>
      </c>
      <c r="AH12" s="1287">
        <f t="shared" si="1"/>
        <v>0</v>
      </c>
      <c r="AI12" s="1287">
        <f t="shared" si="1"/>
        <v>0</v>
      </c>
      <c r="AJ12" s="1287">
        <f t="shared" si="1"/>
        <v>0</v>
      </c>
      <c r="AK12" s="1287">
        <f t="shared" si="1"/>
        <v>0</v>
      </c>
      <c r="AL12" s="1287">
        <f t="shared" si="1"/>
        <v>0</v>
      </c>
      <c r="AM12" s="1287">
        <f t="shared" si="1"/>
        <v>0</v>
      </c>
      <c r="AN12" s="1287">
        <f t="shared" si="1"/>
        <v>0</v>
      </c>
      <c r="AO12" s="1287">
        <f t="shared" si="1"/>
        <v>0</v>
      </c>
      <c r="AP12" s="1287">
        <f t="shared" si="1"/>
        <v>0</v>
      </c>
      <c r="AQ12" s="1287">
        <f t="shared" si="1"/>
        <v>0</v>
      </c>
      <c r="AR12" s="1287">
        <f t="shared" si="1"/>
        <v>0</v>
      </c>
      <c r="AS12" s="1287">
        <f t="shared" si="1"/>
        <v>0</v>
      </c>
      <c r="AT12" s="1287">
        <f t="shared" si="1"/>
        <v>0</v>
      </c>
      <c r="AU12" s="1287">
        <f t="shared" si="1"/>
        <v>0</v>
      </c>
      <c r="AV12" s="1287">
        <f t="shared" si="1"/>
        <v>0</v>
      </c>
      <c r="AW12" s="1287">
        <f t="shared" si="1"/>
        <v>0</v>
      </c>
      <c r="AX12" s="1287">
        <f t="shared" si="1"/>
        <v>0</v>
      </c>
      <c r="AY12" s="1287">
        <f t="shared" si="1"/>
        <v>0</v>
      </c>
      <c r="AZ12" s="1287">
        <f t="shared" si="1"/>
        <v>0</v>
      </c>
      <c r="BA12" s="1287">
        <f t="shared" si="1"/>
        <v>0</v>
      </c>
      <c r="BB12" s="1287">
        <f t="shared" si="1"/>
        <v>0</v>
      </c>
      <c r="BC12" s="1287">
        <f t="shared" si="1"/>
        <v>0</v>
      </c>
      <c r="BD12" s="1287">
        <f t="shared" si="1"/>
        <v>0</v>
      </c>
      <c r="BE12" s="1287">
        <f t="shared" si="1"/>
        <v>0</v>
      </c>
      <c r="BF12" s="1287">
        <f t="shared" si="1"/>
        <v>0</v>
      </c>
      <c r="BG12" s="1287">
        <f t="shared" si="1"/>
        <v>0</v>
      </c>
      <c r="BH12" s="1287">
        <f t="shared" si="1"/>
        <v>0</v>
      </c>
      <c r="BI12" s="1269">
        <f t="shared" si="0"/>
        <v>0</v>
      </c>
    </row>
    <row r="13" spans="1:65" s="1548" customFormat="1" ht="15" x14ac:dyDescent="0.25">
      <c r="A13" s="1571"/>
      <c r="B13" s="107" t="s">
        <v>2357</v>
      </c>
      <c r="C13" s="1544" t="s">
        <v>153</v>
      </c>
      <c r="D13" s="1572" t="s">
        <v>148</v>
      </c>
      <c r="E13" s="1544">
        <v>30</v>
      </c>
      <c r="G13" s="1536" t="s">
        <v>371</v>
      </c>
      <c r="H13" s="754" t="s">
        <v>417</v>
      </c>
      <c r="I13" s="754"/>
      <c r="J13" s="754"/>
      <c r="K13" s="754"/>
      <c r="L13" s="754"/>
      <c r="M13" s="754"/>
      <c r="N13" s="754"/>
      <c r="O13" s="1529"/>
      <c r="P13" s="1529"/>
      <c r="Q13" s="1547"/>
      <c r="R13" s="1547"/>
      <c r="S13" s="1547"/>
      <c r="T13" s="1547"/>
      <c r="U13" s="1529">
        <v>15</v>
      </c>
      <c r="V13" s="1529">
        <v>15</v>
      </c>
      <c r="W13" s="1551"/>
      <c r="X13" s="1551"/>
      <c r="Y13" s="1551"/>
      <c r="Z13" s="1551"/>
      <c r="AA13" s="1529"/>
      <c r="AB13" s="1551"/>
      <c r="AC13" s="1551"/>
      <c r="AD13" s="1551"/>
      <c r="AE13" s="1547"/>
      <c r="AF13" s="1547"/>
      <c r="AG13" s="1551"/>
      <c r="AH13" s="1551"/>
      <c r="AI13" s="1599"/>
      <c r="AJ13" s="1599"/>
      <c r="AK13" s="1551"/>
      <c r="AL13" s="1551"/>
      <c r="AM13" s="1561"/>
      <c r="AN13" s="1573"/>
      <c r="AO13" s="1573"/>
      <c r="AP13" s="1552"/>
      <c r="AQ13" s="1552"/>
      <c r="AR13" s="1552"/>
      <c r="AS13" s="1552"/>
      <c r="AT13" s="1552"/>
      <c r="AU13" s="1552"/>
      <c r="AV13" s="1529"/>
      <c r="AW13" s="152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552"/>
      <c r="BJ13" s="1574"/>
    </row>
    <row r="14" spans="1:65" s="1548" customFormat="1" ht="15" x14ac:dyDescent="0.25">
      <c r="A14" s="1571"/>
      <c r="B14" s="107" t="s">
        <v>2357</v>
      </c>
      <c r="C14" s="1575" t="s">
        <v>154</v>
      </c>
      <c r="D14" s="1572" t="s">
        <v>136</v>
      </c>
      <c r="E14" s="1575">
        <v>15</v>
      </c>
      <c r="G14" s="751" t="s">
        <v>371</v>
      </c>
      <c r="H14" s="754" t="s">
        <v>417</v>
      </c>
      <c r="I14" s="1550"/>
      <c r="J14" s="1550"/>
      <c r="K14" s="1550"/>
      <c r="L14" s="1550"/>
      <c r="M14" s="1550"/>
      <c r="N14" s="1550"/>
      <c r="O14" s="1552"/>
      <c r="P14" s="1552"/>
      <c r="Q14" s="1547"/>
      <c r="R14" s="1547"/>
      <c r="S14" s="1547"/>
      <c r="T14" s="1547"/>
      <c r="U14" s="1552"/>
      <c r="V14" s="1552"/>
      <c r="W14" s="1529">
        <v>15</v>
      </c>
      <c r="X14" s="1552"/>
      <c r="Y14" s="1552"/>
      <c r="Z14" s="1552"/>
      <c r="AA14" s="1552"/>
      <c r="AB14" s="1552"/>
      <c r="AC14" s="1552"/>
      <c r="AD14" s="1552"/>
      <c r="AE14" s="1547"/>
      <c r="AF14" s="1547"/>
      <c r="AG14" s="1552"/>
      <c r="AH14" s="1552"/>
      <c r="AI14" s="1600"/>
      <c r="AJ14" s="1600"/>
      <c r="AK14" s="1552"/>
      <c r="AL14" s="1552"/>
      <c r="AM14" s="1576"/>
      <c r="AN14" s="1573"/>
      <c r="AO14" s="1573"/>
      <c r="AP14" s="1552"/>
      <c r="AQ14" s="1552"/>
      <c r="AR14" s="1552"/>
      <c r="AS14" s="1552"/>
      <c r="AT14" s="1552"/>
      <c r="AU14" s="1552"/>
      <c r="AV14" s="1552"/>
      <c r="AW14" s="1552"/>
      <c r="AX14" s="1552"/>
      <c r="AY14" s="1552"/>
      <c r="AZ14" s="1552"/>
      <c r="BA14" s="1552"/>
      <c r="BB14" s="1552"/>
      <c r="BC14" s="1552"/>
      <c r="BD14" s="1552"/>
      <c r="BE14" s="1552"/>
      <c r="BF14" s="1552"/>
      <c r="BG14" s="1552"/>
      <c r="BH14" s="1552"/>
      <c r="BI14" s="1552"/>
      <c r="BJ14" s="1577"/>
      <c r="BK14" s="1578"/>
      <c r="BL14" s="1578"/>
      <c r="BM14" s="1578"/>
    </row>
    <row r="15" spans="1:65" s="1548" customFormat="1" ht="15" x14ac:dyDescent="0.25">
      <c r="A15" s="507"/>
      <c r="B15" s="107" t="s">
        <v>2357</v>
      </c>
      <c r="C15" s="1537" t="s">
        <v>2415</v>
      </c>
      <c r="D15" s="1572" t="s">
        <v>864</v>
      </c>
      <c r="E15" s="1537">
        <v>30</v>
      </c>
      <c r="G15" s="1536" t="s">
        <v>371</v>
      </c>
      <c r="H15" s="754" t="s">
        <v>417</v>
      </c>
      <c r="I15" s="754"/>
      <c r="J15" s="754"/>
      <c r="K15" s="754"/>
      <c r="L15" s="754"/>
      <c r="M15" s="754"/>
      <c r="N15" s="754"/>
      <c r="O15" s="754"/>
      <c r="P15" s="754"/>
      <c r="Q15" s="1547"/>
      <c r="R15" s="1547"/>
      <c r="S15" s="1547"/>
      <c r="T15" s="1547"/>
      <c r="U15" s="754"/>
      <c r="V15" s="1529"/>
      <c r="W15" s="1529"/>
      <c r="X15" s="1529">
        <v>15</v>
      </c>
      <c r="Y15" s="1529">
        <v>15</v>
      </c>
      <c r="Z15" s="1529"/>
      <c r="AA15" s="1529"/>
      <c r="AB15" s="1529"/>
      <c r="AC15" s="1529"/>
      <c r="AD15" s="1529"/>
      <c r="AE15" s="1547"/>
      <c r="AF15" s="1547"/>
      <c r="AG15" s="1529"/>
      <c r="AH15" s="1529"/>
      <c r="AI15" s="1601"/>
      <c r="AJ15" s="1601"/>
      <c r="AK15" s="1529"/>
      <c r="AL15" s="1552"/>
      <c r="AM15" s="1576"/>
      <c r="AN15" s="1573"/>
      <c r="AO15" s="1573"/>
      <c r="AP15" s="1552"/>
      <c r="AQ15" s="1552"/>
      <c r="AR15" s="1552"/>
      <c r="AS15" s="1552"/>
      <c r="AT15" s="1552"/>
      <c r="AU15" s="1552"/>
      <c r="AV15" s="1552"/>
      <c r="AW15" s="1552"/>
      <c r="AX15" s="1552"/>
      <c r="AY15" s="1552"/>
      <c r="AZ15" s="1552"/>
      <c r="BA15" s="1552"/>
      <c r="BB15" s="1552"/>
      <c r="BC15" s="1552"/>
      <c r="BD15" s="1552"/>
      <c r="BE15" s="1552"/>
      <c r="BF15" s="1552"/>
      <c r="BG15" s="1552"/>
      <c r="BH15" s="1552"/>
      <c r="BI15" s="1552"/>
      <c r="BJ15" s="1552"/>
      <c r="BK15" s="1552"/>
    </row>
    <row r="16" spans="1:65" s="1548" customFormat="1" ht="15" x14ac:dyDescent="0.25">
      <c r="A16" s="507"/>
      <c r="B16" s="107" t="s">
        <v>2357</v>
      </c>
      <c r="C16" s="1537" t="s">
        <v>155</v>
      </c>
      <c r="D16" s="1572" t="s">
        <v>2270</v>
      </c>
      <c r="E16" s="1537">
        <v>30</v>
      </c>
      <c r="G16" s="1536" t="s">
        <v>329</v>
      </c>
      <c r="H16" s="754" t="s">
        <v>416</v>
      </c>
      <c r="I16" s="754"/>
      <c r="J16" s="754"/>
      <c r="K16" s="754"/>
      <c r="L16" s="754"/>
      <c r="M16" s="754"/>
      <c r="N16" s="754"/>
      <c r="O16" s="1529"/>
      <c r="P16" s="1529"/>
      <c r="Q16" s="1547"/>
      <c r="R16" s="1547"/>
      <c r="S16" s="1547"/>
      <c r="T16" s="1547"/>
      <c r="U16" s="1547"/>
      <c r="V16" s="1547"/>
      <c r="W16" s="1529"/>
      <c r="X16" s="1529"/>
      <c r="Y16" s="1529"/>
      <c r="Z16" s="1529">
        <v>15</v>
      </c>
      <c r="AA16" s="1529">
        <v>15</v>
      </c>
      <c r="AB16" s="1529"/>
      <c r="AC16" s="1529"/>
      <c r="AD16" s="1529"/>
      <c r="AE16" s="1547"/>
      <c r="AF16" s="1547"/>
      <c r="AG16" s="1529"/>
      <c r="AH16" s="1529"/>
      <c r="AI16" s="1601"/>
      <c r="AJ16" s="1601"/>
      <c r="AK16" s="1529"/>
      <c r="AL16" s="1552"/>
      <c r="AM16" s="1576"/>
      <c r="AN16" s="1573"/>
      <c r="AO16" s="1573"/>
      <c r="AP16" s="1552"/>
      <c r="AQ16" s="1552"/>
      <c r="AR16" s="1552"/>
      <c r="AS16" s="1552"/>
      <c r="AT16" s="1552"/>
      <c r="AU16" s="1552"/>
      <c r="AV16" s="1552"/>
      <c r="AW16" s="1552"/>
      <c r="AX16" s="1552"/>
      <c r="AY16" s="1552"/>
      <c r="AZ16" s="1552"/>
      <c r="BA16" s="1552"/>
      <c r="BB16" s="1552"/>
      <c r="BC16" s="1552"/>
      <c r="BD16" s="1552"/>
      <c r="BE16" s="1552"/>
      <c r="BF16" s="1552"/>
      <c r="BG16" s="1552"/>
      <c r="BH16" s="1552"/>
      <c r="BI16" s="1552"/>
      <c r="BJ16" s="1579"/>
      <c r="BK16" s="1580"/>
    </row>
    <row r="17" spans="1:63" s="1548" customFormat="1" ht="15" x14ac:dyDescent="0.25">
      <c r="A17" s="507"/>
      <c r="B17" s="107" t="s">
        <v>2357</v>
      </c>
      <c r="C17" s="1537" t="s">
        <v>156</v>
      </c>
      <c r="D17" s="1572" t="s">
        <v>2426</v>
      </c>
      <c r="E17" s="1537">
        <v>45</v>
      </c>
      <c r="G17" s="1536" t="s">
        <v>321</v>
      </c>
      <c r="H17" s="754" t="s">
        <v>412</v>
      </c>
      <c r="I17" s="754"/>
      <c r="J17" s="754"/>
      <c r="K17" s="754"/>
      <c r="L17" s="754"/>
      <c r="M17" s="754"/>
      <c r="N17" s="754"/>
      <c r="O17" s="754"/>
      <c r="P17" s="754"/>
      <c r="Q17" s="1547"/>
      <c r="R17" s="1547"/>
      <c r="S17" s="1547"/>
      <c r="T17" s="1547"/>
      <c r="U17" s="754"/>
      <c r="V17" s="1529"/>
      <c r="W17" s="1529"/>
      <c r="X17" s="1529"/>
      <c r="Y17" s="1529"/>
      <c r="Z17" s="1529"/>
      <c r="AA17" s="1529"/>
      <c r="AB17" s="1529">
        <v>15</v>
      </c>
      <c r="AC17" s="1529">
        <v>15</v>
      </c>
      <c r="AD17" s="1529">
        <v>15</v>
      </c>
      <c r="AE17" s="1547"/>
      <c r="AF17" s="1547"/>
      <c r="AG17" s="1529"/>
      <c r="AH17" s="1529"/>
      <c r="AI17" s="1601"/>
      <c r="AJ17" s="1601"/>
      <c r="AK17" s="1529"/>
      <c r="AL17" s="1552"/>
      <c r="AM17" s="1576"/>
      <c r="AN17" s="1573"/>
      <c r="AO17" s="1573"/>
      <c r="AP17" s="1552"/>
      <c r="AQ17" s="1552"/>
      <c r="AR17" s="1552"/>
      <c r="AS17" s="1552"/>
      <c r="AT17" s="1552"/>
      <c r="AU17" s="1552"/>
      <c r="AV17" s="1552"/>
      <c r="AW17" s="1552"/>
      <c r="AX17" s="1552"/>
      <c r="AY17" s="1552"/>
      <c r="AZ17" s="1552"/>
      <c r="BA17" s="1552"/>
      <c r="BB17" s="1552"/>
      <c r="BC17" s="1552"/>
      <c r="BD17" s="1552"/>
      <c r="BE17" s="1552"/>
      <c r="BF17" s="1552"/>
      <c r="BG17" s="1552"/>
      <c r="BH17" s="1552"/>
      <c r="BI17" s="1552"/>
      <c r="BJ17" s="1579"/>
      <c r="BK17" s="1580"/>
    </row>
    <row r="18" spans="1:63" s="1548" customFormat="1" ht="15" x14ac:dyDescent="0.25">
      <c r="A18" s="1589"/>
      <c r="B18" s="1537" t="s">
        <v>2357</v>
      </c>
      <c r="C18" s="1537" t="s">
        <v>157</v>
      </c>
      <c r="D18" s="1590" t="s">
        <v>124</v>
      </c>
      <c r="E18" s="1537">
        <f t="shared" ref="E18:E19" si="2">SUM(I18:BB18)</f>
        <v>45</v>
      </c>
      <c r="G18" s="1536" t="s">
        <v>2220</v>
      </c>
      <c r="H18" s="754" t="s">
        <v>130</v>
      </c>
      <c r="I18" s="1547"/>
      <c r="J18" s="1547"/>
      <c r="K18" s="1547"/>
      <c r="L18" s="1547"/>
      <c r="M18" s="1547"/>
      <c r="N18" s="1547"/>
      <c r="O18" s="1529"/>
      <c r="P18" s="1529"/>
      <c r="Q18" s="1529"/>
      <c r="R18" s="1529"/>
      <c r="S18" s="1529"/>
      <c r="T18" s="1547"/>
      <c r="U18" s="1591"/>
      <c r="V18" s="1547"/>
      <c r="W18" s="1547"/>
      <c r="X18" s="1547"/>
      <c r="Y18" s="1547"/>
      <c r="Z18" s="1547"/>
      <c r="AA18" s="1547"/>
      <c r="AB18" s="1547">
        <v>15</v>
      </c>
      <c r="AC18" s="1547">
        <v>15</v>
      </c>
      <c r="AD18" s="1547">
        <v>15</v>
      </c>
      <c r="AE18" s="1547"/>
      <c r="AF18" s="1547"/>
      <c r="AG18" s="1547"/>
      <c r="AH18" s="1598"/>
      <c r="AI18" s="1602"/>
      <c r="AJ18" s="1603"/>
      <c r="AK18" s="1547"/>
      <c r="AL18" s="1591"/>
      <c r="AM18" s="1591"/>
      <c r="AN18" s="1591"/>
      <c r="AO18" s="1547"/>
      <c r="AP18" s="1547"/>
      <c r="AQ18" s="1547"/>
      <c r="AR18" s="1547"/>
      <c r="AS18" s="1547"/>
      <c r="AT18" s="1547"/>
      <c r="AU18" s="1547"/>
      <c r="AV18" s="1547"/>
      <c r="AW18" s="1547"/>
      <c r="AX18" s="1547"/>
      <c r="AY18" s="1547"/>
      <c r="AZ18" s="1547"/>
      <c r="BA18" s="1574"/>
      <c r="BC18" s="1588"/>
      <c r="BD18" s="1588"/>
      <c r="BE18" s="1587"/>
    </row>
    <row r="19" spans="1:63" s="1548" customFormat="1" ht="15" x14ac:dyDescent="0.25">
      <c r="A19" s="1589"/>
      <c r="B19" s="1537" t="s">
        <v>2357</v>
      </c>
      <c r="C19" s="1537" t="s">
        <v>158</v>
      </c>
      <c r="D19" s="1590" t="s">
        <v>2431</v>
      </c>
      <c r="E19" s="1537">
        <f t="shared" si="2"/>
        <v>90</v>
      </c>
      <c r="G19" s="1536" t="s">
        <v>2436</v>
      </c>
      <c r="H19" s="754" t="s">
        <v>144</v>
      </c>
      <c r="I19" s="1547"/>
      <c r="J19" s="1547"/>
      <c r="K19" s="1547"/>
      <c r="L19" s="1547"/>
      <c r="M19" s="1547"/>
      <c r="N19" s="1547"/>
      <c r="O19" s="1547"/>
      <c r="P19" s="1547"/>
      <c r="Q19" s="1547"/>
      <c r="R19" s="1547"/>
      <c r="S19" s="1547"/>
      <c r="T19" s="1547"/>
      <c r="U19" s="1547"/>
      <c r="V19" s="1547">
        <v>15</v>
      </c>
      <c r="W19" s="1547">
        <v>15</v>
      </c>
      <c r="X19" s="1547">
        <v>15</v>
      </c>
      <c r="Y19" s="1547">
        <v>15</v>
      </c>
      <c r="Z19" s="1547">
        <v>15</v>
      </c>
      <c r="AA19" s="1547">
        <v>15</v>
      </c>
      <c r="AB19" s="1547"/>
      <c r="AC19" s="1547"/>
      <c r="AD19" s="1547"/>
      <c r="AE19" s="1547"/>
      <c r="AF19" s="1547"/>
      <c r="AG19" s="1547"/>
      <c r="AH19" s="1598"/>
      <c r="AI19" s="1602"/>
      <c r="AJ19" s="1603"/>
      <c r="AK19" s="1547"/>
      <c r="AL19" s="1591"/>
      <c r="AM19" s="1591"/>
      <c r="AN19" s="1591"/>
      <c r="AO19" s="1547"/>
      <c r="AP19" s="1547"/>
      <c r="AQ19" s="1547"/>
      <c r="AR19" s="1547"/>
      <c r="AS19" s="1547"/>
      <c r="AT19" s="1547"/>
      <c r="AU19" s="1547"/>
      <c r="AV19" s="1547"/>
      <c r="AW19" s="1547"/>
      <c r="AX19" s="1547"/>
      <c r="AY19" s="1547"/>
      <c r="AZ19" s="1547"/>
      <c r="BA19" s="1574"/>
      <c r="BC19" s="1588"/>
      <c r="BD19" s="1588"/>
      <c r="BE19" s="1587"/>
    </row>
    <row r="20" spans="1:63" ht="17.25" customHeight="1" x14ac:dyDescent="0.25">
      <c r="A20" s="2413">
        <v>2</v>
      </c>
      <c r="B20" s="107" t="s">
        <v>2357</v>
      </c>
      <c r="C20" s="1249" t="s">
        <v>133</v>
      </c>
      <c r="D20" s="90" t="s">
        <v>1114</v>
      </c>
      <c r="E20" s="1515">
        <f>F20</f>
        <v>90</v>
      </c>
      <c r="F20" s="1515">
        <f>SUM(I20:BH20)</f>
        <v>90</v>
      </c>
      <c r="G20" s="1516" t="str">
        <f>VLOOKUP(H20,[1]MAGV!$B$1:$C$178,2,0)</f>
        <v>Th.Chiến</v>
      </c>
      <c r="H20" s="80" t="s">
        <v>287</v>
      </c>
      <c r="I20" s="1238"/>
      <c r="J20" s="1238"/>
      <c r="K20" s="1238"/>
      <c r="L20" s="1493"/>
      <c r="M20" s="1493">
        <v>12</v>
      </c>
      <c r="N20" s="1493">
        <v>12</v>
      </c>
      <c r="O20" s="1493">
        <v>12</v>
      </c>
      <c r="P20" s="1493">
        <v>12</v>
      </c>
      <c r="Q20" s="1493">
        <v>12</v>
      </c>
      <c r="R20" s="1493">
        <v>12</v>
      </c>
      <c r="S20" s="1493">
        <v>12</v>
      </c>
      <c r="T20" s="1493">
        <v>6</v>
      </c>
      <c r="U20" s="1493"/>
      <c r="V20" s="1493"/>
      <c r="W20" s="1493"/>
      <c r="X20" s="1493"/>
      <c r="Y20" s="1493"/>
      <c r="Z20" s="1493"/>
      <c r="AA20" s="1493"/>
      <c r="AB20" s="1493"/>
      <c r="AC20" s="1493"/>
      <c r="AD20" s="1493"/>
      <c r="AE20" s="1493"/>
      <c r="AF20" s="1493"/>
      <c r="AG20" s="1493"/>
      <c r="AH20" s="1493"/>
      <c r="AI20" s="1518"/>
      <c r="AJ20" s="1518"/>
      <c r="AK20" s="1493"/>
      <c r="AL20" s="1493"/>
      <c r="AM20" s="1493"/>
      <c r="AN20" s="1493"/>
      <c r="AO20" s="1493"/>
      <c r="AP20" s="1493"/>
      <c r="AQ20" s="1493"/>
      <c r="AR20" s="1493"/>
      <c r="AS20" s="1493"/>
      <c r="AT20" s="1493"/>
      <c r="AU20" s="1493"/>
      <c r="AV20" s="1493"/>
      <c r="AW20" s="1493"/>
      <c r="AX20" s="1493"/>
      <c r="AY20" s="1493"/>
      <c r="AZ20" s="1493"/>
      <c r="BA20" s="1493"/>
      <c r="BB20" s="1493"/>
      <c r="BC20" s="1493"/>
      <c r="BD20" s="1281"/>
      <c r="BE20" s="1281"/>
      <c r="BF20" s="1281"/>
      <c r="BG20" s="1281"/>
      <c r="BH20" s="1281"/>
      <c r="BI20" s="1269">
        <f t="shared" si="0"/>
        <v>90</v>
      </c>
    </row>
    <row r="21" spans="1:63" ht="17.25" customHeight="1" x14ac:dyDescent="0.25">
      <c r="A21" s="2413"/>
      <c r="B21" s="107" t="s">
        <v>2357</v>
      </c>
      <c r="C21" s="1249" t="s">
        <v>175</v>
      </c>
      <c r="D21" s="90" t="s">
        <v>10</v>
      </c>
      <c r="E21" s="1514" t="s">
        <v>1784</v>
      </c>
      <c r="F21" s="1515"/>
      <c r="G21" s="1516" t="str">
        <f>VLOOKUP(H21,[1]MAGV!$B$1:$C$178,2,0)</f>
        <v>Th.Chiến</v>
      </c>
      <c r="H21" s="80" t="s">
        <v>287</v>
      </c>
      <c r="I21" s="1519" t="s">
        <v>3</v>
      </c>
      <c r="J21" s="1519" t="s">
        <v>3</v>
      </c>
      <c r="K21" s="1519" t="s">
        <v>3</v>
      </c>
      <c r="L21" s="1493"/>
      <c r="M21" s="1493"/>
      <c r="N21" s="1493"/>
      <c r="O21" s="1493"/>
      <c r="P21" s="1493"/>
      <c r="Q21" s="1493"/>
      <c r="R21" s="1493"/>
      <c r="S21" s="1493"/>
      <c r="T21" s="1493"/>
      <c r="AC21" s="1493"/>
      <c r="AD21" s="1493"/>
      <c r="AE21" s="1520" t="s">
        <v>5</v>
      </c>
      <c r="AF21" s="1521" t="s">
        <v>826</v>
      </c>
      <c r="AG21" s="1521" t="s">
        <v>2</v>
      </c>
      <c r="AH21" s="1521" t="s">
        <v>2</v>
      </c>
      <c r="AI21" s="1518"/>
      <c r="AJ21" s="1518"/>
      <c r="AK21" s="1493"/>
      <c r="AL21" s="1493"/>
      <c r="AM21" s="1493"/>
      <c r="AN21" s="1493"/>
      <c r="AO21" s="1493"/>
      <c r="AP21" s="1493"/>
      <c r="AQ21" s="1493"/>
      <c r="AR21" s="1493"/>
      <c r="AS21" s="1493"/>
      <c r="AT21" s="1493"/>
      <c r="AU21" s="1493"/>
      <c r="AV21" s="1493"/>
      <c r="AW21" s="1493"/>
      <c r="AX21" s="1493"/>
      <c r="AY21" s="1493"/>
      <c r="AZ21" s="1493"/>
      <c r="BA21" s="1493"/>
      <c r="BB21" s="1493"/>
      <c r="BC21" s="1493"/>
      <c r="BD21" s="1281"/>
      <c r="BE21" s="1281"/>
      <c r="BF21" s="1281"/>
      <c r="BG21" s="1281"/>
      <c r="BH21" s="1281"/>
      <c r="BI21" s="1269">
        <f>SUM(I21:BH21)</f>
        <v>0</v>
      </c>
    </row>
    <row r="22" spans="1:63" s="1288" customFormat="1" ht="24" customHeight="1" x14ac:dyDescent="0.2">
      <c r="A22" s="2413"/>
      <c r="B22" s="978" t="s">
        <v>1763</v>
      </c>
      <c r="C22" s="1287"/>
      <c r="D22" s="1287" t="s">
        <v>843</v>
      </c>
      <c r="E22" s="1287">
        <f>SUM(E20:E21)</f>
        <v>90</v>
      </c>
      <c r="F22" s="1287">
        <f t="shared" ref="F22:BH22" si="3">SUM(F20:F21)</f>
        <v>90</v>
      </c>
      <c r="G22" s="1287">
        <f t="shared" si="3"/>
        <v>0</v>
      </c>
      <c r="H22" s="1287">
        <f t="shared" si="3"/>
        <v>0</v>
      </c>
      <c r="I22" s="1287">
        <f t="shared" si="3"/>
        <v>0</v>
      </c>
      <c r="J22" s="1287">
        <f t="shared" si="3"/>
        <v>0</v>
      </c>
      <c r="K22" s="1287">
        <f t="shared" si="3"/>
        <v>0</v>
      </c>
      <c r="L22" s="1287">
        <f t="shared" si="3"/>
        <v>0</v>
      </c>
      <c r="M22" s="1287">
        <f t="shared" si="3"/>
        <v>12</v>
      </c>
      <c r="N22" s="1287">
        <f t="shared" si="3"/>
        <v>12</v>
      </c>
      <c r="O22" s="1287">
        <f t="shared" si="3"/>
        <v>12</v>
      </c>
      <c r="P22" s="1287">
        <f t="shared" si="3"/>
        <v>12</v>
      </c>
      <c r="Q22" s="1287">
        <f t="shared" si="3"/>
        <v>12</v>
      </c>
      <c r="R22" s="1287">
        <f t="shared" si="3"/>
        <v>12</v>
      </c>
      <c r="S22" s="1287">
        <f t="shared" si="3"/>
        <v>12</v>
      </c>
      <c r="T22" s="1287">
        <f t="shared" si="3"/>
        <v>6</v>
      </c>
      <c r="U22" s="1287">
        <f t="shared" si="3"/>
        <v>0</v>
      </c>
      <c r="V22" s="1287">
        <f t="shared" si="3"/>
        <v>0</v>
      </c>
      <c r="W22" s="1287">
        <f t="shared" si="3"/>
        <v>0</v>
      </c>
      <c r="X22" s="1287">
        <f t="shared" si="3"/>
        <v>0</v>
      </c>
      <c r="Y22" s="1287">
        <f t="shared" si="3"/>
        <v>0</v>
      </c>
      <c r="Z22" s="1287">
        <f t="shared" si="3"/>
        <v>0</v>
      </c>
      <c r="AA22" s="1287">
        <f t="shared" si="3"/>
        <v>0</v>
      </c>
      <c r="AB22" s="1287">
        <f t="shared" si="3"/>
        <v>0</v>
      </c>
      <c r="AC22" s="1287">
        <f t="shared" si="3"/>
        <v>0</v>
      </c>
      <c r="AD22" s="1287">
        <f t="shared" si="3"/>
        <v>0</v>
      </c>
      <c r="AE22" s="1287">
        <f t="shared" si="3"/>
        <v>0</v>
      </c>
      <c r="AF22" s="1287">
        <f t="shared" si="3"/>
        <v>0</v>
      </c>
      <c r="AG22" s="1287">
        <f t="shared" si="3"/>
        <v>0</v>
      </c>
      <c r="AH22" s="1287">
        <f t="shared" si="3"/>
        <v>0</v>
      </c>
      <c r="AI22" s="1287">
        <f t="shared" si="3"/>
        <v>0</v>
      </c>
      <c r="AJ22" s="1287">
        <f t="shared" si="3"/>
        <v>0</v>
      </c>
      <c r="AK22" s="1287">
        <f t="shared" si="3"/>
        <v>0</v>
      </c>
      <c r="AL22" s="1287">
        <f t="shared" si="3"/>
        <v>0</v>
      </c>
      <c r="AM22" s="1287">
        <f t="shared" si="3"/>
        <v>0</v>
      </c>
      <c r="AN22" s="1287">
        <f t="shared" si="3"/>
        <v>0</v>
      </c>
      <c r="AO22" s="1287">
        <f t="shared" si="3"/>
        <v>0</v>
      </c>
      <c r="AP22" s="1287">
        <f t="shared" si="3"/>
        <v>0</v>
      </c>
      <c r="AQ22" s="1287">
        <f t="shared" si="3"/>
        <v>0</v>
      </c>
      <c r="AR22" s="1287">
        <f t="shared" si="3"/>
        <v>0</v>
      </c>
      <c r="AS22" s="1287">
        <f t="shared" si="3"/>
        <v>0</v>
      </c>
      <c r="AT22" s="1287">
        <f t="shared" si="3"/>
        <v>0</v>
      </c>
      <c r="AU22" s="1287">
        <f t="shared" si="3"/>
        <v>0</v>
      </c>
      <c r="AV22" s="1287">
        <f t="shared" si="3"/>
        <v>0</v>
      </c>
      <c r="AW22" s="1287">
        <f t="shared" si="3"/>
        <v>0</v>
      </c>
      <c r="AX22" s="1287">
        <f t="shared" si="3"/>
        <v>0</v>
      </c>
      <c r="AY22" s="1287">
        <f t="shared" si="3"/>
        <v>0</v>
      </c>
      <c r="AZ22" s="1287">
        <f t="shared" si="3"/>
        <v>0</v>
      </c>
      <c r="BA22" s="1287">
        <f t="shared" si="3"/>
        <v>0</v>
      </c>
      <c r="BB22" s="1287">
        <f t="shared" si="3"/>
        <v>0</v>
      </c>
      <c r="BC22" s="1287">
        <f t="shared" si="3"/>
        <v>0</v>
      </c>
      <c r="BD22" s="1287">
        <f t="shared" si="3"/>
        <v>0</v>
      </c>
      <c r="BE22" s="1287">
        <f t="shared" si="3"/>
        <v>0</v>
      </c>
      <c r="BF22" s="1287">
        <f t="shared" si="3"/>
        <v>0</v>
      </c>
      <c r="BG22" s="1287">
        <f t="shared" si="3"/>
        <v>0</v>
      </c>
      <c r="BH22" s="1287">
        <f t="shared" si="3"/>
        <v>0</v>
      </c>
      <c r="BI22" s="1269">
        <f t="shared" si="0"/>
        <v>90</v>
      </c>
    </row>
    <row r="23" spans="1:63" ht="17.25" customHeight="1" x14ac:dyDescent="0.25">
      <c r="A23" s="2413">
        <v>3</v>
      </c>
      <c r="B23" s="107" t="s">
        <v>2358</v>
      </c>
      <c r="C23" s="1249" t="s">
        <v>175</v>
      </c>
      <c r="D23" s="90" t="s">
        <v>10</v>
      </c>
      <c r="E23" s="1514" t="s">
        <v>1784</v>
      </c>
      <c r="F23" s="1515">
        <v>14</v>
      </c>
      <c r="G23" s="1516" t="str">
        <f>VLOOKUP(H23,[1]MAGV!$B$1:$C$178,2,0)</f>
        <v>Th.M.Toàn</v>
      </c>
      <c r="H23" s="80" t="s">
        <v>288</v>
      </c>
      <c r="I23" s="1238"/>
      <c r="J23" s="1238"/>
      <c r="K23" s="1238"/>
      <c r="L23" s="1493"/>
      <c r="M23" s="1493"/>
      <c r="N23" s="1493"/>
      <c r="O23" s="1493"/>
      <c r="P23" s="1493"/>
      <c r="Q23" s="1493"/>
      <c r="R23" s="1493"/>
      <c r="S23" s="1493"/>
      <c r="T23" s="1493"/>
      <c r="U23" s="1493"/>
      <c r="V23" s="1493"/>
      <c r="W23" s="1493"/>
      <c r="X23" s="1493"/>
      <c r="Y23" s="1493"/>
      <c r="Z23" s="1493"/>
      <c r="AA23" s="1493"/>
      <c r="AB23" s="1493"/>
      <c r="AC23" s="1493"/>
      <c r="AD23" s="1493"/>
      <c r="AE23" s="1493"/>
      <c r="AF23" s="1493"/>
      <c r="AG23" s="1493"/>
      <c r="AH23" s="1493"/>
      <c r="AI23" s="1518"/>
      <c r="AJ23" s="1518"/>
      <c r="AK23" s="1493"/>
      <c r="AL23" s="1281"/>
      <c r="AM23" s="1493"/>
      <c r="AN23" s="1493"/>
      <c r="AO23" s="1493"/>
      <c r="AP23" s="1493"/>
      <c r="AQ23" s="1493"/>
      <c r="AR23" s="1493"/>
      <c r="AS23" s="1281"/>
      <c r="AT23" s="1522" t="s">
        <v>3</v>
      </c>
      <c r="AU23" s="1522" t="s">
        <v>3</v>
      </c>
      <c r="AV23" s="1522" t="s">
        <v>3</v>
      </c>
      <c r="AW23" s="1522" t="s">
        <v>3</v>
      </c>
      <c r="AX23" s="1517" t="s">
        <v>826</v>
      </c>
      <c r="AY23" s="1517" t="s">
        <v>2</v>
      </c>
      <c r="AZ23" s="1517" t="s">
        <v>2</v>
      </c>
      <c r="BA23" s="1493"/>
      <c r="BB23" s="1493"/>
      <c r="BC23" s="1493"/>
      <c r="BD23" s="1281"/>
      <c r="BE23" s="1281"/>
      <c r="BF23" s="1281"/>
      <c r="BG23" s="1281"/>
      <c r="BH23" s="1281"/>
      <c r="BI23" s="1269">
        <f t="shared" si="0"/>
        <v>0</v>
      </c>
    </row>
    <row r="24" spans="1:63" s="1288" customFormat="1" ht="24" customHeight="1" x14ac:dyDescent="0.2">
      <c r="A24" s="2413"/>
      <c r="B24" s="978" t="s">
        <v>2359</v>
      </c>
      <c r="C24" s="1287"/>
      <c r="D24" s="1287" t="s">
        <v>843</v>
      </c>
      <c r="E24" s="1287">
        <f>SUM(E23:E23)</f>
        <v>0</v>
      </c>
      <c r="F24" s="1287">
        <f t="shared" ref="F24:BH24" si="4">SUM(F23:F23)</f>
        <v>14</v>
      </c>
      <c r="G24" s="1287">
        <f t="shared" si="4"/>
        <v>0</v>
      </c>
      <c r="H24" s="1287">
        <f t="shared" si="4"/>
        <v>0</v>
      </c>
      <c r="I24" s="1287">
        <f t="shared" si="4"/>
        <v>0</v>
      </c>
      <c r="J24" s="1287">
        <f t="shared" si="4"/>
        <v>0</v>
      </c>
      <c r="K24" s="1287">
        <f t="shared" si="4"/>
        <v>0</v>
      </c>
      <c r="L24" s="1287">
        <f t="shared" si="4"/>
        <v>0</v>
      </c>
      <c r="M24" s="1287">
        <f t="shared" si="4"/>
        <v>0</v>
      </c>
      <c r="N24" s="1287">
        <f t="shared" si="4"/>
        <v>0</v>
      </c>
      <c r="O24" s="1287">
        <f t="shared" si="4"/>
        <v>0</v>
      </c>
      <c r="P24" s="1287">
        <f t="shared" si="4"/>
        <v>0</v>
      </c>
      <c r="Q24" s="1287">
        <f t="shared" si="4"/>
        <v>0</v>
      </c>
      <c r="R24" s="1287">
        <f t="shared" si="4"/>
        <v>0</v>
      </c>
      <c r="S24" s="1287">
        <f t="shared" si="4"/>
        <v>0</v>
      </c>
      <c r="T24" s="1287">
        <f t="shared" si="4"/>
        <v>0</v>
      </c>
      <c r="U24" s="1287">
        <f t="shared" si="4"/>
        <v>0</v>
      </c>
      <c r="V24" s="1287">
        <f t="shared" si="4"/>
        <v>0</v>
      </c>
      <c r="W24" s="1287">
        <f t="shared" si="4"/>
        <v>0</v>
      </c>
      <c r="X24" s="1287">
        <f t="shared" si="4"/>
        <v>0</v>
      </c>
      <c r="Y24" s="1287">
        <f t="shared" si="4"/>
        <v>0</v>
      </c>
      <c r="Z24" s="1287">
        <f t="shared" si="4"/>
        <v>0</v>
      </c>
      <c r="AA24" s="1287">
        <f t="shared" si="4"/>
        <v>0</v>
      </c>
      <c r="AB24" s="1287">
        <f t="shared" si="4"/>
        <v>0</v>
      </c>
      <c r="AC24" s="1287">
        <f t="shared" si="4"/>
        <v>0</v>
      </c>
      <c r="AD24" s="1287">
        <f t="shared" si="4"/>
        <v>0</v>
      </c>
      <c r="AE24" s="1287">
        <f t="shared" si="4"/>
        <v>0</v>
      </c>
      <c r="AF24" s="1287">
        <f t="shared" si="4"/>
        <v>0</v>
      </c>
      <c r="AG24" s="1287">
        <f t="shared" si="4"/>
        <v>0</v>
      </c>
      <c r="AH24" s="1287">
        <f t="shared" si="4"/>
        <v>0</v>
      </c>
      <c r="AI24" s="1287">
        <f t="shared" si="4"/>
        <v>0</v>
      </c>
      <c r="AJ24" s="1287">
        <f t="shared" si="4"/>
        <v>0</v>
      </c>
      <c r="AK24" s="1287">
        <f t="shared" si="4"/>
        <v>0</v>
      </c>
      <c r="AL24" s="1287">
        <f t="shared" si="4"/>
        <v>0</v>
      </c>
      <c r="AM24" s="1287">
        <f t="shared" si="4"/>
        <v>0</v>
      </c>
      <c r="AN24" s="1287">
        <f t="shared" si="4"/>
        <v>0</v>
      </c>
      <c r="AO24" s="1287">
        <f t="shared" si="4"/>
        <v>0</v>
      </c>
      <c r="AP24" s="1287">
        <f t="shared" si="4"/>
        <v>0</v>
      </c>
      <c r="AQ24" s="1287">
        <f t="shared" si="4"/>
        <v>0</v>
      </c>
      <c r="AR24" s="1287">
        <f t="shared" si="4"/>
        <v>0</v>
      </c>
      <c r="AS24" s="1287">
        <f t="shared" si="4"/>
        <v>0</v>
      </c>
      <c r="AT24" s="1287">
        <f t="shared" si="4"/>
        <v>0</v>
      </c>
      <c r="AU24" s="1287">
        <f t="shared" si="4"/>
        <v>0</v>
      </c>
      <c r="AV24" s="1287">
        <f t="shared" si="4"/>
        <v>0</v>
      </c>
      <c r="AW24" s="1287">
        <f t="shared" si="4"/>
        <v>0</v>
      </c>
      <c r="AX24" s="1287">
        <f t="shared" si="4"/>
        <v>0</v>
      </c>
      <c r="AY24" s="1287">
        <f t="shared" si="4"/>
        <v>0</v>
      </c>
      <c r="AZ24" s="1287">
        <f t="shared" si="4"/>
        <v>0</v>
      </c>
      <c r="BA24" s="1287">
        <f t="shared" si="4"/>
        <v>0</v>
      </c>
      <c r="BB24" s="1287">
        <f t="shared" si="4"/>
        <v>0</v>
      </c>
      <c r="BC24" s="1287">
        <f t="shared" si="4"/>
        <v>0</v>
      </c>
      <c r="BD24" s="1287">
        <f t="shared" si="4"/>
        <v>0</v>
      </c>
      <c r="BE24" s="1287">
        <f t="shared" si="4"/>
        <v>0</v>
      </c>
      <c r="BF24" s="1287">
        <f t="shared" si="4"/>
        <v>0</v>
      </c>
      <c r="BG24" s="1287">
        <f t="shared" si="4"/>
        <v>0</v>
      </c>
      <c r="BH24" s="1287">
        <f t="shared" si="4"/>
        <v>0</v>
      </c>
      <c r="BI24" s="1269">
        <f t="shared" si="0"/>
        <v>0</v>
      </c>
    </row>
    <row r="25" spans="1:63" s="1548" customFormat="1" ht="15" x14ac:dyDescent="0.25">
      <c r="A25" s="1589"/>
      <c r="B25" s="755" t="s">
        <v>2360</v>
      </c>
      <c r="C25" s="1537" t="s">
        <v>157</v>
      </c>
      <c r="D25" s="1590" t="s">
        <v>124</v>
      </c>
      <c r="E25" s="1537">
        <f t="shared" ref="E25:E26" si="5">SUM(I25:BB25)</f>
        <v>45</v>
      </c>
      <c r="G25" s="1536" t="s">
        <v>2416</v>
      </c>
      <c r="H25" s="754" t="s">
        <v>125</v>
      </c>
      <c r="I25" s="1547"/>
      <c r="J25" s="1547"/>
      <c r="K25" s="1547"/>
      <c r="L25" s="1547"/>
      <c r="M25" s="1547"/>
      <c r="N25" s="1547"/>
      <c r="O25" s="1547"/>
      <c r="P25" s="1547"/>
      <c r="Q25" s="1547"/>
      <c r="R25" s="1529"/>
      <c r="S25" s="1529"/>
      <c r="T25" s="1529"/>
      <c r="U25" s="1529">
        <v>15</v>
      </c>
      <c r="V25" s="1529">
        <v>15</v>
      </c>
      <c r="W25" s="1529">
        <v>15</v>
      </c>
      <c r="X25" s="1547"/>
      <c r="Y25" s="1591"/>
      <c r="Z25" s="1547"/>
      <c r="AA25" s="1547"/>
      <c r="AB25" s="1547"/>
      <c r="AC25" s="1547"/>
      <c r="AD25" s="1547"/>
      <c r="AE25" s="1547"/>
      <c r="AF25" s="1547"/>
      <c r="AG25" s="1547"/>
      <c r="AH25" s="1587"/>
      <c r="AI25" s="1587"/>
      <c r="AJ25" s="1547"/>
      <c r="AK25" s="1547"/>
      <c r="AL25" s="1591"/>
      <c r="AM25" s="1591"/>
      <c r="AN25" s="1591"/>
      <c r="AO25" s="1547"/>
      <c r="AP25" s="1547"/>
      <c r="AQ25" s="1547"/>
      <c r="AR25" s="1547"/>
      <c r="AS25" s="1547"/>
      <c r="AT25" s="1547"/>
      <c r="AU25" s="1547"/>
      <c r="AV25" s="1547"/>
      <c r="AW25" s="1547"/>
      <c r="AX25" s="1547"/>
      <c r="AY25" s="1547"/>
      <c r="AZ25" s="1547"/>
      <c r="BA25" s="1574"/>
      <c r="BC25" s="1588"/>
      <c r="BD25" s="1588"/>
      <c r="BE25" s="1587"/>
    </row>
    <row r="26" spans="1:63" s="1548" customFormat="1" ht="15" x14ac:dyDescent="0.25">
      <c r="A26" s="1589"/>
      <c r="B26" s="755" t="s">
        <v>2360</v>
      </c>
      <c r="C26" s="1537" t="s">
        <v>158</v>
      </c>
      <c r="D26" s="1590" t="s">
        <v>2431</v>
      </c>
      <c r="E26" s="1537">
        <f t="shared" si="5"/>
        <v>90</v>
      </c>
      <c r="G26" s="1536" t="s">
        <v>2432</v>
      </c>
      <c r="H26" s="1547" t="s">
        <v>142</v>
      </c>
      <c r="I26" s="1547"/>
      <c r="J26" s="1547"/>
      <c r="K26" s="1547"/>
      <c r="L26" s="1547"/>
      <c r="M26" s="1547"/>
      <c r="N26" s="1547"/>
      <c r="O26" s="1547"/>
      <c r="P26" s="1547"/>
      <c r="Q26" s="1547"/>
      <c r="R26" s="1547"/>
      <c r="S26" s="1547"/>
      <c r="T26" s="1547"/>
      <c r="U26" s="1547"/>
      <c r="V26" s="1547"/>
      <c r="W26" s="1547"/>
      <c r="X26" s="1547"/>
      <c r="Y26" s="1547"/>
      <c r="Z26" s="1547">
        <v>15</v>
      </c>
      <c r="AA26" s="1547">
        <v>15</v>
      </c>
      <c r="AB26" s="1547">
        <v>15</v>
      </c>
      <c r="AC26" s="1547">
        <v>15</v>
      </c>
      <c r="AD26" s="1547">
        <v>15</v>
      </c>
      <c r="AE26" s="1547">
        <v>15</v>
      </c>
      <c r="AF26" s="1547"/>
      <c r="AG26" s="1547"/>
      <c r="AH26" s="1587"/>
      <c r="AI26" s="1587"/>
      <c r="AJ26" s="1547"/>
      <c r="AK26" s="1547"/>
      <c r="AL26" s="1591"/>
      <c r="AM26" s="1591"/>
      <c r="AN26" s="1591"/>
      <c r="AO26" s="1547"/>
      <c r="AP26" s="1547"/>
      <c r="AQ26" s="1547"/>
      <c r="AR26" s="1547"/>
      <c r="AS26" s="1547"/>
      <c r="AT26" s="1547"/>
      <c r="AU26" s="1547"/>
      <c r="AV26" s="1547"/>
      <c r="AW26" s="1547"/>
      <c r="AX26" s="1547"/>
      <c r="AY26" s="1547"/>
      <c r="AZ26" s="1547"/>
      <c r="BA26" s="1574"/>
      <c r="BC26" s="1588"/>
      <c r="BD26" s="1588"/>
      <c r="BE26" s="1587"/>
    </row>
    <row r="27" spans="1:63" ht="17.25" customHeight="1" x14ac:dyDescent="0.25">
      <c r="A27" s="2413">
        <v>4</v>
      </c>
      <c r="B27" s="107" t="s">
        <v>2360</v>
      </c>
      <c r="C27" s="1249" t="s">
        <v>172</v>
      </c>
      <c r="D27" s="90" t="s">
        <v>1134</v>
      </c>
      <c r="E27" s="1515">
        <f>F27</f>
        <v>12</v>
      </c>
      <c r="F27" s="1515">
        <f t="shared" ref="F27:F104" si="6">SUM(I27:BH27)</f>
        <v>12</v>
      </c>
      <c r="G27" s="1516" t="str">
        <f>VLOOKUP(H27,[1]MAGV!$B$1:$C$178,2,0)</f>
        <v>Th.Cao</v>
      </c>
      <c r="H27" s="80" t="s">
        <v>292</v>
      </c>
      <c r="I27" s="1238"/>
      <c r="J27" s="1238"/>
      <c r="K27" s="1238"/>
      <c r="L27" s="1493"/>
      <c r="M27" s="1493">
        <v>12</v>
      </c>
      <c r="N27" s="1493"/>
      <c r="O27" s="1493"/>
      <c r="P27" s="1493"/>
      <c r="Q27" s="1493"/>
      <c r="R27" s="1493"/>
      <c r="S27" s="1493"/>
      <c r="T27" s="1493"/>
      <c r="U27" s="1493"/>
      <c r="V27" s="1493"/>
      <c r="W27" s="1493"/>
      <c r="X27" s="1493"/>
      <c r="Y27" s="1493"/>
      <c r="Z27" s="1493"/>
      <c r="AA27" s="1493"/>
      <c r="AB27" s="1493"/>
      <c r="AC27" s="1493"/>
      <c r="AD27" s="1493"/>
      <c r="AE27" s="1493"/>
      <c r="AF27" s="1493"/>
      <c r="AG27" s="1493"/>
      <c r="AH27" s="1493"/>
      <c r="AI27" s="1518"/>
      <c r="AJ27" s="1518"/>
      <c r="AK27" s="1493"/>
      <c r="AL27" s="1493"/>
      <c r="AM27" s="1493"/>
      <c r="AN27" s="1493"/>
      <c r="AO27" s="1493"/>
      <c r="AP27" s="1493"/>
      <c r="AQ27" s="1493"/>
      <c r="AR27" s="1493"/>
      <c r="AS27" s="1493"/>
      <c r="AT27" s="1493"/>
      <c r="AU27" s="1493"/>
      <c r="AV27" s="1493"/>
      <c r="AW27" s="1493"/>
      <c r="AX27" s="1493"/>
      <c r="AY27" s="1493"/>
      <c r="AZ27" s="1493"/>
      <c r="BA27" s="1493"/>
      <c r="BB27" s="1493"/>
      <c r="BC27" s="1493"/>
      <c r="BD27" s="1281"/>
      <c r="BE27" s="1281"/>
      <c r="BF27" s="1281"/>
      <c r="BG27" s="1281"/>
      <c r="BH27" s="1281"/>
      <c r="BI27" s="1269">
        <f t="shared" si="0"/>
        <v>12</v>
      </c>
    </row>
    <row r="28" spans="1:63" ht="17.25" customHeight="1" x14ac:dyDescent="0.25">
      <c r="A28" s="2413"/>
      <c r="B28" s="107" t="s">
        <v>2360</v>
      </c>
      <c r="C28" s="1249" t="s">
        <v>293</v>
      </c>
      <c r="D28" s="90" t="s">
        <v>1106</v>
      </c>
      <c r="E28" s="1515">
        <f t="shared" ref="E28:E29" si="7">F28</f>
        <v>120</v>
      </c>
      <c r="F28" s="1515">
        <f t="shared" si="6"/>
        <v>120</v>
      </c>
      <c r="G28" s="1516" t="str">
        <f>VLOOKUP(H28,[1]MAGV!$B$1:$C$178,2,0)</f>
        <v>Th.Cao</v>
      </c>
      <c r="H28" s="80" t="s">
        <v>292</v>
      </c>
      <c r="I28" s="1238"/>
      <c r="J28" s="1238"/>
      <c r="K28" s="1238"/>
      <c r="L28" s="1493"/>
      <c r="M28" s="1493"/>
      <c r="N28" s="1493">
        <v>12</v>
      </c>
      <c r="O28" s="1493">
        <v>12</v>
      </c>
      <c r="P28" s="1493">
        <v>12</v>
      </c>
      <c r="Q28" s="1493">
        <v>12</v>
      </c>
      <c r="R28" s="1493">
        <v>12</v>
      </c>
      <c r="S28" s="1493">
        <v>12</v>
      </c>
      <c r="T28" s="1493">
        <v>12</v>
      </c>
      <c r="U28" s="1493">
        <v>12</v>
      </c>
      <c r="V28" s="1493">
        <v>12</v>
      </c>
      <c r="W28" s="1493">
        <v>12</v>
      </c>
      <c r="X28" s="1493"/>
      <c r="Y28" s="1493"/>
      <c r="Z28" s="1493"/>
      <c r="AA28" s="1493"/>
      <c r="AB28" s="1493"/>
      <c r="AC28" s="1493"/>
      <c r="AD28" s="1493"/>
      <c r="AE28" s="1493"/>
      <c r="AF28" s="1493"/>
      <c r="AG28" s="1493"/>
      <c r="AH28" s="1493"/>
      <c r="AI28" s="1518"/>
      <c r="AJ28" s="1518"/>
      <c r="AK28" s="1493"/>
      <c r="AL28" s="1493"/>
      <c r="AM28" s="1493"/>
      <c r="AN28" s="1493"/>
      <c r="AO28" s="1493"/>
      <c r="AP28" s="1493"/>
      <c r="AQ28" s="1493"/>
      <c r="AR28" s="1493"/>
      <c r="AS28" s="1493"/>
      <c r="AT28" s="1493"/>
      <c r="AU28" s="1493"/>
      <c r="AV28" s="1493"/>
      <c r="AW28" s="1493"/>
      <c r="AX28" s="1493"/>
      <c r="AY28" s="1493"/>
      <c r="AZ28" s="1493"/>
      <c r="BA28" s="1493"/>
      <c r="BB28" s="1493"/>
      <c r="BC28" s="1493"/>
      <c r="BD28" s="1281"/>
      <c r="BE28" s="1281"/>
      <c r="BF28" s="1281"/>
      <c r="BG28" s="1281"/>
      <c r="BH28" s="1281"/>
      <c r="BI28" s="1269">
        <f t="shared" si="0"/>
        <v>120</v>
      </c>
    </row>
    <row r="29" spans="1:63" ht="17.25" customHeight="1" x14ac:dyDescent="0.25">
      <c r="A29" s="2413"/>
      <c r="B29" s="107" t="s">
        <v>2360</v>
      </c>
      <c r="C29" s="1249" t="s">
        <v>133</v>
      </c>
      <c r="D29" s="90" t="s">
        <v>1129</v>
      </c>
      <c r="E29" s="1515">
        <f t="shared" si="7"/>
        <v>90</v>
      </c>
      <c r="F29" s="1515">
        <f t="shared" si="6"/>
        <v>90</v>
      </c>
      <c r="G29" s="1516" t="str">
        <f>VLOOKUP(H29,[1]MAGV!$B$1:$C$178,2,0)</f>
        <v>Th.Cao</v>
      </c>
      <c r="H29" s="80" t="s">
        <v>292</v>
      </c>
      <c r="I29" s="1238"/>
      <c r="J29" s="1238"/>
      <c r="K29" s="1238"/>
      <c r="L29" s="1493"/>
      <c r="M29" s="1493"/>
      <c r="N29" s="1493"/>
      <c r="O29" s="1493"/>
      <c r="P29" s="1493"/>
      <c r="Q29" s="1493"/>
      <c r="R29" s="1493"/>
      <c r="S29" s="1493"/>
      <c r="T29" s="1493"/>
      <c r="U29" s="1493"/>
      <c r="V29" s="1493"/>
      <c r="W29" s="1493"/>
      <c r="X29" s="1493">
        <v>12</v>
      </c>
      <c r="Y29" s="1493">
        <v>12</v>
      </c>
      <c r="Z29" s="1493">
        <v>12</v>
      </c>
      <c r="AA29" s="1493">
        <v>12</v>
      </c>
      <c r="AB29" s="1493">
        <v>12</v>
      </c>
      <c r="AC29" s="1493">
        <v>12</v>
      </c>
      <c r="AD29" s="1493">
        <v>12</v>
      </c>
      <c r="AE29" s="1493">
        <v>6</v>
      </c>
      <c r="AF29" s="1493"/>
      <c r="AG29" s="1493"/>
      <c r="AH29" s="1493"/>
      <c r="AI29" s="1518"/>
      <c r="AJ29" s="1518"/>
      <c r="AK29" s="1493"/>
      <c r="AL29" s="1493"/>
      <c r="AM29" s="1493"/>
      <c r="AN29" s="1493"/>
      <c r="AO29" s="1493"/>
      <c r="AP29" s="1493"/>
      <c r="AQ29" s="1493"/>
      <c r="AR29" s="1493"/>
      <c r="AS29" s="1493"/>
      <c r="AT29" s="1493"/>
      <c r="AU29" s="1493"/>
      <c r="AV29" s="1493"/>
      <c r="AW29" s="1493"/>
      <c r="AX29" s="1493"/>
      <c r="AY29" s="1493"/>
      <c r="AZ29" s="1493"/>
      <c r="BA29" s="1493"/>
      <c r="BB29" s="1493"/>
      <c r="BC29" s="1493"/>
      <c r="BD29" s="1281"/>
      <c r="BE29" s="1281"/>
      <c r="BF29" s="1281"/>
      <c r="BG29" s="1281"/>
      <c r="BH29" s="1281"/>
      <c r="BI29" s="1269">
        <f t="shared" si="0"/>
        <v>90</v>
      </c>
    </row>
    <row r="30" spans="1:63" ht="17.25" customHeight="1" x14ac:dyDescent="0.25">
      <c r="A30" s="2413"/>
      <c r="B30" s="107" t="s">
        <v>2360</v>
      </c>
      <c r="C30" s="1249" t="s">
        <v>175</v>
      </c>
      <c r="D30" s="90" t="s">
        <v>10</v>
      </c>
      <c r="E30" s="1515" t="s">
        <v>1784</v>
      </c>
      <c r="F30" s="1515"/>
      <c r="G30" s="1516" t="str">
        <f>VLOOKUP(H30,[1]MAGV!$B$1:$C$178,2,0)</f>
        <v>Th.Cao</v>
      </c>
      <c r="H30" s="80" t="s">
        <v>292</v>
      </c>
      <c r="I30" s="1238"/>
      <c r="J30" s="1238"/>
      <c r="K30" s="1238"/>
      <c r="L30" s="1493"/>
      <c r="M30" s="1493"/>
      <c r="N30" s="1493"/>
      <c r="O30" s="1493"/>
      <c r="P30" s="1493"/>
      <c r="Q30" s="1493"/>
      <c r="R30" s="1493"/>
      <c r="S30" s="1493"/>
      <c r="T30" s="1493"/>
      <c r="U30" s="1493"/>
      <c r="V30" s="1493"/>
      <c r="W30" s="1493"/>
      <c r="X30" s="1493"/>
      <c r="Y30" s="1493"/>
      <c r="Z30" s="1493"/>
      <c r="AA30" s="1493"/>
      <c r="AB30" s="1493"/>
      <c r="AC30" s="1493"/>
      <c r="AD30" s="1493"/>
      <c r="AE30" s="1493"/>
      <c r="AF30" s="1519" t="s">
        <v>3</v>
      </c>
      <c r="AG30" s="1519" t="s">
        <v>3</v>
      </c>
      <c r="AH30" s="1519" t="s">
        <v>3</v>
      </c>
      <c r="AI30" s="1282"/>
      <c r="AJ30" s="1282"/>
      <c r="AK30" s="1522" t="s">
        <v>3</v>
      </c>
      <c r="AL30" s="1521" t="s">
        <v>826</v>
      </c>
      <c r="AM30" s="1521" t="s">
        <v>2</v>
      </c>
      <c r="AN30" s="1521" t="s">
        <v>2</v>
      </c>
      <c r="AO30" s="1523"/>
      <c r="AP30" s="1493"/>
      <c r="AQ30" s="1493"/>
      <c r="AR30" s="1493"/>
      <c r="AS30" s="1493"/>
      <c r="AT30" s="1493"/>
      <c r="AU30" s="1493"/>
      <c r="AV30" s="1493"/>
      <c r="AW30" s="1493"/>
      <c r="AX30" s="1493"/>
      <c r="AY30" s="1493"/>
      <c r="AZ30" s="1493"/>
      <c r="BA30" s="1493"/>
      <c r="BB30" s="1493"/>
      <c r="BC30" s="1493"/>
      <c r="BD30" s="1281"/>
      <c r="BE30" s="1281"/>
      <c r="BF30" s="1281"/>
      <c r="BG30" s="1281"/>
      <c r="BH30" s="1281"/>
      <c r="BI30" s="1269">
        <f t="shared" si="0"/>
        <v>0</v>
      </c>
    </row>
    <row r="31" spans="1:63" s="1288" customFormat="1" ht="24" customHeight="1" x14ac:dyDescent="0.2">
      <c r="A31" s="2413"/>
      <c r="B31" s="978" t="s">
        <v>1775</v>
      </c>
      <c r="C31" s="1287"/>
      <c r="D31" s="1287" t="s">
        <v>843</v>
      </c>
      <c r="E31" s="1287">
        <f>SUM(E27:E30)</f>
        <v>222</v>
      </c>
      <c r="F31" s="1287">
        <f t="shared" ref="F31:BH31" si="8">SUM(F27:F30)</f>
        <v>222</v>
      </c>
      <c r="G31" s="1287">
        <f t="shared" si="8"/>
        <v>0</v>
      </c>
      <c r="H31" s="1287">
        <f t="shared" si="8"/>
        <v>0</v>
      </c>
      <c r="I31" s="1287">
        <f t="shared" si="8"/>
        <v>0</v>
      </c>
      <c r="J31" s="1287">
        <f t="shared" si="8"/>
        <v>0</v>
      </c>
      <c r="K31" s="1287">
        <f t="shared" si="8"/>
        <v>0</v>
      </c>
      <c r="L31" s="1287">
        <f t="shared" si="8"/>
        <v>0</v>
      </c>
      <c r="M31" s="1287">
        <f t="shared" si="8"/>
        <v>12</v>
      </c>
      <c r="N31" s="1287">
        <f t="shared" si="8"/>
        <v>12</v>
      </c>
      <c r="O31" s="1287">
        <f t="shared" si="8"/>
        <v>12</v>
      </c>
      <c r="P31" s="1287">
        <f t="shared" si="8"/>
        <v>12</v>
      </c>
      <c r="Q31" s="1287">
        <f t="shared" si="8"/>
        <v>12</v>
      </c>
      <c r="R31" s="1287">
        <f t="shared" si="8"/>
        <v>12</v>
      </c>
      <c r="S31" s="1287">
        <f t="shared" si="8"/>
        <v>12</v>
      </c>
      <c r="T31" s="1287">
        <f t="shared" si="8"/>
        <v>12</v>
      </c>
      <c r="U31" s="1287">
        <f t="shared" si="8"/>
        <v>12</v>
      </c>
      <c r="V31" s="1287">
        <f t="shared" si="8"/>
        <v>12</v>
      </c>
      <c r="W31" s="1287">
        <f t="shared" si="8"/>
        <v>12</v>
      </c>
      <c r="X31" s="1287">
        <f t="shared" si="8"/>
        <v>12</v>
      </c>
      <c r="Y31" s="1287">
        <f t="shared" si="8"/>
        <v>12</v>
      </c>
      <c r="Z31" s="1287">
        <f t="shared" si="8"/>
        <v>12</v>
      </c>
      <c r="AA31" s="1287">
        <f t="shared" si="8"/>
        <v>12</v>
      </c>
      <c r="AB31" s="1287">
        <f t="shared" si="8"/>
        <v>12</v>
      </c>
      <c r="AC31" s="1287">
        <f t="shared" si="8"/>
        <v>12</v>
      </c>
      <c r="AD31" s="1287">
        <f t="shared" si="8"/>
        <v>12</v>
      </c>
      <c r="AE31" s="1287">
        <f t="shared" si="8"/>
        <v>6</v>
      </c>
      <c r="AF31" s="1287">
        <f t="shared" si="8"/>
        <v>0</v>
      </c>
      <c r="AG31" s="1287">
        <f t="shared" si="8"/>
        <v>0</v>
      </c>
      <c r="AH31" s="1287">
        <f t="shared" si="8"/>
        <v>0</v>
      </c>
      <c r="AI31" s="1287">
        <f t="shared" si="8"/>
        <v>0</v>
      </c>
      <c r="AJ31" s="1287">
        <f t="shared" si="8"/>
        <v>0</v>
      </c>
      <c r="AK31" s="1287">
        <f t="shared" si="8"/>
        <v>0</v>
      </c>
      <c r="AL31" s="1287">
        <f t="shared" si="8"/>
        <v>0</v>
      </c>
      <c r="AM31" s="1287">
        <f t="shared" si="8"/>
        <v>0</v>
      </c>
      <c r="AN31" s="1287">
        <f t="shared" si="8"/>
        <v>0</v>
      </c>
      <c r="AO31" s="1287">
        <f t="shared" si="8"/>
        <v>0</v>
      </c>
      <c r="AP31" s="1287">
        <f t="shared" si="8"/>
        <v>0</v>
      </c>
      <c r="AQ31" s="1287">
        <f t="shared" si="8"/>
        <v>0</v>
      </c>
      <c r="AR31" s="1287">
        <f t="shared" si="8"/>
        <v>0</v>
      </c>
      <c r="AS31" s="1287">
        <f t="shared" si="8"/>
        <v>0</v>
      </c>
      <c r="AT31" s="1287">
        <f t="shared" si="8"/>
        <v>0</v>
      </c>
      <c r="AU31" s="1287">
        <f t="shared" si="8"/>
        <v>0</v>
      </c>
      <c r="AV31" s="1287">
        <f t="shared" si="8"/>
        <v>0</v>
      </c>
      <c r="AW31" s="1287">
        <f t="shared" si="8"/>
        <v>0</v>
      </c>
      <c r="AX31" s="1287">
        <f t="shared" si="8"/>
        <v>0</v>
      </c>
      <c r="AY31" s="1287">
        <f t="shared" si="8"/>
        <v>0</v>
      </c>
      <c r="AZ31" s="1287">
        <f t="shared" si="8"/>
        <v>0</v>
      </c>
      <c r="BA31" s="1287">
        <f t="shared" si="8"/>
        <v>0</v>
      </c>
      <c r="BB31" s="1287">
        <f t="shared" si="8"/>
        <v>0</v>
      </c>
      <c r="BC31" s="1287">
        <f t="shared" si="8"/>
        <v>0</v>
      </c>
      <c r="BD31" s="1287">
        <f t="shared" si="8"/>
        <v>0</v>
      </c>
      <c r="BE31" s="1287">
        <f t="shared" si="8"/>
        <v>0</v>
      </c>
      <c r="BF31" s="1287">
        <f t="shared" si="8"/>
        <v>0</v>
      </c>
      <c r="BG31" s="1287">
        <f t="shared" si="8"/>
        <v>0</v>
      </c>
      <c r="BH31" s="1287">
        <f t="shared" si="8"/>
        <v>0</v>
      </c>
      <c r="BI31" s="1269">
        <f t="shared" si="0"/>
        <v>222</v>
      </c>
    </row>
    <row r="32" spans="1:63" ht="17.25" customHeight="1" x14ac:dyDescent="0.25">
      <c r="A32" s="2413">
        <v>5</v>
      </c>
      <c r="B32" s="107" t="s">
        <v>2361</v>
      </c>
      <c r="C32" s="1249" t="s">
        <v>271</v>
      </c>
      <c r="D32" s="90" t="s">
        <v>2362</v>
      </c>
      <c r="E32" s="1515">
        <f>F32</f>
        <v>26</v>
      </c>
      <c r="F32" s="1515">
        <f t="shared" si="6"/>
        <v>26</v>
      </c>
      <c r="G32" s="1516" t="str">
        <f>VLOOKUP(H32,[1]MAGV!$B$1:$C$178,2,0)</f>
        <v>Th.Mạnh</v>
      </c>
      <c r="H32" s="80" t="s">
        <v>281</v>
      </c>
      <c r="I32" s="1238">
        <v>16</v>
      </c>
      <c r="J32" s="1238">
        <v>10</v>
      </c>
      <c r="K32" s="1238"/>
      <c r="L32" s="1493"/>
      <c r="M32" s="1493"/>
      <c r="N32" s="1493"/>
      <c r="O32" s="1493"/>
      <c r="P32" s="1493"/>
      <c r="Q32" s="1493"/>
      <c r="R32" s="1493"/>
      <c r="S32" s="1493"/>
      <c r="T32" s="1493"/>
      <c r="U32" s="1493"/>
      <c r="V32" s="1493"/>
      <c r="W32" s="1493"/>
      <c r="X32" s="1493"/>
      <c r="Y32" s="1493"/>
      <c r="Z32" s="1493"/>
      <c r="AA32" s="1493"/>
      <c r="AB32" s="1493"/>
      <c r="AC32" s="1493"/>
      <c r="AD32" s="1493"/>
      <c r="AE32" s="1493"/>
      <c r="AF32" s="1493"/>
      <c r="AG32" s="1493"/>
      <c r="AH32" s="1493"/>
      <c r="AI32" s="1518"/>
      <c r="AJ32" s="1518"/>
      <c r="AK32" s="1493"/>
      <c r="AL32" s="1493"/>
      <c r="AM32" s="1493"/>
      <c r="AN32" s="1493"/>
      <c r="AO32" s="1493"/>
      <c r="AP32" s="1493"/>
      <c r="AQ32" s="1493"/>
      <c r="AR32" s="1493"/>
      <c r="AS32" s="1493"/>
      <c r="AT32" s="1493"/>
      <c r="AU32" s="1493"/>
      <c r="AV32" s="1493"/>
      <c r="AW32" s="1493"/>
      <c r="AX32" s="1493"/>
      <c r="AY32" s="1493"/>
      <c r="AZ32" s="1493"/>
      <c r="BA32" s="1493"/>
      <c r="BB32" s="1493"/>
      <c r="BC32" s="1493"/>
      <c r="BD32" s="1281"/>
      <c r="BE32" s="1281"/>
      <c r="BF32" s="1281"/>
      <c r="BG32" s="1281"/>
      <c r="BH32" s="1281"/>
      <c r="BI32" s="1269">
        <f t="shared" si="0"/>
        <v>26</v>
      </c>
    </row>
    <row r="33" spans="1:61" ht="17.25" customHeight="1" x14ac:dyDescent="0.25">
      <c r="A33" s="2413"/>
      <c r="B33" s="107" t="s">
        <v>2361</v>
      </c>
      <c r="C33" s="1249" t="s">
        <v>298</v>
      </c>
      <c r="D33" s="90" t="s">
        <v>2363</v>
      </c>
      <c r="E33" s="1515">
        <v>60</v>
      </c>
      <c r="F33" s="1515">
        <f t="shared" si="6"/>
        <v>32</v>
      </c>
      <c r="G33" s="1516" t="str">
        <f>VLOOKUP(H33,[1]MAGV!$B$1:$C$178,2,0)</f>
        <v>Th.Đức</v>
      </c>
      <c r="H33" s="80" t="s">
        <v>277</v>
      </c>
      <c r="I33" s="1238"/>
      <c r="J33" s="1238"/>
      <c r="K33" s="1238">
        <v>16</v>
      </c>
      <c r="L33" s="1238">
        <v>16</v>
      </c>
      <c r="M33" s="1238"/>
      <c r="N33" s="1493"/>
      <c r="O33" s="1493"/>
      <c r="P33" s="1493"/>
      <c r="Q33" s="1493"/>
      <c r="R33" s="1493"/>
      <c r="S33" s="1493"/>
      <c r="T33" s="1493"/>
      <c r="U33" s="1493"/>
      <c r="V33" s="1493"/>
      <c r="W33" s="1493"/>
      <c r="X33" s="1493"/>
      <c r="Y33" s="1493"/>
      <c r="Z33" s="1493"/>
      <c r="AA33" s="1493"/>
      <c r="AB33" s="1493"/>
      <c r="AC33" s="1493"/>
      <c r="AD33" s="1493"/>
      <c r="AE33" s="1493"/>
      <c r="AF33" s="1493"/>
      <c r="AG33" s="1493"/>
      <c r="AH33" s="1493"/>
      <c r="AI33" s="1518"/>
      <c r="AJ33" s="1518"/>
      <c r="AK33" s="1493"/>
      <c r="AL33" s="1493"/>
      <c r="AM33" s="1493"/>
      <c r="AN33" s="1493"/>
      <c r="AO33" s="1493"/>
      <c r="AP33" s="1493"/>
      <c r="AQ33" s="1493"/>
      <c r="AR33" s="1493"/>
      <c r="AS33" s="1493"/>
      <c r="AT33" s="1493"/>
      <c r="AU33" s="1493"/>
      <c r="AV33" s="1493"/>
      <c r="AW33" s="1493"/>
      <c r="AX33" s="1493"/>
      <c r="AY33" s="1493"/>
      <c r="AZ33" s="1493"/>
      <c r="BA33" s="1493"/>
      <c r="BB33" s="1493"/>
      <c r="BC33" s="1493"/>
      <c r="BD33" s="1281"/>
      <c r="BE33" s="1281"/>
      <c r="BF33" s="1281"/>
      <c r="BG33" s="1281"/>
      <c r="BH33" s="1281"/>
      <c r="BI33" s="1269">
        <f t="shared" si="0"/>
        <v>32</v>
      </c>
    </row>
    <row r="34" spans="1:61" ht="17.25" customHeight="1" x14ac:dyDescent="0.25">
      <c r="A34" s="2413"/>
      <c r="B34" s="107" t="s">
        <v>2361</v>
      </c>
      <c r="C34" s="1249" t="s">
        <v>298</v>
      </c>
      <c r="D34" s="90" t="s">
        <v>2363</v>
      </c>
      <c r="E34" s="1515">
        <v>60</v>
      </c>
      <c r="F34" s="1515">
        <f t="shared" si="6"/>
        <v>28</v>
      </c>
      <c r="G34" s="1516" t="str">
        <f>VLOOKUP(H34,[1]MAGV!$B$1:$C$178,2,0)</f>
        <v>Th.Mạnh</v>
      </c>
      <c r="H34" s="80" t="s">
        <v>281</v>
      </c>
      <c r="I34" s="1238"/>
      <c r="J34" s="1238"/>
      <c r="K34" s="1238"/>
      <c r="L34" s="1238"/>
      <c r="M34" s="1238">
        <v>8</v>
      </c>
      <c r="N34" s="1493">
        <v>8</v>
      </c>
      <c r="O34" s="1493">
        <v>8</v>
      </c>
      <c r="P34" s="1493">
        <v>4</v>
      </c>
      <c r="Q34" s="1493"/>
      <c r="R34" s="1493"/>
      <c r="S34" s="1493"/>
      <c r="T34" s="1493"/>
      <c r="U34" s="1493"/>
      <c r="V34" s="1493"/>
      <c r="W34" s="1493"/>
      <c r="X34" s="1493"/>
      <c r="Y34" s="1493"/>
      <c r="Z34" s="1493"/>
      <c r="AA34" s="1493"/>
      <c r="AB34" s="1493"/>
      <c r="AC34" s="1493"/>
      <c r="AD34" s="1493"/>
      <c r="AE34" s="1493"/>
      <c r="AF34" s="1493"/>
      <c r="AG34" s="1493"/>
      <c r="AH34" s="1493"/>
      <c r="AI34" s="1518"/>
      <c r="AJ34" s="1518"/>
      <c r="AK34" s="1493"/>
      <c r="AL34" s="1493"/>
      <c r="AM34" s="1493"/>
      <c r="AN34" s="1493"/>
      <c r="AO34" s="1493"/>
      <c r="AP34" s="1493"/>
      <c r="AQ34" s="1493"/>
      <c r="AR34" s="1493"/>
      <c r="AS34" s="1493"/>
      <c r="AT34" s="1493"/>
      <c r="AU34" s="1493"/>
      <c r="AV34" s="1493"/>
      <c r="AW34" s="1493"/>
      <c r="AX34" s="1493"/>
      <c r="AY34" s="1493"/>
      <c r="AZ34" s="1493"/>
      <c r="BA34" s="1493"/>
      <c r="BB34" s="1493"/>
      <c r="BC34" s="1493"/>
      <c r="BD34" s="1281"/>
      <c r="BE34" s="1281"/>
      <c r="BF34" s="1281"/>
      <c r="BG34" s="1281"/>
      <c r="BH34" s="1281"/>
      <c r="BI34" s="1269">
        <f t="shared" si="0"/>
        <v>28</v>
      </c>
    </row>
    <row r="35" spans="1:61" ht="17.25" customHeight="1" x14ac:dyDescent="0.25">
      <c r="A35" s="2413"/>
      <c r="B35" s="107" t="s">
        <v>2361</v>
      </c>
      <c r="C35" s="1249" t="s">
        <v>1915</v>
      </c>
      <c r="D35" s="90" t="s">
        <v>1145</v>
      </c>
      <c r="E35" s="1515" t="s">
        <v>1770</v>
      </c>
      <c r="F35" s="1515"/>
      <c r="G35" s="1516" t="s">
        <v>280</v>
      </c>
      <c r="H35" s="80"/>
      <c r="I35" s="1238"/>
      <c r="J35" s="1238"/>
      <c r="K35" s="1238"/>
      <c r="L35" s="1238"/>
      <c r="M35" s="1238"/>
      <c r="N35" s="1238"/>
      <c r="O35" s="1493"/>
      <c r="P35" s="1493"/>
      <c r="Q35" s="1493" t="s">
        <v>3</v>
      </c>
      <c r="R35" s="1493" t="s">
        <v>3</v>
      </c>
      <c r="S35" s="1493" t="s">
        <v>3</v>
      </c>
      <c r="T35" s="1493" t="s">
        <v>3</v>
      </c>
      <c r="U35" s="1493"/>
      <c r="V35" s="1493"/>
      <c r="W35" s="1493"/>
      <c r="X35" s="1493"/>
      <c r="Y35" s="1493"/>
      <c r="Z35" s="1493"/>
      <c r="AA35" s="1493"/>
      <c r="AB35" s="1493"/>
      <c r="AC35" s="1493"/>
      <c r="AD35" s="1493"/>
      <c r="AE35" s="1493"/>
      <c r="AF35" s="1493"/>
      <c r="AG35" s="1493"/>
      <c r="AH35" s="1493"/>
      <c r="AI35" s="1518"/>
      <c r="AJ35" s="1518"/>
      <c r="AK35" s="1493"/>
      <c r="AL35" s="1281"/>
      <c r="AM35" s="1493"/>
      <c r="AN35" s="1493"/>
      <c r="AO35" s="1493"/>
      <c r="AP35" s="1493"/>
      <c r="AQ35" s="1493"/>
      <c r="AR35" s="1493"/>
      <c r="AS35" s="1493"/>
      <c r="AT35" s="1493"/>
      <c r="AU35" s="1493"/>
      <c r="AV35" s="1493"/>
      <c r="AW35" s="1493"/>
      <c r="AX35" s="1493"/>
      <c r="AY35" s="1493"/>
      <c r="AZ35" s="1493"/>
      <c r="BA35" s="1493"/>
      <c r="BB35" s="1493"/>
      <c r="BC35" s="1493"/>
      <c r="BD35" s="1281"/>
      <c r="BE35" s="1281"/>
      <c r="BF35" s="1281"/>
      <c r="BG35" s="1281"/>
      <c r="BH35" s="1281"/>
      <c r="BI35" s="1269">
        <f t="shared" si="0"/>
        <v>0</v>
      </c>
    </row>
    <row r="36" spans="1:61" ht="17.25" customHeight="1" x14ac:dyDescent="0.25">
      <c r="A36" s="2413"/>
      <c r="B36" s="107" t="s">
        <v>2361</v>
      </c>
      <c r="C36" s="1249" t="s">
        <v>286</v>
      </c>
      <c r="D36" s="90" t="s">
        <v>10</v>
      </c>
      <c r="E36" s="1515" t="s">
        <v>1770</v>
      </c>
      <c r="F36" s="1515"/>
      <c r="G36" s="1516" t="s">
        <v>280</v>
      </c>
      <c r="H36" s="80"/>
      <c r="I36" s="1238"/>
      <c r="J36" s="1238"/>
      <c r="K36" s="1238"/>
      <c r="L36" s="1238"/>
      <c r="M36" s="1238"/>
      <c r="N36" s="1238"/>
      <c r="O36" s="1493"/>
      <c r="P36" s="1493"/>
      <c r="Q36" s="1493"/>
      <c r="R36" s="1493"/>
      <c r="S36" s="1493"/>
      <c r="T36" s="1493"/>
      <c r="U36" s="1519" t="s">
        <v>3</v>
      </c>
      <c r="V36" s="1519" t="s">
        <v>3</v>
      </c>
      <c r="W36" s="1519" t="s">
        <v>3</v>
      </c>
      <c r="X36" s="1524" t="s">
        <v>3</v>
      </c>
      <c r="Y36" s="1524" t="s">
        <v>3</v>
      </c>
      <c r="Z36" s="1524" t="s">
        <v>3</v>
      </c>
      <c r="AA36" s="1524" t="s">
        <v>3</v>
      </c>
      <c r="AB36" s="1517" t="s">
        <v>826</v>
      </c>
      <c r="AC36" s="1517" t="s">
        <v>2</v>
      </c>
      <c r="AD36" s="1517" t="s">
        <v>2</v>
      </c>
      <c r="AE36" s="1281"/>
      <c r="AF36" s="1493"/>
      <c r="AG36" s="1493"/>
      <c r="AH36" s="1493"/>
      <c r="AI36" s="1518"/>
      <c r="AJ36" s="1282"/>
      <c r="AK36" s="1493"/>
      <c r="AL36" s="1493"/>
      <c r="AM36" s="1493"/>
      <c r="AN36" s="1493"/>
      <c r="AO36" s="1493"/>
      <c r="AP36" s="1493"/>
      <c r="AQ36" s="1493"/>
      <c r="AR36" s="1493"/>
      <c r="AS36" s="1493"/>
      <c r="AT36" s="1493"/>
      <c r="AU36" s="1493"/>
      <c r="AV36" s="1493"/>
      <c r="AW36" s="1493"/>
      <c r="AX36" s="1493"/>
      <c r="AY36" s="1493"/>
      <c r="AZ36" s="1493"/>
      <c r="BA36" s="1493"/>
      <c r="BB36" s="1493"/>
      <c r="BC36" s="1493"/>
      <c r="BD36" s="1281"/>
      <c r="BE36" s="1281"/>
      <c r="BF36" s="1281"/>
      <c r="BG36" s="1281"/>
      <c r="BH36" s="1281"/>
      <c r="BI36" s="1269">
        <f t="shared" si="0"/>
        <v>0</v>
      </c>
    </row>
    <row r="37" spans="1:61" s="1288" customFormat="1" ht="24" customHeight="1" x14ac:dyDescent="0.2">
      <c r="A37" s="2413"/>
      <c r="B37" s="978" t="s">
        <v>2364</v>
      </c>
      <c r="C37" s="1287"/>
      <c r="D37" s="1287" t="s">
        <v>843</v>
      </c>
      <c r="E37" s="1287">
        <f>SUM(E32:E36)</f>
        <v>146</v>
      </c>
      <c r="F37" s="1287">
        <f t="shared" ref="F37:BH37" si="9">SUM(F32:F36)</f>
        <v>86</v>
      </c>
      <c r="G37" s="1287">
        <f t="shared" si="9"/>
        <v>0</v>
      </c>
      <c r="H37" s="1287">
        <f t="shared" si="9"/>
        <v>0</v>
      </c>
      <c r="I37" s="1287">
        <f t="shared" si="9"/>
        <v>16</v>
      </c>
      <c r="J37" s="1287">
        <f t="shared" si="9"/>
        <v>10</v>
      </c>
      <c r="K37" s="1287">
        <f t="shared" si="9"/>
        <v>16</v>
      </c>
      <c r="L37" s="1287">
        <f t="shared" si="9"/>
        <v>16</v>
      </c>
      <c r="M37" s="1287">
        <f t="shared" si="9"/>
        <v>8</v>
      </c>
      <c r="N37" s="1287">
        <f t="shared" si="9"/>
        <v>8</v>
      </c>
      <c r="O37" s="1287">
        <f t="shared" si="9"/>
        <v>8</v>
      </c>
      <c r="P37" s="1287">
        <f t="shared" si="9"/>
        <v>4</v>
      </c>
      <c r="Q37" s="1287">
        <f t="shared" si="9"/>
        <v>0</v>
      </c>
      <c r="R37" s="1287">
        <f t="shared" si="9"/>
        <v>0</v>
      </c>
      <c r="S37" s="1287">
        <f t="shared" si="9"/>
        <v>0</v>
      </c>
      <c r="T37" s="1287">
        <f t="shared" si="9"/>
        <v>0</v>
      </c>
      <c r="U37" s="1287">
        <f t="shared" si="9"/>
        <v>0</v>
      </c>
      <c r="V37" s="1287">
        <f t="shared" si="9"/>
        <v>0</v>
      </c>
      <c r="W37" s="1287">
        <f t="shared" si="9"/>
        <v>0</v>
      </c>
      <c r="X37" s="1287">
        <f t="shared" si="9"/>
        <v>0</v>
      </c>
      <c r="Y37" s="1287">
        <f t="shared" si="9"/>
        <v>0</v>
      </c>
      <c r="Z37" s="1287">
        <f t="shared" si="9"/>
        <v>0</v>
      </c>
      <c r="AA37" s="1287">
        <f t="shared" si="9"/>
        <v>0</v>
      </c>
      <c r="AB37" s="1287">
        <f t="shared" si="9"/>
        <v>0</v>
      </c>
      <c r="AC37" s="1287">
        <f t="shared" si="9"/>
        <v>0</v>
      </c>
      <c r="AD37" s="1287">
        <f t="shared" si="9"/>
        <v>0</v>
      </c>
      <c r="AE37" s="1287">
        <f t="shared" si="9"/>
        <v>0</v>
      </c>
      <c r="AF37" s="1287">
        <f t="shared" si="9"/>
        <v>0</v>
      </c>
      <c r="AG37" s="1287">
        <f t="shared" si="9"/>
        <v>0</v>
      </c>
      <c r="AH37" s="1287">
        <f t="shared" si="9"/>
        <v>0</v>
      </c>
      <c r="AI37" s="1287">
        <f t="shared" si="9"/>
        <v>0</v>
      </c>
      <c r="AJ37" s="1287">
        <f t="shared" si="9"/>
        <v>0</v>
      </c>
      <c r="AK37" s="1287">
        <f t="shared" si="9"/>
        <v>0</v>
      </c>
      <c r="AL37" s="1287">
        <f t="shared" si="9"/>
        <v>0</v>
      </c>
      <c r="AM37" s="1287">
        <f t="shared" si="9"/>
        <v>0</v>
      </c>
      <c r="AN37" s="1287">
        <f t="shared" si="9"/>
        <v>0</v>
      </c>
      <c r="AO37" s="1287">
        <f t="shared" si="9"/>
        <v>0</v>
      </c>
      <c r="AP37" s="1287">
        <f t="shared" si="9"/>
        <v>0</v>
      </c>
      <c r="AQ37" s="1287">
        <f t="shared" si="9"/>
        <v>0</v>
      </c>
      <c r="AR37" s="1287">
        <f t="shared" si="9"/>
        <v>0</v>
      </c>
      <c r="AS37" s="1287">
        <f t="shared" si="9"/>
        <v>0</v>
      </c>
      <c r="AT37" s="1287">
        <f t="shared" si="9"/>
        <v>0</v>
      </c>
      <c r="AU37" s="1287">
        <f t="shared" si="9"/>
        <v>0</v>
      </c>
      <c r="AV37" s="1287">
        <f t="shared" si="9"/>
        <v>0</v>
      </c>
      <c r="AW37" s="1287">
        <f t="shared" si="9"/>
        <v>0</v>
      </c>
      <c r="AX37" s="1287">
        <f t="shared" si="9"/>
        <v>0</v>
      </c>
      <c r="AY37" s="1287">
        <f t="shared" si="9"/>
        <v>0</v>
      </c>
      <c r="AZ37" s="1287">
        <f t="shared" si="9"/>
        <v>0</v>
      </c>
      <c r="BA37" s="1287">
        <f t="shared" si="9"/>
        <v>0</v>
      </c>
      <c r="BB37" s="1287">
        <f t="shared" si="9"/>
        <v>0</v>
      </c>
      <c r="BC37" s="1287">
        <f t="shared" si="9"/>
        <v>0</v>
      </c>
      <c r="BD37" s="1287">
        <f t="shared" si="9"/>
        <v>0</v>
      </c>
      <c r="BE37" s="1287">
        <f t="shared" si="9"/>
        <v>0</v>
      </c>
      <c r="BF37" s="1287">
        <f t="shared" si="9"/>
        <v>0</v>
      </c>
      <c r="BG37" s="1287">
        <f t="shared" si="9"/>
        <v>0</v>
      </c>
      <c r="BH37" s="1287">
        <f t="shared" si="9"/>
        <v>0</v>
      </c>
      <c r="BI37" s="1269">
        <f t="shared" si="0"/>
        <v>86</v>
      </c>
    </row>
    <row r="38" spans="1:61" ht="17.25" customHeight="1" x14ac:dyDescent="0.25">
      <c r="A38" s="2413">
        <v>6</v>
      </c>
      <c r="B38" s="107" t="s">
        <v>2365</v>
      </c>
      <c r="C38" s="1249"/>
      <c r="D38" s="90"/>
      <c r="E38" s="1514"/>
      <c r="F38" s="1515">
        <f>SUM(I38:BH38)</f>
        <v>0</v>
      </c>
      <c r="G38" s="1516"/>
      <c r="H38" s="80"/>
      <c r="I38" s="1517" t="s">
        <v>826</v>
      </c>
      <c r="J38" s="1517" t="s">
        <v>2</v>
      </c>
      <c r="K38" s="1517" t="s">
        <v>2</v>
      </c>
      <c r="L38" s="1493"/>
      <c r="M38" s="1493"/>
      <c r="N38" s="1493"/>
      <c r="O38" s="1493"/>
      <c r="P38" s="1493"/>
      <c r="Q38" s="1493"/>
      <c r="R38" s="1493"/>
      <c r="S38" s="1493"/>
      <c r="T38" s="1493"/>
      <c r="U38" s="1493"/>
      <c r="V38" s="1493"/>
      <c r="W38" s="1493"/>
      <c r="X38" s="1493"/>
      <c r="Y38" s="1493"/>
      <c r="Z38" s="1493"/>
      <c r="AA38" s="1493"/>
      <c r="AB38" s="1493"/>
      <c r="AC38" s="1493"/>
      <c r="AD38" s="1493"/>
      <c r="AE38" s="1493"/>
      <c r="AF38" s="1493"/>
      <c r="AG38" s="1493"/>
      <c r="AH38" s="1493"/>
      <c r="AI38" s="1518"/>
      <c r="AJ38" s="1518"/>
      <c r="AK38" s="1493"/>
      <c r="AL38" s="1493"/>
      <c r="AM38" s="1493"/>
      <c r="AN38" s="1493"/>
      <c r="AO38" s="1493"/>
      <c r="AP38" s="1493"/>
      <c r="AQ38" s="1493"/>
      <c r="AR38" s="1493"/>
      <c r="AS38" s="1493"/>
      <c r="AT38" s="1493"/>
      <c r="AU38" s="1493"/>
      <c r="AV38" s="1493"/>
      <c r="AW38" s="1493"/>
      <c r="AX38" s="1281"/>
      <c r="AY38" s="1281"/>
      <c r="AZ38" s="1281"/>
      <c r="BA38" s="1281"/>
      <c r="BB38" s="1281"/>
      <c r="BC38" s="1281"/>
      <c r="BD38" s="1281"/>
      <c r="BE38" s="1281"/>
      <c r="BF38" s="1281"/>
      <c r="BG38" s="1281"/>
      <c r="BH38" s="1281"/>
      <c r="BI38" s="1269">
        <f>SUM(I38:BH38)</f>
        <v>0</v>
      </c>
    </row>
    <row r="39" spans="1:61" s="1288" customFormat="1" ht="24" customHeight="1" x14ac:dyDescent="0.2">
      <c r="A39" s="2413"/>
      <c r="B39" s="978" t="s">
        <v>1985</v>
      </c>
      <c r="C39" s="1287"/>
      <c r="D39" s="1287" t="s">
        <v>843</v>
      </c>
      <c r="E39" s="1287">
        <f t="shared" ref="E39:BH39" si="10">SUM(E38:E38)</f>
        <v>0</v>
      </c>
      <c r="F39" s="1287">
        <f t="shared" si="10"/>
        <v>0</v>
      </c>
      <c r="G39" s="1287">
        <f t="shared" si="10"/>
        <v>0</v>
      </c>
      <c r="H39" s="1287">
        <f t="shared" si="10"/>
        <v>0</v>
      </c>
      <c r="I39" s="1287">
        <f t="shared" si="10"/>
        <v>0</v>
      </c>
      <c r="J39" s="1287">
        <f t="shared" si="10"/>
        <v>0</v>
      </c>
      <c r="K39" s="1287">
        <f t="shared" si="10"/>
        <v>0</v>
      </c>
      <c r="L39" s="1287">
        <f t="shared" si="10"/>
        <v>0</v>
      </c>
      <c r="M39" s="1287">
        <f t="shared" si="10"/>
        <v>0</v>
      </c>
      <c r="N39" s="1287">
        <f t="shared" si="10"/>
        <v>0</v>
      </c>
      <c r="O39" s="1287">
        <f t="shared" si="10"/>
        <v>0</v>
      </c>
      <c r="P39" s="1287">
        <f t="shared" si="10"/>
        <v>0</v>
      </c>
      <c r="Q39" s="1287">
        <f t="shared" si="10"/>
        <v>0</v>
      </c>
      <c r="R39" s="1287">
        <f t="shared" si="10"/>
        <v>0</v>
      </c>
      <c r="S39" s="1287">
        <f t="shared" si="10"/>
        <v>0</v>
      </c>
      <c r="T39" s="1287">
        <f t="shared" si="10"/>
        <v>0</v>
      </c>
      <c r="U39" s="1287">
        <f t="shared" si="10"/>
        <v>0</v>
      </c>
      <c r="V39" s="1287">
        <f t="shared" si="10"/>
        <v>0</v>
      </c>
      <c r="W39" s="1287">
        <f t="shared" si="10"/>
        <v>0</v>
      </c>
      <c r="X39" s="1287">
        <f t="shared" si="10"/>
        <v>0</v>
      </c>
      <c r="Y39" s="1287">
        <f t="shared" si="10"/>
        <v>0</v>
      </c>
      <c r="Z39" s="1287">
        <f t="shared" si="10"/>
        <v>0</v>
      </c>
      <c r="AA39" s="1287">
        <f t="shared" si="10"/>
        <v>0</v>
      </c>
      <c r="AB39" s="1287">
        <f t="shared" si="10"/>
        <v>0</v>
      </c>
      <c r="AC39" s="1287">
        <f t="shared" si="10"/>
        <v>0</v>
      </c>
      <c r="AD39" s="1287">
        <f t="shared" si="10"/>
        <v>0</v>
      </c>
      <c r="AE39" s="1287">
        <f t="shared" si="10"/>
        <v>0</v>
      </c>
      <c r="AF39" s="1287">
        <f t="shared" si="10"/>
        <v>0</v>
      </c>
      <c r="AG39" s="1287">
        <f t="shared" si="10"/>
        <v>0</v>
      </c>
      <c r="AH39" s="1287">
        <f t="shared" si="10"/>
        <v>0</v>
      </c>
      <c r="AI39" s="1287">
        <f t="shared" si="10"/>
        <v>0</v>
      </c>
      <c r="AJ39" s="1287">
        <f t="shared" si="10"/>
        <v>0</v>
      </c>
      <c r="AK39" s="1287">
        <f t="shared" si="10"/>
        <v>0</v>
      </c>
      <c r="AL39" s="1287">
        <f t="shared" si="10"/>
        <v>0</v>
      </c>
      <c r="AM39" s="1287">
        <f t="shared" si="10"/>
        <v>0</v>
      </c>
      <c r="AN39" s="1287">
        <f t="shared" si="10"/>
        <v>0</v>
      </c>
      <c r="AO39" s="1287">
        <f t="shared" si="10"/>
        <v>0</v>
      </c>
      <c r="AP39" s="1287">
        <f t="shared" si="10"/>
        <v>0</v>
      </c>
      <c r="AQ39" s="1287">
        <f t="shared" si="10"/>
        <v>0</v>
      </c>
      <c r="AR39" s="1287">
        <f t="shared" si="10"/>
        <v>0</v>
      </c>
      <c r="AS39" s="1287">
        <f t="shared" si="10"/>
        <v>0</v>
      </c>
      <c r="AT39" s="1287">
        <f t="shared" si="10"/>
        <v>0</v>
      </c>
      <c r="AU39" s="1287">
        <f t="shared" si="10"/>
        <v>0</v>
      </c>
      <c r="AV39" s="1287">
        <f t="shared" si="10"/>
        <v>0</v>
      </c>
      <c r="AW39" s="1287">
        <f t="shared" si="10"/>
        <v>0</v>
      </c>
      <c r="AX39" s="1287">
        <f t="shared" si="10"/>
        <v>0</v>
      </c>
      <c r="AY39" s="1287">
        <f t="shared" si="10"/>
        <v>0</v>
      </c>
      <c r="AZ39" s="1287">
        <f t="shared" si="10"/>
        <v>0</v>
      </c>
      <c r="BA39" s="1287">
        <f t="shared" si="10"/>
        <v>0</v>
      </c>
      <c r="BB39" s="1287">
        <f t="shared" si="10"/>
        <v>0</v>
      </c>
      <c r="BC39" s="1287">
        <f t="shared" si="10"/>
        <v>0</v>
      </c>
      <c r="BD39" s="1287">
        <f t="shared" si="10"/>
        <v>0</v>
      </c>
      <c r="BE39" s="1287">
        <f t="shared" si="10"/>
        <v>0</v>
      </c>
      <c r="BF39" s="1287">
        <f t="shared" si="10"/>
        <v>0</v>
      </c>
      <c r="BG39" s="1287">
        <f t="shared" si="10"/>
        <v>0</v>
      </c>
      <c r="BH39" s="1287">
        <f t="shared" si="10"/>
        <v>0</v>
      </c>
      <c r="BI39" s="1269">
        <f>SUM(I39:BH39)</f>
        <v>0</v>
      </c>
    </row>
    <row r="40" spans="1:61" s="1288" customFormat="1" ht="24" customHeight="1" x14ac:dyDescent="0.25">
      <c r="A40" s="1527"/>
      <c r="B40" s="978"/>
      <c r="C40" s="1584" t="s">
        <v>153</v>
      </c>
      <c r="D40" s="1585" t="s">
        <v>148</v>
      </c>
      <c r="E40" s="1582">
        <v>30</v>
      </c>
      <c r="F40" s="1543" t="s">
        <v>376</v>
      </c>
      <c r="G40" s="754" t="s">
        <v>419</v>
      </c>
      <c r="H40" s="1287"/>
      <c r="I40" s="1287"/>
      <c r="J40" s="1287"/>
      <c r="K40" s="1287"/>
      <c r="L40" s="1287"/>
      <c r="M40" s="1529">
        <v>30</v>
      </c>
      <c r="N40" s="1529"/>
      <c r="O40" s="1529"/>
      <c r="P40" s="1529"/>
      <c r="Q40" s="1583"/>
      <c r="R40" s="1583"/>
      <c r="S40" s="1583"/>
      <c r="T40" s="1287"/>
      <c r="U40" s="1287"/>
      <c r="V40" s="1287"/>
      <c r="W40" s="1287"/>
      <c r="X40" s="1287"/>
      <c r="Y40" s="1287"/>
      <c r="Z40" s="1287"/>
      <c r="AA40" s="1287"/>
      <c r="AB40" s="1287"/>
      <c r="AC40" s="1287"/>
      <c r="AD40" s="1287"/>
      <c r="AE40" s="1287"/>
      <c r="AF40" s="1583"/>
      <c r="AG40" s="1583"/>
      <c r="AH40" s="1583"/>
      <c r="AI40" s="1287"/>
      <c r="AJ40" s="1287"/>
      <c r="AK40" s="1287"/>
      <c r="AL40" s="1287"/>
      <c r="AM40" s="1287"/>
      <c r="AN40" s="1287"/>
      <c r="AO40" s="1287"/>
      <c r="AP40" s="1287"/>
      <c r="AQ40" s="1287"/>
      <c r="AR40" s="1287"/>
      <c r="AS40" s="1287"/>
      <c r="AT40" s="1287"/>
      <c r="AU40" s="1287"/>
      <c r="AV40" s="1287"/>
      <c r="AW40" s="1287"/>
      <c r="AX40" s="1287"/>
      <c r="AY40" s="1287"/>
      <c r="AZ40" s="1287"/>
      <c r="BA40" s="1287"/>
      <c r="BB40" s="1287"/>
      <c r="BC40" s="1287"/>
      <c r="BD40" s="1287"/>
      <c r="BE40" s="1287"/>
      <c r="BF40" s="1287"/>
      <c r="BG40" s="1287"/>
      <c r="BH40" s="1287"/>
      <c r="BI40" s="1269"/>
    </row>
    <row r="41" spans="1:61" s="1288" customFormat="1" ht="24" customHeight="1" x14ac:dyDescent="0.25">
      <c r="A41" s="1527"/>
      <c r="B41" s="978"/>
      <c r="C41" s="752" t="s">
        <v>154</v>
      </c>
      <c r="D41" s="1581" t="s">
        <v>136</v>
      </c>
      <c r="E41" s="1582">
        <v>15</v>
      </c>
      <c r="F41" s="1543" t="s">
        <v>376</v>
      </c>
      <c r="G41" s="754" t="s">
        <v>419</v>
      </c>
      <c r="H41" s="1287"/>
      <c r="I41" s="1287"/>
      <c r="J41" s="1287"/>
      <c r="K41" s="1287"/>
      <c r="L41" s="1287"/>
      <c r="M41" s="1529">
        <v>5</v>
      </c>
      <c r="N41" s="1529">
        <v>10</v>
      </c>
      <c r="O41" s="1529"/>
      <c r="P41" s="1529"/>
      <c r="Q41" s="1583"/>
      <c r="R41" s="1583"/>
      <c r="S41" s="1583"/>
      <c r="T41" s="1287"/>
      <c r="U41" s="1287"/>
      <c r="V41" s="1287"/>
      <c r="W41" s="1287"/>
      <c r="X41" s="1287"/>
      <c r="Y41" s="1287"/>
      <c r="Z41" s="1287"/>
      <c r="AA41" s="1287"/>
      <c r="AB41" s="1287"/>
      <c r="AC41" s="1287"/>
      <c r="AD41" s="1287"/>
      <c r="AE41" s="1287"/>
      <c r="AF41" s="1583"/>
      <c r="AG41" s="1583"/>
      <c r="AH41" s="1583"/>
      <c r="AI41" s="1287"/>
      <c r="AJ41" s="1287"/>
      <c r="AK41" s="1287"/>
      <c r="AL41" s="1287"/>
      <c r="AM41" s="1287"/>
      <c r="AN41" s="1287"/>
      <c r="AO41" s="1287"/>
      <c r="AP41" s="1287"/>
      <c r="AQ41" s="1287"/>
      <c r="AR41" s="1287"/>
      <c r="AS41" s="1287"/>
      <c r="AT41" s="1287"/>
      <c r="AU41" s="1287"/>
      <c r="AV41" s="1287"/>
      <c r="AW41" s="1287"/>
      <c r="AX41" s="1287"/>
      <c r="AY41" s="1287"/>
      <c r="AZ41" s="1287"/>
      <c r="BA41" s="1287"/>
      <c r="BB41" s="1287"/>
      <c r="BC41" s="1287"/>
      <c r="BD41" s="1287"/>
      <c r="BE41" s="1287"/>
      <c r="BF41" s="1287"/>
      <c r="BG41" s="1287"/>
      <c r="BH41" s="1287"/>
      <c r="BI41" s="1269"/>
    </row>
    <row r="42" spans="1:61" s="1288" customFormat="1" ht="24" customHeight="1" x14ac:dyDescent="0.2">
      <c r="A42" s="1527"/>
      <c r="B42" s="978"/>
      <c r="C42" s="1582" t="s">
        <v>155</v>
      </c>
      <c r="D42" s="1586" t="s">
        <v>149</v>
      </c>
      <c r="E42" s="1582">
        <v>30</v>
      </c>
      <c r="F42" s="1543" t="s">
        <v>2417</v>
      </c>
      <c r="G42" s="754" t="s">
        <v>416</v>
      </c>
      <c r="H42" s="1287"/>
      <c r="I42" s="1287"/>
      <c r="J42" s="1287"/>
      <c r="K42" s="1287"/>
      <c r="L42" s="1287"/>
      <c r="M42" s="1529"/>
      <c r="N42" s="1529">
        <v>25</v>
      </c>
      <c r="O42" s="1529">
        <v>5</v>
      </c>
      <c r="P42" s="1529"/>
      <c r="Q42" s="1583"/>
      <c r="R42" s="1583"/>
      <c r="S42" s="1583"/>
      <c r="T42" s="1287"/>
      <c r="U42" s="1287"/>
      <c r="V42" s="1287"/>
      <c r="W42" s="1287"/>
      <c r="X42" s="1287"/>
      <c r="Y42" s="1287"/>
      <c r="Z42" s="1287"/>
      <c r="AA42" s="1287"/>
      <c r="AB42" s="1287"/>
      <c r="AC42" s="1287"/>
      <c r="AD42" s="1287"/>
      <c r="AE42" s="1287"/>
      <c r="AF42" s="1583"/>
      <c r="AG42" s="1583"/>
      <c r="AH42" s="1583"/>
      <c r="AI42" s="1287"/>
      <c r="AJ42" s="1287"/>
      <c r="AK42" s="1287"/>
      <c r="AL42" s="1287"/>
      <c r="AM42" s="1287"/>
      <c r="AN42" s="1287"/>
      <c r="AO42" s="1287"/>
      <c r="AP42" s="1287"/>
      <c r="AQ42" s="1287"/>
      <c r="AR42" s="1287"/>
      <c r="AS42" s="1287"/>
      <c r="AT42" s="1287"/>
      <c r="AU42" s="1287"/>
      <c r="AV42" s="1287"/>
      <c r="AW42" s="1287"/>
      <c r="AX42" s="1287"/>
      <c r="AY42" s="1287"/>
      <c r="AZ42" s="1287"/>
      <c r="BA42" s="1287"/>
      <c r="BB42" s="1287"/>
      <c r="BC42" s="1287"/>
      <c r="BD42" s="1287"/>
      <c r="BE42" s="1287"/>
      <c r="BF42" s="1287"/>
      <c r="BG42" s="1287"/>
      <c r="BH42" s="1287"/>
      <c r="BI42" s="1269"/>
    </row>
    <row r="43" spans="1:61" s="1288" customFormat="1" ht="24" customHeight="1" x14ac:dyDescent="0.2">
      <c r="A43" s="1527"/>
      <c r="B43" s="978"/>
      <c r="C43" s="1582" t="s">
        <v>156</v>
      </c>
      <c r="D43" s="1586" t="s">
        <v>2430</v>
      </c>
      <c r="E43" s="1582">
        <v>45</v>
      </c>
      <c r="F43" s="1543" t="s">
        <v>2417</v>
      </c>
      <c r="G43" s="754" t="s">
        <v>416</v>
      </c>
      <c r="H43" s="1287"/>
      <c r="I43" s="1287"/>
      <c r="J43" s="1287"/>
      <c r="K43" s="1287"/>
      <c r="L43" s="1287"/>
      <c r="M43" s="1529"/>
      <c r="N43" s="1529"/>
      <c r="O43" s="1529">
        <v>20</v>
      </c>
      <c r="P43" s="1529">
        <v>25</v>
      </c>
      <c r="Q43" s="1583"/>
      <c r="R43" s="1583"/>
      <c r="S43" s="1583"/>
      <c r="T43" s="1287"/>
      <c r="U43" s="1287"/>
      <c r="V43" s="1287"/>
      <c r="W43" s="1287"/>
      <c r="X43" s="1287"/>
      <c r="Y43" s="1287"/>
      <c r="Z43" s="1287"/>
      <c r="AA43" s="1287"/>
      <c r="AB43" s="1287"/>
      <c r="AC43" s="1287"/>
      <c r="AD43" s="1287"/>
      <c r="AE43" s="1287"/>
      <c r="AF43" s="1583"/>
      <c r="AG43" s="1583"/>
      <c r="AH43" s="1583"/>
      <c r="AI43" s="1287"/>
      <c r="AJ43" s="1287"/>
      <c r="AK43" s="1287"/>
      <c r="AL43" s="1287"/>
      <c r="AM43" s="1287"/>
      <c r="AN43" s="1287"/>
      <c r="AO43" s="1287"/>
      <c r="AP43" s="1287"/>
      <c r="AQ43" s="1287"/>
      <c r="AR43" s="1287"/>
      <c r="AS43" s="1287"/>
      <c r="AT43" s="1287"/>
      <c r="AU43" s="1287"/>
      <c r="AV43" s="1287"/>
      <c r="AW43" s="1287"/>
      <c r="AX43" s="1287"/>
      <c r="AY43" s="1287"/>
      <c r="AZ43" s="1287"/>
      <c r="BA43" s="1287"/>
      <c r="BB43" s="1287"/>
      <c r="BC43" s="1287"/>
      <c r="BD43" s="1287"/>
      <c r="BE43" s="1287"/>
      <c r="BF43" s="1287"/>
      <c r="BG43" s="1287"/>
      <c r="BH43" s="1287"/>
      <c r="BI43" s="1269"/>
    </row>
    <row r="44" spans="1:61" s="1548" customFormat="1" ht="15" x14ac:dyDescent="0.25">
      <c r="A44" s="1589"/>
      <c r="B44" s="755"/>
      <c r="C44" s="1537" t="s">
        <v>158</v>
      </c>
      <c r="D44" s="1590" t="s">
        <v>2431</v>
      </c>
      <c r="E44" s="1537">
        <f t="shared" ref="E44" si="11">SUM(I44:BB44)</f>
        <v>90</v>
      </c>
      <c r="F44" s="1536" t="s">
        <v>2239</v>
      </c>
      <c r="G44" s="754" t="s">
        <v>146</v>
      </c>
      <c r="H44" s="754"/>
      <c r="I44" s="1547"/>
      <c r="J44" s="1547"/>
      <c r="K44" s="1547"/>
      <c r="L44" s="1547"/>
      <c r="M44" s="1547"/>
      <c r="N44" s="1547"/>
      <c r="O44" s="1547"/>
      <c r="P44" s="1547"/>
      <c r="Q44" s="1547">
        <v>30</v>
      </c>
      <c r="R44" s="1547">
        <v>30</v>
      </c>
      <c r="S44" s="1547">
        <v>30</v>
      </c>
      <c r="T44" s="1529"/>
      <c r="U44" s="1529"/>
      <c r="V44" s="1529"/>
      <c r="W44" s="1547"/>
      <c r="X44" s="1591"/>
      <c r="Y44" s="1591"/>
      <c r="Z44" s="1547"/>
      <c r="AA44" s="1547"/>
      <c r="AB44" s="1547"/>
      <c r="AC44" s="1547"/>
      <c r="AD44" s="1547"/>
      <c r="AE44" s="1547"/>
      <c r="AF44" s="1547"/>
      <c r="AG44" s="1547"/>
      <c r="AH44" s="1587"/>
      <c r="AI44" s="1587"/>
      <c r="AJ44" s="1547"/>
      <c r="AK44" s="1547"/>
      <c r="AL44" s="1547"/>
      <c r="AM44" s="1591"/>
      <c r="AN44" s="1591"/>
      <c r="AO44" s="1547"/>
      <c r="AP44" s="1547"/>
      <c r="AQ44" s="1547"/>
      <c r="AR44" s="1547"/>
      <c r="AS44" s="1547"/>
      <c r="AT44" s="1547"/>
      <c r="AU44" s="1547"/>
      <c r="AV44" s="1547"/>
      <c r="AW44" s="1547"/>
      <c r="AX44" s="1547"/>
      <c r="AY44" s="1547"/>
      <c r="AZ44" s="1547"/>
      <c r="BA44" s="1574"/>
      <c r="BC44" s="1588"/>
      <c r="BD44" s="1588"/>
      <c r="BE44" s="1587"/>
    </row>
    <row r="45" spans="1:61" ht="17.25" customHeight="1" x14ac:dyDescent="0.25">
      <c r="A45" s="2413">
        <v>7</v>
      </c>
      <c r="B45" s="107" t="s">
        <v>2366</v>
      </c>
      <c r="C45" s="1249" t="s">
        <v>175</v>
      </c>
      <c r="D45" s="90" t="s">
        <v>10</v>
      </c>
      <c r="E45" s="1514" t="s">
        <v>1784</v>
      </c>
      <c r="F45" s="1515"/>
      <c r="G45" s="1516"/>
      <c r="H45" s="80"/>
      <c r="T45" s="1493"/>
      <c r="U45" s="1493"/>
      <c r="V45" s="1493"/>
      <c r="W45" s="1493"/>
      <c r="X45" s="1493"/>
      <c r="Y45" s="1493"/>
      <c r="Z45" s="1493"/>
      <c r="AB45" s="1522" t="s">
        <v>3</v>
      </c>
      <c r="AC45" s="1522" t="s">
        <v>3</v>
      </c>
      <c r="AD45" s="1522" t="s">
        <v>3</v>
      </c>
      <c r="AE45" s="1522" t="s">
        <v>3</v>
      </c>
      <c r="AF45" s="1517" t="s">
        <v>826</v>
      </c>
      <c r="AG45" s="1517" t="s">
        <v>2</v>
      </c>
      <c r="AH45" s="1517" t="s">
        <v>2</v>
      </c>
      <c r="AI45" s="1518"/>
      <c r="AJ45" s="1518"/>
      <c r="AK45" s="1517"/>
      <c r="AL45" s="1517"/>
      <c r="AM45" s="1517"/>
      <c r="AN45" s="1493"/>
      <c r="AO45" s="1493"/>
      <c r="AP45" s="1281"/>
      <c r="AQ45" s="1281"/>
      <c r="AR45" s="1281"/>
      <c r="AS45" s="1281"/>
      <c r="AT45" s="1281"/>
      <c r="AU45" s="1281"/>
      <c r="AV45" s="1281"/>
      <c r="AW45" s="1493"/>
      <c r="AX45" s="1281"/>
      <c r="AY45" s="1281"/>
      <c r="AZ45" s="1281"/>
      <c r="BA45" s="1281"/>
      <c r="BB45" s="1281"/>
      <c r="BC45" s="1281"/>
      <c r="BD45" s="1281"/>
      <c r="BE45" s="1281"/>
      <c r="BF45" s="1281"/>
      <c r="BG45" s="1281"/>
      <c r="BH45" s="1281"/>
      <c r="BI45" s="1269">
        <f>SUM(M45:BH45)</f>
        <v>0</v>
      </c>
    </row>
    <row r="46" spans="1:61" s="1288" customFormat="1" ht="24" customHeight="1" x14ac:dyDescent="0.2">
      <c r="A46" s="2413"/>
      <c r="B46" s="978" t="s">
        <v>1761</v>
      </c>
      <c r="C46" s="1287"/>
      <c r="D46" s="1287" t="s">
        <v>843</v>
      </c>
      <c r="E46" s="1287">
        <f>SUM(E45:E45)</f>
        <v>0</v>
      </c>
      <c r="F46" s="1287">
        <f>SUM(F45:F45)</f>
        <v>0</v>
      </c>
      <c r="G46" s="1287">
        <f>SUM(G45:G45)</f>
        <v>0</v>
      </c>
      <c r="H46" s="1287">
        <f>SUM(H45:H45)</f>
        <v>0</v>
      </c>
      <c r="I46" s="1287" t="e">
        <f>SUM(#REF!)</f>
        <v>#REF!</v>
      </c>
      <c r="J46" s="1287" t="e">
        <f>SUM(#REF!)</f>
        <v>#REF!</v>
      </c>
      <c r="K46" s="1287" t="e">
        <f>SUM(#REF!)</f>
        <v>#REF!</v>
      </c>
      <c r="L46" s="1287" t="e">
        <f>SUM(#REF!)</f>
        <v>#REF!</v>
      </c>
      <c r="M46" s="1287">
        <f>SUM(AB45:AB45)</f>
        <v>0</v>
      </c>
      <c r="N46" s="1287">
        <f>SUM(AC45:AC45)</f>
        <v>0</v>
      </c>
      <c r="O46" s="1287">
        <f>SUM(AD45:AD45)</f>
        <v>0</v>
      </c>
      <c r="P46" s="1287">
        <f>SUM(AE45:AE45)</f>
        <v>0</v>
      </c>
      <c r="Q46" s="1287">
        <f>SUM(AK45:AK45)</f>
        <v>0</v>
      </c>
      <c r="R46" s="1287">
        <f>SUM(AL45:AL45)</f>
        <v>0</v>
      </c>
      <c r="S46" s="1287">
        <f>SUM(AM45:AM45)</f>
        <v>0</v>
      </c>
      <c r="T46" s="1287">
        <f t="shared" ref="T46:Z46" si="12">SUM(T45:T45)</f>
        <v>0</v>
      </c>
      <c r="U46" s="1287">
        <f t="shared" si="12"/>
        <v>0</v>
      </c>
      <c r="V46" s="1287">
        <f t="shared" si="12"/>
        <v>0</v>
      </c>
      <c r="W46" s="1287">
        <f t="shared" si="12"/>
        <v>0</v>
      </c>
      <c r="X46" s="1287">
        <f t="shared" si="12"/>
        <v>0</v>
      </c>
      <c r="Y46" s="1287">
        <f t="shared" si="12"/>
        <v>0</v>
      </c>
      <c r="Z46" s="1287">
        <f t="shared" si="12"/>
        <v>0</v>
      </c>
      <c r="AA46" s="1287" t="e">
        <f>SUM(#REF!)</f>
        <v>#REF!</v>
      </c>
      <c r="AB46" s="1287" t="e">
        <f>SUM(#REF!)</f>
        <v>#REF!</v>
      </c>
      <c r="AC46" s="1287" t="e">
        <f>SUM(#REF!)</f>
        <v>#REF!</v>
      </c>
      <c r="AD46" s="1287" t="e">
        <f>SUM(#REF!)</f>
        <v>#REF!</v>
      </c>
      <c r="AE46" s="1287">
        <f>SUM(AF45:AF45)</f>
        <v>0</v>
      </c>
      <c r="AF46" s="1287" t="e">
        <f>SUM(#REF!)</f>
        <v>#REF!</v>
      </c>
      <c r="AG46" s="1287" t="e">
        <f>SUM(#REF!)</f>
        <v>#REF!</v>
      </c>
      <c r="AH46" s="1287" t="e">
        <f>SUM(#REF!)</f>
        <v>#REF!</v>
      </c>
      <c r="AI46" s="1287">
        <f>SUM(AI45:AI45)</f>
        <v>0</v>
      </c>
      <c r="AJ46" s="1287">
        <f>SUM(AJ45:AJ45)</f>
        <v>0</v>
      </c>
      <c r="AK46" s="1287" t="e">
        <f>SUM(#REF!)</f>
        <v>#REF!</v>
      </c>
      <c r="AL46" s="1287" t="e">
        <f>SUM(#REF!)</f>
        <v>#REF!</v>
      </c>
      <c r="AM46" s="1287" t="e">
        <f>SUM(#REF!)</f>
        <v>#REF!</v>
      </c>
      <c r="AN46" s="1287">
        <f t="shared" ref="AN46:BH46" si="13">SUM(AN45:AN45)</f>
        <v>0</v>
      </c>
      <c r="AO46" s="1287">
        <f t="shared" si="13"/>
        <v>0</v>
      </c>
      <c r="AP46" s="1287">
        <f t="shared" si="13"/>
        <v>0</v>
      </c>
      <c r="AQ46" s="1287">
        <f t="shared" si="13"/>
        <v>0</v>
      </c>
      <c r="AR46" s="1287">
        <f t="shared" si="13"/>
        <v>0</v>
      </c>
      <c r="AS46" s="1287">
        <f t="shared" si="13"/>
        <v>0</v>
      </c>
      <c r="AT46" s="1287">
        <f t="shared" si="13"/>
        <v>0</v>
      </c>
      <c r="AU46" s="1287">
        <f t="shared" si="13"/>
        <v>0</v>
      </c>
      <c r="AV46" s="1287">
        <f t="shared" si="13"/>
        <v>0</v>
      </c>
      <c r="AW46" s="1287">
        <f t="shared" si="13"/>
        <v>0</v>
      </c>
      <c r="AX46" s="1287">
        <f t="shared" si="13"/>
        <v>0</v>
      </c>
      <c r="AY46" s="1287">
        <f t="shared" si="13"/>
        <v>0</v>
      </c>
      <c r="AZ46" s="1287">
        <f t="shared" si="13"/>
        <v>0</v>
      </c>
      <c r="BA46" s="1287">
        <f t="shared" si="13"/>
        <v>0</v>
      </c>
      <c r="BB46" s="1287">
        <f t="shared" si="13"/>
        <v>0</v>
      </c>
      <c r="BC46" s="1287">
        <f t="shared" si="13"/>
        <v>0</v>
      </c>
      <c r="BD46" s="1287">
        <f t="shared" si="13"/>
        <v>0</v>
      </c>
      <c r="BE46" s="1287">
        <f t="shared" si="13"/>
        <v>0</v>
      </c>
      <c r="BF46" s="1287">
        <f t="shared" si="13"/>
        <v>0</v>
      </c>
      <c r="BG46" s="1287">
        <f t="shared" si="13"/>
        <v>0</v>
      </c>
      <c r="BH46" s="1287">
        <f t="shared" si="13"/>
        <v>0</v>
      </c>
      <c r="BI46" s="1269" t="e">
        <f t="shared" si="0"/>
        <v>#REF!</v>
      </c>
    </row>
    <row r="47" spans="1:61" s="1288" customFormat="1" ht="24" customHeight="1" x14ac:dyDescent="0.25">
      <c r="A47" s="1527"/>
      <c r="B47" s="978"/>
      <c r="C47" s="1584" t="s">
        <v>153</v>
      </c>
      <c r="D47" s="1585" t="s">
        <v>148</v>
      </c>
      <c r="E47" s="1582">
        <v>30</v>
      </c>
      <c r="F47" s="1536" t="s">
        <v>2416</v>
      </c>
      <c r="G47" s="754" t="s">
        <v>417</v>
      </c>
      <c r="H47" s="1287"/>
      <c r="I47" s="1287"/>
      <c r="J47" s="1287"/>
      <c r="K47" s="1287"/>
      <c r="L47" s="1287"/>
      <c r="M47" s="1529">
        <v>30</v>
      </c>
      <c r="N47" s="1529"/>
      <c r="O47" s="1529"/>
      <c r="P47" s="1529"/>
      <c r="Q47" s="1529"/>
      <c r="R47" s="1552"/>
      <c r="S47" s="1583"/>
      <c r="T47" s="1287"/>
      <c r="U47" s="1287"/>
      <c r="V47" s="1287"/>
      <c r="W47" s="1287"/>
      <c r="X47" s="1287"/>
      <c r="Y47" s="1287"/>
      <c r="Z47" s="1287"/>
      <c r="AA47" s="1287"/>
      <c r="AB47" s="1287"/>
      <c r="AC47" s="1287"/>
      <c r="AD47" s="1287"/>
      <c r="AE47" s="1287"/>
      <c r="AF47" s="1287"/>
      <c r="AG47" s="1287"/>
      <c r="AH47" s="1287"/>
      <c r="AI47" s="1287"/>
      <c r="AJ47" s="1287"/>
      <c r="AK47" s="1287"/>
      <c r="AL47" s="1287"/>
      <c r="AM47" s="1287"/>
      <c r="AN47" s="1287"/>
      <c r="AO47" s="1287"/>
      <c r="AP47" s="1287"/>
      <c r="AQ47" s="1287"/>
      <c r="AR47" s="1287"/>
      <c r="AS47" s="1287"/>
      <c r="AT47" s="1287"/>
      <c r="AU47" s="1287"/>
      <c r="AV47" s="1287"/>
      <c r="AW47" s="1287"/>
      <c r="AX47" s="1287"/>
      <c r="AY47" s="1287"/>
      <c r="AZ47" s="1287"/>
      <c r="BA47" s="1287"/>
      <c r="BB47" s="1287"/>
      <c r="BC47" s="1287"/>
      <c r="BD47" s="1287"/>
      <c r="BE47" s="1287"/>
      <c r="BF47" s="1287"/>
      <c r="BG47" s="1287"/>
      <c r="BH47" s="1287"/>
      <c r="BI47" s="1269"/>
    </row>
    <row r="48" spans="1:61" s="1288" customFormat="1" ht="24" customHeight="1" x14ac:dyDescent="0.25">
      <c r="A48" s="1527"/>
      <c r="B48" s="978"/>
      <c r="C48" s="752" t="s">
        <v>154</v>
      </c>
      <c r="D48" s="1581" t="s">
        <v>136</v>
      </c>
      <c r="E48" s="1582">
        <v>15</v>
      </c>
      <c r="F48" s="1549" t="s">
        <v>2221</v>
      </c>
      <c r="G48" s="1555" t="s">
        <v>417</v>
      </c>
      <c r="H48" s="1287"/>
      <c r="I48" s="1287"/>
      <c r="J48" s="1287"/>
      <c r="K48" s="1287"/>
      <c r="L48" s="1287"/>
      <c r="M48" s="1556">
        <v>5</v>
      </c>
      <c r="N48" s="1556">
        <v>10</v>
      </c>
      <c r="O48" s="1556"/>
      <c r="P48" s="1556"/>
      <c r="Q48" s="1556"/>
      <c r="R48" s="1556"/>
      <c r="S48" s="1583"/>
      <c r="T48" s="1287"/>
      <c r="U48" s="1287"/>
      <c r="V48" s="1287"/>
      <c r="W48" s="1287"/>
      <c r="X48" s="1287"/>
      <c r="Y48" s="1287"/>
      <c r="Z48" s="1287"/>
      <c r="AA48" s="1287"/>
      <c r="AB48" s="1287"/>
      <c r="AC48" s="1287"/>
      <c r="AD48" s="1287"/>
      <c r="AE48" s="1287"/>
      <c r="AF48" s="1287"/>
      <c r="AG48" s="1287"/>
      <c r="AH48" s="1287"/>
      <c r="AI48" s="1287"/>
      <c r="AJ48" s="1287"/>
      <c r="AK48" s="1287"/>
      <c r="AL48" s="1287"/>
      <c r="AM48" s="1287"/>
      <c r="AN48" s="1287"/>
      <c r="AO48" s="1287"/>
      <c r="AP48" s="1287"/>
      <c r="AQ48" s="1287"/>
      <c r="AR48" s="1287"/>
      <c r="AS48" s="1287"/>
      <c r="AT48" s="1287"/>
      <c r="AU48" s="1287"/>
      <c r="AV48" s="1287"/>
      <c r="AW48" s="1287"/>
      <c r="AX48" s="1287"/>
      <c r="AY48" s="1287"/>
      <c r="AZ48" s="1287"/>
      <c r="BA48" s="1287"/>
      <c r="BB48" s="1287"/>
      <c r="BC48" s="1287"/>
      <c r="BD48" s="1287"/>
      <c r="BE48" s="1287"/>
      <c r="BF48" s="1287"/>
      <c r="BG48" s="1287"/>
      <c r="BH48" s="1287"/>
      <c r="BI48" s="1269"/>
    </row>
    <row r="49" spans="1:61" s="1288" customFormat="1" ht="24" customHeight="1" x14ac:dyDescent="0.2">
      <c r="A49" s="1527"/>
      <c r="B49" s="978"/>
      <c r="C49" s="1582" t="s">
        <v>155</v>
      </c>
      <c r="D49" s="1586" t="s">
        <v>149</v>
      </c>
      <c r="E49" s="1582">
        <v>30</v>
      </c>
      <c r="F49" s="1543" t="s">
        <v>329</v>
      </c>
      <c r="G49" s="754" t="s">
        <v>416</v>
      </c>
      <c r="H49" s="1287"/>
      <c r="I49" s="1287"/>
      <c r="J49" s="1287"/>
      <c r="K49" s="1287"/>
      <c r="L49" s="1287"/>
      <c r="M49" s="1552"/>
      <c r="N49" s="1552">
        <v>25</v>
      </c>
      <c r="O49" s="1552">
        <v>5</v>
      </c>
      <c r="P49" s="1552"/>
      <c r="Q49" s="1552"/>
      <c r="R49" s="1552"/>
      <c r="S49" s="1583"/>
      <c r="T49" s="1287"/>
      <c r="U49" s="1287"/>
      <c r="V49" s="1287"/>
      <c r="W49" s="1287"/>
      <c r="X49" s="1287"/>
      <c r="Y49" s="1287"/>
      <c r="Z49" s="1287"/>
      <c r="AA49" s="1287"/>
      <c r="AB49" s="1287"/>
      <c r="AC49" s="1287"/>
      <c r="AD49" s="1287"/>
      <c r="AE49" s="1287"/>
      <c r="AF49" s="1287"/>
      <c r="AG49" s="1287"/>
      <c r="AH49" s="1287"/>
      <c r="AI49" s="1287"/>
      <c r="AJ49" s="1287"/>
      <c r="AK49" s="1287"/>
      <c r="AL49" s="1287"/>
      <c r="AM49" s="1287"/>
      <c r="AN49" s="1287"/>
      <c r="AO49" s="1287"/>
      <c r="AP49" s="1287"/>
      <c r="AQ49" s="1287"/>
      <c r="AR49" s="1287"/>
      <c r="AS49" s="1287"/>
      <c r="AT49" s="1287"/>
      <c r="AU49" s="1287"/>
      <c r="AV49" s="1287"/>
      <c r="AW49" s="1287"/>
      <c r="AX49" s="1287"/>
      <c r="AY49" s="1287"/>
      <c r="AZ49" s="1287"/>
      <c r="BA49" s="1287"/>
      <c r="BB49" s="1287"/>
      <c r="BC49" s="1287"/>
      <c r="BD49" s="1287"/>
      <c r="BE49" s="1287"/>
      <c r="BF49" s="1287"/>
      <c r="BG49" s="1287"/>
      <c r="BH49" s="1287"/>
      <c r="BI49" s="1269"/>
    </row>
    <row r="50" spans="1:61" s="1548" customFormat="1" ht="15" x14ac:dyDescent="0.25">
      <c r="A50" s="1589"/>
      <c r="B50" s="755"/>
      <c r="C50" s="1537" t="s">
        <v>158</v>
      </c>
      <c r="D50" s="1590" t="s">
        <v>2431</v>
      </c>
      <c r="E50" s="1537">
        <f t="shared" ref="E50" si="14">SUM(I50:BB50)</f>
        <v>90</v>
      </c>
      <c r="F50" s="1554" t="s">
        <v>2435</v>
      </c>
      <c r="G50" s="746" t="s">
        <v>147</v>
      </c>
      <c r="H50" s="754"/>
      <c r="I50" s="1547"/>
      <c r="J50" s="1547"/>
      <c r="K50" s="1547"/>
      <c r="L50" s="1547"/>
      <c r="M50" s="1547"/>
      <c r="N50" s="1547"/>
      <c r="O50" s="1547"/>
      <c r="P50" s="1547"/>
      <c r="T50" s="1547">
        <v>30</v>
      </c>
      <c r="U50" s="1547">
        <v>30</v>
      </c>
      <c r="V50" s="1547">
        <v>30</v>
      </c>
      <c r="W50" s="1547"/>
      <c r="X50" s="1591"/>
      <c r="Y50" s="1591"/>
      <c r="Z50" s="1547"/>
      <c r="AA50" s="1547"/>
      <c r="AB50" s="1547"/>
      <c r="AC50" s="1547"/>
      <c r="AD50" s="1547"/>
      <c r="AE50" s="1547"/>
      <c r="AF50" s="1547"/>
      <c r="AG50" s="1547"/>
      <c r="AH50" s="1587"/>
      <c r="AI50" s="1587"/>
      <c r="AJ50" s="1547"/>
      <c r="AK50" s="1547"/>
      <c r="AL50" s="1547"/>
      <c r="AM50" s="1591"/>
      <c r="AN50" s="1591"/>
      <c r="AO50" s="1547"/>
      <c r="AP50" s="1547"/>
      <c r="AQ50" s="1547"/>
      <c r="AR50" s="1547"/>
      <c r="AS50" s="1547"/>
      <c r="AT50" s="1547"/>
      <c r="AU50" s="1547"/>
      <c r="AV50" s="1547"/>
      <c r="AW50" s="1547"/>
      <c r="AX50" s="1547"/>
      <c r="AY50" s="1547"/>
      <c r="AZ50" s="1547"/>
      <c r="BA50" s="1574"/>
      <c r="BC50" s="1588"/>
      <c r="BD50" s="1588"/>
      <c r="BE50" s="1587"/>
    </row>
    <row r="51" spans="1:61" s="1288" customFormat="1" ht="24" customHeight="1" x14ac:dyDescent="0.2">
      <c r="A51" s="1527"/>
      <c r="B51" s="978"/>
      <c r="C51" s="1582" t="s">
        <v>156</v>
      </c>
      <c r="D51" s="1586" t="s">
        <v>2430</v>
      </c>
      <c r="E51" s="1582">
        <v>45</v>
      </c>
      <c r="F51" s="1543" t="s">
        <v>329</v>
      </c>
      <c r="G51" s="754" t="s">
        <v>416</v>
      </c>
      <c r="H51" s="1287"/>
      <c r="I51" s="1287"/>
      <c r="J51" s="1287"/>
      <c r="K51" s="1287"/>
      <c r="L51" s="1287"/>
      <c r="M51" s="1552"/>
      <c r="N51" s="1552"/>
      <c r="O51" s="1552"/>
      <c r="P51" s="1552"/>
      <c r="Q51" s="1552">
        <v>10</v>
      </c>
      <c r="R51" s="1552">
        <v>35</v>
      </c>
      <c r="S51" s="1583"/>
      <c r="T51" s="1287"/>
      <c r="U51" s="1287"/>
      <c r="V51" s="1287"/>
      <c r="W51" s="1287"/>
      <c r="X51" s="1287"/>
      <c r="Y51" s="1287"/>
      <c r="Z51" s="1287"/>
      <c r="AA51" s="1287"/>
      <c r="AB51" s="1287"/>
      <c r="AC51" s="1287"/>
      <c r="AD51" s="1287"/>
      <c r="AE51" s="1287"/>
      <c r="AF51" s="1287"/>
      <c r="AG51" s="1287"/>
      <c r="AH51" s="1287"/>
      <c r="AI51" s="1287"/>
      <c r="AJ51" s="1287"/>
      <c r="AK51" s="1287"/>
      <c r="AL51" s="1287"/>
      <c r="AM51" s="1287"/>
      <c r="AN51" s="1287"/>
      <c r="AO51" s="1287"/>
      <c r="AP51" s="1287"/>
      <c r="AQ51" s="1287"/>
      <c r="AR51" s="1287"/>
      <c r="AS51" s="1287"/>
      <c r="AT51" s="1287"/>
      <c r="AU51" s="1287"/>
      <c r="AV51" s="1287"/>
      <c r="AW51" s="1287"/>
      <c r="AX51" s="1287"/>
      <c r="AY51" s="1287"/>
      <c r="AZ51" s="1287"/>
      <c r="BA51" s="1287"/>
      <c r="BB51" s="1287"/>
      <c r="BC51" s="1287"/>
      <c r="BD51" s="1287"/>
      <c r="BE51" s="1287"/>
      <c r="BF51" s="1287"/>
      <c r="BG51" s="1287"/>
      <c r="BH51" s="1287"/>
      <c r="BI51" s="1269"/>
    </row>
    <row r="52" spans="1:61" ht="17.25" customHeight="1" x14ac:dyDescent="0.25">
      <c r="A52" s="2413">
        <v>8</v>
      </c>
      <c r="B52" s="107" t="s">
        <v>2367</v>
      </c>
      <c r="C52" s="1249" t="s">
        <v>175</v>
      </c>
      <c r="D52" s="90" t="s">
        <v>10</v>
      </c>
      <c r="E52" s="1514" t="s">
        <v>1784</v>
      </c>
      <c r="F52" s="1515">
        <f>SUM(I52:BH52)</f>
        <v>0</v>
      </c>
      <c r="G52" s="1516"/>
      <c r="H52" s="80"/>
      <c r="I52" s="1281"/>
      <c r="J52" s="1281"/>
      <c r="K52" s="1281"/>
      <c r="L52" s="1281"/>
      <c r="T52" s="1493"/>
      <c r="U52" s="1493"/>
      <c r="V52" s="1493"/>
      <c r="W52" s="1493"/>
      <c r="X52" s="1493"/>
      <c r="Y52" s="1493"/>
      <c r="Z52" s="1493"/>
      <c r="AA52" s="1493"/>
      <c r="AB52" s="1522" t="s">
        <v>3</v>
      </c>
      <c r="AC52" s="1522" t="s">
        <v>3</v>
      </c>
      <c r="AD52" s="1522" t="s">
        <v>3</v>
      </c>
      <c r="AE52" s="1522" t="s">
        <v>3</v>
      </c>
      <c r="AF52" s="1517" t="s">
        <v>826</v>
      </c>
      <c r="AG52" s="1517" t="s">
        <v>2</v>
      </c>
      <c r="AH52" s="1517" t="s">
        <v>2</v>
      </c>
      <c r="AI52" s="1518"/>
      <c r="AJ52" s="1518"/>
      <c r="AK52" s="1517"/>
      <c r="AL52" s="1517"/>
      <c r="AM52" s="1517"/>
      <c r="AN52" s="1493"/>
      <c r="AO52" s="1493"/>
      <c r="AP52" s="1281"/>
      <c r="AQ52" s="1281"/>
      <c r="AR52" s="1281"/>
      <c r="AS52" s="1281"/>
      <c r="AT52" s="1281"/>
      <c r="AU52" s="1281"/>
      <c r="AV52" s="1281"/>
      <c r="AW52" s="1493"/>
      <c r="AX52" s="1493"/>
      <c r="AY52" s="1493"/>
      <c r="AZ52" s="1493"/>
      <c r="BA52" s="1493"/>
      <c r="BB52" s="1493"/>
      <c r="BC52" s="1493"/>
      <c r="BD52" s="1281"/>
      <c r="BE52" s="1281"/>
      <c r="BF52" s="1281"/>
      <c r="BG52" s="1281"/>
      <c r="BH52" s="1281"/>
      <c r="BI52" s="1269">
        <f>SUM(I52:BH52)</f>
        <v>0</v>
      </c>
    </row>
    <row r="53" spans="1:61" s="1288" customFormat="1" ht="24" customHeight="1" x14ac:dyDescent="0.2">
      <c r="A53" s="2413"/>
      <c r="B53" s="978" t="s">
        <v>1761</v>
      </c>
      <c r="C53" s="1287"/>
      <c r="D53" s="1287" t="s">
        <v>843</v>
      </c>
      <c r="E53" s="1287">
        <f>SUM(E52:E52)</f>
        <v>0</v>
      </c>
      <c r="F53" s="1287">
        <f t="shared" ref="F53:BH53" si="15">SUM(F52:F52)</f>
        <v>0</v>
      </c>
      <c r="G53" s="1287">
        <f t="shared" si="15"/>
        <v>0</v>
      </c>
      <c r="H53" s="1287">
        <f t="shared" si="15"/>
        <v>0</v>
      </c>
      <c r="I53" s="1287" t="e">
        <f>SUM(#REF!)</f>
        <v>#REF!</v>
      </c>
      <c r="J53" s="1287" t="e">
        <f>SUM(#REF!)</f>
        <v>#REF!</v>
      </c>
      <c r="K53" s="1287" t="e">
        <f>SUM(#REF!)</f>
        <v>#REF!</v>
      </c>
      <c r="L53" s="1287" t="e">
        <f>SUM(#REF!)</f>
        <v>#REF!</v>
      </c>
      <c r="M53" s="1287">
        <f>SUM(I52:I52)</f>
        <v>0</v>
      </c>
      <c r="N53" s="1287">
        <f>SUM(J52:J52)</f>
        <v>0</v>
      </c>
      <c r="O53" s="1287">
        <f>SUM(K52:K52)</f>
        <v>0</v>
      </c>
      <c r="P53" s="1287">
        <f>SUM(L52:L52)</f>
        <v>0</v>
      </c>
      <c r="Q53" s="1287">
        <f>SUM(AK52:AK52)</f>
        <v>0</v>
      </c>
      <c r="R53" s="1287">
        <f>SUM(AL52:AL52)</f>
        <v>0</v>
      </c>
      <c r="S53" s="1287">
        <f>SUM(AM52:AM52)</f>
        <v>0</v>
      </c>
      <c r="T53" s="1287">
        <f t="shared" si="15"/>
        <v>0</v>
      </c>
      <c r="U53" s="1287">
        <f t="shared" si="15"/>
        <v>0</v>
      </c>
      <c r="V53" s="1287">
        <f t="shared" si="15"/>
        <v>0</v>
      </c>
      <c r="W53" s="1287">
        <f t="shared" si="15"/>
        <v>0</v>
      </c>
      <c r="X53" s="1287">
        <f t="shared" si="15"/>
        <v>0</v>
      </c>
      <c r="Y53" s="1287">
        <f t="shared" si="15"/>
        <v>0</v>
      </c>
      <c r="Z53" s="1287">
        <f t="shared" si="15"/>
        <v>0</v>
      </c>
      <c r="AA53" s="1287">
        <f t="shared" si="15"/>
        <v>0</v>
      </c>
      <c r="AB53" s="1287">
        <f t="shared" si="15"/>
        <v>0</v>
      </c>
      <c r="AC53" s="1287">
        <f t="shared" si="15"/>
        <v>0</v>
      </c>
      <c r="AD53" s="1287">
        <f t="shared" si="15"/>
        <v>0</v>
      </c>
      <c r="AE53" s="1287">
        <f t="shared" si="15"/>
        <v>0</v>
      </c>
      <c r="AF53" s="1287">
        <f t="shared" si="15"/>
        <v>0</v>
      </c>
      <c r="AG53" s="1287">
        <f t="shared" si="15"/>
        <v>0</v>
      </c>
      <c r="AH53" s="1287">
        <f t="shared" si="15"/>
        <v>0</v>
      </c>
      <c r="AI53" s="1287">
        <f t="shared" si="15"/>
        <v>0</v>
      </c>
      <c r="AJ53" s="1287">
        <f t="shared" si="15"/>
        <v>0</v>
      </c>
      <c r="AK53" s="1287" t="e">
        <f>SUM(#REF!)</f>
        <v>#REF!</v>
      </c>
      <c r="AL53" s="1287" t="e">
        <f>SUM(#REF!)</f>
        <v>#REF!</v>
      </c>
      <c r="AM53" s="1287" t="e">
        <f>SUM(#REF!)</f>
        <v>#REF!</v>
      </c>
      <c r="AN53" s="1287">
        <f t="shared" si="15"/>
        <v>0</v>
      </c>
      <c r="AO53" s="1287">
        <f t="shared" si="15"/>
        <v>0</v>
      </c>
      <c r="AP53" s="1287">
        <f t="shared" si="15"/>
        <v>0</v>
      </c>
      <c r="AQ53" s="1287">
        <f t="shared" si="15"/>
        <v>0</v>
      </c>
      <c r="AR53" s="1287">
        <f t="shared" si="15"/>
        <v>0</v>
      </c>
      <c r="AS53" s="1287">
        <f t="shared" si="15"/>
        <v>0</v>
      </c>
      <c r="AT53" s="1287">
        <f t="shared" si="15"/>
        <v>0</v>
      </c>
      <c r="AU53" s="1287">
        <f t="shared" si="15"/>
        <v>0</v>
      </c>
      <c r="AV53" s="1287">
        <f t="shared" si="15"/>
        <v>0</v>
      </c>
      <c r="AW53" s="1287">
        <f t="shared" si="15"/>
        <v>0</v>
      </c>
      <c r="AX53" s="1287">
        <f t="shared" si="15"/>
        <v>0</v>
      </c>
      <c r="AY53" s="1287">
        <f t="shared" si="15"/>
        <v>0</v>
      </c>
      <c r="AZ53" s="1287">
        <f t="shared" si="15"/>
        <v>0</v>
      </c>
      <c r="BA53" s="1287">
        <f t="shared" si="15"/>
        <v>0</v>
      </c>
      <c r="BB53" s="1287">
        <f t="shared" si="15"/>
        <v>0</v>
      </c>
      <c r="BC53" s="1287">
        <f t="shared" si="15"/>
        <v>0</v>
      </c>
      <c r="BD53" s="1287">
        <f t="shared" si="15"/>
        <v>0</v>
      </c>
      <c r="BE53" s="1287">
        <f t="shared" si="15"/>
        <v>0</v>
      </c>
      <c r="BF53" s="1287">
        <f t="shared" si="15"/>
        <v>0</v>
      </c>
      <c r="BG53" s="1287">
        <f t="shared" si="15"/>
        <v>0</v>
      </c>
      <c r="BH53" s="1287">
        <f t="shared" si="15"/>
        <v>0</v>
      </c>
      <c r="BI53" s="1269" t="e">
        <f t="shared" si="0"/>
        <v>#REF!</v>
      </c>
    </row>
    <row r="54" spans="1:61" ht="17.25" customHeight="1" x14ac:dyDescent="0.25">
      <c r="A54" s="2413">
        <v>9</v>
      </c>
      <c r="B54" s="107" t="s">
        <v>2368</v>
      </c>
      <c r="C54" s="1249" t="s">
        <v>159</v>
      </c>
      <c r="D54" s="90" t="s">
        <v>2369</v>
      </c>
      <c r="E54" s="1515">
        <v>75</v>
      </c>
      <c r="F54" s="1515">
        <f t="shared" si="6"/>
        <v>75</v>
      </c>
      <c r="G54" s="1516" t="str">
        <f>VLOOKUP(H54,[1]MAGV!$B$1:$C$178,2,0)</f>
        <v>C.Thu</v>
      </c>
      <c r="H54" s="80" t="s">
        <v>280</v>
      </c>
      <c r="I54" s="1238">
        <v>35</v>
      </c>
      <c r="J54" s="1238">
        <v>35</v>
      </c>
      <c r="K54" s="1238">
        <v>5</v>
      </c>
      <c r="L54" s="1493"/>
      <c r="M54" s="1493"/>
      <c r="N54" s="1493"/>
      <c r="O54" s="1493"/>
      <c r="P54" s="1493"/>
      <c r="Q54" s="1493"/>
      <c r="R54" s="1493"/>
      <c r="S54" s="1493"/>
      <c r="T54" s="1493"/>
      <c r="U54" s="1493"/>
      <c r="V54" s="1493"/>
      <c r="W54" s="1493"/>
      <c r="X54" s="1493"/>
      <c r="Y54" s="1493"/>
      <c r="Z54" s="1493"/>
      <c r="AA54" s="1493"/>
      <c r="AB54" s="1493"/>
      <c r="AC54" s="1493"/>
      <c r="AD54" s="1493"/>
      <c r="AE54" s="1493"/>
      <c r="AF54" s="1493"/>
      <c r="AG54" s="1493"/>
      <c r="AH54" s="1493"/>
      <c r="AI54" s="1518"/>
      <c r="AJ54" s="1518"/>
      <c r="AK54" s="1493"/>
      <c r="AL54" s="1493"/>
      <c r="AM54" s="1493"/>
      <c r="AN54" s="1493"/>
      <c r="AO54" s="1493"/>
      <c r="AP54" s="1493"/>
      <c r="AQ54" s="1493"/>
      <c r="AR54" s="1493"/>
      <c r="AS54" s="1493"/>
      <c r="AT54" s="1493"/>
      <c r="AU54" s="1493"/>
      <c r="AV54" s="1493"/>
      <c r="AW54" s="1493"/>
      <c r="AX54" s="1493"/>
      <c r="AY54" s="1493"/>
      <c r="AZ54" s="1493"/>
      <c r="BA54" s="1493"/>
      <c r="BB54" s="1493"/>
      <c r="BC54" s="1493"/>
      <c r="BD54" s="1281"/>
      <c r="BE54" s="1281"/>
      <c r="BF54" s="1281"/>
      <c r="BG54" s="1281"/>
      <c r="BH54" s="1281"/>
      <c r="BI54" s="1269">
        <f t="shared" si="0"/>
        <v>75</v>
      </c>
    </row>
    <row r="55" spans="1:61" ht="17.25" customHeight="1" x14ac:dyDescent="0.25">
      <c r="A55" s="2413"/>
      <c r="B55" s="107" t="s">
        <v>2368</v>
      </c>
      <c r="C55" s="1249" t="s">
        <v>162</v>
      </c>
      <c r="D55" s="90" t="s">
        <v>1153</v>
      </c>
      <c r="E55" s="1515">
        <v>75</v>
      </c>
      <c r="F55" s="1515">
        <f t="shared" si="6"/>
        <v>75</v>
      </c>
      <c r="G55" s="1516" t="str">
        <f>VLOOKUP(H55,[1]MAGV!$B$1:$C$178,2,0)</f>
        <v>C.Thu</v>
      </c>
      <c r="H55" s="80" t="s">
        <v>280</v>
      </c>
      <c r="I55" s="1238"/>
      <c r="J55" s="1238"/>
      <c r="K55" s="1238">
        <v>30</v>
      </c>
      <c r="L55" s="1493">
        <v>25</v>
      </c>
      <c r="M55" s="1493">
        <v>20</v>
      </c>
      <c r="N55" s="1493"/>
      <c r="O55" s="1493"/>
      <c r="P55" s="1493"/>
      <c r="Q55" s="1493"/>
      <c r="R55" s="1493"/>
      <c r="S55" s="1493"/>
      <c r="T55" s="1493"/>
      <c r="U55" s="1493"/>
      <c r="V55" s="1493"/>
      <c r="W55" s="1493"/>
      <c r="X55" s="1493"/>
      <c r="Y55" s="1493"/>
      <c r="Z55" s="1493"/>
      <c r="AA55" s="1493"/>
      <c r="AB55" s="1493"/>
      <c r="AC55" s="1493"/>
      <c r="AD55" s="1493"/>
      <c r="AE55" s="1493"/>
      <c r="AF55" s="1493"/>
      <c r="AG55" s="1493"/>
      <c r="AH55" s="1493"/>
      <c r="AI55" s="1518"/>
      <c r="AJ55" s="1518"/>
      <c r="AK55" s="1493"/>
      <c r="AL55" s="1493"/>
      <c r="AM55" s="1493"/>
      <c r="AN55" s="1493"/>
      <c r="AO55" s="1493"/>
      <c r="AP55" s="1493"/>
      <c r="AQ55" s="1493"/>
      <c r="AR55" s="1493"/>
      <c r="AS55" s="1493"/>
      <c r="AT55" s="1493"/>
      <c r="AU55" s="1493"/>
      <c r="AV55" s="1493"/>
      <c r="AW55" s="1493"/>
      <c r="AX55" s="1493"/>
      <c r="AY55" s="1493"/>
      <c r="AZ55" s="1493"/>
      <c r="BA55" s="1493"/>
      <c r="BB55" s="1493"/>
      <c r="BC55" s="1493"/>
      <c r="BD55" s="1281"/>
      <c r="BE55" s="1281"/>
      <c r="BF55" s="1281"/>
      <c r="BG55" s="1281"/>
      <c r="BH55" s="1281"/>
      <c r="BI55" s="1269">
        <f t="shared" si="0"/>
        <v>75</v>
      </c>
    </row>
    <row r="56" spans="1:61" ht="17.25" customHeight="1" x14ac:dyDescent="0.25">
      <c r="A56" s="2413"/>
      <c r="B56" s="107" t="s">
        <v>2368</v>
      </c>
      <c r="C56" s="1249" t="s">
        <v>119</v>
      </c>
      <c r="D56" s="90" t="s">
        <v>1154</v>
      </c>
      <c r="E56" s="1515">
        <v>30</v>
      </c>
      <c r="F56" s="1515">
        <f t="shared" si="6"/>
        <v>30</v>
      </c>
      <c r="G56" s="1516" t="str">
        <f>VLOOKUP(H56,[1]MAGV!$B$1:$C$178,2,0)</f>
        <v>Th.Huấn</v>
      </c>
      <c r="H56" s="80" t="s">
        <v>270</v>
      </c>
      <c r="I56" s="1238"/>
      <c r="J56" s="1238"/>
      <c r="K56" s="1238"/>
      <c r="L56" s="1493"/>
      <c r="M56" s="1493"/>
      <c r="N56" s="1493"/>
      <c r="O56" s="1493">
        <v>5</v>
      </c>
      <c r="P56" s="1493">
        <v>25</v>
      </c>
      <c r="Q56" s="1493"/>
      <c r="R56" s="1493"/>
      <c r="S56" s="1493"/>
      <c r="T56" s="1493"/>
      <c r="U56" s="1493"/>
      <c r="V56" s="1493"/>
      <c r="W56" s="1493"/>
      <c r="X56" s="1493"/>
      <c r="Y56" s="1493"/>
      <c r="Z56" s="1493"/>
      <c r="AA56" s="1493"/>
      <c r="AB56" s="1493"/>
      <c r="AC56" s="1493"/>
      <c r="AD56" s="1493"/>
      <c r="AE56" s="1493"/>
      <c r="AF56" s="1493"/>
      <c r="AG56" s="1493"/>
      <c r="AH56" s="1493"/>
      <c r="AI56" s="1518"/>
      <c r="AJ56" s="1518"/>
      <c r="AK56" s="1493"/>
      <c r="AL56" s="1493"/>
      <c r="AM56" s="1493"/>
      <c r="AN56" s="1493"/>
      <c r="AO56" s="1493"/>
      <c r="AP56" s="1493"/>
      <c r="AQ56" s="1493"/>
      <c r="AR56" s="1493"/>
      <c r="AS56" s="1493"/>
      <c r="AT56" s="1493"/>
      <c r="AU56" s="1493"/>
      <c r="AV56" s="1493"/>
      <c r="AW56" s="1493"/>
      <c r="AX56" s="1493"/>
      <c r="AY56" s="1493"/>
      <c r="AZ56" s="1493"/>
      <c r="BA56" s="1493"/>
      <c r="BB56" s="1493"/>
      <c r="BC56" s="1493"/>
      <c r="BD56" s="1281"/>
      <c r="BE56" s="1281"/>
      <c r="BF56" s="1281"/>
      <c r="BG56" s="1281"/>
      <c r="BH56" s="1281"/>
      <c r="BI56" s="1269">
        <f t="shared" si="0"/>
        <v>30</v>
      </c>
    </row>
    <row r="57" spans="1:61" ht="17.25" customHeight="1" x14ac:dyDescent="0.25">
      <c r="A57" s="2413"/>
      <c r="B57" s="107" t="s">
        <v>2368</v>
      </c>
      <c r="C57" s="1249" t="s">
        <v>163</v>
      </c>
      <c r="D57" s="90" t="s">
        <v>1155</v>
      </c>
      <c r="E57" s="1515">
        <v>75</v>
      </c>
      <c r="F57" s="1515">
        <f t="shared" si="6"/>
        <v>75</v>
      </c>
      <c r="G57" s="1516" t="str">
        <f>VLOOKUP(H57,[1]MAGV!$B$1:$C$178,2,0)</f>
        <v>Th.Huấn</v>
      </c>
      <c r="H57" s="80" t="s">
        <v>270</v>
      </c>
      <c r="I57" s="1238"/>
      <c r="J57" s="1238"/>
      <c r="K57" s="1238"/>
      <c r="L57" s="1493"/>
      <c r="M57" s="1493"/>
      <c r="N57" s="1493"/>
      <c r="O57" s="1493"/>
      <c r="P57" s="1493">
        <v>10</v>
      </c>
      <c r="Q57" s="1493">
        <v>35</v>
      </c>
      <c r="R57" s="1493">
        <v>30</v>
      </c>
      <c r="S57" s="1493"/>
      <c r="T57" s="1493"/>
      <c r="U57" s="1493"/>
      <c r="V57" s="1493"/>
      <c r="W57" s="1493"/>
      <c r="X57" s="1493"/>
      <c r="Y57" s="1493"/>
      <c r="Z57" s="1493"/>
      <c r="AA57" s="1493"/>
      <c r="AB57" s="1493"/>
      <c r="AC57" s="1493"/>
      <c r="AD57" s="1493"/>
      <c r="AE57" s="1493"/>
      <c r="AF57" s="1493"/>
      <c r="AG57" s="1493"/>
      <c r="AH57" s="1493"/>
      <c r="AI57" s="1518"/>
      <c r="AJ57" s="1518"/>
      <c r="AK57" s="1493"/>
      <c r="AL57" s="1493"/>
      <c r="AM57" s="1493"/>
      <c r="AN57" s="1493"/>
      <c r="AO57" s="1493"/>
      <c r="AP57" s="1493"/>
      <c r="AQ57" s="1493"/>
      <c r="AR57" s="1493"/>
      <c r="AS57" s="1493"/>
      <c r="AT57" s="1493"/>
      <c r="AU57" s="1493"/>
      <c r="AV57" s="1493"/>
      <c r="AW57" s="1493"/>
      <c r="AX57" s="1493"/>
      <c r="AY57" s="1493"/>
      <c r="AZ57" s="1493"/>
      <c r="BA57" s="1493"/>
      <c r="BB57" s="1493"/>
      <c r="BC57" s="1493"/>
      <c r="BD57" s="1281"/>
      <c r="BE57" s="1281"/>
      <c r="BF57" s="1281"/>
      <c r="BG57" s="1281"/>
      <c r="BH57" s="1281"/>
      <c r="BI57" s="1269">
        <f t="shared" si="0"/>
        <v>75</v>
      </c>
    </row>
    <row r="58" spans="1:61" ht="17.25" customHeight="1" x14ac:dyDescent="0.25">
      <c r="A58" s="2413"/>
      <c r="B58" s="107" t="s">
        <v>2368</v>
      </c>
      <c r="C58" s="1249" t="s">
        <v>171</v>
      </c>
      <c r="D58" s="90" t="s">
        <v>1156</v>
      </c>
      <c r="E58" s="1515">
        <v>8</v>
      </c>
      <c r="F58" s="1515">
        <f t="shared" si="6"/>
        <v>8</v>
      </c>
      <c r="G58" s="1516" t="str">
        <f>VLOOKUP(H58,[1]MAGV!$B$1:$C$178,2,0)</f>
        <v>C.Thu</v>
      </c>
      <c r="H58" s="80" t="s">
        <v>280</v>
      </c>
      <c r="I58" s="1238"/>
      <c r="J58" s="1238"/>
      <c r="K58" s="1238"/>
      <c r="L58" s="1493"/>
      <c r="M58" s="1493">
        <v>8</v>
      </c>
      <c r="N58" s="1493"/>
      <c r="O58" s="1493"/>
      <c r="P58" s="1493"/>
      <c r="Q58" s="1493"/>
      <c r="R58" s="1493"/>
      <c r="S58" s="1493"/>
      <c r="T58" s="1493"/>
      <c r="U58" s="1493"/>
      <c r="V58" s="1493"/>
      <c r="W58" s="1493"/>
      <c r="X58" s="1493"/>
      <c r="Y58" s="1493"/>
      <c r="Z58" s="1493"/>
      <c r="AA58" s="1493"/>
      <c r="AB58" s="1493"/>
      <c r="AC58" s="1493"/>
      <c r="AD58" s="1493"/>
      <c r="AE58" s="1493"/>
      <c r="AF58" s="1493"/>
      <c r="AG58" s="1493"/>
      <c r="AH58" s="1493"/>
      <c r="AI58" s="1518"/>
      <c r="AJ58" s="1518"/>
      <c r="AK58" s="1493"/>
      <c r="AL58" s="1281"/>
      <c r="AM58" s="1493"/>
      <c r="AN58" s="1493"/>
      <c r="AO58" s="1493"/>
      <c r="AP58" s="1493"/>
      <c r="AQ58" s="1493"/>
      <c r="AR58" s="1493"/>
      <c r="AS58" s="1493"/>
      <c r="AT58" s="1493"/>
      <c r="AU58" s="1493"/>
      <c r="AV58" s="1493"/>
      <c r="AW58" s="1493"/>
      <c r="AX58" s="1493"/>
      <c r="AY58" s="1493"/>
      <c r="AZ58" s="1493"/>
      <c r="BA58" s="1493"/>
      <c r="BB58" s="1493"/>
      <c r="BC58" s="1493"/>
      <c r="BD58" s="1281"/>
      <c r="BE58" s="1281"/>
      <c r="BF58" s="1281"/>
      <c r="BG58" s="1281"/>
      <c r="BH58" s="1281"/>
      <c r="BI58" s="1269">
        <f t="shared" si="0"/>
        <v>8</v>
      </c>
    </row>
    <row r="59" spans="1:61" ht="17.25" customHeight="1" x14ac:dyDescent="0.25">
      <c r="A59" s="2413"/>
      <c r="B59" s="107" t="s">
        <v>2368</v>
      </c>
      <c r="C59" s="1249" t="s">
        <v>171</v>
      </c>
      <c r="D59" s="90" t="s">
        <v>1156</v>
      </c>
      <c r="E59" s="1515">
        <v>52</v>
      </c>
      <c r="F59" s="1515">
        <f t="shared" si="6"/>
        <v>52</v>
      </c>
      <c r="G59" s="1516" t="str">
        <f>VLOOKUP(H59,[1]MAGV!$B$1:$C$178,2,0)</f>
        <v>Th.Huấn</v>
      </c>
      <c r="H59" s="80" t="s">
        <v>270</v>
      </c>
      <c r="I59" s="1238"/>
      <c r="J59" s="1238"/>
      <c r="K59" s="1238"/>
      <c r="L59" s="1493"/>
      <c r="M59" s="1493"/>
      <c r="N59" s="1493">
        <v>28</v>
      </c>
      <c r="O59" s="1493">
        <v>24</v>
      </c>
      <c r="P59" s="1493"/>
      <c r="Q59" s="1493"/>
      <c r="R59" s="1493"/>
      <c r="S59" s="1493"/>
      <c r="T59" s="1493"/>
      <c r="U59" s="1493"/>
      <c r="V59" s="1493"/>
      <c r="W59" s="1493"/>
      <c r="X59" s="1493"/>
      <c r="Y59" s="1493"/>
      <c r="Z59" s="1493"/>
      <c r="AA59" s="1493"/>
      <c r="AB59" s="1493"/>
      <c r="AC59" s="1493"/>
      <c r="AD59" s="1493"/>
      <c r="AE59" s="1493"/>
      <c r="AF59" s="1493"/>
      <c r="AG59" s="1493"/>
      <c r="AH59" s="1493"/>
      <c r="AI59" s="1518"/>
      <c r="AJ59" s="1518"/>
      <c r="AK59" s="1493"/>
      <c r="AL59" s="1281"/>
      <c r="AM59" s="1493"/>
      <c r="AN59" s="1493"/>
      <c r="AO59" s="1493"/>
      <c r="AP59" s="1493"/>
      <c r="AQ59" s="1493"/>
      <c r="AR59" s="1493"/>
      <c r="AS59" s="1493"/>
      <c r="AT59" s="1493"/>
      <c r="AU59" s="1493"/>
      <c r="AV59" s="1493"/>
      <c r="AW59" s="1493"/>
      <c r="AX59" s="1493"/>
      <c r="AY59" s="1493"/>
      <c r="AZ59" s="1493"/>
      <c r="BA59" s="1493"/>
      <c r="BB59" s="1493"/>
      <c r="BC59" s="1493"/>
      <c r="BD59" s="1281"/>
      <c r="BE59" s="1281"/>
      <c r="BF59" s="1281"/>
      <c r="BG59" s="1281"/>
      <c r="BH59" s="1281"/>
      <c r="BI59" s="1269">
        <f t="shared" si="0"/>
        <v>52</v>
      </c>
    </row>
    <row r="60" spans="1:61" ht="17.25" customHeight="1" x14ac:dyDescent="0.25">
      <c r="A60" s="2413"/>
      <c r="B60" s="107" t="s">
        <v>2368</v>
      </c>
      <c r="C60" s="1249" t="s">
        <v>276</v>
      </c>
      <c r="D60" s="90" t="s">
        <v>1140</v>
      </c>
      <c r="E60" s="1515">
        <v>60</v>
      </c>
      <c r="F60" s="1515">
        <f t="shared" si="6"/>
        <v>60</v>
      </c>
      <c r="G60" s="1516" t="str">
        <f>VLOOKUP(H60,[1]MAGV!$B$1:$C$178,2,0)</f>
        <v>Th.Huấn</v>
      </c>
      <c r="H60" s="80" t="s">
        <v>270</v>
      </c>
      <c r="I60" s="1238"/>
      <c r="J60" s="1238"/>
      <c r="K60" s="1238"/>
      <c r="L60" s="1493"/>
      <c r="M60" s="1493"/>
      <c r="N60" s="1493"/>
      <c r="O60" s="1493"/>
      <c r="P60" s="1493"/>
      <c r="Q60" s="1493"/>
      <c r="R60" s="1493">
        <v>4</v>
      </c>
      <c r="S60" s="1493">
        <v>28</v>
      </c>
      <c r="T60" s="1493">
        <v>28</v>
      </c>
      <c r="U60" s="1493"/>
      <c r="V60" s="1493"/>
      <c r="W60" s="1493"/>
      <c r="X60" s="1493"/>
      <c r="Y60" s="1493"/>
      <c r="Z60" s="1493"/>
      <c r="AA60" s="1493"/>
      <c r="AB60" s="1493"/>
      <c r="AC60" s="1493"/>
      <c r="AD60" s="1493"/>
      <c r="AE60" s="1493"/>
      <c r="AF60" s="1493"/>
      <c r="AG60" s="1493"/>
      <c r="AH60" s="1493"/>
      <c r="AI60" s="1518"/>
      <c r="AJ60" s="1518"/>
      <c r="AK60" s="1493"/>
      <c r="AL60" s="1281"/>
      <c r="AM60" s="1493"/>
      <c r="AN60" s="1493"/>
      <c r="AO60" s="1493"/>
      <c r="AP60" s="1493"/>
      <c r="AQ60" s="1493"/>
      <c r="AR60" s="1493"/>
      <c r="AS60" s="1493"/>
      <c r="AT60" s="1493"/>
      <c r="AU60" s="1493"/>
      <c r="AV60" s="1493"/>
      <c r="AW60" s="1493"/>
      <c r="AX60" s="1493"/>
      <c r="AY60" s="1493"/>
      <c r="AZ60" s="1493"/>
      <c r="BA60" s="1493"/>
      <c r="BB60" s="1493"/>
      <c r="BC60" s="1493"/>
      <c r="BD60" s="1281"/>
      <c r="BE60" s="1281"/>
      <c r="BF60" s="1281"/>
      <c r="BG60" s="1281"/>
      <c r="BH60" s="1281"/>
      <c r="BI60" s="1269">
        <f t="shared" si="0"/>
        <v>60</v>
      </c>
    </row>
    <row r="61" spans="1:61" ht="17.25" customHeight="1" x14ac:dyDescent="0.25">
      <c r="A61" s="2413"/>
      <c r="B61" s="107" t="s">
        <v>2368</v>
      </c>
      <c r="C61" s="1249" t="s">
        <v>278</v>
      </c>
      <c r="D61" s="90" t="s">
        <v>2370</v>
      </c>
      <c r="E61" s="1515" t="s">
        <v>1770</v>
      </c>
      <c r="F61" s="1515"/>
      <c r="G61" s="1516" t="str">
        <f>VLOOKUP(H61,[1]MAGV!$B$1:$C$178,2,0)</f>
        <v>Th.Huấn</v>
      </c>
      <c r="H61" s="80" t="s">
        <v>270</v>
      </c>
      <c r="I61" s="1238"/>
      <c r="J61" s="1238"/>
      <c r="K61" s="1238"/>
      <c r="L61" s="1493"/>
      <c r="M61" s="1493"/>
      <c r="N61" s="1493"/>
      <c r="O61" s="1493"/>
      <c r="P61" s="1493"/>
      <c r="Q61" s="1493"/>
      <c r="R61" s="1493"/>
      <c r="S61" s="1493"/>
      <c r="T61" s="1493"/>
      <c r="U61" s="1493" t="s">
        <v>3</v>
      </c>
      <c r="V61" s="1493" t="s">
        <v>3</v>
      </c>
      <c r="W61" s="1493" t="s">
        <v>3</v>
      </c>
      <c r="X61" s="1493" t="s">
        <v>3</v>
      </c>
      <c r="Y61" s="1493" t="s">
        <v>3</v>
      </c>
      <c r="Z61" s="1493" t="s">
        <v>3</v>
      </c>
      <c r="AA61" s="1493" t="s">
        <v>3</v>
      </c>
      <c r="AB61" s="1493" t="s">
        <v>3</v>
      </c>
      <c r="AC61" s="1493" t="s">
        <v>3</v>
      </c>
      <c r="AD61" s="1493" t="s">
        <v>3</v>
      </c>
      <c r="AE61" s="1493" t="s">
        <v>3</v>
      </c>
      <c r="AF61" s="1493" t="s">
        <v>3</v>
      </c>
      <c r="AG61" s="1493" t="s">
        <v>3</v>
      </c>
      <c r="AH61" s="1281" t="s">
        <v>3</v>
      </c>
      <c r="AI61" s="1282"/>
      <c r="AJ61" s="1282"/>
      <c r="AK61" s="1517" t="s">
        <v>826</v>
      </c>
      <c r="AL61" s="1517" t="s">
        <v>2</v>
      </c>
      <c r="AM61" s="1517" t="s">
        <v>2</v>
      </c>
      <c r="AN61" s="1493"/>
      <c r="AO61" s="1493"/>
      <c r="AP61" s="1493"/>
      <c r="AQ61" s="1493"/>
      <c r="AR61" s="1493"/>
      <c r="AS61" s="1493"/>
      <c r="AT61" s="1493"/>
      <c r="AU61" s="1493"/>
      <c r="AV61" s="1493"/>
      <c r="AW61" s="1493"/>
      <c r="AX61" s="1493"/>
      <c r="AY61" s="1493"/>
      <c r="AZ61" s="1493"/>
      <c r="BA61" s="1493"/>
      <c r="BB61" s="1493"/>
      <c r="BC61" s="1493"/>
      <c r="BD61" s="1281"/>
      <c r="BE61" s="1281"/>
      <c r="BF61" s="1281"/>
      <c r="BG61" s="1281"/>
      <c r="BH61" s="1281"/>
      <c r="BI61" s="1269">
        <f t="shared" si="0"/>
        <v>0</v>
      </c>
    </row>
    <row r="62" spans="1:61" s="1288" customFormat="1" ht="24" customHeight="1" x14ac:dyDescent="0.2">
      <c r="A62" s="2413"/>
      <c r="B62" s="978" t="s">
        <v>1982</v>
      </c>
      <c r="C62" s="1287"/>
      <c r="D62" s="1287" t="s">
        <v>843</v>
      </c>
      <c r="E62" s="1287">
        <f>SUM(E54:E61)</f>
        <v>375</v>
      </c>
      <c r="F62" s="1287">
        <f t="shared" ref="F62:BH62" si="16">SUM(F54:F61)</f>
        <v>375</v>
      </c>
      <c r="G62" s="1287">
        <f t="shared" si="16"/>
        <v>0</v>
      </c>
      <c r="H62" s="1287">
        <f t="shared" si="16"/>
        <v>0</v>
      </c>
      <c r="I62" s="1287">
        <f t="shared" si="16"/>
        <v>35</v>
      </c>
      <c r="J62" s="1287">
        <f t="shared" si="16"/>
        <v>35</v>
      </c>
      <c r="K62" s="1287">
        <f t="shared" si="16"/>
        <v>35</v>
      </c>
      <c r="L62" s="1287">
        <f t="shared" si="16"/>
        <v>25</v>
      </c>
      <c r="M62" s="1287">
        <f t="shared" si="16"/>
        <v>28</v>
      </c>
      <c r="N62" s="1287">
        <f t="shared" si="16"/>
        <v>28</v>
      </c>
      <c r="O62" s="1287">
        <f t="shared" si="16"/>
        <v>29</v>
      </c>
      <c r="P62" s="1287">
        <f t="shared" si="16"/>
        <v>35</v>
      </c>
      <c r="Q62" s="1287">
        <f t="shared" si="16"/>
        <v>35</v>
      </c>
      <c r="R62" s="1287">
        <f t="shared" si="16"/>
        <v>34</v>
      </c>
      <c r="S62" s="1287">
        <f t="shared" si="16"/>
        <v>28</v>
      </c>
      <c r="T62" s="1287">
        <f t="shared" si="16"/>
        <v>28</v>
      </c>
      <c r="U62" s="1287">
        <f t="shared" si="16"/>
        <v>0</v>
      </c>
      <c r="V62" s="1287">
        <f t="shared" si="16"/>
        <v>0</v>
      </c>
      <c r="W62" s="1287">
        <f t="shared" si="16"/>
        <v>0</v>
      </c>
      <c r="X62" s="1287">
        <f t="shared" si="16"/>
        <v>0</v>
      </c>
      <c r="Y62" s="1287">
        <f t="shared" si="16"/>
        <v>0</v>
      </c>
      <c r="Z62" s="1287">
        <f t="shared" si="16"/>
        <v>0</v>
      </c>
      <c r="AA62" s="1287">
        <f t="shared" si="16"/>
        <v>0</v>
      </c>
      <c r="AB62" s="1287">
        <f t="shared" si="16"/>
        <v>0</v>
      </c>
      <c r="AC62" s="1287">
        <f t="shared" si="16"/>
        <v>0</v>
      </c>
      <c r="AD62" s="1287">
        <f t="shared" si="16"/>
        <v>0</v>
      </c>
      <c r="AE62" s="1287">
        <f t="shared" si="16"/>
        <v>0</v>
      </c>
      <c r="AF62" s="1287">
        <f t="shared" si="16"/>
        <v>0</v>
      </c>
      <c r="AG62" s="1287">
        <f t="shared" si="16"/>
        <v>0</v>
      </c>
      <c r="AH62" s="1287">
        <f t="shared" si="16"/>
        <v>0</v>
      </c>
      <c r="AI62" s="1287">
        <f t="shared" si="16"/>
        <v>0</v>
      </c>
      <c r="AJ62" s="1287">
        <f t="shared" si="16"/>
        <v>0</v>
      </c>
      <c r="AK62" s="1287">
        <f t="shared" si="16"/>
        <v>0</v>
      </c>
      <c r="AL62" s="1287">
        <f t="shared" si="16"/>
        <v>0</v>
      </c>
      <c r="AM62" s="1287">
        <f t="shared" si="16"/>
        <v>0</v>
      </c>
      <c r="AN62" s="1287">
        <f t="shared" si="16"/>
        <v>0</v>
      </c>
      <c r="AO62" s="1287">
        <f t="shared" si="16"/>
        <v>0</v>
      </c>
      <c r="AP62" s="1287">
        <f t="shared" si="16"/>
        <v>0</v>
      </c>
      <c r="AQ62" s="1287">
        <f t="shared" si="16"/>
        <v>0</v>
      </c>
      <c r="AR62" s="1287">
        <f t="shared" si="16"/>
        <v>0</v>
      </c>
      <c r="AS62" s="1287">
        <f t="shared" si="16"/>
        <v>0</v>
      </c>
      <c r="AT62" s="1287">
        <f t="shared" si="16"/>
        <v>0</v>
      </c>
      <c r="AU62" s="1287">
        <f t="shared" si="16"/>
        <v>0</v>
      </c>
      <c r="AV62" s="1287">
        <f t="shared" si="16"/>
        <v>0</v>
      </c>
      <c r="AW62" s="1287">
        <f t="shared" si="16"/>
        <v>0</v>
      </c>
      <c r="AX62" s="1287">
        <f t="shared" si="16"/>
        <v>0</v>
      </c>
      <c r="AY62" s="1287">
        <f t="shared" si="16"/>
        <v>0</v>
      </c>
      <c r="AZ62" s="1287">
        <f t="shared" si="16"/>
        <v>0</v>
      </c>
      <c r="BA62" s="1287">
        <f t="shared" si="16"/>
        <v>0</v>
      </c>
      <c r="BB62" s="1287">
        <f t="shared" si="16"/>
        <v>0</v>
      </c>
      <c r="BC62" s="1287">
        <f t="shared" si="16"/>
        <v>0</v>
      </c>
      <c r="BD62" s="1287">
        <f t="shared" si="16"/>
        <v>0</v>
      </c>
      <c r="BE62" s="1287">
        <f t="shared" si="16"/>
        <v>0</v>
      </c>
      <c r="BF62" s="1287">
        <f t="shared" si="16"/>
        <v>0</v>
      </c>
      <c r="BG62" s="1287">
        <f t="shared" si="16"/>
        <v>0</v>
      </c>
      <c r="BH62" s="1287">
        <f t="shared" si="16"/>
        <v>0</v>
      </c>
      <c r="BI62" s="1269">
        <f t="shared" si="0"/>
        <v>375</v>
      </c>
    </row>
    <row r="63" spans="1:61" s="1548" customFormat="1" ht="15" x14ac:dyDescent="0.25">
      <c r="A63" s="1589"/>
      <c r="B63" s="755" t="s">
        <v>2437</v>
      </c>
      <c r="C63" s="1537" t="s">
        <v>157</v>
      </c>
      <c r="D63" s="1590" t="s">
        <v>124</v>
      </c>
      <c r="E63" s="1537">
        <f t="shared" ref="E63:E64" si="17">SUM(I63:BB63)</f>
        <v>45</v>
      </c>
      <c r="G63" s="1536" t="s">
        <v>2227</v>
      </c>
      <c r="H63" s="754" t="s">
        <v>122</v>
      </c>
      <c r="I63" s="1547"/>
      <c r="J63" s="1547"/>
      <c r="K63" s="1547"/>
      <c r="L63" s="1547"/>
      <c r="M63" s="1547"/>
      <c r="N63" s="1547"/>
      <c r="O63" s="1547"/>
      <c r="P63" s="1547"/>
      <c r="Q63" s="1547"/>
      <c r="R63" s="1547"/>
      <c r="S63" s="1547"/>
      <c r="T63" s="1547"/>
      <c r="U63" s="1547"/>
      <c r="V63" s="1547"/>
      <c r="W63" s="1547"/>
      <c r="X63" s="1547"/>
      <c r="Y63" s="1547"/>
      <c r="Z63" s="1547"/>
      <c r="AA63" s="1547"/>
      <c r="AB63" s="1547"/>
      <c r="AC63" s="1547"/>
      <c r="AD63" s="1547"/>
      <c r="AE63" s="1547"/>
      <c r="AF63" s="1547"/>
      <c r="AG63" s="1547"/>
      <c r="AH63" s="1587"/>
      <c r="AI63" s="1587"/>
      <c r="AJ63" s="1547">
        <v>15</v>
      </c>
      <c r="AK63" s="1547">
        <v>15</v>
      </c>
      <c r="AL63" s="1547">
        <v>15</v>
      </c>
      <c r="AM63" s="1591"/>
      <c r="AN63" s="1591"/>
      <c r="AO63" s="1547"/>
      <c r="AP63" s="1547"/>
      <c r="AQ63" s="1547"/>
      <c r="AR63" s="1547"/>
      <c r="AS63" s="1547"/>
      <c r="AT63" s="1547"/>
      <c r="AU63" s="1547"/>
      <c r="AV63" s="1547"/>
      <c r="AW63" s="1547"/>
      <c r="AX63" s="1547"/>
      <c r="AY63" s="1547"/>
      <c r="AZ63" s="1547"/>
      <c r="BA63" s="1574"/>
      <c r="BC63" s="1588"/>
      <c r="BD63" s="1588"/>
      <c r="BE63" s="1587"/>
    </row>
    <row r="64" spans="1:61" s="1548" customFormat="1" ht="15" x14ac:dyDescent="0.25">
      <c r="A64" s="1589"/>
      <c r="B64" s="755" t="s">
        <v>2437</v>
      </c>
      <c r="C64" s="1537" t="s">
        <v>158</v>
      </c>
      <c r="D64" s="1590" t="s">
        <v>2431</v>
      </c>
      <c r="E64" s="1537">
        <f t="shared" si="17"/>
        <v>90</v>
      </c>
      <c r="G64" s="1536" t="s">
        <v>2432</v>
      </c>
      <c r="H64" s="1547" t="s">
        <v>142</v>
      </c>
      <c r="I64" s="1547"/>
      <c r="J64" s="1547"/>
      <c r="K64" s="1547"/>
      <c r="L64" s="1547"/>
      <c r="M64" s="1547"/>
      <c r="N64" s="1547"/>
      <c r="O64" s="1547"/>
      <c r="P64" s="1547"/>
      <c r="Q64" s="1547"/>
      <c r="R64" s="1547"/>
      <c r="S64" s="1547"/>
      <c r="T64" s="1547"/>
      <c r="U64" s="1547"/>
      <c r="V64" s="1547"/>
      <c r="W64" s="1547"/>
      <c r="X64" s="1547"/>
      <c r="Y64" s="1547"/>
      <c r="Z64" s="1591"/>
      <c r="AA64" s="1547"/>
      <c r="AB64" s="1547"/>
      <c r="AC64" s="1547"/>
      <c r="AD64" s="1547"/>
      <c r="AE64" s="1547"/>
      <c r="AF64" s="1547"/>
      <c r="AG64" s="1547"/>
      <c r="AH64" s="1587"/>
      <c r="AI64" s="1587"/>
      <c r="AJ64" s="1547">
        <v>15</v>
      </c>
      <c r="AK64" s="1547">
        <v>15</v>
      </c>
      <c r="AL64" s="1547">
        <v>15</v>
      </c>
      <c r="AM64" s="1547">
        <v>15</v>
      </c>
      <c r="AN64" s="1547">
        <v>15</v>
      </c>
      <c r="AO64" s="1547">
        <v>15</v>
      </c>
      <c r="AP64" s="1547"/>
      <c r="AQ64" s="1547"/>
      <c r="AR64" s="1547"/>
      <c r="AS64" s="1547"/>
      <c r="AT64" s="1547"/>
      <c r="AU64" s="1547"/>
      <c r="AV64" s="1547"/>
      <c r="AW64" s="1547"/>
      <c r="AX64" s="1547"/>
      <c r="AY64" s="1547"/>
      <c r="AZ64" s="1547"/>
      <c r="BA64" s="1574"/>
      <c r="BC64" s="1588"/>
      <c r="BD64" s="1588"/>
      <c r="BE64" s="1587"/>
    </row>
    <row r="65" spans="1:61" ht="17.25" customHeight="1" x14ac:dyDescent="0.25">
      <c r="A65" s="2413">
        <v>10</v>
      </c>
      <c r="B65" s="107" t="s">
        <v>2371</v>
      </c>
      <c r="C65" s="1249" t="s">
        <v>133</v>
      </c>
      <c r="D65" s="90" t="s">
        <v>1160</v>
      </c>
      <c r="E65" s="1515">
        <f>F65</f>
        <v>152</v>
      </c>
      <c r="F65" s="1515">
        <f t="shared" si="6"/>
        <v>152</v>
      </c>
      <c r="G65" s="1516" t="str">
        <f>VLOOKUP(H65,[1]MAGV!$B$1:$C$178,2,0)</f>
        <v>Th.Mạnh</v>
      </c>
      <c r="H65" s="80" t="s">
        <v>281</v>
      </c>
      <c r="I65" s="1238"/>
      <c r="J65" s="1238"/>
      <c r="K65" s="1238"/>
      <c r="L65" s="1493"/>
      <c r="M65" s="1493">
        <v>12</v>
      </c>
      <c r="N65" s="1493">
        <v>12</v>
      </c>
      <c r="O65" s="1493">
        <v>12</v>
      </c>
      <c r="P65" s="1493">
        <v>12</v>
      </c>
      <c r="Q65" s="1493">
        <v>12</v>
      </c>
      <c r="R65" s="1493">
        <v>12</v>
      </c>
      <c r="S65" s="1493">
        <v>18</v>
      </c>
      <c r="T65" s="1493">
        <v>17</v>
      </c>
      <c r="U65" s="1493">
        <v>21</v>
      </c>
      <c r="V65" s="1493">
        <v>21</v>
      </c>
      <c r="W65" s="1493">
        <v>3</v>
      </c>
      <c r="X65" s="1493"/>
      <c r="Y65" s="1493"/>
      <c r="Z65" s="1493"/>
      <c r="AA65" s="1493"/>
      <c r="AB65" s="1493"/>
      <c r="AC65" s="1493"/>
      <c r="AD65" s="1493"/>
      <c r="AE65" s="1493"/>
      <c r="AF65" s="1493"/>
      <c r="AG65" s="1493"/>
      <c r="AH65" s="1493"/>
      <c r="AI65" s="1518"/>
      <c r="AJ65" s="1518"/>
      <c r="AK65" s="1493"/>
      <c r="AL65" s="1493"/>
      <c r="AM65" s="1493"/>
      <c r="AN65" s="1493"/>
      <c r="AO65" s="1493"/>
      <c r="AP65" s="1493"/>
      <c r="AQ65" s="1493"/>
      <c r="AR65" s="1493"/>
      <c r="AS65" s="1493"/>
      <c r="AT65" s="1493"/>
      <c r="AU65" s="1493"/>
      <c r="AV65" s="1493"/>
      <c r="AW65" s="1493"/>
      <c r="AX65" s="1493"/>
      <c r="AY65" s="1493"/>
      <c r="AZ65" s="1493"/>
      <c r="BA65" s="1493"/>
      <c r="BB65" s="1493"/>
      <c r="BC65" s="1493"/>
      <c r="BD65" s="1281"/>
      <c r="BE65" s="1281"/>
      <c r="BF65" s="1281"/>
      <c r="BG65" s="1281"/>
      <c r="BH65" s="1281"/>
      <c r="BI65" s="1269">
        <f t="shared" si="0"/>
        <v>152</v>
      </c>
    </row>
    <row r="66" spans="1:61" ht="17.25" customHeight="1" x14ac:dyDescent="0.25">
      <c r="A66" s="2413"/>
      <c r="B66" s="107" t="s">
        <v>2371</v>
      </c>
      <c r="C66" s="1249" t="s">
        <v>175</v>
      </c>
      <c r="D66" s="90" t="s">
        <v>1161</v>
      </c>
      <c r="E66" s="1515">
        <f t="shared" ref="E66:E72" si="18">F66</f>
        <v>60</v>
      </c>
      <c r="F66" s="1515">
        <f t="shared" si="6"/>
        <v>60</v>
      </c>
      <c r="G66" s="1516" t="str">
        <f>VLOOKUP(H66,[1]MAGV!$B$1:$C$178,2,0)</f>
        <v>Th.Mạnh</v>
      </c>
      <c r="H66" s="80" t="s">
        <v>281</v>
      </c>
      <c r="I66" s="1238"/>
      <c r="J66" s="1238"/>
      <c r="K66" s="1238"/>
      <c r="L66" s="1493"/>
      <c r="M66" s="1493"/>
      <c r="N66" s="1493"/>
      <c r="O66" s="1493"/>
      <c r="P66" s="1493"/>
      <c r="Q66" s="1493"/>
      <c r="R66" s="1493"/>
      <c r="S66" s="1493"/>
      <c r="T66" s="1493"/>
      <c r="U66" s="1493"/>
      <c r="V66" s="1493"/>
      <c r="W66" s="1493">
        <v>18</v>
      </c>
      <c r="X66" s="1493">
        <v>21</v>
      </c>
      <c r="Y66" s="1493">
        <v>21</v>
      </c>
      <c r="Z66" s="1493"/>
      <c r="AA66" s="1493"/>
      <c r="AB66" s="1493"/>
      <c r="AC66" s="1493"/>
      <c r="AD66" s="1493"/>
      <c r="AE66" s="1493"/>
      <c r="AF66" s="1493"/>
      <c r="AG66" s="1493"/>
      <c r="AH66" s="1493"/>
      <c r="AI66" s="1518"/>
      <c r="AJ66" s="1518"/>
      <c r="AK66" s="1493"/>
      <c r="AL66" s="1493"/>
      <c r="AM66" s="1493"/>
      <c r="AN66" s="1493"/>
      <c r="AO66" s="1493"/>
      <c r="AP66" s="1493"/>
      <c r="AQ66" s="1493"/>
      <c r="AR66" s="1493"/>
      <c r="AS66" s="1493"/>
      <c r="AT66" s="1493"/>
      <c r="AU66" s="1493"/>
      <c r="AV66" s="1493"/>
      <c r="AW66" s="1493"/>
      <c r="AX66" s="1493"/>
      <c r="AY66" s="1493"/>
      <c r="AZ66" s="1493"/>
      <c r="BA66" s="1493"/>
      <c r="BB66" s="1493"/>
      <c r="BC66" s="1493"/>
      <c r="BD66" s="1281"/>
      <c r="BE66" s="1281"/>
      <c r="BF66" s="1281"/>
      <c r="BG66" s="1281"/>
      <c r="BH66" s="1281"/>
      <c r="BI66" s="1269">
        <f t="shared" si="0"/>
        <v>60</v>
      </c>
    </row>
    <row r="67" spans="1:61" ht="17.25" customHeight="1" x14ac:dyDescent="0.25">
      <c r="A67" s="2413"/>
      <c r="B67" s="107" t="s">
        <v>2371</v>
      </c>
      <c r="C67" s="1249" t="s">
        <v>176</v>
      </c>
      <c r="D67" s="90" t="s">
        <v>1162</v>
      </c>
      <c r="E67" s="1515">
        <f t="shared" si="18"/>
        <v>180</v>
      </c>
      <c r="F67" s="1515">
        <f t="shared" si="6"/>
        <v>180</v>
      </c>
      <c r="G67" s="1516" t="str">
        <f>VLOOKUP(H67,[1]MAGV!$B$1:$C$178,2,0)</f>
        <v>Th. Linh</v>
      </c>
      <c r="H67" s="80" t="s">
        <v>268</v>
      </c>
      <c r="I67" s="1238"/>
      <c r="J67" s="1238"/>
      <c r="K67" s="1238"/>
      <c r="L67" s="1493"/>
      <c r="M67" s="1493"/>
      <c r="N67" s="1493"/>
      <c r="O67" s="1493"/>
      <c r="P67" s="1493"/>
      <c r="Q67" s="1493"/>
      <c r="R67" s="1493"/>
      <c r="S67" s="1493"/>
      <c r="T67" s="1493"/>
      <c r="U67" s="1493"/>
      <c r="V67" s="1493"/>
      <c r="W67" s="1493"/>
      <c r="X67" s="1493"/>
      <c r="Y67" s="1493"/>
      <c r="Z67" s="1493">
        <v>21</v>
      </c>
      <c r="AA67" s="1493">
        <v>21</v>
      </c>
      <c r="AB67" s="1493">
        <v>21</v>
      </c>
      <c r="AC67" s="1493">
        <v>21</v>
      </c>
      <c r="AD67" s="1493">
        <v>21</v>
      </c>
      <c r="AE67" s="1493">
        <v>21</v>
      </c>
      <c r="AF67" s="1493">
        <v>21</v>
      </c>
      <c r="AG67" s="1493">
        <v>21</v>
      </c>
      <c r="AH67" s="1493">
        <v>12</v>
      </c>
      <c r="AI67" s="1282"/>
      <c r="AJ67" s="1282"/>
      <c r="AK67" s="1493"/>
      <c r="AL67" s="1493"/>
      <c r="AM67" s="1493"/>
      <c r="AN67" s="1493"/>
      <c r="AO67" s="1493"/>
      <c r="AP67" s="1493"/>
      <c r="AQ67" s="1493"/>
      <c r="AR67" s="1493"/>
      <c r="AS67" s="1493"/>
      <c r="AT67" s="1493"/>
      <c r="AU67" s="1493"/>
      <c r="AV67" s="1493"/>
      <c r="AW67" s="1493"/>
      <c r="AX67" s="1493"/>
      <c r="AY67" s="1493"/>
      <c r="AZ67" s="1493"/>
      <c r="BA67" s="1281"/>
      <c r="BB67" s="1493"/>
      <c r="BC67" s="1493"/>
      <c r="BD67" s="1281"/>
      <c r="BE67" s="1281"/>
      <c r="BF67" s="1281"/>
      <c r="BG67" s="1281"/>
      <c r="BH67" s="1281"/>
      <c r="BI67" s="1269">
        <f t="shared" si="0"/>
        <v>180</v>
      </c>
    </row>
    <row r="68" spans="1:61" ht="17.25" customHeight="1" x14ac:dyDescent="0.25">
      <c r="A68" s="2413"/>
      <c r="B68" s="107" t="s">
        <v>2371</v>
      </c>
      <c r="C68" s="1249" t="s">
        <v>271</v>
      </c>
      <c r="D68" s="90" t="s">
        <v>2372</v>
      </c>
      <c r="E68" s="1515">
        <f t="shared" si="18"/>
        <v>120</v>
      </c>
      <c r="F68" s="1515">
        <f t="shared" si="6"/>
        <v>120</v>
      </c>
      <c r="G68" s="1516" t="str">
        <f>VLOOKUP(H68,[1]MAGV!$B$1:$C$178,2,0)</f>
        <v>Th. Linh</v>
      </c>
      <c r="H68" s="80" t="s">
        <v>268</v>
      </c>
      <c r="I68" s="1238"/>
      <c r="J68" s="1238"/>
      <c r="K68" s="1238"/>
      <c r="L68" s="1493"/>
      <c r="M68" s="1493"/>
      <c r="N68" s="1493"/>
      <c r="O68" s="1493"/>
      <c r="P68" s="1493"/>
      <c r="Q68" s="1493"/>
      <c r="R68" s="1493"/>
      <c r="S68" s="1493"/>
      <c r="T68" s="1493"/>
      <c r="U68" s="1493"/>
      <c r="V68" s="1493"/>
      <c r="W68" s="1493"/>
      <c r="X68" s="1493"/>
      <c r="Y68" s="1493"/>
      <c r="Z68" s="1493"/>
      <c r="AA68" s="1493"/>
      <c r="AB68" s="1493"/>
      <c r="AC68" s="1493"/>
      <c r="AD68" s="1493"/>
      <c r="AE68" s="1493"/>
      <c r="AF68" s="1493"/>
      <c r="AG68" s="1493"/>
      <c r="AH68" s="1493">
        <v>9</v>
      </c>
      <c r="AI68" s="1282"/>
      <c r="AJ68" s="1282"/>
      <c r="AK68" s="1493">
        <v>21</v>
      </c>
      <c r="AL68" s="1493">
        <v>21</v>
      </c>
      <c r="AM68" s="1493">
        <v>21</v>
      </c>
      <c r="AN68" s="1493">
        <v>21</v>
      </c>
      <c r="AO68" s="1493">
        <v>21</v>
      </c>
      <c r="AP68" s="1493">
        <v>6</v>
      </c>
      <c r="AQ68" s="1493"/>
      <c r="AR68" s="1493"/>
      <c r="AS68" s="1493"/>
      <c r="AT68" s="1493"/>
      <c r="AU68" s="1493"/>
      <c r="AV68" s="1493"/>
      <c r="AW68" s="1493"/>
      <c r="AX68" s="1493"/>
      <c r="AY68" s="1493"/>
      <c r="AZ68" s="1493"/>
      <c r="BA68" s="1281"/>
      <c r="BB68" s="1493"/>
      <c r="BC68" s="1493"/>
      <c r="BD68" s="1281"/>
      <c r="BE68" s="1281"/>
      <c r="BF68" s="1281"/>
      <c r="BG68" s="1281"/>
      <c r="BH68" s="1281"/>
      <c r="BI68" s="1269">
        <f t="shared" si="0"/>
        <v>120</v>
      </c>
    </row>
    <row r="69" spans="1:61" ht="17.25" customHeight="1" x14ac:dyDescent="0.25">
      <c r="A69" s="2413"/>
      <c r="B69" s="107" t="s">
        <v>2371</v>
      </c>
      <c r="C69" s="1249" t="s">
        <v>284</v>
      </c>
      <c r="D69" s="90" t="s">
        <v>2373</v>
      </c>
      <c r="E69" s="1515">
        <f t="shared" si="18"/>
        <v>78</v>
      </c>
      <c r="F69" s="1515">
        <f t="shared" si="6"/>
        <v>78</v>
      </c>
      <c r="G69" s="1516" t="str">
        <f>VLOOKUP(H69,[1]MAGV!$B$1:$C$178,2,0)</f>
        <v>Th. Linh</v>
      </c>
      <c r="H69" s="80" t="s">
        <v>268</v>
      </c>
      <c r="I69" s="1238"/>
      <c r="J69" s="1238"/>
      <c r="K69" s="1238"/>
      <c r="L69" s="1493"/>
      <c r="M69" s="1493"/>
      <c r="N69" s="1493"/>
      <c r="O69" s="1493"/>
      <c r="P69" s="1493"/>
      <c r="Q69" s="1493"/>
      <c r="R69" s="1493"/>
      <c r="S69" s="1493"/>
      <c r="T69" s="1493"/>
      <c r="U69" s="1493"/>
      <c r="V69" s="1493"/>
      <c r="W69" s="1493"/>
      <c r="X69" s="1493"/>
      <c r="Y69" s="1493"/>
      <c r="Z69" s="1493"/>
      <c r="AA69" s="1493"/>
      <c r="AB69" s="1493"/>
      <c r="AC69" s="1493"/>
      <c r="AD69" s="1493"/>
      <c r="AE69" s="1493"/>
      <c r="AF69" s="1493"/>
      <c r="AG69" s="1493"/>
      <c r="AH69" s="1493"/>
      <c r="AI69" s="1282"/>
      <c r="AJ69" s="1282"/>
      <c r="AK69" s="1493"/>
      <c r="AL69" s="1493"/>
      <c r="AM69" s="1493"/>
      <c r="AN69" s="1493"/>
      <c r="AO69" s="1493"/>
      <c r="AP69" s="1493">
        <v>15</v>
      </c>
      <c r="AQ69" s="1493">
        <v>21</v>
      </c>
      <c r="AR69" s="1493">
        <v>21</v>
      </c>
      <c r="AS69" s="1493">
        <v>21</v>
      </c>
      <c r="AT69" s="1493"/>
      <c r="AU69" s="1493"/>
      <c r="AV69" s="1493"/>
      <c r="AW69" s="1493"/>
      <c r="AX69" s="1493"/>
      <c r="AY69" s="1493"/>
      <c r="AZ69" s="1493"/>
      <c r="BA69" s="1281"/>
      <c r="BB69" s="1493"/>
      <c r="BC69" s="1493"/>
      <c r="BD69" s="1281"/>
      <c r="BE69" s="1281"/>
      <c r="BF69" s="1281"/>
      <c r="BG69" s="1281"/>
      <c r="BH69" s="1281"/>
      <c r="BI69" s="1269">
        <f t="shared" si="0"/>
        <v>78</v>
      </c>
    </row>
    <row r="70" spans="1:61" ht="17.25" customHeight="1" x14ac:dyDescent="0.25">
      <c r="A70" s="2413"/>
      <c r="B70" s="107" t="s">
        <v>2371</v>
      </c>
      <c r="C70" s="1249" t="s">
        <v>284</v>
      </c>
      <c r="D70" s="90" t="s">
        <v>2373</v>
      </c>
      <c r="E70" s="1515">
        <f t="shared" si="18"/>
        <v>12</v>
      </c>
      <c r="F70" s="1515">
        <f t="shared" si="6"/>
        <v>12</v>
      </c>
      <c r="G70" s="1516" t="str">
        <f>VLOOKUP(H70,[1]MAGV!$B$1:$C$178,2,0)</f>
        <v>Th.Mạnh</v>
      </c>
      <c r="H70" s="80" t="s">
        <v>281</v>
      </c>
      <c r="I70" s="1238"/>
      <c r="J70" s="1238"/>
      <c r="K70" s="1238"/>
      <c r="L70" s="1493"/>
      <c r="M70" s="1493"/>
      <c r="N70" s="1493"/>
      <c r="O70" s="1493"/>
      <c r="P70" s="1493"/>
      <c r="Q70" s="1493"/>
      <c r="R70" s="1493"/>
      <c r="S70" s="1493"/>
      <c r="T70" s="1493"/>
      <c r="U70" s="1493"/>
      <c r="V70" s="1493"/>
      <c r="W70" s="1493"/>
      <c r="X70" s="1493"/>
      <c r="Y70" s="1493"/>
      <c r="Z70" s="1493"/>
      <c r="AA70" s="1493"/>
      <c r="AB70" s="1493"/>
      <c r="AC70" s="1493"/>
      <c r="AD70" s="1493"/>
      <c r="AE70" s="1493"/>
      <c r="AF70" s="1493"/>
      <c r="AG70" s="1493"/>
      <c r="AH70" s="1493"/>
      <c r="AI70" s="1282"/>
      <c r="AJ70" s="1282"/>
      <c r="AK70" s="1493"/>
      <c r="AL70" s="1493"/>
      <c r="AM70" s="1493"/>
      <c r="AN70" s="1493"/>
      <c r="AO70" s="1493"/>
      <c r="AP70" s="1493"/>
      <c r="AQ70" s="1493"/>
      <c r="AR70" s="1493"/>
      <c r="AS70" s="1493"/>
      <c r="AT70" s="1493">
        <v>12</v>
      </c>
      <c r="AU70" s="1493"/>
      <c r="AV70" s="1493"/>
      <c r="AW70" s="1493"/>
      <c r="AX70" s="1493"/>
      <c r="AY70" s="1493"/>
      <c r="AZ70" s="1493"/>
      <c r="BA70" s="1281"/>
      <c r="BB70" s="1493"/>
      <c r="BC70" s="1493"/>
      <c r="BD70" s="1281"/>
      <c r="BE70" s="1281"/>
      <c r="BF70" s="1281"/>
      <c r="BG70" s="1281"/>
      <c r="BH70" s="1281"/>
      <c r="BI70" s="1269">
        <f t="shared" si="0"/>
        <v>12</v>
      </c>
    </row>
    <row r="71" spans="1:61" ht="17.25" customHeight="1" x14ac:dyDescent="0.25">
      <c r="A71" s="2413"/>
      <c r="B71" s="107" t="s">
        <v>2371</v>
      </c>
      <c r="C71" s="1249" t="s">
        <v>273</v>
      </c>
      <c r="D71" s="90" t="s">
        <v>2374</v>
      </c>
      <c r="E71" s="1515">
        <f t="shared" si="18"/>
        <v>120</v>
      </c>
      <c r="F71" s="1515">
        <f t="shared" si="6"/>
        <v>120</v>
      </c>
      <c r="G71" s="1516" t="str">
        <f>VLOOKUP(H71,[1]MAGV!$B$1:$C$178,2,0)</f>
        <v>Th.Mạnh</v>
      </c>
      <c r="H71" s="80" t="s">
        <v>281</v>
      </c>
      <c r="I71" s="1238"/>
      <c r="J71" s="1238"/>
      <c r="K71" s="1238"/>
      <c r="L71" s="1493"/>
      <c r="M71" s="1493"/>
      <c r="N71" s="1493"/>
      <c r="O71" s="1493"/>
      <c r="P71" s="1493"/>
      <c r="Q71" s="1493"/>
      <c r="R71" s="1493"/>
      <c r="S71" s="1493"/>
      <c r="T71" s="1493"/>
      <c r="U71" s="1493"/>
      <c r="V71" s="1493"/>
      <c r="W71" s="1493"/>
      <c r="X71" s="1493"/>
      <c r="Y71" s="1493"/>
      <c r="Z71" s="1493"/>
      <c r="AA71" s="1493"/>
      <c r="AB71" s="1493"/>
      <c r="AC71" s="1493"/>
      <c r="AD71" s="1493"/>
      <c r="AE71" s="1493"/>
      <c r="AF71" s="1493"/>
      <c r="AG71" s="1493"/>
      <c r="AH71" s="1493"/>
      <c r="AI71" s="1282"/>
      <c r="AJ71" s="1282"/>
      <c r="AK71" s="1493"/>
      <c r="AL71" s="1493"/>
      <c r="AM71" s="1493"/>
      <c r="AN71" s="1493"/>
      <c r="AO71" s="1493"/>
      <c r="AP71" s="1493"/>
      <c r="AQ71" s="1493"/>
      <c r="AR71" s="1493"/>
      <c r="AS71" s="1493"/>
      <c r="AT71" s="1493">
        <v>9</v>
      </c>
      <c r="AU71" s="1493">
        <v>21</v>
      </c>
      <c r="AV71" s="1493">
        <v>21</v>
      </c>
      <c r="AW71" s="1493">
        <v>21</v>
      </c>
      <c r="AX71" s="1493">
        <v>21</v>
      </c>
      <c r="AY71" s="1493">
        <v>21</v>
      </c>
      <c r="AZ71" s="1493">
        <v>6</v>
      </c>
      <c r="BA71" s="1281"/>
      <c r="BB71" s="1493"/>
      <c r="BC71" s="1493"/>
      <c r="BD71" s="1281"/>
      <c r="BE71" s="1281"/>
      <c r="BF71" s="1281"/>
      <c r="BG71" s="1281"/>
      <c r="BH71" s="1281"/>
      <c r="BI71" s="1269">
        <f t="shared" si="0"/>
        <v>120</v>
      </c>
    </row>
    <row r="72" spans="1:61" ht="17.25" customHeight="1" x14ac:dyDescent="0.25">
      <c r="A72" s="2413"/>
      <c r="B72" s="107" t="s">
        <v>2371</v>
      </c>
      <c r="C72" s="1249" t="s">
        <v>276</v>
      </c>
      <c r="D72" s="90" t="s">
        <v>1140</v>
      </c>
      <c r="E72" s="1515">
        <f t="shared" si="18"/>
        <v>60</v>
      </c>
      <c r="F72" s="1515">
        <f t="shared" si="6"/>
        <v>60</v>
      </c>
      <c r="G72" s="1516" t="str">
        <f>VLOOKUP(H72,[1]MAGV!$B$1:$C$178,2,0)</f>
        <v>C.Ngà</v>
      </c>
      <c r="H72" s="80" t="s">
        <v>279</v>
      </c>
      <c r="I72" s="1238"/>
      <c r="J72" s="1238"/>
      <c r="K72" s="1238"/>
      <c r="L72" s="1493"/>
      <c r="M72" s="1493">
        <v>9</v>
      </c>
      <c r="N72" s="1493">
        <v>9</v>
      </c>
      <c r="O72" s="1493">
        <v>9</v>
      </c>
      <c r="P72" s="1493">
        <v>9</v>
      </c>
      <c r="Q72" s="1493">
        <v>9</v>
      </c>
      <c r="R72" s="1493">
        <v>9</v>
      </c>
      <c r="S72" s="1493">
        <v>3</v>
      </c>
      <c r="T72" s="1493">
        <v>3</v>
      </c>
      <c r="U72" s="1493"/>
      <c r="V72" s="1493"/>
      <c r="W72" s="1493"/>
      <c r="X72" s="1493"/>
      <c r="Y72" s="1493"/>
      <c r="Z72" s="1493"/>
      <c r="AA72" s="1493"/>
      <c r="AB72" s="1493"/>
      <c r="AC72" s="1493"/>
      <c r="AD72" s="1493"/>
      <c r="AE72" s="1493"/>
      <c r="AF72" s="1493"/>
      <c r="AG72" s="1493"/>
      <c r="AH72" s="1493"/>
      <c r="AI72" s="1518"/>
      <c r="AJ72" s="1518"/>
      <c r="AK72" s="1493"/>
      <c r="AL72" s="1493"/>
      <c r="AM72" s="1493"/>
      <c r="AN72" s="1493"/>
      <c r="AO72" s="1493"/>
      <c r="AP72" s="1493"/>
      <c r="AQ72" s="1493"/>
      <c r="AR72" s="1493"/>
      <c r="AS72" s="1493"/>
      <c r="AT72" s="1493"/>
      <c r="AU72" s="1493"/>
      <c r="AV72" s="1493"/>
      <c r="AW72" s="1493"/>
      <c r="AX72" s="1493"/>
      <c r="AY72" s="1493"/>
      <c r="AZ72" s="1493"/>
      <c r="BA72" s="1493"/>
      <c r="BB72" s="1493"/>
      <c r="BC72" s="1493"/>
      <c r="BD72" s="1281"/>
      <c r="BE72" s="1281"/>
      <c r="BF72" s="1281"/>
      <c r="BG72" s="1281"/>
      <c r="BH72" s="1281"/>
      <c r="BI72" s="1269">
        <f t="shared" si="0"/>
        <v>60</v>
      </c>
    </row>
    <row r="73" spans="1:61" s="1288" customFormat="1" ht="24" customHeight="1" x14ac:dyDescent="0.2">
      <c r="A73" s="2413"/>
      <c r="B73" s="978" t="s">
        <v>1985</v>
      </c>
      <c r="C73" s="1287"/>
      <c r="D73" s="1287" t="s">
        <v>843</v>
      </c>
      <c r="E73" s="1287">
        <f>SUM(E65:E72)</f>
        <v>782</v>
      </c>
      <c r="F73" s="1287">
        <f t="shared" ref="F73:BH73" si="19">SUM(F65:F72)</f>
        <v>782</v>
      </c>
      <c r="G73" s="1287">
        <f t="shared" si="19"/>
        <v>0</v>
      </c>
      <c r="H73" s="1287">
        <f t="shared" si="19"/>
        <v>0</v>
      </c>
      <c r="I73" s="1287">
        <f t="shared" si="19"/>
        <v>0</v>
      </c>
      <c r="J73" s="1287">
        <f t="shared" si="19"/>
        <v>0</v>
      </c>
      <c r="K73" s="1287">
        <f t="shared" si="19"/>
        <v>0</v>
      </c>
      <c r="L73" s="1287">
        <f t="shared" si="19"/>
        <v>0</v>
      </c>
      <c r="M73" s="1287">
        <f t="shared" si="19"/>
        <v>21</v>
      </c>
      <c r="N73" s="1287">
        <f t="shared" si="19"/>
        <v>21</v>
      </c>
      <c r="O73" s="1287">
        <f t="shared" si="19"/>
        <v>21</v>
      </c>
      <c r="P73" s="1287">
        <f t="shared" si="19"/>
        <v>21</v>
      </c>
      <c r="Q73" s="1287">
        <f t="shared" si="19"/>
        <v>21</v>
      </c>
      <c r="R73" s="1287">
        <f t="shared" si="19"/>
        <v>21</v>
      </c>
      <c r="S73" s="1287">
        <f t="shared" si="19"/>
        <v>21</v>
      </c>
      <c r="T73" s="1287">
        <f t="shared" si="19"/>
        <v>20</v>
      </c>
      <c r="U73" s="1287">
        <f t="shared" si="19"/>
        <v>21</v>
      </c>
      <c r="V73" s="1287">
        <f t="shared" si="19"/>
        <v>21</v>
      </c>
      <c r="W73" s="1287">
        <f t="shared" si="19"/>
        <v>21</v>
      </c>
      <c r="X73" s="1287">
        <f t="shared" si="19"/>
        <v>21</v>
      </c>
      <c r="Y73" s="1287">
        <f t="shared" si="19"/>
        <v>21</v>
      </c>
      <c r="Z73" s="1287">
        <f t="shared" si="19"/>
        <v>21</v>
      </c>
      <c r="AA73" s="1287">
        <f t="shared" si="19"/>
        <v>21</v>
      </c>
      <c r="AB73" s="1287">
        <f t="shared" si="19"/>
        <v>21</v>
      </c>
      <c r="AC73" s="1287">
        <f t="shared" si="19"/>
        <v>21</v>
      </c>
      <c r="AD73" s="1287">
        <f t="shared" si="19"/>
        <v>21</v>
      </c>
      <c r="AE73" s="1287">
        <f t="shared" si="19"/>
        <v>21</v>
      </c>
      <c r="AF73" s="1287">
        <f t="shared" si="19"/>
        <v>21</v>
      </c>
      <c r="AG73" s="1287">
        <f t="shared" si="19"/>
        <v>21</v>
      </c>
      <c r="AH73" s="1287">
        <f t="shared" si="19"/>
        <v>21</v>
      </c>
      <c r="AI73" s="1287">
        <f t="shared" si="19"/>
        <v>0</v>
      </c>
      <c r="AJ73" s="1287">
        <f t="shared" si="19"/>
        <v>0</v>
      </c>
      <c r="AK73" s="1287">
        <f t="shared" si="19"/>
        <v>21</v>
      </c>
      <c r="AL73" s="1287">
        <f t="shared" si="19"/>
        <v>21</v>
      </c>
      <c r="AM73" s="1287">
        <f t="shared" si="19"/>
        <v>21</v>
      </c>
      <c r="AN73" s="1287">
        <f t="shared" si="19"/>
        <v>21</v>
      </c>
      <c r="AO73" s="1287">
        <f t="shared" si="19"/>
        <v>21</v>
      </c>
      <c r="AP73" s="1287">
        <f t="shared" si="19"/>
        <v>21</v>
      </c>
      <c r="AQ73" s="1287">
        <f t="shared" si="19"/>
        <v>21</v>
      </c>
      <c r="AR73" s="1287">
        <f t="shared" si="19"/>
        <v>21</v>
      </c>
      <c r="AS73" s="1287">
        <f t="shared" si="19"/>
        <v>21</v>
      </c>
      <c r="AT73" s="1287">
        <f t="shared" si="19"/>
        <v>21</v>
      </c>
      <c r="AU73" s="1287">
        <f t="shared" si="19"/>
        <v>21</v>
      </c>
      <c r="AV73" s="1287">
        <f t="shared" si="19"/>
        <v>21</v>
      </c>
      <c r="AW73" s="1287">
        <f t="shared" si="19"/>
        <v>21</v>
      </c>
      <c r="AX73" s="1287">
        <f t="shared" si="19"/>
        <v>21</v>
      </c>
      <c r="AY73" s="1287">
        <f t="shared" si="19"/>
        <v>21</v>
      </c>
      <c r="AZ73" s="1287">
        <f t="shared" si="19"/>
        <v>6</v>
      </c>
      <c r="BA73" s="1287">
        <f t="shared" si="19"/>
        <v>0</v>
      </c>
      <c r="BB73" s="1287">
        <f t="shared" si="19"/>
        <v>0</v>
      </c>
      <c r="BC73" s="1287">
        <f t="shared" si="19"/>
        <v>0</v>
      </c>
      <c r="BD73" s="1287">
        <f t="shared" si="19"/>
        <v>0</v>
      </c>
      <c r="BE73" s="1287">
        <f t="shared" si="19"/>
        <v>0</v>
      </c>
      <c r="BF73" s="1287">
        <f t="shared" si="19"/>
        <v>0</v>
      </c>
      <c r="BG73" s="1287">
        <f t="shared" si="19"/>
        <v>0</v>
      </c>
      <c r="BH73" s="1287">
        <f t="shared" si="19"/>
        <v>0</v>
      </c>
      <c r="BI73" s="1269">
        <f t="shared" si="0"/>
        <v>782</v>
      </c>
    </row>
    <row r="74" spans="1:61" ht="17.25" customHeight="1" x14ac:dyDescent="0.25">
      <c r="A74" s="2413">
        <v>11</v>
      </c>
      <c r="B74" s="107" t="s">
        <v>2375</v>
      </c>
      <c r="C74" s="1249" t="s">
        <v>133</v>
      </c>
      <c r="D74" s="90" t="s">
        <v>1160</v>
      </c>
      <c r="E74" s="1515">
        <f>F74</f>
        <v>128</v>
      </c>
      <c r="F74" s="1515">
        <f t="shared" si="6"/>
        <v>128</v>
      </c>
      <c r="G74" s="1516" t="str">
        <f>VLOOKUP(H74,[1]MAGV!$B$1:$C$178,2,0)</f>
        <v>C.Ngà</v>
      </c>
      <c r="H74" s="80" t="s">
        <v>279</v>
      </c>
      <c r="I74" s="1238"/>
      <c r="J74" s="1238"/>
      <c r="K74" s="1238"/>
      <c r="L74" s="1493"/>
      <c r="M74" s="1493">
        <v>12</v>
      </c>
      <c r="N74" s="1493">
        <v>12</v>
      </c>
      <c r="O74" s="1493">
        <v>12</v>
      </c>
      <c r="P74" s="1493">
        <v>12</v>
      </c>
      <c r="Q74" s="1493">
        <v>12</v>
      </c>
      <c r="R74" s="1493">
        <v>12</v>
      </c>
      <c r="S74" s="1493">
        <v>18</v>
      </c>
      <c r="T74" s="1493">
        <v>17</v>
      </c>
      <c r="U74" s="1493">
        <v>21</v>
      </c>
      <c r="V74" s="1493"/>
      <c r="W74" s="1493"/>
      <c r="X74" s="1493"/>
      <c r="Y74" s="1493"/>
      <c r="Z74" s="1493"/>
      <c r="AA74" s="1493"/>
      <c r="AB74" s="1493"/>
      <c r="AC74" s="1493"/>
      <c r="AD74" s="1493"/>
      <c r="AE74" s="1493"/>
      <c r="AF74" s="1493"/>
      <c r="AG74" s="1493"/>
      <c r="AH74" s="1493"/>
      <c r="AI74" s="1518"/>
      <c r="AJ74" s="1518"/>
      <c r="AK74" s="1493"/>
      <c r="AL74" s="1493"/>
      <c r="AM74" s="1493"/>
      <c r="AN74" s="1493"/>
      <c r="AO74" s="1493"/>
      <c r="AP74" s="1493"/>
      <c r="AQ74" s="1493"/>
      <c r="AR74" s="1493"/>
      <c r="AS74" s="1493"/>
      <c r="AT74" s="1493"/>
      <c r="AU74" s="1493"/>
      <c r="AV74" s="1493"/>
      <c r="AW74" s="1493"/>
      <c r="AX74" s="1493"/>
      <c r="AY74" s="1493"/>
      <c r="AZ74" s="1493"/>
      <c r="BA74" s="1493"/>
      <c r="BB74" s="1493"/>
      <c r="BC74" s="1493"/>
      <c r="BD74" s="1281"/>
      <c r="BE74" s="1281"/>
      <c r="BF74" s="1281"/>
      <c r="BG74" s="1281"/>
      <c r="BH74" s="1281"/>
      <c r="BI74" s="1269">
        <f t="shared" si="0"/>
        <v>128</v>
      </c>
    </row>
    <row r="75" spans="1:61" ht="17.25" customHeight="1" x14ac:dyDescent="0.25">
      <c r="A75" s="2413"/>
      <c r="B75" s="107" t="s">
        <v>2375</v>
      </c>
      <c r="C75" s="1249" t="s">
        <v>133</v>
      </c>
      <c r="D75" s="90" t="s">
        <v>1160</v>
      </c>
      <c r="E75" s="1515">
        <f t="shared" ref="E75:E82" si="20">F75</f>
        <v>24</v>
      </c>
      <c r="F75" s="1515">
        <f t="shared" si="6"/>
        <v>24</v>
      </c>
      <c r="G75" s="1516" t="str">
        <f>VLOOKUP(H75,[1]MAGV!$B$1:$C$178,2,0)</f>
        <v>Th.Thảo</v>
      </c>
      <c r="H75" s="80" t="s">
        <v>291</v>
      </c>
      <c r="I75" s="1238"/>
      <c r="J75" s="1238"/>
      <c r="K75" s="1238"/>
      <c r="L75" s="1493"/>
      <c r="M75" s="1493"/>
      <c r="N75" s="1493"/>
      <c r="O75" s="1493"/>
      <c r="P75" s="1493"/>
      <c r="Q75" s="1493"/>
      <c r="R75" s="1493"/>
      <c r="S75" s="1493"/>
      <c r="T75" s="1493"/>
      <c r="U75" s="1493"/>
      <c r="V75" s="1493">
        <v>21</v>
      </c>
      <c r="W75" s="1493">
        <v>3</v>
      </c>
      <c r="X75" s="1493"/>
      <c r="Y75" s="1493"/>
      <c r="Z75" s="1493"/>
      <c r="AA75" s="1493"/>
      <c r="AB75" s="1493"/>
      <c r="AC75" s="1493"/>
      <c r="AD75" s="1493"/>
      <c r="AE75" s="1493"/>
      <c r="AF75" s="1493"/>
      <c r="AG75" s="1493"/>
      <c r="AH75" s="1493"/>
      <c r="AI75" s="1518"/>
      <c r="AJ75" s="1518"/>
      <c r="AK75" s="1493"/>
      <c r="AL75" s="1493"/>
      <c r="AM75" s="1493"/>
      <c r="AN75" s="1493"/>
      <c r="AO75" s="1493"/>
      <c r="AP75" s="1493"/>
      <c r="AQ75" s="1493"/>
      <c r="AR75" s="1493"/>
      <c r="AS75" s="1493"/>
      <c r="AT75" s="1493"/>
      <c r="AU75" s="1493"/>
      <c r="AV75" s="1493"/>
      <c r="AW75" s="1493"/>
      <c r="AX75" s="1493"/>
      <c r="AY75" s="1493"/>
      <c r="AZ75" s="1493"/>
      <c r="BA75" s="1493"/>
      <c r="BB75" s="1493"/>
      <c r="BC75" s="1493"/>
      <c r="BD75" s="1281"/>
      <c r="BE75" s="1281"/>
      <c r="BF75" s="1281"/>
      <c r="BG75" s="1281"/>
      <c r="BH75" s="1281"/>
      <c r="BI75" s="1269">
        <f t="shared" si="0"/>
        <v>24</v>
      </c>
    </row>
    <row r="76" spans="1:61" ht="17.25" customHeight="1" x14ac:dyDescent="0.25">
      <c r="A76" s="2413"/>
      <c r="B76" s="107" t="s">
        <v>2375</v>
      </c>
      <c r="C76" s="1249" t="s">
        <v>175</v>
      </c>
      <c r="D76" s="90" t="s">
        <v>1161</v>
      </c>
      <c r="E76" s="1515">
        <f t="shared" si="20"/>
        <v>60</v>
      </c>
      <c r="F76" s="1515">
        <f t="shared" si="6"/>
        <v>60</v>
      </c>
      <c r="G76" s="1516" t="str">
        <f>VLOOKUP(H76,[1]MAGV!$B$1:$C$178,2,0)</f>
        <v>Th.Thảo</v>
      </c>
      <c r="H76" s="80" t="s">
        <v>291</v>
      </c>
      <c r="I76" s="1238"/>
      <c r="J76" s="1238"/>
      <c r="K76" s="1238"/>
      <c r="L76" s="1493"/>
      <c r="M76" s="1493"/>
      <c r="N76" s="1493"/>
      <c r="O76" s="1493"/>
      <c r="P76" s="1493"/>
      <c r="Q76" s="1493"/>
      <c r="R76" s="1493"/>
      <c r="S76" s="1493"/>
      <c r="T76" s="1493"/>
      <c r="U76" s="1493"/>
      <c r="V76" s="1493"/>
      <c r="W76" s="1493">
        <v>18</v>
      </c>
      <c r="X76" s="1493">
        <v>21</v>
      </c>
      <c r="Y76" s="1493">
        <v>21</v>
      </c>
      <c r="Z76" s="1493"/>
      <c r="AA76" s="1493"/>
      <c r="AB76" s="1493"/>
      <c r="AC76" s="1493"/>
      <c r="AD76" s="1493"/>
      <c r="AE76" s="1493"/>
      <c r="AF76" s="1493"/>
      <c r="AG76" s="1493"/>
      <c r="AH76" s="1493"/>
      <c r="AI76" s="1518"/>
      <c r="AJ76" s="1518"/>
      <c r="AK76" s="1493"/>
      <c r="AL76" s="1493"/>
      <c r="AM76" s="1493"/>
      <c r="AN76" s="1493"/>
      <c r="AO76" s="1493"/>
      <c r="AP76" s="1493"/>
      <c r="AQ76" s="1493"/>
      <c r="AR76" s="1493"/>
      <c r="AS76" s="1493"/>
      <c r="AT76" s="1493"/>
      <c r="AU76" s="1493"/>
      <c r="AV76" s="1493"/>
      <c r="AW76" s="1493"/>
      <c r="AX76" s="1493"/>
      <c r="AY76" s="1493"/>
      <c r="AZ76" s="1493"/>
      <c r="BA76" s="1493"/>
      <c r="BB76" s="1493"/>
      <c r="BC76" s="1493"/>
      <c r="BD76" s="1281"/>
      <c r="BE76" s="1281"/>
      <c r="BF76" s="1281"/>
      <c r="BG76" s="1281"/>
      <c r="BH76" s="1281"/>
      <c r="BI76" s="1269">
        <f t="shared" si="0"/>
        <v>60</v>
      </c>
    </row>
    <row r="77" spans="1:61" ht="17.25" customHeight="1" x14ac:dyDescent="0.25">
      <c r="A77" s="2413"/>
      <c r="B77" s="107" t="s">
        <v>2375</v>
      </c>
      <c r="C77" s="1249" t="s">
        <v>176</v>
      </c>
      <c r="D77" s="90" t="s">
        <v>1162</v>
      </c>
      <c r="E77" s="1515">
        <f t="shared" si="20"/>
        <v>180</v>
      </c>
      <c r="F77" s="1515">
        <f t="shared" si="6"/>
        <v>180</v>
      </c>
      <c r="G77" s="1516" t="str">
        <f>VLOOKUP(H77,[1]MAGV!$B$1:$C$178,2,0)</f>
        <v>Th.Thảo</v>
      </c>
      <c r="H77" s="80" t="s">
        <v>291</v>
      </c>
      <c r="I77" s="1238"/>
      <c r="J77" s="1238"/>
      <c r="K77" s="1238"/>
      <c r="L77" s="1493"/>
      <c r="M77" s="1493"/>
      <c r="N77" s="1493"/>
      <c r="O77" s="1493"/>
      <c r="P77" s="1493"/>
      <c r="Q77" s="1493"/>
      <c r="R77" s="1493"/>
      <c r="S77" s="1493"/>
      <c r="T77" s="1493"/>
      <c r="U77" s="1493"/>
      <c r="V77" s="1493"/>
      <c r="W77" s="1493"/>
      <c r="X77" s="1493"/>
      <c r="Y77" s="1493"/>
      <c r="Z77" s="1493">
        <v>21</v>
      </c>
      <c r="AA77" s="1493">
        <v>21</v>
      </c>
      <c r="AB77" s="1493">
        <v>21</v>
      </c>
      <c r="AC77" s="1493">
        <v>21</v>
      </c>
      <c r="AD77" s="1493">
        <v>21</v>
      </c>
      <c r="AE77" s="1493">
        <v>21</v>
      </c>
      <c r="AF77" s="1493">
        <v>21</v>
      </c>
      <c r="AG77" s="1493">
        <v>21</v>
      </c>
      <c r="AH77" s="1493">
        <v>12</v>
      </c>
      <c r="AI77" s="1282"/>
      <c r="AJ77" s="1282"/>
      <c r="AK77" s="1493"/>
      <c r="AL77" s="1493"/>
      <c r="AM77" s="1493"/>
      <c r="AN77" s="1493"/>
      <c r="AO77" s="1493"/>
      <c r="AP77" s="1493"/>
      <c r="AQ77" s="1493"/>
      <c r="AR77" s="1493"/>
      <c r="AS77" s="1493"/>
      <c r="AT77" s="1493"/>
      <c r="AU77" s="1493"/>
      <c r="AV77" s="1493"/>
      <c r="AW77" s="1493"/>
      <c r="AX77" s="1493"/>
      <c r="AY77" s="1493"/>
      <c r="AZ77" s="1493"/>
      <c r="BA77" s="1281"/>
      <c r="BB77" s="1281"/>
      <c r="BC77" s="1493"/>
      <c r="BD77" s="1281"/>
      <c r="BE77" s="1281"/>
      <c r="BF77" s="1281"/>
      <c r="BG77" s="1281"/>
      <c r="BH77" s="1281"/>
      <c r="BI77" s="1269">
        <f t="shared" si="0"/>
        <v>180</v>
      </c>
    </row>
    <row r="78" spans="1:61" ht="17.25" customHeight="1" x14ac:dyDescent="0.25">
      <c r="A78" s="2413"/>
      <c r="B78" s="107" t="s">
        <v>2375</v>
      </c>
      <c r="C78" s="1249" t="s">
        <v>271</v>
      </c>
      <c r="D78" s="90" t="s">
        <v>2372</v>
      </c>
      <c r="E78" s="1515">
        <f t="shared" si="20"/>
        <v>120</v>
      </c>
      <c r="F78" s="1515">
        <f t="shared" si="6"/>
        <v>120</v>
      </c>
      <c r="G78" s="1516" t="str">
        <f>VLOOKUP(H78,[1]MAGV!$B$1:$C$178,2,0)</f>
        <v>Th.Thảo</v>
      </c>
      <c r="H78" s="80" t="s">
        <v>291</v>
      </c>
      <c r="I78" s="1238"/>
      <c r="J78" s="1238"/>
      <c r="K78" s="1238"/>
      <c r="L78" s="1493"/>
      <c r="M78" s="1493"/>
      <c r="N78" s="1493"/>
      <c r="O78" s="1493"/>
      <c r="P78" s="1493"/>
      <c r="Q78" s="1493"/>
      <c r="R78" s="1493"/>
      <c r="S78" s="1493"/>
      <c r="T78" s="1493"/>
      <c r="U78" s="1493"/>
      <c r="V78" s="1493"/>
      <c r="W78" s="1493"/>
      <c r="X78" s="1493"/>
      <c r="Y78" s="1493"/>
      <c r="Z78" s="1493"/>
      <c r="AA78" s="1493"/>
      <c r="AB78" s="1493"/>
      <c r="AC78" s="1493"/>
      <c r="AD78" s="1493"/>
      <c r="AE78" s="1493"/>
      <c r="AF78" s="1493"/>
      <c r="AG78" s="1493"/>
      <c r="AH78" s="1493">
        <v>9</v>
      </c>
      <c r="AI78" s="1282"/>
      <c r="AJ78" s="1282"/>
      <c r="AK78" s="1493">
        <v>21</v>
      </c>
      <c r="AL78" s="1493">
        <v>21</v>
      </c>
      <c r="AM78" s="1493">
        <v>21</v>
      </c>
      <c r="AN78" s="1493">
        <v>21</v>
      </c>
      <c r="AO78" s="1493">
        <v>21</v>
      </c>
      <c r="AP78" s="1493">
        <v>6</v>
      </c>
      <c r="AQ78" s="1493"/>
      <c r="AR78" s="1493"/>
      <c r="AS78" s="1493"/>
      <c r="AT78" s="1493"/>
      <c r="AU78" s="1493"/>
      <c r="AV78" s="1493"/>
      <c r="AW78" s="1493"/>
      <c r="AX78" s="1493"/>
      <c r="AY78" s="1493"/>
      <c r="AZ78" s="1493"/>
      <c r="BA78" s="1281"/>
      <c r="BB78" s="1281"/>
      <c r="BC78" s="1493"/>
      <c r="BD78" s="1281"/>
      <c r="BE78" s="1281"/>
      <c r="BF78" s="1281"/>
      <c r="BG78" s="1281"/>
      <c r="BH78" s="1281"/>
      <c r="BI78" s="1269">
        <f t="shared" si="0"/>
        <v>120</v>
      </c>
    </row>
    <row r="79" spans="1:61" ht="17.25" customHeight="1" x14ac:dyDescent="0.25">
      <c r="A79" s="2413"/>
      <c r="B79" s="107" t="s">
        <v>2375</v>
      </c>
      <c r="C79" s="1249" t="s">
        <v>284</v>
      </c>
      <c r="D79" s="90" t="s">
        <v>2373</v>
      </c>
      <c r="E79" s="1515">
        <f t="shared" si="20"/>
        <v>78</v>
      </c>
      <c r="F79" s="1515">
        <f t="shared" si="6"/>
        <v>78</v>
      </c>
      <c r="G79" s="1516" t="str">
        <f>VLOOKUP(H79,[1]MAGV!$B$1:$C$178,2,0)</f>
        <v>Th.Thảo</v>
      </c>
      <c r="H79" s="80" t="s">
        <v>291</v>
      </c>
      <c r="I79" s="1238"/>
      <c r="J79" s="1238"/>
      <c r="K79" s="1238"/>
      <c r="L79" s="1493"/>
      <c r="M79" s="1493"/>
      <c r="N79" s="1493"/>
      <c r="O79" s="1493"/>
      <c r="P79" s="1493"/>
      <c r="Q79" s="1493"/>
      <c r="R79" s="1493"/>
      <c r="S79" s="1493"/>
      <c r="T79" s="1493"/>
      <c r="U79" s="1493"/>
      <c r="V79" s="1493"/>
      <c r="W79" s="1493"/>
      <c r="X79" s="1493"/>
      <c r="Y79" s="1493"/>
      <c r="Z79" s="1493"/>
      <c r="AA79" s="1493"/>
      <c r="AB79" s="1493"/>
      <c r="AC79" s="1493"/>
      <c r="AD79" s="1493"/>
      <c r="AE79" s="1493"/>
      <c r="AF79" s="1493"/>
      <c r="AG79" s="1493"/>
      <c r="AH79" s="1493"/>
      <c r="AI79" s="1282"/>
      <c r="AJ79" s="1282"/>
      <c r="AK79" s="1493"/>
      <c r="AL79" s="1493"/>
      <c r="AM79" s="1493"/>
      <c r="AN79" s="1493"/>
      <c r="AO79" s="1493"/>
      <c r="AP79" s="1493">
        <v>15</v>
      </c>
      <c r="AQ79" s="1493">
        <v>21</v>
      </c>
      <c r="AR79" s="1493">
        <v>21</v>
      </c>
      <c r="AS79" s="1493">
        <v>21</v>
      </c>
      <c r="AT79" s="1493"/>
      <c r="AU79" s="1493"/>
      <c r="AV79" s="1493"/>
      <c r="AW79" s="1493"/>
      <c r="AX79" s="1493"/>
      <c r="AY79" s="1493"/>
      <c r="AZ79" s="1493"/>
      <c r="BA79" s="1281"/>
      <c r="BB79" s="1281"/>
      <c r="BC79" s="1493"/>
      <c r="BD79" s="1281"/>
      <c r="BE79" s="1281"/>
      <c r="BF79" s="1281"/>
      <c r="BG79" s="1281"/>
      <c r="BH79" s="1281"/>
      <c r="BI79" s="1269">
        <f t="shared" si="0"/>
        <v>78</v>
      </c>
    </row>
    <row r="80" spans="1:61" ht="17.25" customHeight="1" x14ac:dyDescent="0.25">
      <c r="A80" s="2413"/>
      <c r="B80" s="107" t="s">
        <v>2375</v>
      </c>
      <c r="C80" s="1249" t="s">
        <v>284</v>
      </c>
      <c r="D80" s="90" t="s">
        <v>2373</v>
      </c>
      <c r="E80" s="1515">
        <f t="shared" si="20"/>
        <v>12</v>
      </c>
      <c r="F80" s="1515">
        <f t="shared" si="6"/>
        <v>12</v>
      </c>
      <c r="G80" s="1516" t="str">
        <f>VLOOKUP(H80,[1]MAGV!$B$1:$C$178,2,0)</f>
        <v>Th.Huấn</v>
      </c>
      <c r="H80" s="80" t="s">
        <v>270</v>
      </c>
      <c r="I80" s="1238"/>
      <c r="J80" s="1238"/>
      <c r="K80" s="1238"/>
      <c r="L80" s="1493"/>
      <c r="M80" s="1493"/>
      <c r="N80" s="1493"/>
      <c r="O80" s="1493"/>
      <c r="P80" s="1493"/>
      <c r="Q80" s="1493"/>
      <c r="R80" s="1493"/>
      <c r="S80" s="1493"/>
      <c r="T80" s="1493"/>
      <c r="U80" s="1493"/>
      <c r="V80" s="1493"/>
      <c r="W80" s="1493"/>
      <c r="X80" s="1493"/>
      <c r="Y80" s="1493"/>
      <c r="Z80" s="1493"/>
      <c r="AA80" s="1493"/>
      <c r="AB80" s="1493"/>
      <c r="AC80" s="1493"/>
      <c r="AD80" s="1493"/>
      <c r="AE80" s="1493"/>
      <c r="AF80" s="1493"/>
      <c r="AG80" s="1493"/>
      <c r="AH80" s="1493"/>
      <c r="AI80" s="1282"/>
      <c r="AJ80" s="1282"/>
      <c r="AK80" s="1493"/>
      <c r="AL80" s="1493"/>
      <c r="AM80" s="1493"/>
      <c r="AN80" s="1493"/>
      <c r="AO80" s="1493"/>
      <c r="AP80" s="1493"/>
      <c r="AQ80" s="1493"/>
      <c r="AR80" s="1493"/>
      <c r="AS80" s="1493"/>
      <c r="AT80" s="1493">
        <v>12</v>
      </c>
      <c r="AU80" s="1493"/>
      <c r="AV80" s="1493"/>
      <c r="AW80" s="1493"/>
      <c r="AX80" s="1493"/>
      <c r="AY80" s="1493"/>
      <c r="AZ80" s="1493"/>
      <c r="BA80" s="1281"/>
      <c r="BB80" s="1281"/>
      <c r="BC80" s="1493"/>
      <c r="BD80" s="1281"/>
      <c r="BE80" s="1281"/>
      <c r="BF80" s="1281"/>
      <c r="BG80" s="1281"/>
      <c r="BH80" s="1281"/>
      <c r="BI80" s="1269">
        <f t="shared" si="0"/>
        <v>12</v>
      </c>
    </row>
    <row r="81" spans="1:61" ht="17.25" customHeight="1" x14ac:dyDescent="0.25">
      <c r="A81" s="2413"/>
      <c r="B81" s="107" t="s">
        <v>2375</v>
      </c>
      <c r="C81" s="1249" t="s">
        <v>273</v>
      </c>
      <c r="D81" s="90" t="s">
        <v>2374</v>
      </c>
      <c r="E81" s="1515">
        <f t="shared" si="20"/>
        <v>120</v>
      </c>
      <c r="F81" s="1515">
        <f t="shared" si="6"/>
        <v>120</v>
      </c>
      <c r="G81" s="1516" t="str">
        <f>VLOOKUP(H81,[1]MAGV!$B$1:$C$178,2,0)</f>
        <v>Th.Huấn</v>
      </c>
      <c r="H81" s="80" t="s">
        <v>270</v>
      </c>
      <c r="I81" s="1238"/>
      <c r="J81" s="1238"/>
      <c r="K81" s="1238"/>
      <c r="L81" s="1493"/>
      <c r="M81" s="1493"/>
      <c r="N81" s="1493"/>
      <c r="O81" s="1493"/>
      <c r="P81" s="1493"/>
      <c r="Q81" s="1493"/>
      <c r="R81" s="1493"/>
      <c r="S81" s="1493"/>
      <c r="T81" s="1493"/>
      <c r="U81" s="1493"/>
      <c r="V81" s="1493"/>
      <c r="W81" s="1493"/>
      <c r="X81" s="1493"/>
      <c r="Y81" s="1493"/>
      <c r="Z81" s="1493"/>
      <c r="AA81" s="1493"/>
      <c r="AB81" s="1493"/>
      <c r="AC81" s="1493"/>
      <c r="AD81" s="1493"/>
      <c r="AE81" s="1493"/>
      <c r="AF81" s="1493"/>
      <c r="AG81" s="1493"/>
      <c r="AH81" s="1493"/>
      <c r="AI81" s="1282"/>
      <c r="AJ81" s="1282"/>
      <c r="AK81" s="1493"/>
      <c r="AL81" s="1493"/>
      <c r="AM81" s="1493"/>
      <c r="AN81" s="1493"/>
      <c r="AO81" s="1493"/>
      <c r="AP81" s="1493"/>
      <c r="AQ81" s="1493"/>
      <c r="AR81" s="1493"/>
      <c r="AS81" s="1493"/>
      <c r="AT81" s="1493">
        <v>9</v>
      </c>
      <c r="AU81" s="1493">
        <v>21</v>
      </c>
      <c r="AV81" s="1493">
        <v>21</v>
      </c>
      <c r="AW81" s="1493">
        <v>21</v>
      </c>
      <c r="AX81" s="1493">
        <v>21</v>
      </c>
      <c r="AY81" s="1493">
        <v>21</v>
      </c>
      <c r="AZ81" s="1493">
        <v>6</v>
      </c>
      <c r="BA81" s="1281"/>
      <c r="BB81" s="1281"/>
      <c r="BC81" s="1493"/>
      <c r="BD81" s="1281"/>
      <c r="BE81" s="1281"/>
      <c r="BF81" s="1281"/>
      <c r="BG81" s="1281"/>
      <c r="BH81" s="1281"/>
      <c r="BI81" s="1269">
        <f t="shared" si="0"/>
        <v>120</v>
      </c>
    </row>
    <row r="82" spans="1:61" ht="17.25" customHeight="1" x14ac:dyDescent="0.25">
      <c r="A82" s="2413"/>
      <c r="B82" s="107" t="s">
        <v>2375</v>
      </c>
      <c r="C82" s="1249" t="s">
        <v>276</v>
      </c>
      <c r="D82" s="90" t="s">
        <v>1140</v>
      </c>
      <c r="E82" s="1515">
        <f t="shared" si="20"/>
        <v>60</v>
      </c>
      <c r="F82" s="1515">
        <f t="shared" si="6"/>
        <v>60</v>
      </c>
      <c r="G82" s="1516" t="str">
        <f>VLOOKUP(H82,[1]MAGV!$B$1:$C$178,2,0)</f>
        <v>C.Ngà</v>
      </c>
      <c r="H82" s="80" t="s">
        <v>279</v>
      </c>
      <c r="I82" s="1238"/>
      <c r="J82" s="1238"/>
      <c r="K82" s="1238"/>
      <c r="L82" s="1493"/>
      <c r="M82" s="1493">
        <v>9</v>
      </c>
      <c r="N82" s="1493">
        <v>9</v>
      </c>
      <c r="O82" s="1493">
        <v>9</v>
      </c>
      <c r="P82" s="1493">
        <v>9</v>
      </c>
      <c r="Q82" s="1493">
        <v>9</v>
      </c>
      <c r="R82" s="1493">
        <v>9</v>
      </c>
      <c r="S82" s="1493">
        <v>3</v>
      </c>
      <c r="T82" s="1493">
        <v>3</v>
      </c>
      <c r="U82" s="1493"/>
      <c r="V82" s="1493"/>
      <c r="W82" s="1493"/>
      <c r="X82" s="1493"/>
      <c r="Y82" s="1493"/>
      <c r="Z82" s="1493"/>
      <c r="AA82" s="1493"/>
      <c r="AB82" s="1493"/>
      <c r="AC82" s="1493"/>
      <c r="AD82" s="1493"/>
      <c r="AE82" s="1493"/>
      <c r="AF82" s="1493"/>
      <c r="AG82" s="1493"/>
      <c r="AH82" s="1493"/>
      <c r="AI82" s="1518"/>
      <c r="AJ82" s="1518"/>
      <c r="AK82" s="1493"/>
      <c r="AL82" s="1493"/>
      <c r="AM82" s="1493"/>
      <c r="AN82" s="1493"/>
      <c r="AO82" s="1493"/>
      <c r="AP82" s="1493"/>
      <c r="AQ82" s="1493"/>
      <c r="AR82" s="1493"/>
      <c r="AS82" s="1493"/>
      <c r="AT82" s="1493"/>
      <c r="AU82" s="1493"/>
      <c r="AV82" s="1493"/>
      <c r="AW82" s="1493"/>
      <c r="AX82" s="1493"/>
      <c r="AY82" s="1493"/>
      <c r="AZ82" s="1281"/>
      <c r="BA82" s="1281"/>
      <c r="BB82" s="1281"/>
      <c r="BC82" s="1493"/>
      <c r="BD82" s="1281"/>
      <c r="BE82" s="1281"/>
      <c r="BF82" s="1281"/>
      <c r="BG82" s="1281"/>
      <c r="BH82" s="1281"/>
      <c r="BI82" s="1269">
        <f t="shared" si="0"/>
        <v>60</v>
      </c>
    </row>
    <row r="83" spans="1:61" s="1288" customFormat="1" ht="24" customHeight="1" x14ac:dyDescent="0.2">
      <c r="A83" s="2413"/>
      <c r="B83" s="978" t="s">
        <v>1771</v>
      </c>
      <c r="C83" s="1287"/>
      <c r="D83" s="1287" t="s">
        <v>843</v>
      </c>
      <c r="E83" s="1287">
        <f>SUM(E74:E82)</f>
        <v>782</v>
      </c>
      <c r="F83" s="1287">
        <f t="shared" ref="F83:BH83" si="21">SUM(F74:F82)</f>
        <v>782</v>
      </c>
      <c r="G83" s="1287">
        <f t="shared" si="21"/>
        <v>0</v>
      </c>
      <c r="H83" s="1287">
        <f t="shared" si="21"/>
        <v>0</v>
      </c>
      <c r="I83" s="1287">
        <f t="shared" si="21"/>
        <v>0</v>
      </c>
      <c r="J83" s="1287">
        <f t="shared" si="21"/>
        <v>0</v>
      </c>
      <c r="K83" s="1287">
        <f t="shared" si="21"/>
        <v>0</v>
      </c>
      <c r="L83" s="1287">
        <f t="shared" si="21"/>
        <v>0</v>
      </c>
      <c r="M83" s="1287">
        <f t="shared" si="21"/>
        <v>21</v>
      </c>
      <c r="N83" s="1287">
        <f t="shared" si="21"/>
        <v>21</v>
      </c>
      <c r="O83" s="1287">
        <f t="shared" si="21"/>
        <v>21</v>
      </c>
      <c r="P83" s="1287">
        <f t="shared" si="21"/>
        <v>21</v>
      </c>
      <c r="Q83" s="1287">
        <f t="shared" si="21"/>
        <v>21</v>
      </c>
      <c r="R83" s="1287">
        <f t="shared" si="21"/>
        <v>21</v>
      </c>
      <c r="S83" s="1287">
        <f t="shared" si="21"/>
        <v>21</v>
      </c>
      <c r="T83" s="1287">
        <f t="shared" si="21"/>
        <v>20</v>
      </c>
      <c r="U83" s="1287">
        <f t="shared" si="21"/>
        <v>21</v>
      </c>
      <c r="V83" s="1287">
        <f t="shared" si="21"/>
        <v>21</v>
      </c>
      <c r="W83" s="1287">
        <f t="shared" si="21"/>
        <v>21</v>
      </c>
      <c r="X83" s="1287">
        <f t="shared" si="21"/>
        <v>21</v>
      </c>
      <c r="Y83" s="1287">
        <f t="shared" si="21"/>
        <v>21</v>
      </c>
      <c r="Z83" s="1287">
        <f t="shared" si="21"/>
        <v>21</v>
      </c>
      <c r="AA83" s="1287">
        <f t="shared" si="21"/>
        <v>21</v>
      </c>
      <c r="AB83" s="1287">
        <f t="shared" si="21"/>
        <v>21</v>
      </c>
      <c r="AC83" s="1287">
        <f t="shared" si="21"/>
        <v>21</v>
      </c>
      <c r="AD83" s="1287">
        <f t="shared" si="21"/>
        <v>21</v>
      </c>
      <c r="AE83" s="1287">
        <f t="shared" si="21"/>
        <v>21</v>
      </c>
      <c r="AF83" s="1287">
        <f t="shared" si="21"/>
        <v>21</v>
      </c>
      <c r="AG83" s="1287">
        <f t="shared" si="21"/>
        <v>21</v>
      </c>
      <c r="AH83" s="1287">
        <f t="shared" si="21"/>
        <v>21</v>
      </c>
      <c r="AI83" s="1287">
        <f t="shared" si="21"/>
        <v>0</v>
      </c>
      <c r="AJ83" s="1287">
        <f t="shared" si="21"/>
        <v>0</v>
      </c>
      <c r="AK83" s="1287">
        <f t="shared" si="21"/>
        <v>21</v>
      </c>
      <c r="AL83" s="1287">
        <f t="shared" si="21"/>
        <v>21</v>
      </c>
      <c r="AM83" s="1287">
        <f t="shared" si="21"/>
        <v>21</v>
      </c>
      <c r="AN83" s="1287">
        <f t="shared" si="21"/>
        <v>21</v>
      </c>
      <c r="AO83" s="1287">
        <f t="shared" si="21"/>
        <v>21</v>
      </c>
      <c r="AP83" s="1287">
        <f t="shared" si="21"/>
        <v>21</v>
      </c>
      <c r="AQ83" s="1287">
        <f t="shared" si="21"/>
        <v>21</v>
      </c>
      <c r="AR83" s="1287">
        <f t="shared" si="21"/>
        <v>21</v>
      </c>
      <c r="AS83" s="1287">
        <f t="shared" si="21"/>
        <v>21</v>
      </c>
      <c r="AT83" s="1287">
        <f t="shared" si="21"/>
        <v>21</v>
      </c>
      <c r="AU83" s="1287">
        <f t="shared" si="21"/>
        <v>21</v>
      </c>
      <c r="AV83" s="1287">
        <f t="shared" si="21"/>
        <v>21</v>
      </c>
      <c r="AW83" s="1287">
        <f t="shared" si="21"/>
        <v>21</v>
      </c>
      <c r="AX83" s="1287">
        <f t="shared" si="21"/>
        <v>21</v>
      </c>
      <c r="AY83" s="1287">
        <f t="shared" si="21"/>
        <v>21</v>
      </c>
      <c r="AZ83" s="1287">
        <f t="shared" si="21"/>
        <v>6</v>
      </c>
      <c r="BA83" s="1287">
        <f t="shared" si="21"/>
        <v>0</v>
      </c>
      <c r="BB83" s="1287">
        <f t="shared" si="21"/>
        <v>0</v>
      </c>
      <c r="BC83" s="1287">
        <f t="shared" si="21"/>
        <v>0</v>
      </c>
      <c r="BD83" s="1287">
        <f t="shared" si="21"/>
        <v>0</v>
      </c>
      <c r="BE83" s="1287">
        <f t="shared" si="21"/>
        <v>0</v>
      </c>
      <c r="BF83" s="1287">
        <f t="shared" si="21"/>
        <v>0</v>
      </c>
      <c r="BG83" s="1287">
        <f t="shared" si="21"/>
        <v>0</v>
      </c>
      <c r="BH83" s="1287">
        <f t="shared" si="21"/>
        <v>0</v>
      </c>
      <c r="BI83" s="1269">
        <f t="shared" si="0"/>
        <v>782</v>
      </c>
    </row>
    <row r="84" spans="1:61" s="1548" customFormat="1" ht="15" x14ac:dyDescent="0.25">
      <c r="A84" s="1589"/>
      <c r="B84" s="755" t="s">
        <v>2376</v>
      </c>
      <c r="C84" s="1537" t="s">
        <v>158</v>
      </c>
      <c r="D84" s="1590" t="s">
        <v>2431</v>
      </c>
      <c r="E84" s="1537">
        <f t="shared" ref="E84" si="22">SUM(I84:BB84)</f>
        <v>90</v>
      </c>
      <c r="G84" s="1536" t="s">
        <v>2432</v>
      </c>
      <c r="H84" s="1547" t="s">
        <v>142</v>
      </c>
      <c r="I84" s="1547"/>
      <c r="J84" s="1547"/>
      <c r="K84" s="1547"/>
      <c r="L84" s="1547"/>
      <c r="M84" s="1547"/>
      <c r="N84" s="1547"/>
      <c r="O84" s="1547"/>
      <c r="P84" s="1547"/>
      <c r="Q84" s="1547"/>
      <c r="R84" s="1547"/>
      <c r="S84" s="1547"/>
      <c r="T84" s="1547"/>
      <c r="U84" s="1547"/>
      <c r="V84" s="1547"/>
      <c r="W84" s="1547"/>
      <c r="X84" s="1547"/>
      <c r="Y84" s="1547"/>
      <c r="Z84" s="1547"/>
      <c r="AA84" s="1547"/>
      <c r="AB84" s="1547"/>
      <c r="AC84" s="1547"/>
      <c r="AD84" s="1547"/>
      <c r="AE84" s="1547"/>
      <c r="AF84" s="1547"/>
      <c r="AG84" s="1547"/>
      <c r="AH84" s="1587"/>
      <c r="AI84" s="1587"/>
      <c r="AK84" s="1547">
        <v>15</v>
      </c>
      <c r="AL84" s="1547">
        <v>15</v>
      </c>
      <c r="AM84" s="1547">
        <v>15</v>
      </c>
      <c r="AN84" s="1547">
        <v>15</v>
      </c>
      <c r="AO84" s="1547">
        <v>15</v>
      </c>
      <c r="AP84" s="1547">
        <v>15</v>
      </c>
      <c r="AQ84" s="1547"/>
      <c r="AR84" s="1547"/>
      <c r="AS84" s="1547"/>
      <c r="AT84" s="1547"/>
      <c r="AU84" s="1547"/>
      <c r="AV84" s="1547"/>
      <c r="AW84" s="1547"/>
      <c r="AX84" s="1547"/>
      <c r="AY84" s="1547"/>
      <c r="AZ84" s="1547"/>
      <c r="BA84" s="1574"/>
      <c r="BC84" s="1588"/>
      <c r="BD84" s="1588"/>
      <c r="BE84" s="1587"/>
    </row>
    <row r="85" spans="1:61" ht="17.25" customHeight="1" x14ac:dyDescent="0.25">
      <c r="A85" s="2413">
        <v>12</v>
      </c>
      <c r="B85" s="107" t="s">
        <v>2376</v>
      </c>
      <c r="C85" s="1249" t="s">
        <v>159</v>
      </c>
      <c r="D85" s="90" t="s">
        <v>955</v>
      </c>
      <c r="E85" s="1515">
        <f>F85</f>
        <v>75</v>
      </c>
      <c r="F85" s="1515">
        <f t="shared" si="6"/>
        <v>75</v>
      </c>
      <c r="G85" s="1516" t="str">
        <f>VLOOKUP(H85,[1]MAGV!$B$1:$C$178,2,0)</f>
        <v>C.Huyền</v>
      </c>
      <c r="H85" s="80" t="s">
        <v>275</v>
      </c>
      <c r="I85" s="1238"/>
      <c r="J85" s="1238"/>
      <c r="K85" s="1238"/>
      <c r="L85" s="1493"/>
      <c r="M85" s="1493"/>
      <c r="N85" s="1493"/>
      <c r="O85" s="1493"/>
      <c r="P85" s="1493"/>
      <c r="Q85" s="1493"/>
      <c r="R85" s="1493">
        <v>9</v>
      </c>
      <c r="S85" s="1493">
        <v>9</v>
      </c>
      <c r="T85" s="1493">
        <v>9</v>
      </c>
      <c r="U85" s="1493">
        <v>9</v>
      </c>
      <c r="V85" s="1493">
        <v>9</v>
      </c>
      <c r="W85" s="1493">
        <v>9</v>
      </c>
      <c r="X85" s="1493">
        <v>9</v>
      </c>
      <c r="Y85" s="1493">
        <v>12</v>
      </c>
      <c r="Z85" s="1493"/>
      <c r="AA85" s="1493"/>
      <c r="AB85" s="1493"/>
      <c r="AC85" s="1493"/>
      <c r="AD85" s="1493"/>
      <c r="AE85" s="1493"/>
      <c r="AF85" s="1493"/>
      <c r="AG85" s="1493"/>
      <c r="AH85" s="1493"/>
      <c r="AI85" s="1518"/>
      <c r="AJ85" s="1518"/>
      <c r="AK85" s="1493"/>
      <c r="AL85" s="1493"/>
      <c r="AM85" s="1493"/>
      <c r="AN85" s="1493"/>
      <c r="AO85" s="1493"/>
      <c r="AP85" s="1493"/>
      <c r="AQ85" s="1493"/>
      <c r="AR85" s="1493"/>
      <c r="AS85" s="1493"/>
      <c r="AT85" s="1493"/>
      <c r="AU85" s="1493"/>
      <c r="AV85" s="1493"/>
      <c r="AW85" s="1493"/>
      <c r="AX85" s="1493"/>
      <c r="AY85" s="1493"/>
      <c r="AZ85" s="1493"/>
      <c r="BA85" s="1493"/>
      <c r="BB85" s="1493"/>
      <c r="BC85" s="1493"/>
      <c r="BD85" s="1281"/>
      <c r="BE85" s="1281"/>
      <c r="BF85" s="1281"/>
      <c r="BG85" s="1281"/>
      <c r="BH85" s="1281"/>
      <c r="BI85" s="1269">
        <f t="shared" si="0"/>
        <v>75</v>
      </c>
    </row>
    <row r="86" spans="1:61" ht="17.25" customHeight="1" x14ac:dyDescent="0.25">
      <c r="A86" s="2413"/>
      <c r="B86" s="107" t="s">
        <v>2376</v>
      </c>
      <c r="C86" s="1249" t="s">
        <v>119</v>
      </c>
      <c r="D86" s="90" t="s">
        <v>979</v>
      </c>
      <c r="E86" s="1515">
        <f t="shared" ref="E86:E93" si="23">F86</f>
        <v>33</v>
      </c>
      <c r="F86" s="1515">
        <f t="shared" si="6"/>
        <v>33</v>
      </c>
      <c r="G86" s="1516" t="str">
        <f>VLOOKUP(H86,[1]MAGV!$B$1:$C$178,2,0)</f>
        <v>C.Huyền</v>
      </c>
      <c r="H86" s="80" t="s">
        <v>275</v>
      </c>
      <c r="I86" s="1238"/>
      <c r="J86" s="1238"/>
      <c r="K86" s="1238"/>
      <c r="L86" s="1493"/>
      <c r="M86" s="1493"/>
      <c r="N86" s="1493"/>
      <c r="O86" s="1493"/>
      <c r="P86" s="1493"/>
      <c r="Q86" s="1493"/>
      <c r="R86" s="1493"/>
      <c r="S86" s="1493"/>
      <c r="T86" s="1493"/>
      <c r="U86" s="1493"/>
      <c r="V86" s="1493"/>
      <c r="W86" s="1493"/>
      <c r="X86" s="1493"/>
      <c r="Y86" s="1493"/>
      <c r="Z86" s="1493"/>
      <c r="AA86" s="1493"/>
      <c r="AB86" s="1493"/>
      <c r="AC86" s="1493">
        <v>3</v>
      </c>
      <c r="AD86" s="1493">
        <v>9</v>
      </c>
      <c r="AE86" s="1493">
        <v>9</v>
      </c>
      <c r="AF86" s="1493">
        <v>12</v>
      </c>
      <c r="AG86" s="1493"/>
      <c r="AH86" s="1493"/>
      <c r="AI86" s="1518"/>
      <c r="AJ86" s="1518"/>
      <c r="AK86" s="1493"/>
      <c r="AL86" s="1493"/>
      <c r="AM86" s="1493"/>
      <c r="AN86" s="1493"/>
      <c r="AO86" s="1493"/>
      <c r="AP86" s="1493"/>
      <c r="AQ86" s="1493"/>
      <c r="AR86" s="1493"/>
      <c r="AS86" s="1493"/>
      <c r="AT86" s="1493"/>
      <c r="AU86" s="1493"/>
      <c r="AV86" s="1493"/>
      <c r="AW86" s="1493"/>
      <c r="AX86" s="1493"/>
      <c r="AY86" s="1493"/>
      <c r="AZ86" s="1493"/>
      <c r="BA86" s="1493"/>
      <c r="BB86" s="1493"/>
      <c r="BC86" s="1493"/>
      <c r="BD86" s="1281"/>
      <c r="BE86" s="1281"/>
      <c r="BF86" s="1281"/>
      <c r="BG86" s="1281"/>
      <c r="BH86" s="1281"/>
      <c r="BI86" s="1269">
        <f t="shared" si="0"/>
        <v>33</v>
      </c>
    </row>
    <row r="87" spans="1:61" ht="17.25" customHeight="1" x14ac:dyDescent="0.25">
      <c r="A87" s="2413"/>
      <c r="B87" s="107" t="s">
        <v>2376</v>
      </c>
      <c r="C87" s="1249" t="s">
        <v>163</v>
      </c>
      <c r="D87" s="90" t="s">
        <v>2377</v>
      </c>
      <c r="E87" s="1515">
        <f t="shared" si="23"/>
        <v>45</v>
      </c>
      <c r="F87" s="1515">
        <f t="shared" si="6"/>
        <v>45</v>
      </c>
      <c r="G87" s="1516" t="str">
        <f>VLOOKUP(H87,[1]MAGV!$B$1:$C$178,2,0)</f>
        <v>C.Huyền</v>
      </c>
      <c r="H87" s="80" t="s">
        <v>275</v>
      </c>
      <c r="I87" s="1238"/>
      <c r="J87" s="1238"/>
      <c r="K87" s="1238"/>
      <c r="L87" s="1493"/>
      <c r="M87" s="1493"/>
      <c r="N87" s="1493"/>
      <c r="O87" s="1493"/>
      <c r="P87" s="1493"/>
      <c r="Q87" s="1493"/>
      <c r="R87" s="1493"/>
      <c r="S87" s="1493"/>
      <c r="T87" s="1493"/>
      <c r="U87" s="1493"/>
      <c r="V87" s="1493"/>
      <c r="W87" s="1493"/>
      <c r="X87" s="1493"/>
      <c r="Y87" s="1493">
        <v>9</v>
      </c>
      <c r="Z87" s="1493">
        <v>9</v>
      </c>
      <c r="AA87" s="1493">
        <v>9</v>
      </c>
      <c r="AB87" s="1493">
        <v>9</v>
      </c>
      <c r="AC87" s="1493">
        <v>9</v>
      </c>
      <c r="AD87" s="1493"/>
      <c r="AE87" s="1493"/>
      <c r="AF87" s="1493"/>
      <c r="AG87" s="1493"/>
      <c r="AH87" s="1493"/>
      <c r="AI87" s="1518"/>
      <c r="AJ87" s="1518"/>
      <c r="AK87" s="1493"/>
      <c r="AL87" s="1493"/>
      <c r="AM87" s="1493"/>
      <c r="AN87" s="1493"/>
      <c r="AO87" s="1493"/>
      <c r="AP87" s="1493"/>
      <c r="AQ87" s="1493"/>
      <c r="AR87" s="1493"/>
      <c r="AS87" s="1493"/>
      <c r="AT87" s="1493"/>
      <c r="AU87" s="1493"/>
      <c r="AV87" s="1493"/>
      <c r="AW87" s="1493"/>
      <c r="AX87" s="1493"/>
      <c r="AY87" s="1493"/>
      <c r="AZ87" s="1493"/>
      <c r="BA87" s="1493"/>
      <c r="BB87" s="1493"/>
      <c r="BC87" s="1493"/>
      <c r="BD87" s="1281"/>
      <c r="BE87" s="1281"/>
      <c r="BF87" s="1281"/>
      <c r="BG87" s="1281"/>
      <c r="BH87" s="1281"/>
      <c r="BI87" s="1269">
        <f t="shared" si="0"/>
        <v>45</v>
      </c>
    </row>
    <row r="88" spans="1:61" ht="17.25" customHeight="1" x14ac:dyDescent="0.25">
      <c r="A88" s="2413"/>
      <c r="B88" s="107" t="s">
        <v>2376</v>
      </c>
      <c r="C88" s="1249" t="s">
        <v>164</v>
      </c>
      <c r="D88" s="90" t="s">
        <v>2378</v>
      </c>
      <c r="E88" s="1515">
        <f t="shared" si="23"/>
        <v>60</v>
      </c>
      <c r="F88" s="1515">
        <f t="shared" si="6"/>
        <v>60</v>
      </c>
      <c r="G88" s="1516" t="str">
        <f>VLOOKUP(H88,[1]MAGV!$B$1:$C$178,2,0)</f>
        <v>C.Huyền</v>
      </c>
      <c r="H88" s="80" t="s">
        <v>275</v>
      </c>
      <c r="I88" s="1238"/>
      <c r="J88" s="1238"/>
      <c r="K88" s="1238"/>
      <c r="L88" s="1493"/>
      <c r="M88" s="1493"/>
      <c r="N88" s="1493"/>
      <c r="O88" s="1493"/>
      <c r="P88" s="1493"/>
      <c r="Q88" s="1493"/>
      <c r="R88" s="1493">
        <v>12</v>
      </c>
      <c r="S88" s="1493">
        <v>12</v>
      </c>
      <c r="T88" s="1493">
        <v>12</v>
      </c>
      <c r="U88" s="1493">
        <v>12</v>
      </c>
      <c r="V88" s="1493">
        <v>12</v>
      </c>
      <c r="W88" s="1493"/>
      <c r="X88" s="1493"/>
      <c r="Y88" s="1493"/>
      <c r="Z88" s="1493"/>
      <c r="AA88" s="1493"/>
      <c r="AB88" s="1493"/>
      <c r="AC88" s="1493"/>
      <c r="AD88" s="1493"/>
      <c r="AE88" s="1493"/>
      <c r="AF88" s="1493"/>
      <c r="AG88" s="1493"/>
      <c r="AH88" s="1493"/>
      <c r="AI88" s="1518"/>
      <c r="AJ88" s="1518"/>
      <c r="AK88" s="1493"/>
      <c r="AL88" s="1493"/>
      <c r="AM88" s="1493"/>
      <c r="AN88" s="1493"/>
      <c r="AO88" s="1493"/>
      <c r="AP88" s="1493"/>
      <c r="AQ88" s="1493"/>
      <c r="AR88" s="1493"/>
      <c r="AS88" s="1493"/>
      <c r="AT88" s="1493"/>
      <c r="AU88" s="1493"/>
      <c r="AV88" s="1493"/>
      <c r="AW88" s="1493"/>
      <c r="AX88" s="1493"/>
      <c r="AY88" s="1493"/>
      <c r="AZ88" s="1493"/>
      <c r="BA88" s="1493"/>
      <c r="BB88" s="1493"/>
      <c r="BC88" s="1493"/>
      <c r="BD88" s="1281"/>
      <c r="BE88" s="1281"/>
      <c r="BF88" s="1281"/>
      <c r="BG88" s="1281"/>
      <c r="BH88" s="1281"/>
      <c r="BI88" s="1269">
        <f t="shared" si="0"/>
        <v>60</v>
      </c>
    </row>
    <row r="89" spans="1:61" ht="17.25" customHeight="1" x14ac:dyDescent="0.25">
      <c r="A89" s="2413"/>
      <c r="B89" s="107" t="s">
        <v>2376</v>
      </c>
      <c r="C89" s="1249" t="s">
        <v>271</v>
      </c>
      <c r="D89" s="90" t="s">
        <v>2379</v>
      </c>
      <c r="E89" s="1515">
        <f t="shared" si="23"/>
        <v>60</v>
      </c>
      <c r="F89" s="1515">
        <f t="shared" si="6"/>
        <v>60</v>
      </c>
      <c r="G89" s="1516" t="str">
        <f>VLOOKUP(H89,[1]MAGV!$B$1:$C$178,2,0)</f>
        <v>Th.M.Toàn</v>
      </c>
      <c r="H89" s="80" t="s">
        <v>288</v>
      </c>
      <c r="I89" s="1238"/>
      <c r="J89" s="1238"/>
      <c r="K89" s="1238"/>
      <c r="L89" s="1493"/>
      <c r="M89" s="1493">
        <v>12</v>
      </c>
      <c r="N89" s="1493">
        <v>12</v>
      </c>
      <c r="O89" s="1493">
        <v>12</v>
      </c>
      <c r="P89" s="1493">
        <v>12</v>
      </c>
      <c r="Q89" s="1493">
        <v>12</v>
      </c>
      <c r="R89" s="1493"/>
      <c r="S89" s="1493"/>
      <c r="T89" s="1493"/>
      <c r="U89" s="1493"/>
      <c r="V89" s="1493"/>
      <c r="W89" s="1493"/>
      <c r="X89" s="1493"/>
      <c r="Y89" s="1493"/>
      <c r="Z89" s="1493"/>
      <c r="AA89" s="1493"/>
      <c r="AB89" s="1493"/>
      <c r="AC89" s="1493"/>
      <c r="AD89" s="1493"/>
      <c r="AE89" s="1493"/>
      <c r="AF89" s="1493"/>
      <c r="AG89" s="1493"/>
      <c r="AH89" s="1493"/>
      <c r="AI89" s="1518"/>
      <c r="AJ89" s="1518"/>
      <c r="AK89" s="1493"/>
      <c r="AL89" s="1493"/>
      <c r="AM89" s="1493"/>
      <c r="AN89" s="1493"/>
      <c r="AO89" s="1493"/>
      <c r="AP89" s="1493"/>
      <c r="AQ89" s="1493"/>
      <c r="AR89" s="1493"/>
      <c r="AS89" s="1493"/>
      <c r="AT89" s="1493"/>
      <c r="AU89" s="1493"/>
      <c r="AV89" s="1493"/>
      <c r="AW89" s="1493"/>
      <c r="AX89" s="1493"/>
      <c r="AY89" s="1493"/>
      <c r="AZ89" s="1493"/>
      <c r="BA89" s="1493"/>
      <c r="BB89" s="1493"/>
      <c r="BC89" s="1493"/>
      <c r="BD89" s="1281"/>
      <c r="BE89" s="1281"/>
      <c r="BF89" s="1281"/>
      <c r="BG89" s="1281"/>
      <c r="BH89" s="1281"/>
      <c r="BI89" s="1269">
        <f t="shared" si="0"/>
        <v>60</v>
      </c>
    </row>
    <row r="90" spans="1:61" ht="17.25" customHeight="1" x14ac:dyDescent="0.25">
      <c r="A90" s="2413"/>
      <c r="B90" s="107" t="s">
        <v>2376</v>
      </c>
      <c r="C90" s="1249" t="s">
        <v>284</v>
      </c>
      <c r="D90" s="90" t="s">
        <v>2380</v>
      </c>
      <c r="E90" s="1515">
        <f t="shared" si="23"/>
        <v>90</v>
      </c>
      <c r="F90" s="1515">
        <f t="shared" si="6"/>
        <v>90</v>
      </c>
      <c r="G90" s="1516" t="str">
        <f>VLOOKUP(H90,[1]MAGV!$B$1:$C$178,2,0)</f>
        <v>Th.Đức</v>
      </c>
      <c r="H90" s="80" t="s">
        <v>277</v>
      </c>
      <c r="I90" s="1238"/>
      <c r="J90" s="1238"/>
      <c r="K90" s="1238"/>
      <c r="L90" s="1493"/>
      <c r="M90" s="1493"/>
      <c r="N90" s="1493"/>
      <c r="O90" s="1493"/>
      <c r="P90" s="1493"/>
      <c r="Q90" s="1493"/>
      <c r="R90" s="1493"/>
      <c r="S90" s="1493"/>
      <c r="T90" s="1493"/>
      <c r="U90" s="1493"/>
      <c r="V90" s="1493"/>
      <c r="W90" s="1493">
        <v>12</v>
      </c>
      <c r="X90" s="1493">
        <v>12</v>
      </c>
      <c r="Y90" s="1493"/>
      <c r="Z90" s="1493">
        <v>12</v>
      </c>
      <c r="AA90" s="1493">
        <v>12</v>
      </c>
      <c r="AB90" s="1493">
        <v>12</v>
      </c>
      <c r="AC90" s="1493">
        <v>8</v>
      </c>
      <c r="AD90" s="1493">
        <v>12</v>
      </c>
      <c r="AE90" s="1493">
        <v>10</v>
      </c>
      <c r="AF90" s="1493"/>
      <c r="AG90" s="1493"/>
      <c r="AH90" s="1493"/>
      <c r="AI90" s="1518"/>
      <c r="AJ90" s="1518"/>
      <c r="AK90" s="1493"/>
      <c r="AL90" s="1493"/>
      <c r="AM90" s="1493"/>
      <c r="AN90" s="1493"/>
      <c r="AO90" s="1493"/>
      <c r="AP90" s="1493"/>
      <c r="AQ90" s="1493"/>
      <c r="AR90" s="1493"/>
      <c r="AS90" s="1493"/>
      <c r="AT90" s="1493"/>
      <c r="AU90" s="1493"/>
      <c r="AV90" s="1493"/>
      <c r="AW90" s="1493"/>
      <c r="AX90" s="1493"/>
      <c r="AY90" s="1493"/>
      <c r="AZ90" s="1493"/>
      <c r="BA90" s="1493"/>
      <c r="BB90" s="1493"/>
      <c r="BC90" s="1493"/>
      <c r="BD90" s="1281"/>
      <c r="BE90" s="1281"/>
      <c r="BF90" s="1281"/>
      <c r="BG90" s="1281"/>
      <c r="BH90" s="1281"/>
      <c r="BI90" s="1269">
        <f t="shared" si="0"/>
        <v>90</v>
      </c>
    </row>
    <row r="91" spans="1:61" ht="17.25" customHeight="1" x14ac:dyDescent="0.25">
      <c r="A91" s="2413"/>
      <c r="B91" s="107" t="s">
        <v>2376</v>
      </c>
      <c r="C91" s="1249" t="s">
        <v>273</v>
      </c>
      <c r="D91" s="90" t="s">
        <v>2381</v>
      </c>
      <c r="E91" s="1515">
        <f t="shared" si="23"/>
        <v>60</v>
      </c>
      <c r="F91" s="1515">
        <f t="shared" si="6"/>
        <v>60</v>
      </c>
      <c r="G91" s="1516" t="str">
        <f>VLOOKUP(H91,[1]MAGV!$B$1:$C$178,2,0)</f>
        <v>Th.Cao</v>
      </c>
      <c r="H91" s="80" t="s">
        <v>292</v>
      </c>
      <c r="I91" s="1238"/>
      <c r="J91" s="1238"/>
      <c r="K91" s="1238"/>
      <c r="L91" s="1493"/>
      <c r="M91" s="1493"/>
      <c r="N91" s="1493"/>
      <c r="O91" s="1493"/>
      <c r="P91" s="1493"/>
      <c r="Q91" s="1493"/>
      <c r="R91" s="1493"/>
      <c r="S91" s="1493"/>
      <c r="T91" s="1493"/>
      <c r="U91" s="1493"/>
      <c r="V91" s="1493"/>
      <c r="W91" s="1493"/>
      <c r="X91" s="1493"/>
      <c r="Y91" s="1493"/>
      <c r="Z91" s="1493"/>
      <c r="AA91" s="1493"/>
      <c r="AB91" s="1493"/>
      <c r="AC91" s="1493"/>
      <c r="AD91" s="1493"/>
      <c r="AE91" s="1493"/>
      <c r="AF91" s="1493">
        <v>9</v>
      </c>
      <c r="AG91" s="1493">
        <v>21</v>
      </c>
      <c r="AH91" s="1493">
        <v>21</v>
      </c>
      <c r="AI91" s="1518"/>
      <c r="AJ91" s="1518"/>
      <c r="AK91" s="1493">
        <v>9</v>
      </c>
      <c r="AL91" s="1493"/>
      <c r="AM91" s="1493"/>
      <c r="AN91" s="1493"/>
      <c r="AO91" s="1493"/>
      <c r="AP91" s="1493"/>
      <c r="AQ91" s="1493"/>
      <c r="AR91" s="1493"/>
      <c r="AS91" s="1493"/>
      <c r="AT91" s="1493"/>
      <c r="AU91" s="1493"/>
      <c r="AV91" s="1493"/>
      <c r="AW91" s="1493"/>
      <c r="AX91" s="1493"/>
      <c r="AY91" s="1493"/>
      <c r="AZ91" s="1493"/>
      <c r="BA91" s="1493"/>
      <c r="BB91" s="1493"/>
      <c r="BC91" s="1493"/>
      <c r="BD91" s="1281"/>
      <c r="BE91" s="1281"/>
      <c r="BF91" s="1281"/>
      <c r="BG91" s="1281"/>
      <c r="BH91" s="1281"/>
      <c r="BI91" s="1269">
        <f t="shared" si="0"/>
        <v>60</v>
      </c>
    </row>
    <row r="92" spans="1:61" ht="17.25" customHeight="1" x14ac:dyDescent="0.25">
      <c r="A92" s="2413"/>
      <c r="B92" s="107" t="s">
        <v>2376</v>
      </c>
      <c r="C92" s="1249" t="s">
        <v>274</v>
      </c>
      <c r="D92" s="90" t="s">
        <v>1106</v>
      </c>
      <c r="E92" s="1515">
        <f t="shared" si="23"/>
        <v>180</v>
      </c>
      <c r="F92" s="1515">
        <f t="shared" si="6"/>
        <v>180</v>
      </c>
      <c r="G92" s="1516" t="str">
        <f>VLOOKUP(H92,[1]MAGV!$B$1:$C$178,2,0)</f>
        <v>Th.Cao</v>
      </c>
      <c r="H92" s="80" t="s">
        <v>292</v>
      </c>
      <c r="I92" s="1238"/>
      <c r="J92" s="1238"/>
      <c r="K92" s="1238"/>
      <c r="L92" s="1493"/>
      <c r="M92" s="1493"/>
      <c r="N92" s="1493"/>
      <c r="O92" s="1493"/>
      <c r="P92" s="1493"/>
      <c r="Q92" s="1493"/>
      <c r="R92" s="1493"/>
      <c r="S92" s="1493"/>
      <c r="T92" s="1493"/>
      <c r="U92" s="1493"/>
      <c r="V92" s="1493"/>
      <c r="W92" s="1493"/>
      <c r="X92" s="1493"/>
      <c r="Y92" s="1493"/>
      <c r="Z92" s="1493"/>
      <c r="AA92" s="1493"/>
      <c r="AB92" s="1493"/>
      <c r="AC92" s="1493"/>
      <c r="AD92" s="1493"/>
      <c r="AE92" s="1493"/>
      <c r="AF92" s="1493"/>
      <c r="AG92" s="1493"/>
      <c r="AH92" s="1493"/>
      <c r="AI92" s="1518"/>
      <c r="AJ92" s="1518"/>
      <c r="AK92" s="1493">
        <v>11</v>
      </c>
      <c r="AL92" s="1493">
        <v>21</v>
      </c>
      <c r="AM92" s="1493">
        <v>21</v>
      </c>
      <c r="AN92" s="1493">
        <v>21</v>
      </c>
      <c r="AO92" s="1493">
        <v>21</v>
      </c>
      <c r="AP92" s="1493">
        <v>21</v>
      </c>
      <c r="AQ92" s="1493">
        <v>21</v>
      </c>
      <c r="AR92" s="1493">
        <v>21</v>
      </c>
      <c r="AS92" s="1493">
        <v>18</v>
      </c>
      <c r="AT92" s="1493">
        <v>4</v>
      </c>
      <c r="AU92" s="1493"/>
      <c r="AV92" s="1493"/>
      <c r="AW92" s="1493"/>
      <c r="AX92" s="1493"/>
      <c r="AY92" s="1493"/>
      <c r="AZ92" s="1493"/>
      <c r="BA92" s="1493"/>
      <c r="BB92" s="1493"/>
      <c r="BC92" s="1493"/>
      <c r="BD92" s="1281"/>
      <c r="BE92" s="1281"/>
      <c r="BF92" s="1281"/>
      <c r="BG92" s="1281"/>
      <c r="BH92" s="1281"/>
      <c r="BI92" s="1269">
        <f t="shared" si="0"/>
        <v>180</v>
      </c>
    </row>
    <row r="93" spans="1:61" ht="17.25" customHeight="1" x14ac:dyDescent="0.25">
      <c r="A93" s="2413"/>
      <c r="B93" s="107" t="s">
        <v>2376</v>
      </c>
      <c r="C93" s="1249" t="s">
        <v>276</v>
      </c>
      <c r="D93" s="90" t="s">
        <v>1129</v>
      </c>
      <c r="E93" s="1515">
        <f t="shared" si="23"/>
        <v>150</v>
      </c>
      <c r="F93" s="1515">
        <f t="shared" si="6"/>
        <v>150</v>
      </c>
      <c r="G93" s="1516" t="str">
        <f>VLOOKUP(H93,[1]MAGV!$B$1:$C$178,2,0)</f>
        <v>Th.Cao</v>
      </c>
      <c r="H93" s="80" t="s">
        <v>292</v>
      </c>
      <c r="I93" s="1238"/>
      <c r="J93" s="1238"/>
      <c r="K93" s="1238"/>
      <c r="L93" s="1493"/>
      <c r="M93" s="1493"/>
      <c r="N93" s="1493"/>
      <c r="O93" s="1493"/>
      <c r="P93" s="1493"/>
      <c r="Q93" s="1493"/>
      <c r="R93" s="1493"/>
      <c r="S93" s="1493"/>
      <c r="T93" s="1493"/>
      <c r="U93" s="1493"/>
      <c r="V93" s="1493"/>
      <c r="W93" s="1493"/>
      <c r="X93" s="1493"/>
      <c r="Y93" s="1493"/>
      <c r="Z93" s="1493"/>
      <c r="AA93" s="1493"/>
      <c r="AB93" s="1493"/>
      <c r="AC93" s="1493"/>
      <c r="AD93" s="1493"/>
      <c r="AE93" s="1493"/>
      <c r="AF93" s="1493"/>
      <c r="AG93" s="1493"/>
      <c r="AH93" s="1493"/>
      <c r="AI93" s="1518"/>
      <c r="AJ93" s="1518"/>
      <c r="AK93" s="1493"/>
      <c r="AL93" s="1493"/>
      <c r="AM93" s="1493"/>
      <c r="AN93" s="1493"/>
      <c r="AO93" s="1493"/>
      <c r="AP93" s="1493"/>
      <c r="AQ93" s="1493"/>
      <c r="AR93" s="1493"/>
      <c r="AS93" s="1493">
        <v>3</v>
      </c>
      <c r="AT93" s="1493">
        <v>17</v>
      </c>
      <c r="AU93" s="1493">
        <v>21</v>
      </c>
      <c r="AV93" s="1493">
        <v>21</v>
      </c>
      <c r="AW93" s="1493">
        <v>21</v>
      </c>
      <c r="AX93" s="1493">
        <v>21</v>
      </c>
      <c r="AY93" s="1493">
        <v>21</v>
      </c>
      <c r="AZ93" s="1493">
        <v>21</v>
      </c>
      <c r="BA93" s="1493">
        <v>4</v>
      </c>
      <c r="BB93" s="1493"/>
      <c r="BC93" s="1493"/>
      <c r="BD93" s="1281"/>
      <c r="BE93" s="1281"/>
      <c r="BF93" s="1281"/>
      <c r="BG93" s="1281"/>
      <c r="BH93" s="1281"/>
      <c r="BI93" s="1269">
        <f t="shared" si="0"/>
        <v>150</v>
      </c>
    </row>
    <row r="94" spans="1:61" s="1288" customFormat="1" ht="24" customHeight="1" x14ac:dyDescent="0.2">
      <c r="A94" s="2413"/>
      <c r="B94" s="978" t="s">
        <v>2382</v>
      </c>
      <c r="C94" s="1287"/>
      <c r="D94" s="1287" t="s">
        <v>843</v>
      </c>
      <c r="E94" s="1287">
        <f>SUM(E85:E93)</f>
        <v>753</v>
      </c>
      <c r="F94" s="1287">
        <f t="shared" ref="F94:BH94" si="24">SUM(F85:F93)</f>
        <v>753</v>
      </c>
      <c r="G94" s="1287">
        <f t="shared" si="24"/>
        <v>0</v>
      </c>
      <c r="H94" s="1287">
        <f t="shared" si="24"/>
        <v>0</v>
      </c>
      <c r="I94" s="1287">
        <f t="shared" si="24"/>
        <v>0</v>
      </c>
      <c r="J94" s="1287">
        <f t="shared" si="24"/>
        <v>0</v>
      </c>
      <c r="K94" s="1287">
        <f t="shared" si="24"/>
        <v>0</v>
      </c>
      <c r="L94" s="1287">
        <f t="shared" si="24"/>
        <v>0</v>
      </c>
      <c r="M94" s="1287">
        <f t="shared" si="24"/>
        <v>12</v>
      </c>
      <c r="N94" s="1287">
        <f t="shared" si="24"/>
        <v>12</v>
      </c>
      <c r="O94" s="1287">
        <f t="shared" si="24"/>
        <v>12</v>
      </c>
      <c r="P94" s="1287">
        <f t="shared" si="24"/>
        <v>12</v>
      </c>
      <c r="Q94" s="1287">
        <f t="shared" si="24"/>
        <v>12</v>
      </c>
      <c r="R94" s="1287">
        <f t="shared" si="24"/>
        <v>21</v>
      </c>
      <c r="S94" s="1287">
        <f t="shared" si="24"/>
        <v>21</v>
      </c>
      <c r="T94" s="1287">
        <f t="shared" si="24"/>
        <v>21</v>
      </c>
      <c r="U94" s="1287">
        <f t="shared" si="24"/>
        <v>21</v>
      </c>
      <c r="V94" s="1287">
        <f t="shared" si="24"/>
        <v>21</v>
      </c>
      <c r="W94" s="1287">
        <f t="shared" si="24"/>
        <v>21</v>
      </c>
      <c r="X94" s="1287">
        <f t="shared" si="24"/>
        <v>21</v>
      </c>
      <c r="Y94" s="1287">
        <f t="shared" si="24"/>
        <v>21</v>
      </c>
      <c r="Z94" s="1287">
        <f t="shared" si="24"/>
        <v>21</v>
      </c>
      <c r="AA94" s="1287">
        <f t="shared" si="24"/>
        <v>21</v>
      </c>
      <c r="AB94" s="1287">
        <f t="shared" si="24"/>
        <v>21</v>
      </c>
      <c r="AC94" s="1287">
        <f t="shared" si="24"/>
        <v>20</v>
      </c>
      <c r="AD94" s="1287">
        <f t="shared" si="24"/>
        <v>21</v>
      </c>
      <c r="AE94" s="1287">
        <f t="shared" si="24"/>
        <v>19</v>
      </c>
      <c r="AF94" s="1287">
        <f t="shared" si="24"/>
        <v>21</v>
      </c>
      <c r="AG94" s="1287">
        <f t="shared" si="24"/>
        <v>21</v>
      </c>
      <c r="AH94" s="1287">
        <f t="shared" si="24"/>
        <v>21</v>
      </c>
      <c r="AI94" s="1287">
        <f t="shared" si="24"/>
        <v>0</v>
      </c>
      <c r="AJ94" s="1287">
        <f t="shared" si="24"/>
        <v>0</v>
      </c>
      <c r="AK94" s="1287">
        <f t="shared" si="24"/>
        <v>20</v>
      </c>
      <c r="AL94" s="1287">
        <f t="shared" si="24"/>
        <v>21</v>
      </c>
      <c r="AM94" s="1287">
        <f t="shared" si="24"/>
        <v>21</v>
      </c>
      <c r="AN94" s="1287">
        <f t="shared" si="24"/>
        <v>21</v>
      </c>
      <c r="AO94" s="1287">
        <f t="shared" si="24"/>
        <v>21</v>
      </c>
      <c r="AP94" s="1287">
        <f t="shared" si="24"/>
        <v>21</v>
      </c>
      <c r="AQ94" s="1287">
        <f t="shared" si="24"/>
        <v>21</v>
      </c>
      <c r="AR94" s="1287">
        <f t="shared" si="24"/>
        <v>21</v>
      </c>
      <c r="AS94" s="1287">
        <f t="shared" si="24"/>
        <v>21</v>
      </c>
      <c r="AT94" s="1287">
        <f t="shared" si="24"/>
        <v>21</v>
      </c>
      <c r="AU94" s="1287">
        <f t="shared" si="24"/>
        <v>21</v>
      </c>
      <c r="AV94" s="1287">
        <f t="shared" si="24"/>
        <v>21</v>
      </c>
      <c r="AW94" s="1287">
        <f t="shared" si="24"/>
        <v>21</v>
      </c>
      <c r="AX94" s="1287">
        <f t="shared" si="24"/>
        <v>21</v>
      </c>
      <c r="AY94" s="1287">
        <f t="shared" si="24"/>
        <v>21</v>
      </c>
      <c r="AZ94" s="1287">
        <f t="shared" si="24"/>
        <v>21</v>
      </c>
      <c r="BA94" s="1287">
        <f t="shared" si="24"/>
        <v>4</v>
      </c>
      <c r="BB94" s="1287">
        <f t="shared" si="24"/>
        <v>0</v>
      </c>
      <c r="BC94" s="1287">
        <f t="shared" si="24"/>
        <v>0</v>
      </c>
      <c r="BD94" s="1287">
        <f t="shared" si="24"/>
        <v>0</v>
      </c>
      <c r="BE94" s="1287">
        <f t="shared" si="24"/>
        <v>0</v>
      </c>
      <c r="BF94" s="1287">
        <f t="shared" si="24"/>
        <v>0</v>
      </c>
      <c r="BG94" s="1287">
        <f t="shared" si="24"/>
        <v>0</v>
      </c>
      <c r="BH94" s="1287">
        <f t="shared" si="24"/>
        <v>0</v>
      </c>
      <c r="BI94" s="1269">
        <f t="shared" si="0"/>
        <v>753</v>
      </c>
    </row>
    <row r="95" spans="1:61" s="1548" customFormat="1" ht="15" x14ac:dyDescent="0.25">
      <c r="A95" s="1589"/>
      <c r="B95" s="755" t="s">
        <v>2383</v>
      </c>
      <c r="C95" s="1537" t="s">
        <v>158</v>
      </c>
      <c r="D95" s="1590" t="s">
        <v>2431</v>
      </c>
      <c r="E95" s="1537">
        <f t="shared" ref="E95" si="25">SUM(I95:BB95)</f>
        <v>90</v>
      </c>
      <c r="G95" s="1536" t="s">
        <v>2436</v>
      </c>
      <c r="H95" s="754" t="s">
        <v>144</v>
      </c>
      <c r="I95" s="1547"/>
      <c r="J95" s="1547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591"/>
      <c r="AA95" s="1547"/>
      <c r="AB95" s="1547"/>
      <c r="AC95" s="1547"/>
      <c r="AD95" s="1547"/>
      <c r="AE95" s="1547"/>
      <c r="AF95" s="1547"/>
      <c r="AG95" s="1547"/>
      <c r="AH95" s="1587"/>
      <c r="AI95" s="1587"/>
      <c r="AJ95" s="1547"/>
      <c r="AK95" s="1547"/>
      <c r="AL95" s="1591"/>
      <c r="AM95" s="1547">
        <v>15</v>
      </c>
      <c r="AN95" s="1547">
        <v>15</v>
      </c>
      <c r="AO95" s="1547">
        <v>15</v>
      </c>
      <c r="AP95" s="1547">
        <v>15</v>
      </c>
      <c r="AQ95" s="1547">
        <v>15</v>
      </c>
      <c r="AR95" s="1547">
        <v>15</v>
      </c>
      <c r="AS95" s="1547"/>
      <c r="AT95" s="1547"/>
      <c r="AU95" s="1547"/>
      <c r="AV95" s="1547"/>
      <c r="AW95" s="1547"/>
      <c r="AX95" s="1547"/>
      <c r="AY95" s="1547"/>
      <c r="AZ95" s="1547"/>
      <c r="BA95" s="1574"/>
      <c r="BC95" s="1588"/>
      <c r="BD95" s="1588"/>
      <c r="BE95" s="1587"/>
    </row>
    <row r="96" spans="1:61" ht="17.25" customHeight="1" x14ac:dyDescent="0.25">
      <c r="A96" s="2413">
        <v>13</v>
      </c>
      <c r="B96" s="107" t="s">
        <v>2383</v>
      </c>
      <c r="C96" s="1249" t="s">
        <v>164</v>
      </c>
      <c r="D96" s="90" t="s">
        <v>2378</v>
      </c>
      <c r="E96" s="1515">
        <f>F96</f>
        <v>60</v>
      </c>
      <c r="F96" s="1515">
        <f t="shared" si="6"/>
        <v>60</v>
      </c>
      <c r="G96" s="1516" t="str">
        <f>VLOOKUP(H96,[1]MAGV!$B$1:$C$178,2,0)</f>
        <v>C.Huyền</v>
      </c>
      <c r="H96" s="80" t="s">
        <v>275</v>
      </c>
      <c r="I96" s="1238"/>
      <c r="J96" s="1238"/>
      <c r="K96" s="1238"/>
      <c r="L96" s="1493"/>
      <c r="M96" s="1493">
        <v>12</v>
      </c>
      <c r="N96" s="1493">
        <v>12</v>
      </c>
      <c r="O96" s="1493">
        <v>12</v>
      </c>
      <c r="P96" s="1493">
        <v>12</v>
      </c>
      <c r="Q96" s="1493">
        <v>12</v>
      </c>
      <c r="R96" s="1493"/>
      <c r="S96" s="1493"/>
      <c r="T96" s="1493"/>
      <c r="U96" s="1493"/>
      <c r="V96" s="1493"/>
      <c r="W96" s="1493"/>
      <c r="X96" s="1493"/>
      <c r="Y96" s="1493"/>
      <c r="Z96" s="1493"/>
      <c r="AA96" s="1493"/>
      <c r="AB96" s="1493"/>
      <c r="AC96" s="1493"/>
      <c r="AD96" s="1493"/>
      <c r="AE96" s="1493"/>
      <c r="AF96" s="1493"/>
      <c r="AG96" s="1493"/>
      <c r="AH96" s="1493"/>
      <c r="AI96" s="1518"/>
      <c r="AJ96" s="1518"/>
      <c r="AK96" s="1493"/>
      <c r="AL96" s="1493"/>
      <c r="AM96" s="1493"/>
      <c r="AN96" s="1493"/>
      <c r="AO96" s="1493"/>
      <c r="AP96" s="1493"/>
      <c r="AQ96" s="1493"/>
      <c r="AR96" s="1493"/>
      <c r="AS96" s="1493"/>
      <c r="AT96" s="1493"/>
      <c r="AU96" s="1493"/>
      <c r="AV96" s="1493"/>
      <c r="AW96" s="1493"/>
      <c r="AX96" s="1493"/>
      <c r="AY96" s="1493"/>
      <c r="AZ96" s="1493"/>
      <c r="BA96" s="1493"/>
      <c r="BB96" s="1493"/>
      <c r="BC96" s="1493"/>
      <c r="BD96" s="1281"/>
      <c r="BE96" s="1281"/>
      <c r="BF96" s="1281"/>
      <c r="BG96" s="1281"/>
      <c r="BH96" s="1281"/>
      <c r="BI96" s="1269">
        <f t="shared" si="0"/>
        <v>60</v>
      </c>
    </row>
    <row r="97" spans="1:61" ht="17.25" customHeight="1" x14ac:dyDescent="0.25">
      <c r="A97" s="2413"/>
      <c r="B97" s="107" t="s">
        <v>2383</v>
      </c>
      <c r="C97" s="1249" t="s">
        <v>133</v>
      </c>
      <c r="D97" s="90" t="s">
        <v>1164</v>
      </c>
      <c r="E97" s="1515">
        <f t="shared" ref="E97:E106" si="26">F97</f>
        <v>40</v>
      </c>
      <c r="F97" s="1515">
        <f t="shared" si="6"/>
        <v>40</v>
      </c>
      <c r="G97" s="1516" t="str">
        <f>VLOOKUP(H97,[1]MAGV!$B$1:$C$178,2,0)</f>
        <v>Th.M.Toàn</v>
      </c>
      <c r="H97" s="80" t="s">
        <v>288</v>
      </c>
      <c r="I97" s="1238"/>
      <c r="J97" s="1238"/>
      <c r="K97" s="1238"/>
      <c r="L97" s="1493"/>
      <c r="M97" s="1493"/>
      <c r="N97" s="1493"/>
      <c r="O97" s="1493"/>
      <c r="P97" s="1493"/>
      <c r="Q97" s="1493"/>
      <c r="R97" s="1493">
        <v>21</v>
      </c>
      <c r="S97" s="1493">
        <v>19</v>
      </c>
      <c r="T97" s="1493"/>
      <c r="U97" s="1493"/>
      <c r="V97" s="1493"/>
      <c r="W97" s="1493"/>
      <c r="X97" s="1493"/>
      <c r="Y97" s="1493"/>
      <c r="Z97" s="1493"/>
      <c r="AA97" s="1493"/>
      <c r="AB97" s="1493"/>
      <c r="AC97" s="1493"/>
      <c r="AD97" s="1493"/>
      <c r="AE97" s="1493"/>
      <c r="AF97" s="1493"/>
      <c r="AG97" s="1493"/>
      <c r="AH97" s="1493"/>
      <c r="AI97" s="1518"/>
      <c r="AJ97" s="1518"/>
      <c r="AK97" s="1493"/>
      <c r="AL97" s="1493"/>
      <c r="AM97" s="1493"/>
      <c r="AN97" s="1493"/>
      <c r="AO97" s="1493"/>
      <c r="AP97" s="1493"/>
      <c r="AQ97" s="1493"/>
      <c r="AR97" s="1493"/>
      <c r="AS97" s="1493"/>
      <c r="AT97" s="1493"/>
      <c r="AU97" s="1493"/>
      <c r="AV97" s="1493"/>
      <c r="AW97" s="1493"/>
      <c r="AX97" s="1493"/>
      <c r="AY97" s="1493"/>
      <c r="AZ97" s="1493"/>
      <c r="BA97" s="1493"/>
      <c r="BB97" s="1493"/>
      <c r="BC97" s="1493"/>
      <c r="BD97" s="1281"/>
      <c r="BE97" s="1281"/>
      <c r="BF97" s="1281"/>
      <c r="BG97" s="1281"/>
      <c r="BH97" s="1281"/>
      <c r="BI97" s="1269">
        <f t="shared" si="0"/>
        <v>40</v>
      </c>
    </row>
    <row r="98" spans="1:61" ht="17.25" customHeight="1" x14ac:dyDescent="0.25">
      <c r="A98" s="2413"/>
      <c r="B98" s="107" t="s">
        <v>2383</v>
      </c>
      <c r="C98" s="1249" t="s">
        <v>175</v>
      </c>
      <c r="D98" s="90" t="s">
        <v>980</v>
      </c>
      <c r="E98" s="1515">
        <f t="shared" si="26"/>
        <v>60</v>
      </c>
      <c r="F98" s="1515">
        <f t="shared" si="6"/>
        <v>60</v>
      </c>
      <c r="G98" s="1516" t="str">
        <f>VLOOKUP(H98,[1]MAGV!$B$1:$C$178,2,0)</f>
        <v>Th.M.Toàn</v>
      </c>
      <c r="H98" s="80" t="s">
        <v>288</v>
      </c>
      <c r="I98" s="1238"/>
      <c r="J98" s="1238"/>
      <c r="K98" s="1238"/>
      <c r="L98" s="1493"/>
      <c r="M98" s="1493"/>
      <c r="N98" s="1493"/>
      <c r="O98" s="1493"/>
      <c r="P98" s="1493"/>
      <c r="Q98" s="1493"/>
      <c r="R98" s="1493"/>
      <c r="S98" s="1493"/>
      <c r="T98" s="1493">
        <v>21</v>
      </c>
      <c r="U98" s="1493">
        <v>21</v>
      </c>
      <c r="V98" s="1493">
        <v>18</v>
      </c>
      <c r="W98" s="1493"/>
      <c r="X98" s="1493"/>
      <c r="Y98" s="1493"/>
      <c r="Z98" s="1493"/>
      <c r="AA98" s="1493"/>
      <c r="AB98" s="1493"/>
      <c r="AC98" s="1493"/>
      <c r="AD98" s="1493"/>
      <c r="AE98" s="1493"/>
      <c r="AF98" s="1493"/>
      <c r="AG98" s="1493"/>
      <c r="AH98" s="1493"/>
      <c r="AI98" s="1518"/>
      <c r="AJ98" s="1518"/>
      <c r="AK98" s="1493"/>
      <c r="AL98" s="1493"/>
      <c r="AM98" s="1493"/>
      <c r="AN98" s="1493"/>
      <c r="AO98" s="1493"/>
      <c r="AP98" s="1493"/>
      <c r="AQ98" s="1493"/>
      <c r="AR98" s="1493"/>
      <c r="AS98" s="1493"/>
      <c r="AT98" s="1493"/>
      <c r="AU98" s="1493"/>
      <c r="AV98" s="1493"/>
      <c r="AW98" s="1493"/>
      <c r="AX98" s="1493"/>
      <c r="AY98" s="1493"/>
      <c r="AZ98" s="1493"/>
      <c r="BA98" s="1493"/>
      <c r="BB98" s="1493"/>
      <c r="BC98" s="1493"/>
      <c r="BD98" s="1281"/>
      <c r="BE98" s="1281"/>
      <c r="BF98" s="1281"/>
      <c r="BG98" s="1281"/>
      <c r="BH98" s="1281"/>
      <c r="BI98" s="1269">
        <f t="shared" ref="BI98:BI167" si="27">SUM(I98:BH98)</f>
        <v>60</v>
      </c>
    </row>
    <row r="99" spans="1:61" ht="17.25" customHeight="1" x14ac:dyDescent="0.25">
      <c r="A99" s="2413"/>
      <c r="B99" s="107" t="s">
        <v>2383</v>
      </c>
      <c r="C99" s="1249" t="s">
        <v>176</v>
      </c>
      <c r="D99" s="90" t="s">
        <v>1134</v>
      </c>
      <c r="E99" s="1515">
        <f t="shared" si="26"/>
        <v>180</v>
      </c>
      <c r="F99" s="1515">
        <f t="shared" si="6"/>
        <v>180</v>
      </c>
      <c r="G99" s="1516" t="str">
        <f>VLOOKUP(H99,[1]MAGV!$B$1:$C$178,2,0)</f>
        <v>Th.M.Toàn</v>
      </c>
      <c r="H99" s="80" t="s">
        <v>288</v>
      </c>
      <c r="I99" s="1238"/>
      <c r="J99" s="1238"/>
      <c r="K99" s="1238"/>
      <c r="L99" s="1493"/>
      <c r="M99" s="1493"/>
      <c r="N99" s="1493"/>
      <c r="O99" s="1493"/>
      <c r="P99" s="1493"/>
      <c r="Q99" s="1493"/>
      <c r="R99" s="1493"/>
      <c r="S99" s="1493"/>
      <c r="T99" s="1493"/>
      <c r="U99" s="1493"/>
      <c r="V99" s="1493"/>
      <c r="W99" s="1493">
        <v>21</v>
      </c>
      <c r="X99" s="1493">
        <v>21</v>
      </c>
      <c r="Y99" s="1493">
        <v>21</v>
      </c>
      <c r="Z99" s="1493">
        <v>21</v>
      </c>
      <c r="AA99" s="1493">
        <v>21</v>
      </c>
      <c r="AB99" s="1493">
        <v>21</v>
      </c>
      <c r="AC99" s="1493">
        <v>21</v>
      </c>
      <c r="AD99" s="1493">
        <v>21</v>
      </c>
      <c r="AE99" s="1493">
        <v>12</v>
      </c>
      <c r="AF99" s="1493"/>
      <c r="AG99" s="1493"/>
      <c r="AH99" s="1493"/>
      <c r="AI99" s="1518"/>
      <c r="AJ99" s="1518"/>
      <c r="AK99" s="1493"/>
      <c r="AL99" s="1493"/>
      <c r="AM99" s="1493"/>
      <c r="AN99" s="1493"/>
      <c r="AO99" s="1493"/>
      <c r="AP99" s="1493"/>
      <c r="AQ99" s="1493"/>
      <c r="AR99" s="1493"/>
      <c r="AS99" s="1493"/>
      <c r="AT99" s="1493"/>
      <c r="AU99" s="1493"/>
      <c r="AV99" s="1493"/>
      <c r="AW99" s="1493"/>
      <c r="AX99" s="1493"/>
      <c r="AY99" s="1493"/>
      <c r="AZ99" s="1493"/>
      <c r="BA99" s="1493"/>
      <c r="BB99" s="1493"/>
      <c r="BC99" s="1493"/>
      <c r="BD99" s="1281"/>
      <c r="BE99" s="1281"/>
      <c r="BF99" s="1281"/>
      <c r="BG99" s="1281"/>
      <c r="BH99" s="1281"/>
      <c r="BI99" s="1269">
        <f t="shared" si="27"/>
        <v>180</v>
      </c>
    </row>
    <row r="100" spans="1:61" ht="17.25" customHeight="1" x14ac:dyDescent="0.25">
      <c r="A100" s="2413"/>
      <c r="B100" s="107" t="s">
        <v>2383</v>
      </c>
      <c r="C100" s="1249" t="s">
        <v>271</v>
      </c>
      <c r="D100" s="90" t="s">
        <v>2379</v>
      </c>
      <c r="E100" s="1515">
        <f t="shared" si="26"/>
        <v>60</v>
      </c>
      <c r="F100" s="1515">
        <f t="shared" si="6"/>
        <v>60</v>
      </c>
      <c r="G100" s="1516" t="str">
        <f>VLOOKUP(H100,[1]MAGV!$B$1:$C$178,2,0)</f>
        <v>Th.M.Toàn</v>
      </c>
      <c r="H100" s="80" t="s">
        <v>288</v>
      </c>
      <c r="I100" s="1238"/>
      <c r="J100" s="1238"/>
      <c r="K100" s="1238"/>
      <c r="L100" s="1493"/>
      <c r="M100" s="1493"/>
      <c r="N100" s="1493"/>
      <c r="O100" s="1493"/>
      <c r="P100" s="1493"/>
      <c r="Q100" s="1493"/>
      <c r="R100" s="1493"/>
      <c r="S100" s="1493"/>
      <c r="T100" s="1493"/>
      <c r="U100" s="1493"/>
      <c r="V100" s="1493"/>
      <c r="W100" s="1493"/>
      <c r="X100" s="1493"/>
      <c r="Y100" s="1493"/>
      <c r="Z100" s="1493"/>
      <c r="AA100" s="1493"/>
      <c r="AB100" s="1493"/>
      <c r="AC100" s="1493"/>
      <c r="AD100" s="1493"/>
      <c r="AE100" s="1493">
        <v>9</v>
      </c>
      <c r="AF100" s="1493">
        <v>21</v>
      </c>
      <c r="AG100" s="1493">
        <v>21</v>
      </c>
      <c r="AH100" s="1493">
        <v>9</v>
      </c>
      <c r="AI100" s="1518"/>
      <c r="AJ100" s="1518"/>
      <c r="AK100" s="1493"/>
      <c r="AL100" s="1493"/>
      <c r="AM100" s="1493"/>
      <c r="AN100" s="1493"/>
      <c r="AO100" s="1493"/>
      <c r="AP100" s="1493"/>
      <c r="AQ100" s="1493"/>
      <c r="AR100" s="1493"/>
      <c r="AS100" s="1493"/>
      <c r="AT100" s="1493"/>
      <c r="AU100" s="1493"/>
      <c r="AV100" s="1493"/>
      <c r="AW100" s="1493"/>
      <c r="AX100" s="1493"/>
      <c r="AY100" s="1493"/>
      <c r="AZ100" s="1493"/>
      <c r="BA100" s="1493"/>
      <c r="BB100" s="1493"/>
      <c r="BC100" s="1493"/>
      <c r="BD100" s="1281"/>
      <c r="BE100" s="1281"/>
      <c r="BF100" s="1281"/>
      <c r="BG100" s="1281"/>
      <c r="BH100" s="1281"/>
      <c r="BI100" s="1269">
        <f t="shared" si="27"/>
        <v>60</v>
      </c>
    </row>
    <row r="101" spans="1:61" ht="17.25" customHeight="1" x14ac:dyDescent="0.25">
      <c r="A101" s="2413"/>
      <c r="B101" s="107" t="s">
        <v>2383</v>
      </c>
      <c r="C101" s="1249" t="s">
        <v>284</v>
      </c>
      <c r="D101" s="90" t="s">
        <v>2380</v>
      </c>
      <c r="E101" s="1515">
        <f t="shared" si="26"/>
        <v>11</v>
      </c>
      <c r="F101" s="1515">
        <f t="shared" si="6"/>
        <v>11</v>
      </c>
      <c r="G101" s="1516" t="str">
        <f>VLOOKUP(H101,[1]MAGV!$B$1:$C$178,2,0)</f>
        <v>Th.M.Toàn</v>
      </c>
      <c r="H101" s="80" t="s">
        <v>288</v>
      </c>
      <c r="I101" s="1238"/>
      <c r="J101" s="1238"/>
      <c r="K101" s="1238"/>
      <c r="L101" s="1493"/>
      <c r="M101" s="1493"/>
      <c r="N101" s="1493"/>
      <c r="O101" s="1493"/>
      <c r="P101" s="1493"/>
      <c r="Q101" s="1493"/>
      <c r="R101" s="1493"/>
      <c r="S101" s="1493"/>
      <c r="T101" s="1493"/>
      <c r="U101" s="1493"/>
      <c r="V101" s="1493"/>
      <c r="W101" s="1493"/>
      <c r="X101" s="1493"/>
      <c r="Y101" s="1493"/>
      <c r="Z101" s="1493"/>
      <c r="AA101" s="1493"/>
      <c r="AB101" s="1493"/>
      <c r="AC101" s="1493"/>
      <c r="AD101" s="1493"/>
      <c r="AE101" s="1493"/>
      <c r="AF101" s="1493"/>
      <c r="AG101" s="1493"/>
      <c r="AH101" s="1493">
        <v>11</v>
      </c>
      <c r="AI101" s="1282"/>
      <c r="AJ101" s="1282"/>
      <c r="AK101" s="1493"/>
      <c r="AL101" s="1493"/>
      <c r="AM101" s="1493"/>
      <c r="AN101" s="1493"/>
      <c r="AO101" s="1493"/>
      <c r="AP101" s="1493"/>
      <c r="AQ101" s="1493"/>
      <c r="AR101" s="1493"/>
      <c r="AS101" s="1493"/>
      <c r="AT101" s="1493"/>
      <c r="AU101" s="1493"/>
      <c r="AV101" s="1493"/>
      <c r="AW101" s="1493"/>
      <c r="AX101" s="1493"/>
      <c r="AY101" s="1493"/>
      <c r="AZ101" s="1493"/>
      <c r="BA101" s="1493"/>
      <c r="BB101" s="1493"/>
      <c r="BC101" s="1281"/>
      <c r="BD101" s="1281"/>
      <c r="BE101" s="1281"/>
      <c r="BF101" s="1281"/>
      <c r="BG101" s="1281"/>
      <c r="BH101" s="1281"/>
      <c r="BI101" s="1269">
        <f t="shared" si="27"/>
        <v>11</v>
      </c>
    </row>
    <row r="102" spans="1:61" ht="17.25" customHeight="1" x14ac:dyDescent="0.25">
      <c r="A102" s="2413"/>
      <c r="B102" s="107" t="s">
        <v>2383</v>
      </c>
      <c r="C102" s="1249" t="s">
        <v>284</v>
      </c>
      <c r="D102" s="90" t="s">
        <v>2380</v>
      </c>
      <c r="E102" s="1515">
        <f t="shared" si="26"/>
        <v>79</v>
      </c>
      <c r="F102" s="1515">
        <f t="shared" si="6"/>
        <v>79</v>
      </c>
      <c r="G102" s="1516" t="str">
        <f>VLOOKUP(H102,[1]MAGV!$B$1:$C$178,2,0)</f>
        <v>Th.Chiến</v>
      </c>
      <c r="H102" s="80" t="s">
        <v>287</v>
      </c>
      <c r="I102" s="1238"/>
      <c r="J102" s="1238"/>
      <c r="K102" s="1238"/>
      <c r="L102" s="1493"/>
      <c r="M102" s="1493"/>
      <c r="N102" s="1493"/>
      <c r="O102" s="1493"/>
      <c r="P102" s="1493"/>
      <c r="Q102" s="1493"/>
      <c r="R102" s="1493"/>
      <c r="S102" s="1493"/>
      <c r="T102" s="1493"/>
      <c r="U102" s="1493"/>
      <c r="V102" s="1493"/>
      <c r="W102" s="1493"/>
      <c r="X102" s="1493"/>
      <c r="Y102" s="1493"/>
      <c r="Z102" s="1493"/>
      <c r="AA102" s="1493"/>
      <c r="AB102" s="1493"/>
      <c r="AC102" s="1493"/>
      <c r="AD102" s="1493"/>
      <c r="AE102" s="1493"/>
      <c r="AF102" s="1493"/>
      <c r="AG102" s="1493"/>
      <c r="AH102" s="1493"/>
      <c r="AI102" s="1282"/>
      <c r="AJ102" s="1282"/>
      <c r="AK102" s="1493">
        <v>21</v>
      </c>
      <c r="AL102" s="1493">
        <v>21</v>
      </c>
      <c r="AM102" s="1493">
        <v>21</v>
      </c>
      <c r="AN102" s="1493">
        <v>16</v>
      </c>
      <c r="AO102" s="1493"/>
      <c r="AP102" s="1493"/>
      <c r="AQ102" s="1493"/>
      <c r="AR102" s="1493"/>
      <c r="AS102" s="1493"/>
      <c r="AT102" s="1493"/>
      <c r="AU102" s="1493"/>
      <c r="AV102" s="1493"/>
      <c r="AW102" s="1493"/>
      <c r="AX102" s="1493"/>
      <c r="AY102" s="1493"/>
      <c r="AZ102" s="1493"/>
      <c r="BA102" s="1493"/>
      <c r="BB102" s="1493"/>
      <c r="BC102" s="1281"/>
      <c r="BD102" s="1281"/>
      <c r="BE102" s="1281"/>
      <c r="BF102" s="1281"/>
      <c r="BG102" s="1281"/>
      <c r="BH102" s="1281"/>
      <c r="BI102" s="1269">
        <f t="shared" si="27"/>
        <v>79</v>
      </c>
    </row>
    <row r="103" spans="1:61" ht="17.25" customHeight="1" x14ac:dyDescent="0.25">
      <c r="A103" s="2413"/>
      <c r="B103" s="107" t="s">
        <v>2383</v>
      </c>
      <c r="C103" s="1249" t="s">
        <v>273</v>
      </c>
      <c r="D103" s="90" t="s">
        <v>2381</v>
      </c>
      <c r="E103" s="1515">
        <f t="shared" si="26"/>
        <v>60</v>
      </c>
      <c r="F103" s="1515">
        <f t="shared" si="6"/>
        <v>60</v>
      </c>
      <c r="G103" s="1516" t="str">
        <f>VLOOKUP(H103,[1]MAGV!$B$1:$C$178,2,0)</f>
        <v>Th.Chiến</v>
      </c>
      <c r="H103" s="80" t="s">
        <v>287</v>
      </c>
      <c r="I103" s="1238"/>
      <c r="J103" s="1238"/>
      <c r="K103" s="1238"/>
      <c r="L103" s="1493"/>
      <c r="M103" s="1493"/>
      <c r="N103" s="1493"/>
      <c r="O103" s="1493"/>
      <c r="P103" s="1493"/>
      <c r="Q103" s="1493"/>
      <c r="R103" s="1493"/>
      <c r="S103" s="1493"/>
      <c r="T103" s="1493"/>
      <c r="U103" s="1493"/>
      <c r="V103" s="1493"/>
      <c r="W103" s="1493"/>
      <c r="X103" s="1493"/>
      <c r="Y103" s="1493"/>
      <c r="Z103" s="1493"/>
      <c r="AA103" s="1493"/>
      <c r="AB103" s="1493"/>
      <c r="AC103" s="1493"/>
      <c r="AD103" s="1493"/>
      <c r="AE103" s="1493"/>
      <c r="AF103" s="1493"/>
      <c r="AG103" s="1493"/>
      <c r="AH103" s="1493"/>
      <c r="AI103" s="1282"/>
      <c r="AJ103" s="1282"/>
      <c r="AK103" s="1493"/>
      <c r="AL103" s="1493"/>
      <c r="AM103" s="1493"/>
      <c r="AN103" s="1493">
        <v>3</v>
      </c>
      <c r="AO103" s="1493">
        <v>21</v>
      </c>
      <c r="AP103" s="1493">
        <v>21</v>
      </c>
      <c r="AQ103" s="1493">
        <v>15</v>
      </c>
      <c r="AR103" s="1493"/>
      <c r="AS103" s="1493"/>
      <c r="AT103" s="1493"/>
      <c r="AU103" s="1493"/>
      <c r="AV103" s="1493"/>
      <c r="AW103" s="1493"/>
      <c r="AX103" s="1493"/>
      <c r="AY103" s="1493"/>
      <c r="AZ103" s="1493"/>
      <c r="BA103" s="1493"/>
      <c r="BB103" s="1493"/>
      <c r="BC103" s="1281"/>
      <c r="BD103" s="1281"/>
      <c r="BE103" s="1281"/>
      <c r="BF103" s="1281"/>
      <c r="BG103" s="1281"/>
      <c r="BH103" s="1281"/>
      <c r="BI103" s="1269">
        <f t="shared" si="27"/>
        <v>60</v>
      </c>
    </row>
    <row r="104" spans="1:61" ht="17.25" customHeight="1" x14ac:dyDescent="0.25">
      <c r="A104" s="2413"/>
      <c r="B104" s="107" t="s">
        <v>2383</v>
      </c>
      <c r="C104" s="1249" t="s">
        <v>274</v>
      </c>
      <c r="D104" s="90" t="s">
        <v>1106</v>
      </c>
      <c r="E104" s="1515">
        <f t="shared" si="26"/>
        <v>48</v>
      </c>
      <c r="F104" s="1515">
        <f t="shared" si="6"/>
        <v>48</v>
      </c>
      <c r="G104" s="1516" t="str">
        <f>VLOOKUP(H104,[1]MAGV!$B$1:$C$178,2,0)</f>
        <v>Th.Chiến</v>
      </c>
      <c r="H104" s="80" t="s">
        <v>287</v>
      </c>
      <c r="I104" s="1238"/>
      <c r="J104" s="1238"/>
      <c r="K104" s="1238"/>
      <c r="L104" s="1493"/>
      <c r="M104" s="1493"/>
      <c r="N104" s="1493"/>
      <c r="O104" s="1493"/>
      <c r="P104" s="1493"/>
      <c r="Q104" s="1493"/>
      <c r="R104" s="1493"/>
      <c r="S104" s="1493"/>
      <c r="T104" s="1493"/>
      <c r="U104" s="1493"/>
      <c r="V104" s="1493"/>
      <c r="W104" s="1493"/>
      <c r="X104" s="1493"/>
      <c r="Y104" s="1493"/>
      <c r="Z104" s="1493"/>
      <c r="AA104" s="1493"/>
      <c r="AB104" s="1493"/>
      <c r="AC104" s="1493"/>
      <c r="AD104" s="1493"/>
      <c r="AE104" s="1493"/>
      <c r="AF104" s="1493"/>
      <c r="AG104" s="1493"/>
      <c r="AH104" s="1493"/>
      <c r="AI104" s="1282"/>
      <c r="AJ104" s="1282"/>
      <c r="AK104" s="1493"/>
      <c r="AL104" s="1493"/>
      <c r="AM104" s="1493"/>
      <c r="AN104" s="1493"/>
      <c r="AO104" s="1493"/>
      <c r="AP104" s="1493"/>
      <c r="AQ104" s="1493">
        <v>6</v>
      </c>
      <c r="AR104" s="1493">
        <v>21</v>
      </c>
      <c r="AS104" s="1493">
        <v>21</v>
      </c>
      <c r="AT104" s="1525"/>
      <c r="AU104" s="1493"/>
      <c r="AV104" s="1493"/>
      <c r="AW104" s="1493"/>
      <c r="AX104" s="1493"/>
      <c r="AY104" s="1493"/>
      <c r="AZ104" s="1493"/>
      <c r="BA104" s="1493"/>
      <c r="BB104" s="1493"/>
      <c r="BC104" s="1281"/>
      <c r="BD104" s="1281"/>
      <c r="BE104" s="1281"/>
      <c r="BF104" s="1281"/>
      <c r="BG104" s="1281"/>
      <c r="BH104" s="1281"/>
      <c r="BI104" s="1269">
        <f t="shared" si="27"/>
        <v>48</v>
      </c>
    </row>
    <row r="105" spans="1:61" ht="17.25" customHeight="1" x14ac:dyDescent="0.25">
      <c r="A105" s="2413"/>
      <c r="B105" s="107" t="s">
        <v>2383</v>
      </c>
      <c r="C105" s="1249" t="s">
        <v>274</v>
      </c>
      <c r="D105" s="90" t="s">
        <v>1106</v>
      </c>
      <c r="E105" s="1515">
        <f t="shared" si="26"/>
        <v>132</v>
      </c>
      <c r="F105" s="1515">
        <f t="shared" ref="F105:F174" si="28">SUM(I105:BH105)</f>
        <v>132</v>
      </c>
      <c r="G105" s="1516" t="str">
        <f>VLOOKUP(H105,[1]MAGV!$B$1:$C$178,2,0)</f>
        <v>Th.M.Toàn</v>
      </c>
      <c r="H105" s="80" t="s">
        <v>288</v>
      </c>
      <c r="I105" s="1238"/>
      <c r="J105" s="1238"/>
      <c r="K105" s="1238"/>
      <c r="L105" s="1493"/>
      <c r="M105" s="1493"/>
      <c r="N105" s="1493"/>
      <c r="O105" s="1493"/>
      <c r="P105" s="1493"/>
      <c r="Q105" s="1493"/>
      <c r="R105" s="1493"/>
      <c r="S105" s="1493"/>
      <c r="T105" s="1493"/>
      <c r="U105" s="1493"/>
      <c r="V105" s="1493"/>
      <c r="W105" s="1493"/>
      <c r="X105" s="1493"/>
      <c r="Y105" s="1493"/>
      <c r="Z105" s="1493"/>
      <c r="AA105" s="1493"/>
      <c r="AB105" s="1493"/>
      <c r="AC105" s="1493"/>
      <c r="AD105" s="1493"/>
      <c r="AE105" s="1493"/>
      <c r="AF105" s="1493"/>
      <c r="AG105" s="1493"/>
      <c r="AH105" s="1493"/>
      <c r="AI105" s="1282"/>
      <c r="AJ105" s="1282"/>
      <c r="AK105" s="1493"/>
      <c r="AL105" s="1493"/>
      <c r="AM105" s="1493"/>
      <c r="AN105" s="1493"/>
      <c r="AO105" s="1493"/>
      <c r="AP105" s="1493"/>
      <c r="AQ105" s="1493"/>
      <c r="AR105" s="1493"/>
      <c r="AS105" s="1493"/>
      <c r="AT105" s="1525">
        <v>21</v>
      </c>
      <c r="AU105" s="1493">
        <v>21</v>
      </c>
      <c r="AV105" s="1493">
        <v>21</v>
      </c>
      <c r="AW105" s="1493">
        <v>21</v>
      </c>
      <c r="AX105" s="1493">
        <v>21</v>
      </c>
      <c r="AY105" s="1493">
        <v>21</v>
      </c>
      <c r="AZ105" s="1493">
        <v>6</v>
      </c>
      <c r="BA105" s="1493"/>
      <c r="BB105" s="1493"/>
      <c r="BC105" s="1281"/>
      <c r="BD105" s="1281"/>
      <c r="BE105" s="1281"/>
      <c r="BF105" s="1281"/>
      <c r="BG105" s="1281"/>
      <c r="BH105" s="1281"/>
      <c r="BI105" s="1269">
        <f t="shared" si="27"/>
        <v>132</v>
      </c>
    </row>
    <row r="106" spans="1:61" ht="17.25" customHeight="1" x14ac:dyDescent="0.25">
      <c r="A106" s="2413"/>
      <c r="B106" s="107" t="s">
        <v>2383</v>
      </c>
      <c r="C106" s="1249" t="s">
        <v>276</v>
      </c>
      <c r="D106" s="90" t="s">
        <v>1129</v>
      </c>
      <c r="E106" s="1515">
        <f t="shared" si="26"/>
        <v>55</v>
      </c>
      <c r="F106" s="1515">
        <f t="shared" si="28"/>
        <v>55</v>
      </c>
      <c r="G106" s="1516" t="str">
        <f>VLOOKUP(H106,[1]MAGV!$B$1:$C$178,2,0)</f>
        <v>Th.M.Toàn</v>
      </c>
      <c r="H106" s="80" t="s">
        <v>288</v>
      </c>
      <c r="I106" s="1238"/>
      <c r="J106" s="1238"/>
      <c r="K106" s="1238"/>
      <c r="L106" s="1493"/>
      <c r="M106" s="1493"/>
      <c r="N106" s="1493"/>
      <c r="O106" s="1493"/>
      <c r="P106" s="1493"/>
      <c r="Q106" s="1493"/>
      <c r="R106" s="1493"/>
      <c r="S106" s="1493"/>
      <c r="T106" s="1493"/>
      <c r="U106" s="1493"/>
      <c r="V106" s="1493"/>
      <c r="W106" s="1493"/>
      <c r="X106" s="1493"/>
      <c r="Y106" s="1493"/>
      <c r="Z106" s="1493"/>
      <c r="AA106" s="1493"/>
      <c r="AB106" s="1493"/>
      <c r="AC106" s="1493"/>
      <c r="AD106" s="1493"/>
      <c r="AE106" s="1493"/>
      <c r="AF106" s="1493"/>
      <c r="AG106" s="1493"/>
      <c r="AH106" s="1493"/>
      <c r="AI106" s="1282"/>
      <c r="AJ106" s="1282"/>
      <c r="AK106" s="1493"/>
      <c r="AL106" s="1493"/>
      <c r="AM106" s="1493"/>
      <c r="AN106" s="1493"/>
      <c r="AO106" s="1493"/>
      <c r="AP106" s="1493"/>
      <c r="AQ106" s="1493"/>
      <c r="AR106" s="1493"/>
      <c r="AS106" s="1493"/>
      <c r="AT106" s="1493"/>
      <c r="AU106" s="1493"/>
      <c r="AV106" s="1493"/>
      <c r="AW106" s="1493"/>
      <c r="AX106" s="1493"/>
      <c r="AY106" s="1493"/>
      <c r="AZ106" s="1493">
        <v>13</v>
      </c>
      <c r="BA106" s="1493">
        <v>21</v>
      </c>
      <c r="BB106" s="1493">
        <v>21</v>
      </c>
      <c r="BC106" s="1281"/>
      <c r="BD106" s="1281"/>
      <c r="BE106" s="1281"/>
      <c r="BF106" s="1281"/>
      <c r="BG106" s="1281"/>
      <c r="BH106" s="1281"/>
      <c r="BI106" s="1269">
        <f t="shared" si="27"/>
        <v>55</v>
      </c>
    </row>
    <row r="107" spans="1:61" s="1288" customFormat="1" ht="24" customHeight="1" x14ac:dyDescent="0.2">
      <c r="A107" s="2413"/>
      <c r="B107" s="978" t="s">
        <v>1761</v>
      </c>
      <c r="C107" s="1287"/>
      <c r="D107" s="1287" t="s">
        <v>843</v>
      </c>
      <c r="E107" s="1287">
        <f>SUM(E96:E106)</f>
        <v>785</v>
      </c>
      <c r="F107" s="1287">
        <f t="shared" ref="F107:BH107" si="29">SUM(F96:F106)</f>
        <v>785</v>
      </c>
      <c r="G107" s="1287">
        <f t="shared" si="29"/>
        <v>0</v>
      </c>
      <c r="H107" s="1287">
        <f t="shared" si="29"/>
        <v>0</v>
      </c>
      <c r="I107" s="1287">
        <f t="shared" si="29"/>
        <v>0</v>
      </c>
      <c r="J107" s="1287">
        <f t="shared" si="29"/>
        <v>0</v>
      </c>
      <c r="K107" s="1287">
        <f t="shared" si="29"/>
        <v>0</v>
      </c>
      <c r="L107" s="1287">
        <f t="shared" si="29"/>
        <v>0</v>
      </c>
      <c r="M107" s="1287">
        <f t="shared" si="29"/>
        <v>12</v>
      </c>
      <c r="N107" s="1287">
        <f t="shared" si="29"/>
        <v>12</v>
      </c>
      <c r="O107" s="1287">
        <f t="shared" si="29"/>
        <v>12</v>
      </c>
      <c r="P107" s="1287">
        <f t="shared" si="29"/>
        <v>12</v>
      </c>
      <c r="Q107" s="1287">
        <f t="shared" si="29"/>
        <v>12</v>
      </c>
      <c r="R107" s="1287">
        <f t="shared" si="29"/>
        <v>21</v>
      </c>
      <c r="S107" s="1287">
        <f t="shared" si="29"/>
        <v>19</v>
      </c>
      <c r="T107" s="1287">
        <f t="shared" si="29"/>
        <v>21</v>
      </c>
      <c r="U107" s="1287">
        <f t="shared" si="29"/>
        <v>21</v>
      </c>
      <c r="V107" s="1287">
        <f t="shared" si="29"/>
        <v>18</v>
      </c>
      <c r="W107" s="1287">
        <f t="shared" si="29"/>
        <v>21</v>
      </c>
      <c r="X107" s="1287">
        <f t="shared" si="29"/>
        <v>21</v>
      </c>
      <c r="Y107" s="1287">
        <f t="shared" si="29"/>
        <v>21</v>
      </c>
      <c r="Z107" s="1287">
        <f t="shared" si="29"/>
        <v>21</v>
      </c>
      <c r="AA107" s="1287">
        <f t="shared" si="29"/>
        <v>21</v>
      </c>
      <c r="AB107" s="1287">
        <f t="shared" si="29"/>
        <v>21</v>
      </c>
      <c r="AC107" s="1287">
        <f t="shared" si="29"/>
        <v>21</v>
      </c>
      <c r="AD107" s="1287">
        <f t="shared" si="29"/>
        <v>21</v>
      </c>
      <c r="AE107" s="1287">
        <f t="shared" si="29"/>
        <v>21</v>
      </c>
      <c r="AF107" s="1287">
        <f t="shared" si="29"/>
        <v>21</v>
      </c>
      <c r="AG107" s="1287">
        <f t="shared" si="29"/>
        <v>21</v>
      </c>
      <c r="AH107" s="1287">
        <f t="shared" si="29"/>
        <v>20</v>
      </c>
      <c r="AI107" s="1287">
        <f t="shared" si="29"/>
        <v>0</v>
      </c>
      <c r="AJ107" s="1287">
        <f t="shared" si="29"/>
        <v>0</v>
      </c>
      <c r="AK107" s="1287">
        <f t="shared" si="29"/>
        <v>21</v>
      </c>
      <c r="AL107" s="1287">
        <f t="shared" si="29"/>
        <v>21</v>
      </c>
      <c r="AM107" s="1287">
        <f t="shared" si="29"/>
        <v>21</v>
      </c>
      <c r="AN107" s="1287">
        <f t="shared" si="29"/>
        <v>19</v>
      </c>
      <c r="AO107" s="1287">
        <f t="shared" si="29"/>
        <v>21</v>
      </c>
      <c r="AP107" s="1287">
        <f t="shared" si="29"/>
        <v>21</v>
      </c>
      <c r="AQ107" s="1287">
        <f t="shared" si="29"/>
        <v>21</v>
      </c>
      <c r="AR107" s="1287">
        <f t="shared" si="29"/>
        <v>21</v>
      </c>
      <c r="AS107" s="1287">
        <f t="shared" si="29"/>
        <v>21</v>
      </c>
      <c r="AT107" s="1287">
        <f t="shared" si="29"/>
        <v>21</v>
      </c>
      <c r="AU107" s="1287">
        <f t="shared" si="29"/>
        <v>21</v>
      </c>
      <c r="AV107" s="1287">
        <f t="shared" si="29"/>
        <v>21</v>
      </c>
      <c r="AW107" s="1287">
        <f t="shared" si="29"/>
        <v>21</v>
      </c>
      <c r="AX107" s="1287">
        <f t="shared" si="29"/>
        <v>21</v>
      </c>
      <c r="AY107" s="1287">
        <f t="shared" si="29"/>
        <v>21</v>
      </c>
      <c r="AZ107" s="1287">
        <f t="shared" si="29"/>
        <v>19</v>
      </c>
      <c r="BA107" s="1287">
        <f t="shared" si="29"/>
        <v>21</v>
      </c>
      <c r="BB107" s="1287">
        <f t="shared" si="29"/>
        <v>21</v>
      </c>
      <c r="BC107" s="1287">
        <f t="shared" si="29"/>
        <v>0</v>
      </c>
      <c r="BD107" s="1287">
        <f t="shared" si="29"/>
        <v>0</v>
      </c>
      <c r="BE107" s="1287">
        <f t="shared" si="29"/>
        <v>0</v>
      </c>
      <c r="BF107" s="1287">
        <f t="shared" si="29"/>
        <v>0</v>
      </c>
      <c r="BG107" s="1287">
        <f t="shared" si="29"/>
        <v>0</v>
      </c>
      <c r="BH107" s="1287">
        <f t="shared" si="29"/>
        <v>0</v>
      </c>
      <c r="BI107" s="1269">
        <f t="shared" si="27"/>
        <v>785</v>
      </c>
    </row>
    <row r="108" spans="1:61" s="1288" customFormat="1" ht="24" customHeight="1" x14ac:dyDescent="0.25">
      <c r="A108" s="1527"/>
      <c r="B108" s="107" t="s">
        <v>2384</v>
      </c>
      <c r="C108" s="1537" t="s">
        <v>2415</v>
      </c>
      <c r="D108" s="1538" t="s">
        <v>59</v>
      </c>
      <c r="E108" s="1537">
        <v>30</v>
      </c>
      <c r="F108" s="1541">
        <v>30</v>
      </c>
      <c r="G108" s="1536" t="s">
        <v>2418</v>
      </c>
      <c r="H108" s="751" t="s">
        <v>419</v>
      </c>
      <c r="I108" s="1287"/>
      <c r="J108" s="1287"/>
      <c r="K108" s="1287"/>
      <c r="L108" s="1287"/>
      <c r="M108" s="1287"/>
      <c r="N108" s="1287"/>
      <c r="O108" s="1287"/>
      <c r="P108" s="1287"/>
      <c r="Q108" s="1287"/>
      <c r="R108" s="1287"/>
      <c r="S108" s="755">
        <v>6</v>
      </c>
      <c r="T108" s="755">
        <v>6</v>
      </c>
      <c r="U108" s="755">
        <v>6</v>
      </c>
      <c r="V108" s="755">
        <v>6</v>
      </c>
      <c r="W108" s="755">
        <v>6</v>
      </c>
      <c r="X108" s="1287"/>
      <c r="Y108" s="1287"/>
      <c r="Z108" s="1287"/>
      <c r="AA108" s="1287"/>
      <c r="AB108" s="1287"/>
      <c r="AC108" s="1287"/>
      <c r="AD108" s="1287"/>
      <c r="AE108" s="1287"/>
      <c r="AF108" s="1287"/>
      <c r="AG108" s="1287"/>
      <c r="AH108" s="1287"/>
      <c r="AI108" s="1287"/>
      <c r="AJ108" s="1287"/>
      <c r="AK108" s="1287"/>
      <c r="AL108" s="1287"/>
      <c r="AM108" s="1287"/>
      <c r="AN108" s="1287"/>
      <c r="AO108" s="1287"/>
      <c r="AP108" s="1287"/>
      <c r="AQ108" s="1287"/>
      <c r="AR108" s="1287"/>
      <c r="AS108" s="1287"/>
      <c r="AT108" s="1287"/>
      <c r="AU108" s="1287"/>
      <c r="AV108" s="1287"/>
      <c r="AW108" s="1287"/>
      <c r="AX108" s="1287"/>
      <c r="AY108" s="1287"/>
      <c r="AZ108" s="1287"/>
      <c r="BA108" s="1287"/>
      <c r="BB108" s="1287"/>
      <c r="BC108" s="1287"/>
      <c r="BD108" s="1287"/>
      <c r="BE108" s="1287"/>
      <c r="BF108" s="1287"/>
      <c r="BG108" s="1287"/>
      <c r="BH108" s="1287"/>
      <c r="BI108" s="1269"/>
    </row>
    <row r="109" spans="1:61" s="1288" customFormat="1" ht="24" customHeight="1" x14ac:dyDescent="0.25">
      <c r="A109" s="1527"/>
      <c r="B109" s="107" t="s">
        <v>2384</v>
      </c>
      <c r="C109" s="1537" t="s">
        <v>155</v>
      </c>
      <c r="D109" s="1539" t="s">
        <v>149</v>
      </c>
      <c r="E109" s="1540">
        <v>30</v>
      </c>
      <c r="F109" s="1541">
        <v>30</v>
      </c>
      <c r="G109" s="1536" t="s">
        <v>2417</v>
      </c>
      <c r="H109" s="751" t="s">
        <v>416</v>
      </c>
      <c r="I109" s="1287"/>
      <c r="J109" s="1287"/>
      <c r="K109" s="1287"/>
      <c r="L109" s="1287"/>
      <c r="M109" s="1287"/>
      <c r="N109" s="1287"/>
      <c r="O109" s="1287"/>
      <c r="P109" s="1287"/>
      <c r="Q109" s="1287"/>
      <c r="R109" s="1287"/>
      <c r="S109" s="755">
        <v>20</v>
      </c>
      <c r="T109" s="755">
        <v>10</v>
      </c>
      <c r="U109" s="755"/>
      <c r="V109" s="755"/>
      <c r="W109" s="755"/>
      <c r="X109" s="1287"/>
      <c r="Y109" s="1287"/>
      <c r="Z109" s="1287"/>
      <c r="AA109" s="1287"/>
      <c r="AB109" s="1287"/>
      <c r="AC109" s="1287"/>
      <c r="AD109" s="1287"/>
      <c r="AE109" s="1287"/>
      <c r="AF109" s="1287"/>
      <c r="AG109" s="1287"/>
      <c r="AH109" s="1287"/>
      <c r="AI109" s="1287"/>
      <c r="AJ109" s="1287"/>
      <c r="AK109" s="1287"/>
      <c r="AL109" s="1287"/>
      <c r="AM109" s="1287"/>
      <c r="AN109" s="1287"/>
      <c r="AO109" s="1287"/>
      <c r="AP109" s="1287"/>
      <c r="AQ109" s="1287"/>
      <c r="AR109" s="1287"/>
      <c r="AS109" s="1287"/>
      <c r="AT109" s="1287"/>
      <c r="AU109" s="1287"/>
      <c r="AV109" s="1287"/>
      <c r="AW109" s="1287"/>
      <c r="AX109" s="1287"/>
      <c r="AY109" s="1287"/>
      <c r="AZ109" s="1287"/>
      <c r="BA109" s="1287"/>
      <c r="BB109" s="1287"/>
      <c r="BC109" s="1287"/>
      <c r="BD109" s="1287"/>
      <c r="BE109" s="1287"/>
      <c r="BF109" s="1287"/>
      <c r="BG109" s="1287"/>
      <c r="BH109" s="1287"/>
      <c r="BI109" s="1269"/>
    </row>
    <row r="110" spans="1:61" ht="17.25" customHeight="1" x14ac:dyDescent="0.25">
      <c r="A110" s="2413">
        <v>14</v>
      </c>
      <c r="B110" s="107" t="s">
        <v>2384</v>
      </c>
      <c r="C110" s="1249" t="s">
        <v>161</v>
      </c>
      <c r="D110" s="90" t="s">
        <v>2385</v>
      </c>
      <c r="E110" s="1515">
        <f>F110</f>
        <v>35</v>
      </c>
      <c r="F110" s="1515">
        <f t="shared" si="28"/>
        <v>35</v>
      </c>
      <c r="G110" s="1516" t="str">
        <f>VLOOKUP(H110,[1]MAGV!$B$1:$C$178,2,0)</f>
        <v>C.Thu</v>
      </c>
      <c r="H110" s="80" t="s">
        <v>280</v>
      </c>
      <c r="I110" s="1238"/>
      <c r="J110" s="1238"/>
      <c r="K110" s="1238"/>
      <c r="L110" s="1493"/>
      <c r="M110" s="1493"/>
      <c r="N110" s="1493">
        <v>20</v>
      </c>
      <c r="O110" s="1493">
        <v>15</v>
      </c>
      <c r="P110" s="1493"/>
      <c r="Q110" s="1493"/>
      <c r="R110" s="1493"/>
      <c r="S110" s="1493"/>
      <c r="T110" s="1493"/>
      <c r="U110" s="1493"/>
      <c r="V110" s="1493"/>
      <c r="W110" s="1493"/>
      <c r="X110" s="1493"/>
      <c r="Y110" s="1493"/>
      <c r="Z110" s="1493"/>
      <c r="AA110" s="1493"/>
      <c r="AB110" s="1493"/>
      <c r="AC110" s="1493"/>
      <c r="AD110" s="1493"/>
      <c r="AE110" s="1493"/>
      <c r="AF110" s="1493"/>
      <c r="AG110" s="1493"/>
      <c r="AH110" s="1493"/>
      <c r="AI110" s="1518"/>
      <c r="AJ110" s="1518"/>
      <c r="AK110" s="1493"/>
      <c r="AL110" s="1493"/>
      <c r="AM110" s="1493"/>
      <c r="AN110" s="1493"/>
      <c r="AO110" s="1493"/>
      <c r="AP110" s="1493"/>
      <c r="AQ110" s="1493"/>
      <c r="AR110" s="1493"/>
      <c r="AS110" s="1493"/>
      <c r="AT110" s="1493"/>
      <c r="AU110" s="1493"/>
      <c r="AV110" s="1493"/>
      <c r="AW110" s="1493"/>
      <c r="AX110" s="1493"/>
      <c r="AY110" s="1493"/>
      <c r="AZ110" s="1493"/>
      <c r="BA110" s="1493"/>
      <c r="BB110" s="1493"/>
      <c r="BC110" s="1493"/>
      <c r="BD110" s="1281"/>
      <c r="BE110" s="1281"/>
      <c r="BF110" s="1281"/>
      <c r="BG110" s="1281"/>
      <c r="BH110" s="1281"/>
      <c r="BI110" s="1269">
        <f t="shared" si="27"/>
        <v>35</v>
      </c>
    </row>
    <row r="111" spans="1:61" ht="17.25" customHeight="1" x14ac:dyDescent="0.25">
      <c r="A111" s="2413"/>
      <c r="B111" s="107" t="s">
        <v>2384</v>
      </c>
      <c r="C111" s="1249" t="s">
        <v>162</v>
      </c>
      <c r="D111" s="90" t="s">
        <v>1121</v>
      </c>
      <c r="E111" s="1515">
        <f t="shared" ref="E111:E125" si="30">F111</f>
        <v>45</v>
      </c>
      <c r="F111" s="1515">
        <f t="shared" si="28"/>
        <v>45</v>
      </c>
      <c r="G111" s="1516" t="str">
        <f>VLOOKUP(H111,[1]MAGV!$B$1:$C$178,2,0)</f>
        <v>C.Thu</v>
      </c>
      <c r="H111" s="80" t="s">
        <v>280</v>
      </c>
      <c r="I111" s="1238"/>
      <c r="J111" s="1238"/>
      <c r="K111" s="1238"/>
      <c r="L111" s="1493"/>
      <c r="M111" s="1493"/>
      <c r="N111" s="1493"/>
      <c r="O111" s="1493"/>
      <c r="P111" s="1493"/>
      <c r="Q111" s="1493"/>
      <c r="R111" s="1493"/>
      <c r="S111" s="1493">
        <v>10</v>
      </c>
      <c r="T111" s="1493">
        <v>20</v>
      </c>
      <c r="U111" s="1493">
        <v>15</v>
      </c>
      <c r="V111" s="1493"/>
      <c r="W111" s="1493"/>
      <c r="X111" s="1493"/>
      <c r="Y111" s="1493"/>
      <c r="Z111" s="1493"/>
      <c r="AA111" s="1493"/>
      <c r="AB111" s="1493"/>
      <c r="AC111" s="1493"/>
      <c r="AD111" s="1493"/>
      <c r="AE111" s="1493"/>
      <c r="AF111" s="1493"/>
      <c r="AG111" s="1493"/>
      <c r="AH111" s="1493"/>
      <c r="AI111" s="1518"/>
      <c r="AJ111" s="1518"/>
      <c r="AK111" s="1493"/>
      <c r="AL111" s="1493"/>
      <c r="AM111" s="1493"/>
      <c r="AN111" s="1493"/>
      <c r="AO111" s="1493"/>
      <c r="AP111" s="1493"/>
      <c r="AQ111" s="1493"/>
      <c r="AR111" s="1493"/>
      <c r="AS111" s="1493"/>
      <c r="AT111" s="1493"/>
      <c r="AU111" s="1493"/>
      <c r="AV111" s="1493"/>
      <c r="AW111" s="1493"/>
      <c r="AX111" s="1493"/>
      <c r="AY111" s="1493"/>
      <c r="AZ111" s="1493"/>
      <c r="BA111" s="1493"/>
      <c r="BB111" s="1493"/>
      <c r="BC111" s="1493"/>
      <c r="BD111" s="1281"/>
      <c r="BE111" s="1281"/>
      <c r="BF111" s="1281"/>
      <c r="BG111" s="1281"/>
      <c r="BH111" s="1281"/>
      <c r="BI111" s="1269">
        <f t="shared" si="27"/>
        <v>45</v>
      </c>
    </row>
    <row r="112" spans="1:61" ht="17.25" customHeight="1" x14ac:dyDescent="0.25">
      <c r="A112" s="2413"/>
      <c r="B112" s="107" t="s">
        <v>2384</v>
      </c>
      <c r="C112" s="1249" t="s">
        <v>163</v>
      </c>
      <c r="D112" s="90" t="s">
        <v>2386</v>
      </c>
      <c r="E112" s="1515">
        <f t="shared" si="30"/>
        <v>75</v>
      </c>
      <c r="F112" s="1515">
        <f t="shared" si="28"/>
        <v>75</v>
      </c>
      <c r="G112" s="1516" t="str">
        <f>VLOOKUP(H112,[1]MAGV!$B$1:$C$178,2,0)</f>
        <v>C.Thu</v>
      </c>
      <c r="H112" s="80" t="s">
        <v>280</v>
      </c>
      <c r="I112" s="1238"/>
      <c r="J112" s="1238"/>
      <c r="K112" s="1238"/>
      <c r="L112" s="1493"/>
      <c r="M112" s="1493"/>
      <c r="N112" s="1493"/>
      <c r="O112" s="1493">
        <v>5</v>
      </c>
      <c r="P112" s="1493">
        <v>20</v>
      </c>
      <c r="Q112" s="1493">
        <v>20</v>
      </c>
      <c r="R112" s="1493">
        <v>20</v>
      </c>
      <c r="S112" s="1493">
        <v>10</v>
      </c>
      <c r="T112" s="1493"/>
      <c r="U112" s="1493"/>
      <c r="V112" s="1493"/>
      <c r="W112" s="1493"/>
      <c r="X112" s="1493"/>
      <c r="Y112" s="1493"/>
      <c r="Z112" s="1493"/>
      <c r="AA112" s="1493"/>
      <c r="AB112" s="1493"/>
      <c r="AC112" s="1493"/>
      <c r="AD112" s="1493"/>
      <c r="AE112" s="1493"/>
      <c r="AF112" s="1493"/>
      <c r="AG112" s="1493"/>
      <c r="AH112" s="1493"/>
      <c r="AI112" s="1518"/>
      <c r="AJ112" s="1518"/>
      <c r="AK112" s="1493"/>
      <c r="AL112" s="1493"/>
      <c r="AM112" s="1493"/>
      <c r="AN112" s="1493"/>
      <c r="AO112" s="1493"/>
      <c r="AP112" s="1493"/>
      <c r="AQ112" s="1493"/>
      <c r="AR112" s="1493"/>
      <c r="AS112" s="1493"/>
      <c r="AT112" s="1493"/>
      <c r="AU112" s="1493"/>
      <c r="AV112" s="1493"/>
      <c r="AW112" s="1493"/>
      <c r="AX112" s="1493"/>
      <c r="AY112" s="1493"/>
      <c r="AZ112" s="1493"/>
      <c r="BA112" s="1493"/>
      <c r="BB112" s="1493"/>
      <c r="BC112" s="1493"/>
      <c r="BD112" s="1281"/>
      <c r="BE112" s="1281"/>
      <c r="BF112" s="1281"/>
      <c r="BG112" s="1281"/>
      <c r="BH112" s="1281"/>
      <c r="BI112" s="1269">
        <f t="shared" si="27"/>
        <v>75</v>
      </c>
    </row>
    <row r="113" spans="1:61" ht="17.25" customHeight="1" x14ac:dyDescent="0.25">
      <c r="A113" s="2413"/>
      <c r="B113" s="107" t="s">
        <v>2384</v>
      </c>
      <c r="C113" s="1249" t="s">
        <v>166</v>
      </c>
      <c r="D113" s="90" t="s">
        <v>1155</v>
      </c>
      <c r="E113" s="1515">
        <f t="shared" si="30"/>
        <v>75</v>
      </c>
      <c r="F113" s="1515">
        <f t="shared" si="28"/>
        <v>75</v>
      </c>
      <c r="G113" s="1516" t="str">
        <f>VLOOKUP(H113,[1]MAGV!$B$1:$C$178,2,0)</f>
        <v>C.Huyền</v>
      </c>
      <c r="H113" s="80" t="s">
        <v>275</v>
      </c>
      <c r="I113" s="1238"/>
      <c r="J113" s="1238"/>
      <c r="K113" s="1238"/>
      <c r="L113" s="1493"/>
      <c r="M113" s="1493"/>
      <c r="N113" s="1493"/>
      <c r="O113" s="1493"/>
      <c r="P113" s="1493"/>
      <c r="Q113" s="1493"/>
      <c r="R113" s="1493"/>
      <c r="S113" s="1493"/>
      <c r="T113" s="1493"/>
      <c r="U113" s="1493"/>
      <c r="V113" s="1493"/>
      <c r="W113" s="1493"/>
      <c r="X113" s="1493"/>
      <c r="Y113" s="1493"/>
      <c r="Z113" s="1493"/>
      <c r="AA113" s="1493"/>
      <c r="AB113" s="1493"/>
      <c r="AC113" s="1493">
        <v>5</v>
      </c>
      <c r="AD113" s="1493">
        <v>15</v>
      </c>
      <c r="AE113" s="1493">
        <v>20</v>
      </c>
      <c r="AF113" s="1493">
        <v>15</v>
      </c>
      <c r="AG113" s="1493">
        <v>20</v>
      </c>
      <c r="AH113" s="1493"/>
      <c r="AI113" s="1518"/>
      <c r="AJ113" s="1518"/>
      <c r="AK113" s="1493"/>
      <c r="AL113" s="1493"/>
      <c r="AM113" s="1493"/>
      <c r="AN113" s="1493"/>
      <c r="AO113" s="1493"/>
      <c r="AP113" s="1493"/>
      <c r="AQ113" s="1493"/>
      <c r="AR113" s="1493"/>
      <c r="AS113" s="1493"/>
      <c r="AT113" s="1493"/>
      <c r="AU113" s="1493"/>
      <c r="AV113" s="1493"/>
      <c r="AW113" s="1493"/>
      <c r="AX113" s="1493"/>
      <c r="AY113" s="1493"/>
      <c r="AZ113" s="1493"/>
      <c r="BA113" s="1493"/>
      <c r="BB113" s="1493"/>
      <c r="BC113" s="1493"/>
      <c r="BD113" s="1281"/>
      <c r="BE113" s="1281"/>
      <c r="BF113" s="1281"/>
      <c r="BG113" s="1281"/>
      <c r="BH113" s="1281"/>
      <c r="BI113" s="1269">
        <f t="shared" si="27"/>
        <v>75</v>
      </c>
    </row>
    <row r="114" spans="1:61" ht="17.25" customHeight="1" x14ac:dyDescent="0.25">
      <c r="A114" s="2413"/>
      <c r="B114" s="107" t="s">
        <v>2384</v>
      </c>
      <c r="C114" s="1249" t="s">
        <v>174</v>
      </c>
      <c r="D114" s="90" t="s">
        <v>1137</v>
      </c>
      <c r="E114" s="1515">
        <f t="shared" si="30"/>
        <v>60</v>
      </c>
      <c r="F114" s="1515">
        <f t="shared" si="28"/>
        <v>60</v>
      </c>
      <c r="G114" s="1516" t="str">
        <f>VLOOKUP(H114,[1]MAGV!$B$1:$C$178,2,0)</f>
        <v>C.Huyền</v>
      </c>
      <c r="H114" s="80" t="s">
        <v>275</v>
      </c>
      <c r="I114" s="1238"/>
      <c r="J114" s="1238"/>
      <c r="K114" s="1238"/>
      <c r="L114" s="1493"/>
      <c r="M114" s="1493"/>
      <c r="N114" s="1493"/>
      <c r="O114" s="1493"/>
      <c r="P114" s="1493"/>
      <c r="Q114" s="1493"/>
      <c r="R114" s="1493"/>
      <c r="S114" s="1493"/>
      <c r="T114" s="1493"/>
      <c r="U114" s="1493"/>
      <c r="V114" s="1493"/>
      <c r="W114" s="1493"/>
      <c r="X114" s="1493"/>
      <c r="Y114" s="1493"/>
      <c r="Z114" s="1493"/>
      <c r="AA114" s="1493"/>
      <c r="AB114" s="1493"/>
      <c r="AC114" s="1493"/>
      <c r="AD114" s="1493"/>
      <c r="AE114" s="1493"/>
      <c r="AF114" s="1493"/>
      <c r="AG114" s="1493"/>
      <c r="AH114" s="1493"/>
      <c r="AI114" s="1518"/>
      <c r="AJ114" s="1518"/>
      <c r="AK114" s="1493">
        <v>20</v>
      </c>
      <c r="AL114" s="1493">
        <v>20</v>
      </c>
      <c r="AM114" s="1493">
        <v>20</v>
      </c>
      <c r="AN114" s="1493"/>
      <c r="AO114" s="1493"/>
      <c r="AP114" s="1493"/>
      <c r="AQ114" s="1493"/>
      <c r="AR114" s="1493"/>
      <c r="AS114" s="1493"/>
      <c r="AT114" s="1493"/>
      <c r="AU114" s="1493"/>
      <c r="AV114" s="1493"/>
      <c r="AW114" s="1493"/>
      <c r="AX114" s="1493"/>
      <c r="AY114" s="1493"/>
      <c r="AZ114" s="1493"/>
      <c r="BA114" s="1493"/>
      <c r="BB114" s="1493"/>
      <c r="BC114" s="1493"/>
      <c r="BD114" s="1281"/>
      <c r="BE114" s="1281"/>
      <c r="BF114" s="1281"/>
      <c r="BG114" s="1281"/>
      <c r="BH114" s="1281"/>
      <c r="BI114" s="1269">
        <f t="shared" si="27"/>
        <v>60</v>
      </c>
    </row>
    <row r="115" spans="1:61" ht="17.25" customHeight="1" x14ac:dyDescent="0.25">
      <c r="A115" s="2413"/>
      <c r="B115" s="107" t="s">
        <v>2384</v>
      </c>
      <c r="C115" s="1249" t="s">
        <v>173</v>
      </c>
      <c r="D115" s="90" t="s">
        <v>2387</v>
      </c>
      <c r="E115" s="1515">
        <f t="shared" si="30"/>
        <v>30</v>
      </c>
      <c r="F115" s="1515">
        <f t="shared" si="28"/>
        <v>30</v>
      </c>
      <c r="G115" s="1516" t="str">
        <f>VLOOKUP(H115,[1]MAGV!$B$1:$C$178,2,0)</f>
        <v>C.Huyền</v>
      </c>
      <c r="H115" s="80" t="s">
        <v>275</v>
      </c>
      <c r="I115" s="1238"/>
      <c r="J115" s="1238"/>
      <c r="K115" s="1238"/>
      <c r="L115" s="1493"/>
      <c r="M115" s="1493"/>
      <c r="N115" s="1493"/>
      <c r="O115" s="1493"/>
      <c r="P115" s="1493"/>
      <c r="Q115" s="1493"/>
      <c r="R115" s="1493"/>
      <c r="S115" s="1493"/>
      <c r="T115" s="1493"/>
      <c r="U115" s="1493"/>
      <c r="V115" s="1493">
        <v>10</v>
      </c>
      <c r="W115" s="1493">
        <v>20</v>
      </c>
      <c r="X115" s="1493"/>
      <c r="Y115" s="1493"/>
      <c r="Z115" s="1493"/>
      <c r="AA115" s="1493"/>
      <c r="AB115" s="1493"/>
      <c r="AC115" s="1493"/>
      <c r="AD115" s="1493"/>
      <c r="AE115" s="1493"/>
      <c r="AF115" s="1493"/>
      <c r="AG115" s="1493"/>
      <c r="AH115" s="1493"/>
      <c r="AI115" s="1518"/>
      <c r="AJ115" s="1518"/>
      <c r="AK115" s="1493"/>
      <c r="AL115" s="1493"/>
      <c r="AM115" s="1493"/>
      <c r="AN115" s="1493"/>
      <c r="AO115" s="1493"/>
      <c r="AP115" s="1493"/>
      <c r="AQ115" s="1493"/>
      <c r="AR115" s="1493"/>
      <c r="AS115" s="1493"/>
      <c r="AT115" s="1493"/>
      <c r="AU115" s="1493"/>
      <c r="AV115" s="1493"/>
      <c r="AW115" s="1493"/>
      <c r="AX115" s="1493"/>
      <c r="AY115" s="1493"/>
      <c r="AZ115" s="1493"/>
      <c r="BA115" s="1493"/>
      <c r="BB115" s="1493"/>
      <c r="BC115" s="1493"/>
      <c r="BD115" s="1281"/>
      <c r="BE115" s="1281"/>
      <c r="BF115" s="1281"/>
      <c r="BG115" s="1281"/>
      <c r="BH115" s="1281"/>
      <c r="BI115" s="1269">
        <f t="shared" si="27"/>
        <v>30</v>
      </c>
    </row>
    <row r="116" spans="1:61" ht="17.25" customHeight="1" x14ac:dyDescent="0.25">
      <c r="A116" s="2413"/>
      <c r="B116" s="107" t="s">
        <v>2384</v>
      </c>
      <c r="C116" s="1249" t="s">
        <v>271</v>
      </c>
      <c r="D116" s="90" t="s">
        <v>1138</v>
      </c>
      <c r="E116" s="1515">
        <f t="shared" si="30"/>
        <v>90</v>
      </c>
      <c r="F116" s="1515">
        <f t="shared" si="28"/>
        <v>90</v>
      </c>
      <c r="G116" s="1516" t="str">
        <f>VLOOKUP(H116,[1]MAGV!$B$1:$C$178,2,0)</f>
        <v>Th.Mạnh</v>
      </c>
      <c r="H116" s="80" t="s">
        <v>281</v>
      </c>
      <c r="I116" s="1238"/>
      <c r="J116" s="1238"/>
      <c r="K116" s="1238"/>
      <c r="L116" s="1493"/>
      <c r="M116" s="1493"/>
      <c r="N116" s="1493"/>
      <c r="O116" s="1493"/>
      <c r="P116" s="1493"/>
      <c r="Q116" s="1493"/>
      <c r="R116" s="1493"/>
      <c r="S116" s="1493"/>
      <c r="T116" s="1493"/>
      <c r="U116" s="1493"/>
      <c r="V116" s="1493"/>
      <c r="W116" s="1493"/>
      <c r="X116" s="1493"/>
      <c r="Y116" s="1493"/>
      <c r="Z116" s="1493"/>
      <c r="AA116" s="1493"/>
      <c r="AB116" s="1493"/>
      <c r="AC116" s="1493"/>
      <c r="AD116" s="1493"/>
      <c r="AE116" s="1493"/>
      <c r="AF116" s="1493"/>
      <c r="AG116" s="1493"/>
      <c r="AH116" s="1493"/>
      <c r="AI116" s="1518"/>
      <c r="AJ116" s="1518"/>
      <c r="AK116" s="1493"/>
      <c r="AL116" s="1493"/>
      <c r="AM116" s="1493"/>
      <c r="AN116" s="1493"/>
      <c r="AO116" s="1493"/>
      <c r="AP116" s="1493"/>
      <c r="AQ116" s="1493"/>
      <c r="AR116" s="1493"/>
      <c r="AS116" s="1493"/>
      <c r="AT116" s="1493"/>
      <c r="AU116" s="1493"/>
      <c r="AV116" s="1493"/>
      <c r="AW116" s="1493"/>
      <c r="AX116" s="1493"/>
      <c r="AY116" s="1493">
        <v>16</v>
      </c>
      <c r="AZ116" s="1493">
        <v>20</v>
      </c>
      <c r="BA116" s="1493">
        <v>20</v>
      </c>
      <c r="BB116" s="1493">
        <v>20</v>
      </c>
      <c r="BC116" s="1493">
        <v>14</v>
      </c>
      <c r="BD116" s="1281"/>
      <c r="BE116" s="1281"/>
      <c r="BF116" s="1281"/>
      <c r="BG116" s="1281"/>
      <c r="BH116" s="1281"/>
      <c r="BI116" s="1269">
        <f t="shared" si="27"/>
        <v>90</v>
      </c>
    </row>
    <row r="117" spans="1:61" ht="17.25" customHeight="1" x14ac:dyDescent="0.25">
      <c r="A117" s="2413"/>
      <c r="B117" s="107" t="s">
        <v>2384</v>
      </c>
      <c r="C117" s="1249" t="s">
        <v>284</v>
      </c>
      <c r="D117" s="90" t="s">
        <v>1139</v>
      </c>
      <c r="E117" s="1515">
        <f t="shared" si="30"/>
        <v>90</v>
      </c>
      <c r="F117" s="1515">
        <f t="shared" si="28"/>
        <v>90</v>
      </c>
      <c r="G117" s="1516" t="str">
        <f>VLOOKUP(H117,[1]MAGV!$B$1:$C$178,2,0)</f>
        <v>Th.Huấn</v>
      </c>
      <c r="H117" s="80" t="s">
        <v>270</v>
      </c>
      <c r="I117" s="1238"/>
      <c r="J117" s="1238"/>
      <c r="K117" s="1238"/>
      <c r="L117" s="1493"/>
      <c r="M117" s="1493"/>
      <c r="N117" s="1493"/>
      <c r="O117" s="1493"/>
      <c r="P117" s="1493"/>
      <c r="Q117" s="1493"/>
      <c r="R117" s="1493"/>
      <c r="S117" s="1493"/>
      <c r="T117" s="1493"/>
      <c r="U117" s="1493"/>
      <c r="V117" s="1493"/>
      <c r="W117" s="1493"/>
      <c r="X117" s="1493"/>
      <c r="Y117" s="1493"/>
      <c r="Z117" s="1493"/>
      <c r="AA117" s="1493"/>
      <c r="AB117" s="1493"/>
      <c r="AC117" s="1493"/>
      <c r="AD117" s="1493"/>
      <c r="AE117" s="1493"/>
      <c r="AF117" s="1493"/>
      <c r="AG117" s="1493"/>
      <c r="AH117" s="1493"/>
      <c r="AI117" s="1518"/>
      <c r="AJ117" s="1518"/>
      <c r="AK117" s="1493"/>
      <c r="AL117" s="1493"/>
      <c r="AM117" s="1493"/>
      <c r="AN117" s="1493"/>
      <c r="AO117" s="1493"/>
      <c r="AP117" s="1493"/>
      <c r="AQ117" s="1493"/>
      <c r="AR117" s="1493"/>
      <c r="AS117" s="1493"/>
      <c r="AT117" s="1493">
        <v>8</v>
      </c>
      <c r="AU117" s="1493">
        <v>20</v>
      </c>
      <c r="AV117" s="1493">
        <v>20</v>
      </c>
      <c r="AW117" s="1493">
        <v>20</v>
      </c>
      <c r="AX117" s="1493">
        <v>20</v>
      </c>
      <c r="AY117" s="1493">
        <v>2</v>
      </c>
      <c r="AZ117" s="1493"/>
      <c r="BA117" s="1493"/>
      <c r="BB117" s="1493"/>
      <c r="BC117" s="1493"/>
      <c r="BD117" s="1281"/>
      <c r="BE117" s="1281"/>
      <c r="BF117" s="1281"/>
      <c r="BG117" s="1281"/>
      <c r="BH117" s="1281"/>
      <c r="BI117" s="1269">
        <f t="shared" si="27"/>
        <v>90</v>
      </c>
    </row>
    <row r="118" spans="1:61" ht="17.25" customHeight="1" x14ac:dyDescent="0.25">
      <c r="A118" s="2413"/>
      <c r="B118" s="107" t="s">
        <v>2384</v>
      </c>
      <c r="C118" s="1249" t="s">
        <v>273</v>
      </c>
      <c r="D118" s="90" t="s">
        <v>1140</v>
      </c>
      <c r="E118" s="1515">
        <f t="shared" si="30"/>
        <v>90</v>
      </c>
      <c r="F118" s="1515">
        <f t="shared" si="28"/>
        <v>90</v>
      </c>
      <c r="G118" s="1516" t="str">
        <f>VLOOKUP(H118,[1]MAGV!$B$1:$C$178,2,0)</f>
        <v>C.Huyền</v>
      </c>
      <c r="H118" s="80" t="s">
        <v>275</v>
      </c>
      <c r="I118" s="1238"/>
      <c r="J118" s="1238"/>
      <c r="K118" s="1238"/>
      <c r="L118" s="1493"/>
      <c r="M118" s="1493"/>
      <c r="N118" s="1493"/>
      <c r="O118" s="1493"/>
      <c r="P118" s="1493"/>
      <c r="Q118" s="1493"/>
      <c r="R118" s="1493"/>
      <c r="S118" s="1493"/>
      <c r="T118" s="1493"/>
      <c r="U118" s="1493"/>
      <c r="V118" s="1493"/>
      <c r="W118" s="1493"/>
      <c r="X118" s="1493">
        <v>16</v>
      </c>
      <c r="Y118" s="1493">
        <v>16</v>
      </c>
      <c r="Z118" s="1493">
        <v>16</v>
      </c>
      <c r="AA118" s="1493">
        <v>16</v>
      </c>
      <c r="AB118" s="1493">
        <v>16</v>
      </c>
      <c r="AC118" s="1493">
        <v>10</v>
      </c>
      <c r="AD118" s="1493"/>
      <c r="AE118" s="1493"/>
      <c r="AF118" s="1493"/>
      <c r="AG118" s="1493"/>
      <c r="AH118" s="1493"/>
      <c r="AI118" s="1518"/>
      <c r="AJ118" s="1518"/>
      <c r="AK118" s="1493"/>
      <c r="AL118" s="1493"/>
      <c r="AM118" s="1493"/>
      <c r="AN118" s="1493"/>
      <c r="AO118" s="1493"/>
      <c r="AP118" s="1493"/>
      <c r="AQ118" s="1493"/>
      <c r="AR118" s="1493"/>
      <c r="AS118" s="1493"/>
      <c r="AT118" s="1493"/>
      <c r="AU118" s="1493"/>
      <c r="AV118" s="1493"/>
      <c r="AW118" s="1493"/>
      <c r="AX118" s="1493"/>
      <c r="AY118" s="1493"/>
      <c r="AZ118" s="1493"/>
      <c r="BA118" s="1493"/>
      <c r="BB118" s="1493"/>
      <c r="BC118" s="1493"/>
      <c r="BD118" s="1281"/>
      <c r="BE118" s="1281"/>
      <c r="BF118" s="1281"/>
      <c r="BG118" s="1281"/>
      <c r="BH118" s="1281"/>
      <c r="BI118" s="1269">
        <f t="shared" si="27"/>
        <v>90</v>
      </c>
    </row>
    <row r="119" spans="1:61" ht="17.25" customHeight="1" x14ac:dyDescent="0.25">
      <c r="A119" s="2413"/>
      <c r="B119" s="107" t="s">
        <v>2384</v>
      </c>
      <c r="C119" s="1249" t="s">
        <v>274</v>
      </c>
      <c r="D119" s="90" t="s">
        <v>1141</v>
      </c>
      <c r="E119" s="1515">
        <f t="shared" si="30"/>
        <v>120</v>
      </c>
      <c r="F119" s="1515">
        <f t="shared" si="28"/>
        <v>120</v>
      </c>
      <c r="G119" s="1516" t="str">
        <f>VLOOKUP(H119,[1]MAGV!$B$1:$C$178,2,0)</f>
        <v>C.Huyền</v>
      </c>
      <c r="H119" s="80" t="s">
        <v>275</v>
      </c>
      <c r="I119" s="1238"/>
      <c r="J119" s="1238"/>
      <c r="K119" s="1238"/>
      <c r="L119" s="1493"/>
      <c r="M119" s="1493"/>
      <c r="N119" s="1493">
        <v>15</v>
      </c>
      <c r="O119" s="1493">
        <v>15</v>
      </c>
      <c r="P119" s="1493">
        <v>15</v>
      </c>
      <c r="Q119" s="1493">
        <v>15</v>
      </c>
      <c r="R119" s="1493">
        <v>15</v>
      </c>
      <c r="S119" s="1493">
        <v>15</v>
      </c>
      <c r="T119" s="1493">
        <v>15</v>
      </c>
      <c r="U119" s="1493">
        <v>15</v>
      </c>
      <c r="V119" s="1493"/>
      <c r="W119" s="1493"/>
      <c r="X119" s="1493"/>
      <c r="Y119" s="1493"/>
      <c r="Z119" s="1493"/>
      <c r="AA119" s="1493"/>
      <c r="AB119" s="1493"/>
      <c r="AC119" s="1493"/>
      <c r="AD119" s="1493"/>
      <c r="AE119" s="1493"/>
      <c r="AF119" s="1493"/>
      <c r="AG119" s="1493"/>
      <c r="AH119" s="1493"/>
      <c r="AI119" s="1518"/>
      <c r="AJ119" s="1518"/>
      <c r="AK119" s="1493"/>
      <c r="AL119" s="1493"/>
      <c r="AM119" s="1493"/>
      <c r="AN119" s="1493"/>
      <c r="AO119" s="1493"/>
      <c r="AP119" s="1493"/>
      <c r="AQ119" s="1493"/>
      <c r="AR119" s="1493"/>
      <c r="AS119" s="1493"/>
      <c r="AT119" s="1493"/>
      <c r="AU119" s="1493"/>
      <c r="AV119" s="1493"/>
      <c r="AW119" s="1493"/>
      <c r="AX119" s="1493"/>
      <c r="AY119" s="1493"/>
      <c r="AZ119" s="1493"/>
      <c r="BA119" s="1493"/>
      <c r="BB119" s="1493"/>
      <c r="BC119" s="1493"/>
      <c r="BD119" s="1281"/>
      <c r="BE119" s="1281"/>
      <c r="BF119" s="1281"/>
      <c r="BG119" s="1281"/>
      <c r="BH119" s="1281"/>
      <c r="BI119" s="1269">
        <f t="shared" si="27"/>
        <v>120</v>
      </c>
    </row>
    <row r="120" spans="1:61" ht="17.25" customHeight="1" x14ac:dyDescent="0.25">
      <c r="A120" s="2413"/>
      <c r="B120" s="107" t="s">
        <v>2384</v>
      </c>
      <c r="C120" s="1249" t="s">
        <v>278</v>
      </c>
      <c r="D120" s="90" t="s">
        <v>1142</v>
      </c>
      <c r="E120" s="1515">
        <f t="shared" si="30"/>
        <v>120</v>
      </c>
      <c r="F120" s="1515">
        <f t="shared" si="28"/>
        <v>120</v>
      </c>
      <c r="G120" s="1516" t="str">
        <f>VLOOKUP(H120,[1]MAGV!$B$1:$C$178,2,0)</f>
        <v>Th.Huấn</v>
      </c>
      <c r="H120" s="80" t="s">
        <v>270</v>
      </c>
      <c r="I120" s="1238">
        <v>28</v>
      </c>
      <c r="J120" s="1238">
        <v>28</v>
      </c>
      <c r="K120" s="1238">
        <v>28</v>
      </c>
      <c r="L120" s="1493">
        <v>20</v>
      </c>
      <c r="M120" s="1493">
        <v>16</v>
      </c>
      <c r="N120" s="1493"/>
      <c r="O120" s="1493"/>
      <c r="P120" s="1493"/>
      <c r="Q120" s="1493"/>
      <c r="R120" s="1493"/>
      <c r="S120" s="1493"/>
      <c r="T120" s="1493"/>
      <c r="U120" s="1493"/>
      <c r="V120" s="1493"/>
      <c r="W120" s="1493"/>
      <c r="X120" s="1493"/>
      <c r="Y120" s="1493"/>
      <c r="Z120" s="1493"/>
      <c r="AA120" s="1493"/>
      <c r="AB120" s="1493"/>
      <c r="AC120" s="1493"/>
      <c r="AD120" s="1493"/>
      <c r="AE120" s="1493"/>
      <c r="AF120" s="1493"/>
      <c r="AG120" s="1493"/>
      <c r="AH120" s="1493"/>
      <c r="AI120" s="1518"/>
      <c r="AJ120" s="1518"/>
      <c r="AK120" s="1493"/>
      <c r="AL120" s="1493"/>
      <c r="AM120" s="1493"/>
      <c r="AN120" s="1493"/>
      <c r="AO120" s="1493"/>
      <c r="AP120" s="1493"/>
      <c r="AQ120" s="1493"/>
      <c r="AR120" s="1493"/>
      <c r="AS120" s="1493"/>
      <c r="AT120" s="1493"/>
      <c r="AU120" s="1493"/>
      <c r="AV120" s="1493"/>
      <c r="AW120" s="1493"/>
      <c r="AX120" s="1493"/>
      <c r="AY120" s="1493"/>
      <c r="AZ120" s="1493"/>
      <c r="BA120" s="1493"/>
      <c r="BB120" s="1493"/>
      <c r="BC120" s="1493"/>
      <c r="BD120" s="1281"/>
      <c r="BE120" s="1281"/>
      <c r="BF120" s="1281"/>
      <c r="BG120" s="1281"/>
      <c r="BH120" s="1281"/>
      <c r="BI120" s="1269">
        <f t="shared" si="27"/>
        <v>120</v>
      </c>
    </row>
    <row r="121" spans="1:61" ht="17.25" customHeight="1" x14ac:dyDescent="0.25">
      <c r="A121" s="2413"/>
      <c r="B121" s="107" t="s">
        <v>2384</v>
      </c>
      <c r="C121" s="1249" t="s">
        <v>285</v>
      </c>
      <c r="D121" s="90" t="s">
        <v>1124</v>
      </c>
      <c r="E121" s="1515">
        <f t="shared" si="30"/>
        <v>120</v>
      </c>
      <c r="F121" s="1515">
        <f t="shared" si="28"/>
        <v>120</v>
      </c>
      <c r="G121" s="1516" t="str">
        <f>VLOOKUP(H121,[1]MAGV!$B$1:$C$178,2,0)</f>
        <v>Th. Linh</v>
      </c>
      <c r="H121" s="80" t="s">
        <v>268</v>
      </c>
      <c r="I121" s="1238"/>
      <c r="J121" s="1238"/>
      <c r="K121" s="1238"/>
      <c r="L121" s="1493"/>
      <c r="M121" s="1493"/>
      <c r="N121" s="1493"/>
      <c r="O121" s="1493"/>
      <c r="P121" s="1493"/>
      <c r="Q121" s="1493"/>
      <c r="R121" s="1493"/>
      <c r="S121" s="1493"/>
      <c r="T121" s="1493"/>
      <c r="U121" s="1493"/>
      <c r="V121" s="1493">
        <v>12</v>
      </c>
      <c r="W121" s="1493">
        <v>12</v>
      </c>
      <c r="X121" s="1493">
        <v>12</v>
      </c>
      <c r="Y121" s="1493">
        <v>12</v>
      </c>
      <c r="Z121" s="1493">
        <v>12</v>
      </c>
      <c r="AA121" s="1493">
        <v>12</v>
      </c>
      <c r="AB121" s="1493">
        <v>12</v>
      </c>
      <c r="AC121" s="1493">
        <v>12</v>
      </c>
      <c r="AD121" s="1493">
        <v>12</v>
      </c>
      <c r="AE121" s="1493">
        <v>12</v>
      </c>
      <c r="AF121" s="1493"/>
      <c r="AG121" s="1493"/>
      <c r="AH121" s="1493"/>
      <c r="AI121" s="1518"/>
      <c r="AJ121" s="1518"/>
      <c r="AK121" s="1493"/>
      <c r="AL121" s="1493"/>
      <c r="AM121" s="1493"/>
      <c r="AN121" s="1493"/>
      <c r="AO121" s="1493"/>
      <c r="AP121" s="1493"/>
      <c r="AQ121" s="1493"/>
      <c r="AR121" s="1493"/>
      <c r="AS121" s="1493"/>
      <c r="AT121" s="1493"/>
      <c r="AU121" s="1493"/>
      <c r="AV121" s="1493"/>
      <c r="AW121" s="1493"/>
      <c r="AX121" s="1493"/>
      <c r="AY121" s="1493"/>
      <c r="AZ121" s="1493"/>
      <c r="BA121" s="1493"/>
      <c r="BB121" s="1493"/>
      <c r="BC121" s="1493"/>
      <c r="BD121" s="1281"/>
      <c r="BE121" s="1281"/>
      <c r="BF121" s="1281"/>
      <c r="BG121" s="1281"/>
      <c r="BH121" s="1281"/>
      <c r="BI121" s="1269">
        <f t="shared" si="27"/>
        <v>120</v>
      </c>
    </row>
    <row r="122" spans="1:61" ht="17.25" customHeight="1" x14ac:dyDescent="0.25">
      <c r="A122" s="2413"/>
      <c r="B122" s="107" t="s">
        <v>2384</v>
      </c>
      <c r="C122" s="1249" t="s">
        <v>298</v>
      </c>
      <c r="D122" s="90" t="s">
        <v>2363</v>
      </c>
      <c r="E122" s="1515">
        <f t="shared" si="30"/>
        <v>60</v>
      </c>
      <c r="F122" s="1515">
        <f t="shared" si="28"/>
        <v>60</v>
      </c>
      <c r="G122" s="1516" t="str">
        <f>VLOOKUP(H122,[1]MAGV!$B$1:$C$178,2,0)</f>
        <v>Th. Linh</v>
      </c>
      <c r="H122" s="80" t="s">
        <v>268</v>
      </c>
      <c r="I122" s="1238"/>
      <c r="J122" s="1238"/>
      <c r="K122" s="1238"/>
      <c r="L122" s="1493"/>
      <c r="M122" s="1493"/>
      <c r="N122" s="1493"/>
      <c r="O122" s="1493"/>
      <c r="P122" s="1493"/>
      <c r="Q122" s="1493"/>
      <c r="R122" s="1493"/>
      <c r="S122" s="1493"/>
      <c r="T122" s="1493"/>
      <c r="U122" s="1493"/>
      <c r="V122" s="1493"/>
      <c r="W122" s="1493"/>
      <c r="X122" s="1493"/>
      <c r="Y122" s="1493"/>
      <c r="Z122" s="1493"/>
      <c r="AA122" s="1493"/>
      <c r="AB122" s="1493"/>
      <c r="AC122" s="1493"/>
      <c r="AD122" s="1493"/>
      <c r="AE122" s="1493"/>
      <c r="AF122" s="1493">
        <v>12</v>
      </c>
      <c r="AG122" s="1493">
        <v>12</v>
      </c>
      <c r="AH122" s="1493">
        <v>20</v>
      </c>
      <c r="AI122" s="1518"/>
      <c r="AJ122" s="1518"/>
      <c r="AK122" s="1493">
        <v>12</v>
      </c>
      <c r="AL122" s="1493">
        <v>4</v>
      </c>
      <c r="AM122" s="1493"/>
      <c r="AN122" s="1493"/>
      <c r="AO122" s="1493"/>
      <c r="AP122" s="1493"/>
      <c r="AQ122" s="1493"/>
      <c r="AR122" s="1493"/>
      <c r="AS122" s="1493"/>
      <c r="AT122" s="1493"/>
      <c r="AU122" s="1493"/>
      <c r="AV122" s="1493"/>
      <c r="AW122" s="1493"/>
      <c r="AX122" s="1493"/>
      <c r="AY122" s="1493"/>
      <c r="AZ122" s="1493"/>
      <c r="BA122" s="1493"/>
      <c r="BB122" s="1493"/>
      <c r="BC122" s="1493"/>
      <c r="BD122" s="1281"/>
      <c r="BE122" s="1281"/>
      <c r="BF122" s="1281"/>
      <c r="BG122" s="1281"/>
      <c r="BH122" s="1281"/>
      <c r="BI122" s="1269">
        <f t="shared" si="27"/>
        <v>60</v>
      </c>
    </row>
    <row r="123" spans="1:61" ht="17.25" customHeight="1" x14ac:dyDescent="0.25">
      <c r="A123" s="2413"/>
      <c r="B123" s="107" t="s">
        <v>2384</v>
      </c>
      <c r="C123" s="1249" t="s">
        <v>299</v>
      </c>
      <c r="D123" s="90" t="s">
        <v>2388</v>
      </c>
      <c r="E123" s="1515">
        <f t="shared" si="30"/>
        <v>80</v>
      </c>
      <c r="F123" s="1515">
        <f t="shared" si="28"/>
        <v>80</v>
      </c>
      <c r="G123" s="1516" t="str">
        <f>VLOOKUP(H123,[1]MAGV!$B$1:$C$178,2,0)</f>
        <v>Th. Linh</v>
      </c>
      <c r="H123" s="80" t="s">
        <v>268</v>
      </c>
      <c r="I123" s="1238"/>
      <c r="J123" s="1238"/>
      <c r="K123" s="1238"/>
      <c r="L123" s="1493"/>
      <c r="M123" s="1493"/>
      <c r="N123" s="1493"/>
      <c r="O123" s="1493"/>
      <c r="P123" s="1493"/>
      <c r="Q123" s="1493"/>
      <c r="R123" s="1493"/>
      <c r="S123" s="1493"/>
      <c r="T123" s="1493"/>
      <c r="U123" s="1493"/>
      <c r="V123" s="1493"/>
      <c r="W123" s="1493"/>
      <c r="X123" s="1493"/>
      <c r="Y123" s="1493"/>
      <c r="Z123" s="1493"/>
      <c r="AA123" s="1493"/>
      <c r="AB123" s="1493"/>
      <c r="AC123" s="1493"/>
      <c r="AD123" s="1493"/>
      <c r="AE123" s="1493"/>
      <c r="AF123" s="1493"/>
      <c r="AG123" s="1493"/>
      <c r="AH123" s="1493"/>
      <c r="AI123" s="1518"/>
      <c r="AJ123" s="1518"/>
      <c r="AK123" s="1493"/>
      <c r="AL123" s="1493"/>
      <c r="AM123" s="1493"/>
      <c r="AN123" s="1493"/>
      <c r="AO123" s="1493"/>
      <c r="AP123" s="1493">
        <v>20</v>
      </c>
      <c r="AQ123" s="1493">
        <v>20</v>
      </c>
      <c r="AR123" s="1493">
        <v>20</v>
      </c>
      <c r="AS123" s="1493">
        <v>20</v>
      </c>
      <c r="AT123" s="1493"/>
      <c r="AU123" s="1493"/>
      <c r="AV123" s="1493"/>
      <c r="AW123" s="1493"/>
      <c r="AX123" s="1493"/>
      <c r="AY123" s="1493"/>
      <c r="AZ123" s="1493"/>
      <c r="BA123" s="1493"/>
      <c r="BB123" s="1493"/>
      <c r="BC123" s="1493"/>
      <c r="BD123" s="1281"/>
      <c r="BE123" s="1281"/>
      <c r="BF123" s="1281"/>
      <c r="BG123" s="1281"/>
      <c r="BH123" s="1281"/>
      <c r="BI123" s="1269">
        <f t="shared" si="27"/>
        <v>80</v>
      </c>
    </row>
    <row r="124" spans="1:61" ht="17.25" customHeight="1" x14ac:dyDescent="0.25">
      <c r="A124" s="2413"/>
      <c r="B124" s="107" t="s">
        <v>2384</v>
      </c>
      <c r="C124" s="1249" t="s">
        <v>299</v>
      </c>
      <c r="D124" s="90" t="s">
        <v>2388</v>
      </c>
      <c r="E124" s="1515">
        <f t="shared" si="30"/>
        <v>10</v>
      </c>
      <c r="F124" s="1515">
        <f t="shared" si="28"/>
        <v>10</v>
      </c>
      <c r="G124" s="1516" t="str">
        <f>VLOOKUP(H124,[1]MAGV!$B$1:$C$178,2,0)</f>
        <v>Th.Huấn</v>
      </c>
      <c r="H124" s="80" t="s">
        <v>270</v>
      </c>
      <c r="I124" s="1238"/>
      <c r="J124" s="1238"/>
      <c r="K124" s="1238"/>
      <c r="L124" s="1493"/>
      <c r="M124" s="1493"/>
      <c r="N124" s="1493"/>
      <c r="O124" s="1493"/>
      <c r="P124" s="1493"/>
      <c r="Q124" s="1493"/>
      <c r="R124" s="1493"/>
      <c r="S124" s="1493"/>
      <c r="T124" s="1493"/>
      <c r="U124" s="1493"/>
      <c r="V124" s="1493"/>
      <c r="W124" s="1493"/>
      <c r="X124" s="1493"/>
      <c r="Y124" s="1493"/>
      <c r="Z124" s="1493"/>
      <c r="AA124" s="1493"/>
      <c r="AB124" s="1493"/>
      <c r="AC124" s="1493"/>
      <c r="AD124" s="1493"/>
      <c r="AE124" s="1493"/>
      <c r="AF124" s="1493"/>
      <c r="AG124" s="1493"/>
      <c r="AH124" s="1493"/>
      <c r="AI124" s="1518"/>
      <c r="AJ124" s="1518"/>
      <c r="AK124" s="1493"/>
      <c r="AL124" s="1493"/>
      <c r="AM124" s="1493"/>
      <c r="AN124" s="1493"/>
      <c r="AO124" s="1493"/>
      <c r="AP124" s="1493"/>
      <c r="AQ124" s="1493"/>
      <c r="AR124" s="1493"/>
      <c r="AS124" s="1493"/>
      <c r="AT124" s="1493">
        <v>10</v>
      </c>
      <c r="AU124" s="1493"/>
      <c r="AV124" s="1493"/>
      <c r="AW124" s="1493"/>
      <c r="AX124" s="1493"/>
      <c r="AY124" s="1493"/>
      <c r="AZ124" s="1493"/>
      <c r="BA124" s="1493"/>
      <c r="BB124" s="1493"/>
      <c r="BC124" s="1493"/>
      <c r="BD124" s="1281"/>
      <c r="BE124" s="1281"/>
      <c r="BF124" s="1281"/>
      <c r="BG124" s="1281"/>
      <c r="BH124" s="1281"/>
      <c r="BI124" s="1269">
        <f t="shared" si="27"/>
        <v>10</v>
      </c>
    </row>
    <row r="125" spans="1:61" ht="17.25" customHeight="1" x14ac:dyDescent="0.25">
      <c r="A125" s="2413"/>
      <c r="B125" s="107" t="s">
        <v>2384</v>
      </c>
      <c r="C125" s="1249" t="s">
        <v>2250</v>
      </c>
      <c r="D125" s="90" t="s">
        <v>1144</v>
      </c>
      <c r="E125" s="1515">
        <f t="shared" si="30"/>
        <v>60</v>
      </c>
      <c r="F125" s="1515">
        <f t="shared" si="28"/>
        <v>60</v>
      </c>
      <c r="G125" s="1516" t="str">
        <f>VLOOKUP(H125,[1]MAGV!$B$1:$C$178,2,0)</f>
        <v>Th. Linh</v>
      </c>
      <c r="H125" s="80" t="s">
        <v>268</v>
      </c>
      <c r="I125" s="1238"/>
      <c r="J125" s="1238"/>
      <c r="K125" s="1238"/>
      <c r="L125" s="1493"/>
      <c r="M125" s="1493"/>
      <c r="N125" s="1493"/>
      <c r="O125" s="1493"/>
      <c r="P125" s="1493"/>
      <c r="Q125" s="1493"/>
      <c r="R125" s="1493"/>
      <c r="S125" s="1493"/>
      <c r="T125" s="1493"/>
      <c r="U125" s="1493"/>
      <c r="V125" s="1493"/>
      <c r="W125" s="1493"/>
      <c r="X125" s="1493"/>
      <c r="Y125" s="1493"/>
      <c r="Z125" s="1493"/>
      <c r="AA125" s="1493"/>
      <c r="AB125" s="1493"/>
      <c r="AC125" s="1493"/>
      <c r="AD125" s="1493"/>
      <c r="AE125" s="1493"/>
      <c r="AF125" s="1493"/>
      <c r="AG125" s="1493"/>
      <c r="AH125" s="1493"/>
      <c r="AI125" s="1518"/>
      <c r="AJ125" s="1518"/>
      <c r="AK125" s="1493"/>
      <c r="AL125" s="1493">
        <v>8</v>
      </c>
      <c r="AM125" s="1493">
        <v>12</v>
      </c>
      <c r="AN125" s="1493">
        <v>20</v>
      </c>
      <c r="AO125" s="1493">
        <v>20</v>
      </c>
      <c r="AP125" s="1493"/>
      <c r="AQ125" s="1493"/>
      <c r="AR125" s="1493"/>
      <c r="AS125" s="1493"/>
      <c r="AT125" s="1493"/>
      <c r="AU125" s="1493"/>
      <c r="AV125" s="1493"/>
      <c r="AW125" s="1493"/>
      <c r="AX125" s="1493"/>
      <c r="AY125" s="1493"/>
      <c r="AZ125" s="1493"/>
      <c r="BA125" s="1493"/>
      <c r="BB125" s="1493"/>
      <c r="BC125" s="1493"/>
      <c r="BD125" s="1281"/>
      <c r="BE125" s="1281"/>
      <c r="BF125" s="1281"/>
      <c r="BG125" s="1281"/>
      <c r="BH125" s="1281"/>
      <c r="BI125" s="1269">
        <f t="shared" si="27"/>
        <v>60</v>
      </c>
    </row>
    <row r="126" spans="1:61" s="1288" customFormat="1" ht="24" customHeight="1" x14ac:dyDescent="0.2">
      <c r="A126" s="2413"/>
      <c r="B126" s="978" t="s">
        <v>1964</v>
      </c>
      <c r="C126" s="1287"/>
      <c r="D126" s="1287" t="s">
        <v>843</v>
      </c>
      <c r="E126" s="1287">
        <f>SUM(E110:E125)</f>
        <v>1160</v>
      </c>
      <c r="F126" s="1287">
        <f t="shared" ref="F126:BH126" si="31">SUM(F110:F125)</f>
        <v>1160</v>
      </c>
      <c r="G126" s="1287">
        <f t="shared" si="31"/>
        <v>0</v>
      </c>
      <c r="H126" s="1287">
        <f t="shared" si="31"/>
        <v>0</v>
      </c>
      <c r="I126" s="1287">
        <f t="shared" si="31"/>
        <v>28</v>
      </c>
      <c r="J126" s="1287">
        <f t="shared" si="31"/>
        <v>28</v>
      </c>
      <c r="K126" s="1287">
        <f t="shared" si="31"/>
        <v>28</v>
      </c>
      <c r="L126" s="1287">
        <f t="shared" si="31"/>
        <v>20</v>
      </c>
      <c r="M126" s="1287">
        <f t="shared" si="31"/>
        <v>16</v>
      </c>
      <c r="N126" s="1287">
        <f t="shared" si="31"/>
        <v>35</v>
      </c>
      <c r="O126" s="1287">
        <f t="shared" si="31"/>
        <v>35</v>
      </c>
      <c r="P126" s="1287">
        <f t="shared" si="31"/>
        <v>35</v>
      </c>
      <c r="Q126" s="1287">
        <f t="shared" si="31"/>
        <v>35</v>
      </c>
      <c r="R126" s="1287">
        <f t="shared" si="31"/>
        <v>35</v>
      </c>
      <c r="S126" s="1287">
        <f t="shared" si="31"/>
        <v>35</v>
      </c>
      <c r="T126" s="1287">
        <f t="shared" si="31"/>
        <v>35</v>
      </c>
      <c r="U126" s="1287">
        <f t="shared" si="31"/>
        <v>30</v>
      </c>
      <c r="V126" s="1287">
        <f t="shared" si="31"/>
        <v>22</v>
      </c>
      <c r="W126" s="1287">
        <f t="shared" si="31"/>
        <v>32</v>
      </c>
      <c r="X126" s="1287">
        <f t="shared" si="31"/>
        <v>28</v>
      </c>
      <c r="Y126" s="1287">
        <f t="shared" si="31"/>
        <v>28</v>
      </c>
      <c r="Z126" s="1287">
        <f t="shared" si="31"/>
        <v>28</v>
      </c>
      <c r="AA126" s="1287">
        <f t="shared" si="31"/>
        <v>28</v>
      </c>
      <c r="AB126" s="1287">
        <f t="shared" si="31"/>
        <v>28</v>
      </c>
      <c r="AC126" s="1287">
        <f t="shared" si="31"/>
        <v>27</v>
      </c>
      <c r="AD126" s="1287">
        <f t="shared" si="31"/>
        <v>27</v>
      </c>
      <c r="AE126" s="1287">
        <f t="shared" si="31"/>
        <v>32</v>
      </c>
      <c r="AF126" s="1287">
        <f t="shared" si="31"/>
        <v>27</v>
      </c>
      <c r="AG126" s="1287">
        <f t="shared" si="31"/>
        <v>32</v>
      </c>
      <c r="AH126" s="1287">
        <f t="shared" si="31"/>
        <v>20</v>
      </c>
      <c r="AI126" s="1287">
        <f t="shared" si="31"/>
        <v>0</v>
      </c>
      <c r="AJ126" s="1287">
        <f t="shared" si="31"/>
        <v>0</v>
      </c>
      <c r="AK126" s="1287">
        <f t="shared" si="31"/>
        <v>32</v>
      </c>
      <c r="AL126" s="1287">
        <f t="shared" si="31"/>
        <v>32</v>
      </c>
      <c r="AM126" s="1287">
        <f t="shared" si="31"/>
        <v>32</v>
      </c>
      <c r="AN126" s="1287">
        <f t="shared" si="31"/>
        <v>20</v>
      </c>
      <c r="AO126" s="1287">
        <f t="shared" si="31"/>
        <v>20</v>
      </c>
      <c r="AP126" s="1287">
        <f t="shared" si="31"/>
        <v>20</v>
      </c>
      <c r="AQ126" s="1287">
        <f t="shared" si="31"/>
        <v>20</v>
      </c>
      <c r="AR126" s="1287">
        <f t="shared" si="31"/>
        <v>20</v>
      </c>
      <c r="AS126" s="1287">
        <f t="shared" si="31"/>
        <v>20</v>
      </c>
      <c r="AT126" s="1287">
        <f t="shared" si="31"/>
        <v>18</v>
      </c>
      <c r="AU126" s="1287">
        <f t="shared" si="31"/>
        <v>20</v>
      </c>
      <c r="AV126" s="1287">
        <f t="shared" si="31"/>
        <v>20</v>
      </c>
      <c r="AW126" s="1287">
        <f t="shared" si="31"/>
        <v>20</v>
      </c>
      <c r="AX126" s="1287">
        <f t="shared" si="31"/>
        <v>20</v>
      </c>
      <c r="AY126" s="1287">
        <f t="shared" si="31"/>
        <v>18</v>
      </c>
      <c r="AZ126" s="1287">
        <f t="shared" si="31"/>
        <v>20</v>
      </c>
      <c r="BA126" s="1287">
        <f t="shared" si="31"/>
        <v>20</v>
      </c>
      <c r="BB126" s="1287">
        <f t="shared" si="31"/>
        <v>20</v>
      </c>
      <c r="BC126" s="1287">
        <f t="shared" si="31"/>
        <v>14</v>
      </c>
      <c r="BD126" s="1287">
        <f t="shared" si="31"/>
        <v>0</v>
      </c>
      <c r="BE126" s="1287">
        <f t="shared" si="31"/>
        <v>0</v>
      </c>
      <c r="BF126" s="1287">
        <f t="shared" si="31"/>
        <v>0</v>
      </c>
      <c r="BG126" s="1287">
        <f t="shared" si="31"/>
        <v>0</v>
      </c>
      <c r="BH126" s="1287">
        <f t="shared" si="31"/>
        <v>0</v>
      </c>
      <c r="BI126" s="1269">
        <f t="shared" si="27"/>
        <v>1160</v>
      </c>
    </row>
    <row r="127" spans="1:61" s="1548" customFormat="1" ht="15" x14ac:dyDescent="0.25">
      <c r="A127" s="1589"/>
      <c r="B127" s="1537" t="s">
        <v>2389</v>
      </c>
      <c r="C127" s="1537" t="s">
        <v>157</v>
      </c>
      <c r="D127" s="1590" t="s">
        <v>124</v>
      </c>
      <c r="E127" s="1537">
        <f t="shared" ref="E127:E128" si="32">SUM(I127:BB127)</f>
        <v>45</v>
      </c>
      <c r="G127" s="1536" t="s">
        <v>2225</v>
      </c>
      <c r="H127" s="754" t="s">
        <v>1032</v>
      </c>
      <c r="I127" s="1547"/>
      <c r="J127" s="1547"/>
      <c r="K127" s="1547"/>
      <c r="L127" s="1547"/>
      <c r="M127" s="1547"/>
      <c r="N127" s="1547"/>
      <c r="O127" s="1529"/>
      <c r="P127" s="1529"/>
      <c r="Q127" s="1529"/>
      <c r="R127" s="1529"/>
      <c r="S127" s="1529"/>
      <c r="T127" s="1547"/>
      <c r="U127" s="1547"/>
      <c r="V127" s="1547"/>
      <c r="W127" s="1591"/>
      <c r="X127" s="1591"/>
      <c r="Y127" s="1591"/>
      <c r="Z127" s="1547"/>
      <c r="AA127" s="1547"/>
      <c r="AB127" s="1547"/>
      <c r="AC127" s="1547"/>
      <c r="AD127" s="1547"/>
      <c r="AE127" s="1547"/>
      <c r="AF127" s="1547"/>
      <c r="AG127" s="1547"/>
      <c r="AH127" s="1587"/>
      <c r="AI127" s="1587"/>
      <c r="AJ127" s="1547"/>
      <c r="AK127" s="1547"/>
      <c r="AL127" s="1591"/>
      <c r="AM127" s="1591"/>
      <c r="AN127" s="1591"/>
      <c r="AO127" s="1547"/>
      <c r="AP127" s="1547"/>
      <c r="AQ127" s="1547"/>
      <c r="AR127" s="1547"/>
      <c r="AS127" s="1547">
        <v>45</v>
      </c>
      <c r="AT127" s="1547"/>
      <c r="AU127" s="1547"/>
      <c r="AV127" s="1547"/>
      <c r="AW127" s="1547"/>
      <c r="AX127" s="1547"/>
      <c r="AY127" s="1547"/>
      <c r="AZ127" s="1547"/>
      <c r="BA127" s="1574"/>
      <c r="BC127" s="1588"/>
      <c r="BD127" s="1588"/>
      <c r="BE127" s="1587"/>
    </row>
    <row r="128" spans="1:61" s="1548" customFormat="1" ht="15" x14ac:dyDescent="0.25">
      <c r="A128" s="1589"/>
      <c r="B128" s="755"/>
      <c r="C128" s="1537" t="s">
        <v>158</v>
      </c>
      <c r="D128" s="1590" t="s">
        <v>2431</v>
      </c>
      <c r="E128" s="1537">
        <f t="shared" si="32"/>
        <v>90</v>
      </c>
      <c r="G128" s="1536" t="s">
        <v>2222</v>
      </c>
      <c r="H128" s="754" t="s">
        <v>147</v>
      </c>
      <c r="I128" s="1547"/>
      <c r="J128" s="1547"/>
      <c r="K128" s="1547"/>
      <c r="L128" s="1547"/>
      <c r="M128" s="1547"/>
      <c r="N128" s="1547"/>
      <c r="O128" s="1547"/>
      <c r="P128" s="1547"/>
      <c r="Q128" s="1547"/>
      <c r="R128" s="1547"/>
      <c r="S128" s="1547"/>
      <c r="T128" s="1547"/>
      <c r="U128" s="1547"/>
      <c r="V128" s="1547"/>
      <c r="W128" s="1547"/>
      <c r="X128" s="1547"/>
      <c r="Y128" s="1547"/>
      <c r="Z128" s="1547"/>
      <c r="AA128" s="1547"/>
      <c r="AB128" s="1547"/>
      <c r="AC128" s="1547"/>
      <c r="AD128" s="1547"/>
      <c r="AE128" s="1547"/>
      <c r="AF128" s="1547"/>
      <c r="AG128" s="1547"/>
      <c r="AH128" s="1587"/>
      <c r="AI128" s="1587"/>
      <c r="AJ128" s="1547"/>
      <c r="AK128" s="1547"/>
      <c r="AL128" s="1591"/>
      <c r="AM128" s="1591"/>
      <c r="AN128" s="1591"/>
      <c r="AO128" s="1547"/>
      <c r="AP128" s="1547"/>
      <c r="AQ128" s="1547"/>
      <c r="AR128" s="1547"/>
      <c r="AS128" s="1547"/>
      <c r="AT128" s="1547">
        <v>35</v>
      </c>
      <c r="AU128" s="1547">
        <v>35</v>
      </c>
      <c r="AV128" s="1547">
        <v>20</v>
      </c>
      <c r="AW128" s="1547"/>
      <c r="AX128" s="1547"/>
      <c r="AY128" s="1547"/>
      <c r="AZ128" s="1547"/>
      <c r="BA128" s="1574"/>
      <c r="BC128" s="1588"/>
      <c r="BD128" s="1588"/>
      <c r="BE128" s="1587"/>
    </row>
    <row r="129" spans="1:61" ht="17.25" customHeight="1" x14ac:dyDescent="0.25">
      <c r="A129" s="2413">
        <v>15</v>
      </c>
      <c r="B129" s="107" t="s">
        <v>2389</v>
      </c>
      <c r="C129" s="1249" t="s">
        <v>162</v>
      </c>
      <c r="D129" s="90" t="s">
        <v>1153</v>
      </c>
      <c r="E129" s="1515">
        <f>F129</f>
        <v>75</v>
      </c>
      <c r="F129" s="1515">
        <f t="shared" si="28"/>
        <v>75</v>
      </c>
      <c r="G129" s="1516" t="str">
        <f>VLOOKUP(H129,[1]MAGV!$B$1:$C$178,2,0)</f>
        <v>C.Ngà</v>
      </c>
      <c r="H129" s="80" t="s">
        <v>279</v>
      </c>
      <c r="I129" s="1238"/>
      <c r="J129" s="1238"/>
      <c r="K129" s="1238"/>
      <c r="L129" s="1493"/>
      <c r="M129" s="1493"/>
      <c r="N129" s="1493"/>
      <c r="O129" s="1493"/>
      <c r="P129" s="1493"/>
      <c r="Q129" s="1493"/>
      <c r="R129" s="1493"/>
      <c r="S129" s="1493"/>
      <c r="T129" s="1493"/>
      <c r="U129" s="1493"/>
      <c r="V129" s="1493">
        <v>35</v>
      </c>
      <c r="W129" s="1493">
        <v>35</v>
      </c>
      <c r="X129" s="1493">
        <v>5</v>
      </c>
      <c r="Y129" s="1493"/>
      <c r="Z129" s="1493"/>
      <c r="AA129" s="1493"/>
      <c r="AB129" s="1493"/>
      <c r="AC129" s="1493"/>
      <c r="AD129" s="1493"/>
      <c r="AE129" s="1493"/>
      <c r="AF129" s="1493"/>
      <c r="AG129" s="1493"/>
      <c r="AH129" s="1493"/>
      <c r="AI129" s="1518"/>
      <c r="AJ129" s="1518"/>
      <c r="AK129" s="1493"/>
      <c r="AL129" s="1493"/>
      <c r="AM129" s="1493"/>
      <c r="AN129" s="1493"/>
      <c r="AO129" s="1493"/>
      <c r="AP129" s="1493"/>
      <c r="AQ129" s="1493"/>
      <c r="AR129" s="1493"/>
      <c r="AS129" s="1493"/>
      <c r="AT129" s="1493"/>
      <c r="AU129" s="1493"/>
      <c r="AV129" s="1493"/>
      <c r="AW129" s="1493"/>
      <c r="AX129" s="1493"/>
      <c r="AY129" s="1493"/>
      <c r="AZ129" s="1493"/>
      <c r="BA129" s="1493"/>
      <c r="BB129" s="1493"/>
      <c r="BC129" s="1493"/>
      <c r="BD129" s="1281"/>
      <c r="BE129" s="1281"/>
      <c r="BF129" s="1281"/>
      <c r="BG129" s="1281"/>
      <c r="BH129" s="1281"/>
      <c r="BI129" s="1269">
        <f t="shared" si="27"/>
        <v>75</v>
      </c>
    </row>
    <row r="130" spans="1:61" ht="17.25" customHeight="1" x14ac:dyDescent="0.25">
      <c r="A130" s="2413"/>
      <c r="B130" s="107" t="s">
        <v>2389</v>
      </c>
      <c r="C130" s="1249" t="s">
        <v>119</v>
      </c>
      <c r="D130" s="90" t="s">
        <v>1154</v>
      </c>
      <c r="E130" s="1515">
        <f t="shared" ref="E130:E145" si="33">F130</f>
        <v>30</v>
      </c>
      <c r="F130" s="1515">
        <f t="shared" si="28"/>
        <v>30</v>
      </c>
      <c r="G130" s="1516" t="str">
        <f>VLOOKUP(H130,[1]MAGV!$B$1:$C$178,2,0)</f>
        <v>C.Ngà</v>
      </c>
      <c r="H130" s="80" t="s">
        <v>279</v>
      </c>
      <c r="I130" s="1238"/>
      <c r="J130" s="1238"/>
      <c r="K130" s="1238"/>
      <c r="L130" s="1493"/>
      <c r="M130" s="1493"/>
      <c r="N130" s="1493"/>
      <c r="O130" s="1493"/>
      <c r="P130" s="1493"/>
      <c r="Q130" s="1493"/>
      <c r="R130" s="1493"/>
      <c r="S130" s="1493"/>
      <c r="T130" s="1493"/>
      <c r="U130" s="1493"/>
      <c r="V130" s="1493"/>
      <c r="W130" s="1493"/>
      <c r="X130" s="1493">
        <v>30</v>
      </c>
      <c r="Y130" s="1493"/>
      <c r="Z130" s="1493"/>
      <c r="AA130" s="1493"/>
      <c r="AB130" s="1493"/>
      <c r="AC130" s="1493"/>
      <c r="AD130" s="1493"/>
      <c r="AE130" s="1493"/>
      <c r="AF130" s="1493"/>
      <c r="AG130" s="1493"/>
      <c r="AH130" s="1493"/>
      <c r="AI130" s="1518"/>
      <c r="AJ130" s="1518"/>
      <c r="AK130" s="1493"/>
      <c r="AL130" s="1493"/>
      <c r="AM130" s="1493"/>
      <c r="AN130" s="1493"/>
      <c r="AO130" s="1493"/>
      <c r="AP130" s="1493"/>
      <c r="AQ130" s="1493"/>
      <c r="AR130" s="1493"/>
      <c r="AS130" s="1493"/>
      <c r="AT130" s="1493"/>
      <c r="AU130" s="1493"/>
      <c r="AV130" s="1493"/>
      <c r="AW130" s="1493"/>
      <c r="AX130" s="1493"/>
      <c r="AY130" s="1493"/>
      <c r="AZ130" s="1493"/>
      <c r="BA130" s="1493"/>
      <c r="BB130" s="1493"/>
      <c r="BC130" s="1493"/>
      <c r="BD130" s="1281"/>
      <c r="BE130" s="1281"/>
      <c r="BF130" s="1281"/>
      <c r="BG130" s="1281"/>
      <c r="BH130" s="1281"/>
      <c r="BI130" s="1269">
        <f t="shared" si="27"/>
        <v>30</v>
      </c>
    </row>
    <row r="131" spans="1:61" ht="17.25" customHeight="1" x14ac:dyDescent="0.25">
      <c r="A131" s="2413"/>
      <c r="B131" s="107" t="s">
        <v>2389</v>
      </c>
      <c r="C131" s="1249" t="s">
        <v>163</v>
      </c>
      <c r="D131" s="90" t="s">
        <v>1155</v>
      </c>
      <c r="E131" s="1515">
        <f t="shared" si="33"/>
        <v>75</v>
      </c>
      <c r="F131" s="1515">
        <f t="shared" si="28"/>
        <v>75</v>
      </c>
      <c r="G131" s="1516" t="str">
        <f>VLOOKUP(H131,[1]MAGV!$B$1:$C$178,2,0)</f>
        <v>C.Ngà</v>
      </c>
      <c r="H131" s="80" t="s">
        <v>279</v>
      </c>
      <c r="I131" s="1238"/>
      <c r="J131" s="1238"/>
      <c r="K131" s="1238"/>
      <c r="L131" s="1493"/>
      <c r="M131" s="1493"/>
      <c r="N131" s="1493"/>
      <c r="O131" s="1493"/>
      <c r="P131" s="1493"/>
      <c r="Q131" s="1493"/>
      <c r="R131" s="1493"/>
      <c r="S131" s="1493"/>
      <c r="T131" s="1493"/>
      <c r="U131" s="1493"/>
      <c r="V131" s="1493"/>
      <c r="W131" s="1493"/>
      <c r="X131" s="1493"/>
      <c r="Y131" s="1493">
        <v>35</v>
      </c>
      <c r="Z131" s="1493">
        <v>40</v>
      </c>
      <c r="AA131" s="1493"/>
      <c r="AB131" s="1493"/>
      <c r="AC131" s="1493"/>
      <c r="AD131" s="1493"/>
      <c r="AE131" s="1493"/>
      <c r="AF131" s="1493"/>
      <c r="AG131" s="1493"/>
      <c r="AH131" s="1493"/>
      <c r="AI131" s="1518"/>
      <c r="AJ131" s="1518"/>
      <c r="AK131" s="1493"/>
      <c r="AL131" s="1493"/>
      <c r="AM131" s="1493"/>
      <c r="AN131" s="1493"/>
      <c r="AO131" s="1493"/>
      <c r="AP131" s="1493"/>
      <c r="AQ131" s="1493"/>
      <c r="AR131" s="1493"/>
      <c r="AS131" s="1493"/>
      <c r="AT131" s="1493"/>
      <c r="AU131" s="1493"/>
      <c r="AV131" s="1493"/>
      <c r="AW131" s="1493"/>
      <c r="AX131" s="1493"/>
      <c r="AY131" s="1493"/>
      <c r="AZ131" s="1493"/>
      <c r="BA131" s="1493"/>
      <c r="BB131" s="1493"/>
      <c r="BC131" s="1493"/>
      <c r="BD131" s="1281"/>
      <c r="BE131" s="1281"/>
      <c r="BF131" s="1281"/>
      <c r="BG131" s="1281"/>
      <c r="BH131" s="1281"/>
      <c r="BI131" s="1269">
        <f t="shared" si="27"/>
        <v>75</v>
      </c>
    </row>
    <row r="132" spans="1:61" ht="17.25" customHeight="1" x14ac:dyDescent="0.25">
      <c r="A132" s="2413"/>
      <c r="B132" s="107" t="s">
        <v>2390</v>
      </c>
      <c r="C132" s="1249" t="s">
        <v>171</v>
      </c>
      <c r="D132" s="90" t="s">
        <v>1156</v>
      </c>
      <c r="E132" s="1515">
        <f t="shared" si="33"/>
        <v>60</v>
      </c>
      <c r="F132" s="1515">
        <f t="shared" si="28"/>
        <v>60</v>
      </c>
      <c r="G132" s="1516" t="str">
        <f>VLOOKUP(H132,[1]MAGV!$B$1:$C$178,2,0)</f>
        <v>C.Ngà</v>
      </c>
      <c r="H132" s="80" t="s">
        <v>279</v>
      </c>
      <c r="I132" s="1238"/>
      <c r="J132" s="1238"/>
      <c r="K132" s="1238"/>
      <c r="L132" s="1493"/>
      <c r="M132" s="1493"/>
      <c r="N132" s="1493"/>
      <c r="O132" s="1493"/>
      <c r="P132" s="1493"/>
      <c r="Q132" s="1493"/>
      <c r="R132" s="1493"/>
      <c r="S132" s="1493"/>
      <c r="T132" s="1493"/>
      <c r="U132" s="1493"/>
      <c r="V132" s="1493"/>
      <c r="W132" s="1493"/>
      <c r="X132" s="1493"/>
      <c r="Y132" s="1493"/>
      <c r="Z132" s="1493"/>
      <c r="AA132" s="1493">
        <v>28</v>
      </c>
      <c r="AB132" s="1493">
        <v>28</v>
      </c>
      <c r="AC132" s="1493">
        <v>4</v>
      </c>
      <c r="AD132" s="1493"/>
      <c r="AE132" s="1493"/>
      <c r="AF132" s="1493"/>
      <c r="AG132" s="1493"/>
      <c r="AH132" s="1493"/>
      <c r="AI132" s="1518"/>
      <c r="AJ132" s="1518"/>
      <c r="AK132" s="1493"/>
      <c r="AL132" s="1493"/>
      <c r="AM132" s="1493"/>
      <c r="AN132" s="1493"/>
      <c r="AO132" s="1493"/>
      <c r="AP132" s="1493"/>
      <c r="AQ132" s="1493"/>
      <c r="AR132" s="1493"/>
      <c r="AS132" s="1493"/>
      <c r="AT132" s="1493"/>
      <c r="AU132" s="1493"/>
      <c r="AV132" s="1493"/>
      <c r="AW132" s="1493"/>
      <c r="AX132" s="1493"/>
      <c r="AY132" s="1493"/>
      <c r="AZ132" s="1493"/>
      <c r="BA132" s="1493"/>
      <c r="BB132" s="1493"/>
      <c r="BC132" s="1493"/>
      <c r="BD132" s="1281"/>
      <c r="BE132" s="1281"/>
      <c r="BF132" s="1281"/>
      <c r="BG132" s="1281"/>
      <c r="BH132" s="1281"/>
      <c r="BI132" s="1269">
        <f t="shared" si="27"/>
        <v>60</v>
      </c>
    </row>
    <row r="133" spans="1:61" ht="17.25" customHeight="1" x14ac:dyDescent="0.25">
      <c r="A133" s="2413"/>
      <c r="B133" s="107" t="s">
        <v>2390</v>
      </c>
      <c r="C133" s="1249" t="s">
        <v>172</v>
      </c>
      <c r="D133" s="90" t="s">
        <v>1138</v>
      </c>
      <c r="E133" s="1515">
        <f t="shared" si="33"/>
        <v>60</v>
      </c>
      <c r="F133" s="1515">
        <f t="shared" si="28"/>
        <v>60</v>
      </c>
      <c r="G133" s="1516" t="str">
        <f>VLOOKUP(H133,[1]MAGV!$B$1:$C$178,2,0)</f>
        <v>Th.Mạnh</v>
      </c>
      <c r="H133" s="80" t="s">
        <v>281</v>
      </c>
      <c r="I133" s="1238"/>
      <c r="J133" s="1238"/>
      <c r="K133" s="1238"/>
      <c r="L133" s="1493"/>
      <c r="M133" s="1493"/>
      <c r="N133" s="1493"/>
      <c r="O133" s="1493"/>
      <c r="P133" s="1493"/>
      <c r="Q133" s="1493"/>
      <c r="R133" s="1493"/>
      <c r="S133" s="1493"/>
      <c r="T133" s="1493"/>
      <c r="U133" s="1493"/>
      <c r="V133" s="1493"/>
      <c r="W133" s="1493"/>
      <c r="X133" s="1493"/>
      <c r="Y133" s="1493"/>
      <c r="Z133" s="1493"/>
      <c r="AA133" s="1493"/>
      <c r="AB133" s="1493"/>
      <c r="AC133" s="1493"/>
      <c r="AD133" s="1493"/>
      <c r="AE133" s="1493"/>
      <c r="AF133" s="1493"/>
      <c r="AG133" s="1493"/>
      <c r="AH133" s="1493"/>
      <c r="AI133" s="1518"/>
      <c r="AJ133" s="1518"/>
      <c r="AK133" s="1493"/>
      <c r="AL133" s="1493"/>
      <c r="AM133" s="1493"/>
      <c r="AN133" s="1493"/>
      <c r="AO133" s="1493"/>
      <c r="AP133" s="1493"/>
      <c r="AQ133" s="1493">
        <v>20</v>
      </c>
      <c r="AR133" s="1493">
        <v>28</v>
      </c>
      <c r="AS133" s="1493">
        <v>12</v>
      </c>
      <c r="AT133" s="1493"/>
      <c r="AU133" s="1493"/>
      <c r="AV133" s="1493"/>
      <c r="AW133" s="1493"/>
      <c r="AX133" s="1493"/>
      <c r="AY133" s="1493"/>
      <c r="AZ133" s="1493"/>
      <c r="BA133" s="1493"/>
      <c r="BB133" s="1493"/>
      <c r="BC133" s="1493"/>
      <c r="BD133" s="1281"/>
      <c r="BE133" s="1281"/>
      <c r="BF133" s="1281"/>
      <c r="BG133" s="1281"/>
      <c r="BH133" s="1281"/>
      <c r="BI133" s="1269">
        <f t="shared" si="27"/>
        <v>60</v>
      </c>
    </row>
    <row r="134" spans="1:61" ht="17.25" customHeight="1" x14ac:dyDescent="0.25">
      <c r="A134" s="2413"/>
      <c r="B134" s="107" t="s">
        <v>2390</v>
      </c>
      <c r="C134" s="1249" t="s">
        <v>293</v>
      </c>
      <c r="D134" s="90" t="s">
        <v>1159</v>
      </c>
      <c r="E134" s="1515">
        <f t="shared" si="33"/>
        <v>16</v>
      </c>
      <c r="F134" s="1515">
        <f t="shared" si="28"/>
        <v>16</v>
      </c>
      <c r="G134" s="1516" t="str">
        <f>VLOOKUP(H134,[1]MAGV!$B$1:$C$178,2,0)</f>
        <v>Th.Mạnh</v>
      </c>
      <c r="H134" s="80" t="s">
        <v>281</v>
      </c>
      <c r="I134" s="1238"/>
      <c r="J134" s="1238"/>
      <c r="K134" s="1238"/>
      <c r="L134" s="1493"/>
      <c r="M134" s="1493"/>
      <c r="N134" s="1493"/>
      <c r="O134" s="1493"/>
      <c r="P134" s="1493"/>
      <c r="Q134" s="1493"/>
      <c r="R134" s="1493"/>
      <c r="S134" s="1493"/>
      <c r="T134" s="1493"/>
      <c r="U134" s="1493"/>
      <c r="V134" s="1493"/>
      <c r="W134" s="1493"/>
      <c r="X134" s="1493"/>
      <c r="Y134" s="1493"/>
      <c r="Z134" s="1493"/>
      <c r="AA134" s="1493"/>
      <c r="AB134" s="1493"/>
      <c r="AC134" s="1493"/>
      <c r="AD134" s="1493"/>
      <c r="AE134" s="1493"/>
      <c r="AF134" s="1493"/>
      <c r="AG134" s="1493"/>
      <c r="AH134" s="1493"/>
      <c r="AI134" s="1518"/>
      <c r="AJ134" s="1518"/>
      <c r="AK134" s="1493"/>
      <c r="AL134" s="1493"/>
      <c r="AM134" s="1493"/>
      <c r="AN134" s="1493"/>
      <c r="AO134" s="1493"/>
      <c r="AP134" s="1493"/>
      <c r="AQ134" s="1493"/>
      <c r="AR134" s="1493"/>
      <c r="AS134" s="1493">
        <v>16</v>
      </c>
      <c r="AT134" s="1493"/>
      <c r="AU134" s="1493"/>
      <c r="AV134" s="1493"/>
      <c r="AW134" s="1493"/>
      <c r="AX134" s="1493"/>
      <c r="AY134" s="1493"/>
      <c r="AZ134" s="1493"/>
      <c r="BA134" s="1493"/>
      <c r="BB134" s="1493"/>
      <c r="BC134" s="1493"/>
      <c r="BD134" s="1281"/>
      <c r="BE134" s="1281"/>
      <c r="BF134" s="1281"/>
      <c r="BG134" s="1281"/>
      <c r="BH134" s="1281"/>
      <c r="BI134" s="1269">
        <f t="shared" si="27"/>
        <v>16</v>
      </c>
    </row>
    <row r="135" spans="1:61" ht="17.25" customHeight="1" x14ac:dyDescent="0.25">
      <c r="A135" s="2413"/>
      <c r="B135" s="107" t="s">
        <v>2390</v>
      </c>
      <c r="C135" s="1249" t="s">
        <v>293</v>
      </c>
      <c r="D135" s="90" t="s">
        <v>1159</v>
      </c>
      <c r="E135" s="1515">
        <f t="shared" si="33"/>
        <v>44</v>
      </c>
      <c r="F135" s="1515">
        <f t="shared" si="28"/>
        <v>44</v>
      </c>
      <c r="G135" s="1516" t="str">
        <f>VLOOKUP(H135,[1]MAGV!$B$1:$C$178,2,0)</f>
        <v>Th.Thảo</v>
      </c>
      <c r="H135" s="80" t="s">
        <v>291</v>
      </c>
      <c r="I135" s="1238"/>
      <c r="J135" s="1238"/>
      <c r="K135" s="1238"/>
      <c r="L135" s="1493"/>
      <c r="M135" s="1493"/>
      <c r="N135" s="1493"/>
      <c r="O135" s="1493"/>
      <c r="P135" s="1493"/>
      <c r="Q135" s="1493"/>
      <c r="R135" s="1493"/>
      <c r="S135" s="1493"/>
      <c r="T135" s="1493"/>
      <c r="U135" s="1493"/>
      <c r="V135" s="1493"/>
      <c r="W135" s="1493"/>
      <c r="X135" s="1493"/>
      <c r="Y135" s="1493"/>
      <c r="Z135" s="1493"/>
      <c r="AA135" s="1493"/>
      <c r="AB135" s="1493"/>
      <c r="AC135" s="1493"/>
      <c r="AD135" s="1493"/>
      <c r="AE135" s="1493"/>
      <c r="AF135" s="1493"/>
      <c r="AG135" s="1493"/>
      <c r="AH135" s="1493"/>
      <c r="AI135" s="1518"/>
      <c r="AJ135" s="1518"/>
      <c r="AK135" s="1493"/>
      <c r="AL135" s="1493"/>
      <c r="AM135" s="1493"/>
      <c r="AN135" s="1493"/>
      <c r="AO135" s="1493"/>
      <c r="AP135" s="1493"/>
      <c r="AQ135" s="1493"/>
      <c r="AR135" s="1493"/>
      <c r="AS135" s="1493"/>
      <c r="AT135" s="1493">
        <v>28</v>
      </c>
      <c r="AU135" s="1493">
        <v>16</v>
      </c>
      <c r="AV135" s="1493"/>
      <c r="AW135" s="1493"/>
      <c r="AX135" s="1493"/>
      <c r="AY135" s="1493"/>
      <c r="AZ135" s="1493"/>
      <c r="BA135" s="1493"/>
      <c r="BB135" s="1493"/>
      <c r="BC135" s="1493"/>
      <c r="BD135" s="1281"/>
      <c r="BE135" s="1281"/>
      <c r="BF135" s="1281"/>
      <c r="BG135" s="1281"/>
      <c r="BH135" s="1281"/>
      <c r="BI135" s="1269">
        <f t="shared" si="27"/>
        <v>44</v>
      </c>
    </row>
    <row r="136" spans="1:61" ht="17.25" customHeight="1" x14ac:dyDescent="0.25">
      <c r="A136" s="2413"/>
      <c r="B136" s="107" t="s">
        <v>2390</v>
      </c>
      <c r="C136" s="1249" t="s">
        <v>133</v>
      </c>
      <c r="D136" s="90" t="s">
        <v>1160</v>
      </c>
      <c r="E136" s="1515">
        <f t="shared" si="33"/>
        <v>76</v>
      </c>
      <c r="F136" s="1515">
        <f t="shared" si="28"/>
        <v>76</v>
      </c>
      <c r="G136" s="1516" t="str">
        <f>VLOOKUP(H136,[1]MAGV!$B$1:$C$178,2,0)</f>
        <v>Th.N.Tuấn</v>
      </c>
      <c r="H136" s="80" t="s">
        <v>294</v>
      </c>
      <c r="I136" s="1238"/>
      <c r="J136" s="1238"/>
      <c r="K136" s="1238"/>
      <c r="L136" s="1493"/>
      <c r="M136" s="1493">
        <v>28</v>
      </c>
      <c r="N136" s="1493">
        <v>28</v>
      </c>
      <c r="O136" s="1493">
        <v>20</v>
      </c>
      <c r="P136" s="1493"/>
      <c r="Q136" s="1493"/>
      <c r="R136" s="1493"/>
      <c r="S136" s="1493"/>
      <c r="T136" s="1493"/>
      <c r="U136" s="1493"/>
      <c r="V136" s="1493"/>
      <c r="W136" s="1493"/>
      <c r="X136" s="1493"/>
      <c r="Y136" s="1493"/>
      <c r="Z136" s="1493"/>
      <c r="AA136" s="1493"/>
      <c r="AB136" s="1493"/>
      <c r="AC136" s="1493"/>
      <c r="AD136" s="1493"/>
      <c r="AE136" s="1493"/>
      <c r="AF136" s="1493"/>
      <c r="AG136" s="1493"/>
      <c r="AH136" s="1493"/>
      <c r="AI136" s="1518"/>
      <c r="AJ136" s="1518"/>
      <c r="AK136" s="1493"/>
      <c r="AL136" s="1493"/>
      <c r="AM136" s="1493"/>
      <c r="AN136" s="1493"/>
      <c r="AO136" s="1493"/>
      <c r="AP136" s="1493"/>
      <c r="AQ136" s="1493"/>
      <c r="AR136" s="1493"/>
      <c r="AS136" s="1493"/>
      <c r="AT136" s="1493"/>
      <c r="AU136" s="1493"/>
      <c r="AV136" s="1493"/>
      <c r="AW136" s="1493"/>
      <c r="AX136" s="1493"/>
      <c r="AY136" s="1493"/>
      <c r="AZ136" s="1493"/>
      <c r="BA136" s="1493"/>
      <c r="BB136" s="1493"/>
      <c r="BC136" s="1493"/>
      <c r="BD136" s="1281"/>
      <c r="BE136" s="1281"/>
      <c r="BF136" s="1281"/>
      <c r="BG136" s="1281"/>
      <c r="BH136" s="1281"/>
      <c r="BI136" s="1269">
        <f t="shared" si="27"/>
        <v>76</v>
      </c>
    </row>
    <row r="137" spans="1:61" ht="17.25" customHeight="1" x14ac:dyDescent="0.25">
      <c r="A137" s="2413"/>
      <c r="B137" s="107" t="s">
        <v>2390</v>
      </c>
      <c r="C137" s="1249" t="s">
        <v>175</v>
      </c>
      <c r="D137" s="90" t="s">
        <v>1161</v>
      </c>
      <c r="E137" s="1515">
        <f t="shared" si="33"/>
        <v>60</v>
      </c>
      <c r="F137" s="1515">
        <f t="shared" si="28"/>
        <v>60</v>
      </c>
      <c r="G137" s="1516" t="str">
        <f>VLOOKUP(H137,[1]MAGV!$B$1:$C$178,2,0)</f>
        <v>Th.N.Tuấn</v>
      </c>
      <c r="H137" s="80" t="s">
        <v>294</v>
      </c>
      <c r="I137" s="1238"/>
      <c r="J137" s="1238"/>
      <c r="K137" s="1238"/>
      <c r="L137" s="1493"/>
      <c r="M137" s="1493"/>
      <c r="N137" s="1493"/>
      <c r="O137" s="1493">
        <v>8</v>
      </c>
      <c r="P137" s="1493">
        <v>28</v>
      </c>
      <c r="Q137" s="1493">
        <v>24</v>
      </c>
      <c r="R137" s="1493"/>
      <c r="S137" s="1493"/>
      <c r="T137" s="1493"/>
      <c r="U137" s="1493"/>
      <c r="V137" s="1493"/>
      <c r="W137" s="1493"/>
      <c r="X137" s="1493"/>
      <c r="Y137" s="1493"/>
      <c r="Z137" s="1493"/>
      <c r="AA137" s="1493"/>
      <c r="AB137" s="1493"/>
      <c r="AC137" s="1493"/>
      <c r="AD137" s="1493"/>
      <c r="AE137" s="1493"/>
      <c r="AF137" s="1493"/>
      <c r="AG137" s="1493"/>
      <c r="AH137" s="1493"/>
      <c r="AI137" s="1518"/>
      <c r="AJ137" s="1518"/>
      <c r="AK137" s="1493"/>
      <c r="AL137" s="1493"/>
      <c r="AM137" s="1493"/>
      <c r="AN137" s="1493"/>
      <c r="AO137" s="1493"/>
      <c r="AP137" s="1493"/>
      <c r="AQ137" s="1493"/>
      <c r="AR137" s="1493"/>
      <c r="AS137" s="1493"/>
      <c r="AT137" s="1493"/>
      <c r="AU137" s="1493"/>
      <c r="AV137" s="1493"/>
      <c r="AW137" s="1493"/>
      <c r="AX137" s="1493"/>
      <c r="AY137" s="1493"/>
      <c r="AZ137" s="1493"/>
      <c r="BA137" s="1493"/>
      <c r="BB137" s="1493"/>
      <c r="BC137" s="1493"/>
      <c r="BD137" s="1281"/>
      <c r="BE137" s="1281"/>
      <c r="BF137" s="1281"/>
      <c r="BG137" s="1281"/>
      <c r="BH137" s="1281"/>
      <c r="BI137" s="1269">
        <f t="shared" si="27"/>
        <v>60</v>
      </c>
    </row>
    <row r="138" spans="1:61" ht="17.25" customHeight="1" x14ac:dyDescent="0.25">
      <c r="A138" s="2413"/>
      <c r="B138" s="107" t="s">
        <v>2390</v>
      </c>
      <c r="C138" s="1249" t="s">
        <v>176</v>
      </c>
      <c r="D138" s="90" t="s">
        <v>1162</v>
      </c>
      <c r="E138" s="1515">
        <f t="shared" si="33"/>
        <v>116</v>
      </c>
      <c r="F138" s="1515">
        <f t="shared" si="28"/>
        <v>116</v>
      </c>
      <c r="G138" s="1516" t="str">
        <f>VLOOKUP(H138,[1]MAGV!$B$1:$C$178,2,0)</f>
        <v>Th.N.Tuấn</v>
      </c>
      <c r="H138" s="80" t="s">
        <v>294</v>
      </c>
      <c r="I138" s="1238"/>
      <c r="J138" s="1238"/>
      <c r="K138" s="1238"/>
      <c r="L138" s="1493"/>
      <c r="M138" s="1493"/>
      <c r="N138" s="1493"/>
      <c r="O138" s="1493"/>
      <c r="P138" s="1493"/>
      <c r="Q138" s="1493">
        <v>4</v>
      </c>
      <c r="R138" s="1493">
        <v>28</v>
      </c>
      <c r="S138" s="1493">
        <v>28</v>
      </c>
      <c r="T138" s="1493">
        <v>28</v>
      </c>
      <c r="U138" s="1493">
        <v>28</v>
      </c>
      <c r="V138" s="1493"/>
      <c r="W138" s="1493"/>
      <c r="X138" s="1493"/>
      <c r="Y138" s="1493"/>
      <c r="Z138" s="1493"/>
      <c r="AA138" s="1493"/>
      <c r="AB138" s="1493"/>
      <c r="AC138" s="1281"/>
      <c r="AD138" s="1281"/>
      <c r="AE138" s="1281"/>
      <c r="AF138" s="1281"/>
      <c r="AG138" s="1281"/>
      <c r="AH138" s="1281"/>
      <c r="AI138" s="1518"/>
      <c r="AJ138" s="1518"/>
      <c r="AK138" s="1493"/>
      <c r="AL138" s="1493"/>
      <c r="AM138" s="1493"/>
      <c r="AN138" s="1493"/>
      <c r="AO138" s="1493"/>
      <c r="AP138" s="1493"/>
      <c r="AQ138" s="1493"/>
      <c r="AR138" s="1493"/>
      <c r="AS138" s="1493"/>
      <c r="AT138" s="1493"/>
      <c r="AU138" s="1493"/>
      <c r="AV138" s="1493"/>
      <c r="AW138" s="1493"/>
      <c r="AX138" s="1493"/>
      <c r="AY138" s="1493"/>
      <c r="AZ138" s="1493"/>
      <c r="BA138" s="1493"/>
      <c r="BB138" s="1493"/>
      <c r="BC138" s="1493"/>
      <c r="BD138" s="1281"/>
      <c r="BE138" s="1281"/>
      <c r="BF138" s="1281"/>
      <c r="BG138" s="1281"/>
      <c r="BH138" s="1281"/>
      <c r="BI138" s="1269">
        <f t="shared" si="27"/>
        <v>116</v>
      </c>
    </row>
    <row r="139" spans="1:61" ht="17.25" customHeight="1" x14ac:dyDescent="0.25">
      <c r="A139" s="2413"/>
      <c r="B139" s="107" t="s">
        <v>2390</v>
      </c>
      <c r="C139" s="1249" t="s">
        <v>176</v>
      </c>
      <c r="D139" s="90" t="s">
        <v>1162</v>
      </c>
      <c r="E139" s="1515">
        <f t="shared" si="33"/>
        <v>64</v>
      </c>
      <c r="F139" s="1515">
        <f t="shared" si="28"/>
        <v>64</v>
      </c>
      <c r="G139" s="1516" t="str">
        <f>VLOOKUP(H139,[1]MAGV!$B$1:$C$178,2,0)</f>
        <v>C.Ngà</v>
      </c>
      <c r="H139" s="80" t="s">
        <v>279</v>
      </c>
      <c r="I139" s="1238"/>
      <c r="J139" s="1238"/>
      <c r="K139" s="1238"/>
      <c r="L139" s="1493"/>
      <c r="M139" s="1493"/>
      <c r="N139" s="1493"/>
      <c r="O139" s="1493"/>
      <c r="P139" s="1493"/>
      <c r="Q139" s="1493"/>
      <c r="R139" s="1493"/>
      <c r="S139" s="1493"/>
      <c r="T139" s="1493"/>
      <c r="U139" s="1493"/>
      <c r="V139" s="1493"/>
      <c r="W139" s="1493"/>
      <c r="X139" s="1493"/>
      <c r="Y139" s="1493"/>
      <c r="Z139" s="1493"/>
      <c r="AA139" s="1493"/>
      <c r="AB139" s="1493"/>
      <c r="AC139" s="1281"/>
      <c r="AD139" s="1281"/>
      <c r="AE139" s="1281">
        <v>16</v>
      </c>
      <c r="AF139" s="1281">
        <v>28</v>
      </c>
      <c r="AG139" s="1281">
        <v>20</v>
      </c>
      <c r="AH139" s="1281"/>
      <c r="AI139" s="1518"/>
      <c r="AJ139" s="1518"/>
      <c r="AK139" s="1493"/>
      <c r="AL139" s="1493"/>
      <c r="AM139" s="1493"/>
      <c r="AN139" s="1493"/>
      <c r="AO139" s="1493"/>
      <c r="AP139" s="1493"/>
      <c r="AQ139" s="1493"/>
      <c r="AR139" s="1493"/>
      <c r="AS139" s="1493"/>
      <c r="AT139" s="1493"/>
      <c r="AU139" s="1493"/>
      <c r="AV139" s="1493"/>
      <c r="AW139" s="1493"/>
      <c r="AX139" s="1493"/>
      <c r="AY139" s="1493"/>
      <c r="AZ139" s="1493"/>
      <c r="BA139" s="1493"/>
      <c r="BB139" s="1493"/>
      <c r="BC139" s="1493"/>
      <c r="BD139" s="1281"/>
      <c r="BE139" s="1281"/>
      <c r="BF139" s="1281"/>
      <c r="BG139" s="1281"/>
      <c r="BH139" s="1281"/>
      <c r="BI139" s="1269">
        <f t="shared" si="27"/>
        <v>64</v>
      </c>
    </row>
    <row r="140" spans="1:61" ht="17.25" customHeight="1" x14ac:dyDescent="0.25">
      <c r="A140" s="2413"/>
      <c r="B140" s="107" t="s">
        <v>2390</v>
      </c>
      <c r="C140" s="1249" t="s">
        <v>271</v>
      </c>
      <c r="D140" s="90" t="s">
        <v>2372</v>
      </c>
      <c r="E140" s="1515">
        <f t="shared" si="33"/>
        <v>36</v>
      </c>
      <c r="F140" s="1515">
        <f t="shared" si="28"/>
        <v>36</v>
      </c>
      <c r="G140" s="1516" t="str">
        <f>VLOOKUP(H140,[1]MAGV!$B$1:$C$178,2,0)</f>
        <v>C.Ngà</v>
      </c>
      <c r="H140" s="80" t="s">
        <v>279</v>
      </c>
      <c r="I140" s="1238"/>
      <c r="J140" s="1238"/>
      <c r="K140" s="1238"/>
      <c r="L140" s="1493"/>
      <c r="M140" s="1493"/>
      <c r="N140" s="1493"/>
      <c r="O140" s="1493"/>
      <c r="P140" s="1493"/>
      <c r="Q140" s="1493"/>
      <c r="R140" s="1493"/>
      <c r="S140" s="1493"/>
      <c r="T140" s="1493"/>
      <c r="U140" s="1493"/>
      <c r="V140" s="1493"/>
      <c r="W140" s="1493"/>
      <c r="X140" s="1493"/>
      <c r="Y140" s="1493"/>
      <c r="Z140" s="1493"/>
      <c r="AA140" s="1493"/>
      <c r="AB140" s="1493"/>
      <c r="AC140" s="1281"/>
      <c r="AD140" s="1281"/>
      <c r="AE140" s="1281"/>
      <c r="AF140" s="1281"/>
      <c r="AG140" s="1281">
        <v>8</v>
      </c>
      <c r="AH140" s="1281">
        <v>28</v>
      </c>
      <c r="AI140" s="1518"/>
      <c r="AJ140" s="1518"/>
      <c r="AK140" s="1493"/>
      <c r="AL140" s="1493"/>
      <c r="AM140" s="1493"/>
      <c r="AN140" s="1493"/>
      <c r="AO140" s="1493"/>
      <c r="AP140" s="1493"/>
      <c r="AQ140" s="1493"/>
      <c r="AR140" s="1493"/>
      <c r="AS140" s="1281"/>
      <c r="AT140" s="1281"/>
      <c r="AU140" s="1281"/>
      <c r="AV140" s="1493"/>
      <c r="AW140" s="1493"/>
      <c r="AX140" s="1493"/>
      <c r="AY140" s="1493"/>
      <c r="AZ140" s="1493"/>
      <c r="BA140" s="1493"/>
      <c r="BB140" s="1493"/>
      <c r="BC140" s="1493"/>
      <c r="BD140" s="1281"/>
      <c r="BE140" s="1281"/>
      <c r="BF140" s="1281"/>
      <c r="BG140" s="1281"/>
      <c r="BH140" s="1281"/>
      <c r="BI140" s="1269">
        <f t="shared" si="27"/>
        <v>36</v>
      </c>
    </row>
    <row r="141" spans="1:61" ht="17.25" customHeight="1" x14ac:dyDescent="0.25">
      <c r="A141" s="2413"/>
      <c r="B141" s="107" t="s">
        <v>2390</v>
      </c>
      <c r="C141" s="1249" t="s">
        <v>271</v>
      </c>
      <c r="D141" s="90" t="s">
        <v>2372</v>
      </c>
      <c r="E141" s="1515">
        <f t="shared" si="33"/>
        <v>84</v>
      </c>
      <c r="F141" s="1515">
        <f t="shared" si="28"/>
        <v>84</v>
      </c>
      <c r="G141" s="1516" t="str">
        <f>VLOOKUP(H141,[1]MAGV!$B$1:$C$178,2,0)</f>
        <v>Th.Đức</v>
      </c>
      <c r="H141" s="80" t="s">
        <v>277</v>
      </c>
      <c r="I141" s="1238"/>
      <c r="J141" s="1238"/>
      <c r="K141" s="1238"/>
      <c r="L141" s="1493"/>
      <c r="M141" s="1493"/>
      <c r="N141" s="1493"/>
      <c r="O141" s="1493"/>
      <c r="P141" s="1493"/>
      <c r="Q141" s="1493"/>
      <c r="R141" s="1493"/>
      <c r="S141" s="1493"/>
      <c r="T141" s="1493"/>
      <c r="U141" s="1493"/>
      <c r="V141" s="1493"/>
      <c r="W141" s="1493"/>
      <c r="X141" s="1493"/>
      <c r="Y141" s="1493"/>
      <c r="Z141" s="1493"/>
      <c r="AA141" s="1493"/>
      <c r="AB141" s="1493"/>
      <c r="AC141" s="1281"/>
      <c r="AD141" s="1281"/>
      <c r="AE141" s="1281"/>
      <c r="AF141" s="1281"/>
      <c r="AG141" s="1281"/>
      <c r="AH141" s="1281"/>
      <c r="AI141" s="1518"/>
      <c r="AJ141" s="1518"/>
      <c r="AK141" s="1493">
        <v>28</v>
      </c>
      <c r="AL141" s="1493">
        <v>28</v>
      </c>
      <c r="AM141" s="1493">
        <v>28</v>
      </c>
      <c r="AN141" s="1493"/>
      <c r="AO141" s="1493"/>
      <c r="AP141" s="1493"/>
      <c r="AQ141" s="1493"/>
      <c r="AR141" s="1493"/>
      <c r="AS141" s="1281"/>
      <c r="AT141" s="1281"/>
      <c r="AU141" s="1281"/>
      <c r="AV141" s="1493"/>
      <c r="AW141" s="1493"/>
      <c r="AX141" s="1493"/>
      <c r="AY141" s="1493"/>
      <c r="AZ141" s="1493"/>
      <c r="BA141" s="1493"/>
      <c r="BB141" s="1493"/>
      <c r="BC141" s="1493"/>
      <c r="BD141" s="1281"/>
      <c r="BE141" s="1281"/>
      <c r="BF141" s="1281"/>
      <c r="BG141" s="1281"/>
      <c r="BH141" s="1281"/>
      <c r="BI141" s="1269">
        <f t="shared" si="27"/>
        <v>84</v>
      </c>
    </row>
    <row r="142" spans="1:61" ht="17.25" customHeight="1" x14ac:dyDescent="0.25">
      <c r="A142" s="2413"/>
      <c r="B142" s="107" t="s">
        <v>2390</v>
      </c>
      <c r="C142" s="1249" t="s">
        <v>284</v>
      </c>
      <c r="D142" s="90" t="s">
        <v>2373</v>
      </c>
      <c r="E142" s="1515">
        <f t="shared" si="33"/>
        <v>90</v>
      </c>
      <c r="F142" s="1515">
        <f t="shared" si="28"/>
        <v>90</v>
      </c>
      <c r="G142" s="1516" t="str">
        <f>VLOOKUP(H142,[1]MAGV!$B$1:$C$178,2,0)</f>
        <v>Th.Đức</v>
      </c>
      <c r="H142" s="80" t="s">
        <v>277</v>
      </c>
      <c r="I142" s="1238"/>
      <c r="J142" s="1238"/>
      <c r="K142" s="1238"/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3"/>
      <c r="Y142" s="1493"/>
      <c r="Z142" s="1493"/>
      <c r="AA142" s="1493"/>
      <c r="AB142" s="1493"/>
      <c r="AC142" s="1281"/>
      <c r="AD142" s="1281"/>
      <c r="AE142" s="1281"/>
      <c r="AF142" s="1281"/>
      <c r="AG142" s="1281"/>
      <c r="AH142" s="1281"/>
      <c r="AI142" s="1518"/>
      <c r="AJ142" s="1518"/>
      <c r="AK142" s="1493"/>
      <c r="AL142" s="1493"/>
      <c r="AM142" s="1493"/>
      <c r="AN142" s="1493">
        <v>28</v>
      </c>
      <c r="AO142" s="1493">
        <v>28</v>
      </c>
      <c r="AP142" s="1493">
        <v>28</v>
      </c>
      <c r="AQ142" s="1493">
        <v>6</v>
      </c>
      <c r="AR142" s="1493"/>
      <c r="AS142" s="1281"/>
      <c r="AT142" s="1281"/>
      <c r="AU142" s="1281"/>
      <c r="AV142" s="1493"/>
      <c r="AW142" s="1493"/>
      <c r="AX142" s="1493"/>
      <c r="AY142" s="1493"/>
      <c r="AZ142" s="1493"/>
      <c r="BA142" s="1493"/>
      <c r="BB142" s="1493"/>
      <c r="BC142" s="1493"/>
      <c r="BD142" s="1281"/>
      <c r="BE142" s="1281"/>
      <c r="BF142" s="1281"/>
      <c r="BG142" s="1281"/>
      <c r="BH142" s="1281"/>
      <c r="BI142" s="1269">
        <f t="shared" si="27"/>
        <v>90</v>
      </c>
    </row>
    <row r="143" spans="1:61" ht="17.25" customHeight="1" x14ac:dyDescent="0.25">
      <c r="A143" s="2413"/>
      <c r="B143" s="107" t="s">
        <v>2390</v>
      </c>
      <c r="C143" s="1249" t="s">
        <v>273</v>
      </c>
      <c r="D143" s="90" t="s">
        <v>2374</v>
      </c>
      <c r="E143" s="1515">
        <f t="shared" si="33"/>
        <v>120</v>
      </c>
      <c r="F143" s="1515">
        <f t="shared" si="28"/>
        <v>120</v>
      </c>
      <c r="G143" s="1516" t="str">
        <f>VLOOKUP(H143,[1]MAGV!$B$1:$C$178,2,0)</f>
        <v>Th.Thảo</v>
      </c>
      <c r="H143" s="80" t="s">
        <v>291</v>
      </c>
      <c r="I143" s="1238"/>
      <c r="J143" s="1238"/>
      <c r="K143" s="1238"/>
      <c r="L143" s="1493"/>
      <c r="M143" s="1493"/>
      <c r="N143" s="1493"/>
      <c r="O143" s="1493"/>
      <c r="P143" s="1493"/>
      <c r="Q143" s="1493"/>
      <c r="R143" s="1493"/>
      <c r="S143" s="1493"/>
      <c r="T143" s="1493"/>
      <c r="U143" s="1493"/>
      <c r="V143" s="1493"/>
      <c r="W143" s="1493"/>
      <c r="X143" s="1493"/>
      <c r="Y143" s="1493"/>
      <c r="Z143" s="1493"/>
      <c r="AA143" s="1493"/>
      <c r="AB143" s="1493"/>
      <c r="AC143" s="1493"/>
      <c r="AD143" s="1493"/>
      <c r="AE143" s="1493"/>
      <c r="AF143" s="1493"/>
      <c r="AG143" s="1493"/>
      <c r="AH143" s="1493"/>
      <c r="AI143" s="1518"/>
      <c r="AJ143" s="1518"/>
      <c r="AK143" s="1493"/>
      <c r="AL143" s="1493"/>
      <c r="AM143" s="1493"/>
      <c r="AN143" s="1493"/>
      <c r="AO143" s="1493"/>
      <c r="AP143" s="1493"/>
      <c r="AQ143" s="1493"/>
      <c r="AR143" s="1493"/>
      <c r="AS143" s="1493"/>
      <c r="AT143" s="1493"/>
      <c r="AU143" s="1493">
        <v>4</v>
      </c>
      <c r="AV143" s="1493">
        <v>28</v>
      </c>
      <c r="AW143" s="1493">
        <v>28</v>
      </c>
      <c r="AX143" s="1493">
        <v>28</v>
      </c>
      <c r="AY143" s="1493">
        <v>28</v>
      </c>
      <c r="AZ143" s="1493">
        <v>4</v>
      </c>
      <c r="BA143" s="1493"/>
      <c r="BB143" s="1493"/>
      <c r="BC143" s="1493"/>
      <c r="BD143" s="1281"/>
      <c r="BE143" s="1281"/>
      <c r="BF143" s="1281"/>
      <c r="BG143" s="1281"/>
      <c r="BH143" s="1281"/>
      <c r="BI143" s="1269">
        <f t="shared" si="27"/>
        <v>120</v>
      </c>
    </row>
    <row r="144" spans="1:61" ht="17.25" customHeight="1" x14ac:dyDescent="0.25">
      <c r="A144" s="2413"/>
      <c r="B144" s="107" t="s">
        <v>2390</v>
      </c>
      <c r="C144" s="1249" t="s">
        <v>274</v>
      </c>
      <c r="D144" s="90" t="s">
        <v>2391</v>
      </c>
      <c r="E144" s="1515">
        <f t="shared" si="33"/>
        <v>80</v>
      </c>
      <c r="F144" s="1515">
        <f t="shared" si="28"/>
        <v>80</v>
      </c>
      <c r="G144" s="1516" t="str">
        <f>VLOOKUP(H144,[1]MAGV!$B$1:$C$178,2,0)</f>
        <v>Th.Thảo</v>
      </c>
      <c r="H144" s="80" t="s">
        <v>291</v>
      </c>
      <c r="I144" s="1238"/>
      <c r="J144" s="1238"/>
      <c r="K144" s="1238"/>
      <c r="L144" s="1493"/>
      <c r="M144" s="1493"/>
      <c r="N144" s="1493"/>
      <c r="O144" s="1493"/>
      <c r="P144" s="1493"/>
      <c r="Q144" s="1493"/>
      <c r="R144" s="1493"/>
      <c r="S144" s="1493"/>
      <c r="T144" s="1493"/>
      <c r="U144" s="1493"/>
      <c r="V144" s="1493"/>
      <c r="W144" s="1493"/>
      <c r="X144" s="1493"/>
      <c r="Y144" s="1493"/>
      <c r="Z144" s="1493"/>
      <c r="AA144" s="1493"/>
      <c r="AB144" s="1493"/>
      <c r="AC144" s="1493"/>
      <c r="AD144" s="1493"/>
      <c r="AE144" s="1493"/>
      <c r="AF144" s="1493"/>
      <c r="AG144" s="1493"/>
      <c r="AH144" s="1493"/>
      <c r="AI144" s="1518"/>
      <c r="AJ144" s="1518"/>
      <c r="AK144" s="1493"/>
      <c r="AL144" s="1493"/>
      <c r="AM144" s="1493"/>
      <c r="AN144" s="1493"/>
      <c r="AO144" s="1493"/>
      <c r="AP144" s="1493"/>
      <c r="AQ144" s="1493"/>
      <c r="AR144" s="1493"/>
      <c r="AS144" s="1493"/>
      <c r="AT144" s="1493"/>
      <c r="AU144" s="1493"/>
      <c r="AV144" s="1493"/>
      <c r="AW144" s="1493"/>
      <c r="AX144" s="1493"/>
      <c r="AY144" s="1493"/>
      <c r="AZ144" s="1493">
        <v>24</v>
      </c>
      <c r="BA144" s="1493">
        <v>28</v>
      </c>
      <c r="BB144" s="1493">
        <v>28</v>
      </c>
      <c r="BC144" s="1493"/>
      <c r="BD144" s="1281"/>
      <c r="BE144" s="1281"/>
      <c r="BF144" s="1281"/>
      <c r="BG144" s="1281"/>
      <c r="BH144" s="1281"/>
      <c r="BI144" s="1269">
        <f t="shared" si="27"/>
        <v>80</v>
      </c>
    </row>
    <row r="145" spans="1:61" ht="17.25" customHeight="1" x14ac:dyDescent="0.25">
      <c r="A145" s="2413"/>
      <c r="B145" s="107" t="s">
        <v>2390</v>
      </c>
      <c r="C145" s="1249" t="s">
        <v>276</v>
      </c>
      <c r="D145" s="90" t="s">
        <v>1140</v>
      </c>
      <c r="E145" s="1515">
        <f t="shared" si="33"/>
        <v>60</v>
      </c>
      <c r="F145" s="1515">
        <f t="shared" si="28"/>
        <v>60</v>
      </c>
      <c r="G145" s="1516" t="str">
        <f>VLOOKUP(H145,[1]MAGV!$B$1:$C$178,2,0)</f>
        <v>C.Ngà</v>
      </c>
      <c r="H145" s="80" t="s">
        <v>279</v>
      </c>
      <c r="I145" s="1238"/>
      <c r="J145" s="1238"/>
      <c r="K145" s="1238"/>
      <c r="L145" s="1493"/>
      <c r="M145" s="1493"/>
      <c r="N145" s="1493"/>
      <c r="O145" s="1493"/>
      <c r="P145" s="1493"/>
      <c r="Q145" s="1493"/>
      <c r="R145" s="1493"/>
      <c r="S145" s="1493"/>
      <c r="T145" s="1493"/>
      <c r="U145" s="1493"/>
      <c r="V145" s="1493"/>
      <c r="W145" s="1493"/>
      <c r="X145" s="1493"/>
      <c r="Y145" s="1493"/>
      <c r="Z145" s="1493"/>
      <c r="AA145" s="1493"/>
      <c r="AB145" s="1493"/>
      <c r="AC145" s="1493">
        <v>24</v>
      </c>
      <c r="AD145" s="1493">
        <v>24</v>
      </c>
      <c r="AE145" s="1493">
        <v>12</v>
      </c>
      <c r="AF145" s="1493"/>
      <c r="AG145" s="1493"/>
      <c r="AH145" s="1493"/>
      <c r="AI145" s="1518"/>
      <c r="AJ145" s="1518"/>
      <c r="AK145" s="1493"/>
      <c r="AL145" s="1493"/>
      <c r="AM145" s="1493"/>
      <c r="AN145" s="1493"/>
      <c r="AO145" s="1493"/>
      <c r="AP145" s="1493"/>
      <c r="AQ145" s="1493"/>
      <c r="AR145" s="1493"/>
      <c r="AS145" s="1493"/>
      <c r="AT145" s="1493"/>
      <c r="AU145" s="1493"/>
      <c r="AV145" s="1493"/>
      <c r="AW145" s="1493"/>
      <c r="AX145" s="1493"/>
      <c r="AY145" s="1493"/>
      <c r="AZ145" s="1493"/>
      <c r="BA145" s="1493"/>
      <c r="BB145" s="1493"/>
      <c r="BC145" s="1493"/>
      <c r="BD145" s="1281"/>
      <c r="BE145" s="1281"/>
      <c r="BF145" s="1281"/>
      <c r="BG145" s="1281"/>
      <c r="BH145" s="1281"/>
      <c r="BI145" s="1269">
        <f t="shared" si="27"/>
        <v>60</v>
      </c>
    </row>
    <row r="146" spans="1:61" s="1288" customFormat="1" ht="24" customHeight="1" x14ac:dyDescent="0.2">
      <c r="A146" s="2413"/>
      <c r="B146" s="978" t="s">
        <v>1982</v>
      </c>
      <c r="C146" s="1287"/>
      <c r="D146" s="1287" t="s">
        <v>843</v>
      </c>
      <c r="E146" s="1287">
        <f>SUM(E129:E145)</f>
        <v>1146</v>
      </c>
      <c r="F146" s="1287">
        <f t="shared" ref="F146:BH146" si="34">SUM(F129:F145)</f>
        <v>1146</v>
      </c>
      <c r="G146" s="1287">
        <f t="shared" si="34"/>
        <v>0</v>
      </c>
      <c r="H146" s="1287">
        <f t="shared" si="34"/>
        <v>0</v>
      </c>
      <c r="I146" s="1287">
        <f t="shared" si="34"/>
        <v>0</v>
      </c>
      <c r="J146" s="1287">
        <f t="shared" si="34"/>
        <v>0</v>
      </c>
      <c r="K146" s="1287">
        <f t="shared" si="34"/>
        <v>0</v>
      </c>
      <c r="L146" s="1287">
        <f t="shared" si="34"/>
        <v>0</v>
      </c>
      <c r="M146" s="1287">
        <f t="shared" si="34"/>
        <v>28</v>
      </c>
      <c r="N146" s="1287">
        <f t="shared" si="34"/>
        <v>28</v>
      </c>
      <c r="O146" s="1287">
        <f t="shared" si="34"/>
        <v>28</v>
      </c>
      <c r="P146" s="1287">
        <f t="shared" si="34"/>
        <v>28</v>
      </c>
      <c r="Q146" s="1287">
        <f t="shared" si="34"/>
        <v>28</v>
      </c>
      <c r="R146" s="1287">
        <f t="shared" si="34"/>
        <v>28</v>
      </c>
      <c r="S146" s="1287">
        <f t="shared" si="34"/>
        <v>28</v>
      </c>
      <c r="T146" s="1287">
        <f t="shared" si="34"/>
        <v>28</v>
      </c>
      <c r="U146" s="1287">
        <f t="shared" si="34"/>
        <v>28</v>
      </c>
      <c r="V146" s="1287">
        <f t="shared" si="34"/>
        <v>35</v>
      </c>
      <c r="W146" s="1287">
        <f t="shared" si="34"/>
        <v>35</v>
      </c>
      <c r="X146" s="1287">
        <f t="shared" si="34"/>
        <v>35</v>
      </c>
      <c r="Y146" s="1287">
        <f t="shared" si="34"/>
        <v>35</v>
      </c>
      <c r="Z146" s="1287">
        <f t="shared" si="34"/>
        <v>40</v>
      </c>
      <c r="AA146" s="1287">
        <f t="shared" si="34"/>
        <v>28</v>
      </c>
      <c r="AB146" s="1287">
        <f t="shared" si="34"/>
        <v>28</v>
      </c>
      <c r="AC146" s="1287">
        <f t="shared" si="34"/>
        <v>28</v>
      </c>
      <c r="AD146" s="1287">
        <f t="shared" si="34"/>
        <v>24</v>
      </c>
      <c r="AE146" s="1287">
        <f t="shared" si="34"/>
        <v>28</v>
      </c>
      <c r="AF146" s="1287">
        <f t="shared" si="34"/>
        <v>28</v>
      </c>
      <c r="AG146" s="1287">
        <f t="shared" si="34"/>
        <v>28</v>
      </c>
      <c r="AH146" s="1287">
        <f t="shared" si="34"/>
        <v>28</v>
      </c>
      <c r="AI146" s="1287">
        <f t="shared" si="34"/>
        <v>0</v>
      </c>
      <c r="AJ146" s="1287">
        <f t="shared" si="34"/>
        <v>0</v>
      </c>
      <c r="AK146" s="1287">
        <f t="shared" si="34"/>
        <v>28</v>
      </c>
      <c r="AL146" s="1287">
        <f t="shared" si="34"/>
        <v>28</v>
      </c>
      <c r="AM146" s="1287">
        <f t="shared" si="34"/>
        <v>28</v>
      </c>
      <c r="AN146" s="1287">
        <f t="shared" si="34"/>
        <v>28</v>
      </c>
      <c r="AO146" s="1287">
        <f t="shared" si="34"/>
        <v>28</v>
      </c>
      <c r="AP146" s="1287">
        <f t="shared" si="34"/>
        <v>28</v>
      </c>
      <c r="AQ146" s="1287">
        <f t="shared" si="34"/>
        <v>26</v>
      </c>
      <c r="AR146" s="1287">
        <f t="shared" si="34"/>
        <v>28</v>
      </c>
      <c r="AS146" s="1287">
        <f t="shared" si="34"/>
        <v>28</v>
      </c>
      <c r="AT146" s="1287">
        <f t="shared" si="34"/>
        <v>28</v>
      </c>
      <c r="AU146" s="1287">
        <f t="shared" si="34"/>
        <v>20</v>
      </c>
      <c r="AV146" s="1287">
        <f t="shared" si="34"/>
        <v>28</v>
      </c>
      <c r="AW146" s="1287">
        <f t="shared" si="34"/>
        <v>28</v>
      </c>
      <c r="AX146" s="1287">
        <f t="shared" si="34"/>
        <v>28</v>
      </c>
      <c r="AY146" s="1287">
        <f t="shared" si="34"/>
        <v>28</v>
      </c>
      <c r="AZ146" s="1287">
        <f t="shared" si="34"/>
        <v>28</v>
      </c>
      <c r="BA146" s="1287">
        <f t="shared" si="34"/>
        <v>28</v>
      </c>
      <c r="BB146" s="1287">
        <f t="shared" si="34"/>
        <v>28</v>
      </c>
      <c r="BC146" s="1287">
        <f t="shared" si="34"/>
        <v>0</v>
      </c>
      <c r="BD146" s="1287">
        <f t="shared" si="34"/>
        <v>0</v>
      </c>
      <c r="BE146" s="1287">
        <f t="shared" si="34"/>
        <v>0</v>
      </c>
      <c r="BF146" s="1287">
        <f t="shared" si="34"/>
        <v>0</v>
      </c>
      <c r="BG146" s="1287">
        <f t="shared" si="34"/>
        <v>0</v>
      </c>
      <c r="BH146" s="1287">
        <f t="shared" si="34"/>
        <v>0</v>
      </c>
      <c r="BI146" s="1269">
        <f t="shared" si="27"/>
        <v>1146</v>
      </c>
    </row>
    <row r="147" spans="1:61" ht="17.25" customHeight="1" x14ac:dyDescent="0.25">
      <c r="A147" s="2413">
        <v>16</v>
      </c>
      <c r="B147" s="107" t="s">
        <v>2392</v>
      </c>
      <c r="C147" s="1249" t="s">
        <v>171</v>
      </c>
      <c r="D147" s="90" t="s">
        <v>1156</v>
      </c>
      <c r="E147" s="1515">
        <f>F147</f>
        <v>60</v>
      </c>
      <c r="F147" s="1515">
        <f t="shared" si="28"/>
        <v>60</v>
      </c>
      <c r="G147" s="1516" t="str">
        <f>VLOOKUP(H147,[1]MAGV!$B$1:$C$178,2,0)</f>
        <v>Th.Huấn</v>
      </c>
      <c r="H147" s="80" t="s">
        <v>270</v>
      </c>
      <c r="I147" s="1238"/>
      <c r="J147" s="1238"/>
      <c r="K147" s="1238"/>
      <c r="L147" s="1493"/>
      <c r="M147" s="1493"/>
      <c r="N147" s="1493"/>
      <c r="O147" s="1493"/>
      <c r="P147" s="1493"/>
      <c r="Q147" s="1493"/>
      <c r="R147" s="1493"/>
      <c r="S147" s="1493"/>
      <c r="T147" s="1493"/>
      <c r="U147" s="1493"/>
      <c r="V147" s="1493"/>
      <c r="W147" s="1493"/>
      <c r="X147" s="1493"/>
      <c r="Y147" s="1493"/>
      <c r="Z147" s="1493"/>
      <c r="AA147" s="1493">
        <v>28</v>
      </c>
      <c r="AB147" s="1493">
        <v>28</v>
      </c>
      <c r="AC147" s="1493">
        <v>4</v>
      </c>
      <c r="AD147" s="1493"/>
      <c r="AE147" s="1493"/>
      <c r="AF147" s="1493"/>
      <c r="AG147" s="1493"/>
      <c r="AH147" s="1493"/>
      <c r="AI147" s="1518"/>
      <c r="AJ147" s="1518"/>
      <c r="AK147" s="1493"/>
      <c r="AL147" s="1493"/>
      <c r="AM147" s="1493"/>
      <c r="AN147" s="1493"/>
      <c r="AO147" s="1493"/>
      <c r="AP147" s="1493"/>
      <c r="AQ147" s="1493"/>
      <c r="AR147" s="1493"/>
      <c r="AS147" s="1493"/>
      <c r="AT147" s="1493"/>
      <c r="AU147" s="1493"/>
      <c r="AV147" s="1493"/>
      <c r="AW147" s="1493"/>
      <c r="AX147" s="1493"/>
      <c r="AY147" s="1493"/>
      <c r="AZ147" s="1493"/>
      <c r="BA147" s="1493"/>
      <c r="BB147" s="1493"/>
      <c r="BC147" s="1493"/>
      <c r="BD147" s="1281"/>
      <c r="BE147" s="1281"/>
      <c r="BF147" s="1281"/>
      <c r="BG147" s="1281"/>
      <c r="BH147" s="1281"/>
      <c r="BI147" s="1269">
        <f t="shared" si="27"/>
        <v>60</v>
      </c>
    </row>
    <row r="148" spans="1:61" ht="17.25" customHeight="1" x14ac:dyDescent="0.25">
      <c r="A148" s="2413"/>
      <c r="B148" s="107" t="s">
        <v>2392</v>
      </c>
      <c r="C148" s="1249" t="s">
        <v>172</v>
      </c>
      <c r="D148" s="90" t="s">
        <v>1138</v>
      </c>
      <c r="E148" s="1515">
        <f t="shared" ref="E148:E159" si="35">F148</f>
        <v>60</v>
      </c>
      <c r="F148" s="1515">
        <f t="shared" si="28"/>
        <v>60</v>
      </c>
      <c r="G148" s="1516" t="str">
        <f>VLOOKUP(H148,[1]MAGV!$B$1:$C$178,2,0)</f>
        <v>Th.N.Tuấn</v>
      </c>
      <c r="H148" s="80" t="s">
        <v>294</v>
      </c>
      <c r="I148" s="1238"/>
      <c r="J148" s="1238"/>
      <c r="K148" s="1238"/>
      <c r="L148" s="1493"/>
      <c r="M148" s="1493"/>
      <c r="N148" s="1493"/>
      <c r="O148" s="1493"/>
      <c r="P148" s="1493"/>
      <c r="Q148" s="1493"/>
      <c r="R148" s="1493"/>
      <c r="S148" s="1493"/>
      <c r="T148" s="1493"/>
      <c r="U148" s="1493"/>
      <c r="V148" s="1493"/>
      <c r="W148" s="1493"/>
      <c r="X148" s="1493"/>
      <c r="Y148" s="1493"/>
      <c r="Z148" s="1493"/>
      <c r="AA148" s="1493"/>
      <c r="AB148" s="1493"/>
      <c r="AC148" s="1493"/>
      <c r="AD148" s="1493"/>
      <c r="AE148" s="1493"/>
      <c r="AF148" s="1493"/>
      <c r="AG148" s="1493"/>
      <c r="AH148" s="1493"/>
      <c r="AI148" s="1518"/>
      <c r="AJ148" s="1518"/>
      <c r="AK148" s="1493"/>
      <c r="AL148" s="1493"/>
      <c r="AM148" s="1493"/>
      <c r="AN148" s="1493"/>
      <c r="AO148" s="1493"/>
      <c r="AP148" s="1493"/>
      <c r="AQ148" s="1493">
        <v>20</v>
      </c>
      <c r="AR148" s="1493">
        <v>28</v>
      </c>
      <c r="AS148" s="1493">
        <v>12</v>
      </c>
      <c r="AT148" s="1493"/>
      <c r="AU148" s="1493"/>
      <c r="AV148" s="1493"/>
      <c r="AW148" s="1493"/>
      <c r="AX148" s="1493"/>
      <c r="AY148" s="1493"/>
      <c r="AZ148" s="1493"/>
      <c r="BA148" s="1493"/>
      <c r="BB148" s="1493"/>
      <c r="BC148" s="1493"/>
      <c r="BD148" s="1281"/>
      <c r="BE148" s="1281"/>
      <c r="BF148" s="1281"/>
      <c r="BG148" s="1281"/>
      <c r="BH148" s="1281"/>
      <c r="BI148" s="1269">
        <f t="shared" si="27"/>
        <v>60</v>
      </c>
    </row>
    <row r="149" spans="1:61" ht="17.25" customHeight="1" x14ac:dyDescent="0.25">
      <c r="A149" s="2413"/>
      <c r="B149" s="107" t="s">
        <v>2392</v>
      </c>
      <c r="C149" s="1249" t="s">
        <v>293</v>
      </c>
      <c r="D149" s="90" t="s">
        <v>1159</v>
      </c>
      <c r="E149" s="1515">
        <f t="shared" si="35"/>
        <v>60</v>
      </c>
      <c r="F149" s="1515">
        <f t="shared" si="28"/>
        <v>60</v>
      </c>
      <c r="G149" s="1516" t="str">
        <f>VLOOKUP(H149,[1]MAGV!$B$1:$C$178,2,0)</f>
        <v>Th.N.Tuấn</v>
      </c>
      <c r="H149" s="80" t="s">
        <v>294</v>
      </c>
      <c r="I149" s="1238"/>
      <c r="J149" s="1238"/>
      <c r="K149" s="1238"/>
      <c r="L149" s="1493"/>
      <c r="M149" s="1493"/>
      <c r="N149" s="1493"/>
      <c r="O149" s="1493"/>
      <c r="P149" s="1493"/>
      <c r="Q149" s="1493"/>
      <c r="R149" s="1493"/>
      <c r="S149" s="1493"/>
      <c r="T149" s="1493"/>
      <c r="U149" s="1493"/>
      <c r="V149" s="1493"/>
      <c r="W149" s="1493"/>
      <c r="X149" s="1493"/>
      <c r="Y149" s="1493"/>
      <c r="Z149" s="1493"/>
      <c r="AA149" s="1493"/>
      <c r="AB149" s="1493"/>
      <c r="AC149" s="1493"/>
      <c r="AD149" s="1493"/>
      <c r="AE149" s="1493"/>
      <c r="AF149" s="1493"/>
      <c r="AG149" s="1493"/>
      <c r="AH149" s="1493"/>
      <c r="AI149" s="1518"/>
      <c r="AJ149" s="1518"/>
      <c r="AK149" s="1493"/>
      <c r="AL149" s="1493"/>
      <c r="AM149" s="1493"/>
      <c r="AN149" s="1493"/>
      <c r="AO149" s="1493"/>
      <c r="AP149" s="1493"/>
      <c r="AQ149" s="1493"/>
      <c r="AR149" s="1493"/>
      <c r="AS149" s="1493">
        <v>16</v>
      </c>
      <c r="AT149" s="1493">
        <v>28</v>
      </c>
      <c r="AU149" s="1493">
        <v>16</v>
      </c>
      <c r="AV149" s="1493"/>
      <c r="AW149" s="1493"/>
      <c r="AX149" s="1493"/>
      <c r="AY149" s="1493"/>
      <c r="AZ149" s="1493"/>
      <c r="BA149" s="1493"/>
      <c r="BB149" s="1493"/>
      <c r="BC149" s="1493"/>
      <c r="BD149" s="1281"/>
      <c r="BE149" s="1281"/>
      <c r="BF149" s="1281"/>
      <c r="BG149" s="1281"/>
      <c r="BH149" s="1281"/>
      <c r="BI149" s="1269">
        <f t="shared" si="27"/>
        <v>60</v>
      </c>
    </row>
    <row r="150" spans="1:61" ht="17.25" customHeight="1" x14ac:dyDescent="0.25">
      <c r="A150" s="2413"/>
      <c r="B150" s="107" t="s">
        <v>2392</v>
      </c>
      <c r="C150" s="1249" t="s">
        <v>133</v>
      </c>
      <c r="D150" s="90" t="s">
        <v>1160</v>
      </c>
      <c r="E150" s="1515">
        <f t="shared" si="35"/>
        <v>76</v>
      </c>
      <c r="F150" s="1515">
        <f t="shared" si="28"/>
        <v>76</v>
      </c>
      <c r="G150" s="1516" t="str">
        <f>VLOOKUP(H150,[1]MAGV!$B$1:$C$178,2,0)</f>
        <v>Th.N.Tuấn</v>
      </c>
      <c r="H150" s="80" t="s">
        <v>294</v>
      </c>
      <c r="I150" s="1238"/>
      <c r="J150" s="1238"/>
      <c r="K150" s="1238"/>
      <c r="L150" s="1493"/>
      <c r="M150" s="1493">
        <v>28</v>
      </c>
      <c r="N150" s="1493">
        <v>28</v>
      </c>
      <c r="O150" s="1493">
        <v>20</v>
      </c>
      <c r="P150" s="1493"/>
      <c r="Q150" s="1493"/>
      <c r="R150" s="1493"/>
      <c r="S150" s="1493"/>
      <c r="T150" s="1493"/>
      <c r="U150" s="1493"/>
      <c r="V150" s="1493"/>
      <c r="W150" s="1493"/>
      <c r="X150" s="1493"/>
      <c r="Y150" s="1493"/>
      <c r="Z150" s="1493"/>
      <c r="AA150" s="1493"/>
      <c r="AB150" s="1493"/>
      <c r="AC150" s="1493"/>
      <c r="AD150" s="1493"/>
      <c r="AE150" s="1493"/>
      <c r="AF150" s="1493"/>
      <c r="AG150" s="1493"/>
      <c r="AH150" s="1493"/>
      <c r="AI150" s="1518"/>
      <c r="AJ150" s="1518"/>
      <c r="AK150" s="1493"/>
      <c r="AL150" s="1493"/>
      <c r="AM150" s="1493"/>
      <c r="AN150" s="1493"/>
      <c r="AO150" s="1493"/>
      <c r="AP150" s="1493"/>
      <c r="AQ150" s="1493"/>
      <c r="AR150" s="1493"/>
      <c r="AS150" s="1493"/>
      <c r="AT150" s="1493"/>
      <c r="AU150" s="1493"/>
      <c r="AV150" s="1493"/>
      <c r="AW150" s="1493"/>
      <c r="AX150" s="1493"/>
      <c r="AY150" s="1493"/>
      <c r="AZ150" s="1493"/>
      <c r="BA150" s="1493"/>
      <c r="BB150" s="1493"/>
      <c r="BC150" s="1493"/>
      <c r="BD150" s="1281"/>
      <c r="BE150" s="1281"/>
      <c r="BF150" s="1281"/>
      <c r="BG150" s="1281"/>
      <c r="BH150" s="1281"/>
      <c r="BI150" s="1269">
        <f t="shared" si="27"/>
        <v>76</v>
      </c>
    </row>
    <row r="151" spans="1:61" ht="17.25" customHeight="1" x14ac:dyDescent="0.25">
      <c r="A151" s="2413"/>
      <c r="B151" s="107" t="s">
        <v>2392</v>
      </c>
      <c r="C151" s="1249" t="s">
        <v>175</v>
      </c>
      <c r="D151" s="90" t="s">
        <v>1161</v>
      </c>
      <c r="E151" s="1515">
        <f t="shared" si="35"/>
        <v>60</v>
      </c>
      <c r="F151" s="1515">
        <f t="shared" si="28"/>
        <v>60</v>
      </c>
      <c r="G151" s="1516" t="str">
        <f>VLOOKUP(H151,[1]MAGV!$B$1:$C$178,2,0)</f>
        <v>Th.N.Tuấn</v>
      </c>
      <c r="H151" s="80" t="s">
        <v>294</v>
      </c>
      <c r="I151" s="1238"/>
      <c r="J151" s="1238"/>
      <c r="K151" s="1238"/>
      <c r="L151" s="1493"/>
      <c r="M151" s="1493"/>
      <c r="N151" s="1493"/>
      <c r="O151" s="1493">
        <v>8</v>
      </c>
      <c r="P151" s="1493">
        <v>28</v>
      </c>
      <c r="Q151" s="1493">
        <v>24</v>
      </c>
      <c r="R151" s="1493"/>
      <c r="S151" s="1493"/>
      <c r="T151" s="1493"/>
      <c r="U151" s="1493"/>
      <c r="V151" s="1493"/>
      <c r="W151" s="1493"/>
      <c r="X151" s="1493"/>
      <c r="Y151" s="1493"/>
      <c r="Z151" s="1493"/>
      <c r="AA151" s="1493"/>
      <c r="AB151" s="1493"/>
      <c r="AC151" s="1493"/>
      <c r="AD151" s="1493"/>
      <c r="AE151" s="1493"/>
      <c r="AF151" s="1493"/>
      <c r="AG151" s="1493"/>
      <c r="AH151" s="1493"/>
      <c r="AI151" s="1518"/>
      <c r="AJ151" s="1518"/>
      <c r="AK151" s="1493"/>
      <c r="AL151" s="1493"/>
      <c r="AM151" s="1493"/>
      <c r="AN151" s="1493"/>
      <c r="AO151" s="1493"/>
      <c r="AP151" s="1493"/>
      <c r="AQ151" s="1493"/>
      <c r="AR151" s="1493"/>
      <c r="AS151" s="1493"/>
      <c r="AT151" s="1493"/>
      <c r="AU151" s="1493"/>
      <c r="AV151" s="1493"/>
      <c r="AW151" s="1493"/>
      <c r="AX151" s="1493"/>
      <c r="AY151" s="1493"/>
      <c r="AZ151" s="1493"/>
      <c r="BA151" s="1493"/>
      <c r="BB151" s="1493"/>
      <c r="BC151" s="1493"/>
      <c r="BD151" s="1281"/>
      <c r="BE151" s="1281"/>
      <c r="BF151" s="1281"/>
      <c r="BG151" s="1281"/>
      <c r="BH151" s="1281"/>
      <c r="BI151" s="1269">
        <f t="shared" si="27"/>
        <v>60</v>
      </c>
    </row>
    <row r="152" spans="1:61" ht="17.25" customHeight="1" x14ac:dyDescent="0.25">
      <c r="A152" s="2413"/>
      <c r="B152" s="107" t="s">
        <v>2392</v>
      </c>
      <c r="C152" s="1249" t="s">
        <v>176</v>
      </c>
      <c r="D152" s="90" t="s">
        <v>1162</v>
      </c>
      <c r="E152" s="1515">
        <f t="shared" si="35"/>
        <v>116</v>
      </c>
      <c r="F152" s="1515">
        <f t="shared" si="28"/>
        <v>116</v>
      </c>
      <c r="G152" s="1516" t="str">
        <f>VLOOKUP(H152,[1]MAGV!$B$1:$C$178,2,0)</f>
        <v>Th.N.Tuấn</v>
      </c>
      <c r="H152" s="80" t="s">
        <v>294</v>
      </c>
      <c r="I152" s="1238"/>
      <c r="J152" s="1238"/>
      <c r="K152" s="1238"/>
      <c r="L152" s="1493"/>
      <c r="M152" s="1493"/>
      <c r="N152" s="1493"/>
      <c r="O152" s="1493"/>
      <c r="P152" s="1493"/>
      <c r="Q152" s="1493">
        <v>4</v>
      </c>
      <c r="R152" s="1493">
        <v>28</v>
      </c>
      <c r="S152" s="1493">
        <v>28</v>
      </c>
      <c r="T152" s="1493">
        <v>28</v>
      </c>
      <c r="U152" s="1493">
        <v>28</v>
      </c>
      <c r="V152" s="1493"/>
      <c r="W152" s="1493"/>
      <c r="X152" s="1493"/>
      <c r="Y152" s="1493"/>
      <c r="Z152" s="1493"/>
      <c r="AA152" s="1493"/>
      <c r="AB152" s="1493"/>
      <c r="AC152" s="1281"/>
      <c r="AD152" s="1281"/>
      <c r="AE152" s="1281"/>
      <c r="AF152" s="1281"/>
      <c r="AG152" s="1281"/>
      <c r="AH152" s="1281"/>
      <c r="AI152" s="1518"/>
      <c r="AJ152" s="1518"/>
      <c r="AK152" s="1493"/>
      <c r="AL152" s="1493"/>
      <c r="AM152" s="1493"/>
      <c r="AN152" s="1493"/>
      <c r="AO152" s="1493"/>
      <c r="AP152" s="1493"/>
      <c r="AQ152" s="1493"/>
      <c r="AR152" s="1493"/>
      <c r="AS152" s="1493"/>
      <c r="AT152" s="1493"/>
      <c r="AU152" s="1493"/>
      <c r="AV152" s="1493"/>
      <c r="AW152" s="1493"/>
      <c r="AX152" s="1493"/>
      <c r="AY152" s="1493"/>
      <c r="AZ152" s="1493"/>
      <c r="BA152" s="1493"/>
      <c r="BB152" s="1493"/>
      <c r="BC152" s="1493"/>
      <c r="BD152" s="1281"/>
      <c r="BE152" s="1281"/>
      <c r="BF152" s="1281"/>
      <c r="BG152" s="1281"/>
      <c r="BH152" s="1281"/>
      <c r="BI152" s="1269">
        <f t="shared" si="27"/>
        <v>116</v>
      </c>
    </row>
    <row r="153" spans="1:61" ht="17.25" customHeight="1" x14ac:dyDescent="0.25">
      <c r="A153" s="2413"/>
      <c r="B153" s="107" t="s">
        <v>2392</v>
      </c>
      <c r="C153" s="1249" t="s">
        <v>176</v>
      </c>
      <c r="D153" s="90" t="s">
        <v>1162</v>
      </c>
      <c r="E153" s="1515">
        <f t="shared" si="35"/>
        <v>64</v>
      </c>
      <c r="F153" s="1515">
        <f t="shared" si="28"/>
        <v>64</v>
      </c>
      <c r="G153" s="1516" t="str">
        <f>VLOOKUP(H153,[1]MAGV!$B$1:$C$178,2,0)</f>
        <v>Th.N.Tuấn</v>
      </c>
      <c r="H153" s="80" t="s">
        <v>294</v>
      </c>
      <c r="I153" s="1238"/>
      <c r="J153" s="1238"/>
      <c r="K153" s="1238"/>
      <c r="L153" s="1493"/>
      <c r="M153" s="1493"/>
      <c r="N153" s="1493"/>
      <c r="O153" s="1493"/>
      <c r="P153" s="1493"/>
      <c r="Q153" s="1493"/>
      <c r="R153" s="1493"/>
      <c r="S153" s="1493"/>
      <c r="T153" s="1493"/>
      <c r="U153" s="1493"/>
      <c r="V153" s="1493"/>
      <c r="W153" s="1493"/>
      <c r="X153" s="1493"/>
      <c r="Y153" s="1493"/>
      <c r="Z153" s="1493"/>
      <c r="AA153" s="1493"/>
      <c r="AB153" s="1493"/>
      <c r="AC153" s="1281"/>
      <c r="AD153" s="1281"/>
      <c r="AE153" s="1281">
        <v>16</v>
      </c>
      <c r="AF153" s="1281">
        <v>28</v>
      </c>
      <c r="AG153" s="1281">
        <v>20</v>
      </c>
      <c r="AH153" s="1281"/>
      <c r="AI153" s="1518"/>
      <c r="AJ153" s="1518"/>
      <c r="AK153" s="1493"/>
      <c r="AL153" s="1493"/>
      <c r="AM153" s="1493"/>
      <c r="AN153" s="1493"/>
      <c r="AO153" s="1493"/>
      <c r="AP153" s="1493"/>
      <c r="AQ153" s="1493"/>
      <c r="AR153" s="1493"/>
      <c r="AS153" s="1493"/>
      <c r="AT153" s="1493"/>
      <c r="AU153" s="1493"/>
      <c r="AV153" s="1493"/>
      <c r="AW153" s="1493"/>
      <c r="AX153" s="1493"/>
      <c r="AY153" s="1493"/>
      <c r="AZ153" s="1493"/>
      <c r="BA153" s="1493"/>
      <c r="BB153" s="1493"/>
      <c r="BC153" s="1493"/>
      <c r="BD153" s="1281"/>
      <c r="BE153" s="1281"/>
      <c r="BF153" s="1281"/>
      <c r="BG153" s="1281"/>
      <c r="BH153" s="1281"/>
      <c r="BI153" s="1269">
        <f t="shared" si="27"/>
        <v>64</v>
      </c>
    </row>
    <row r="154" spans="1:61" ht="17.25" customHeight="1" x14ac:dyDescent="0.25">
      <c r="A154" s="2413"/>
      <c r="B154" s="107" t="s">
        <v>2392</v>
      </c>
      <c r="C154" s="1249" t="s">
        <v>271</v>
      </c>
      <c r="D154" s="90" t="s">
        <v>2372</v>
      </c>
      <c r="E154" s="1515">
        <f t="shared" si="35"/>
        <v>36</v>
      </c>
      <c r="F154" s="1515">
        <f t="shared" si="28"/>
        <v>36</v>
      </c>
      <c r="G154" s="1516" t="str">
        <f>VLOOKUP(H154,[1]MAGV!$B$1:$C$178,2,0)</f>
        <v>Th.N.Tuấn</v>
      </c>
      <c r="H154" s="80" t="s">
        <v>294</v>
      </c>
      <c r="I154" s="1238"/>
      <c r="J154" s="1238"/>
      <c r="K154" s="1238"/>
      <c r="L154" s="1493"/>
      <c r="M154" s="1493"/>
      <c r="N154" s="1493"/>
      <c r="O154" s="1493"/>
      <c r="P154" s="1493"/>
      <c r="Q154" s="1493"/>
      <c r="R154" s="1493"/>
      <c r="S154" s="1493"/>
      <c r="T154" s="1493"/>
      <c r="U154" s="1493"/>
      <c r="V154" s="1493"/>
      <c r="W154" s="1493"/>
      <c r="X154" s="1493"/>
      <c r="Y154" s="1493"/>
      <c r="Z154" s="1493"/>
      <c r="AA154" s="1493"/>
      <c r="AB154" s="1493"/>
      <c r="AC154" s="1281"/>
      <c r="AD154" s="1281"/>
      <c r="AE154" s="1281"/>
      <c r="AF154" s="1281"/>
      <c r="AG154" s="1281">
        <v>8</v>
      </c>
      <c r="AH154" s="1281">
        <v>28</v>
      </c>
      <c r="AI154" s="1518"/>
      <c r="AJ154" s="1518"/>
      <c r="AK154" s="1493"/>
      <c r="AL154" s="1493"/>
      <c r="AM154" s="1493"/>
      <c r="AN154" s="1493"/>
      <c r="AO154" s="1493"/>
      <c r="AP154" s="1493"/>
      <c r="AQ154" s="1493"/>
      <c r="AR154" s="1493"/>
      <c r="AS154" s="1281"/>
      <c r="AT154" s="1281"/>
      <c r="AU154" s="1281"/>
      <c r="AV154" s="1493"/>
      <c r="AW154" s="1493"/>
      <c r="AX154" s="1493"/>
      <c r="AY154" s="1493"/>
      <c r="AZ154" s="1493"/>
      <c r="BA154" s="1493"/>
      <c r="BB154" s="1493"/>
      <c r="BC154" s="1493"/>
      <c r="BD154" s="1281"/>
      <c r="BE154" s="1281"/>
      <c r="BF154" s="1281"/>
      <c r="BG154" s="1281"/>
      <c r="BH154" s="1281"/>
      <c r="BI154" s="1269">
        <f t="shared" si="27"/>
        <v>36</v>
      </c>
    </row>
    <row r="155" spans="1:61" ht="17.25" customHeight="1" x14ac:dyDescent="0.25">
      <c r="A155" s="2413"/>
      <c r="B155" s="107" t="s">
        <v>2392</v>
      </c>
      <c r="C155" s="1249" t="s">
        <v>271</v>
      </c>
      <c r="D155" s="90" t="s">
        <v>2372</v>
      </c>
      <c r="E155" s="1515">
        <f t="shared" si="35"/>
        <v>84</v>
      </c>
      <c r="F155" s="1515">
        <f t="shared" si="28"/>
        <v>84</v>
      </c>
      <c r="G155" s="1516" t="str">
        <f>VLOOKUP(H155,[1]MAGV!$B$1:$C$178,2,0)</f>
        <v>Th.N.Tuấn</v>
      </c>
      <c r="H155" s="80" t="s">
        <v>294</v>
      </c>
      <c r="I155" s="1238"/>
      <c r="J155" s="1238"/>
      <c r="K155" s="1238"/>
      <c r="L155" s="1493"/>
      <c r="M155" s="1493"/>
      <c r="N155" s="1493"/>
      <c r="O155" s="1493"/>
      <c r="P155" s="1493"/>
      <c r="Q155" s="1493"/>
      <c r="R155" s="1493"/>
      <c r="S155" s="1493"/>
      <c r="T155" s="1493"/>
      <c r="U155" s="1493"/>
      <c r="V155" s="1493"/>
      <c r="W155" s="1493"/>
      <c r="X155" s="1493"/>
      <c r="Y155" s="1493"/>
      <c r="Z155" s="1493"/>
      <c r="AA155" s="1493"/>
      <c r="AB155" s="1493"/>
      <c r="AC155" s="1281"/>
      <c r="AD155" s="1281"/>
      <c r="AE155" s="1281"/>
      <c r="AF155" s="1281"/>
      <c r="AG155" s="1281"/>
      <c r="AH155" s="1281"/>
      <c r="AI155" s="1518"/>
      <c r="AJ155" s="1518"/>
      <c r="AK155" s="1493">
        <v>28</v>
      </c>
      <c r="AL155" s="1493">
        <v>28</v>
      </c>
      <c r="AM155" s="1493">
        <v>28</v>
      </c>
      <c r="AN155" s="1493"/>
      <c r="AO155" s="1493"/>
      <c r="AP155" s="1493"/>
      <c r="AQ155" s="1493"/>
      <c r="AR155" s="1493"/>
      <c r="AS155" s="1281"/>
      <c r="AT155" s="1281"/>
      <c r="AU155" s="1281"/>
      <c r="AV155" s="1493"/>
      <c r="AW155" s="1493"/>
      <c r="AX155" s="1493"/>
      <c r="AY155" s="1493"/>
      <c r="AZ155" s="1493"/>
      <c r="BA155" s="1493"/>
      <c r="BB155" s="1493"/>
      <c r="BC155" s="1493"/>
      <c r="BD155" s="1281"/>
      <c r="BE155" s="1281"/>
      <c r="BF155" s="1281"/>
      <c r="BG155" s="1281"/>
      <c r="BH155" s="1281"/>
      <c r="BI155" s="1269">
        <f t="shared" si="27"/>
        <v>84</v>
      </c>
    </row>
    <row r="156" spans="1:61" ht="17.25" customHeight="1" x14ac:dyDescent="0.25">
      <c r="A156" s="2413"/>
      <c r="B156" s="107" t="s">
        <v>2392</v>
      </c>
      <c r="C156" s="1249" t="s">
        <v>284</v>
      </c>
      <c r="D156" s="90" t="s">
        <v>2373</v>
      </c>
      <c r="E156" s="1515">
        <f t="shared" si="35"/>
        <v>90</v>
      </c>
      <c r="F156" s="1515">
        <f t="shared" si="28"/>
        <v>90</v>
      </c>
      <c r="G156" s="1516" t="str">
        <f>VLOOKUP(H156,[1]MAGV!$B$1:$C$178,2,0)</f>
        <v>Th.N.Tuấn</v>
      </c>
      <c r="H156" s="80" t="s">
        <v>294</v>
      </c>
      <c r="I156" s="1238"/>
      <c r="J156" s="1238"/>
      <c r="K156" s="1238"/>
      <c r="L156" s="1493"/>
      <c r="M156" s="1493"/>
      <c r="N156" s="1493"/>
      <c r="O156" s="1493"/>
      <c r="P156" s="1493"/>
      <c r="Q156" s="1493"/>
      <c r="R156" s="1493"/>
      <c r="S156" s="1493"/>
      <c r="T156" s="1493"/>
      <c r="U156" s="1493"/>
      <c r="V156" s="1493"/>
      <c r="W156" s="1493"/>
      <c r="X156" s="1493"/>
      <c r="Y156" s="1493"/>
      <c r="Z156" s="1493"/>
      <c r="AA156" s="1493"/>
      <c r="AB156" s="1493"/>
      <c r="AC156" s="1281"/>
      <c r="AD156" s="1281"/>
      <c r="AE156" s="1281"/>
      <c r="AF156" s="1281"/>
      <c r="AG156" s="1281"/>
      <c r="AH156" s="1281"/>
      <c r="AI156" s="1518"/>
      <c r="AJ156" s="1518"/>
      <c r="AK156" s="1493"/>
      <c r="AL156" s="1493"/>
      <c r="AM156" s="1493"/>
      <c r="AN156" s="1493">
        <v>28</v>
      </c>
      <c r="AO156" s="1493">
        <v>28</v>
      </c>
      <c r="AP156" s="1493">
        <v>28</v>
      </c>
      <c r="AQ156" s="1493">
        <v>6</v>
      </c>
      <c r="AR156" s="1493"/>
      <c r="AS156" s="1281"/>
      <c r="AT156" s="1281"/>
      <c r="AU156" s="1281"/>
      <c r="AV156" s="1493"/>
      <c r="AW156" s="1493"/>
      <c r="AX156" s="1493"/>
      <c r="AY156" s="1493"/>
      <c r="AZ156" s="1493"/>
      <c r="BA156" s="1493"/>
      <c r="BB156" s="1493"/>
      <c r="BC156" s="1493"/>
      <c r="BD156" s="1281"/>
      <c r="BE156" s="1281"/>
      <c r="BF156" s="1281"/>
      <c r="BG156" s="1281"/>
      <c r="BH156" s="1281"/>
      <c r="BI156" s="1269">
        <f t="shared" si="27"/>
        <v>90</v>
      </c>
    </row>
    <row r="157" spans="1:61" ht="17.25" customHeight="1" x14ac:dyDescent="0.25">
      <c r="A157" s="2413"/>
      <c r="B157" s="107" t="s">
        <v>2392</v>
      </c>
      <c r="C157" s="1249" t="s">
        <v>273</v>
      </c>
      <c r="D157" s="90" t="s">
        <v>2374</v>
      </c>
      <c r="E157" s="1515">
        <f t="shared" si="35"/>
        <v>120</v>
      </c>
      <c r="F157" s="1515">
        <f t="shared" si="28"/>
        <v>120</v>
      </c>
      <c r="G157" s="1516" t="str">
        <f>VLOOKUP(H157,[1]MAGV!$B$1:$C$178,2,0)</f>
        <v>Th.N.Tuấn</v>
      </c>
      <c r="H157" s="80" t="s">
        <v>294</v>
      </c>
      <c r="I157" s="1238"/>
      <c r="J157" s="1238"/>
      <c r="K157" s="1238"/>
      <c r="L157" s="1493"/>
      <c r="M157" s="1493"/>
      <c r="N157" s="1493"/>
      <c r="O157" s="1493"/>
      <c r="P157" s="1493"/>
      <c r="Q157" s="1493"/>
      <c r="R157" s="1493"/>
      <c r="S157" s="1493"/>
      <c r="T157" s="1493"/>
      <c r="U157" s="1493"/>
      <c r="V157" s="1493"/>
      <c r="W157" s="1493"/>
      <c r="X157" s="1493"/>
      <c r="Y157" s="1493"/>
      <c r="Z157" s="1493"/>
      <c r="AA157" s="1493"/>
      <c r="AB157" s="1493"/>
      <c r="AC157" s="1493"/>
      <c r="AD157" s="1493"/>
      <c r="AE157" s="1493"/>
      <c r="AF157" s="1493"/>
      <c r="AG157" s="1493"/>
      <c r="AH157" s="1493"/>
      <c r="AI157" s="1518"/>
      <c r="AJ157" s="1518"/>
      <c r="AK157" s="1493"/>
      <c r="AL157" s="1493"/>
      <c r="AM157" s="1493"/>
      <c r="AN157" s="1493"/>
      <c r="AO157" s="1493"/>
      <c r="AP157" s="1493"/>
      <c r="AQ157" s="1493"/>
      <c r="AR157" s="1493"/>
      <c r="AS157" s="1493"/>
      <c r="AT157" s="1493"/>
      <c r="AU157" s="1493">
        <v>4</v>
      </c>
      <c r="AV157" s="1493">
        <v>28</v>
      </c>
      <c r="AW157" s="1493">
        <v>28</v>
      </c>
      <c r="AX157" s="1493">
        <v>28</v>
      </c>
      <c r="AY157" s="1493">
        <v>28</v>
      </c>
      <c r="AZ157" s="1493">
        <v>4</v>
      </c>
      <c r="BA157" s="1493"/>
      <c r="BB157" s="1493"/>
      <c r="BC157" s="1493"/>
      <c r="BD157" s="1281"/>
      <c r="BE157" s="1281"/>
      <c r="BF157" s="1281"/>
      <c r="BG157" s="1281"/>
      <c r="BH157" s="1281"/>
      <c r="BI157" s="1269">
        <f t="shared" si="27"/>
        <v>120</v>
      </c>
    </row>
    <row r="158" spans="1:61" ht="17.25" customHeight="1" x14ac:dyDescent="0.25">
      <c r="A158" s="2413"/>
      <c r="B158" s="107" t="s">
        <v>2392</v>
      </c>
      <c r="C158" s="1249" t="s">
        <v>274</v>
      </c>
      <c r="D158" s="90" t="s">
        <v>2391</v>
      </c>
      <c r="E158" s="1515">
        <f t="shared" si="35"/>
        <v>80</v>
      </c>
      <c r="F158" s="1515">
        <f t="shared" si="28"/>
        <v>80</v>
      </c>
      <c r="G158" s="1516" t="str">
        <f>VLOOKUP(H158,[1]MAGV!$B$1:$C$178,2,0)</f>
        <v>Th.N.Tuấn</v>
      </c>
      <c r="H158" s="80" t="s">
        <v>294</v>
      </c>
      <c r="I158" s="1238"/>
      <c r="J158" s="1238"/>
      <c r="K158" s="1238"/>
      <c r="L158" s="1493"/>
      <c r="M158" s="1493"/>
      <c r="N158" s="1493"/>
      <c r="O158" s="1493"/>
      <c r="P158" s="1493"/>
      <c r="Q158" s="1493"/>
      <c r="R158" s="1493"/>
      <c r="S158" s="1493"/>
      <c r="T158" s="1493"/>
      <c r="U158" s="1493"/>
      <c r="V158" s="1493"/>
      <c r="W158" s="1493"/>
      <c r="X158" s="1493"/>
      <c r="Y158" s="1493"/>
      <c r="Z158" s="1493"/>
      <c r="AA158" s="1493"/>
      <c r="AB158" s="1493"/>
      <c r="AC158" s="1493"/>
      <c r="AD158" s="1493"/>
      <c r="AE158" s="1493"/>
      <c r="AF158" s="1493"/>
      <c r="AG158" s="1493"/>
      <c r="AH158" s="1493"/>
      <c r="AI158" s="1518"/>
      <c r="AJ158" s="1518"/>
      <c r="AK158" s="1493"/>
      <c r="AL158" s="1493"/>
      <c r="AM158" s="1493"/>
      <c r="AN158" s="1493"/>
      <c r="AO158" s="1493"/>
      <c r="AP158" s="1493"/>
      <c r="AQ158" s="1493"/>
      <c r="AR158" s="1493"/>
      <c r="AS158" s="1493"/>
      <c r="AT158" s="1493"/>
      <c r="AU158" s="1493"/>
      <c r="AV158" s="1493"/>
      <c r="AW158" s="1493"/>
      <c r="AX158" s="1493"/>
      <c r="AY158" s="1493"/>
      <c r="AZ158" s="1493">
        <v>24</v>
      </c>
      <c r="BA158" s="1493">
        <v>28</v>
      </c>
      <c r="BB158" s="1493">
        <v>28</v>
      </c>
      <c r="BC158" s="1493"/>
      <c r="BD158" s="1281"/>
      <c r="BE158" s="1281"/>
      <c r="BF158" s="1281"/>
      <c r="BG158" s="1281"/>
      <c r="BH158" s="1281"/>
      <c r="BI158" s="1269">
        <f t="shared" si="27"/>
        <v>80</v>
      </c>
    </row>
    <row r="159" spans="1:61" ht="17.25" customHeight="1" x14ac:dyDescent="0.25">
      <c r="A159" s="2413"/>
      <c r="B159" s="107" t="s">
        <v>2392</v>
      </c>
      <c r="C159" s="1249" t="s">
        <v>276</v>
      </c>
      <c r="D159" s="90" t="s">
        <v>1140</v>
      </c>
      <c r="E159" s="1515">
        <f t="shared" si="35"/>
        <v>60</v>
      </c>
      <c r="F159" s="1515">
        <f t="shared" si="28"/>
        <v>60</v>
      </c>
      <c r="G159" s="1516" t="str">
        <f>VLOOKUP(H159,[1]MAGV!$B$1:$C$178,2,0)</f>
        <v>Th.Huấn</v>
      </c>
      <c r="H159" s="80" t="s">
        <v>270</v>
      </c>
      <c r="I159" s="1238"/>
      <c r="J159" s="1238"/>
      <c r="K159" s="1238"/>
      <c r="L159" s="1493"/>
      <c r="M159" s="1493"/>
      <c r="N159" s="1493"/>
      <c r="O159" s="1493"/>
      <c r="P159" s="1493"/>
      <c r="Q159" s="1493"/>
      <c r="R159" s="1493"/>
      <c r="S159" s="1493"/>
      <c r="T159" s="1493"/>
      <c r="U159" s="1493"/>
      <c r="V159" s="1493"/>
      <c r="W159" s="1493"/>
      <c r="X159" s="1493"/>
      <c r="Y159" s="1493"/>
      <c r="Z159" s="1493"/>
      <c r="AA159" s="1493"/>
      <c r="AB159" s="1493"/>
      <c r="AC159" s="1493">
        <v>24</v>
      </c>
      <c r="AD159" s="1493">
        <v>24</v>
      </c>
      <c r="AE159" s="1493">
        <v>12</v>
      </c>
      <c r="AF159" s="1493"/>
      <c r="AG159" s="1493"/>
      <c r="AH159" s="1493"/>
      <c r="AI159" s="1518"/>
      <c r="AJ159" s="1518"/>
      <c r="AK159" s="1493"/>
      <c r="AL159" s="1493"/>
      <c r="AM159" s="1493"/>
      <c r="AN159" s="1493"/>
      <c r="AO159" s="1493"/>
      <c r="AP159" s="1493"/>
      <c r="AQ159" s="1493"/>
      <c r="AR159" s="1493"/>
      <c r="AS159" s="1493"/>
      <c r="AT159" s="1493"/>
      <c r="AU159" s="1493"/>
      <c r="AV159" s="1493"/>
      <c r="AW159" s="1493"/>
      <c r="AX159" s="1493"/>
      <c r="AY159" s="1493"/>
      <c r="AZ159" s="1493"/>
      <c r="BA159" s="1493"/>
      <c r="BB159" s="1493"/>
      <c r="BC159" s="1493"/>
      <c r="BD159" s="1281"/>
      <c r="BE159" s="1281"/>
      <c r="BF159" s="1281"/>
      <c r="BG159" s="1281"/>
      <c r="BH159" s="1281"/>
      <c r="BI159" s="1269">
        <f t="shared" si="27"/>
        <v>60</v>
      </c>
    </row>
    <row r="160" spans="1:61" s="1288" customFormat="1" ht="24" customHeight="1" x14ac:dyDescent="0.2">
      <c r="A160" s="2413"/>
      <c r="B160" s="978" t="s">
        <v>1982</v>
      </c>
      <c r="C160" s="1287"/>
      <c r="D160" s="1287" t="s">
        <v>843</v>
      </c>
      <c r="E160" s="1287">
        <f>SUM(E147:E159)</f>
        <v>966</v>
      </c>
      <c r="F160" s="1287">
        <f t="shared" ref="F160:BH160" si="36">SUM(F147:F159)</f>
        <v>966</v>
      </c>
      <c r="G160" s="1287">
        <f t="shared" si="36"/>
        <v>0</v>
      </c>
      <c r="H160" s="1287">
        <f t="shared" si="36"/>
        <v>0</v>
      </c>
      <c r="I160" s="1287">
        <f t="shared" si="36"/>
        <v>0</v>
      </c>
      <c r="J160" s="1287">
        <f t="shared" si="36"/>
        <v>0</v>
      </c>
      <c r="K160" s="1287">
        <f t="shared" si="36"/>
        <v>0</v>
      </c>
      <c r="L160" s="1287">
        <f t="shared" si="36"/>
        <v>0</v>
      </c>
      <c r="M160" s="1287">
        <f t="shared" si="36"/>
        <v>28</v>
      </c>
      <c r="N160" s="1287">
        <f t="shared" si="36"/>
        <v>28</v>
      </c>
      <c r="O160" s="1287">
        <f t="shared" si="36"/>
        <v>28</v>
      </c>
      <c r="P160" s="1287">
        <f t="shared" si="36"/>
        <v>28</v>
      </c>
      <c r="Q160" s="1287">
        <f t="shared" si="36"/>
        <v>28</v>
      </c>
      <c r="R160" s="1287">
        <f t="shared" si="36"/>
        <v>28</v>
      </c>
      <c r="S160" s="1287">
        <f t="shared" si="36"/>
        <v>28</v>
      </c>
      <c r="T160" s="1287">
        <f t="shared" si="36"/>
        <v>28</v>
      </c>
      <c r="U160" s="1287">
        <f t="shared" si="36"/>
        <v>28</v>
      </c>
      <c r="V160" s="1287">
        <f t="shared" si="36"/>
        <v>0</v>
      </c>
      <c r="W160" s="1287">
        <f t="shared" si="36"/>
        <v>0</v>
      </c>
      <c r="X160" s="1287">
        <f t="shared" si="36"/>
        <v>0</v>
      </c>
      <c r="Y160" s="1287">
        <f t="shared" si="36"/>
        <v>0</v>
      </c>
      <c r="Z160" s="1287">
        <f t="shared" si="36"/>
        <v>0</v>
      </c>
      <c r="AA160" s="1287">
        <f t="shared" si="36"/>
        <v>28</v>
      </c>
      <c r="AB160" s="1287">
        <f t="shared" si="36"/>
        <v>28</v>
      </c>
      <c r="AC160" s="1287">
        <f t="shared" si="36"/>
        <v>28</v>
      </c>
      <c r="AD160" s="1287">
        <f t="shared" si="36"/>
        <v>24</v>
      </c>
      <c r="AE160" s="1287">
        <f t="shared" si="36"/>
        <v>28</v>
      </c>
      <c r="AF160" s="1287">
        <f t="shared" si="36"/>
        <v>28</v>
      </c>
      <c r="AG160" s="1287">
        <f t="shared" si="36"/>
        <v>28</v>
      </c>
      <c r="AH160" s="1287">
        <f t="shared" si="36"/>
        <v>28</v>
      </c>
      <c r="AI160" s="1287">
        <f t="shared" si="36"/>
        <v>0</v>
      </c>
      <c r="AJ160" s="1287">
        <f t="shared" si="36"/>
        <v>0</v>
      </c>
      <c r="AK160" s="1287">
        <f t="shared" si="36"/>
        <v>28</v>
      </c>
      <c r="AL160" s="1287">
        <f t="shared" si="36"/>
        <v>28</v>
      </c>
      <c r="AM160" s="1287">
        <f t="shared" si="36"/>
        <v>28</v>
      </c>
      <c r="AN160" s="1287">
        <f t="shared" si="36"/>
        <v>28</v>
      </c>
      <c r="AO160" s="1287">
        <f t="shared" si="36"/>
        <v>28</v>
      </c>
      <c r="AP160" s="1287">
        <f t="shared" si="36"/>
        <v>28</v>
      </c>
      <c r="AQ160" s="1287">
        <f t="shared" si="36"/>
        <v>26</v>
      </c>
      <c r="AR160" s="1287">
        <f t="shared" si="36"/>
        <v>28</v>
      </c>
      <c r="AS160" s="1287">
        <f t="shared" si="36"/>
        <v>28</v>
      </c>
      <c r="AT160" s="1287">
        <f t="shared" si="36"/>
        <v>28</v>
      </c>
      <c r="AU160" s="1287">
        <f t="shared" si="36"/>
        <v>20</v>
      </c>
      <c r="AV160" s="1287">
        <f t="shared" si="36"/>
        <v>28</v>
      </c>
      <c r="AW160" s="1287">
        <f t="shared" si="36"/>
        <v>28</v>
      </c>
      <c r="AX160" s="1287">
        <f t="shared" si="36"/>
        <v>28</v>
      </c>
      <c r="AY160" s="1287">
        <f t="shared" si="36"/>
        <v>28</v>
      </c>
      <c r="AZ160" s="1287">
        <f t="shared" si="36"/>
        <v>28</v>
      </c>
      <c r="BA160" s="1287">
        <f t="shared" si="36"/>
        <v>28</v>
      </c>
      <c r="BB160" s="1287">
        <f t="shared" si="36"/>
        <v>28</v>
      </c>
      <c r="BC160" s="1287">
        <f t="shared" si="36"/>
        <v>0</v>
      </c>
      <c r="BD160" s="1287">
        <f t="shared" si="36"/>
        <v>0</v>
      </c>
      <c r="BE160" s="1287">
        <f t="shared" si="36"/>
        <v>0</v>
      </c>
      <c r="BF160" s="1287">
        <f t="shared" si="36"/>
        <v>0</v>
      </c>
      <c r="BG160" s="1287">
        <f t="shared" si="36"/>
        <v>0</v>
      </c>
      <c r="BH160" s="1287">
        <f t="shared" si="36"/>
        <v>0</v>
      </c>
      <c r="BI160" s="1269">
        <f t="shared" si="27"/>
        <v>966</v>
      </c>
    </row>
    <row r="161" spans="1:61" s="1548" customFormat="1" ht="15" x14ac:dyDescent="0.25">
      <c r="A161" s="1589"/>
      <c r="B161" s="1537" t="s">
        <v>2393</v>
      </c>
      <c r="C161" s="1537" t="s">
        <v>157</v>
      </c>
      <c r="D161" s="1590" t="s">
        <v>124</v>
      </c>
      <c r="E161" s="1537">
        <f t="shared" ref="E161:E162" si="37">SUM(I161:BB161)</f>
        <v>45</v>
      </c>
      <c r="G161" s="1536" t="s">
        <v>2225</v>
      </c>
      <c r="H161" s="754" t="s">
        <v>1032</v>
      </c>
      <c r="I161" s="1547"/>
      <c r="J161" s="1547"/>
      <c r="K161" s="1547"/>
      <c r="L161" s="1547"/>
      <c r="M161" s="1547"/>
      <c r="N161" s="1547"/>
      <c r="O161" s="1529"/>
      <c r="P161" s="1529"/>
      <c r="Q161" s="1529"/>
      <c r="R161" s="1529"/>
      <c r="S161" s="1529"/>
      <c r="T161" s="1547"/>
      <c r="U161" s="1547"/>
      <c r="V161" s="1547"/>
      <c r="W161" s="1591"/>
      <c r="X161" s="1591"/>
      <c r="Y161" s="1591"/>
      <c r="Z161" s="1547"/>
      <c r="AA161" s="1547"/>
      <c r="AB161" s="1547"/>
      <c r="AC161" s="1547"/>
      <c r="AD161" s="1547"/>
      <c r="AE161" s="1547"/>
      <c r="AF161" s="1547"/>
      <c r="AG161" s="1547"/>
      <c r="AH161" s="1587"/>
      <c r="AI161" s="1587"/>
      <c r="AJ161" s="1547"/>
      <c r="AK161" s="1547"/>
      <c r="AL161" s="1591"/>
      <c r="AM161" s="1591"/>
      <c r="AN161" s="1591"/>
      <c r="AO161" s="1547"/>
      <c r="AP161" s="1547"/>
      <c r="AQ161" s="1547"/>
      <c r="AR161" s="1547"/>
      <c r="AS161" s="1547"/>
      <c r="AT161" s="1547">
        <v>45</v>
      </c>
      <c r="AU161" s="1547"/>
      <c r="AV161" s="1547"/>
      <c r="AW161" s="1547"/>
      <c r="AX161" s="1547"/>
      <c r="AY161" s="1547"/>
      <c r="AZ161" s="1547"/>
      <c r="BA161" s="1574"/>
      <c r="BC161" s="1588"/>
      <c r="BD161" s="1588"/>
      <c r="BE161" s="1587"/>
    </row>
    <row r="162" spans="1:61" s="1548" customFormat="1" ht="15" x14ac:dyDescent="0.25">
      <c r="A162" s="1589"/>
      <c r="B162" s="755"/>
      <c r="C162" s="1537" t="s">
        <v>158</v>
      </c>
      <c r="D162" s="1590" t="s">
        <v>2431</v>
      </c>
      <c r="E162" s="1537">
        <f t="shared" si="37"/>
        <v>90</v>
      </c>
      <c r="G162" s="1536" t="s">
        <v>2222</v>
      </c>
      <c r="H162" s="754" t="s">
        <v>147</v>
      </c>
      <c r="I162" s="1547"/>
      <c r="J162" s="1547"/>
      <c r="K162" s="1547"/>
      <c r="L162" s="1547"/>
      <c r="M162" s="1547"/>
      <c r="N162" s="1547"/>
      <c r="O162" s="1547"/>
      <c r="P162" s="1547"/>
      <c r="Q162" s="1547"/>
      <c r="R162" s="1547"/>
      <c r="S162" s="1547"/>
      <c r="T162" s="1547"/>
      <c r="U162" s="1547"/>
      <c r="V162" s="1547"/>
      <c r="W162" s="1547"/>
      <c r="X162" s="1547"/>
      <c r="Y162" s="1547"/>
      <c r="Z162" s="1547"/>
      <c r="AA162" s="1547"/>
      <c r="AB162" s="1547"/>
      <c r="AC162" s="1547"/>
      <c r="AD162" s="1547"/>
      <c r="AE162" s="1547"/>
      <c r="AF162" s="1547"/>
      <c r="AG162" s="1547"/>
      <c r="AH162" s="1587"/>
      <c r="AI162" s="1587"/>
      <c r="AJ162" s="1547"/>
      <c r="AK162" s="1547"/>
      <c r="AL162" s="1591"/>
      <c r="AM162" s="1591"/>
      <c r="AN162" s="1591"/>
      <c r="AO162" s="1547"/>
      <c r="AP162" s="1547"/>
      <c r="AQ162" s="1547"/>
      <c r="AR162" s="1547"/>
      <c r="AS162" s="1547"/>
      <c r="AT162" s="1547"/>
      <c r="AU162" s="1547"/>
      <c r="AV162" s="1547"/>
      <c r="AW162" s="1547">
        <v>35</v>
      </c>
      <c r="AX162" s="1547">
        <v>35</v>
      </c>
      <c r="AY162" s="1547">
        <v>20</v>
      </c>
      <c r="AZ162" s="1547"/>
      <c r="BA162" s="1574"/>
      <c r="BC162" s="1588"/>
      <c r="BD162" s="1588"/>
      <c r="BE162" s="1587"/>
    </row>
    <row r="163" spans="1:61" ht="17.25" customHeight="1" x14ac:dyDescent="0.25">
      <c r="A163" s="2413">
        <v>17</v>
      </c>
      <c r="B163" s="107" t="s">
        <v>2393</v>
      </c>
      <c r="C163" s="1249" t="s">
        <v>162</v>
      </c>
      <c r="D163" s="90" t="s">
        <v>1153</v>
      </c>
      <c r="E163" s="1515">
        <f>F163</f>
        <v>75</v>
      </c>
      <c r="F163" s="1515">
        <f t="shared" si="28"/>
        <v>75</v>
      </c>
      <c r="G163" s="1516" t="str">
        <f>VLOOKUP(H163,[1]MAGV!$B$1:$C$178,2,0)</f>
        <v>C.Thu</v>
      </c>
      <c r="H163" s="80" t="s">
        <v>280</v>
      </c>
      <c r="I163" s="1238"/>
      <c r="J163" s="1238"/>
      <c r="K163" s="1238"/>
      <c r="L163" s="1493"/>
      <c r="M163" s="1493"/>
      <c r="N163" s="1493"/>
      <c r="O163" s="1493"/>
      <c r="P163" s="1493"/>
      <c r="Q163" s="1493"/>
      <c r="R163" s="1493"/>
      <c r="S163" s="1493"/>
      <c r="T163" s="1493"/>
      <c r="U163" s="1493"/>
      <c r="V163" s="1493">
        <v>35</v>
      </c>
      <c r="W163" s="1493">
        <v>35</v>
      </c>
      <c r="X163" s="1493">
        <v>5</v>
      </c>
      <c r="Y163" s="1493"/>
      <c r="Z163" s="1493"/>
      <c r="AA163" s="1493"/>
      <c r="AB163" s="1493"/>
      <c r="AC163" s="1493"/>
      <c r="AD163" s="1493"/>
      <c r="AE163" s="1493"/>
      <c r="AF163" s="1493"/>
      <c r="AG163" s="1493"/>
      <c r="AH163" s="1493"/>
      <c r="AI163" s="1518"/>
      <c r="AJ163" s="1518"/>
      <c r="AK163" s="1493"/>
      <c r="AL163" s="1493"/>
      <c r="AM163" s="1493"/>
      <c r="AN163" s="1493"/>
      <c r="AO163" s="1493"/>
      <c r="AP163" s="1493"/>
      <c r="AQ163" s="1493"/>
      <c r="AR163" s="1493"/>
      <c r="AS163" s="1493"/>
      <c r="AT163" s="1493"/>
      <c r="AU163" s="1493"/>
      <c r="AV163" s="1493"/>
      <c r="AW163" s="1493"/>
      <c r="AX163" s="1493"/>
      <c r="AY163" s="1493"/>
      <c r="AZ163" s="1493"/>
      <c r="BA163" s="1493"/>
      <c r="BB163" s="1493"/>
      <c r="BC163" s="1493"/>
      <c r="BD163" s="1281"/>
      <c r="BE163" s="1281"/>
      <c r="BF163" s="1281"/>
      <c r="BG163" s="1281"/>
      <c r="BH163" s="1281"/>
      <c r="BI163" s="1269">
        <f t="shared" si="27"/>
        <v>75</v>
      </c>
    </row>
    <row r="164" spans="1:61" ht="17.25" customHeight="1" x14ac:dyDescent="0.25">
      <c r="A164" s="2413"/>
      <c r="B164" s="107" t="s">
        <v>2393</v>
      </c>
      <c r="C164" s="1249" t="s">
        <v>119</v>
      </c>
      <c r="D164" s="90" t="s">
        <v>1154</v>
      </c>
      <c r="E164" s="1515">
        <f t="shared" ref="E164:E177" si="38">F164</f>
        <v>30</v>
      </c>
      <c r="F164" s="1515">
        <f t="shared" si="28"/>
        <v>30</v>
      </c>
      <c r="G164" s="1516" t="str">
        <f>VLOOKUP(H164,[1]MAGV!$B$1:$C$178,2,0)</f>
        <v>C.Thu</v>
      </c>
      <c r="H164" s="80" t="s">
        <v>280</v>
      </c>
      <c r="I164" s="1238"/>
      <c r="J164" s="1238"/>
      <c r="K164" s="1238"/>
      <c r="L164" s="1493"/>
      <c r="M164" s="1493"/>
      <c r="N164" s="1493"/>
      <c r="O164" s="1493"/>
      <c r="P164" s="1493"/>
      <c r="Q164" s="1493"/>
      <c r="R164" s="1493"/>
      <c r="S164" s="1493"/>
      <c r="T164" s="1493"/>
      <c r="U164" s="1493"/>
      <c r="V164" s="1493"/>
      <c r="W164" s="1493"/>
      <c r="X164" s="1493">
        <v>30</v>
      </c>
      <c r="Y164" s="1493"/>
      <c r="Z164" s="1493"/>
      <c r="AA164" s="1493"/>
      <c r="AB164" s="1493"/>
      <c r="AC164" s="1493"/>
      <c r="AD164" s="1493"/>
      <c r="AE164" s="1493"/>
      <c r="AF164" s="1493"/>
      <c r="AG164" s="1493"/>
      <c r="AH164" s="1493"/>
      <c r="AI164" s="1518"/>
      <c r="AJ164" s="1518"/>
      <c r="AK164" s="1493"/>
      <c r="AL164" s="1493"/>
      <c r="AM164" s="1493"/>
      <c r="AN164" s="1493"/>
      <c r="AO164" s="1493"/>
      <c r="AP164" s="1493"/>
      <c r="AQ164" s="1493"/>
      <c r="AR164" s="1493"/>
      <c r="AS164" s="1493"/>
      <c r="AT164" s="1493"/>
      <c r="AU164" s="1493"/>
      <c r="AV164" s="1493"/>
      <c r="AW164" s="1493"/>
      <c r="AX164" s="1493"/>
      <c r="AY164" s="1493"/>
      <c r="AZ164" s="1493"/>
      <c r="BA164" s="1493"/>
      <c r="BB164" s="1493"/>
      <c r="BC164" s="1493"/>
      <c r="BD164" s="1281"/>
      <c r="BE164" s="1281"/>
      <c r="BF164" s="1281"/>
      <c r="BG164" s="1281"/>
      <c r="BH164" s="1281"/>
      <c r="BI164" s="1269">
        <f t="shared" si="27"/>
        <v>30</v>
      </c>
    </row>
    <row r="165" spans="1:61" ht="17.25" customHeight="1" x14ac:dyDescent="0.25">
      <c r="A165" s="2413"/>
      <c r="B165" s="107" t="s">
        <v>2393</v>
      </c>
      <c r="C165" s="1249" t="s">
        <v>163</v>
      </c>
      <c r="D165" s="90" t="s">
        <v>1155</v>
      </c>
      <c r="E165" s="1515">
        <f t="shared" si="38"/>
        <v>75</v>
      </c>
      <c r="F165" s="1515">
        <f t="shared" si="28"/>
        <v>75</v>
      </c>
      <c r="G165" s="1516" t="str">
        <f>VLOOKUP(H165,[1]MAGV!$B$1:$C$178,2,0)</f>
        <v>C.Thu</v>
      </c>
      <c r="H165" s="80" t="s">
        <v>280</v>
      </c>
      <c r="I165" s="1238"/>
      <c r="J165" s="1238"/>
      <c r="K165" s="1238"/>
      <c r="L165" s="1493"/>
      <c r="M165" s="1493"/>
      <c r="N165" s="1493"/>
      <c r="O165" s="1493"/>
      <c r="P165" s="1493"/>
      <c r="Q165" s="1493"/>
      <c r="R165" s="1493"/>
      <c r="S165" s="1493"/>
      <c r="T165" s="1493"/>
      <c r="U165" s="1493"/>
      <c r="V165" s="1493"/>
      <c r="W165" s="1493"/>
      <c r="X165" s="1493"/>
      <c r="Y165" s="1493">
        <v>35</v>
      </c>
      <c r="Z165" s="1493">
        <v>40</v>
      </c>
      <c r="AA165" s="1493"/>
      <c r="AB165" s="1493"/>
      <c r="AC165" s="1493"/>
      <c r="AD165" s="1493"/>
      <c r="AE165" s="1493"/>
      <c r="AF165" s="1493"/>
      <c r="AG165" s="1493"/>
      <c r="AH165" s="1493"/>
      <c r="AI165" s="1518"/>
      <c r="AJ165" s="1518"/>
      <c r="AK165" s="1493"/>
      <c r="AL165" s="1493"/>
      <c r="AM165" s="1493"/>
      <c r="AN165" s="1493"/>
      <c r="AO165" s="1493"/>
      <c r="AP165" s="1493"/>
      <c r="AQ165" s="1493"/>
      <c r="AR165" s="1493"/>
      <c r="AS165" s="1493"/>
      <c r="AT165" s="1493"/>
      <c r="AU165" s="1493"/>
      <c r="AV165" s="1493"/>
      <c r="AW165" s="1493"/>
      <c r="AX165" s="1493"/>
      <c r="AY165" s="1493"/>
      <c r="AZ165" s="1493"/>
      <c r="BA165" s="1493"/>
      <c r="BB165" s="1493"/>
      <c r="BC165" s="1493"/>
      <c r="BD165" s="1281"/>
      <c r="BE165" s="1281"/>
      <c r="BF165" s="1281"/>
      <c r="BG165" s="1281"/>
      <c r="BH165" s="1281"/>
      <c r="BI165" s="1269">
        <f t="shared" si="27"/>
        <v>75</v>
      </c>
    </row>
    <row r="166" spans="1:61" ht="17.25" customHeight="1" x14ac:dyDescent="0.25">
      <c r="A166" s="2413"/>
      <c r="B166" s="107" t="s">
        <v>2394</v>
      </c>
      <c r="C166" s="1249" t="s">
        <v>171</v>
      </c>
      <c r="D166" s="90" t="s">
        <v>1156</v>
      </c>
      <c r="E166" s="1515">
        <f t="shared" si="38"/>
        <v>60</v>
      </c>
      <c r="F166" s="1515">
        <f t="shared" si="28"/>
        <v>60</v>
      </c>
      <c r="G166" s="1516" t="str">
        <f>VLOOKUP(H166,[1]MAGV!$B$1:$C$178,2,0)</f>
        <v>C.Thu</v>
      </c>
      <c r="H166" s="80" t="s">
        <v>280</v>
      </c>
      <c r="I166" s="1238"/>
      <c r="J166" s="1238"/>
      <c r="K166" s="1238"/>
      <c r="L166" s="1493"/>
      <c r="M166" s="1493"/>
      <c r="N166" s="1493"/>
      <c r="O166" s="1493"/>
      <c r="P166" s="1493"/>
      <c r="Q166" s="1493"/>
      <c r="R166" s="1493"/>
      <c r="S166" s="1493"/>
      <c r="T166" s="1493"/>
      <c r="U166" s="1493"/>
      <c r="V166" s="1493"/>
      <c r="W166" s="1493"/>
      <c r="X166" s="1493"/>
      <c r="Y166" s="1493"/>
      <c r="Z166" s="1493"/>
      <c r="AA166" s="1493">
        <v>28</v>
      </c>
      <c r="AB166" s="1493">
        <v>28</v>
      </c>
      <c r="AC166" s="1493">
        <v>4</v>
      </c>
      <c r="AD166" s="1493"/>
      <c r="AE166" s="1493"/>
      <c r="AF166" s="1493"/>
      <c r="AG166" s="1493"/>
      <c r="AH166" s="1493"/>
      <c r="AI166" s="1518"/>
      <c r="AJ166" s="1518"/>
      <c r="AK166" s="1493"/>
      <c r="AL166" s="1493"/>
      <c r="AM166" s="1493"/>
      <c r="AN166" s="1493"/>
      <c r="AO166" s="1493"/>
      <c r="AP166" s="1493"/>
      <c r="AQ166" s="1493"/>
      <c r="AR166" s="1493"/>
      <c r="AS166" s="1493"/>
      <c r="AT166" s="1493"/>
      <c r="AU166" s="1493"/>
      <c r="AV166" s="1493"/>
      <c r="AW166" s="1493"/>
      <c r="AX166" s="1493"/>
      <c r="AY166" s="1493"/>
      <c r="AZ166" s="1493"/>
      <c r="BA166" s="1493"/>
      <c r="BB166" s="1493"/>
      <c r="BC166" s="1493"/>
      <c r="BD166" s="1281"/>
      <c r="BE166" s="1281"/>
      <c r="BF166" s="1281"/>
      <c r="BG166" s="1281"/>
      <c r="BH166" s="1281"/>
      <c r="BI166" s="1269">
        <f t="shared" si="27"/>
        <v>60</v>
      </c>
    </row>
    <row r="167" spans="1:61" ht="17.25" customHeight="1" x14ac:dyDescent="0.25">
      <c r="A167" s="2413"/>
      <c r="B167" s="107" t="s">
        <v>2394</v>
      </c>
      <c r="C167" s="1249" t="s">
        <v>172</v>
      </c>
      <c r="D167" s="90" t="s">
        <v>1138</v>
      </c>
      <c r="E167" s="1515">
        <f t="shared" si="38"/>
        <v>60</v>
      </c>
      <c r="F167" s="1515">
        <f t="shared" si="28"/>
        <v>60</v>
      </c>
      <c r="G167" s="1516" t="str">
        <f>VLOOKUP(H167,[1]MAGV!$B$1:$C$178,2,0)</f>
        <v>Th.Huấn</v>
      </c>
      <c r="H167" s="80" t="s">
        <v>270</v>
      </c>
      <c r="I167" s="1238"/>
      <c r="J167" s="1238"/>
      <c r="K167" s="1238"/>
      <c r="L167" s="1493"/>
      <c r="M167" s="1493"/>
      <c r="N167" s="1493"/>
      <c r="O167" s="1493"/>
      <c r="P167" s="1493"/>
      <c r="Q167" s="1493"/>
      <c r="R167" s="1493"/>
      <c r="S167" s="1493"/>
      <c r="T167" s="1493"/>
      <c r="U167" s="1493"/>
      <c r="V167" s="1493"/>
      <c r="W167" s="1493"/>
      <c r="X167" s="1493"/>
      <c r="Y167" s="1493"/>
      <c r="Z167" s="1493"/>
      <c r="AA167" s="1493"/>
      <c r="AB167" s="1493"/>
      <c r="AC167" s="1493"/>
      <c r="AD167" s="1493"/>
      <c r="AE167" s="1493"/>
      <c r="AF167" s="1493"/>
      <c r="AG167" s="1493"/>
      <c r="AH167" s="1493">
        <v>4</v>
      </c>
      <c r="AI167" s="1518"/>
      <c r="AJ167" s="1518"/>
      <c r="AK167" s="1493">
        <v>28</v>
      </c>
      <c r="AL167" s="1493">
        <v>28</v>
      </c>
      <c r="AM167" s="1493"/>
      <c r="AN167" s="1493"/>
      <c r="AO167" s="1493"/>
      <c r="AP167" s="1493"/>
      <c r="AQ167" s="1493"/>
      <c r="AR167" s="1493"/>
      <c r="AS167" s="1493"/>
      <c r="AT167" s="1493"/>
      <c r="AU167" s="1493"/>
      <c r="AV167" s="1493"/>
      <c r="AW167" s="1493"/>
      <c r="AX167" s="1493"/>
      <c r="AY167" s="1493"/>
      <c r="AZ167" s="1493"/>
      <c r="BA167" s="1493"/>
      <c r="BB167" s="1493"/>
      <c r="BC167" s="1493"/>
      <c r="BD167" s="1281"/>
      <c r="BE167" s="1281"/>
      <c r="BF167" s="1281"/>
      <c r="BG167" s="1281"/>
      <c r="BH167" s="1281"/>
      <c r="BI167" s="1269">
        <f t="shared" si="27"/>
        <v>60</v>
      </c>
    </row>
    <row r="168" spans="1:61" ht="17.25" customHeight="1" x14ac:dyDescent="0.25">
      <c r="A168" s="2413"/>
      <c r="B168" s="107" t="s">
        <v>2394</v>
      </c>
      <c r="C168" s="1249" t="s">
        <v>133</v>
      </c>
      <c r="D168" s="90" t="s">
        <v>1160</v>
      </c>
      <c r="E168" s="1515">
        <f t="shared" si="38"/>
        <v>84</v>
      </c>
      <c r="F168" s="1515">
        <f t="shared" si="28"/>
        <v>84</v>
      </c>
      <c r="G168" s="1516" t="str">
        <f>VLOOKUP(H168,[1]MAGV!$B$1:$C$178,2,0)</f>
        <v>Th. Linh</v>
      </c>
      <c r="H168" s="80" t="s">
        <v>268</v>
      </c>
      <c r="I168" s="1238"/>
      <c r="J168" s="1238"/>
      <c r="K168" s="1238"/>
      <c r="L168" s="1493"/>
      <c r="M168" s="1493"/>
      <c r="N168" s="1493"/>
      <c r="O168" s="1493"/>
      <c r="P168" s="1493"/>
      <c r="Q168" s="1493"/>
      <c r="R168" s="1493"/>
      <c r="S168" s="1493">
        <v>28</v>
      </c>
      <c r="T168" s="1493">
        <v>28</v>
      </c>
      <c r="U168" s="1493">
        <v>28</v>
      </c>
      <c r="V168" s="1493"/>
      <c r="W168" s="1493"/>
      <c r="X168" s="1493"/>
      <c r="Y168" s="1493"/>
      <c r="Z168" s="1493"/>
      <c r="AA168" s="1493"/>
      <c r="AB168" s="1493"/>
      <c r="AC168" s="1493"/>
      <c r="AD168" s="1493"/>
      <c r="AE168" s="1493"/>
      <c r="AF168" s="1493"/>
      <c r="AG168" s="1493"/>
      <c r="AH168" s="1493"/>
      <c r="AI168" s="1518"/>
      <c r="AJ168" s="1518"/>
      <c r="AK168" s="1493"/>
      <c r="AL168" s="1493"/>
      <c r="AM168" s="1493"/>
      <c r="AN168" s="1493"/>
      <c r="AO168" s="1493"/>
      <c r="AP168" s="1493"/>
      <c r="AQ168" s="1493"/>
      <c r="AR168" s="1493"/>
      <c r="AS168" s="1493"/>
      <c r="AT168" s="1493"/>
      <c r="AU168" s="1493"/>
      <c r="AV168" s="1493"/>
      <c r="AW168" s="1493"/>
      <c r="AX168" s="1493"/>
      <c r="AY168" s="1493"/>
      <c r="AZ168" s="1493"/>
      <c r="BA168" s="1493"/>
      <c r="BB168" s="1493"/>
      <c r="BC168" s="1493"/>
      <c r="BD168" s="1281"/>
      <c r="BE168" s="1281"/>
      <c r="BF168" s="1281"/>
      <c r="BG168" s="1281"/>
      <c r="BH168" s="1281"/>
      <c r="BI168" s="1269">
        <f t="shared" ref="BI168:BI230" si="39">SUM(I168:BH168)</f>
        <v>84</v>
      </c>
    </row>
    <row r="169" spans="1:61" ht="17.25" customHeight="1" x14ac:dyDescent="0.25">
      <c r="A169" s="2413"/>
      <c r="B169" s="107" t="s">
        <v>2394</v>
      </c>
      <c r="C169" s="1249" t="s">
        <v>133</v>
      </c>
      <c r="D169" s="90" t="s">
        <v>1160</v>
      </c>
      <c r="E169" s="1515">
        <f t="shared" si="38"/>
        <v>96</v>
      </c>
      <c r="F169" s="1515">
        <f t="shared" si="28"/>
        <v>96</v>
      </c>
      <c r="G169" s="1516" t="str">
        <f>VLOOKUP(H169,[1]MAGV!$B$1:$C$178,2,0)</f>
        <v>Th.Huấn</v>
      </c>
      <c r="H169" s="80" t="s">
        <v>270</v>
      </c>
      <c r="I169" s="1238"/>
      <c r="J169" s="1238"/>
      <c r="K169" s="1238"/>
      <c r="L169" s="1493"/>
      <c r="M169" s="1493"/>
      <c r="N169" s="1493"/>
      <c r="O169" s="1493"/>
      <c r="P169" s="1493"/>
      <c r="Q169" s="1493"/>
      <c r="R169" s="1493"/>
      <c r="S169" s="1493"/>
      <c r="T169" s="1493"/>
      <c r="U169" s="1493"/>
      <c r="V169" s="1493"/>
      <c r="W169" s="1493"/>
      <c r="X169" s="1493"/>
      <c r="Y169" s="1493"/>
      <c r="Z169" s="1493"/>
      <c r="AA169" s="1493"/>
      <c r="AB169" s="1493"/>
      <c r="AC169" s="1493"/>
      <c r="AD169" s="1493"/>
      <c r="AE169" s="1493">
        <v>16</v>
      </c>
      <c r="AF169" s="1493">
        <v>28</v>
      </c>
      <c r="AG169" s="1493">
        <v>28</v>
      </c>
      <c r="AH169" s="1493">
        <v>24</v>
      </c>
      <c r="AI169" s="1518"/>
      <c r="AJ169" s="1518"/>
      <c r="AK169" s="1493"/>
      <c r="AL169" s="1493"/>
      <c r="AM169" s="1493"/>
      <c r="AN169" s="1493"/>
      <c r="AO169" s="1493"/>
      <c r="AP169" s="1493"/>
      <c r="AQ169" s="1493"/>
      <c r="AR169" s="1493"/>
      <c r="AS169" s="1493"/>
      <c r="AT169" s="1493"/>
      <c r="AU169" s="1493"/>
      <c r="AV169" s="1493"/>
      <c r="AW169" s="1493"/>
      <c r="AX169" s="1493"/>
      <c r="AY169" s="1493"/>
      <c r="AZ169" s="1493"/>
      <c r="BA169" s="1493"/>
      <c r="BB169" s="1493"/>
      <c r="BC169" s="1493"/>
      <c r="BD169" s="1281"/>
      <c r="BE169" s="1281"/>
      <c r="BF169" s="1281"/>
      <c r="BG169" s="1281"/>
      <c r="BH169" s="1281"/>
      <c r="BI169" s="1269">
        <f t="shared" si="39"/>
        <v>96</v>
      </c>
    </row>
    <row r="170" spans="1:61" ht="17.25" customHeight="1" x14ac:dyDescent="0.25">
      <c r="A170" s="2413"/>
      <c r="B170" s="107" t="s">
        <v>2394</v>
      </c>
      <c r="C170" s="1249" t="s">
        <v>175</v>
      </c>
      <c r="D170" s="90" t="s">
        <v>1161</v>
      </c>
      <c r="E170" s="1515">
        <f t="shared" si="38"/>
        <v>60</v>
      </c>
      <c r="F170" s="1515">
        <f t="shared" si="28"/>
        <v>60</v>
      </c>
      <c r="G170" s="1516" t="str">
        <f>VLOOKUP(H170,[1]MAGV!$B$1:$C$178,2,0)</f>
        <v>Th.Huấn</v>
      </c>
      <c r="H170" s="80" t="s">
        <v>270</v>
      </c>
      <c r="I170" s="1238"/>
      <c r="J170" s="1238"/>
      <c r="K170" s="1238"/>
      <c r="L170" s="1493"/>
      <c r="M170" s="1493"/>
      <c r="N170" s="1493"/>
      <c r="O170" s="1493"/>
      <c r="P170" s="1493"/>
      <c r="Q170" s="1493"/>
      <c r="R170" s="1493"/>
      <c r="S170" s="1493"/>
      <c r="T170" s="1493"/>
      <c r="U170" s="1493"/>
      <c r="V170" s="1493"/>
      <c r="W170" s="1493"/>
      <c r="X170" s="1493"/>
      <c r="Y170" s="1493"/>
      <c r="Z170" s="1493"/>
      <c r="AA170" s="1493"/>
      <c r="AB170" s="1493"/>
      <c r="AC170" s="1493"/>
      <c r="AD170" s="1493"/>
      <c r="AE170" s="1493"/>
      <c r="AF170" s="1493"/>
      <c r="AG170" s="1493"/>
      <c r="AH170" s="1493"/>
      <c r="AI170" s="1518"/>
      <c r="AJ170" s="1518"/>
      <c r="AK170" s="1493"/>
      <c r="AL170" s="1493"/>
      <c r="AM170" s="1493"/>
      <c r="AN170" s="1493"/>
      <c r="AO170" s="1493"/>
      <c r="AP170" s="1493"/>
      <c r="AQ170" s="1493">
        <v>20</v>
      </c>
      <c r="AR170" s="1493">
        <v>28</v>
      </c>
      <c r="AS170" s="1493">
        <v>12</v>
      </c>
      <c r="AT170" s="1493"/>
      <c r="AU170" s="1493"/>
      <c r="AV170" s="1493"/>
      <c r="AW170" s="1493"/>
      <c r="AX170" s="1493"/>
      <c r="AY170" s="1493"/>
      <c r="AZ170" s="1493"/>
      <c r="BA170" s="1493"/>
      <c r="BB170" s="1493"/>
      <c r="BC170" s="1493"/>
      <c r="BD170" s="1281"/>
      <c r="BE170" s="1281"/>
      <c r="BF170" s="1281"/>
      <c r="BG170" s="1281"/>
      <c r="BH170" s="1281"/>
      <c r="BI170" s="1269">
        <f t="shared" si="39"/>
        <v>60</v>
      </c>
    </row>
    <row r="171" spans="1:61" ht="17.25" customHeight="1" x14ac:dyDescent="0.25">
      <c r="A171" s="2413"/>
      <c r="B171" s="107" t="s">
        <v>2394</v>
      </c>
      <c r="C171" s="1249" t="s">
        <v>176</v>
      </c>
      <c r="D171" s="90" t="s">
        <v>1162</v>
      </c>
      <c r="E171" s="1515">
        <f t="shared" si="38"/>
        <v>16</v>
      </c>
      <c r="F171" s="1515">
        <f t="shared" si="28"/>
        <v>16</v>
      </c>
      <c r="G171" s="1516" t="str">
        <f>VLOOKUP(H171,[1]MAGV!$B$1:$C$178,2,0)</f>
        <v>Th.Huấn</v>
      </c>
      <c r="H171" s="80" t="s">
        <v>270</v>
      </c>
      <c r="I171" s="1238"/>
      <c r="J171" s="1238"/>
      <c r="K171" s="1238"/>
      <c r="L171" s="1493"/>
      <c r="M171" s="1493"/>
      <c r="N171" s="1493"/>
      <c r="O171" s="1493"/>
      <c r="P171" s="1493"/>
      <c r="Q171" s="1493"/>
      <c r="R171" s="1493"/>
      <c r="S171" s="1493"/>
      <c r="T171" s="1493"/>
      <c r="U171" s="1493"/>
      <c r="V171" s="1493"/>
      <c r="W171" s="1493"/>
      <c r="X171" s="1493"/>
      <c r="Y171" s="1493"/>
      <c r="Z171" s="1493"/>
      <c r="AA171" s="1493"/>
      <c r="AB171" s="1493"/>
      <c r="AC171" s="1493"/>
      <c r="AD171" s="1493"/>
      <c r="AE171" s="1493"/>
      <c r="AF171" s="1493"/>
      <c r="AG171" s="1493"/>
      <c r="AH171" s="1493"/>
      <c r="AI171" s="1518"/>
      <c r="AJ171" s="1518"/>
      <c r="AK171" s="1493"/>
      <c r="AL171" s="1493"/>
      <c r="AM171" s="1493"/>
      <c r="AN171" s="1493"/>
      <c r="AO171" s="1493"/>
      <c r="AP171" s="1493"/>
      <c r="AQ171" s="1493"/>
      <c r="AR171" s="1493"/>
      <c r="AS171" s="1493">
        <v>16</v>
      </c>
      <c r="AT171" s="1493"/>
      <c r="AU171" s="1493"/>
      <c r="AV171" s="1493"/>
      <c r="AW171" s="1493"/>
      <c r="AX171" s="1493"/>
      <c r="AY171" s="1493"/>
      <c r="AZ171" s="1493"/>
      <c r="BA171" s="1493"/>
      <c r="BB171" s="1493"/>
      <c r="BC171" s="1493"/>
      <c r="BD171" s="1281"/>
      <c r="BE171" s="1281"/>
      <c r="BF171" s="1281"/>
      <c r="BG171" s="1281"/>
      <c r="BH171" s="1281"/>
      <c r="BI171" s="1269">
        <f t="shared" si="39"/>
        <v>16</v>
      </c>
    </row>
    <row r="172" spans="1:61" ht="17.25" customHeight="1" x14ac:dyDescent="0.25">
      <c r="A172" s="2413"/>
      <c r="B172" s="107" t="s">
        <v>2394</v>
      </c>
      <c r="C172" s="1249" t="s">
        <v>176</v>
      </c>
      <c r="D172" s="90" t="s">
        <v>1162</v>
      </c>
      <c r="E172" s="1515">
        <f t="shared" si="38"/>
        <v>164</v>
      </c>
      <c r="F172" s="1515">
        <f t="shared" si="28"/>
        <v>164</v>
      </c>
      <c r="G172" s="1516" t="str">
        <f>VLOOKUP(H172,[1]MAGV!$B$1:$C$178,2,0)</f>
        <v>Th. Linh</v>
      </c>
      <c r="H172" s="80" t="s">
        <v>268</v>
      </c>
      <c r="I172" s="1238"/>
      <c r="J172" s="1238"/>
      <c r="K172" s="1238"/>
      <c r="L172" s="1493"/>
      <c r="M172" s="1493"/>
      <c r="N172" s="1493"/>
      <c r="O172" s="1493"/>
      <c r="P172" s="1493"/>
      <c r="Q172" s="1493"/>
      <c r="R172" s="1493"/>
      <c r="S172" s="1493"/>
      <c r="T172" s="1493"/>
      <c r="U172" s="1493"/>
      <c r="V172" s="1493"/>
      <c r="W172" s="1493"/>
      <c r="X172" s="1493"/>
      <c r="Y172" s="1493"/>
      <c r="Z172" s="1493"/>
      <c r="AA172" s="1493"/>
      <c r="AB172" s="1493"/>
      <c r="AC172" s="1493"/>
      <c r="AD172" s="1493"/>
      <c r="AE172" s="1493"/>
      <c r="AF172" s="1493"/>
      <c r="AG172" s="1493"/>
      <c r="AH172" s="1493"/>
      <c r="AI172" s="1518"/>
      <c r="AJ172" s="1518"/>
      <c r="AK172" s="1493"/>
      <c r="AL172" s="1493"/>
      <c r="AM172" s="1493"/>
      <c r="AN172" s="1493"/>
      <c r="AO172" s="1493"/>
      <c r="AP172" s="1493"/>
      <c r="AQ172" s="1493"/>
      <c r="AR172" s="1493"/>
      <c r="AS172" s="1493"/>
      <c r="AT172" s="1493">
        <v>28</v>
      </c>
      <c r="AU172" s="1493">
        <v>20</v>
      </c>
      <c r="AV172" s="1493">
        <v>28</v>
      </c>
      <c r="AW172" s="1493">
        <v>28</v>
      </c>
      <c r="AX172" s="1493">
        <v>28</v>
      </c>
      <c r="AY172" s="1493">
        <v>28</v>
      </c>
      <c r="AZ172" s="1493">
        <v>4</v>
      </c>
      <c r="BA172" s="1493"/>
      <c r="BB172" s="1493"/>
      <c r="BC172" s="1493"/>
      <c r="BD172" s="1281"/>
      <c r="BE172" s="1281"/>
      <c r="BF172" s="1281"/>
      <c r="BG172" s="1281"/>
      <c r="BH172" s="1281"/>
      <c r="BI172" s="1269">
        <f t="shared" si="39"/>
        <v>164</v>
      </c>
    </row>
    <row r="173" spans="1:61" ht="17.25" customHeight="1" x14ac:dyDescent="0.25">
      <c r="A173" s="2413"/>
      <c r="B173" s="107" t="s">
        <v>2394</v>
      </c>
      <c r="C173" s="1249" t="s">
        <v>271</v>
      </c>
      <c r="D173" s="90" t="s">
        <v>2372</v>
      </c>
      <c r="E173" s="1515">
        <f t="shared" si="38"/>
        <v>76</v>
      </c>
      <c r="F173" s="1515">
        <f t="shared" si="28"/>
        <v>76</v>
      </c>
      <c r="G173" s="1516" t="str">
        <f>VLOOKUP(H173,[1]MAGV!$B$1:$C$178,2,0)</f>
        <v>Th. Linh</v>
      </c>
      <c r="H173" s="80" t="s">
        <v>268</v>
      </c>
      <c r="I173" s="1238"/>
      <c r="J173" s="1238"/>
      <c r="K173" s="1238"/>
      <c r="L173" s="1493"/>
      <c r="M173" s="1493">
        <v>28</v>
      </c>
      <c r="N173" s="1493">
        <v>28</v>
      </c>
      <c r="O173" s="1493">
        <v>20</v>
      </c>
      <c r="P173" s="1493"/>
      <c r="Q173" s="1493"/>
      <c r="R173" s="1493"/>
      <c r="S173" s="1493"/>
      <c r="T173" s="1493"/>
      <c r="U173" s="1493"/>
      <c r="V173" s="1493"/>
      <c r="W173" s="1493"/>
      <c r="X173" s="1493"/>
      <c r="Y173" s="1493"/>
      <c r="Z173" s="1493"/>
      <c r="AA173" s="1493"/>
      <c r="AB173" s="1493"/>
      <c r="AC173" s="1493"/>
      <c r="AD173" s="1493"/>
      <c r="AE173" s="1493"/>
      <c r="AF173" s="1493"/>
      <c r="AG173" s="1493"/>
      <c r="AH173" s="1493"/>
      <c r="AI173" s="1518"/>
      <c r="AJ173" s="1518"/>
      <c r="AK173" s="1493"/>
      <c r="AL173" s="1493"/>
      <c r="AM173" s="1493"/>
      <c r="AN173" s="1493"/>
      <c r="AO173" s="1493"/>
      <c r="AP173" s="1493"/>
      <c r="AQ173" s="1493"/>
      <c r="AR173" s="1493"/>
      <c r="AS173" s="1493"/>
      <c r="AT173" s="1493"/>
      <c r="AU173" s="1493"/>
      <c r="AV173" s="1493"/>
      <c r="AW173" s="1493"/>
      <c r="AX173" s="1493"/>
      <c r="AY173" s="1493"/>
      <c r="AZ173" s="1493"/>
      <c r="BA173" s="1493"/>
      <c r="BB173" s="1493"/>
      <c r="BC173" s="1493"/>
      <c r="BD173" s="1281"/>
      <c r="BE173" s="1281"/>
      <c r="BF173" s="1281"/>
      <c r="BG173" s="1281"/>
      <c r="BH173" s="1281"/>
      <c r="BI173" s="1269">
        <f t="shared" si="39"/>
        <v>76</v>
      </c>
    </row>
    <row r="174" spans="1:61" ht="17.25" customHeight="1" x14ac:dyDescent="0.25">
      <c r="A174" s="2413"/>
      <c r="B174" s="107" t="s">
        <v>2394</v>
      </c>
      <c r="C174" s="1249" t="s">
        <v>284</v>
      </c>
      <c r="D174" s="90" t="s">
        <v>2373</v>
      </c>
      <c r="E174" s="1515">
        <f t="shared" si="38"/>
        <v>90</v>
      </c>
      <c r="F174" s="1515">
        <f t="shared" si="28"/>
        <v>90</v>
      </c>
      <c r="G174" s="1516" t="str">
        <f>VLOOKUP(H174,[1]MAGV!$B$1:$C$178,2,0)</f>
        <v>Th. Linh</v>
      </c>
      <c r="H174" s="80" t="s">
        <v>268</v>
      </c>
      <c r="I174" s="1238"/>
      <c r="J174" s="1238"/>
      <c r="K174" s="1238"/>
      <c r="L174" s="1493"/>
      <c r="M174" s="1493"/>
      <c r="N174" s="1493"/>
      <c r="O174" s="1493">
        <v>8</v>
      </c>
      <c r="P174" s="1493">
        <v>28</v>
      </c>
      <c r="Q174" s="1493">
        <v>28</v>
      </c>
      <c r="R174" s="1493">
        <v>26</v>
      </c>
      <c r="S174" s="1493"/>
      <c r="T174" s="1493"/>
      <c r="U174" s="1493"/>
      <c r="V174" s="1493"/>
      <c r="W174" s="1493"/>
      <c r="X174" s="1493"/>
      <c r="Y174" s="1493"/>
      <c r="Z174" s="1493"/>
      <c r="AA174" s="1493"/>
      <c r="AB174" s="1493"/>
      <c r="AC174" s="1493"/>
      <c r="AD174" s="1493"/>
      <c r="AE174" s="1493"/>
      <c r="AF174" s="1493"/>
      <c r="AG174" s="1493"/>
      <c r="AH174" s="1493"/>
      <c r="AI174" s="1518"/>
      <c r="AJ174" s="1518"/>
      <c r="AK174" s="1493"/>
      <c r="AL174" s="1493"/>
      <c r="AM174" s="1493"/>
      <c r="AN174" s="1493"/>
      <c r="AO174" s="1493"/>
      <c r="AP174" s="1493"/>
      <c r="AQ174" s="1493"/>
      <c r="AR174" s="1493"/>
      <c r="AS174" s="1493"/>
      <c r="AT174" s="1493"/>
      <c r="AU174" s="1493"/>
      <c r="AV174" s="1493"/>
      <c r="AW174" s="1493"/>
      <c r="AX174" s="1493"/>
      <c r="AY174" s="1493"/>
      <c r="AZ174" s="1493"/>
      <c r="BA174" s="1493"/>
      <c r="BB174" s="1493"/>
      <c r="BC174" s="1493"/>
      <c r="BD174" s="1281"/>
      <c r="BE174" s="1281"/>
      <c r="BF174" s="1281"/>
      <c r="BG174" s="1281"/>
      <c r="BH174" s="1281"/>
      <c r="BI174" s="1269">
        <f t="shared" si="39"/>
        <v>90</v>
      </c>
    </row>
    <row r="175" spans="1:61" ht="16.899999999999999" customHeight="1" x14ac:dyDescent="0.25">
      <c r="A175" s="2413"/>
      <c r="B175" s="107" t="s">
        <v>2394</v>
      </c>
      <c r="C175" s="1249" t="s">
        <v>273</v>
      </c>
      <c r="D175" s="90" t="s">
        <v>2374</v>
      </c>
      <c r="E175" s="1515">
        <f t="shared" si="38"/>
        <v>80</v>
      </c>
      <c r="F175" s="1515">
        <f t="shared" ref="F175:F209" si="40">SUM(I175:BH175)</f>
        <v>80</v>
      </c>
      <c r="G175" s="1516" t="str">
        <f>VLOOKUP(H175,[1]MAGV!$B$1:$C$178,2,0)</f>
        <v>Th. Linh</v>
      </c>
      <c r="H175" s="80" t="s">
        <v>268</v>
      </c>
      <c r="I175" s="1238"/>
      <c r="J175" s="1238"/>
      <c r="K175" s="1238"/>
      <c r="L175" s="1493"/>
      <c r="M175" s="1493"/>
      <c r="N175" s="1493"/>
      <c r="O175" s="1493"/>
      <c r="P175" s="1493"/>
      <c r="Q175" s="1493"/>
      <c r="R175" s="1493"/>
      <c r="S175" s="1493"/>
      <c r="T175" s="1493"/>
      <c r="U175" s="1493"/>
      <c r="V175" s="1493"/>
      <c r="W175" s="1493"/>
      <c r="X175" s="1493"/>
      <c r="Y175" s="1493"/>
      <c r="Z175" s="1493"/>
      <c r="AA175" s="1493"/>
      <c r="AB175" s="1493"/>
      <c r="AC175" s="1493"/>
      <c r="AD175" s="1493"/>
      <c r="AE175" s="1493"/>
      <c r="AF175" s="1493"/>
      <c r="AG175" s="1493"/>
      <c r="AH175" s="1493"/>
      <c r="AI175" s="1518"/>
      <c r="AJ175" s="1518"/>
      <c r="AK175" s="1493"/>
      <c r="AL175" s="1493"/>
      <c r="AM175" s="1493"/>
      <c r="AN175" s="1493"/>
      <c r="AO175" s="1493"/>
      <c r="AP175" s="1493"/>
      <c r="AQ175" s="1493"/>
      <c r="AR175" s="1493"/>
      <c r="AS175" s="1493"/>
      <c r="AT175" s="1493"/>
      <c r="AU175" s="1493"/>
      <c r="AV175" s="1493"/>
      <c r="AW175" s="1493"/>
      <c r="AX175" s="1493"/>
      <c r="AY175" s="1493"/>
      <c r="AZ175" s="1493">
        <v>24</v>
      </c>
      <c r="BA175" s="1493">
        <v>28</v>
      </c>
      <c r="BB175" s="1493">
        <v>28</v>
      </c>
      <c r="BC175" s="1493"/>
      <c r="BD175" s="1281"/>
      <c r="BE175" s="1281"/>
      <c r="BF175" s="1281"/>
      <c r="BG175" s="1281"/>
      <c r="BH175" s="1281"/>
      <c r="BI175" s="1269">
        <f t="shared" si="39"/>
        <v>80</v>
      </c>
    </row>
    <row r="176" spans="1:61" ht="17.25" customHeight="1" x14ac:dyDescent="0.25">
      <c r="A176" s="2413"/>
      <c r="B176" s="107" t="s">
        <v>2394</v>
      </c>
      <c r="C176" s="1249" t="s">
        <v>274</v>
      </c>
      <c r="D176" s="90" t="s">
        <v>2391</v>
      </c>
      <c r="E176" s="1515">
        <f t="shared" si="38"/>
        <v>120</v>
      </c>
      <c r="F176" s="1515">
        <f t="shared" si="40"/>
        <v>120</v>
      </c>
      <c r="G176" s="1516" t="str">
        <f>VLOOKUP(H176,[1]MAGV!$B$1:$C$178,2,0)</f>
        <v>Th.Huấn</v>
      </c>
      <c r="H176" s="80" t="s">
        <v>270</v>
      </c>
      <c r="I176" s="1238"/>
      <c r="J176" s="1238"/>
      <c r="K176" s="1238"/>
      <c r="L176" s="1493"/>
      <c r="M176" s="1493"/>
      <c r="N176" s="1493"/>
      <c r="O176" s="1493"/>
      <c r="P176" s="1493"/>
      <c r="Q176" s="1493"/>
      <c r="R176" s="1493"/>
      <c r="S176" s="1493"/>
      <c r="T176" s="1493"/>
      <c r="U176" s="1493"/>
      <c r="V176" s="1493"/>
      <c r="W176" s="1493"/>
      <c r="X176" s="1493"/>
      <c r="Y176" s="1493"/>
      <c r="Z176" s="1493"/>
      <c r="AA176" s="1493"/>
      <c r="AB176" s="1493"/>
      <c r="AC176" s="1493"/>
      <c r="AD176" s="1493"/>
      <c r="AE176" s="1493"/>
      <c r="AF176" s="1493"/>
      <c r="AG176" s="1493"/>
      <c r="AH176" s="1493"/>
      <c r="AI176" s="1518"/>
      <c r="AJ176" s="1518"/>
      <c r="AK176" s="1493"/>
      <c r="AL176" s="1493"/>
      <c r="AM176" s="1493">
        <v>28</v>
      </c>
      <c r="AN176" s="1493">
        <v>28</v>
      </c>
      <c r="AO176" s="1493">
        <v>28</v>
      </c>
      <c r="AP176" s="1493">
        <v>28</v>
      </c>
      <c r="AQ176" s="1493">
        <v>8</v>
      </c>
      <c r="AR176" s="1493"/>
      <c r="AS176" s="1493"/>
      <c r="AT176" s="1493"/>
      <c r="AU176" s="1493"/>
      <c r="AV176" s="1493"/>
      <c r="AW176" s="1493"/>
      <c r="AX176" s="1493"/>
      <c r="AY176" s="1493"/>
      <c r="AZ176" s="1493"/>
      <c r="BA176" s="1493"/>
      <c r="BB176" s="1493"/>
      <c r="BC176" s="1493"/>
      <c r="BD176" s="1281"/>
      <c r="BE176" s="1281"/>
      <c r="BF176" s="1281"/>
      <c r="BG176" s="1281"/>
      <c r="BH176" s="1281"/>
      <c r="BI176" s="1269">
        <f t="shared" si="39"/>
        <v>120</v>
      </c>
    </row>
    <row r="177" spans="1:61" ht="17.25" customHeight="1" x14ac:dyDescent="0.25">
      <c r="A177" s="2413"/>
      <c r="B177" s="107" t="s">
        <v>2394</v>
      </c>
      <c r="C177" s="1249" t="s">
        <v>276</v>
      </c>
      <c r="D177" s="90" t="s">
        <v>1140</v>
      </c>
      <c r="E177" s="1515">
        <f t="shared" si="38"/>
        <v>60</v>
      </c>
      <c r="F177" s="1515">
        <f t="shared" si="40"/>
        <v>60</v>
      </c>
      <c r="G177" s="1516" t="str">
        <f>VLOOKUP(H177,[1]MAGV!$B$1:$C$178,2,0)</f>
        <v>C.Thu</v>
      </c>
      <c r="H177" s="80" t="s">
        <v>280</v>
      </c>
      <c r="I177" s="1238"/>
      <c r="J177" s="1238"/>
      <c r="K177" s="1238"/>
      <c r="L177" s="1493"/>
      <c r="M177" s="1493"/>
      <c r="N177" s="1493"/>
      <c r="O177" s="1493"/>
      <c r="P177" s="1493"/>
      <c r="Q177" s="1493"/>
      <c r="R177" s="1493"/>
      <c r="S177" s="1493"/>
      <c r="T177" s="1493"/>
      <c r="U177" s="1493"/>
      <c r="V177" s="1493"/>
      <c r="W177" s="1493"/>
      <c r="X177" s="1493"/>
      <c r="Y177" s="1493"/>
      <c r="Z177" s="1493"/>
      <c r="AA177" s="1493"/>
      <c r="AB177" s="1493"/>
      <c r="AC177" s="1493">
        <v>24</v>
      </c>
      <c r="AD177" s="1493">
        <v>24</v>
      </c>
      <c r="AE177" s="1493">
        <v>12</v>
      </c>
      <c r="AF177" s="1493"/>
      <c r="AG177" s="1493"/>
      <c r="AH177" s="1493"/>
      <c r="AI177" s="1518"/>
      <c r="AJ177" s="1518"/>
      <c r="AK177" s="1493"/>
      <c r="AL177" s="1493"/>
      <c r="AM177" s="1493"/>
      <c r="AN177" s="1493"/>
      <c r="AO177" s="1493"/>
      <c r="AP177" s="1493"/>
      <c r="AQ177" s="1493"/>
      <c r="AR177" s="1493"/>
      <c r="AS177" s="1493"/>
      <c r="AT177" s="1493"/>
      <c r="AU177" s="1493"/>
      <c r="AV177" s="1493"/>
      <c r="AW177" s="1493"/>
      <c r="AX177" s="1493"/>
      <c r="AY177" s="1493"/>
      <c r="AZ177" s="1493"/>
      <c r="BA177" s="1493"/>
      <c r="BB177" s="1493"/>
      <c r="BC177" s="1493"/>
      <c r="BD177" s="1281"/>
      <c r="BE177" s="1281"/>
      <c r="BF177" s="1281"/>
      <c r="BG177" s="1281"/>
      <c r="BH177" s="1281"/>
      <c r="BI177" s="1269">
        <f t="shared" si="39"/>
        <v>60</v>
      </c>
    </row>
    <row r="178" spans="1:61" s="1288" customFormat="1" ht="24" customHeight="1" x14ac:dyDescent="0.2">
      <c r="A178" s="2413"/>
      <c r="B178" s="978" t="s">
        <v>1982</v>
      </c>
      <c r="C178" s="1287"/>
      <c r="D178" s="1287" t="s">
        <v>843</v>
      </c>
      <c r="E178" s="1287">
        <f>SUM(E166:E177)</f>
        <v>966</v>
      </c>
      <c r="F178" s="1287">
        <f t="shared" ref="F178:BH178" si="41">SUM(F166:F177)</f>
        <v>966</v>
      </c>
      <c r="G178" s="1287">
        <f t="shared" si="41"/>
        <v>0</v>
      </c>
      <c r="H178" s="1287">
        <f t="shared" si="41"/>
        <v>0</v>
      </c>
      <c r="I178" s="1287">
        <f t="shared" si="41"/>
        <v>0</v>
      </c>
      <c r="J178" s="1287">
        <f t="shared" si="41"/>
        <v>0</v>
      </c>
      <c r="K178" s="1287">
        <f t="shared" si="41"/>
        <v>0</v>
      </c>
      <c r="L178" s="1287">
        <f t="shared" si="41"/>
        <v>0</v>
      </c>
      <c r="M178" s="1287">
        <f t="shared" si="41"/>
        <v>28</v>
      </c>
      <c r="N178" s="1287">
        <f t="shared" si="41"/>
        <v>28</v>
      </c>
      <c r="O178" s="1287">
        <f t="shared" si="41"/>
        <v>28</v>
      </c>
      <c r="P178" s="1287">
        <f t="shared" si="41"/>
        <v>28</v>
      </c>
      <c r="Q178" s="1287">
        <f t="shared" si="41"/>
        <v>28</v>
      </c>
      <c r="R178" s="1287">
        <f t="shared" si="41"/>
        <v>26</v>
      </c>
      <c r="S178" s="1287">
        <f t="shared" si="41"/>
        <v>28</v>
      </c>
      <c r="T178" s="1287">
        <f t="shared" si="41"/>
        <v>28</v>
      </c>
      <c r="U178" s="1287">
        <f t="shared" si="41"/>
        <v>28</v>
      </c>
      <c r="V178" s="1287">
        <f t="shared" si="41"/>
        <v>0</v>
      </c>
      <c r="W178" s="1287">
        <f t="shared" si="41"/>
        <v>0</v>
      </c>
      <c r="X178" s="1287">
        <f t="shared" si="41"/>
        <v>0</v>
      </c>
      <c r="Y178" s="1287">
        <f t="shared" si="41"/>
        <v>0</v>
      </c>
      <c r="Z178" s="1287">
        <f t="shared" si="41"/>
        <v>0</v>
      </c>
      <c r="AA178" s="1287">
        <f t="shared" si="41"/>
        <v>28</v>
      </c>
      <c r="AB178" s="1287">
        <f t="shared" si="41"/>
        <v>28</v>
      </c>
      <c r="AC178" s="1287">
        <f t="shared" si="41"/>
        <v>28</v>
      </c>
      <c r="AD178" s="1287">
        <f t="shared" si="41"/>
        <v>24</v>
      </c>
      <c r="AE178" s="1287">
        <f t="shared" si="41"/>
        <v>28</v>
      </c>
      <c r="AF178" s="1287">
        <f t="shared" si="41"/>
        <v>28</v>
      </c>
      <c r="AG178" s="1287">
        <f t="shared" si="41"/>
        <v>28</v>
      </c>
      <c r="AH178" s="1287">
        <f t="shared" si="41"/>
        <v>28</v>
      </c>
      <c r="AI178" s="1287">
        <f t="shared" si="41"/>
        <v>0</v>
      </c>
      <c r="AJ178" s="1287">
        <f t="shared" si="41"/>
        <v>0</v>
      </c>
      <c r="AK178" s="1287">
        <f t="shared" si="41"/>
        <v>28</v>
      </c>
      <c r="AL178" s="1287">
        <f t="shared" si="41"/>
        <v>28</v>
      </c>
      <c r="AM178" s="1287">
        <f t="shared" si="41"/>
        <v>28</v>
      </c>
      <c r="AN178" s="1287">
        <f t="shared" si="41"/>
        <v>28</v>
      </c>
      <c r="AO178" s="1287">
        <f t="shared" si="41"/>
        <v>28</v>
      </c>
      <c r="AP178" s="1287">
        <f t="shared" si="41"/>
        <v>28</v>
      </c>
      <c r="AQ178" s="1287">
        <f t="shared" si="41"/>
        <v>28</v>
      </c>
      <c r="AR178" s="1287">
        <f t="shared" si="41"/>
        <v>28</v>
      </c>
      <c r="AS178" s="1287">
        <f t="shared" si="41"/>
        <v>28</v>
      </c>
      <c r="AT178" s="1287">
        <f t="shared" si="41"/>
        <v>28</v>
      </c>
      <c r="AU178" s="1287">
        <f t="shared" si="41"/>
        <v>20</v>
      </c>
      <c r="AV178" s="1287">
        <f t="shared" si="41"/>
        <v>28</v>
      </c>
      <c r="AW178" s="1287">
        <f t="shared" si="41"/>
        <v>28</v>
      </c>
      <c r="AX178" s="1287">
        <f t="shared" si="41"/>
        <v>28</v>
      </c>
      <c r="AY178" s="1287">
        <f t="shared" si="41"/>
        <v>28</v>
      </c>
      <c r="AZ178" s="1287">
        <f t="shared" si="41"/>
        <v>28</v>
      </c>
      <c r="BA178" s="1287">
        <f t="shared" si="41"/>
        <v>28</v>
      </c>
      <c r="BB178" s="1287">
        <f t="shared" si="41"/>
        <v>28</v>
      </c>
      <c r="BC178" s="1287">
        <f t="shared" si="41"/>
        <v>0</v>
      </c>
      <c r="BD178" s="1287">
        <f t="shared" si="41"/>
        <v>0</v>
      </c>
      <c r="BE178" s="1287">
        <f t="shared" si="41"/>
        <v>0</v>
      </c>
      <c r="BF178" s="1287">
        <f t="shared" si="41"/>
        <v>0</v>
      </c>
      <c r="BG178" s="1287">
        <f t="shared" si="41"/>
        <v>0</v>
      </c>
      <c r="BH178" s="1287">
        <f t="shared" si="41"/>
        <v>0</v>
      </c>
      <c r="BI178" s="1269">
        <f t="shared" si="39"/>
        <v>966</v>
      </c>
    </row>
    <row r="179" spans="1:61" ht="17.25" customHeight="1" x14ac:dyDescent="0.25">
      <c r="A179" s="2413">
        <v>18</v>
      </c>
      <c r="B179" s="107" t="s">
        <v>2395</v>
      </c>
      <c r="C179" s="1249" t="s">
        <v>171</v>
      </c>
      <c r="D179" s="90" t="s">
        <v>1156</v>
      </c>
      <c r="E179" s="1515">
        <f>F179</f>
        <v>60</v>
      </c>
      <c r="F179" s="1515">
        <f t="shared" si="40"/>
        <v>60</v>
      </c>
      <c r="G179" s="1516" t="str">
        <f>VLOOKUP(H179,[1]MAGV!$B$1:$C$178,2,0)</f>
        <v>Th.Mạnh</v>
      </c>
      <c r="H179" s="80" t="s">
        <v>281</v>
      </c>
      <c r="I179" s="1238"/>
      <c r="J179" s="1238"/>
      <c r="K179" s="1238"/>
      <c r="L179" s="1493"/>
      <c r="M179" s="1493"/>
      <c r="N179" s="1493"/>
      <c r="O179" s="1493"/>
      <c r="P179" s="1493"/>
      <c r="Q179" s="1493"/>
      <c r="R179" s="1493"/>
      <c r="S179" s="1493"/>
      <c r="T179" s="1493"/>
      <c r="U179" s="1493"/>
      <c r="V179" s="1493"/>
      <c r="W179" s="1493"/>
      <c r="X179" s="1493"/>
      <c r="Y179" s="1493"/>
      <c r="Z179" s="1493"/>
      <c r="AA179" s="1493">
        <v>28</v>
      </c>
      <c r="AB179" s="1493">
        <v>28</v>
      </c>
      <c r="AC179" s="1493">
        <v>4</v>
      </c>
      <c r="AD179" s="1493"/>
      <c r="AE179" s="1493"/>
      <c r="AF179" s="1493"/>
      <c r="AG179" s="1493"/>
      <c r="AH179" s="1493"/>
      <c r="AI179" s="1518"/>
      <c r="AJ179" s="1518"/>
      <c r="AK179" s="1493"/>
      <c r="AL179" s="1493"/>
      <c r="AM179" s="1493"/>
      <c r="AN179" s="1493"/>
      <c r="AO179" s="1493"/>
      <c r="AP179" s="1493"/>
      <c r="AQ179" s="1493"/>
      <c r="AR179" s="1493"/>
      <c r="AS179" s="1493"/>
      <c r="AT179" s="1493"/>
      <c r="AU179" s="1493"/>
      <c r="AV179" s="1493"/>
      <c r="AW179" s="1493"/>
      <c r="AX179" s="1493"/>
      <c r="AY179" s="1493"/>
      <c r="AZ179" s="1493"/>
      <c r="BA179" s="1493"/>
      <c r="BB179" s="1493"/>
      <c r="BC179" s="1493"/>
      <c r="BD179" s="1281"/>
      <c r="BE179" s="1281"/>
      <c r="BF179" s="1281"/>
      <c r="BG179" s="1281"/>
      <c r="BH179" s="1281"/>
      <c r="BI179" s="1269">
        <f t="shared" si="39"/>
        <v>60</v>
      </c>
    </row>
    <row r="180" spans="1:61" ht="17.25" customHeight="1" x14ac:dyDescent="0.25">
      <c r="A180" s="2413"/>
      <c r="B180" s="107" t="s">
        <v>2395</v>
      </c>
      <c r="C180" s="1249" t="s">
        <v>172</v>
      </c>
      <c r="D180" s="90" t="s">
        <v>1138</v>
      </c>
      <c r="E180" s="1515">
        <f t="shared" ref="E180:E189" si="42">F180</f>
        <v>60</v>
      </c>
      <c r="F180" s="1515">
        <f t="shared" si="40"/>
        <v>60</v>
      </c>
      <c r="G180" s="1516" t="str">
        <f>VLOOKUP(H180,[1]MAGV!$B$1:$C$178,2,0)</f>
        <v>Th.Mạnh</v>
      </c>
      <c r="H180" s="80" t="s">
        <v>281</v>
      </c>
      <c r="I180" s="1238"/>
      <c r="J180" s="1238"/>
      <c r="K180" s="1238"/>
      <c r="L180" s="1493"/>
      <c r="M180" s="1493"/>
      <c r="N180" s="1493"/>
      <c r="O180" s="1493"/>
      <c r="P180" s="1493"/>
      <c r="Q180" s="1493"/>
      <c r="R180" s="1493"/>
      <c r="S180" s="1493"/>
      <c r="T180" s="1493"/>
      <c r="U180" s="1493"/>
      <c r="V180" s="1493"/>
      <c r="W180" s="1493"/>
      <c r="X180" s="1493"/>
      <c r="Y180" s="1493"/>
      <c r="Z180" s="1493"/>
      <c r="AA180" s="1493"/>
      <c r="AB180" s="1493"/>
      <c r="AC180" s="1493"/>
      <c r="AD180" s="1493"/>
      <c r="AE180" s="1493"/>
      <c r="AF180" s="1493"/>
      <c r="AG180" s="1493"/>
      <c r="AH180" s="1493"/>
      <c r="AI180" s="1518"/>
      <c r="AJ180" s="1518"/>
      <c r="AK180" s="1493">
        <v>28</v>
      </c>
      <c r="AL180" s="1493">
        <v>28</v>
      </c>
      <c r="AM180" s="1493">
        <v>4</v>
      </c>
      <c r="AN180" s="1493"/>
      <c r="AO180" s="1493"/>
      <c r="AP180" s="1493"/>
      <c r="AQ180" s="1493"/>
      <c r="AR180" s="1493"/>
      <c r="AS180" s="1493"/>
      <c r="AT180" s="1493"/>
      <c r="AU180" s="1493"/>
      <c r="AV180" s="1493"/>
      <c r="AW180" s="1493"/>
      <c r="AX180" s="1493"/>
      <c r="AY180" s="1493"/>
      <c r="AZ180" s="1493"/>
      <c r="BA180" s="1493"/>
      <c r="BB180" s="1493"/>
      <c r="BC180" s="1493"/>
      <c r="BD180" s="1281"/>
      <c r="BE180" s="1281"/>
      <c r="BF180" s="1281"/>
      <c r="BG180" s="1281"/>
      <c r="BH180" s="1281"/>
      <c r="BI180" s="1269">
        <f t="shared" si="39"/>
        <v>60</v>
      </c>
    </row>
    <row r="181" spans="1:61" ht="17.25" customHeight="1" x14ac:dyDescent="0.25">
      <c r="A181" s="2413"/>
      <c r="B181" s="107" t="s">
        <v>2395</v>
      </c>
      <c r="C181" s="1249" t="s">
        <v>133</v>
      </c>
      <c r="D181" s="90" t="s">
        <v>1160</v>
      </c>
      <c r="E181" s="1515">
        <f t="shared" si="42"/>
        <v>84</v>
      </c>
      <c r="F181" s="1515">
        <f t="shared" si="40"/>
        <v>84</v>
      </c>
      <c r="G181" s="1516" t="str">
        <f>VLOOKUP(H181,[1]MAGV!$B$1:$C$178,2,0)</f>
        <v>Th.Đức</v>
      </c>
      <c r="H181" s="80" t="s">
        <v>277</v>
      </c>
      <c r="I181" s="1238"/>
      <c r="J181" s="1238"/>
      <c r="K181" s="1238"/>
      <c r="L181" s="1493"/>
      <c r="M181" s="1493"/>
      <c r="N181" s="1493"/>
      <c r="O181" s="1493"/>
      <c r="P181" s="1493"/>
      <c r="Q181" s="1493"/>
      <c r="R181" s="1493"/>
      <c r="S181" s="1493">
        <v>28</v>
      </c>
      <c r="T181" s="1493">
        <v>28</v>
      </c>
      <c r="U181" s="1493">
        <v>28</v>
      </c>
      <c r="V181" s="1493"/>
      <c r="W181" s="1493"/>
      <c r="X181" s="1493"/>
      <c r="Y181" s="1493"/>
      <c r="Z181" s="1493"/>
      <c r="AA181" s="1493"/>
      <c r="AB181" s="1493"/>
      <c r="AC181" s="1493"/>
      <c r="AD181" s="1493"/>
      <c r="AE181" s="1493"/>
      <c r="AF181" s="1493"/>
      <c r="AG181" s="1493"/>
      <c r="AH181" s="1493"/>
      <c r="AI181" s="1518"/>
      <c r="AJ181" s="1518"/>
      <c r="AK181" s="1493"/>
      <c r="AL181" s="1493"/>
      <c r="AM181" s="1493"/>
      <c r="AN181" s="1493"/>
      <c r="AO181" s="1493"/>
      <c r="AP181" s="1493"/>
      <c r="AQ181" s="1493"/>
      <c r="AR181" s="1493"/>
      <c r="AS181" s="1493"/>
      <c r="AT181" s="1493"/>
      <c r="AU181" s="1493"/>
      <c r="AV181" s="1493"/>
      <c r="AW181" s="1493"/>
      <c r="AX181" s="1493"/>
      <c r="AY181" s="1493"/>
      <c r="AZ181" s="1493"/>
      <c r="BA181" s="1493"/>
      <c r="BB181" s="1493"/>
      <c r="BC181" s="1493"/>
      <c r="BD181" s="1281"/>
      <c r="BE181" s="1281"/>
      <c r="BF181" s="1281"/>
      <c r="BG181" s="1281"/>
      <c r="BH181" s="1281"/>
      <c r="BI181" s="1269">
        <f t="shared" si="39"/>
        <v>84</v>
      </c>
    </row>
    <row r="182" spans="1:61" ht="17.25" customHeight="1" x14ac:dyDescent="0.25">
      <c r="A182" s="2413"/>
      <c r="B182" s="107" t="s">
        <v>2395</v>
      </c>
      <c r="C182" s="1249" t="s">
        <v>133</v>
      </c>
      <c r="D182" s="90" t="s">
        <v>1160</v>
      </c>
      <c r="E182" s="1515">
        <f t="shared" si="42"/>
        <v>96</v>
      </c>
      <c r="F182" s="1515">
        <f t="shared" si="40"/>
        <v>96</v>
      </c>
      <c r="G182" s="1516" t="str">
        <f>VLOOKUP(H182,[1]MAGV!$B$1:$C$178,2,0)</f>
        <v>Th.Mạnh</v>
      </c>
      <c r="H182" s="80" t="s">
        <v>281</v>
      </c>
      <c r="I182" s="1238"/>
      <c r="J182" s="1238"/>
      <c r="K182" s="1238"/>
      <c r="L182" s="1493"/>
      <c r="M182" s="1493"/>
      <c r="N182" s="1493"/>
      <c r="O182" s="1493"/>
      <c r="P182" s="1493"/>
      <c r="Q182" s="1493"/>
      <c r="R182" s="1493"/>
      <c r="S182" s="1493"/>
      <c r="T182" s="1493"/>
      <c r="U182" s="1493"/>
      <c r="V182" s="1493"/>
      <c r="W182" s="1493"/>
      <c r="X182" s="1493"/>
      <c r="Y182" s="1493"/>
      <c r="Z182" s="1493"/>
      <c r="AA182" s="1493"/>
      <c r="AB182" s="1493"/>
      <c r="AC182" s="1493"/>
      <c r="AD182" s="1493"/>
      <c r="AE182" s="1493">
        <v>16</v>
      </c>
      <c r="AF182" s="1493">
        <v>28</v>
      </c>
      <c r="AG182" s="1493">
        <v>28</v>
      </c>
      <c r="AH182" s="1493">
        <v>24</v>
      </c>
      <c r="AI182" s="1518"/>
      <c r="AJ182" s="1518"/>
      <c r="AK182" s="1493"/>
      <c r="AL182" s="1493"/>
      <c r="AM182" s="1493"/>
      <c r="AN182" s="1493"/>
      <c r="AO182" s="1493"/>
      <c r="AP182" s="1493"/>
      <c r="AQ182" s="1493"/>
      <c r="AR182" s="1493"/>
      <c r="AS182" s="1493"/>
      <c r="AT182" s="1493"/>
      <c r="AU182" s="1493"/>
      <c r="AV182" s="1493"/>
      <c r="AW182" s="1493"/>
      <c r="AX182" s="1493"/>
      <c r="AY182" s="1493"/>
      <c r="AZ182" s="1493"/>
      <c r="BA182" s="1493"/>
      <c r="BB182" s="1493"/>
      <c r="BC182" s="1493"/>
      <c r="BD182" s="1281"/>
      <c r="BE182" s="1281"/>
      <c r="BF182" s="1281"/>
      <c r="BG182" s="1281"/>
      <c r="BH182" s="1281"/>
      <c r="BI182" s="1269">
        <f t="shared" si="39"/>
        <v>96</v>
      </c>
    </row>
    <row r="183" spans="1:61" ht="17.25" customHeight="1" x14ac:dyDescent="0.25">
      <c r="A183" s="2413"/>
      <c r="B183" s="107" t="s">
        <v>2395</v>
      </c>
      <c r="C183" s="1249" t="s">
        <v>175</v>
      </c>
      <c r="D183" s="90" t="s">
        <v>1161</v>
      </c>
      <c r="E183" s="1515">
        <f t="shared" si="42"/>
        <v>60</v>
      </c>
      <c r="F183" s="1515">
        <f t="shared" si="40"/>
        <v>60</v>
      </c>
      <c r="G183" s="1516" t="str">
        <f>VLOOKUP(H183,[1]MAGV!$B$1:$C$178,2,0)</f>
        <v>Th.Đức</v>
      </c>
      <c r="H183" s="80" t="s">
        <v>277</v>
      </c>
      <c r="I183" s="1238"/>
      <c r="J183" s="1238"/>
      <c r="K183" s="1238"/>
      <c r="L183" s="1493"/>
      <c r="M183" s="1493"/>
      <c r="N183" s="1493"/>
      <c r="O183" s="1493"/>
      <c r="P183" s="1493"/>
      <c r="Q183" s="1493"/>
      <c r="R183" s="1493"/>
      <c r="S183" s="1493"/>
      <c r="T183" s="1493"/>
      <c r="U183" s="1493"/>
      <c r="V183" s="1493"/>
      <c r="W183" s="1493"/>
      <c r="X183" s="1493"/>
      <c r="Y183" s="1493"/>
      <c r="Z183" s="1493"/>
      <c r="AA183" s="1493"/>
      <c r="AB183" s="1493"/>
      <c r="AC183" s="1493"/>
      <c r="AD183" s="1493"/>
      <c r="AE183" s="1493"/>
      <c r="AF183" s="1493"/>
      <c r="AG183" s="1493"/>
      <c r="AH183" s="1493"/>
      <c r="AI183" s="1518"/>
      <c r="AJ183" s="1518"/>
      <c r="AK183" s="1493"/>
      <c r="AL183" s="1493"/>
      <c r="AM183" s="1493"/>
      <c r="AN183" s="1493"/>
      <c r="AO183" s="1493"/>
      <c r="AP183" s="1493"/>
      <c r="AQ183" s="1493">
        <v>20</v>
      </c>
      <c r="AR183" s="1493">
        <v>28</v>
      </c>
      <c r="AS183" s="1493">
        <v>12</v>
      </c>
      <c r="AT183" s="1493"/>
      <c r="AU183" s="1493"/>
      <c r="AV183" s="1493"/>
      <c r="AW183" s="1493"/>
      <c r="AX183" s="1493"/>
      <c r="AY183" s="1493"/>
      <c r="AZ183" s="1493"/>
      <c r="BA183" s="1493"/>
      <c r="BB183" s="1493"/>
      <c r="BC183" s="1493"/>
      <c r="BD183" s="1281"/>
      <c r="BE183" s="1281"/>
      <c r="BF183" s="1281"/>
      <c r="BG183" s="1281"/>
      <c r="BH183" s="1281"/>
      <c r="BI183" s="1269">
        <f t="shared" si="39"/>
        <v>60</v>
      </c>
    </row>
    <row r="184" spans="1:61" ht="17.25" customHeight="1" x14ac:dyDescent="0.25">
      <c r="A184" s="2413"/>
      <c r="B184" s="107" t="s">
        <v>2395</v>
      </c>
      <c r="C184" s="1249" t="s">
        <v>176</v>
      </c>
      <c r="D184" s="90" t="s">
        <v>1162</v>
      </c>
      <c r="E184" s="1515">
        <f t="shared" si="42"/>
        <v>180</v>
      </c>
      <c r="F184" s="1515">
        <f t="shared" si="40"/>
        <v>180</v>
      </c>
      <c r="G184" s="1516" t="str">
        <f>VLOOKUP(H184,[1]MAGV!$B$1:$C$178,2,0)</f>
        <v>Th.Đức</v>
      </c>
      <c r="H184" s="80" t="s">
        <v>277</v>
      </c>
      <c r="I184" s="1238"/>
      <c r="J184" s="1238"/>
      <c r="K184" s="1238"/>
      <c r="L184" s="1493"/>
      <c r="M184" s="1493"/>
      <c r="N184" s="1493"/>
      <c r="O184" s="1493"/>
      <c r="P184" s="1493"/>
      <c r="Q184" s="1493"/>
      <c r="R184" s="1493"/>
      <c r="S184" s="1493"/>
      <c r="T184" s="1493"/>
      <c r="U184" s="1493"/>
      <c r="V184" s="1493"/>
      <c r="W184" s="1493"/>
      <c r="X184" s="1493"/>
      <c r="Y184" s="1493"/>
      <c r="Z184" s="1493"/>
      <c r="AA184" s="1493"/>
      <c r="AB184" s="1493"/>
      <c r="AC184" s="1493"/>
      <c r="AD184" s="1493"/>
      <c r="AE184" s="1493"/>
      <c r="AF184" s="1493"/>
      <c r="AG184" s="1493"/>
      <c r="AH184" s="1493"/>
      <c r="AI184" s="1518"/>
      <c r="AJ184" s="1518"/>
      <c r="AK184" s="1493"/>
      <c r="AL184" s="1493"/>
      <c r="AM184" s="1493"/>
      <c r="AN184" s="1493"/>
      <c r="AO184" s="1493"/>
      <c r="AP184" s="1493"/>
      <c r="AQ184" s="1493"/>
      <c r="AR184" s="1493"/>
      <c r="AS184" s="1493">
        <v>16</v>
      </c>
      <c r="AT184" s="1493">
        <v>28</v>
      </c>
      <c r="AU184" s="1493">
        <v>20</v>
      </c>
      <c r="AV184" s="1493">
        <v>28</v>
      </c>
      <c r="AW184" s="1493">
        <v>28</v>
      </c>
      <c r="AX184" s="1493">
        <v>28</v>
      </c>
      <c r="AY184" s="1493">
        <v>28</v>
      </c>
      <c r="AZ184" s="1493">
        <v>4</v>
      </c>
      <c r="BA184" s="1493"/>
      <c r="BB184" s="1493"/>
      <c r="BC184" s="1493"/>
      <c r="BD184" s="1281"/>
      <c r="BE184" s="1281"/>
      <c r="BF184" s="1281"/>
      <c r="BG184" s="1281"/>
      <c r="BH184" s="1281"/>
      <c r="BI184" s="1269">
        <f t="shared" si="39"/>
        <v>180</v>
      </c>
    </row>
    <row r="185" spans="1:61" ht="17.25" customHeight="1" x14ac:dyDescent="0.25">
      <c r="A185" s="2413"/>
      <c r="B185" s="107" t="s">
        <v>2395</v>
      </c>
      <c r="C185" s="1249" t="s">
        <v>271</v>
      </c>
      <c r="D185" s="90" t="s">
        <v>2372</v>
      </c>
      <c r="E185" s="1515">
        <f t="shared" si="42"/>
        <v>76</v>
      </c>
      <c r="F185" s="1515">
        <f t="shared" si="40"/>
        <v>76</v>
      </c>
      <c r="G185" s="1516" t="str">
        <f>VLOOKUP(H185,[1]MAGV!$B$1:$C$178,2,0)</f>
        <v>Th.Đức</v>
      </c>
      <c r="H185" s="80" t="s">
        <v>277</v>
      </c>
      <c r="I185" s="1238"/>
      <c r="J185" s="1238"/>
      <c r="K185" s="1238"/>
      <c r="L185" s="1493"/>
      <c r="M185" s="1493">
        <v>28</v>
      </c>
      <c r="N185" s="1493">
        <v>28</v>
      </c>
      <c r="O185" s="1493">
        <v>20</v>
      </c>
      <c r="P185" s="1493"/>
      <c r="Q185" s="1493"/>
      <c r="R185" s="1493"/>
      <c r="S185" s="1493"/>
      <c r="T185" s="1493"/>
      <c r="U185" s="1493"/>
      <c r="V185" s="1493"/>
      <c r="W185" s="1493"/>
      <c r="X185" s="1493"/>
      <c r="Y185" s="1493"/>
      <c r="Z185" s="1493"/>
      <c r="AA185" s="1493"/>
      <c r="AB185" s="1493"/>
      <c r="AC185" s="1493"/>
      <c r="AD185" s="1493"/>
      <c r="AE185" s="1493"/>
      <c r="AF185" s="1493"/>
      <c r="AG185" s="1493"/>
      <c r="AH185" s="1493"/>
      <c r="AI185" s="1518"/>
      <c r="AJ185" s="1518"/>
      <c r="AK185" s="1493"/>
      <c r="AL185" s="1493"/>
      <c r="AM185" s="1493"/>
      <c r="AN185" s="1493"/>
      <c r="AO185" s="1493"/>
      <c r="AP185" s="1493"/>
      <c r="AQ185" s="1493"/>
      <c r="AR185" s="1493"/>
      <c r="AS185" s="1493"/>
      <c r="AT185" s="1493"/>
      <c r="AU185" s="1493"/>
      <c r="AV185" s="1493"/>
      <c r="AW185" s="1493"/>
      <c r="AX185" s="1493"/>
      <c r="AY185" s="1493"/>
      <c r="AZ185" s="1493"/>
      <c r="BA185" s="1493"/>
      <c r="BB185" s="1493"/>
      <c r="BC185" s="1493"/>
      <c r="BD185" s="1281"/>
      <c r="BE185" s="1281"/>
      <c r="BF185" s="1281"/>
      <c r="BG185" s="1281"/>
      <c r="BH185" s="1281"/>
      <c r="BI185" s="1269">
        <f t="shared" si="39"/>
        <v>76</v>
      </c>
    </row>
    <row r="186" spans="1:61" ht="17.25" customHeight="1" x14ac:dyDescent="0.25">
      <c r="A186" s="2413"/>
      <c r="B186" s="107" t="s">
        <v>2395</v>
      </c>
      <c r="C186" s="1249" t="s">
        <v>284</v>
      </c>
      <c r="D186" s="90" t="s">
        <v>2373</v>
      </c>
      <c r="E186" s="1515">
        <f t="shared" si="42"/>
        <v>90</v>
      </c>
      <c r="F186" s="1515">
        <f t="shared" si="40"/>
        <v>90</v>
      </c>
      <c r="G186" s="1516" t="str">
        <f>VLOOKUP(H186,[1]MAGV!$B$1:$C$178,2,0)</f>
        <v>Th.Đức</v>
      </c>
      <c r="H186" s="80" t="s">
        <v>277</v>
      </c>
      <c r="I186" s="1238"/>
      <c r="J186" s="1238"/>
      <c r="K186" s="1238"/>
      <c r="L186" s="1493"/>
      <c r="M186" s="1493"/>
      <c r="N186" s="1493"/>
      <c r="O186" s="1493">
        <v>8</v>
      </c>
      <c r="P186" s="1493">
        <v>28</v>
      </c>
      <c r="Q186" s="1493">
        <v>28</v>
      </c>
      <c r="R186" s="1493">
        <v>26</v>
      </c>
      <c r="S186" s="1493"/>
      <c r="T186" s="1493"/>
      <c r="U186" s="1493"/>
      <c r="V186" s="1493"/>
      <c r="W186" s="1493"/>
      <c r="X186" s="1493"/>
      <c r="Y186" s="1493"/>
      <c r="Z186" s="1493"/>
      <c r="AA186" s="1493"/>
      <c r="AB186" s="1493"/>
      <c r="AC186" s="1493"/>
      <c r="AD186" s="1493"/>
      <c r="AE186" s="1493"/>
      <c r="AF186" s="1493"/>
      <c r="AG186" s="1493"/>
      <c r="AH186" s="1493"/>
      <c r="AI186" s="1518"/>
      <c r="AJ186" s="1518"/>
      <c r="AK186" s="1493"/>
      <c r="AL186" s="1493"/>
      <c r="AM186" s="1493"/>
      <c r="AN186" s="1493"/>
      <c r="AO186" s="1493"/>
      <c r="AP186" s="1493"/>
      <c r="AQ186" s="1493"/>
      <c r="AR186" s="1493"/>
      <c r="AS186" s="1493"/>
      <c r="AT186" s="1493"/>
      <c r="AU186" s="1493"/>
      <c r="AV186" s="1493"/>
      <c r="AW186" s="1493"/>
      <c r="AX186" s="1493"/>
      <c r="AY186" s="1493"/>
      <c r="AZ186" s="1493"/>
      <c r="BA186" s="1493"/>
      <c r="BB186" s="1493"/>
      <c r="BC186" s="1493"/>
      <c r="BD186" s="1281"/>
      <c r="BE186" s="1281"/>
      <c r="BF186" s="1281"/>
      <c r="BG186" s="1281"/>
      <c r="BH186" s="1281"/>
      <c r="BI186" s="1269">
        <f t="shared" si="39"/>
        <v>90</v>
      </c>
    </row>
    <row r="187" spans="1:61" ht="16.899999999999999" customHeight="1" x14ac:dyDescent="0.25">
      <c r="A187" s="2413"/>
      <c r="B187" s="107" t="s">
        <v>2395</v>
      </c>
      <c r="C187" s="1249" t="s">
        <v>273</v>
      </c>
      <c r="D187" s="90" t="s">
        <v>2374</v>
      </c>
      <c r="E187" s="1515">
        <f t="shared" si="42"/>
        <v>80</v>
      </c>
      <c r="F187" s="1515">
        <f t="shared" si="40"/>
        <v>80</v>
      </c>
      <c r="G187" s="1516" t="str">
        <f>VLOOKUP(H187,[1]MAGV!$B$1:$C$178,2,0)</f>
        <v>Th.Đức</v>
      </c>
      <c r="H187" s="80" t="s">
        <v>277</v>
      </c>
      <c r="I187" s="1238"/>
      <c r="J187" s="1238"/>
      <c r="K187" s="1238"/>
      <c r="L187" s="1493"/>
      <c r="M187" s="1493"/>
      <c r="N187" s="1493"/>
      <c r="O187" s="1493"/>
      <c r="P187" s="1493"/>
      <c r="Q187" s="1493"/>
      <c r="R187" s="1493"/>
      <c r="S187" s="1493"/>
      <c r="T187" s="1493"/>
      <c r="U187" s="1493"/>
      <c r="V187" s="1493"/>
      <c r="W187" s="1493"/>
      <c r="X187" s="1493"/>
      <c r="Y187" s="1493"/>
      <c r="Z187" s="1493"/>
      <c r="AA187" s="1493"/>
      <c r="AB187" s="1493"/>
      <c r="AC187" s="1493"/>
      <c r="AD187" s="1493"/>
      <c r="AE187" s="1493"/>
      <c r="AF187" s="1493"/>
      <c r="AG187" s="1493"/>
      <c r="AH187" s="1493"/>
      <c r="AI187" s="1518"/>
      <c r="AJ187" s="1518"/>
      <c r="AK187" s="1493"/>
      <c r="AL187" s="1493"/>
      <c r="AM187" s="1493"/>
      <c r="AN187" s="1493"/>
      <c r="AO187" s="1493"/>
      <c r="AP187" s="1493"/>
      <c r="AQ187" s="1493"/>
      <c r="AR187" s="1493"/>
      <c r="AS187" s="1493"/>
      <c r="AT187" s="1493"/>
      <c r="AU187" s="1493"/>
      <c r="AV187" s="1493"/>
      <c r="AW187" s="1493"/>
      <c r="AX187" s="1493"/>
      <c r="AY187" s="1493"/>
      <c r="AZ187" s="1493">
        <v>24</v>
      </c>
      <c r="BA187" s="1493">
        <v>28</v>
      </c>
      <c r="BB187" s="1493">
        <v>28</v>
      </c>
      <c r="BC187" s="1493"/>
      <c r="BD187" s="1281"/>
      <c r="BE187" s="1281"/>
      <c r="BF187" s="1281"/>
      <c r="BG187" s="1281"/>
      <c r="BH187" s="1281"/>
      <c r="BI187" s="1269">
        <f t="shared" si="39"/>
        <v>80</v>
      </c>
    </row>
    <row r="188" spans="1:61" ht="17.25" customHeight="1" x14ac:dyDescent="0.25">
      <c r="A188" s="2413"/>
      <c r="B188" s="107" t="s">
        <v>2395</v>
      </c>
      <c r="C188" s="1249" t="s">
        <v>274</v>
      </c>
      <c r="D188" s="90" t="s">
        <v>2391</v>
      </c>
      <c r="E188" s="1515">
        <f t="shared" si="42"/>
        <v>120</v>
      </c>
      <c r="F188" s="1515">
        <f t="shared" si="40"/>
        <v>120</v>
      </c>
      <c r="G188" s="1516" t="str">
        <f>VLOOKUP(H188,[1]MAGV!$B$1:$C$178,2,0)</f>
        <v>Th.Mạnh</v>
      </c>
      <c r="H188" s="80" t="s">
        <v>281</v>
      </c>
      <c r="I188" s="1238"/>
      <c r="J188" s="1238"/>
      <c r="K188" s="1238"/>
      <c r="L188" s="1493"/>
      <c r="M188" s="1493"/>
      <c r="N188" s="1493"/>
      <c r="O188" s="1493"/>
      <c r="P188" s="1493"/>
      <c r="Q188" s="1493"/>
      <c r="R188" s="1493"/>
      <c r="S188" s="1493"/>
      <c r="T188" s="1493"/>
      <c r="U188" s="1493"/>
      <c r="V188" s="1493"/>
      <c r="W188" s="1493"/>
      <c r="X188" s="1493"/>
      <c r="Y188" s="1493"/>
      <c r="Z188" s="1493"/>
      <c r="AA188" s="1493"/>
      <c r="AB188" s="1493"/>
      <c r="AC188" s="1493"/>
      <c r="AD188" s="1493"/>
      <c r="AE188" s="1493"/>
      <c r="AF188" s="1493"/>
      <c r="AG188" s="1493"/>
      <c r="AH188" s="1493"/>
      <c r="AI188" s="1518"/>
      <c r="AJ188" s="1518"/>
      <c r="AK188" s="1493"/>
      <c r="AL188" s="1493"/>
      <c r="AM188" s="1493">
        <v>28</v>
      </c>
      <c r="AN188" s="1493">
        <v>28</v>
      </c>
      <c r="AO188" s="1493">
        <v>28</v>
      </c>
      <c r="AP188" s="1493">
        <v>28</v>
      </c>
      <c r="AQ188" s="1493">
        <v>8</v>
      </c>
      <c r="AR188" s="1493"/>
      <c r="AS188" s="1493"/>
      <c r="AT188" s="1493"/>
      <c r="AU188" s="1493"/>
      <c r="AV188" s="1493"/>
      <c r="AW188" s="1493"/>
      <c r="AX188" s="1493"/>
      <c r="AY188" s="1493"/>
      <c r="AZ188" s="1493"/>
      <c r="BA188" s="1493"/>
      <c r="BB188" s="1493"/>
      <c r="BC188" s="1493"/>
      <c r="BD188" s="1281"/>
      <c r="BE188" s="1281"/>
      <c r="BF188" s="1281"/>
      <c r="BG188" s="1281"/>
      <c r="BH188" s="1281"/>
      <c r="BI188" s="1269">
        <f t="shared" si="39"/>
        <v>120</v>
      </c>
    </row>
    <row r="189" spans="1:61" ht="17.25" customHeight="1" x14ac:dyDescent="0.25">
      <c r="A189" s="2413"/>
      <c r="B189" s="107" t="s">
        <v>2395</v>
      </c>
      <c r="C189" s="1249" t="s">
        <v>276</v>
      </c>
      <c r="D189" s="90" t="s">
        <v>1140</v>
      </c>
      <c r="E189" s="1515">
        <f t="shared" si="42"/>
        <v>60</v>
      </c>
      <c r="F189" s="1515">
        <f t="shared" si="40"/>
        <v>60</v>
      </c>
      <c r="G189" s="1516" t="str">
        <f>VLOOKUP(H189,[1]MAGV!$B$1:$C$178,2,0)</f>
        <v>Th.Mạnh</v>
      </c>
      <c r="H189" s="80" t="s">
        <v>281</v>
      </c>
      <c r="I189" s="1238"/>
      <c r="J189" s="1238"/>
      <c r="K189" s="1238"/>
      <c r="L189" s="1493"/>
      <c r="M189" s="1493"/>
      <c r="N189" s="1493"/>
      <c r="O189" s="1493"/>
      <c r="P189" s="1493"/>
      <c r="Q189" s="1493"/>
      <c r="R189" s="1493"/>
      <c r="S189" s="1493"/>
      <c r="T189" s="1493"/>
      <c r="U189" s="1493"/>
      <c r="V189" s="1493"/>
      <c r="W189" s="1493"/>
      <c r="X189" s="1493"/>
      <c r="Y189" s="1493"/>
      <c r="Z189" s="1493"/>
      <c r="AA189" s="1493"/>
      <c r="AB189" s="1493"/>
      <c r="AC189" s="1493">
        <v>24</v>
      </c>
      <c r="AD189" s="1493">
        <v>24</v>
      </c>
      <c r="AE189" s="1493">
        <v>12</v>
      </c>
      <c r="AF189" s="1493"/>
      <c r="AG189" s="1493"/>
      <c r="AH189" s="1493"/>
      <c r="AI189" s="1518"/>
      <c r="AJ189" s="1518"/>
      <c r="AK189" s="1493"/>
      <c r="AL189" s="1493"/>
      <c r="AM189" s="1493"/>
      <c r="AN189" s="1493"/>
      <c r="AO189" s="1493"/>
      <c r="AP189" s="1493"/>
      <c r="AQ189" s="1493"/>
      <c r="AR189" s="1493"/>
      <c r="AS189" s="1493"/>
      <c r="AT189" s="1493"/>
      <c r="AU189" s="1493"/>
      <c r="AV189" s="1493"/>
      <c r="AW189" s="1493"/>
      <c r="AX189" s="1493"/>
      <c r="AY189" s="1493"/>
      <c r="AZ189" s="1493"/>
      <c r="BA189" s="1493"/>
      <c r="BB189" s="1493"/>
      <c r="BC189" s="1493"/>
      <c r="BD189" s="1281"/>
      <c r="BE189" s="1281"/>
      <c r="BF189" s="1281"/>
      <c r="BG189" s="1281"/>
      <c r="BH189" s="1281"/>
      <c r="BI189" s="1269">
        <f t="shared" si="39"/>
        <v>60</v>
      </c>
    </row>
    <row r="190" spans="1:61" s="1288" customFormat="1" ht="24" customHeight="1" x14ac:dyDescent="0.2">
      <c r="A190" s="2413"/>
      <c r="B190" s="978" t="s">
        <v>1982</v>
      </c>
      <c r="C190" s="1287"/>
      <c r="D190" s="1287" t="s">
        <v>843</v>
      </c>
      <c r="E190" s="1287">
        <f>SUM(E179:E189)</f>
        <v>966</v>
      </c>
      <c r="F190" s="1287">
        <f t="shared" ref="F190:BH190" si="43">SUM(F179:F189)</f>
        <v>966</v>
      </c>
      <c r="G190" s="1287">
        <f t="shared" si="43"/>
        <v>0</v>
      </c>
      <c r="H190" s="1287">
        <f t="shared" si="43"/>
        <v>0</v>
      </c>
      <c r="I190" s="1287">
        <f t="shared" si="43"/>
        <v>0</v>
      </c>
      <c r="J190" s="1287">
        <f t="shared" si="43"/>
        <v>0</v>
      </c>
      <c r="K190" s="1287">
        <f t="shared" si="43"/>
        <v>0</v>
      </c>
      <c r="L190" s="1287">
        <f t="shared" si="43"/>
        <v>0</v>
      </c>
      <c r="M190" s="1287">
        <f t="shared" si="43"/>
        <v>28</v>
      </c>
      <c r="N190" s="1287">
        <f t="shared" si="43"/>
        <v>28</v>
      </c>
      <c r="O190" s="1287">
        <f t="shared" si="43"/>
        <v>28</v>
      </c>
      <c r="P190" s="1287">
        <f t="shared" si="43"/>
        <v>28</v>
      </c>
      <c r="Q190" s="1287">
        <f t="shared" si="43"/>
        <v>28</v>
      </c>
      <c r="R190" s="1287">
        <f t="shared" si="43"/>
        <v>26</v>
      </c>
      <c r="S190" s="1287">
        <f t="shared" si="43"/>
        <v>28</v>
      </c>
      <c r="T190" s="1287">
        <f t="shared" si="43"/>
        <v>28</v>
      </c>
      <c r="U190" s="1287">
        <f t="shared" si="43"/>
        <v>28</v>
      </c>
      <c r="V190" s="1287">
        <f t="shared" si="43"/>
        <v>0</v>
      </c>
      <c r="W190" s="1287">
        <f t="shared" si="43"/>
        <v>0</v>
      </c>
      <c r="X190" s="1287">
        <f t="shared" si="43"/>
        <v>0</v>
      </c>
      <c r="Y190" s="1287">
        <f t="shared" si="43"/>
        <v>0</v>
      </c>
      <c r="Z190" s="1287">
        <f t="shared" si="43"/>
        <v>0</v>
      </c>
      <c r="AA190" s="1287">
        <f t="shared" si="43"/>
        <v>28</v>
      </c>
      <c r="AB190" s="1287">
        <f t="shared" si="43"/>
        <v>28</v>
      </c>
      <c r="AC190" s="1287">
        <f t="shared" si="43"/>
        <v>28</v>
      </c>
      <c r="AD190" s="1287">
        <f t="shared" si="43"/>
        <v>24</v>
      </c>
      <c r="AE190" s="1287">
        <f t="shared" si="43"/>
        <v>28</v>
      </c>
      <c r="AF190" s="1287">
        <f t="shared" si="43"/>
        <v>28</v>
      </c>
      <c r="AG190" s="1287">
        <f t="shared" si="43"/>
        <v>28</v>
      </c>
      <c r="AH190" s="1287">
        <f t="shared" si="43"/>
        <v>24</v>
      </c>
      <c r="AI190" s="1287">
        <f t="shared" si="43"/>
        <v>0</v>
      </c>
      <c r="AJ190" s="1287">
        <f t="shared" si="43"/>
        <v>0</v>
      </c>
      <c r="AK190" s="1287">
        <f t="shared" si="43"/>
        <v>28</v>
      </c>
      <c r="AL190" s="1287">
        <f t="shared" si="43"/>
        <v>28</v>
      </c>
      <c r="AM190" s="1287">
        <f t="shared" si="43"/>
        <v>32</v>
      </c>
      <c r="AN190" s="1287">
        <f t="shared" si="43"/>
        <v>28</v>
      </c>
      <c r="AO190" s="1287">
        <f t="shared" si="43"/>
        <v>28</v>
      </c>
      <c r="AP190" s="1287">
        <f t="shared" si="43"/>
        <v>28</v>
      </c>
      <c r="AQ190" s="1287">
        <f t="shared" si="43"/>
        <v>28</v>
      </c>
      <c r="AR190" s="1287">
        <f t="shared" si="43"/>
        <v>28</v>
      </c>
      <c r="AS190" s="1287">
        <f t="shared" si="43"/>
        <v>28</v>
      </c>
      <c r="AT190" s="1287">
        <f t="shared" si="43"/>
        <v>28</v>
      </c>
      <c r="AU190" s="1287">
        <f t="shared" si="43"/>
        <v>20</v>
      </c>
      <c r="AV190" s="1287">
        <f t="shared" si="43"/>
        <v>28</v>
      </c>
      <c r="AW190" s="1287">
        <f t="shared" si="43"/>
        <v>28</v>
      </c>
      <c r="AX190" s="1287">
        <f t="shared" si="43"/>
        <v>28</v>
      </c>
      <c r="AY190" s="1287">
        <f t="shared" si="43"/>
        <v>28</v>
      </c>
      <c r="AZ190" s="1287">
        <f t="shared" si="43"/>
        <v>28</v>
      </c>
      <c r="BA190" s="1287">
        <f t="shared" si="43"/>
        <v>28</v>
      </c>
      <c r="BB190" s="1287">
        <f t="shared" si="43"/>
        <v>28</v>
      </c>
      <c r="BC190" s="1287">
        <f t="shared" si="43"/>
        <v>0</v>
      </c>
      <c r="BD190" s="1287">
        <f t="shared" si="43"/>
        <v>0</v>
      </c>
      <c r="BE190" s="1287">
        <f t="shared" si="43"/>
        <v>0</v>
      </c>
      <c r="BF190" s="1287">
        <f t="shared" si="43"/>
        <v>0</v>
      </c>
      <c r="BG190" s="1287">
        <f t="shared" si="43"/>
        <v>0</v>
      </c>
      <c r="BH190" s="1287">
        <f t="shared" si="43"/>
        <v>0</v>
      </c>
      <c r="BI190" s="1269">
        <f t="shared" si="39"/>
        <v>966</v>
      </c>
    </row>
    <row r="191" spans="1:61" ht="17.25" customHeight="1" x14ac:dyDescent="0.25">
      <c r="A191" s="2413">
        <v>19</v>
      </c>
      <c r="B191" s="107" t="s">
        <v>2396</v>
      </c>
      <c r="C191" s="1249" t="s">
        <v>159</v>
      </c>
      <c r="D191" s="90" t="s">
        <v>955</v>
      </c>
      <c r="E191" s="1515">
        <f>F191</f>
        <v>50</v>
      </c>
      <c r="F191" s="1515">
        <f t="shared" si="40"/>
        <v>50</v>
      </c>
      <c r="G191" s="1516" t="str">
        <f>VLOOKUP(H191,[1]MAGV!$B$1:$C$178,2,0)</f>
        <v>C.Thu</v>
      </c>
      <c r="H191" s="80" t="s">
        <v>280</v>
      </c>
      <c r="I191" s="1238"/>
      <c r="J191" s="1238"/>
      <c r="K191" s="1238">
        <v>15</v>
      </c>
      <c r="L191" s="1493">
        <v>20</v>
      </c>
      <c r="M191" s="1493">
        <v>15</v>
      </c>
      <c r="N191" s="1493"/>
      <c r="O191" s="1493"/>
      <c r="P191" s="1493"/>
      <c r="Q191" s="1493"/>
      <c r="R191" s="1493"/>
      <c r="S191" s="1493"/>
      <c r="T191" s="1493"/>
      <c r="U191" s="1493"/>
      <c r="V191" s="1493"/>
      <c r="W191" s="1493"/>
      <c r="X191" s="1493"/>
      <c r="Y191" s="1493"/>
      <c r="Z191" s="1493"/>
      <c r="AA191" s="1493"/>
      <c r="AB191" s="1493"/>
      <c r="AC191" s="1493"/>
      <c r="AD191" s="1493"/>
      <c r="AE191" s="1493"/>
      <c r="AF191" s="1493"/>
      <c r="AG191" s="1493"/>
      <c r="AH191" s="1493"/>
      <c r="AI191" s="1518"/>
      <c r="AJ191" s="1518"/>
      <c r="AK191" s="1493"/>
      <c r="AL191" s="1493"/>
      <c r="AM191" s="1493"/>
      <c r="AN191" s="1493"/>
      <c r="AO191" s="1493"/>
      <c r="AP191" s="1493"/>
      <c r="AQ191" s="1493"/>
      <c r="AR191" s="1493"/>
      <c r="AS191" s="1493"/>
      <c r="AT191" s="1493"/>
      <c r="AU191" s="1493"/>
      <c r="AV191" s="1493"/>
      <c r="AW191" s="1493"/>
      <c r="AX191" s="1493"/>
      <c r="AY191" s="1493"/>
      <c r="AZ191" s="1493"/>
      <c r="BA191" s="1493"/>
      <c r="BB191" s="1493"/>
      <c r="BC191" s="1493"/>
      <c r="BD191" s="1281"/>
      <c r="BE191" s="1281"/>
      <c r="BF191" s="1281"/>
      <c r="BG191" s="1281"/>
      <c r="BH191" s="1281"/>
      <c r="BI191" s="1269">
        <f t="shared" si="39"/>
        <v>50</v>
      </c>
    </row>
    <row r="192" spans="1:61" ht="17.25" customHeight="1" x14ac:dyDescent="0.25">
      <c r="A192" s="2413"/>
      <c r="B192" s="107" t="s">
        <v>2396</v>
      </c>
      <c r="C192" s="1249" t="s">
        <v>159</v>
      </c>
      <c r="D192" s="90" t="s">
        <v>955</v>
      </c>
      <c r="E192" s="1515">
        <f t="shared" ref="E192:E209" si="44">F192</f>
        <v>25</v>
      </c>
      <c r="F192" s="1515">
        <f t="shared" si="40"/>
        <v>25</v>
      </c>
      <c r="G192" s="1516" t="str">
        <f>VLOOKUP(H192,[1]MAGV!$B$1:$C$178,2,0)</f>
        <v>Th.Huấn</v>
      </c>
      <c r="H192" s="80" t="s">
        <v>270</v>
      </c>
      <c r="I192" s="1238"/>
      <c r="J192" s="1238"/>
      <c r="K192" s="1238"/>
      <c r="L192" s="1493"/>
      <c r="M192" s="1493"/>
      <c r="N192" s="1493">
        <v>20</v>
      </c>
      <c r="O192" s="1493">
        <v>5</v>
      </c>
      <c r="P192" s="1493"/>
      <c r="Q192" s="1493"/>
      <c r="R192" s="1493"/>
      <c r="S192" s="1493"/>
      <c r="T192" s="1493"/>
      <c r="U192" s="1493"/>
      <c r="V192" s="1493"/>
      <c r="W192" s="1493"/>
      <c r="X192" s="1493"/>
      <c r="Y192" s="1493"/>
      <c r="Z192" s="1493"/>
      <c r="AA192" s="1493"/>
      <c r="AB192" s="1493"/>
      <c r="AC192" s="1493"/>
      <c r="AD192" s="1493"/>
      <c r="AE192" s="1493"/>
      <c r="AF192" s="1493"/>
      <c r="AG192" s="1493"/>
      <c r="AH192" s="1493"/>
      <c r="AI192" s="1518"/>
      <c r="AJ192" s="1518"/>
      <c r="AK192" s="1493"/>
      <c r="AL192" s="1493"/>
      <c r="AM192" s="1493"/>
      <c r="AN192" s="1493"/>
      <c r="AO192" s="1493"/>
      <c r="AP192" s="1493"/>
      <c r="AQ192" s="1493"/>
      <c r="AR192" s="1493"/>
      <c r="AS192" s="1493"/>
      <c r="AT192" s="1493"/>
      <c r="AU192" s="1493"/>
      <c r="AV192" s="1493"/>
      <c r="AW192" s="1493"/>
      <c r="AX192" s="1493"/>
      <c r="AY192" s="1493"/>
      <c r="AZ192" s="1493"/>
      <c r="BA192" s="1493"/>
      <c r="BB192" s="1493"/>
      <c r="BC192" s="1493"/>
      <c r="BD192" s="1281"/>
      <c r="BE192" s="1281"/>
      <c r="BF192" s="1281"/>
      <c r="BG192" s="1281"/>
      <c r="BH192" s="1281"/>
      <c r="BI192" s="1269">
        <f t="shared" si="39"/>
        <v>25</v>
      </c>
    </row>
    <row r="193" spans="1:61" ht="17.25" customHeight="1" x14ac:dyDescent="0.25">
      <c r="A193" s="2413"/>
      <c r="B193" s="107" t="s">
        <v>2396</v>
      </c>
      <c r="C193" s="1249" t="s">
        <v>167</v>
      </c>
      <c r="D193" s="90" t="s">
        <v>2397</v>
      </c>
      <c r="E193" s="1515">
        <f t="shared" si="44"/>
        <v>45</v>
      </c>
      <c r="F193" s="1515">
        <f t="shared" si="40"/>
        <v>45</v>
      </c>
      <c r="G193" s="1516" t="str">
        <f>VLOOKUP(H193,[1]MAGV!$B$1:$C$178,2,0)</f>
        <v>C.Thu</v>
      </c>
      <c r="H193" s="80" t="s">
        <v>280</v>
      </c>
      <c r="I193" s="1238">
        <v>20</v>
      </c>
      <c r="J193" s="1238">
        <v>20</v>
      </c>
      <c r="K193" s="1238">
        <v>5</v>
      </c>
      <c r="L193" s="1493"/>
      <c r="M193" s="1493"/>
      <c r="N193" s="1493"/>
      <c r="O193" s="1493"/>
      <c r="P193" s="1493"/>
      <c r="Q193" s="1493"/>
      <c r="R193" s="1493"/>
      <c r="S193" s="1493"/>
      <c r="T193" s="1493"/>
      <c r="U193" s="1493"/>
      <c r="V193" s="1493"/>
      <c r="W193" s="1493"/>
      <c r="X193" s="1493"/>
      <c r="Y193" s="1493"/>
      <c r="Z193" s="1493"/>
      <c r="AA193" s="1493"/>
      <c r="AB193" s="1493"/>
      <c r="AC193" s="1493"/>
      <c r="AD193" s="1493"/>
      <c r="AE193" s="1493"/>
      <c r="AF193" s="1493"/>
      <c r="AG193" s="1493"/>
      <c r="AH193" s="1493"/>
      <c r="AI193" s="1518"/>
      <c r="AJ193" s="1518"/>
      <c r="AK193" s="1493"/>
      <c r="AL193" s="1493"/>
      <c r="AM193" s="1493"/>
      <c r="AN193" s="1493"/>
      <c r="AO193" s="1493"/>
      <c r="AP193" s="1493"/>
      <c r="AQ193" s="1493"/>
      <c r="AR193" s="1493"/>
      <c r="AS193" s="1493"/>
      <c r="AT193" s="1493"/>
      <c r="AU193" s="1493"/>
      <c r="AV193" s="1493"/>
      <c r="AW193" s="1493"/>
      <c r="AX193" s="1493"/>
      <c r="AY193" s="1493"/>
      <c r="AZ193" s="1493"/>
      <c r="BA193" s="1493"/>
      <c r="BB193" s="1493"/>
      <c r="BC193" s="1493"/>
      <c r="BD193" s="1281"/>
      <c r="BE193" s="1281"/>
      <c r="BF193" s="1281"/>
      <c r="BG193" s="1281"/>
      <c r="BH193" s="1281"/>
      <c r="BI193" s="1269">
        <f t="shared" si="39"/>
        <v>45</v>
      </c>
    </row>
    <row r="194" spans="1:61" ht="17.25" customHeight="1" x14ac:dyDescent="0.25">
      <c r="A194" s="2413"/>
      <c r="B194" s="107" t="s">
        <v>2396</v>
      </c>
      <c r="C194" s="1249" t="s">
        <v>161</v>
      </c>
      <c r="D194" s="90" t="s">
        <v>2398</v>
      </c>
      <c r="E194" s="1515">
        <f t="shared" si="44"/>
        <v>60</v>
      </c>
      <c r="F194" s="1515">
        <f t="shared" si="40"/>
        <v>60</v>
      </c>
      <c r="G194" s="1516" t="str">
        <f>VLOOKUP(H194,[1]MAGV!$B$1:$C$178,2,0)</f>
        <v>Th.Chiến</v>
      </c>
      <c r="H194" s="80" t="s">
        <v>287</v>
      </c>
      <c r="I194" s="1238"/>
      <c r="J194" s="1238"/>
      <c r="K194" s="1238"/>
      <c r="L194" s="1493"/>
      <c r="M194" s="1493"/>
      <c r="N194" s="1493"/>
      <c r="O194" s="1493"/>
      <c r="P194" s="1493"/>
      <c r="Q194" s="1493"/>
      <c r="R194" s="1493"/>
      <c r="S194" s="1493"/>
      <c r="T194" s="1493"/>
      <c r="U194" s="1493"/>
      <c r="V194" s="1493">
        <v>25</v>
      </c>
      <c r="W194" s="1493">
        <v>35</v>
      </c>
      <c r="X194" s="1493"/>
      <c r="Y194" s="1493"/>
      <c r="Z194" s="1493"/>
      <c r="AA194" s="1493"/>
      <c r="AB194" s="1493"/>
      <c r="AC194" s="1493"/>
      <c r="AD194" s="1493"/>
      <c r="AE194" s="1493"/>
      <c r="AF194" s="1493"/>
      <c r="AG194" s="1493"/>
      <c r="AH194" s="1493"/>
      <c r="AI194" s="1518"/>
      <c r="AJ194" s="1518"/>
      <c r="AK194" s="1493"/>
      <c r="AL194" s="1493"/>
      <c r="AM194" s="1493"/>
      <c r="AN194" s="1493"/>
      <c r="AO194" s="1493"/>
      <c r="AP194" s="1493"/>
      <c r="AQ194" s="1493"/>
      <c r="AR194" s="1493"/>
      <c r="AS194" s="1493"/>
      <c r="AT194" s="1493"/>
      <c r="AU194" s="1493"/>
      <c r="AV194" s="1493"/>
      <c r="AW194" s="1493"/>
      <c r="AX194" s="1493"/>
      <c r="AY194" s="1493"/>
      <c r="AZ194" s="1493"/>
      <c r="BA194" s="1493"/>
      <c r="BB194" s="1493"/>
      <c r="BC194" s="1493"/>
      <c r="BD194" s="1281"/>
      <c r="BE194" s="1281"/>
      <c r="BF194" s="1281"/>
      <c r="BG194" s="1281"/>
      <c r="BH194" s="1281"/>
      <c r="BI194" s="1269">
        <f t="shared" si="39"/>
        <v>60</v>
      </c>
    </row>
    <row r="195" spans="1:61" ht="17.25" customHeight="1" x14ac:dyDescent="0.25">
      <c r="A195" s="2413"/>
      <c r="B195" s="107" t="s">
        <v>2396</v>
      </c>
      <c r="C195" s="1249" t="s">
        <v>162</v>
      </c>
      <c r="D195" s="90" t="s">
        <v>2399</v>
      </c>
      <c r="E195" s="1515">
        <f t="shared" si="44"/>
        <v>30</v>
      </c>
      <c r="F195" s="1515">
        <f t="shared" si="40"/>
        <v>30</v>
      </c>
      <c r="G195" s="1516" t="str">
        <f>VLOOKUP(H195,[1]MAGV!$B$1:$C$178,2,0)</f>
        <v>Th.Huấn</v>
      </c>
      <c r="H195" s="80" t="s">
        <v>270</v>
      </c>
      <c r="I195" s="1238"/>
      <c r="J195" s="1238"/>
      <c r="K195" s="1238"/>
      <c r="L195" s="1493"/>
      <c r="M195" s="1493"/>
      <c r="N195" s="1493"/>
      <c r="O195" s="1493">
        <v>15</v>
      </c>
      <c r="P195" s="1493">
        <v>15</v>
      </c>
      <c r="Q195" s="1493"/>
      <c r="R195" s="1493"/>
      <c r="S195" s="1493"/>
      <c r="T195" s="1493"/>
      <c r="U195" s="1493"/>
      <c r="V195" s="1493"/>
      <c r="W195" s="1493"/>
      <c r="X195" s="1493"/>
      <c r="Y195" s="1493"/>
      <c r="Z195" s="1493"/>
      <c r="AA195" s="1493"/>
      <c r="AB195" s="1493"/>
      <c r="AC195" s="1493"/>
      <c r="AD195" s="1493"/>
      <c r="AE195" s="1493"/>
      <c r="AF195" s="1493"/>
      <c r="AG195" s="1493"/>
      <c r="AH195" s="1493"/>
      <c r="AI195" s="1518"/>
      <c r="AJ195" s="1518"/>
      <c r="AK195" s="1493"/>
      <c r="AL195" s="1493"/>
      <c r="AM195" s="1493"/>
      <c r="AN195" s="1493"/>
      <c r="AO195" s="1493"/>
      <c r="AP195" s="1493"/>
      <c r="AQ195" s="1493"/>
      <c r="AR195" s="1493"/>
      <c r="AS195" s="1493"/>
      <c r="AT195" s="1493"/>
      <c r="AU195" s="1493"/>
      <c r="AV195" s="1493"/>
      <c r="AW195" s="1493"/>
      <c r="AX195" s="1493"/>
      <c r="AY195" s="1493"/>
      <c r="AZ195" s="1493"/>
      <c r="BA195" s="1493"/>
      <c r="BB195" s="1493"/>
      <c r="BC195" s="1493"/>
      <c r="BD195" s="1281"/>
      <c r="BE195" s="1281"/>
      <c r="BF195" s="1281"/>
      <c r="BG195" s="1281"/>
      <c r="BH195" s="1281"/>
      <c r="BI195" s="1269">
        <f t="shared" si="39"/>
        <v>30</v>
      </c>
    </row>
    <row r="196" spans="1:61" ht="17.25" customHeight="1" x14ac:dyDescent="0.25">
      <c r="A196" s="2413"/>
      <c r="B196" s="107" t="s">
        <v>2396</v>
      </c>
      <c r="C196" s="1249" t="s">
        <v>119</v>
      </c>
      <c r="D196" s="90" t="s">
        <v>979</v>
      </c>
      <c r="E196" s="1515">
        <f t="shared" si="44"/>
        <v>60</v>
      </c>
      <c r="F196" s="1515">
        <f t="shared" si="40"/>
        <v>60</v>
      </c>
      <c r="G196" s="1516" t="str">
        <f>VLOOKUP(H196,[1]MAGV!$B$1:$C$178,2,0)</f>
        <v>Th.Chiến</v>
      </c>
      <c r="H196" s="80" t="s">
        <v>287</v>
      </c>
      <c r="I196" s="1238"/>
      <c r="J196" s="1238"/>
      <c r="K196" s="1238"/>
      <c r="L196" s="1493"/>
      <c r="M196" s="1493"/>
      <c r="N196" s="1493"/>
      <c r="O196" s="1493"/>
      <c r="P196" s="1493"/>
      <c r="Q196" s="1493"/>
      <c r="R196" s="1493"/>
      <c r="S196" s="1493"/>
      <c r="T196" s="1493"/>
      <c r="U196" s="1493"/>
      <c r="V196" s="1493"/>
      <c r="W196" s="1493"/>
      <c r="X196" s="1493">
        <v>35</v>
      </c>
      <c r="Y196" s="1493">
        <v>25</v>
      </c>
      <c r="Z196" s="1493"/>
      <c r="AA196" s="1493"/>
      <c r="AB196" s="1493"/>
      <c r="AC196" s="1493"/>
      <c r="AD196" s="1493"/>
      <c r="AE196" s="1493"/>
      <c r="AF196" s="1493"/>
      <c r="AG196" s="1493"/>
      <c r="AH196" s="1493"/>
      <c r="AI196" s="1518"/>
      <c r="AJ196" s="1518"/>
      <c r="AK196" s="1493"/>
      <c r="AL196" s="1493"/>
      <c r="AM196" s="1493"/>
      <c r="AN196" s="1493"/>
      <c r="AO196" s="1493"/>
      <c r="AP196" s="1493"/>
      <c r="AQ196" s="1493"/>
      <c r="AR196" s="1493"/>
      <c r="AS196" s="1493"/>
      <c r="AT196" s="1493"/>
      <c r="AU196" s="1493"/>
      <c r="AV196" s="1493"/>
      <c r="AW196" s="1493"/>
      <c r="AX196" s="1493"/>
      <c r="AY196" s="1493"/>
      <c r="AZ196" s="1493"/>
      <c r="BA196" s="1493"/>
      <c r="BB196" s="1493"/>
      <c r="BC196" s="1493"/>
      <c r="BD196" s="1281"/>
      <c r="BE196" s="1281"/>
      <c r="BF196" s="1281"/>
      <c r="BG196" s="1281"/>
      <c r="BH196" s="1281"/>
      <c r="BI196" s="1269">
        <f t="shared" si="39"/>
        <v>60</v>
      </c>
    </row>
    <row r="197" spans="1:61" ht="17.25" customHeight="1" x14ac:dyDescent="0.25">
      <c r="A197" s="2413"/>
      <c r="B197" s="107" t="s">
        <v>2396</v>
      </c>
      <c r="C197" s="1249" t="s">
        <v>163</v>
      </c>
      <c r="D197" s="90" t="s">
        <v>2377</v>
      </c>
      <c r="E197" s="1515">
        <f t="shared" si="44"/>
        <v>45</v>
      </c>
      <c r="F197" s="1515">
        <f t="shared" si="40"/>
        <v>45</v>
      </c>
      <c r="G197" s="1516" t="str">
        <f>VLOOKUP(H197,[1]MAGV!$B$1:$C$178,2,0)</f>
        <v>Th.Chiến</v>
      </c>
      <c r="H197" s="80" t="s">
        <v>287</v>
      </c>
      <c r="I197" s="1238"/>
      <c r="J197" s="1238"/>
      <c r="K197" s="1238"/>
      <c r="L197" s="1493"/>
      <c r="M197" s="1493"/>
      <c r="N197" s="1493"/>
      <c r="O197" s="1493"/>
      <c r="P197" s="1493"/>
      <c r="Q197" s="1493"/>
      <c r="R197" s="1493"/>
      <c r="S197" s="1493"/>
      <c r="T197" s="1493"/>
      <c r="U197" s="1493"/>
      <c r="V197" s="1493"/>
      <c r="W197" s="1493"/>
      <c r="X197" s="1493"/>
      <c r="Y197" s="1493">
        <v>10</v>
      </c>
      <c r="Z197" s="1493">
        <v>35</v>
      </c>
      <c r="AA197" s="1493"/>
      <c r="AB197" s="1493"/>
      <c r="AC197" s="1493"/>
      <c r="AD197" s="1493"/>
      <c r="AE197" s="1493"/>
      <c r="AF197" s="1493"/>
      <c r="AG197" s="1493"/>
      <c r="AH197" s="1493"/>
      <c r="AI197" s="1518"/>
      <c r="AJ197" s="1518"/>
      <c r="AK197" s="1493"/>
      <c r="AL197" s="1493"/>
      <c r="AM197" s="1493"/>
      <c r="AN197" s="1493"/>
      <c r="AO197" s="1493"/>
      <c r="AP197" s="1493"/>
      <c r="AQ197" s="1493"/>
      <c r="AR197" s="1493"/>
      <c r="AS197" s="1493"/>
      <c r="AT197" s="1493"/>
      <c r="AU197" s="1493"/>
      <c r="AV197" s="1493"/>
      <c r="AW197" s="1493"/>
      <c r="AX197" s="1493"/>
      <c r="AY197" s="1493"/>
      <c r="AZ197" s="1493"/>
      <c r="BA197" s="1493"/>
      <c r="BB197" s="1493"/>
      <c r="BC197" s="1493"/>
      <c r="BD197" s="1281"/>
      <c r="BE197" s="1281"/>
      <c r="BF197" s="1281"/>
      <c r="BG197" s="1281"/>
      <c r="BH197" s="1281"/>
      <c r="BI197" s="1269">
        <f t="shared" si="39"/>
        <v>45</v>
      </c>
    </row>
    <row r="198" spans="1:61" ht="17.25" customHeight="1" x14ac:dyDescent="0.25">
      <c r="A198" s="2413"/>
      <c r="B198" s="107" t="s">
        <v>2396</v>
      </c>
      <c r="C198" s="1249" t="s">
        <v>172</v>
      </c>
      <c r="D198" s="90" t="s">
        <v>2400</v>
      </c>
      <c r="E198" s="1515">
        <f t="shared" si="44"/>
        <v>60</v>
      </c>
      <c r="F198" s="1515">
        <f t="shared" si="40"/>
        <v>60</v>
      </c>
      <c r="G198" s="1516" t="str">
        <f>VLOOKUP(H198,[1]MAGV!$B$1:$C$178,2,0)</f>
        <v>Th.Chiến</v>
      </c>
      <c r="H198" s="80" t="s">
        <v>287</v>
      </c>
      <c r="I198" s="1238"/>
      <c r="J198" s="1238"/>
      <c r="K198" s="1238"/>
      <c r="L198" s="1493"/>
      <c r="M198" s="1493"/>
      <c r="N198" s="1493"/>
      <c r="O198" s="1493"/>
      <c r="P198" s="1493">
        <v>4</v>
      </c>
      <c r="Q198" s="1493">
        <v>20</v>
      </c>
      <c r="R198" s="1493">
        <v>20</v>
      </c>
      <c r="S198" s="1493">
        <v>16</v>
      </c>
      <c r="T198" s="1493"/>
      <c r="U198" s="1493"/>
      <c r="V198" s="1493"/>
      <c r="W198" s="1493"/>
      <c r="X198" s="1493"/>
      <c r="Y198" s="1493"/>
      <c r="Z198" s="1493"/>
      <c r="AA198" s="1493"/>
      <c r="AB198" s="1493"/>
      <c r="AC198" s="1493"/>
      <c r="AD198" s="1493"/>
      <c r="AE198" s="1493"/>
      <c r="AF198" s="1493"/>
      <c r="AG198" s="1493"/>
      <c r="AH198" s="1493"/>
      <c r="AI198" s="1518"/>
      <c r="AJ198" s="1518"/>
      <c r="AK198" s="1493"/>
      <c r="AL198" s="1493"/>
      <c r="AM198" s="1493"/>
      <c r="AN198" s="1493"/>
      <c r="AO198" s="1493"/>
      <c r="AP198" s="1493"/>
      <c r="AQ198" s="1493"/>
      <c r="AR198" s="1493"/>
      <c r="AS198" s="1493"/>
      <c r="AT198" s="1493"/>
      <c r="AU198" s="1493"/>
      <c r="AV198" s="1493"/>
      <c r="AW198" s="1493"/>
      <c r="AX198" s="1493"/>
      <c r="AY198" s="1493"/>
      <c r="AZ198" s="1493"/>
      <c r="BA198" s="1493"/>
      <c r="BB198" s="1493"/>
      <c r="BC198" s="1493"/>
      <c r="BD198" s="1281"/>
      <c r="BE198" s="1281"/>
      <c r="BF198" s="1281"/>
      <c r="BG198" s="1281"/>
      <c r="BH198" s="1281"/>
      <c r="BI198" s="1269">
        <f t="shared" si="39"/>
        <v>60</v>
      </c>
    </row>
    <row r="199" spans="1:61" ht="16.899999999999999" customHeight="1" x14ac:dyDescent="0.25">
      <c r="A199" s="2413"/>
      <c r="B199" s="107" t="s">
        <v>2396</v>
      </c>
      <c r="C199" s="1249" t="s">
        <v>133</v>
      </c>
      <c r="D199" s="90" t="s">
        <v>1164</v>
      </c>
      <c r="E199" s="1515">
        <f t="shared" si="44"/>
        <v>24</v>
      </c>
      <c r="F199" s="1515">
        <f t="shared" si="40"/>
        <v>24</v>
      </c>
      <c r="G199" s="1516" t="str">
        <f>VLOOKUP(H199,[1]MAGV!$B$1:$C$178,2,0)</f>
        <v>Th.Huấn</v>
      </c>
      <c r="H199" s="80" t="s">
        <v>270</v>
      </c>
      <c r="I199" s="1238"/>
      <c r="J199" s="1238"/>
      <c r="K199" s="1238"/>
      <c r="L199" s="1493"/>
      <c r="M199" s="1493"/>
      <c r="N199" s="1493"/>
      <c r="O199" s="1493"/>
      <c r="P199" s="1493"/>
      <c r="Q199" s="1493"/>
      <c r="R199" s="1493"/>
      <c r="S199" s="1493">
        <v>4</v>
      </c>
      <c r="T199" s="1493">
        <v>20</v>
      </c>
      <c r="U199" s="1493"/>
      <c r="V199" s="1493"/>
      <c r="W199" s="1493"/>
      <c r="X199" s="1493"/>
      <c r="Y199" s="1493"/>
      <c r="Z199" s="1493"/>
      <c r="AA199" s="1493"/>
      <c r="AB199" s="1493"/>
      <c r="AC199" s="1493"/>
      <c r="AD199" s="1493"/>
      <c r="AE199" s="1493"/>
      <c r="AF199" s="1493"/>
      <c r="AG199" s="1493"/>
      <c r="AH199" s="1493"/>
      <c r="AI199" s="1518"/>
      <c r="AJ199" s="1518"/>
      <c r="AK199" s="1493"/>
      <c r="AL199" s="1493"/>
      <c r="AM199" s="1493"/>
      <c r="AN199" s="1493"/>
      <c r="AO199" s="1493"/>
      <c r="AP199" s="1493"/>
      <c r="AQ199" s="1493"/>
      <c r="AR199" s="1493"/>
      <c r="AS199" s="1493"/>
      <c r="AT199" s="1493"/>
      <c r="AU199" s="1493"/>
      <c r="AV199" s="1493"/>
      <c r="AW199" s="1493"/>
      <c r="AX199" s="1493"/>
      <c r="AY199" s="1493"/>
      <c r="AZ199" s="1493"/>
      <c r="BA199" s="1493"/>
      <c r="BB199" s="1493"/>
      <c r="BC199" s="1493"/>
      <c r="BD199" s="1281"/>
      <c r="BE199" s="1281"/>
      <c r="BF199" s="1281"/>
      <c r="BG199" s="1281"/>
      <c r="BH199" s="1281"/>
      <c r="BI199" s="1269">
        <f t="shared" si="39"/>
        <v>24</v>
      </c>
    </row>
    <row r="200" spans="1:61" ht="16.899999999999999" customHeight="1" x14ac:dyDescent="0.25">
      <c r="A200" s="2413"/>
      <c r="B200" s="107" t="s">
        <v>2396</v>
      </c>
      <c r="C200" s="1249" t="s">
        <v>133</v>
      </c>
      <c r="D200" s="90" t="s">
        <v>1164</v>
      </c>
      <c r="E200" s="1515">
        <f t="shared" si="44"/>
        <v>36</v>
      </c>
      <c r="F200" s="1515">
        <f t="shared" si="40"/>
        <v>36</v>
      </c>
      <c r="G200" s="1516" t="str">
        <f>VLOOKUP(H200,[1]MAGV!$B$1:$C$178,2,0)</f>
        <v>Th.Chiến</v>
      </c>
      <c r="H200" s="80" t="s">
        <v>287</v>
      </c>
      <c r="I200" s="1238"/>
      <c r="J200" s="1238"/>
      <c r="K200" s="1238"/>
      <c r="L200" s="1493"/>
      <c r="M200" s="1493"/>
      <c r="N200" s="1493"/>
      <c r="O200" s="1493"/>
      <c r="P200" s="1493"/>
      <c r="Q200" s="1493"/>
      <c r="R200" s="1493"/>
      <c r="S200" s="1493"/>
      <c r="T200" s="1493"/>
      <c r="U200" s="1493">
        <v>28</v>
      </c>
      <c r="V200" s="1493">
        <v>8</v>
      </c>
      <c r="W200" s="1493"/>
      <c r="X200" s="1493"/>
      <c r="Y200" s="1493"/>
      <c r="Z200" s="1493"/>
      <c r="AA200" s="1493"/>
      <c r="AB200" s="1493"/>
      <c r="AC200" s="1493"/>
      <c r="AD200" s="1493"/>
      <c r="AE200" s="1493"/>
      <c r="AF200" s="1493"/>
      <c r="AG200" s="1493"/>
      <c r="AH200" s="1493"/>
      <c r="AI200" s="1518"/>
      <c r="AJ200" s="1518"/>
      <c r="AK200" s="1493"/>
      <c r="AL200" s="1493"/>
      <c r="AM200" s="1493"/>
      <c r="AN200" s="1493"/>
      <c r="AO200" s="1493"/>
      <c r="AP200" s="1493"/>
      <c r="AQ200" s="1493"/>
      <c r="AR200" s="1493"/>
      <c r="AS200" s="1493"/>
      <c r="AT200" s="1493"/>
      <c r="AU200" s="1493"/>
      <c r="AV200" s="1493"/>
      <c r="AW200" s="1493"/>
      <c r="AX200" s="1493"/>
      <c r="AY200" s="1493"/>
      <c r="AZ200" s="1493"/>
      <c r="BA200" s="1493"/>
      <c r="BB200" s="1493"/>
      <c r="BC200" s="1493"/>
      <c r="BD200" s="1281"/>
      <c r="BE200" s="1281"/>
      <c r="BF200" s="1281"/>
      <c r="BG200" s="1281"/>
      <c r="BH200" s="1281"/>
      <c r="BI200" s="1269">
        <f t="shared" si="39"/>
        <v>36</v>
      </c>
    </row>
    <row r="201" spans="1:61" ht="17.25" customHeight="1" x14ac:dyDescent="0.25">
      <c r="A201" s="2413"/>
      <c r="B201" s="107" t="s">
        <v>2396</v>
      </c>
      <c r="C201" s="1249" t="s">
        <v>175</v>
      </c>
      <c r="D201" s="90" t="s">
        <v>980</v>
      </c>
      <c r="E201" s="1515">
        <f t="shared" si="44"/>
        <v>60</v>
      </c>
      <c r="F201" s="1515">
        <f t="shared" si="40"/>
        <v>60</v>
      </c>
      <c r="G201" s="1516" t="str">
        <f>VLOOKUP(H201,[1]MAGV!$B$1:$C$178,2,0)</f>
        <v>Th.Chiến</v>
      </c>
      <c r="H201" s="80" t="s">
        <v>287</v>
      </c>
      <c r="I201" s="1238"/>
      <c r="J201" s="1238"/>
      <c r="K201" s="1238"/>
      <c r="L201" s="1493"/>
      <c r="M201" s="1493"/>
      <c r="N201" s="1493"/>
      <c r="O201" s="1493"/>
      <c r="P201" s="1493"/>
      <c r="Q201" s="1493"/>
      <c r="R201" s="1493"/>
      <c r="S201" s="1493"/>
      <c r="T201" s="1493"/>
      <c r="U201" s="1493"/>
      <c r="V201" s="1493"/>
      <c r="W201" s="1493"/>
      <c r="X201" s="1493"/>
      <c r="Y201" s="1493"/>
      <c r="Z201" s="1493"/>
      <c r="AA201" s="1493">
        <v>28</v>
      </c>
      <c r="AB201" s="1493">
        <v>28</v>
      </c>
      <c r="AC201" s="1493">
        <v>4</v>
      </c>
      <c r="AD201" s="1493"/>
      <c r="AE201" s="1493"/>
      <c r="AF201" s="1493"/>
      <c r="AG201" s="1493"/>
      <c r="AH201" s="1493"/>
      <c r="AI201" s="1518"/>
      <c r="AJ201" s="1518"/>
      <c r="AK201" s="1493"/>
      <c r="AL201" s="1493"/>
      <c r="AM201" s="1493"/>
      <c r="AN201" s="1493"/>
      <c r="AO201" s="1493"/>
      <c r="AP201" s="1493"/>
      <c r="AQ201" s="1493"/>
      <c r="AR201" s="1493"/>
      <c r="AS201" s="1493"/>
      <c r="AT201" s="1493"/>
      <c r="AU201" s="1493"/>
      <c r="AV201" s="1493"/>
      <c r="AW201" s="1493"/>
      <c r="AX201" s="1493"/>
      <c r="AY201" s="1493"/>
      <c r="AZ201" s="1493"/>
      <c r="BA201" s="1493"/>
      <c r="BB201" s="1493"/>
      <c r="BC201" s="1493"/>
      <c r="BD201" s="1281"/>
      <c r="BE201" s="1281"/>
      <c r="BF201" s="1281"/>
      <c r="BG201" s="1281"/>
      <c r="BH201" s="1281"/>
      <c r="BI201" s="1269">
        <f t="shared" si="39"/>
        <v>60</v>
      </c>
    </row>
    <row r="202" spans="1:61" ht="17.25" customHeight="1" x14ac:dyDescent="0.25">
      <c r="A202" s="2413"/>
      <c r="B202" s="107" t="s">
        <v>2396</v>
      </c>
      <c r="C202" s="1249" t="s">
        <v>176</v>
      </c>
      <c r="D202" s="90" t="s">
        <v>1134</v>
      </c>
      <c r="E202" s="1515">
        <f t="shared" si="44"/>
        <v>160</v>
      </c>
      <c r="F202" s="1515">
        <f t="shared" si="40"/>
        <v>160</v>
      </c>
      <c r="G202" s="1516" t="str">
        <f>VLOOKUP(H202,[1]MAGV!$B$1:$C$178,2,0)</f>
        <v>Th.Chiến</v>
      </c>
      <c r="H202" s="80" t="s">
        <v>287</v>
      </c>
      <c r="I202" s="1238"/>
      <c r="J202" s="1238"/>
      <c r="K202" s="1238"/>
      <c r="L202" s="1493"/>
      <c r="M202" s="1493"/>
      <c r="N202" s="1493"/>
      <c r="O202" s="1493"/>
      <c r="P202" s="1493"/>
      <c r="Q202" s="1493"/>
      <c r="R202" s="1493"/>
      <c r="S202" s="1493"/>
      <c r="T202" s="1493"/>
      <c r="U202" s="1493"/>
      <c r="V202" s="1493"/>
      <c r="W202" s="1493"/>
      <c r="X202" s="1493"/>
      <c r="Y202" s="1493"/>
      <c r="Z202" s="1493"/>
      <c r="AA202" s="1493"/>
      <c r="AB202" s="1493"/>
      <c r="AC202" s="1493">
        <v>24</v>
      </c>
      <c r="AD202" s="1493">
        <v>24</v>
      </c>
      <c r="AE202" s="1493">
        <v>28</v>
      </c>
      <c r="AF202" s="1493">
        <v>28</v>
      </c>
      <c r="AG202" s="1493">
        <v>28</v>
      </c>
      <c r="AH202" s="1493">
        <v>28</v>
      </c>
      <c r="AI202" s="1518"/>
      <c r="AJ202" s="1518"/>
      <c r="AK202" s="1493"/>
      <c r="AL202" s="1493"/>
      <c r="AM202" s="1493"/>
      <c r="AN202" s="1493"/>
      <c r="AO202" s="1493"/>
      <c r="AP202" s="1493"/>
      <c r="AQ202" s="1493"/>
      <c r="AR202" s="1493"/>
      <c r="AS202" s="1493"/>
      <c r="AT202" s="1493"/>
      <c r="AU202" s="1493"/>
      <c r="AV202" s="1493"/>
      <c r="AW202" s="1493"/>
      <c r="AX202" s="1493"/>
      <c r="AY202" s="1493"/>
      <c r="AZ202" s="1493"/>
      <c r="BA202" s="1493"/>
      <c r="BB202" s="1493"/>
      <c r="BC202" s="1493"/>
      <c r="BD202" s="1281"/>
      <c r="BE202" s="1281"/>
      <c r="BF202" s="1281"/>
      <c r="BG202" s="1281"/>
      <c r="BH202" s="1281"/>
      <c r="BI202" s="1269">
        <f t="shared" si="39"/>
        <v>160</v>
      </c>
    </row>
    <row r="203" spans="1:61" ht="17.25" customHeight="1" x14ac:dyDescent="0.25">
      <c r="A203" s="2413"/>
      <c r="B203" s="107" t="s">
        <v>2396</v>
      </c>
      <c r="C203" s="1249" t="s">
        <v>176</v>
      </c>
      <c r="D203" s="90" t="s">
        <v>1134</v>
      </c>
      <c r="E203" s="1515">
        <f t="shared" si="44"/>
        <v>20</v>
      </c>
      <c r="F203" s="1515">
        <f t="shared" si="40"/>
        <v>20</v>
      </c>
      <c r="G203" s="1516" t="str">
        <f>VLOOKUP(H203,[1]MAGV!$B$1:$C$178,2,0)</f>
        <v>Th.M.Toàn</v>
      </c>
      <c r="H203" s="80" t="s">
        <v>288</v>
      </c>
      <c r="I203" s="1238"/>
      <c r="J203" s="1238"/>
      <c r="K203" s="1238"/>
      <c r="L203" s="1493"/>
      <c r="M203" s="1493"/>
      <c r="N203" s="1493"/>
      <c r="O203" s="1493"/>
      <c r="P203" s="1493"/>
      <c r="Q203" s="1493"/>
      <c r="R203" s="1493"/>
      <c r="S203" s="1493"/>
      <c r="T203" s="1493"/>
      <c r="U203" s="1493"/>
      <c r="V203" s="1493"/>
      <c r="W203" s="1493"/>
      <c r="X203" s="1493"/>
      <c r="Y203" s="1493"/>
      <c r="Z203" s="1493"/>
      <c r="AA203" s="1493"/>
      <c r="AB203" s="1493"/>
      <c r="AC203" s="1493"/>
      <c r="AD203" s="1493"/>
      <c r="AE203" s="1493"/>
      <c r="AF203" s="1493"/>
      <c r="AG203" s="1493"/>
      <c r="AH203" s="1493"/>
      <c r="AI203" s="1518"/>
      <c r="AJ203" s="1518"/>
      <c r="AK203" s="1493">
        <v>20</v>
      </c>
      <c r="AL203" s="1493"/>
      <c r="AM203" s="1493"/>
      <c r="AN203" s="1493"/>
      <c r="AO203" s="1493"/>
      <c r="AP203" s="1493"/>
      <c r="AQ203" s="1493"/>
      <c r="AR203" s="1493"/>
      <c r="AS203" s="1493"/>
      <c r="AT203" s="1493"/>
      <c r="AU203" s="1493"/>
      <c r="AV203" s="1493"/>
      <c r="AW203" s="1493"/>
      <c r="AX203" s="1493"/>
      <c r="AY203" s="1493"/>
      <c r="AZ203" s="1493"/>
      <c r="BA203" s="1493"/>
      <c r="BB203" s="1493"/>
      <c r="BC203" s="1493"/>
      <c r="BD203" s="1281"/>
      <c r="BE203" s="1281"/>
      <c r="BF203" s="1281"/>
      <c r="BG203" s="1281"/>
      <c r="BH203" s="1281"/>
      <c r="BI203" s="1269">
        <f t="shared" si="39"/>
        <v>20</v>
      </c>
    </row>
    <row r="204" spans="1:61" ht="17.25" customHeight="1" x14ac:dyDescent="0.25">
      <c r="A204" s="2413"/>
      <c r="B204" s="107" t="s">
        <v>2396</v>
      </c>
      <c r="C204" s="1249" t="s">
        <v>271</v>
      </c>
      <c r="D204" s="90" t="s">
        <v>2379</v>
      </c>
      <c r="E204" s="1515">
        <f t="shared" si="44"/>
        <v>60</v>
      </c>
      <c r="F204" s="1515">
        <f t="shared" si="40"/>
        <v>60</v>
      </c>
      <c r="G204" s="1516" t="str">
        <f>VLOOKUP(H204,[1]MAGV!$B$1:$C$178,2,0)</f>
        <v>Th.M.Toàn</v>
      </c>
      <c r="H204" s="80" t="s">
        <v>288</v>
      </c>
      <c r="I204" s="1238"/>
      <c r="J204" s="1238"/>
      <c r="K204" s="1238"/>
      <c r="L204" s="1493"/>
      <c r="M204" s="1493"/>
      <c r="N204" s="1493"/>
      <c r="O204" s="1493"/>
      <c r="P204" s="1493"/>
      <c r="Q204" s="1493"/>
      <c r="R204" s="1493"/>
      <c r="S204" s="1493"/>
      <c r="T204" s="1493"/>
      <c r="U204" s="1493"/>
      <c r="V204" s="1493"/>
      <c r="W204" s="1493"/>
      <c r="X204" s="1493"/>
      <c r="Y204" s="1493"/>
      <c r="Z204" s="1493"/>
      <c r="AA204" s="1493"/>
      <c r="AB204" s="1493"/>
      <c r="AC204" s="1493"/>
      <c r="AD204" s="1493"/>
      <c r="AE204" s="1493"/>
      <c r="AF204" s="1493"/>
      <c r="AG204" s="1493"/>
      <c r="AH204" s="1493"/>
      <c r="AI204" s="1518"/>
      <c r="AJ204" s="1518"/>
      <c r="AK204" s="1493">
        <v>8</v>
      </c>
      <c r="AL204" s="1493">
        <v>28</v>
      </c>
      <c r="AM204" s="1493">
        <v>24</v>
      </c>
      <c r="AN204" s="1493"/>
      <c r="AO204" s="1493"/>
      <c r="AP204" s="1493"/>
      <c r="AQ204" s="1493"/>
      <c r="AR204" s="1493"/>
      <c r="AS204" s="1493"/>
      <c r="AT204" s="1493"/>
      <c r="AU204" s="1493"/>
      <c r="AV204" s="1493"/>
      <c r="AW204" s="1493"/>
      <c r="AX204" s="1493"/>
      <c r="AY204" s="1493"/>
      <c r="AZ204" s="1493"/>
      <c r="BA204" s="1493"/>
      <c r="BB204" s="1493"/>
      <c r="BC204" s="1493"/>
      <c r="BD204" s="1281"/>
      <c r="BE204" s="1281"/>
      <c r="BF204" s="1281"/>
      <c r="BG204" s="1281"/>
      <c r="BH204" s="1281"/>
      <c r="BI204" s="1269">
        <f t="shared" si="39"/>
        <v>60</v>
      </c>
    </row>
    <row r="205" spans="1:61" ht="17.25" customHeight="1" x14ac:dyDescent="0.25">
      <c r="A205" s="2413"/>
      <c r="B205" s="107" t="s">
        <v>2396</v>
      </c>
      <c r="C205" s="1249" t="s">
        <v>284</v>
      </c>
      <c r="D205" s="90" t="s">
        <v>2380</v>
      </c>
      <c r="E205" s="1515">
        <f t="shared" si="44"/>
        <v>90</v>
      </c>
      <c r="F205" s="1515">
        <f t="shared" si="40"/>
        <v>90</v>
      </c>
      <c r="G205" s="1516" t="str">
        <f>VLOOKUP(H205,[1]MAGV!$B$1:$C$178,2,0)</f>
        <v>Th.M.Toàn</v>
      </c>
      <c r="H205" s="80" t="s">
        <v>288</v>
      </c>
      <c r="I205" s="1238"/>
      <c r="J205" s="1238"/>
      <c r="K205" s="1238"/>
      <c r="L205" s="1493"/>
      <c r="M205" s="1493"/>
      <c r="N205" s="1493"/>
      <c r="O205" s="1493"/>
      <c r="P205" s="1493"/>
      <c r="Q205" s="1493"/>
      <c r="R205" s="1493"/>
      <c r="S205" s="1493"/>
      <c r="T205" s="1493"/>
      <c r="U205" s="1493"/>
      <c r="V205" s="1493"/>
      <c r="W205" s="1493"/>
      <c r="X205" s="1493"/>
      <c r="Y205" s="1493"/>
      <c r="Z205" s="1493"/>
      <c r="AA205" s="1493"/>
      <c r="AB205" s="1493"/>
      <c r="AC205" s="1493"/>
      <c r="AD205" s="1493"/>
      <c r="AE205" s="1493"/>
      <c r="AF205" s="1493"/>
      <c r="AG205" s="1493"/>
      <c r="AH205" s="1493"/>
      <c r="AI205" s="1518"/>
      <c r="AJ205" s="1518"/>
      <c r="AK205" s="1493"/>
      <c r="AL205" s="1493"/>
      <c r="AM205" s="1493">
        <v>4</v>
      </c>
      <c r="AN205" s="1493">
        <v>28</v>
      </c>
      <c r="AO205" s="1493">
        <v>28</v>
      </c>
      <c r="AP205" s="1493">
        <v>28</v>
      </c>
      <c r="AQ205" s="1493">
        <v>2</v>
      </c>
      <c r="AR205" s="1493"/>
      <c r="AS205" s="1493"/>
      <c r="AT205" s="1493"/>
      <c r="AU205" s="1493"/>
      <c r="AV205" s="1493"/>
      <c r="AW205" s="1493"/>
      <c r="AX205" s="1493"/>
      <c r="AY205" s="1493"/>
      <c r="AZ205" s="1493"/>
      <c r="BA205" s="1493"/>
      <c r="BB205" s="1493"/>
      <c r="BC205" s="1493"/>
      <c r="BD205" s="1281"/>
      <c r="BE205" s="1281"/>
      <c r="BF205" s="1281"/>
      <c r="BG205" s="1281"/>
      <c r="BH205" s="1281"/>
      <c r="BI205" s="1269">
        <f t="shared" si="39"/>
        <v>90</v>
      </c>
    </row>
    <row r="206" spans="1:61" ht="17.25" customHeight="1" x14ac:dyDescent="0.25">
      <c r="A206" s="2413"/>
      <c r="B206" s="107" t="s">
        <v>2396</v>
      </c>
      <c r="C206" s="1249" t="s">
        <v>273</v>
      </c>
      <c r="D206" s="90" t="s">
        <v>2381</v>
      </c>
      <c r="E206" s="1515">
        <f t="shared" si="44"/>
        <v>60</v>
      </c>
      <c r="F206" s="1515">
        <f t="shared" si="40"/>
        <v>60</v>
      </c>
      <c r="G206" s="1516" t="str">
        <f>VLOOKUP(H206,[1]MAGV!$B$1:$C$178,2,0)</f>
        <v>Th.M.Toàn</v>
      </c>
      <c r="H206" s="80" t="s">
        <v>288</v>
      </c>
      <c r="I206" s="1238"/>
      <c r="J206" s="1238"/>
      <c r="K206" s="1238"/>
      <c r="L206" s="1493"/>
      <c r="M206" s="1493"/>
      <c r="N206" s="1493"/>
      <c r="O206" s="1493"/>
      <c r="P206" s="1493"/>
      <c r="Q206" s="1493"/>
      <c r="R206" s="1493"/>
      <c r="S206" s="1493"/>
      <c r="T206" s="1493"/>
      <c r="U206" s="1493"/>
      <c r="V206" s="1493"/>
      <c r="W206" s="1493"/>
      <c r="X206" s="1493"/>
      <c r="Y206" s="1493"/>
      <c r="Z206" s="1493"/>
      <c r="AA206" s="1493"/>
      <c r="AB206" s="1493"/>
      <c r="AC206" s="1493"/>
      <c r="AD206" s="1493"/>
      <c r="AE206" s="1493"/>
      <c r="AF206" s="1493"/>
      <c r="AG206" s="1493"/>
      <c r="AH206" s="1493"/>
      <c r="AI206" s="1518"/>
      <c r="AJ206" s="1518"/>
      <c r="AK206" s="1493"/>
      <c r="AL206" s="1493"/>
      <c r="AM206" s="1493"/>
      <c r="AN206" s="1493"/>
      <c r="AO206" s="1493"/>
      <c r="AP206" s="1493"/>
      <c r="AQ206" s="1493">
        <v>24</v>
      </c>
      <c r="AR206" s="1493">
        <v>28</v>
      </c>
      <c r="AS206" s="1493">
        <v>8</v>
      </c>
      <c r="AT206" s="1493"/>
      <c r="AU206" s="1493"/>
      <c r="AV206" s="1493"/>
      <c r="AW206" s="1493"/>
      <c r="AX206" s="1493"/>
      <c r="AY206" s="1493"/>
      <c r="AZ206" s="1493"/>
      <c r="BA206" s="1493"/>
      <c r="BB206" s="1493"/>
      <c r="BC206" s="1493"/>
      <c r="BD206" s="1281"/>
      <c r="BE206" s="1281"/>
      <c r="BF206" s="1281"/>
      <c r="BG206" s="1281"/>
      <c r="BH206" s="1281"/>
      <c r="BI206" s="1269">
        <f t="shared" si="39"/>
        <v>60</v>
      </c>
    </row>
    <row r="207" spans="1:61" ht="16.899999999999999" customHeight="1" x14ac:dyDescent="0.25">
      <c r="A207" s="2413"/>
      <c r="B207" s="107" t="s">
        <v>2396</v>
      </c>
      <c r="C207" s="1249" t="s">
        <v>274</v>
      </c>
      <c r="D207" s="90" t="s">
        <v>1106</v>
      </c>
      <c r="E207" s="1515">
        <f t="shared" si="44"/>
        <v>20</v>
      </c>
      <c r="F207" s="1515">
        <f t="shared" si="40"/>
        <v>20</v>
      </c>
      <c r="G207" s="1516" t="str">
        <f>VLOOKUP(H207,[1]MAGV!$B$1:$C$178,2,0)</f>
        <v>Th.M.Toàn</v>
      </c>
      <c r="H207" s="80" t="s">
        <v>288</v>
      </c>
      <c r="I207" s="1238"/>
      <c r="J207" s="1238"/>
      <c r="K207" s="1238"/>
      <c r="L207" s="1493"/>
      <c r="M207" s="1493"/>
      <c r="N207" s="1493"/>
      <c r="O207" s="1493"/>
      <c r="P207" s="1493"/>
      <c r="Q207" s="1493"/>
      <c r="R207" s="1493"/>
      <c r="S207" s="1493"/>
      <c r="T207" s="1493"/>
      <c r="U207" s="1493"/>
      <c r="V207" s="1493"/>
      <c r="W207" s="1493"/>
      <c r="X207" s="1493"/>
      <c r="Y207" s="1493"/>
      <c r="Z207" s="1493"/>
      <c r="AA207" s="1493"/>
      <c r="AB207" s="1493"/>
      <c r="AC207" s="1493"/>
      <c r="AD207" s="1493"/>
      <c r="AE207" s="1493"/>
      <c r="AF207" s="1493"/>
      <c r="AG207" s="1493"/>
      <c r="AH207" s="1493"/>
      <c r="AI207" s="1518"/>
      <c r="AJ207" s="1518"/>
      <c r="AK207" s="1493"/>
      <c r="AL207" s="1493"/>
      <c r="AM207" s="1493"/>
      <c r="AN207" s="1493"/>
      <c r="AO207" s="1493"/>
      <c r="AP207" s="1493"/>
      <c r="AQ207" s="1493"/>
      <c r="AR207" s="1493"/>
      <c r="AS207" s="1493">
        <v>20</v>
      </c>
      <c r="AT207" s="1493"/>
      <c r="AU207" s="1493"/>
      <c r="AV207" s="1493"/>
      <c r="AW207" s="1493"/>
      <c r="AX207" s="1493"/>
      <c r="AY207" s="1493"/>
      <c r="AZ207" s="1493"/>
      <c r="BA207" s="1493"/>
      <c r="BB207" s="1493"/>
      <c r="BC207" s="1493"/>
      <c r="BD207" s="1281"/>
      <c r="BE207" s="1281"/>
      <c r="BF207" s="1281"/>
      <c r="BG207" s="1281"/>
      <c r="BH207" s="1281"/>
      <c r="BI207" s="1269">
        <f t="shared" si="39"/>
        <v>20</v>
      </c>
    </row>
    <row r="208" spans="1:61" ht="17.25" customHeight="1" x14ac:dyDescent="0.25">
      <c r="A208" s="2413"/>
      <c r="B208" s="107" t="s">
        <v>2396</v>
      </c>
      <c r="C208" s="1249" t="s">
        <v>274</v>
      </c>
      <c r="D208" s="90" t="s">
        <v>1106</v>
      </c>
      <c r="E208" s="1515">
        <f t="shared" si="44"/>
        <v>160</v>
      </c>
      <c r="F208" s="1515">
        <f t="shared" si="40"/>
        <v>160</v>
      </c>
      <c r="G208" s="1516" t="str">
        <f>VLOOKUP(H208,[1]MAGV!$B$1:$C$178,2,0)</f>
        <v>Th.Chiến</v>
      </c>
      <c r="H208" s="80" t="s">
        <v>287</v>
      </c>
      <c r="I208" s="1238"/>
      <c r="J208" s="1238"/>
      <c r="K208" s="1238"/>
      <c r="L208" s="1493"/>
      <c r="M208" s="1493"/>
      <c r="N208" s="1493"/>
      <c r="O208" s="1493"/>
      <c r="P208" s="1493"/>
      <c r="Q208" s="1493"/>
      <c r="R208" s="1493"/>
      <c r="S208" s="1493"/>
      <c r="T208" s="1493"/>
      <c r="U208" s="1493"/>
      <c r="V208" s="1493"/>
      <c r="W208" s="1493"/>
      <c r="X208" s="1493"/>
      <c r="Y208" s="1493"/>
      <c r="Z208" s="1493"/>
      <c r="AA208" s="1493"/>
      <c r="AB208" s="1493"/>
      <c r="AC208" s="1493"/>
      <c r="AD208" s="1493"/>
      <c r="AE208" s="1493"/>
      <c r="AF208" s="1493"/>
      <c r="AG208" s="1493"/>
      <c r="AH208" s="1493"/>
      <c r="AI208" s="1518"/>
      <c r="AJ208" s="1518"/>
      <c r="AK208" s="1493"/>
      <c r="AL208" s="1493"/>
      <c r="AM208" s="1493"/>
      <c r="AN208" s="1493"/>
      <c r="AO208" s="1493"/>
      <c r="AP208" s="1493"/>
      <c r="AQ208" s="1493"/>
      <c r="AR208" s="1493"/>
      <c r="AS208" s="1493"/>
      <c r="AT208" s="1493">
        <v>28</v>
      </c>
      <c r="AU208" s="1493">
        <v>28</v>
      </c>
      <c r="AV208" s="1493">
        <v>28</v>
      </c>
      <c r="AW208" s="1493">
        <v>28</v>
      </c>
      <c r="AX208" s="1493">
        <v>28</v>
      </c>
      <c r="AY208" s="1493">
        <v>20</v>
      </c>
      <c r="AZ208" s="1493"/>
      <c r="BA208" s="1493"/>
      <c r="BB208" s="1493"/>
      <c r="BC208" s="1493"/>
      <c r="BD208" s="1281"/>
      <c r="BE208" s="1281"/>
      <c r="BF208" s="1281"/>
      <c r="BG208" s="1281"/>
      <c r="BH208" s="1281"/>
      <c r="BI208" s="1269">
        <f t="shared" si="39"/>
        <v>160</v>
      </c>
    </row>
    <row r="209" spans="1:61" ht="17.25" customHeight="1" x14ac:dyDescent="0.25">
      <c r="A209" s="2413"/>
      <c r="B209" s="107" t="s">
        <v>2396</v>
      </c>
      <c r="C209" s="1249" t="s">
        <v>276</v>
      </c>
      <c r="D209" s="90" t="s">
        <v>1129</v>
      </c>
      <c r="E209" s="1515">
        <f t="shared" si="44"/>
        <v>92</v>
      </c>
      <c r="F209" s="1515">
        <f t="shared" si="40"/>
        <v>92</v>
      </c>
      <c r="G209" s="1516" t="str">
        <f>VLOOKUP(H209,[1]MAGV!$B$1:$C$178,2,0)</f>
        <v>Th.Chiến</v>
      </c>
      <c r="H209" s="80" t="s">
        <v>287</v>
      </c>
      <c r="I209" s="1238"/>
      <c r="J209" s="1238"/>
      <c r="K209" s="1238"/>
      <c r="L209" s="1493"/>
      <c r="M209" s="1493"/>
      <c r="N209" s="1493"/>
      <c r="O209" s="1493"/>
      <c r="P209" s="1493"/>
      <c r="Q209" s="1493"/>
      <c r="R209" s="1493"/>
      <c r="S209" s="1493"/>
      <c r="T209" s="1493"/>
      <c r="U209" s="1493"/>
      <c r="V209" s="1493"/>
      <c r="W209" s="1493"/>
      <c r="X209" s="1493"/>
      <c r="Y209" s="1493"/>
      <c r="Z209" s="1493"/>
      <c r="AA209" s="1493"/>
      <c r="AB209" s="1493"/>
      <c r="AC209" s="1493"/>
      <c r="AD209" s="1493"/>
      <c r="AE209" s="1493"/>
      <c r="AF209" s="1493"/>
      <c r="AG209" s="1493"/>
      <c r="AH209" s="1493"/>
      <c r="AI209" s="1518"/>
      <c r="AJ209" s="1518"/>
      <c r="AK209" s="1493"/>
      <c r="AL209" s="1493"/>
      <c r="AM209" s="1493"/>
      <c r="AN209" s="1493"/>
      <c r="AO209" s="1493"/>
      <c r="AP209" s="1493"/>
      <c r="AQ209" s="1493"/>
      <c r="AR209" s="1493"/>
      <c r="AS209" s="1493"/>
      <c r="AT209" s="1493"/>
      <c r="AU209" s="1493"/>
      <c r="AV209" s="1493"/>
      <c r="AW209" s="1493"/>
      <c r="AX209" s="1493"/>
      <c r="AY209" s="1493">
        <v>8</v>
      </c>
      <c r="AZ209" s="1493">
        <v>28</v>
      </c>
      <c r="BA209" s="1493">
        <v>28</v>
      </c>
      <c r="BB209" s="1493">
        <v>28</v>
      </c>
      <c r="BC209" s="1493"/>
      <c r="BD209" s="1281"/>
      <c r="BE209" s="1281"/>
      <c r="BF209" s="1281"/>
      <c r="BG209" s="1281"/>
      <c r="BH209" s="1281"/>
      <c r="BI209" s="1269">
        <f t="shared" si="39"/>
        <v>92</v>
      </c>
    </row>
    <row r="210" spans="1:61" s="1288" customFormat="1" ht="24" customHeight="1" x14ac:dyDescent="0.2">
      <c r="A210" s="2413"/>
      <c r="B210" s="978" t="s">
        <v>1982</v>
      </c>
      <c r="C210" s="1287"/>
      <c r="D210" s="1287" t="s">
        <v>843</v>
      </c>
      <c r="E210" s="1287">
        <f>SUM(E191:E209)</f>
        <v>1157</v>
      </c>
      <c r="F210" s="1287">
        <f t="shared" ref="F210:BH210" si="45">SUM(F191:F209)</f>
        <v>1157</v>
      </c>
      <c r="G210" s="1287">
        <f t="shared" si="45"/>
        <v>0</v>
      </c>
      <c r="H210" s="1287">
        <f t="shared" si="45"/>
        <v>0</v>
      </c>
      <c r="I210" s="1287">
        <f t="shared" si="45"/>
        <v>20</v>
      </c>
      <c r="J210" s="1287">
        <f t="shared" si="45"/>
        <v>20</v>
      </c>
      <c r="K210" s="1287">
        <f t="shared" si="45"/>
        <v>20</v>
      </c>
      <c r="L210" s="1287">
        <f t="shared" si="45"/>
        <v>20</v>
      </c>
      <c r="M210" s="1287">
        <f t="shared" si="45"/>
        <v>15</v>
      </c>
      <c r="N210" s="1287">
        <f t="shared" si="45"/>
        <v>20</v>
      </c>
      <c r="O210" s="1287">
        <f t="shared" si="45"/>
        <v>20</v>
      </c>
      <c r="P210" s="1287">
        <f t="shared" si="45"/>
        <v>19</v>
      </c>
      <c r="Q210" s="1287">
        <f t="shared" si="45"/>
        <v>20</v>
      </c>
      <c r="R210" s="1287">
        <f t="shared" si="45"/>
        <v>20</v>
      </c>
      <c r="S210" s="1287">
        <f t="shared" si="45"/>
        <v>20</v>
      </c>
      <c r="T210" s="1287">
        <f t="shared" si="45"/>
        <v>20</v>
      </c>
      <c r="U210" s="1287">
        <f t="shared" si="45"/>
        <v>28</v>
      </c>
      <c r="V210" s="1287">
        <f t="shared" si="45"/>
        <v>33</v>
      </c>
      <c r="W210" s="1287">
        <f t="shared" si="45"/>
        <v>35</v>
      </c>
      <c r="X210" s="1287">
        <f t="shared" si="45"/>
        <v>35</v>
      </c>
      <c r="Y210" s="1287">
        <f t="shared" si="45"/>
        <v>35</v>
      </c>
      <c r="Z210" s="1287">
        <f t="shared" si="45"/>
        <v>35</v>
      </c>
      <c r="AA210" s="1287">
        <f t="shared" si="45"/>
        <v>28</v>
      </c>
      <c r="AB210" s="1287">
        <f t="shared" si="45"/>
        <v>28</v>
      </c>
      <c r="AC210" s="1287">
        <f t="shared" si="45"/>
        <v>28</v>
      </c>
      <c r="AD210" s="1287">
        <f t="shared" si="45"/>
        <v>24</v>
      </c>
      <c r="AE210" s="1287">
        <f t="shared" si="45"/>
        <v>28</v>
      </c>
      <c r="AF210" s="1287">
        <f t="shared" si="45"/>
        <v>28</v>
      </c>
      <c r="AG210" s="1287">
        <f t="shared" si="45"/>
        <v>28</v>
      </c>
      <c r="AH210" s="1287">
        <f t="shared" si="45"/>
        <v>28</v>
      </c>
      <c r="AI210" s="1287">
        <f t="shared" si="45"/>
        <v>0</v>
      </c>
      <c r="AJ210" s="1287">
        <f t="shared" si="45"/>
        <v>0</v>
      </c>
      <c r="AK210" s="1287">
        <f t="shared" si="45"/>
        <v>28</v>
      </c>
      <c r="AL210" s="1287">
        <f t="shared" si="45"/>
        <v>28</v>
      </c>
      <c r="AM210" s="1287">
        <f t="shared" si="45"/>
        <v>28</v>
      </c>
      <c r="AN210" s="1287">
        <f t="shared" si="45"/>
        <v>28</v>
      </c>
      <c r="AO210" s="1287">
        <f t="shared" si="45"/>
        <v>28</v>
      </c>
      <c r="AP210" s="1287">
        <f t="shared" si="45"/>
        <v>28</v>
      </c>
      <c r="AQ210" s="1287">
        <f t="shared" si="45"/>
        <v>26</v>
      </c>
      <c r="AR210" s="1287">
        <f t="shared" si="45"/>
        <v>28</v>
      </c>
      <c r="AS210" s="1287">
        <f t="shared" si="45"/>
        <v>28</v>
      </c>
      <c r="AT210" s="1287">
        <f t="shared" si="45"/>
        <v>28</v>
      </c>
      <c r="AU210" s="1287">
        <f t="shared" si="45"/>
        <v>28</v>
      </c>
      <c r="AV210" s="1287">
        <f t="shared" si="45"/>
        <v>28</v>
      </c>
      <c r="AW210" s="1287">
        <f t="shared" si="45"/>
        <v>28</v>
      </c>
      <c r="AX210" s="1287">
        <f t="shared" si="45"/>
        <v>28</v>
      </c>
      <c r="AY210" s="1287">
        <f t="shared" si="45"/>
        <v>28</v>
      </c>
      <c r="AZ210" s="1287">
        <f t="shared" si="45"/>
        <v>28</v>
      </c>
      <c r="BA210" s="1287">
        <f t="shared" si="45"/>
        <v>28</v>
      </c>
      <c r="BB210" s="1287">
        <f t="shared" si="45"/>
        <v>28</v>
      </c>
      <c r="BC210" s="1287">
        <f t="shared" si="45"/>
        <v>0</v>
      </c>
      <c r="BD210" s="1287">
        <f t="shared" si="45"/>
        <v>0</v>
      </c>
      <c r="BE210" s="1287">
        <f t="shared" si="45"/>
        <v>0</v>
      </c>
      <c r="BF210" s="1287">
        <f t="shared" si="45"/>
        <v>0</v>
      </c>
      <c r="BG210" s="1287">
        <f t="shared" si="45"/>
        <v>0</v>
      </c>
      <c r="BH210" s="1287">
        <f t="shared" si="45"/>
        <v>0</v>
      </c>
      <c r="BI210" s="1269">
        <f t="shared" si="39"/>
        <v>1157</v>
      </c>
    </row>
    <row r="211" spans="1:61" ht="17.25" customHeight="1" x14ac:dyDescent="0.2">
      <c r="A211" s="2413">
        <v>19</v>
      </c>
      <c r="B211" s="107" t="s">
        <v>2421</v>
      </c>
      <c r="C211" s="1557" t="s">
        <v>153</v>
      </c>
      <c r="D211" s="1558" t="s">
        <v>148</v>
      </c>
      <c r="E211" s="1557">
        <v>30</v>
      </c>
      <c r="F211" s="1557">
        <v>30</v>
      </c>
      <c r="G211" s="1553" t="s">
        <v>2221</v>
      </c>
      <c r="H211" s="80" t="s">
        <v>417</v>
      </c>
      <c r="I211" s="754">
        <v>9</v>
      </c>
      <c r="J211" s="1529">
        <v>9</v>
      </c>
      <c r="K211" s="1529">
        <v>9</v>
      </c>
      <c r="L211" s="1529">
        <v>3</v>
      </c>
      <c r="M211" s="1529"/>
      <c r="N211" s="1529"/>
      <c r="O211" s="1529"/>
      <c r="P211" s="1529"/>
      <c r="Q211" s="1529"/>
      <c r="R211" s="1529"/>
      <c r="S211" s="1529"/>
      <c r="T211" s="1529"/>
      <c r="U211" s="1529"/>
      <c r="V211" s="1529"/>
      <c r="W211" s="1529"/>
      <c r="X211" s="1529"/>
      <c r="Y211" s="1529"/>
      <c r="Z211" s="1529"/>
      <c r="AA211" s="1529"/>
      <c r="AB211" s="1529"/>
      <c r="AC211" s="1529"/>
      <c r="AD211" s="1529"/>
      <c r="AE211" s="1493"/>
      <c r="AF211" s="1493"/>
      <c r="AG211" s="1493"/>
      <c r="AH211" s="1493"/>
      <c r="AI211" s="1518"/>
      <c r="AJ211" s="1518"/>
      <c r="AK211" s="1493"/>
      <c r="AL211" s="1493"/>
      <c r="AM211" s="1493"/>
      <c r="AN211" s="1493"/>
      <c r="AO211" s="1493"/>
      <c r="AP211" s="1493"/>
      <c r="AQ211" s="1493"/>
      <c r="AR211" s="1493"/>
      <c r="AS211" s="1493"/>
      <c r="AT211" s="1493"/>
      <c r="AU211" s="1493"/>
      <c r="AV211" s="1493"/>
      <c r="AW211" s="1493"/>
      <c r="AX211" s="1493"/>
      <c r="AY211" s="1493"/>
      <c r="AZ211" s="1493"/>
      <c r="BA211" s="1493"/>
      <c r="BB211" s="1493"/>
      <c r="BC211" s="1493"/>
      <c r="BD211" s="1281"/>
      <c r="BE211" s="1281"/>
      <c r="BF211" s="1281"/>
      <c r="BG211" s="1281"/>
      <c r="BH211" s="1281"/>
      <c r="BI211" s="1269">
        <f t="shared" si="39"/>
        <v>30</v>
      </c>
    </row>
    <row r="212" spans="1:61" ht="17.25" customHeight="1" x14ac:dyDescent="0.2">
      <c r="A212" s="2413"/>
      <c r="B212" s="107" t="s">
        <v>2421</v>
      </c>
      <c r="C212" s="1557" t="s">
        <v>155</v>
      </c>
      <c r="D212" s="1558" t="s">
        <v>149</v>
      </c>
      <c r="E212" s="1557">
        <v>30</v>
      </c>
      <c r="F212" s="1557">
        <v>30</v>
      </c>
      <c r="G212" s="1554" t="s">
        <v>2417</v>
      </c>
      <c r="H212" s="80" t="s">
        <v>416</v>
      </c>
      <c r="I212" s="754"/>
      <c r="J212" s="1529"/>
      <c r="K212" s="1529"/>
      <c r="L212" s="1529"/>
      <c r="M212" s="1529"/>
      <c r="N212" s="1529"/>
      <c r="O212" s="1529"/>
      <c r="P212" s="1529"/>
      <c r="Q212" s="1529"/>
      <c r="R212" s="1529"/>
      <c r="S212" s="1529"/>
      <c r="T212" s="1529"/>
      <c r="U212" s="1529"/>
      <c r="V212" s="1529"/>
      <c r="W212" s="1529"/>
      <c r="X212" s="1529">
        <v>6</v>
      </c>
      <c r="Y212" s="1529">
        <v>6</v>
      </c>
      <c r="Z212" s="1529">
        <v>6</v>
      </c>
      <c r="AA212" s="1529">
        <v>6</v>
      </c>
      <c r="AB212" s="1529">
        <v>6</v>
      </c>
      <c r="AC212" s="1529"/>
      <c r="AD212" s="1529"/>
      <c r="AE212" s="1493"/>
      <c r="AF212" s="1493"/>
      <c r="AG212" s="1493"/>
      <c r="AH212" s="1493"/>
      <c r="AI212" s="1518"/>
      <c r="AJ212" s="1518"/>
      <c r="AK212" s="1493"/>
      <c r="AL212" s="1493"/>
      <c r="AM212" s="1493"/>
      <c r="AN212" s="1493"/>
      <c r="AO212" s="1493"/>
      <c r="AP212" s="1493"/>
      <c r="AQ212" s="1493"/>
      <c r="AR212" s="1493"/>
      <c r="AS212" s="1493"/>
      <c r="AT212" s="1493"/>
      <c r="AU212" s="1493"/>
      <c r="AV212" s="1493"/>
      <c r="AW212" s="1493"/>
      <c r="AX212" s="1493"/>
      <c r="AY212" s="1493"/>
      <c r="AZ212" s="1493"/>
      <c r="BA212" s="1493"/>
      <c r="BB212" s="1493"/>
      <c r="BC212" s="1493"/>
      <c r="BD212" s="1281"/>
      <c r="BE212" s="1281"/>
      <c r="BF212" s="1281"/>
      <c r="BG212" s="1281"/>
      <c r="BH212" s="1281"/>
      <c r="BI212" s="1269">
        <f t="shared" si="39"/>
        <v>30</v>
      </c>
    </row>
    <row r="213" spans="1:61" ht="17.25" customHeight="1" x14ac:dyDescent="0.2">
      <c r="A213" s="2413"/>
      <c r="B213" s="107" t="s">
        <v>2421</v>
      </c>
      <c r="C213" s="1557" t="s">
        <v>156</v>
      </c>
      <c r="D213" s="1558" t="s">
        <v>2419</v>
      </c>
      <c r="E213" s="1557">
        <v>45</v>
      </c>
      <c r="F213" s="1557">
        <v>45</v>
      </c>
      <c r="G213" s="743" t="s">
        <v>2413</v>
      </c>
      <c r="H213" s="80" t="s">
        <v>412</v>
      </c>
      <c r="I213" s="754"/>
      <c r="J213" s="1529"/>
      <c r="K213" s="1529"/>
      <c r="L213" s="1529"/>
      <c r="M213" s="1529">
        <v>12</v>
      </c>
      <c r="N213" s="1529">
        <v>12</v>
      </c>
      <c r="O213" s="1529">
        <v>12</v>
      </c>
      <c r="P213" s="1529">
        <v>9</v>
      </c>
      <c r="Q213" s="1529"/>
      <c r="R213" s="1529"/>
      <c r="S213" s="1529"/>
      <c r="T213" s="1529"/>
      <c r="U213" s="1529"/>
      <c r="V213" s="1529"/>
      <c r="W213" s="1529"/>
      <c r="X213" s="1529"/>
      <c r="Y213" s="1529"/>
      <c r="Z213" s="1529"/>
      <c r="AA213" s="1529"/>
      <c r="AB213" s="1529"/>
      <c r="AC213" s="1529"/>
      <c r="AD213" s="1529"/>
      <c r="AE213" s="1493"/>
      <c r="AF213" s="1493"/>
      <c r="AG213" s="1493"/>
      <c r="AH213" s="1493"/>
      <c r="AI213" s="1518"/>
      <c r="AJ213" s="1518"/>
      <c r="AK213" s="1493"/>
      <c r="AL213" s="1493"/>
      <c r="AM213" s="1493"/>
      <c r="AN213" s="1493"/>
      <c r="AO213" s="1493"/>
      <c r="AP213" s="1493"/>
      <c r="AQ213" s="1493"/>
      <c r="AR213" s="1493"/>
      <c r="AS213" s="1493"/>
      <c r="AT213" s="1493"/>
      <c r="AU213" s="1493"/>
      <c r="AV213" s="1493"/>
      <c r="AW213" s="1493"/>
      <c r="AX213" s="1493"/>
      <c r="AY213" s="1493"/>
      <c r="AZ213" s="1493"/>
      <c r="BA213" s="1493"/>
      <c r="BB213" s="1493"/>
      <c r="BC213" s="1493"/>
      <c r="BD213" s="1281"/>
      <c r="BE213" s="1281"/>
      <c r="BF213" s="1281"/>
      <c r="BG213" s="1281"/>
      <c r="BH213" s="1281"/>
      <c r="BI213" s="1269">
        <f t="shared" si="39"/>
        <v>45</v>
      </c>
    </row>
    <row r="214" spans="1:61" ht="17.25" customHeight="1" x14ac:dyDescent="0.2">
      <c r="A214" s="2413"/>
      <c r="B214" s="107" t="s">
        <v>2421</v>
      </c>
      <c r="C214" s="1557" t="s">
        <v>2415</v>
      </c>
      <c r="D214" s="1558" t="s">
        <v>864</v>
      </c>
      <c r="E214" s="1557">
        <v>30</v>
      </c>
      <c r="F214" s="1557">
        <v>30</v>
      </c>
      <c r="G214" s="1559" t="s">
        <v>2420</v>
      </c>
      <c r="H214" s="80" t="s">
        <v>414</v>
      </c>
      <c r="I214" s="1281"/>
      <c r="J214" s="1281"/>
      <c r="K214" s="1281"/>
      <c r="L214" s="754">
        <v>6</v>
      </c>
      <c r="M214" s="1529">
        <v>6</v>
      </c>
      <c r="N214" s="1529">
        <v>6</v>
      </c>
      <c r="O214" s="1529">
        <v>6</v>
      </c>
      <c r="P214" s="1529">
        <v>6</v>
      </c>
      <c r="Q214" s="1529"/>
      <c r="R214" s="1529"/>
      <c r="S214" s="1529"/>
      <c r="T214" s="1529"/>
      <c r="U214" s="1529"/>
      <c r="V214" s="1529"/>
      <c r="W214" s="1529"/>
      <c r="X214" s="1529"/>
      <c r="Y214" s="1529"/>
      <c r="Z214" s="1529"/>
      <c r="AA214" s="1529"/>
      <c r="AB214" s="1529"/>
      <c r="AC214" s="1529"/>
      <c r="AD214" s="1529"/>
      <c r="AE214" s="1493"/>
      <c r="AF214" s="1493"/>
      <c r="AG214" s="1493"/>
      <c r="AH214" s="1493"/>
      <c r="AI214" s="1518"/>
      <c r="AJ214" s="1518"/>
      <c r="AK214" s="1493"/>
      <c r="AL214" s="1493"/>
      <c r="AM214" s="1493"/>
      <c r="AN214" s="1493"/>
      <c r="AO214" s="1493"/>
      <c r="AP214" s="1493"/>
      <c r="AQ214" s="1493"/>
      <c r="AR214" s="1493"/>
      <c r="AS214" s="1493"/>
      <c r="AT214" s="1493"/>
      <c r="AU214" s="1493"/>
      <c r="AV214" s="1493"/>
      <c r="AW214" s="1493"/>
      <c r="AX214" s="1493"/>
      <c r="AY214" s="1493"/>
      <c r="AZ214" s="1493"/>
      <c r="BA214" s="1493"/>
      <c r="BB214" s="1493"/>
      <c r="BC214" s="1493"/>
      <c r="BD214" s="1281"/>
      <c r="BE214" s="1281"/>
      <c r="BF214" s="1281"/>
      <c r="BG214" s="1281"/>
      <c r="BH214" s="1281"/>
      <c r="BI214" s="1269">
        <f>SUM(L214:BH214)</f>
        <v>30</v>
      </c>
    </row>
    <row r="215" spans="1:61" s="1548" customFormat="1" ht="15" x14ac:dyDescent="0.25">
      <c r="A215" s="2413"/>
      <c r="B215" s="107" t="s">
        <v>2421</v>
      </c>
      <c r="C215" s="1592" t="s">
        <v>157</v>
      </c>
      <c r="D215" s="1593" t="s">
        <v>124</v>
      </c>
      <c r="E215" s="1592">
        <f t="shared" ref="E215:F216" si="46">SUM(I215:BB215)</f>
        <v>45</v>
      </c>
      <c r="F215" s="1592">
        <f t="shared" si="46"/>
        <v>45</v>
      </c>
      <c r="G215" s="1554" t="s">
        <v>2213</v>
      </c>
      <c r="H215" s="746" t="s">
        <v>126</v>
      </c>
      <c r="I215" s="1547"/>
      <c r="J215" s="1547"/>
      <c r="K215" s="1547"/>
      <c r="L215" s="1547"/>
      <c r="M215" s="1547"/>
      <c r="N215" s="1547"/>
      <c r="O215" s="1547">
        <v>4</v>
      </c>
      <c r="P215" s="1547">
        <v>4</v>
      </c>
      <c r="Q215" s="1547">
        <v>4</v>
      </c>
      <c r="R215" s="1547">
        <v>4</v>
      </c>
      <c r="S215" s="1547">
        <v>4</v>
      </c>
      <c r="T215" s="1547">
        <v>4</v>
      </c>
      <c r="U215" s="1547">
        <v>4</v>
      </c>
      <c r="V215" s="1547">
        <v>4</v>
      </c>
      <c r="W215" s="1547">
        <v>4</v>
      </c>
      <c r="X215" s="1547">
        <v>4</v>
      </c>
      <c r="Y215" s="1547">
        <v>5</v>
      </c>
      <c r="Z215" s="1547"/>
      <c r="AA215" s="1547"/>
      <c r="AB215" s="1547"/>
      <c r="AC215" s="1547"/>
      <c r="AD215" s="1547"/>
      <c r="AE215" s="1547"/>
      <c r="AF215" s="1547"/>
      <c r="AG215" s="1547"/>
      <c r="AH215" s="1598"/>
      <c r="AI215" s="1602"/>
      <c r="AJ215" s="1603"/>
      <c r="AK215" s="1547"/>
      <c r="AL215" s="1591"/>
      <c r="AM215" s="1591"/>
      <c r="AN215" s="1591"/>
      <c r="AO215" s="1547"/>
      <c r="AP215" s="1547"/>
      <c r="AQ215" s="1547"/>
      <c r="AR215" s="1547"/>
      <c r="AS215" s="1547"/>
      <c r="AT215" s="1547"/>
      <c r="AU215" s="1547"/>
      <c r="AV215" s="1547"/>
      <c r="AW215" s="1547"/>
      <c r="AX215" s="1547"/>
      <c r="AY215" s="1547"/>
      <c r="AZ215" s="1547"/>
      <c r="BA215" s="1574"/>
      <c r="BC215" s="1588"/>
      <c r="BD215" s="1588"/>
      <c r="BE215" s="1587"/>
    </row>
    <row r="216" spans="1:61" s="1548" customFormat="1" ht="15" x14ac:dyDescent="0.25">
      <c r="A216" s="2413"/>
      <c r="B216" s="107" t="s">
        <v>2421</v>
      </c>
      <c r="C216" s="1592" t="s">
        <v>158</v>
      </c>
      <c r="D216" s="1593" t="s">
        <v>2431</v>
      </c>
      <c r="E216" s="1592">
        <f t="shared" si="46"/>
        <v>90</v>
      </c>
      <c r="F216" s="1592">
        <f t="shared" si="46"/>
        <v>90</v>
      </c>
      <c r="G216" s="1554" t="s">
        <v>2433</v>
      </c>
      <c r="H216" s="746" t="s">
        <v>144</v>
      </c>
      <c r="I216" s="1547"/>
      <c r="J216" s="1547"/>
      <c r="K216" s="1547"/>
      <c r="L216" s="1547"/>
      <c r="M216" s="1547"/>
      <c r="N216" s="1547"/>
      <c r="O216" s="1547"/>
      <c r="P216" s="1547"/>
      <c r="Q216" s="1547"/>
      <c r="R216" s="1547"/>
      <c r="S216" s="1547"/>
      <c r="T216" s="1547"/>
      <c r="U216" s="1547">
        <v>8</v>
      </c>
      <c r="V216" s="1547">
        <v>8</v>
      </c>
      <c r="W216" s="1547">
        <v>8</v>
      </c>
      <c r="X216" s="1547">
        <v>8</v>
      </c>
      <c r="Y216" s="1547">
        <v>8</v>
      </c>
      <c r="Z216" s="1547">
        <v>8</v>
      </c>
      <c r="AA216" s="1547">
        <v>8</v>
      </c>
      <c r="AB216" s="1547">
        <v>8</v>
      </c>
      <c r="AC216" s="1547">
        <v>8</v>
      </c>
      <c r="AD216" s="1547">
        <v>8</v>
      </c>
      <c r="AE216" s="1547">
        <v>8</v>
      </c>
      <c r="AF216" s="1591">
        <v>2</v>
      </c>
      <c r="AG216" s="1547"/>
      <c r="AH216" s="1598"/>
      <c r="AI216" s="1602"/>
      <c r="AJ216" s="1603"/>
      <c r="AK216" s="1547"/>
      <c r="AL216" s="1591"/>
      <c r="AM216" s="1591"/>
      <c r="AN216" s="1591"/>
      <c r="AO216" s="1547"/>
      <c r="AP216" s="1547"/>
      <c r="AQ216" s="1547"/>
      <c r="AR216" s="1547"/>
      <c r="AS216" s="1547"/>
      <c r="AT216" s="1547"/>
      <c r="AU216" s="1547"/>
      <c r="AV216" s="1547"/>
      <c r="AW216" s="1547"/>
      <c r="AX216" s="1547"/>
      <c r="AY216" s="1547"/>
      <c r="AZ216" s="1547"/>
      <c r="BA216" s="1574"/>
      <c r="BC216" s="1588"/>
      <c r="BD216" s="1588"/>
      <c r="BE216" s="1587"/>
    </row>
    <row r="217" spans="1:61" ht="17.25" customHeight="1" x14ac:dyDescent="0.25">
      <c r="A217" s="2413"/>
      <c r="B217" s="107"/>
      <c r="C217" s="1249"/>
      <c r="D217" s="90"/>
      <c r="E217" s="1515"/>
      <c r="F217" s="1515"/>
      <c r="G217" s="1516"/>
      <c r="H217" s="80"/>
      <c r="I217" s="1238"/>
      <c r="J217" s="1238"/>
      <c r="K217" s="1238"/>
      <c r="L217" s="1493"/>
      <c r="M217" s="1493"/>
      <c r="N217" s="1493"/>
      <c r="O217" s="1493"/>
      <c r="P217" s="1493"/>
      <c r="Q217" s="1493"/>
      <c r="R217" s="1493"/>
      <c r="S217" s="1493"/>
      <c r="T217" s="1493"/>
      <c r="U217" s="1493"/>
      <c r="V217" s="1493"/>
      <c r="W217" s="1493"/>
      <c r="X217" s="1493"/>
      <c r="Y217" s="1493"/>
      <c r="Z217" s="1493"/>
      <c r="AA217" s="1493"/>
      <c r="AB217" s="1493"/>
      <c r="AC217" s="1493"/>
      <c r="AD217" s="1493"/>
      <c r="AE217" s="1493"/>
      <c r="AF217" s="1493"/>
      <c r="AG217" s="1493"/>
      <c r="AH217" s="1493"/>
      <c r="AI217" s="1518"/>
      <c r="AJ217" s="1518"/>
      <c r="AK217" s="1493"/>
      <c r="AL217" s="1493"/>
      <c r="AM217" s="1493"/>
      <c r="AN217" s="1493"/>
      <c r="AO217" s="1493"/>
      <c r="AP217" s="1493"/>
      <c r="AQ217" s="1493"/>
      <c r="AR217" s="1493"/>
      <c r="AS217" s="1493"/>
      <c r="AT217" s="1493"/>
      <c r="AU217" s="1493"/>
      <c r="AV217" s="1493"/>
      <c r="AW217" s="1493"/>
      <c r="AX217" s="1493"/>
      <c r="AY217" s="1493"/>
      <c r="AZ217" s="1493"/>
      <c r="BA217" s="1493"/>
      <c r="BB217" s="1493"/>
      <c r="BC217" s="1493"/>
      <c r="BD217" s="1281"/>
      <c r="BE217" s="1281"/>
      <c r="BF217" s="1281"/>
      <c r="BG217" s="1281"/>
      <c r="BH217" s="1281"/>
      <c r="BI217" s="1269">
        <f t="shared" si="39"/>
        <v>0</v>
      </c>
    </row>
    <row r="218" spans="1:61" ht="17.25" customHeight="1" x14ac:dyDescent="0.25">
      <c r="A218" s="2413"/>
      <c r="B218" s="107"/>
      <c r="C218" s="1249"/>
      <c r="D218" s="90"/>
      <c r="E218" s="1515"/>
      <c r="F218" s="1515"/>
      <c r="G218" s="1516"/>
      <c r="H218" s="80"/>
      <c r="I218" s="1238"/>
      <c r="J218" s="1238"/>
      <c r="K218" s="1238"/>
      <c r="L218" s="1493"/>
      <c r="M218" s="1493"/>
      <c r="N218" s="1493"/>
      <c r="O218" s="1493"/>
      <c r="P218" s="1493"/>
      <c r="Q218" s="1493"/>
      <c r="R218" s="1493"/>
      <c r="S218" s="1493"/>
      <c r="T218" s="1493"/>
      <c r="U218" s="1493"/>
      <c r="V218" s="1493"/>
      <c r="W218" s="1493"/>
      <c r="X218" s="1493"/>
      <c r="Y218" s="1493"/>
      <c r="Z218" s="1493"/>
      <c r="AA218" s="1493"/>
      <c r="AB218" s="1493"/>
      <c r="AC218" s="1493"/>
      <c r="AD218" s="1493"/>
      <c r="AE218" s="1493"/>
      <c r="AF218" s="1493"/>
      <c r="AG218" s="1493"/>
      <c r="AH218" s="1493"/>
      <c r="AI218" s="1518"/>
      <c r="AJ218" s="1518"/>
      <c r="AK218" s="1493"/>
      <c r="AL218" s="1493"/>
      <c r="AM218" s="1493"/>
      <c r="AN218" s="1493"/>
      <c r="AO218" s="1493"/>
      <c r="AP218" s="1493"/>
      <c r="AQ218" s="1493"/>
      <c r="AR218" s="1493"/>
      <c r="AS218" s="1493"/>
      <c r="AT218" s="1493"/>
      <c r="AU218" s="1493"/>
      <c r="AV218" s="1493"/>
      <c r="AW218" s="1493"/>
      <c r="AX218" s="1493"/>
      <c r="AY218" s="1493"/>
      <c r="AZ218" s="1493"/>
      <c r="BA218" s="1493"/>
      <c r="BB218" s="1493"/>
      <c r="BC218" s="1493"/>
      <c r="BD218" s="1281"/>
      <c r="BE218" s="1281"/>
      <c r="BF218" s="1281"/>
      <c r="BG218" s="1281"/>
      <c r="BH218" s="1281"/>
      <c r="BI218" s="1269">
        <f t="shared" si="39"/>
        <v>0</v>
      </c>
    </row>
    <row r="219" spans="1:61" ht="16.899999999999999" customHeight="1" x14ac:dyDescent="0.25">
      <c r="A219" s="2413"/>
      <c r="B219" s="107"/>
      <c r="C219" s="1249"/>
      <c r="D219" s="90"/>
      <c r="E219" s="1515"/>
      <c r="F219" s="1515"/>
      <c r="G219" s="1516"/>
      <c r="H219" s="80"/>
      <c r="I219" s="1238"/>
      <c r="J219" s="1238"/>
      <c r="K219" s="1238"/>
      <c r="L219" s="1493"/>
      <c r="M219" s="1493"/>
      <c r="N219" s="1493"/>
      <c r="O219" s="1493"/>
      <c r="P219" s="1493"/>
      <c r="Q219" s="1493"/>
      <c r="R219" s="1493"/>
      <c r="S219" s="1493"/>
      <c r="T219" s="1493"/>
      <c r="U219" s="1493"/>
      <c r="V219" s="1493"/>
      <c r="W219" s="1493"/>
      <c r="X219" s="1493"/>
      <c r="Y219" s="1493"/>
      <c r="Z219" s="1493"/>
      <c r="AA219" s="1493"/>
      <c r="AB219" s="1493"/>
      <c r="AC219" s="1493"/>
      <c r="AD219" s="1493"/>
      <c r="AE219" s="1493"/>
      <c r="AF219" s="1493"/>
      <c r="AG219" s="1493"/>
      <c r="AH219" s="1493"/>
      <c r="AI219" s="1518"/>
      <c r="AJ219" s="1518"/>
      <c r="AK219" s="1493"/>
      <c r="AL219" s="1493"/>
      <c r="AM219" s="1493"/>
      <c r="AN219" s="1493"/>
      <c r="AO219" s="1493"/>
      <c r="AP219" s="1493"/>
      <c r="AQ219" s="1493"/>
      <c r="AR219" s="1493"/>
      <c r="AS219" s="1493"/>
      <c r="AT219" s="1493"/>
      <c r="AU219" s="1493"/>
      <c r="AV219" s="1493"/>
      <c r="AW219" s="1493"/>
      <c r="AX219" s="1493"/>
      <c r="AY219" s="1493"/>
      <c r="AZ219" s="1493"/>
      <c r="BA219" s="1493"/>
      <c r="BB219" s="1493"/>
      <c r="BC219" s="1493"/>
      <c r="BD219" s="1281"/>
      <c r="BE219" s="1281"/>
      <c r="BF219" s="1281"/>
      <c r="BG219" s="1281"/>
      <c r="BH219" s="1281"/>
      <c r="BI219" s="1269">
        <f t="shared" si="39"/>
        <v>0</v>
      </c>
    </row>
    <row r="220" spans="1:61" ht="16.899999999999999" customHeight="1" x14ac:dyDescent="0.25">
      <c r="A220" s="2413"/>
      <c r="B220" s="107"/>
      <c r="C220" s="1249"/>
      <c r="D220" s="90"/>
      <c r="E220" s="1515"/>
      <c r="F220" s="1515"/>
      <c r="G220" s="1516"/>
      <c r="H220" s="80"/>
      <c r="I220" s="1238"/>
      <c r="J220" s="1238"/>
      <c r="K220" s="1238"/>
      <c r="L220" s="1493"/>
      <c r="M220" s="1493"/>
      <c r="N220" s="1493"/>
      <c r="O220" s="1493"/>
      <c r="P220" s="1493"/>
      <c r="Q220" s="1493"/>
      <c r="R220" s="1493"/>
      <c r="S220" s="1493"/>
      <c r="T220" s="1493"/>
      <c r="U220" s="1493"/>
      <c r="V220" s="1493"/>
      <c r="W220" s="1493"/>
      <c r="X220" s="1493"/>
      <c r="Y220" s="1493"/>
      <c r="Z220" s="1493"/>
      <c r="AA220" s="1493"/>
      <c r="AB220" s="1493"/>
      <c r="AC220" s="1493"/>
      <c r="AD220" s="1493"/>
      <c r="AE220" s="1493"/>
      <c r="AF220" s="1493"/>
      <c r="AG220" s="1493"/>
      <c r="AH220" s="1493"/>
      <c r="AI220" s="1518"/>
      <c r="AJ220" s="1518"/>
      <c r="AK220" s="1493"/>
      <c r="AL220" s="1493"/>
      <c r="AM220" s="1493"/>
      <c r="AN220" s="1493"/>
      <c r="AO220" s="1493"/>
      <c r="AP220" s="1493"/>
      <c r="AQ220" s="1493"/>
      <c r="AR220" s="1493"/>
      <c r="AS220" s="1493"/>
      <c r="AT220" s="1493"/>
      <c r="AU220" s="1493"/>
      <c r="AV220" s="1493"/>
      <c r="AW220" s="1493"/>
      <c r="AX220" s="1493"/>
      <c r="AY220" s="1493"/>
      <c r="AZ220" s="1493"/>
      <c r="BA220" s="1493"/>
      <c r="BB220" s="1493"/>
      <c r="BC220" s="1493"/>
      <c r="BD220" s="1281"/>
      <c r="BE220" s="1281"/>
      <c r="BF220" s="1281"/>
      <c r="BG220" s="1281"/>
      <c r="BH220" s="1281"/>
      <c r="BI220" s="1269">
        <f t="shared" si="39"/>
        <v>0</v>
      </c>
    </row>
    <row r="221" spans="1:61" ht="17.25" customHeight="1" x14ac:dyDescent="0.25">
      <c r="A221" s="2413"/>
      <c r="B221" s="107"/>
      <c r="C221" s="1249"/>
      <c r="D221" s="90"/>
      <c r="E221" s="1515"/>
      <c r="F221" s="1515"/>
      <c r="G221" s="1516"/>
      <c r="H221" s="80"/>
      <c r="I221" s="1238"/>
      <c r="J221" s="1238"/>
      <c r="K221" s="1238"/>
      <c r="L221" s="1493"/>
      <c r="M221" s="1493"/>
      <c r="N221" s="1493"/>
      <c r="O221" s="1493"/>
      <c r="P221" s="1493"/>
      <c r="Q221" s="1493"/>
      <c r="R221" s="1493"/>
      <c r="S221" s="1493"/>
      <c r="T221" s="1493"/>
      <c r="U221" s="1493"/>
      <c r="V221" s="1493"/>
      <c r="W221" s="1493"/>
      <c r="X221" s="1493"/>
      <c r="Y221" s="1493"/>
      <c r="Z221" s="1493"/>
      <c r="AA221" s="1493"/>
      <c r="AB221" s="1493"/>
      <c r="AC221" s="1493"/>
      <c r="AD221" s="1493"/>
      <c r="AE221" s="1493"/>
      <c r="AF221" s="1493"/>
      <c r="AG221" s="1493"/>
      <c r="AH221" s="1493"/>
      <c r="AI221" s="1518"/>
      <c r="AJ221" s="1518"/>
      <c r="AK221" s="1493"/>
      <c r="AL221" s="1493"/>
      <c r="AM221" s="1493"/>
      <c r="AN221" s="1493"/>
      <c r="AO221" s="1493"/>
      <c r="AP221" s="1493"/>
      <c r="AQ221" s="1493"/>
      <c r="AR221" s="1493"/>
      <c r="AS221" s="1493"/>
      <c r="AT221" s="1493"/>
      <c r="AU221" s="1493"/>
      <c r="AV221" s="1493"/>
      <c r="AW221" s="1493"/>
      <c r="AX221" s="1493"/>
      <c r="AY221" s="1493"/>
      <c r="AZ221" s="1493"/>
      <c r="BA221" s="1493"/>
      <c r="BB221" s="1493"/>
      <c r="BC221" s="1493"/>
      <c r="BD221" s="1281"/>
      <c r="BE221" s="1281"/>
      <c r="BF221" s="1281"/>
      <c r="BG221" s="1281"/>
      <c r="BH221" s="1281"/>
      <c r="BI221" s="1269">
        <f t="shared" si="39"/>
        <v>0</v>
      </c>
    </row>
    <row r="222" spans="1:61" ht="17.25" customHeight="1" x14ac:dyDescent="0.25">
      <c r="A222" s="2413"/>
      <c r="B222" s="107"/>
      <c r="C222" s="1249"/>
      <c r="D222" s="90"/>
      <c r="E222" s="1515"/>
      <c r="F222" s="1515"/>
      <c r="G222" s="1516"/>
      <c r="H222" s="80"/>
      <c r="I222" s="1238"/>
      <c r="J222" s="1238"/>
      <c r="K222" s="1238"/>
      <c r="L222" s="1493"/>
      <c r="M222" s="1493"/>
      <c r="N222" s="1493"/>
      <c r="O222" s="1493"/>
      <c r="P222" s="1493"/>
      <c r="Q222" s="1493"/>
      <c r="R222" s="1493"/>
      <c r="S222" s="1493"/>
      <c r="T222" s="1493"/>
      <c r="U222" s="1493"/>
      <c r="V222" s="1493"/>
      <c r="W222" s="1493"/>
      <c r="X222" s="1493"/>
      <c r="Y222" s="1493"/>
      <c r="Z222" s="1493"/>
      <c r="AA222" s="1493"/>
      <c r="AB222" s="1493"/>
      <c r="AC222" s="1493"/>
      <c r="AD222" s="1493"/>
      <c r="AE222" s="1493"/>
      <c r="AF222" s="1493"/>
      <c r="AG222" s="1493"/>
      <c r="AH222" s="1493"/>
      <c r="AI222" s="1518"/>
      <c r="AJ222" s="1518"/>
      <c r="AK222" s="1493"/>
      <c r="AL222" s="1493"/>
      <c r="AM222" s="1493"/>
      <c r="AN222" s="1493"/>
      <c r="AO222" s="1493"/>
      <c r="AP222" s="1493"/>
      <c r="AQ222" s="1493"/>
      <c r="AR222" s="1493"/>
      <c r="AS222" s="1493"/>
      <c r="AT222" s="1493"/>
      <c r="AU222" s="1493"/>
      <c r="AV222" s="1493"/>
      <c r="AW222" s="1493"/>
      <c r="AX222" s="1493"/>
      <c r="AY222" s="1493"/>
      <c r="AZ222" s="1493"/>
      <c r="BA222" s="1493"/>
      <c r="BB222" s="1493"/>
      <c r="BC222" s="1493"/>
      <c r="BD222" s="1281"/>
      <c r="BE222" s="1281"/>
      <c r="BF222" s="1281"/>
      <c r="BG222" s="1281"/>
      <c r="BH222" s="1281"/>
      <c r="BI222" s="1269">
        <f t="shared" si="39"/>
        <v>0</v>
      </c>
    </row>
    <row r="223" spans="1:61" ht="17.25" customHeight="1" x14ac:dyDescent="0.25">
      <c r="A223" s="2413"/>
      <c r="B223" s="107"/>
      <c r="C223" s="1249"/>
      <c r="D223" s="90"/>
      <c r="E223" s="1515"/>
      <c r="F223" s="1515"/>
      <c r="G223" s="1516"/>
      <c r="H223" s="80"/>
      <c r="I223" s="1238"/>
      <c r="J223" s="1238"/>
      <c r="K223" s="1238"/>
      <c r="L223" s="1493"/>
      <c r="M223" s="1493"/>
      <c r="N223" s="1493"/>
      <c r="O223" s="1493"/>
      <c r="P223" s="1493"/>
      <c r="Q223" s="1493"/>
      <c r="R223" s="1493"/>
      <c r="S223" s="1493"/>
      <c r="T223" s="1493"/>
      <c r="U223" s="1493"/>
      <c r="V223" s="1493"/>
      <c r="W223" s="1493"/>
      <c r="X223" s="1493"/>
      <c r="Y223" s="1493"/>
      <c r="Z223" s="1493"/>
      <c r="AA223" s="1493"/>
      <c r="AB223" s="1493"/>
      <c r="AC223" s="1493"/>
      <c r="AD223" s="1493"/>
      <c r="AE223" s="1493"/>
      <c r="AF223" s="1493"/>
      <c r="AG223" s="1493"/>
      <c r="AH223" s="1493"/>
      <c r="AI223" s="1518"/>
      <c r="AJ223" s="1518"/>
      <c r="AK223" s="1493"/>
      <c r="AL223" s="1493"/>
      <c r="AM223" s="1493"/>
      <c r="AN223" s="1493"/>
      <c r="AO223" s="1493"/>
      <c r="AP223" s="1493"/>
      <c r="AQ223" s="1493"/>
      <c r="AR223" s="1493"/>
      <c r="AS223" s="1493"/>
      <c r="AT223" s="1493"/>
      <c r="AU223" s="1493"/>
      <c r="AV223" s="1493"/>
      <c r="AW223" s="1493"/>
      <c r="AX223" s="1493"/>
      <c r="AY223" s="1493"/>
      <c r="AZ223" s="1493"/>
      <c r="BA223" s="1493"/>
      <c r="BB223" s="1493"/>
      <c r="BC223" s="1493"/>
      <c r="BD223" s="1281"/>
      <c r="BE223" s="1281"/>
      <c r="BF223" s="1281"/>
      <c r="BG223" s="1281"/>
      <c r="BH223" s="1281"/>
      <c r="BI223" s="1269">
        <f t="shared" si="39"/>
        <v>0</v>
      </c>
    </row>
    <row r="224" spans="1:61" ht="17.25" customHeight="1" x14ac:dyDescent="0.25">
      <c r="A224" s="2413"/>
      <c r="B224" s="107"/>
      <c r="C224" s="1249"/>
      <c r="D224" s="90"/>
      <c r="E224" s="1515"/>
      <c r="F224" s="1515"/>
      <c r="G224" s="1516"/>
      <c r="H224" s="80"/>
      <c r="I224" s="1238"/>
      <c r="J224" s="1238"/>
      <c r="K224" s="1238"/>
      <c r="L224" s="1493"/>
      <c r="M224" s="1493"/>
      <c r="N224" s="1493"/>
      <c r="O224" s="1493"/>
      <c r="P224" s="1493"/>
      <c r="Q224" s="1493"/>
      <c r="R224" s="1493"/>
      <c r="S224" s="1493"/>
      <c r="T224" s="1493"/>
      <c r="U224" s="1493"/>
      <c r="V224" s="1493"/>
      <c r="W224" s="1493"/>
      <c r="X224" s="1493"/>
      <c r="Y224" s="1493"/>
      <c r="Z224" s="1493"/>
      <c r="AA224" s="1493"/>
      <c r="AB224" s="1493"/>
      <c r="AC224" s="1493"/>
      <c r="AD224" s="1493"/>
      <c r="AE224" s="1493"/>
      <c r="AF224" s="1493"/>
      <c r="AG224" s="1493"/>
      <c r="AH224" s="1493"/>
      <c r="AI224" s="1518"/>
      <c r="AJ224" s="1518"/>
      <c r="AK224" s="1493"/>
      <c r="AL224" s="1493"/>
      <c r="AM224" s="1493"/>
      <c r="AN224" s="1493"/>
      <c r="AO224" s="1493"/>
      <c r="AP224" s="1493"/>
      <c r="AQ224" s="1493"/>
      <c r="AR224" s="1493"/>
      <c r="AS224" s="1493"/>
      <c r="AT224" s="1493"/>
      <c r="AU224" s="1493"/>
      <c r="AV224" s="1493"/>
      <c r="AW224" s="1493"/>
      <c r="AX224" s="1493"/>
      <c r="AY224" s="1493"/>
      <c r="AZ224" s="1493"/>
      <c r="BA224" s="1493"/>
      <c r="BB224" s="1493"/>
      <c r="BC224" s="1493"/>
      <c r="BD224" s="1281"/>
      <c r="BE224" s="1281"/>
      <c r="BF224" s="1281"/>
      <c r="BG224" s="1281"/>
      <c r="BH224" s="1281"/>
      <c r="BI224" s="1269">
        <f t="shared" si="39"/>
        <v>0</v>
      </c>
    </row>
    <row r="225" spans="1:61" ht="17.25" customHeight="1" x14ac:dyDescent="0.25">
      <c r="A225" s="2413"/>
      <c r="B225" s="107"/>
      <c r="C225" s="1249"/>
      <c r="D225" s="90"/>
      <c r="E225" s="1515"/>
      <c r="F225" s="1515"/>
      <c r="G225" s="1516"/>
      <c r="H225" s="80"/>
      <c r="I225" s="1238"/>
      <c r="J225" s="1238"/>
      <c r="K225" s="1238"/>
      <c r="L225" s="1493"/>
      <c r="M225" s="1493"/>
      <c r="N225" s="1493"/>
      <c r="O225" s="1493"/>
      <c r="P225" s="1493"/>
      <c r="Q225" s="1493"/>
      <c r="R225" s="1493"/>
      <c r="S225" s="1493"/>
      <c r="T225" s="1493"/>
      <c r="U225" s="1493"/>
      <c r="V225" s="1493"/>
      <c r="W225" s="1493"/>
      <c r="X225" s="1493"/>
      <c r="Y225" s="1493"/>
      <c r="Z225" s="1493"/>
      <c r="AA225" s="1493"/>
      <c r="AB225" s="1493"/>
      <c r="AC225" s="1493"/>
      <c r="AD225" s="1493"/>
      <c r="AE225" s="1493"/>
      <c r="AF225" s="1493"/>
      <c r="AG225" s="1493"/>
      <c r="AH225" s="1493"/>
      <c r="AI225" s="1518"/>
      <c r="AJ225" s="1518"/>
      <c r="AK225" s="1493"/>
      <c r="AL225" s="1493"/>
      <c r="AM225" s="1493"/>
      <c r="AN225" s="1493"/>
      <c r="AO225" s="1493"/>
      <c r="AP225" s="1493"/>
      <c r="AQ225" s="1493"/>
      <c r="AR225" s="1493"/>
      <c r="AS225" s="1493"/>
      <c r="AT225" s="1493"/>
      <c r="AU225" s="1493"/>
      <c r="AV225" s="1493"/>
      <c r="AW225" s="1493"/>
      <c r="AX225" s="1493"/>
      <c r="AY225" s="1493"/>
      <c r="AZ225" s="1493"/>
      <c r="BA225" s="1493"/>
      <c r="BB225" s="1493"/>
      <c r="BC225" s="1493"/>
      <c r="BD225" s="1281"/>
      <c r="BE225" s="1281"/>
      <c r="BF225" s="1281"/>
      <c r="BG225" s="1281"/>
      <c r="BH225" s="1281"/>
      <c r="BI225" s="1269">
        <f t="shared" si="39"/>
        <v>0</v>
      </c>
    </row>
    <row r="226" spans="1:61" ht="17.25" customHeight="1" x14ac:dyDescent="0.25">
      <c r="A226" s="2413"/>
      <c r="B226" s="107"/>
      <c r="C226" s="1249"/>
      <c r="D226" s="90"/>
      <c r="E226" s="1515"/>
      <c r="F226" s="1515"/>
      <c r="G226" s="1516"/>
      <c r="H226" s="80"/>
      <c r="I226" s="1238"/>
      <c r="J226" s="1238"/>
      <c r="K226" s="1238"/>
      <c r="L226" s="1493"/>
      <c r="M226" s="1493"/>
      <c r="N226" s="1493"/>
      <c r="O226" s="1493"/>
      <c r="P226" s="1493"/>
      <c r="Q226" s="1493"/>
      <c r="R226" s="1493"/>
      <c r="S226" s="1493"/>
      <c r="T226" s="1493"/>
      <c r="U226" s="1493"/>
      <c r="V226" s="1493"/>
      <c r="W226" s="1493"/>
      <c r="X226" s="1493"/>
      <c r="Y226" s="1493"/>
      <c r="Z226" s="1493"/>
      <c r="AA226" s="1493"/>
      <c r="AB226" s="1493"/>
      <c r="AC226" s="1493"/>
      <c r="AD226" s="1493"/>
      <c r="AE226" s="1493"/>
      <c r="AF226" s="1493"/>
      <c r="AG226" s="1493"/>
      <c r="AH226" s="1493"/>
      <c r="AI226" s="1518"/>
      <c r="AJ226" s="1518"/>
      <c r="AK226" s="1493"/>
      <c r="AL226" s="1493"/>
      <c r="AM226" s="1493"/>
      <c r="AN226" s="1493"/>
      <c r="AO226" s="1493"/>
      <c r="AP226" s="1493"/>
      <c r="AQ226" s="1493"/>
      <c r="AR226" s="1493"/>
      <c r="AS226" s="1493"/>
      <c r="AT226" s="1493"/>
      <c r="AU226" s="1493"/>
      <c r="AV226" s="1493"/>
      <c r="AW226" s="1493"/>
      <c r="AX226" s="1493"/>
      <c r="AY226" s="1493"/>
      <c r="AZ226" s="1493"/>
      <c r="BA226" s="1493"/>
      <c r="BB226" s="1493"/>
      <c r="BC226" s="1493"/>
      <c r="BD226" s="1281"/>
      <c r="BE226" s="1281"/>
      <c r="BF226" s="1281"/>
      <c r="BG226" s="1281"/>
      <c r="BH226" s="1281"/>
      <c r="BI226" s="1269">
        <f t="shared" si="39"/>
        <v>0</v>
      </c>
    </row>
    <row r="227" spans="1:61" ht="16.899999999999999" customHeight="1" x14ac:dyDescent="0.25">
      <c r="A227" s="2413"/>
      <c r="B227" s="107"/>
      <c r="C227" s="1249"/>
      <c r="D227" s="90"/>
      <c r="E227" s="1515"/>
      <c r="F227" s="1515"/>
      <c r="G227" s="1516"/>
      <c r="H227" s="80"/>
      <c r="I227" s="1238"/>
      <c r="J227" s="1238"/>
      <c r="K227" s="1238"/>
      <c r="L227" s="1493"/>
      <c r="M227" s="1493"/>
      <c r="N227" s="1493"/>
      <c r="O227" s="1493"/>
      <c r="P227" s="1493"/>
      <c r="Q227" s="1493"/>
      <c r="R227" s="1493"/>
      <c r="S227" s="1493"/>
      <c r="T227" s="1493"/>
      <c r="U227" s="1493"/>
      <c r="V227" s="1493"/>
      <c r="W227" s="1493"/>
      <c r="X227" s="1493"/>
      <c r="Y227" s="1493"/>
      <c r="Z227" s="1493"/>
      <c r="AA227" s="1493"/>
      <c r="AB227" s="1493"/>
      <c r="AC227" s="1493"/>
      <c r="AD227" s="1493"/>
      <c r="AE227" s="1493"/>
      <c r="AF227" s="1493"/>
      <c r="AG227" s="1493"/>
      <c r="AH227" s="1493"/>
      <c r="AI227" s="1518"/>
      <c r="AJ227" s="1518"/>
      <c r="AK227" s="1493"/>
      <c r="AL227" s="1493"/>
      <c r="AM227" s="1493"/>
      <c r="AN227" s="1493"/>
      <c r="AO227" s="1493"/>
      <c r="AP227" s="1493"/>
      <c r="AQ227" s="1493"/>
      <c r="AR227" s="1493"/>
      <c r="AS227" s="1493"/>
      <c r="AT227" s="1493"/>
      <c r="AU227" s="1493"/>
      <c r="AV227" s="1493"/>
      <c r="AW227" s="1493"/>
      <c r="AX227" s="1493"/>
      <c r="AY227" s="1493"/>
      <c r="AZ227" s="1493"/>
      <c r="BA227" s="1493"/>
      <c r="BB227" s="1493"/>
      <c r="BC227" s="1493"/>
      <c r="BD227" s="1281"/>
      <c r="BE227" s="1281"/>
      <c r="BF227" s="1281"/>
      <c r="BG227" s="1281"/>
      <c r="BH227" s="1281"/>
      <c r="BI227" s="1269">
        <f t="shared" si="39"/>
        <v>0</v>
      </c>
    </row>
    <row r="228" spans="1:61" ht="17.25" customHeight="1" x14ac:dyDescent="0.25">
      <c r="A228" s="2413"/>
      <c r="B228" s="107"/>
      <c r="C228" s="1249"/>
      <c r="D228" s="90"/>
      <c r="E228" s="1515"/>
      <c r="F228" s="1515"/>
      <c r="G228" s="1516"/>
      <c r="H228" s="80"/>
      <c r="I228" s="1238"/>
      <c r="J228" s="1238"/>
      <c r="K228" s="1238"/>
      <c r="L228" s="1493"/>
      <c r="M228" s="1493"/>
      <c r="N228" s="1493"/>
      <c r="O228" s="1493"/>
      <c r="P228" s="1493"/>
      <c r="Q228" s="1493"/>
      <c r="R228" s="1493"/>
      <c r="S228" s="1493"/>
      <c r="T228" s="1493"/>
      <c r="U228" s="1493"/>
      <c r="V228" s="1493"/>
      <c r="W228" s="1493"/>
      <c r="X228" s="1493"/>
      <c r="Y228" s="1493"/>
      <c r="Z228" s="1493"/>
      <c r="AA228" s="1493"/>
      <c r="AB228" s="1493"/>
      <c r="AC228" s="1493"/>
      <c r="AD228" s="1493"/>
      <c r="AE228" s="1493"/>
      <c r="AF228" s="1493"/>
      <c r="AG228" s="1493"/>
      <c r="AH228" s="1493"/>
      <c r="AI228" s="1518"/>
      <c r="AJ228" s="1518"/>
      <c r="AK228" s="1493"/>
      <c r="AL228" s="1493"/>
      <c r="AM228" s="1493"/>
      <c r="AN228" s="1493"/>
      <c r="AO228" s="1493"/>
      <c r="AP228" s="1493"/>
      <c r="AQ228" s="1493"/>
      <c r="AR228" s="1493"/>
      <c r="AS228" s="1493"/>
      <c r="AT228" s="1493"/>
      <c r="AU228" s="1493"/>
      <c r="AV228" s="1493"/>
      <c r="AW228" s="1493"/>
      <c r="AX228" s="1493"/>
      <c r="AY228" s="1493"/>
      <c r="AZ228" s="1493"/>
      <c r="BA228" s="1493"/>
      <c r="BB228" s="1493"/>
      <c r="BC228" s="1493"/>
      <c r="BD228" s="1281"/>
      <c r="BE228" s="1281"/>
      <c r="BF228" s="1281"/>
      <c r="BG228" s="1281"/>
      <c r="BH228" s="1281"/>
      <c r="BI228" s="1269">
        <f t="shared" si="39"/>
        <v>0</v>
      </c>
    </row>
    <row r="229" spans="1:61" ht="17.25" customHeight="1" x14ac:dyDescent="0.25">
      <c r="A229" s="2413"/>
      <c r="B229" s="107"/>
      <c r="C229" s="1249"/>
      <c r="D229" s="90"/>
      <c r="E229" s="1515"/>
      <c r="F229" s="1515"/>
      <c r="G229" s="1516"/>
      <c r="H229" s="80"/>
      <c r="I229" s="1238"/>
      <c r="J229" s="1238"/>
      <c r="K229" s="1238"/>
      <c r="L229" s="1493"/>
      <c r="M229" s="1493"/>
      <c r="N229" s="1493"/>
      <c r="O229" s="1493"/>
      <c r="P229" s="1493"/>
      <c r="Q229" s="1493"/>
      <c r="R229" s="1493"/>
      <c r="S229" s="1493"/>
      <c r="T229" s="1493"/>
      <c r="U229" s="1493"/>
      <c r="V229" s="1493"/>
      <c r="W229" s="1493"/>
      <c r="X229" s="1493"/>
      <c r="Y229" s="1493"/>
      <c r="Z229" s="1493"/>
      <c r="AA229" s="1493"/>
      <c r="AB229" s="1493"/>
      <c r="AC229" s="1493"/>
      <c r="AD229" s="1493"/>
      <c r="AE229" s="1493"/>
      <c r="AF229" s="1493"/>
      <c r="AG229" s="1493"/>
      <c r="AH229" s="1493"/>
      <c r="AI229" s="1518"/>
      <c r="AJ229" s="1518"/>
      <c r="AK229" s="1493"/>
      <c r="AL229" s="1493"/>
      <c r="AM229" s="1493"/>
      <c r="AN229" s="1493"/>
      <c r="AO229" s="1493"/>
      <c r="AP229" s="1493"/>
      <c r="AQ229" s="1493"/>
      <c r="AR229" s="1493"/>
      <c r="AS229" s="1493"/>
      <c r="AT229" s="1493"/>
      <c r="AU229" s="1493"/>
      <c r="AV229" s="1493"/>
      <c r="AW229" s="1493"/>
      <c r="AX229" s="1493"/>
      <c r="AY229" s="1493"/>
      <c r="AZ229" s="1493"/>
      <c r="BA229" s="1493"/>
      <c r="BB229" s="1493"/>
      <c r="BC229" s="1493"/>
      <c r="BD229" s="1281"/>
      <c r="BE229" s="1281"/>
      <c r="BF229" s="1281"/>
      <c r="BG229" s="1281"/>
      <c r="BH229" s="1281"/>
      <c r="BI229" s="1269">
        <f t="shared" si="39"/>
        <v>0</v>
      </c>
    </row>
    <row r="230" spans="1:61" s="1288" customFormat="1" ht="24" customHeight="1" x14ac:dyDescent="0.2">
      <c r="A230" s="2413"/>
      <c r="B230" s="978" t="s">
        <v>1982</v>
      </c>
      <c r="C230" s="1287"/>
      <c r="D230" s="1287" t="s">
        <v>843</v>
      </c>
      <c r="E230" s="1287">
        <f t="shared" ref="E230:BH230" si="47">SUM(E211:E229)</f>
        <v>270</v>
      </c>
      <c r="F230" s="1287">
        <f t="shared" si="47"/>
        <v>270</v>
      </c>
      <c r="G230" s="1287">
        <f t="shared" si="47"/>
        <v>0</v>
      </c>
      <c r="H230" s="1287">
        <f t="shared" si="47"/>
        <v>0</v>
      </c>
      <c r="I230" s="1287">
        <f t="shared" si="47"/>
        <v>9</v>
      </c>
      <c r="J230" s="1287">
        <f t="shared" si="47"/>
        <v>9</v>
      </c>
      <c r="K230" s="1287">
        <f t="shared" si="47"/>
        <v>9</v>
      </c>
      <c r="L230" s="1287">
        <f t="shared" si="47"/>
        <v>9</v>
      </c>
      <c r="M230" s="1287">
        <f t="shared" si="47"/>
        <v>18</v>
      </c>
      <c r="N230" s="1287">
        <f t="shared" si="47"/>
        <v>18</v>
      </c>
      <c r="O230" s="1287">
        <f t="shared" si="47"/>
        <v>22</v>
      </c>
      <c r="P230" s="1287">
        <f t="shared" si="47"/>
        <v>19</v>
      </c>
      <c r="Q230" s="1287">
        <f t="shared" si="47"/>
        <v>4</v>
      </c>
      <c r="R230" s="1287">
        <f t="shared" si="47"/>
        <v>4</v>
      </c>
      <c r="S230" s="1287">
        <f t="shared" si="47"/>
        <v>4</v>
      </c>
      <c r="T230" s="1287">
        <f t="shared" si="47"/>
        <v>4</v>
      </c>
      <c r="U230" s="1287">
        <f t="shared" si="47"/>
        <v>12</v>
      </c>
      <c r="V230" s="1287">
        <f t="shared" si="47"/>
        <v>12</v>
      </c>
      <c r="W230" s="1287">
        <f t="shared" si="47"/>
        <v>12</v>
      </c>
      <c r="X230" s="1287">
        <f t="shared" si="47"/>
        <v>18</v>
      </c>
      <c r="Y230" s="1287">
        <f t="shared" si="47"/>
        <v>19</v>
      </c>
      <c r="Z230" s="1287">
        <f t="shared" si="47"/>
        <v>14</v>
      </c>
      <c r="AA230" s="1287">
        <f t="shared" si="47"/>
        <v>14</v>
      </c>
      <c r="AB230" s="1287">
        <f t="shared" si="47"/>
        <v>14</v>
      </c>
      <c r="AC230" s="1287">
        <f t="shared" si="47"/>
        <v>8</v>
      </c>
      <c r="AD230" s="1287">
        <f t="shared" si="47"/>
        <v>8</v>
      </c>
      <c r="AE230" s="1287">
        <f t="shared" si="47"/>
        <v>8</v>
      </c>
      <c r="AF230" s="1287">
        <f t="shared" si="47"/>
        <v>2</v>
      </c>
      <c r="AG230" s="1287">
        <f t="shared" si="47"/>
        <v>0</v>
      </c>
      <c r="AH230" s="1287">
        <f t="shared" si="47"/>
        <v>0</v>
      </c>
      <c r="AI230" s="1287">
        <f t="shared" si="47"/>
        <v>0</v>
      </c>
      <c r="AJ230" s="1287">
        <f t="shared" si="47"/>
        <v>0</v>
      </c>
      <c r="AK230" s="1287">
        <f t="shared" si="47"/>
        <v>0</v>
      </c>
      <c r="AL230" s="1287">
        <f t="shared" si="47"/>
        <v>0</v>
      </c>
      <c r="AM230" s="1287">
        <f t="shared" si="47"/>
        <v>0</v>
      </c>
      <c r="AN230" s="1287">
        <f t="shared" si="47"/>
        <v>0</v>
      </c>
      <c r="AO230" s="1287">
        <f t="shared" si="47"/>
        <v>0</v>
      </c>
      <c r="AP230" s="1287">
        <f t="shared" si="47"/>
        <v>0</v>
      </c>
      <c r="AQ230" s="1287">
        <f t="shared" si="47"/>
        <v>0</v>
      </c>
      <c r="AR230" s="1287">
        <f t="shared" si="47"/>
        <v>0</v>
      </c>
      <c r="AS230" s="1287">
        <f t="shared" si="47"/>
        <v>0</v>
      </c>
      <c r="AT230" s="1287">
        <f t="shared" si="47"/>
        <v>0</v>
      </c>
      <c r="AU230" s="1287">
        <f t="shared" si="47"/>
        <v>0</v>
      </c>
      <c r="AV230" s="1287">
        <f t="shared" si="47"/>
        <v>0</v>
      </c>
      <c r="AW230" s="1287">
        <f t="shared" si="47"/>
        <v>0</v>
      </c>
      <c r="AX230" s="1287">
        <f t="shared" si="47"/>
        <v>0</v>
      </c>
      <c r="AY230" s="1287">
        <f t="shared" si="47"/>
        <v>0</v>
      </c>
      <c r="AZ230" s="1287">
        <f t="shared" si="47"/>
        <v>0</v>
      </c>
      <c r="BA230" s="1287">
        <f t="shared" si="47"/>
        <v>0</v>
      </c>
      <c r="BB230" s="1287">
        <f t="shared" si="47"/>
        <v>0</v>
      </c>
      <c r="BC230" s="1287">
        <f t="shared" si="47"/>
        <v>0</v>
      </c>
      <c r="BD230" s="1287">
        <f t="shared" si="47"/>
        <v>0</v>
      </c>
      <c r="BE230" s="1287">
        <f t="shared" si="47"/>
        <v>0</v>
      </c>
      <c r="BF230" s="1287">
        <f t="shared" si="47"/>
        <v>0</v>
      </c>
      <c r="BG230" s="1287">
        <f t="shared" si="47"/>
        <v>0</v>
      </c>
      <c r="BH230" s="1287">
        <f t="shared" si="47"/>
        <v>0</v>
      </c>
      <c r="BI230" s="1269">
        <f t="shared" si="39"/>
        <v>270</v>
      </c>
    </row>
    <row r="231" spans="1:61" x14ac:dyDescent="0.2">
      <c r="F231" s="1269" t="s">
        <v>319</v>
      </c>
      <c r="G231" s="1269">
        <f>SUMIF($G$20:$G$53,"Tuấn",$BI$20:$BI$53)</f>
        <v>0</v>
      </c>
    </row>
    <row r="234" spans="1:61" x14ac:dyDescent="0.2">
      <c r="F234" s="1526" t="s">
        <v>2401</v>
      </c>
      <c r="G234" s="1526">
        <f>SUM(G58:G231)</f>
        <v>0</v>
      </c>
    </row>
    <row r="235" spans="1:61" x14ac:dyDescent="0.2">
      <c r="E235" s="1269" t="s">
        <v>383</v>
      </c>
      <c r="F235" s="1269">
        <f t="shared" ref="F235:F246" si="48">SUMIF($H$11:$H$209,H235,$BI$11:$BI$209)</f>
        <v>612</v>
      </c>
      <c r="H235" s="1269" t="s">
        <v>292</v>
      </c>
      <c r="I235" s="1269">
        <f>F235-616</f>
        <v>-4</v>
      </c>
    </row>
    <row r="236" spans="1:61" x14ac:dyDescent="0.2">
      <c r="E236" s="1269" t="s">
        <v>2402</v>
      </c>
      <c r="F236" s="1269">
        <f t="shared" si="48"/>
        <v>1010</v>
      </c>
      <c r="H236" s="1269" t="s">
        <v>287</v>
      </c>
      <c r="I236" s="1269">
        <f t="shared" ref="I236:I246" si="49">F236-616</f>
        <v>394</v>
      </c>
    </row>
    <row r="237" spans="1:61" x14ac:dyDescent="0.2">
      <c r="E237" s="1269" t="s">
        <v>2403</v>
      </c>
      <c r="F237" s="1269">
        <f t="shared" si="48"/>
        <v>866</v>
      </c>
      <c r="H237" s="1269" t="s">
        <v>277</v>
      </c>
      <c r="I237" s="1269">
        <f t="shared" si="49"/>
        <v>250</v>
      </c>
    </row>
    <row r="238" spans="1:61" x14ac:dyDescent="0.2">
      <c r="E238" s="1269" t="s">
        <v>2404</v>
      </c>
      <c r="F238" s="1269">
        <f t="shared" si="48"/>
        <v>1120</v>
      </c>
      <c r="H238" s="1269" t="s">
        <v>270</v>
      </c>
      <c r="I238" s="1269">
        <f t="shared" si="49"/>
        <v>504</v>
      </c>
    </row>
    <row r="239" spans="1:61" x14ac:dyDescent="0.2">
      <c r="E239" s="1269" t="s">
        <v>2405</v>
      </c>
      <c r="F239" s="1269">
        <f t="shared" si="48"/>
        <v>648</v>
      </c>
      <c r="H239" s="1269" t="s">
        <v>275</v>
      </c>
      <c r="I239" s="1269">
        <f t="shared" si="49"/>
        <v>32</v>
      </c>
    </row>
    <row r="240" spans="1:61" x14ac:dyDescent="0.2">
      <c r="E240" s="1269" t="s">
        <v>320</v>
      </c>
      <c r="F240" s="1269">
        <f t="shared" si="48"/>
        <v>1192</v>
      </c>
      <c r="H240" s="1269" t="s">
        <v>268</v>
      </c>
      <c r="I240" s="1269">
        <f t="shared" si="49"/>
        <v>576</v>
      </c>
    </row>
    <row r="241" spans="5:9" x14ac:dyDescent="0.2">
      <c r="E241" s="1269" t="s">
        <v>2406</v>
      </c>
      <c r="F241" s="1269">
        <f t="shared" si="48"/>
        <v>960</v>
      </c>
      <c r="H241" s="1269" t="s">
        <v>281</v>
      </c>
      <c r="I241" s="1269">
        <f t="shared" si="49"/>
        <v>344</v>
      </c>
    </row>
    <row r="242" spans="5:9" x14ac:dyDescent="0.2">
      <c r="E242" s="1269" t="s">
        <v>2407</v>
      </c>
      <c r="F242" s="1269">
        <f t="shared" si="48"/>
        <v>648</v>
      </c>
      <c r="H242" s="1269" t="s">
        <v>279</v>
      </c>
      <c r="I242" s="1269">
        <f t="shared" si="49"/>
        <v>32</v>
      </c>
    </row>
    <row r="243" spans="5:9" x14ac:dyDescent="0.2">
      <c r="E243" s="1269" t="s">
        <v>2408</v>
      </c>
      <c r="F243" s="1269">
        <f t="shared" si="48"/>
        <v>706</v>
      </c>
      <c r="H243" s="1269" t="s">
        <v>291</v>
      </c>
      <c r="I243" s="1269">
        <f t="shared" si="49"/>
        <v>90</v>
      </c>
    </row>
    <row r="244" spans="5:9" x14ac:dyDescent="0.2">
      <c r="E244" s="1269" t="s">
        <v>341</v>
      </c>
      <c r="F244" s="1269">
        <f t="shared" si="48"/>
        <v>708</v>
      </c>
      <c r="H244" s="1269" t="s">
        <v>280</v>
      </c>
      <c r="I244" s="1269">
        <f t="shared" si="49"/>
        <v>92</v>
      </c>
    </row>
    <row r="245" spans="5:9" x14ac:dyDescent="0.2">
      <c r="E245" s="1269" t="s">
        <v>2409</v>
      </c>
      <c r="F245" s="1269">
        <f t="shared" si="48"/>
        <v>848</v>
      </c>
      <c r="H245" s="1269" t="s">
        <v>288</v>
      </c>
      <c r="I245" s="1269">
        <f t="shared" si="49"/>
        <v>232</v>
      </c>
    </row>
    <row r="246" spans="5:9" x14ac:dyDescent="0.2">
      <c r="E246" s="1269" t="s">
        <v>2410</v>
      </c>
      <c r="F246" s="1269">
        <f t="shared" si="48"/>
        <v>1098</v>
      </c>
      <c r="H246" s="1269" t="s">
        <v>294</v>
      </c>
      <c r="I246" s="1269">
        <f t="shared" si="49"/>
        <v>482</v>
      </c>
    </row>
  </sheetData>
  <mergeCells count="44">
    <mergeCell ref="A163:A178"/>
    <mergeCell ref="A179:A190"/>
    <mergeCell ref="A191:A210"/>
    <mergeCell ref="A211:A230"/>
    <mergeCell ref="A74:A83"/>
    <mergeCell ref="A85:A94"/>
    <mergeCell ref="A96:A107"/>
    <mergeCell ref="A110:A126"/>
    <mergeCell ref="A129:A146"/>
    <mergeCell ref="A147:A160"/>
    <mergeCell ref="A32:A37"/>
    <mergeCell ref="A38:A39"/>
    <mergeCell ref="A45:A46"/>
    <mergeCell ref="A52:A53"/>
    <mergeCell ref="A54:A62"/>
    <mergeCell ref="A65:A73"/>
    <mergeCell ref="AY7:BB7"/>
    <mergeCell ref="BC7:BG7"/>
    <mergeCell ref="A11:A12"/>
    <mergeCell ref="A20:A22"/>
    <mergeCell ref="A23:A24"/>
    <mergeCell ref="A27:A31"/>
    <mergeCell ref="Y7:AB7"/>
    <mergeCell ref="AC7:AG7"/>
    <mergeCell ref="AH7:AK7"/>
    <mergeCell ref="AL7:AO7"/>
    <mergeCell ref="AP7:AT7"/>
    <mergeCell ref="AU7:AX7"/>
    <mergeCell ref="G7:G10"/>
    <mergeCell ref="H7:H10"/>
    <mergeCell ref="I7:K7"/>
    <mergeCell ref="L7:O7"/>
    <mergeCell ref="P7:T7"/>
    <mergeCell ref="U7:X7"/>
    <mergeCell ref="A1:D1"/>
    <mergeCell ref="A2:D2"/>
    <mergeCell ref="A3:D3"/>
    <mergeCell ref="A4:BH4"/>
    <mergeCell ref="A7:A10"/>
    <mergeCell ref="B7:B10"/>
    <mergeCell ref="C7:C10"/>
    <mergeCell ref="D7:D10"/>
    <mergeCell ref="E7:E10"/>
    <mergeCell ref="F7:F10"/>
  </mergeCells>
  <pageMargins left="0" right="0" top="0.38" bottom="0" header="0.3" footer="0.3"/>
  <pageSetup paperSize="9" scale="58" orientation="landscape" r:id="rId1"/>
  <headerFooter>
    <oddFooter>&amp;C&amp;P</oddFooter>
  </headerFooter>
  <colBreaks count="1" manualBreakCount="1">
    <brk id="60" max="104857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FF00"/>
  </sheetPr>
  <dimension ref="A1:WVK1387"/>
  <sheetViews>
    <sheetView tabSelected="1" view="pageBreakPreview" topLeftCell="A1358" zoomScaleNormal="100" zoomScaleSheetLayoutView="100" workbookViewId="0">
      <selection activeCell="F1380" sqref="F1380"/>
    </sheetView>
  </sheetViews>
  <sheetFormatPr defaultRowHeight="14.25" customHeight="1" x14ac:dyDescent="0.2"/>
  <cols>
    <col min="1" max="1" width="4.140625" style="37" customWidth="1"/>
    <col min="2" max="2" width="5.85546875" style="36" customWidth="1"/>
    <col min="3" max="3" width="15.85546875" style="37" customWidth="1"/>
    <col min="4" max="4" width="6" style="36" customWidth="1"/>
    <col min="5" max="5" width="5.85546875" style="36" customWidth="1"/>
    <col min="6" max="6" width="36.28515625" style="37" customWidth="1"/>
    <col min="7" max="7" width="13.42578125" style="37" customWidth="1"/>
    <col min="8" max="8" width="7.28515625" style="36" customWidth="1"/>
    <col min="9" max="9" width="8" style="37" customWidth="1"/>
    <col min="10" max="252" width="9.140625" style="37"/>
    <col min="253" max="253" width="5.42578125" style="37" customWidth="1"/>
    <col min="254" max="254" width="7.5703125" style="37" customWidth="1"/>
    <col min="255" max="255" width="10.5703125" style="37" customWidth="1"/>
    <col min="256" max="256" width="16.5703125" style="37" customWidth="1"/>
    <col min="257" max="257" width="7.7109375" style="37" customWidth="1"/>
    <col min="258" max="258" width="9.28515625" style="37" customWidth="1"/>
    <col min="259" max="259" width="34.7109375" style="37" customWidth="1"/>
    <col min="260" max="508" width="9.140625" style="37"/>
    <col min="509" max="509" width="5.42578125" style="37" customWidth="1"/>
    <col min="510" max="510" width="7.5703125" style="37" customWidth="1"/>
    <col min="511" max="511" width="10.5703125" style="37" customWidth="1"/>
    <col min="512" max="512" width="16.5703125" style="37" customWidth="1"/>
    <col min="513" max="513" width="7.7109375" style="37" customWidth="1"/>
    <col min="514" max="514" width="9.28515625" style="37" customWidth="1"/>
    <col min="515" max="515" width="34.7109375" style="37" customWidth="1"/>
    <col min="516" max="764" width="9.140625" style="37"/>
    <col min="765" max="765" width="5.42578125" style="37" customWidth="1"/>
    <col min="766" max="766" width="7.5703125" style="37" customWidth="1"/>
    <col min="767" max="767" width="10.5703125" style="37" customWidth="1"/>
    <col min="768" max="768" width="16.5703125" style="37" customWidth="1"/>
    <col min="769" max="769" width="7.7109375" style="37" customWidth="1"/>
    <col min="770" max="770" width="9.28515625" style="37" customWidth="1"/>
    <col min="771" max="771" width="34.7109375" style="37" customWidth="1"/>
    <col min="772" max="1020" width="9.140625" style="37"/>
    <col min="1021" max="1021" width="5.42578125" style="37" customWidth="1"/>
    <col min="1022" max="1022" width="7.5703125" style="37" customWidth="1"/>
    <col min="1023" max="1023" width="10.5703125" style="37" customWidth="1"/>
    <col min="1024" max="1024" width="16.5703125" style="37" customWidth="1"/>
    <col min="1025" max="1025" width="7.7109375" style="37" customWidth="1"/>
    <col min="1026" max="1026" width="9.28515625" style="37" customWidth="1"/>
    <col min="1027" max="1027" width="34.7109375" style="37" customWidth="1"/>
    <col min="1028" max="1276" width="9.140625" style="37"/>
    <col min="1277" max="1277" width="5.42578125" style="37" customWidth="1"/>
    <col min="1278" max="1278" width="7.5703125" style="37" customWidth="1"/>
    <col min="1279" max="1279" width="10.5703125" style="37" customWidth="1"/>
    <col min="1280" max="1280" width="16.5703125" style="37" customWidth="1"/>
    <col min="1281" max="1281" width="7.7109375" style="37" customWidth="1"/>
    <col min="1282" max="1282" width="9.28515625" style="37" customWidth="1"/>
    <col min="1283" max="1283" width="34.7109375" style="37" customWidth="1"/>
    <col min="1284" max="1532" width="9.140625" style="37"/>
    <col min="1533" max="1533" width="5.42578125" style="37" customWidth="1"/>
    <col min="1534" max="1534" width="7.5703125" style="37" customWidth="1"/>
    <col min="1535" max="1535" width="10.5703125" style="37" customWidth="1"/>
    <col min="1536" max="1536" width="16.5703125" style="37" customWidth="1"/>
    <col min="1537" max="1537" width="7.7109375" style="37" customWidth="1"/>
    <col min="1538" max="1538" width="9.28515625" style="37" customWidth="1"/>
    <col min="1539" max="1539" width="34.7109375" style="37" customWidth="1"/>
    <col min="1540" max="1788" width="9.140625" style="37"/>
    <col min="1789" max="1789" width="5.42578125" style="37" customWidth="1"/>
    <col min="1790" max="1790" width="7.5703125" style="37" customWidth="1"/>
    <col min="1791" max="1791" width="10.5703125" style="37" customWidth="1"/>
    <col min="1792" max="1792" width="16.5703125" style="37" customWidth="1"/>
    <col min="1793" max="1793" width="7.7109375" style="37" customWidth="1"/>
    <col min="1794" max="1794" width="9.28515625" style="37" customWidth="1"/>
    <col min="1795" max="1795" width="34.7109375" style="37" customWidth="1"/>
    <col min="1796" max="2044" width="9.140625" style="37"/>
    <col min="2045" max="2045" width="5.42578125" style="37" customWidth="1"/>
    <col min="2046" max="2046" width="7.5703125" style="37" customWidth="1"/>
    <col min="2047" max="2047" width="10.5703125" style="37" customWidth="1"/>
    <col min="2048" max="2048" width="16.5703125" style="37" customWidth="1"/>
    <col min="2049" max="2049" width="7.7109375" style="37" customWidth="1"/>
    <col min="2050" max="2050" width="9.28515625" style="37" customWidth="1"/>
    <col min="2051" max="2051" width="34.7109375" style="37" customWidth="1"/>
    <col min="2052" max="2300" width="9.140625" style="37"/>
    <col min="2301" max="2301" width="5.42578125" style="37" customWidth="1"/>
    <col min="2302" max="2302" width="7.5703125" style="37" customWidth="1"/>
    <col min="2303" max="2303" width="10.5703125" style="37" customWidth="1"/>
    <col min="2304" max="2304" width="16.5703125" style="37" customWidth="1"/>
    <col min="2305" max="2305" width="7.7109375" style="37" customWidth="1"/>
    <col min="2306" max="2306" width="9.28515625" style="37" customWidth="1"/>
    <col min="2307" max="2307" width="34.7109375" style="37" customWidth="1"/>
    <col min="2308" max="2556" width="9.140625" style="37"/>
    <col min="2557" max="2557" width="5.42578125" style="37" customWidth="1"/>
    <col min="2558" max="2558" width="7.5703125" style="37" customWidth="1"/>
    <col min="2559" max="2559" width="10.5703125" style="37" customWidth="1"/>
    <col min="2560" max="2560" width="16.5703125" style="37" customWidth="1"/>
    <col min="2561" max="2561" width="7.7109375" style="37" customWidth="1"/>
    <col min="2562" max="2562" width="9.28515625" style="37" customWidth="1"/>
    <col min="2563" max="2563" width="34.7109375" style="37" customWidth="1"/>
    <col min="2564" max="2812" width="9.140625" style="37"/>
    <col min="2813" max="2813" width="5.42578125" style="37" customWidth="1"/>
    <col min="2814" max="2814" width="7.5703125" style="37" customWidth="1"/>
    <col min="2815" max="2815" width="10.5703125" style="37" customWidth="1"/>
    <col min="2816" max="2816" width="16.5703125" style="37" customWidth="1"/>
    <col min="2817" max="2817" width="7.7109375" style="37" customWidth="1"/>
    <col min="2818" max="2818" width="9.28515625" style="37" customWidth="1"/>
    <col min="2819" max="2819" width="34.7109375" style="37" customWidth="1"/>
    <col min="2820" max="3068" width="9.140625" style="37"/>
    <col min="3069" max="3069" width="5.42578125" style="37" customWidth="1"/>
    <col min="3070" max="3070" width="7.5703125" style="37" customWidth="1"/>
    <col min="3071" max="3071" width="10.5703125" style="37" customWidth="1"/>
    <col min="3072" max="3072" width="16.5703125" style="37" customWidth="1"/>
    <col min="3073" max="3073" width="7.7109375" style="37" customWidth="1"/>
    <col min="3074" max="3074" width="9.28515625" style="37" customWidth="1"/>
    <col min="3075" max="3075" width="34.7109375" style="37" customWidth="1"/>
    <col min="3076" max="3324" width="9.140625" style="37"/>
    <col min="3325" max="3325" width="5.42578125" style="37" customWidth="1"/>
    <col min="3326" max="3326" width="7.5703125" style="37" customWidth="1"/>
    <col min="3327" max="3327" width="10.5703125" style="37" customWidth="1"/>
    <col min="3328" max="3328" width="16.5703125" style="37" customWidth="1"/>
    <col min="3329" max="3329" width="7.7109375" style="37" customWidth="1"/>
    <col min="3330" max="3330" width="9.28515625" style="37" customWidth="1"/>
    <col min="3331" max="3331" width="34.7109375" style="37" customWidth="1"/>
    <col min="3332" max="3580" width="9.140625" style="37"/>
    <col min="3581" max="3581" width="5.42578125" style="37" customWidth="1"/>
    <col min="3582" max="3582" width="7.5703125" style="37" customWidth="1"/>
    <col min="3583" max="3583" width="10.5703125" style="37" customWidth="1"/>
    <col min="3584" max="3584" width="16.5703125" style="37" customWidth="1"/>
    <col min="3585" max="3585" width="7.7109375" style="37" customWidth="1"/>
    <col min="3586" max="3586" width="9.28515625" style="37" customWidth="1"/>
    <col min="3587" max="3587" width="34.7109375" style="37" customWidth="1"/>
    <col min="3588" max="3836" width="9.140625" style="37"/>
    <col min="3837" max="3837" width="5.42578125" style="37" customWidth="1"/>
    <col min="3838" max="3838" width="7.5703125" style="37" customWidth="1"/>
    <col min="3839" max="3839" width="10.5703125" style="37" customWidth="1"/>
    <col min="3840" max="3840" width="16.5703125" style="37" customWidth="1"/>
    <col min="3841" max="3841" width="7.7109375" style="37" customWidth="1"/>
    <col min="3842" max="3842" width="9.28515625" style="37" customWidth="1"/>
    <col min="3843" max="3843" width="34.7109375" style="37" customWidth="1"/>
    <col min="3844" max="4092" width="9.140625" style="37"/>
    <col min="4093" max="4093" width="5.42578125" style="37" customWidth="1"/>
    <col min="4094" max="4094" width="7.5703125" style="37" customWidth="1"/>
    <col min="4095" max="4095" width="10.5703125" style="37" customWidth="1"/>
    <col min="4096" max="4096" width="16.5703125" style="37" customWidth="1"/>
    <col min="4097" max="4097" width="7.7109375" style="37" customWidth="1"/>
    <col min="4098" max="4098" width="9.28515625" style="37" customWidth="1"/>
    <col min="4099" max="4099" width="34.7109375" style="37" customWidth="1"/>
    <col min="4100" max="4348" width="9.140625" style="37"/>
    <col min="4349" max="4349" width="5.42578125" style="37" customWidth="1"/>
    <col min="4350" max="4350" width="7.5703125" style="37" customWidth="1"/>
    <col min="4351" max="4351" width="10.5703125" style="37" customWidth="1"/>
    <col min="4352" max="4352" width="16.5703125" style="37" customWidth="1"/>
    <col min="4353" max="4353" width="7.7109375" style="37" customWidth="1"/>
    <col min="4354" max="4354" width="9.28515625" style="37" customWidth="1"/>
    <col min="4355" max="4355" width="34.7109375" style="37" customWidth="1"/>
    <col min="4356" max="4604" width="9.140625" style="37"/>
    <col min="4605" max="4605" width="5.42578125" style="37" customWidth="1"/>
    <col min="4606" max="4606" width="7.5703125" style="37" customWidth="1"/>
    <col min="4607" max="4607" width="10.5703125" style="37" customWidth="1"/>
    <col min="4608" max="4608" width="16.5703125" style="37" customWidth="1"/>
    <col min="4609" max="4609" width="7.7109375" style="37" customWidth="1"/>
    <col min="4610" max="4610" width="9.28515625" style="37" customWidth="1"/>
    <col min="4611" max="4611" width="34.7109375" style="37" customWidth="1"/>
    <col min="4612" max="4860" width="9.140625" style="37"/>
    <col min="4861" max="4861" width="5.42578125" style="37" customWidth="1"/>
    <col min="4862" max="4862" width="7.5703125" style="37" customWidth="1"/>
    <col min="4863" max="4863" width="10.5703125" style="37" customWidth="1"/>
    <col min="4864" max="4864" width="16.5703125" style="37" customWidth="1"/>
    <col min="4865" max="4865" width="7.7109375" style="37" customWidth="1"/>
    <col min="4866" max="4866" width="9.28515625" style="37" customWidth="1"/>
    <col min="4867" max="4867" width="34.7109375" style="37" customWidth="1"/>
    <col min="4868" max="5116" width="9.140625" style="37"/>
    <col min="5117" max="5117" width="5.42578125" style="37" customWidth="1"/>
    <col min="5118" max="5118" width="7.5703125" style="37" customWidth="1"/>
    <col min="5119" max="5119" width="10.5703125" style="37" customWidth="1"/>
    <col min="5120" max="5120" width="16.5703125" style="37" customWidth="1"/>
    <col min="5121" max="5121" width="7.7109375" style="37" customWidth="1"/>
    <col min="5122" max="5122" width="9.28515625" style="37" customWidth="1"/>
    <col min="5123" max="5123" width="34.7109375" style="37" customWidth="1"/>
    <col min="5124" max="5372" width="9.140625" style="37"/>
    <col min="5373" max="5373" width="5.42578125" style="37" customWidth="1"/>
    <col min="5374" max="5374" width="7.5703125" style="37" customWidth="1"/>
    <col min="5375" max="5375" width="10.5703125" style="37" customWidth="1"/>
    <col min="5376" max="5376" width="16.5703125" style="37" customWidth="1"/>
    <col min="5377" max="5377" width="7.7109375" style="37" customWidth="1"/>
    <col min="5378" max="5378" width="9.28515625" style="37" customWidth="1"/>
    <col min="5379" max="5379" width="34.7109375" style="37" customWidth="1"/>
    <col min="5380" max="5628" width="9.140625" style="37"/>
    <col min="5629" max="5629" width="5.42578125" style="37" customWidth="1"/>
    <col min="5630" max="5630" width="7.5703125" style="37" customWidth="1"/>
    <col min="5631" max="5631" width="10.5703125" style="37" customWidth="1"/>
    <col min="5632" max="5632" width="16.5703125" style="37" customWidth="1"/>
    <col min="5633" max="5633" width="7.7109375" style="37" customWidth="1"/>
    <col min="5634" max="5634" width="9.28515625" style="37" customWidth="1"/>
    <col min="5635" max="5635" width="34.7109375" style="37" customWidth="1"/>
    <col min="5636" max="5884" width="9.140625" style="37"/>
    <col min="5885" max="5885" width="5.42578125" style="37" customWidth="1"/>
    <col min="5886" max="5886" width="7.5703125" style="37" customWidth="1"/>
    <col min="5887" max="5887" width="10.5703125" style="37" customWidth="1"/>
    <col min="5888" max="5888" width="16.5703125" style="37" customWidth="1"/>
    <col min="5889" max="5889" width="7.7109375" style="37" customWidth="1"/>
    <col min="5890" max="5890" width="9.28515625" style="37" customWidth="1"/>
    <col min="5891" max="5891" width="34.7109375" style="37" customWidth="1"/>
    <col min="5892" max="6140" width="9.140625" style="37"/>
    <col min="6141" max="6141" width="5.42578125" style="37" customWidth="1"/>
    <col min="6142" max="6142" width="7.5703125" style="37" customWidth="1"/>
    <col min="6143" max="6143" width="10.5703125" style="37" customWidth="1"/>
    <col min="6144" max="6144" width="16.5703125" style="37" customWidth="1"/>
    <col min="6145" max="6145" width="7.7109375" style="37" customWidth="1"/>
    <col min="6146" max="6146" width="9.28515625" style="37" customWidth="1"/>
    <col min="6147" max="6147" width="34.7109375" style="37" customWidth="1"/>
    <col min="6148" max="6396" width="9.140625" style="37"/>
    <col min="6397" max="6397" width="5.42578125" style="37" customWidth="1"/>
    <col min="6398" max="6398" width="7.5703125" style="37" customWidth="1"/>
    <col min="6399" max="6399" width="10.5703125" style="37" customWidth="1"/>
    <col min="6400" max="6400" width="16.5703125" style="37" customWidth="1"/>
    <col min="6401" max="6401" width="7.7109375" style="37" customWidth="1"/>
    <col min="6402" max="6402" width="9.28515625" style="37" customWidth="1"/>
    <col min="6403" max="6403" width="34.7109375" style="37" customWidth="1"/>
    <col min="6404" max="6652" width="9.140625" style="37"/>
    <col min="6653" max="6653" width="5.42578125" style="37" customWidth="1"/>
    <col min="6654" max="6654" width="7.5703125" style="37" customWidth="1"/>
    <col min="6655" max="6655" width="10.5703125" style="37" customWidth="1"/>
    <col min="6656" max="6656" width="16.5703125" style="37" customWidth="1"/>
    <col min="6657" max="6657" width="7.7109375" style="37" customWidth="1"/>
    <col min="6658" max="6658" width="9.28515625" style="37" customWidth="1"/>
    <col min="6659" max="6659" width="34.7109375" style="37" customWidth="1"/>
    <col min="6660" max="6908" width="9.140625" style="37"/>
    <col min="6909" max="6909" width="5.42578125" style="37" customWidth="1"/>
    <col min="6910" max="6910" width="7.5703125" style="37" customWidth="1"/>
    <col min="6911" max="6911" width="10.5703125" style="37" customWidth="1"/>
    <col min="6912" max="6912" width="16.5703125" style="37" customWidth="1"/>
    <col min="6913" max="6913" width="7.7109375" style="37" customWidth="1"/>
    <col min="6914" max="6914" width="9.28515625" style="37" customWidth="1"/>
    <col min="6915" max="6915" width="34.7109375" style="37" customWidth="1"/>
    <col min="6916" max="7164" width="9.140625" style="37"/>
    <col min="7165" max="7165" width="5.42578125" style="37" customWidth="1"/>
    <col min="7166" max="7166" width="7.5703125" style="37" customWidth="1"/>
    <col min="7167" max="7167" width="10.5703125" style="37" customWidth="1"/>
    <col min="7168" max="7168" width="16.5703125" style="37" customWidth="1"/>
    <col min="7169" max="7169" width="7.7109375" style="37" customWidth="1"/>
    <col min="7170" max="7170" width="9.28515625" style="37" customWidth="1"/>
    <col min="7171" max="7171" width="34.7109375" style="37" customWidth="1"/>
    <col min="7172" max="7420" width="9.140625" style="37"/>
    <col min="7421" max="7421" width="5.42578125" style="37" customWidth="1"/>
    <col min="7422" max="7422" width="7.5703125" style="37" customWidth="1"/>
    <col min="7423" max="7423" width="10.5703125" style="37" customWidth="1"/>
    <col min="7424" max="7424" width="16.5703125" style="37" customWidth="1"/>
    <col min="7425" max="7425" width="7.7109375" style="37" customWidth="1"/>
    <col min="7426" max="7426" width="9.28515625" style="37" customWidth="1"/>
    <col min="7427" max="7427" width="34.7109375" style="37" customWidth="1"/>
    <col min="7428" max="7676" width="9.140625" style="37"/>
    <col min="7677" max="7677" width="5.42578125" style="37" customWidth="1"/>
    <col min="7678" max="7678" width="7.5703125" style="37" customWidth="1"/>
    <col min="7679" max="7679" width="10.5703125" style="37" customWidth="1"/>
    <col min="7680" max="7680" width="16.5703125" style="37" customWidth="1"/>
    <col min="7681" max="7681" width="7.7109375" style="37" customWidth="1"/>
    <col min="7682" max="7682" width="9.28515625" style="37" customWidth="1"/>
    <col min="7683" max="7683" width="34.7109375" style="37" customWidth="1"/>
    <col min="7684" max="7932" width="9.140625" style="37"/>
    <col min="7933" max="7933" width="5.42578125" style="37" customWidth="1"/>
    <col min="7934" max="7934" width="7.5703125" style="37" customWidth="1"/>
    <col min="7935" max="7935" width="10.5703125" style="37" customWidth="1"/>
    <col min="7936" max="7936" width="16.5703125" style="37" customWidth="1"/>
    <col min="7937" max="7937" width="7.7109375" style="37" customWidth="1"/>
    <col min="7938" max="7938" width="9.28515625" style="37" customWidth="1"/>
    <col min="7939" max="7939" width="34.7109375" style="37" customWidth="1"/>
    <col min="7940" max="8188" width="9.140625" style="37"/>
    <col min="8189" max="8189" width="5.42578125" style="37" customWidth="1"/>
    <col min="8190" max="8190" width="7.5703125" style="37" customWidth="1"/>
    <col min="8191" max="8191" width="10.5703125" style="37" customWidth="1"/>
    <col min="8192" max="8192" width="16.5703125" style="37" customWidth="1"/>
    <col min="8193" max="8193" width="7.7109375" style="37" customWidth="1"/>
    <col min="8194" max="8194" width="9.28515625" style="37" customWidth="1"/>
    <col min="8195" max="8195" width="34.7109375" style="37" customWidth="1"/>
    <col min="8196" max="8444" width="9.140625" style="37"/>
    <col min="8445" max="8445" width="5.42578125" style="37" customWidth="1"/>
    <col min="8446" max="8446" width="7.5703125" style="37" customWidth="1"/>
    <col min="8447" max="8447" width="10.5703125" style="37" customWidth="1"/>
    <col min="8448" max="8448" width="16.5703125" style="37" customWidth="1"/>
    <col min="8449" max="8449" width="7.7109375" style="37" customWidth="1"/>
    <col min="8450" max="8450" width="9.28515625" style="37" customWidth="1"/>
    <col min="8451" max="8451" width="34.7109375" style="37" customWidth="1"/>
    <col min="8452" max="8700" width="9.140625" style="37"/>
    <col min="8701" max="8701" width="5.42578125" style="37" customWidth="1"/>
    <col min="8702" max="8702" width="7.5703125" style="37" customWidth="1"/>
    <col min="8703" max="8703" width="10.5703125" style="37" customWidth="1"/>
    <col min="8704" max="8704" width="16.5703125" style="37" customWidth="1"/>
    <col min="8705" max="8705" width="7.7109375" style="37" customWidth="1"/>
    <col min="8706" max="8706" width="9.28515625" style="37" customWidth="1"/>
    <col min="8707" max="8707" width="34.7109375" style="37" customWidth="1"/>
    <col min="8708" max="8956" width="9.140625" style="37"/>
    <col min="8957" max="8957" width="5.42578125" style="37" customWidth="1"/>
    <col min="8958" max="8958" width="7.5703125" style="37" customWidth="1"/>
    <col min="8959" max="8959" width="10.5703125" style="37" customWidth="1"/>
    <col min="8960" max="8960" width="16.5703125" style="37" customWidth="1"/>
    <col min="8961" max="8961" width="7.7109375" style="37" customWidth="1"/>
    <col min="8962" max="8962" width="9.28515625" style="37" customWidth="1"/>
    <col min="8963" max="8963" width="34.7109375" style="37" customWidth="1"/>
    <col min="8964" max="9212" width="9.140625" style="37"/>
    <col min="9213" max="9213" width="5.42578125" style="37" customWidth="1"/>
    <col min="9214" max="9214" width="7.5703125" style="37" customWidth="1"/>
    <col min="9215" max="9215" width="10.5703125" style="37" customWidth="1"/>
    <col min="9216" max="9216" width="16.5703125" style="37" customWidth="1"/>
    <col min="9217" max="9217" width="7.7109375" style="37" customWidth="1"/>
    <col min="9218" max="9218" width="9.28515625" style="37" customWidth="1"/>
    <col min="9219" max="9219" width="34.7109375" style="37" customWidth="1"/>
    <col min="9220" max="9468" width="9.140625" style="37"/>
    <col min="9469" max="9469" width="5.42578125" style="37" customWidth="1"/>
    <col min="9470" max="9470" width="7.5703125" style="37" customWidth="1"/>
    <col min="9471" max="9471" width="10.5703125" style="37" customWidth="1"/>
    <col min="9472" max="9472" width="16.5703125" style="37" customWidth="1"/>
    <col min="9473" max="9473" width="7.7109375" style="37" customWidth="1"/>
    <col min="9474" max="9474" width="9.28515625" style="37" customWidth="1"/>
    <col min="9475" max="9475" width="34.7109375" style="37" customWidth="1"/>
    <col min="9476" max="9724" width="9.140625" style="37"/>
    <col min="9725" max="9725" width="5.42578125" style="37" customWidth="1"/>
    <col min="9726" max="9726" width="7.5703125" style="37" customWidth="1"/>
    <col min="9727" max="9727" width="10.5703125" style="37" customWidth="1"/>
    <col min="9728" max="9728" width="16.5703125" style="37" customWidth="1"/>
    <col min="9729" max="9729" width="7.7109375" style="37" customWidth="1"/>
    <col min="9730" max="9730" width="9.28515625" style="37" customWidth="1"/>
    <col min="9731" max="9731" width="34.7109375" style="37" customWidth="1"/>
    <col min="9732" max="9980" width="9.140625" style="37"/>
    <col min="9981" max="9981" width="5.42578125" style="37" customWidth="1"/>
    <col min="9982" max="9982" width="7.5703125" style="37" customWidth="1"/>
    <col min="9983" max="9983" width="10.5703125" style="37" customWidth="1"/>
    <col min="9984" max="9984" width="16.5703125" style="37" customWidth="1"/>
    <col min="9985" max="9985" width="7.7109375" style="37" customWidth="1"/>
    <col min="9986" max="9986" width="9.28515625" style="37" customWidth="1"/>
    <col min="9987" max="9987" width="34.7109375" style="37" customWidth="1"/>
    <col min="9988" max="10236" width="9.140625" style="37"/>
    <col min="10237" max="10237" width="5.42578125" style="37" customWidth="1"/>
    <col min="10238" max="10238" width="7.5703125" style="37" customWidth="1"/>
    <col min="10239" max="10239" width="10.5703125" style="37" customWidth="1"/>
    <col min="10240" max="10240" width="16.5703125" style="37" customWidth="1"/>
    <col min="10241" max="10241" width="7.7109375" style="37" customWidth="1"/>
    <col min="10242" max="10242" width="9.28515625" style="37" customWidth="1"/>
    <col min="10243" max="10243" width="34.7109375" style="37" customWidth="1"/>
    <col min="10244" max="10492" width="9.140625" style="37"/>
    <col min="10493" max="10493" width="5.42578125" style="37" customWidth="1"/>
    <col min="10494" max="10494" width="7.5703125" style="37" customWidth="1"/>
    <col min="10495" max="10495" width="10.5703125" style="37" customWidth="1"/>
    <col min="10496" max="10496" width="16.5703125" style="37" customWidth="1"/>
    <col min="10497" max="10497" width="7.7109375" style="37" customWidth="1"/>
    <col min="10498" max="10498" width="9.28515625" style="37" customWidth="1"/>
    <col min="10499" max="10499" width="34.7109375" style="37" customWidth="1"/>
    <col min="10500" max="10748" width="9.140625" style="37"/>
    <col min="10749" max="10749" width="5.42578125" style="37" customWidth="1"/>
    <col min="10750" max="10750" width="7.5703125" style="37" customWidth="1"/>
    <col min="10751" max="10751" width="10.5703125" style="37" customWidth="1"/>
    <col min="10752" max="10752" width="16.5703125" style="37" customWidth="1"/>
    <col min="10753" max="10753" width="7.7109375" style="37" customWidth="1"/>
    <col min="10754" max="10754" width="9.28515625" style="37" customWidth="1"/>
    <col min="10755" max="10755" width="34.7109375" style="37" customWidth="1"/>
    <col min="10756" max="11004" width="9.140625" style="37"/>
    <col min="11005" max="11005" width="5.42578125" style="37" customWidth="1"/>
    <col min="11006" max="11006" width="7.5703125" style="37" customWidth="1"/>
    <col min="11007" max="11007" width="10.5703125" style="37" customWidth="1"/>
    <col min="11008" max="11008" width="16.5703125" style="37" customWidth="1"/>
    <col min="11009" max="11009" width="7.7109375" style="37" customWidth="1"/>
    <col min="11010" max="11010" width="9.28515625" style="37" customWidth="1"/>
    <col min="11011" max="11011" width="34.7109375" style="37" customWidth="1"/>
    <col min="11012" max="11260" width="9.140625" style="37"/>
    <col min="11261" max="11261" width="5.42578125" style="37" customWidth="1"/>
    <col min="11262" max="11262" width="7.5703125" style="37" customWidth="1"/>
    <col min="11263" max="11263" width="10.5703125" style="37" customWidth="1"/>
    <col min="11264" max="11264" width="16.5703125" style="37" customWidth="1"/>
    <col min="11265" max="11265" width="7.7109375" style="37" customWidth="1"/>
    <col min="11266" max="11266" width="9.28515625" style="37" customWidth="1"/>
    <col min="11267" max="11267" width="34.7109375" style="37" customWidth="1"/>
    <col min="11268" max="11516" width="9.140625" style="37"/>
    <col min="11517" max="11517" width="5.42578125" style="37" customWidth="1"/>
    <col min="11518" max="11518" width="7.5703125" style="37" customWidth="1"/>
    <col min="11519" max="11519" width="10.5703125" style="37" customWidth="1"/>
    <col min="11520" max="11520" width="16.5703125" style="37" customWidth="1"/>
    <col min="11521" max="11521" width="7.7109375" style="37" customWidth="1"/>
    <col min="11522" max="11522" width="9.28515625" style="37" customWidth="1"/>
    <col min="11523" max="11523" width="34.7109375" style="37" customWidth="1"/>
    <col min="11524" max="11772" width="9.140625" style="37"/>
    <col min="11773" max="11773" width="5.42578125" style="37" customWidth="1"/>
    <col min="11774" max="11774" width="7.5703125" style="37" customWidth="1"/>
    <col min="11775" max="11775" width="10.5703125" style="37" customWidth="1"/>
    <col min="11776" max="11776" width="16.5703125" style="37" customWidth="1"/>
    <col min="11777" max="11777" width="7.7109375" style="37" customWidth="1"/>
    <col min="11778" max="11778" width="9.28515625" style="37" customWidth="1"/>
    <col min="11779" max="11779" width="34.7109375" style="37" customWidth="1"/>
    <col min="11780" max="12028" width="9.140625" style="37"/>
    <col min="12029" max="12029" width="5.42578125" style="37" customWidth="1"/>
    <col min="12030" max="12030" width="7.5703125" style="37" customWidth="1"/>
    <col min="12031" max="12031" width="10.5703125" style="37" customWidth="1"/>
    <col min="12032" max="12032" width="16.5703125" style="37" customWidth="1"/>
    <col min="12033" max="12033" width="7.7109375" style="37" customWidth="1"/>
    <col min="12034" max="12034" width="9.28515625" style="37" customWidth="1"/>
    <col min="12035" max="12035" width="34.7109375" style="37" customWidth="1"/>
    <col min="12036" max="12284" width="9.140625" style="37"/>
    <col min="12285" max="12285" width="5.42578125" style="37" customWidth="1"/>
    <col min="12286" max="12286" width="7.5703125" style="37" customWidth="1"/>
    <col min="12287" max="12287" width="10.5703125" style="37" customWidth="1"/>
    <col min="12288" max="12288" width="16.5703125" style="37" customWidth="1"/>
    <col min="12289" max="12289" width="7.7109375" style="37" customWidth="1"/>
    <col min="12290" max="12290" width="9.28515625" style="37" customWidth="1"/>
    <col min="12291" max="12291" width="34.7109375" style="37" customWidth="1"/>
    <col min="12292" max="12540" width="9.140625" style="37"/>
    <col min="12541" max="12541" width="5.42578125" style="37" customWidth="1"/>
    <col min="12542" max="12542" width="7.5703125" style="37" customWidth="1"/>
    <col min="12543" max="12543" width="10.5703125" style="37" customWidth="1"/>
    <col min="12544" max="12544" width="16.5703125" style="37" customWidth="1"/>
    <col min="12545" max="12545" width="7.7109375" style="37" customWidth="1"/>
    <col min="12546" max="12546" width="9.28515625" style="37" customWidth="1"/>
    <col min="12547" max="12547" width="34.7109375" style="37" customWidth="1"/>
    <col min="12548" max="12796" width="9.140625" style="37"/>
    <col min="12797" max="12797" width="5.42578125" style="37" customWidth="1"/>
    <col min="12798" max="12798" width="7.5703125" style="37" customWidth="1"/>
    <col min="12799" max="12799" width="10.5703125" style="37" customWidth="1"/>
    <col min="12800" max="12800" width="16.5703125" style="37" customWidth="1"/>
    <col min="12801" max="12801" width="7.7109375" style="37" customWidth="1"/>
    <col min="12802" max="12802" width="9.28515625" style="37" customWidth="1"/>
    <col min="12803" max="12803" width="34.7109375" style="37" customWidth="1"/>
    <col min="12804" max="13052" width="9.140625" style="37"/>
    <col min="13053" max="13053" width="5.42578125" style="37" customWidth="1"/>
    <col min="13054" max="13054" width="7.5703125" style="37" customWidth="1"/>
    <col min="13055" max="13055" width="10.5703125" style="37" customWidth="1"/>
    <col min="13056" max="13056" width="16.5703125" style="37" customWidth="1"/>
    <col min="13057" max="13057" width="7.7109375" style="37" customWidth="1"/>
    <col min="13058" max="13058" width="9.28515625" style="37" customWidth="1"/>
    <col min="13059" max="13059" width="34.7109375" style="37" customWidth="1"/>
    <col min="13060" max="13308" width="9.140625" style="37"/>
    <col min="13309" max="13309" width="5.42578125" style="37" customWidth="1"/>
    <col min="13310" max="13310" width="7.5703125" style="37" customWidth="1"/>
    <col min="13311" max="13311" width="10.5703125" style="37" customWidth="1"/>
    <col min="13312" max="13312" width="16.5703125" style="37" customWidth="1"/>
    <col min="13313" max="13313" width="7.7109375" style="37" customWidth="1"/>
    <col min="13314" max="13314" width="9.28515625" style="37" customWidth="1"/>
    <col min="13315" max="13315" width="34.7109375" style="37" customWidth="1"/>
    <col min="13316" max="13564" width="9.140625" style="37"/>
    <col min="13565" max="13565" width="5.42578125" style="37" customWidth="1"/>
    <col min="13566" max="13566" width="7.5703125" style="37" customWidth="1"/>
    <col min="13567" max="13567" width="10.5703125" style="37" customWidth="1"/>
    <col min="13568" max="13568" width="16.5703125" style="37" customWidth="1"/>
    <col min="13569" max="13569" width="7.7109375" style="37" customWidth="1"/>
    <col min="13570" max="13570" width="9.28515625" style="37" customWidth="1"/>
    <col min="13571" max="13571" width="34.7109375" style="37" customWidth="1"/>
    <col min="13572" max="13820" width="9.140625" style="37"/>
    <col min="13821" max="13821" width="5.42578125" style="37" customWidth="1"/>
    <col min="13822" max="13822" width="7.5703125" style="37" customWidth="1"/>
    <col min="13823" max="13823" width="10.5703125" style="37" customWidth="1"/>
    <col min="13824" max="13824" width="16.5703125" style="37" customWidth="1"/>
    <col min="13825" max="13825" width="7.7109375" style="37" customWidth="1"/>
    <col min="13826" max="13826" width="9.28515625" style="37" customWidth="1"/>
    <col min="13827" max="13827" width="34.7109375" style="37" customWidth="1"/>
    <col min="13828" max="14076" width="9.140625" style="37"/>
    <col min="14077" max="14077" width="5.42578125" style="37" customWidth="1"/>
    <col min="14078" max="14078" width="7.5703125" style="37" customWidth="1"/>
    <col min="14079" max="14079" width="10.5703125" style="37" customWidth="1"/>
    <col min="14080" max="14080" width="16.5703125" style="37" customWidth="1"/>
    <col min="14081" max="14081" width="7.7109375" style="37" customWidth="1"/>
    <col min="14082" max="14082" width="9.28515625" style="37" customWidth="1"/>
    <col min="14083" max="14083" width="34.7109375" style="37" customWidth="1"/>
    <col min="14084" max="14332" width="9.140625" style="37"/>
    <col min="14333" max="14333" width="5.42578125" style="37" customWidth="1"/>
    <col min="14334" max="14334" width="7.5703125" style="37" customWidth="1"/>
    <col min="14335" max="14335" width="10.5703125" style="37" customWidth="1"/>
    <col min="14336" max="14336" width="16.5703125" style="37" customWidth="1"/>
    <col min="14337" max="14337" width="7.7109375" style="37" customWidth="1"/>
    <col min="14338" max="14338" width="9.28515625" style="37" customWidth="1"/>
    <col min="14339" max="14339" width="34.7109375" style="37" customWidth="1"/>
    <col min="14340" max="14588" width="9.140625" style="37"/>
    <col min="14589" max="14589" width="5.42578125" style="37" customWidth="1"/>
    <col min="14590" max="14590" width="7.5703125" style="37" customWidth="1"/>
    <col min="14591" max="14591" width="10.5703125" style="37" customWidth="1"/>
    <col min="14592" max="14592" width="16.5703125" style="37" customWidth="1"/>
    <col min="14593" max="14593" width="7.7109375" style="37" customWidth="1"/>
    <col min="14594" max="14594" width="9.28515625" style="37" customWidth="1"/>
    <col min="14595" max="14595" width="34.7109375" style="37" customWidth="1"/>
    <col min="14596" max="14844" width="9.140625" style="37"/>
    <col min="14845" max="14845" width="5.42578125" style="37" customWidth="1"/>
    <col min="14846" max="14846" width="7.5703125" style="37" customWidth="1"/>
    <col min="14847" max="14847" width="10.5703125" style="37" customWidth="1"/>
    <col min="14848" max="14848" width="16.5703125" style="37" customWidth="1"/>
    <col min="14849" max="14849" width="7.7109375" style="37" customWidth="1"/>
    <col min="14850" max="14850" width="9.28515625" style="37" customWidth="1"/>
    <col min="14851" max="14851" width="34.7109375" style="37" customWidth="1"/>
    <col min="14852" max="15100" width="9.140625" style="37"/>
    <col min="15101" max="15101" width="5.42578125" style="37" customWidth="1"/>
    <col min="15102" max="15102" width="7.5703125" style="37" customWidth="1"/>
    <col min="15103" max="15103" width="10.5703125" style="37" customWidth="1"/>
    <col min="15104" max="15104" width="16.5703125" style="37" customWidth="1"/>
    <col min="15105" max="15105" width="7.7109375" style="37" customWidth="1"/>
    <col min="15106" max="15106" width="9.28515625" style="37" customWidth="1"/>
    <col min="15107" max="15107" width="34.7109375" style="37" customWidth="1"/>
    <col min="15108" max="15356" width="9.140625" style="37"/>
    <col min="15357" max="15357" width="5.42578125" style="37" customWidth="1"/>
    <col min="15358" max="15358" width="7.5703125" style="37" customWidth="1"/>
    <col min="15359" max="15359" width="10.5703125" style="37" customWidth="1"/>
    <col min="15360" max="15360" width="16.5703125" style="37" customWidth="1"/>
    <col min="15361" max="15361" width="7.7109375" style="37" customWidth="1"/>
    <col min="15362" max="15362" width="9.28515625" style="37" customWidth="1"/>
    <col min="15363" max="15363" width="34.7109375" style="37" customWidth="1"/>
    <col min="15364" max="15612" width="9.140625" style="37"/>
    <col min="15613" max="15613" width="5.42578125" style="37" customWidth="1"/>
    <col min="15614" max="15614" width="7.5703125" style="37" customWidth="1"/>
    <col min="15615" max="15615" width="10.5703125" style="37" customWidth="1"/>
    <col min="15616" max="15616" width="16.5703125" style="37" customWidth="1"/>
    <col min="15617" max="15617" width="7.7109375" style="37" customWidth="1"/>
    <col min="15618" max="15618" width="9.28515625" style="37" customWidth="1"/>
    <col min="15619" max="15619" width="34.7109375" style="37" customWidth="1"/>
    <col min="15620" max="15868" width="9.140625" style="37"/>
    <col min="15869" max="15869" width="5.42578125" style="37" customWidth="1"/>
    <col min="15870" max="15870" width="7.5703125" style="37" customWidth="1"/>
    <col min="15871" max="15871" width="10.5703125" style="37" customWidth="1"/>
    <col min="15872" max="15872" width="16.5703125" style="37" customWidth="1"/>
    <col min="15873" max="15873" width="7.7109375" style="37" customWidth="1"/>
    <col min="15874" max="15874" width="9.28515625" style="37" customWidth="1"/>
    <col min="15875" max="15875" width="34.7109375" style="37" customWidth="1"/>
    <col min="15876" max="16124" width="9.140625" style="37"/>
    <col min="16125" max="16125" width="5.42578125" style="37" customWidth="1"/>
    <col min="16126" max="16126" width="7.5703125" style="37" customWidth="1"/>
    <col min="16127" max="16127" width="10.5703125" style="37" customWidth="1"/>
    <col min="16128" max="16128" width="16.5703125" style="37" customWidth="1"/>
    <col min="16129" max="16129" width="7.7109375" style="37" customWidth="1"/>
    <col min="16130" max="16130" width="9.28515625" style="37" customWidth="1"/>
    <col min="16131" max="16131" width="34.7109375" style="37" customWidth="1"/>
    <col min="16132" max="16384" width="9.140625" style="37"/>
  </cols>
  <sheetData>
    <row r="1" spans="1:16131" ht="21" customHeight="1" x14ac:dyDescent="0.3">
      <c r="A1" s="2465" t="s">
        <v>27</v>
      </c>
      <c r="B1" s="2465"/>
      <c r="C1" s="2465"/>
      <c r="D1" s="2465"/>
      <c r="E1" s="2465"/>
      <c r="F1" s="40"/>
      <c r="G1" s="34"/>
      <c r="H1" s="35"/>
    </row>
    <row r="2" spans="1:16131" ht="18.75" customHeight="1" x14ac:dyDescent="0.3">
      <c r="A2" s="2465" t="s">
        <v>26</v>
      </c>
      <c r="B2" s="2465"/>
      <c r="C2" s="2465"/>
      <c r="D2" s="2465"/>
      <c r="E2" s="2465"/>
      <c r="F2" s="40"/>
      <c r="G2" s="34"/>
      <c r="H2" s="35"/>
    </row>
    <row r="3" spans="1:16131" ht="17.25" customHeight="1" x14ac:dyDescent="0.3">
      <c r="A3" s="32"/>
      <c r="B3" s="33"/>
      <c r="C3" s="32"/>
      <c r="D3" s="33"/>
      <c r="E3" s="34"/>
      <c r="F3" s="34"/>
      <c r="G3" s="34"/>
      <c r="H3" s="35"/>
    </row>
    <row r="4" spans="1:16131" ht="21.75" customHeight="1" x14ac:dyDescent="0.2">
      <c r="A4" s="2466" t="s">
        <v>614</v>
      </c>
      <c r="B4" s="2466"/>
      <c r="C4" s="2466"/>
      <c r="D4" s="2466"/>
      <c r="E4" s="2466"/>
      <c r="F4" s="2466"/>
      <c r="G4" s="2466"/>
      <c r="H4" s="2466"/>
      <c r="I4" s="2466"/>
    </row>
    <row r="5" spans="1:16131" ht="20.25" customHeight="1" x14ac:dyDescent="0.2">
      <c r="A5" s="2467" t="s">
        <v>1911</v>
      </c>
      <c r="B5" s="2467"/>
      <c r="C5" s="2467"/>
      <c r="D5" s="2467"/>
      <c r="E5" s="2467"/>
      <c r="F5" s="2467"/>
      <c r="G5" s="2467"/>
      <c r="H5" s="2467"/>
      <c r="I5" s="2467"/>
    </row>
    <row r="6" spans="1:16131" ht="14.25" customHeight="1" x14ac:dyDescent="0.2">
      <c r="B6" s="39"/>
    </row>
    <row r="7" spans="1:16131" s="38" customFormat="1" ht="19.5" customHeight="1" x14ac:dyDescent="0.2">
      <c r="A7" s="851" t="s">
        <v>300</v>
      </c>
      <c r="B7" s="851" t="s">
        <v>301</v>
      </c>
      <c r="C7" s="851" t="s">
        <v>302</v>
      </c>
      <c r="D7" s="852" t="s">
        <v>473</v>
      </c>
      <c r="E7" s="852" t="s">
        <v>474</v>
      </c>
      <c r="F7" s="851" t="s">
        <v>546</v>
      </c>
      <c r="G7" s="851" t="s">
        <v>28</v>
      </c>
      <c r="H7" s="851" t="s">
        <v>475</v>
      </c>
      <c r="I7" s="851" t="s">
        <v>29</v>
      </c>
    </row>
    <row r="8" spans="1:16131" s="36" customFormat="1" ht="14.25" customHeight="1" x14ac:dyDescent="0.2">
      <c r="A8" s="41">
        <v>1</v>
      </c>
      <c r="B8" s="42" t="s">
        <v>76</v>
      </c>
      <c r="C8" s="43" t="s">
        <v>491</v>
      </c>
      <c r="D8" s="42">
        <v>616</v>
      </c>
      <c r="E8" s="42">
        <v>1020</v>
      </c>
      <c r="F8" s="41" t="s">
        <v>795</v>
      </c>
      <c r="G8" s="41" t="s">
        <v>100</v>
      </c>
      <c r="H8" s="42">
        <v>30</v>
      </c>
      <c r="I8" s="41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</row>
    <row r="9" spans="1:16131" s="36" customFormat="1" ht="14.25" customHeight="1" x14ac:dyDescent="0.2">
      <c r="A9" s="41"/>
      <c r="B9" s="42"/>
      <c r="C9" s="43"/>
      <c r="D9" s="42"/>
      <c r="E9" s="42"/>
      <c r="F9" s="41" t="s">
        <v>1333</v>
      </c>
      <c r="G9" s="41" t="s">
        <v>106</v>
      </c>
      <c r="H9" s="42">
        <v>60</v>
      </c>
      <c r="I9" s="41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</row>
    <row r="10" spans="1:16131" ht="14.25" customHeight="1" x14ac:dyDescent="0.2">
      <c r="A10" s="41"/>
      <c r="B10" s="42"/>
      <c r="C10" s="41"/>
      <c r="D10" s="42"/>
      <c r="E10" s="42"/>
      <c r="F10" s="41" t="s">
        <v>1334</v>
      </c>
      <c r="G10" s="41" t="s">
        <v>1792</v>
      </c>
      <c r="H10" s="42">
        <v>150</v>
      </c>
      <c r="I10" s="41"/>
    </row>
    <row r="11" spans="1:16131" ht="14.25" customHeight="1" x14ac:dyDescent="0.2">
      <c r="A11" s="41"/>
      <c r="B11" s="42"/>
      <c r="C11" s="41"/>
      <c r="D11" s="42"/>
      <c r="E11" s="42"/>
      <c r="F11" s="41" t="s">
        <v>1335</v>
      </c>
      <c r="G11" s="41" t="s">
        <v>983</v>
      </c>
      <c r="H11" s="42">
        <v>120</v>
      </c>
      <c r="I11" s="41"/>
    </row>
    <row r="12" spans="1:16131" ht="14.25" customHeight="1" x14ac:dyDescent="0.2">
      <c r="A12" s="41"/>
      <c r="B12" s="42"/>
      <c r="C12" s="41"/>
      <c r="D12" s="42"/>
      <c r="E12" s="42"/>
      <c r="F12" s="41" t="s">
        <v>1336</v>
      </c>
      <c r="G12" s="41" t="s">
        <v>107</v>
      </c>
      <c r="H12" s="42">
        <v>300</v>
      </c>
      <c r="I12" s="41"/>
    </row>
    <row r="13" spans="1:16131" ht="14.25" customHeight="1" x14ac:dyDescent="0.2">
      <c r="A13" s="41"/>
      <c r="B13" s="42"/>
      <c r="C13" s="41"/>
      <c r="D13" s="42"/>
      <c r="E13" s="42"/>
      <c r="F13" s="41" t="s">
        <v>1337</v>
      </c>
      <c r="G13" s="41" t="s">
        <v>1019</v>
      </c>
      <c r="H13" s="42">
        <v>360</v>
      </c>
      <c r="I13" s="41"/>
    </row>
    <row r="14" spans="1:16131" ht="14.25" customHeight="1" x14ac:dyDescent="0.2">
      <c r="A14" s="41">
        <v>2</v>
      </c>
      <c r="B14" s="42" t="s">
        <v>44</v>
      </c>
      <c r="C14" s="41" t="s">
        <v>492</v>
      </c>
      <c r="D14" s="42">
        <v>616</v>
      </c>
      <c r="E14" s="42">
        <v>1410</v>
      </c>
      <c r="F14" s="41" t="s">
        <v>812</v>
      </c>
      <c r="G14" s="41" t="s">
        <v>100</v>
      </c>
      <c r="H14" s="42">
        <v>90</v>
      </c>
      <c r="I14" s="41"/>
    </row>
    <row r="15" spans="1:16131" ht="14.25" customHeight="1" x14ac:dyDescent="0.2">
      <c r="A15" s="41"/>
      <c r="B15" s="42"/>
      <c r="C15" s="41"/>
      <c r="D15" s="42"/>
      <c r="E15" s="42"/>
      <c r="F15" s="41" t="s">
        <v>788</v>
      </c>
      <c r="G15" s="41" t="s">
        <v>102</v>
      </c>
      <c r="H15" s="42">
        <v>120</v>
      </c>
      <c r="I15" s="41"/>
    </row>
    <row r="16" spans="1:16131" ht="14.25" customHeight="1" x14ac:dyDescent="0.2">
      <c r="A16" s="41"/>
      <c r="B16" s="42"/>
      <c r="C16" s="41"/>
      <c r="D16" s="42"/>
      <c r="E16" s="42"/>
      <c r="F16" s="41" t="s">
        <v>1338</v>
      </c>
      <c r="G16" s="41" t="s">
        <v>976</v>
      </c>
      <c r="H16" s="42">
        <v>60</v>
      </c>
      <c r="I16" s="41"/>
    </row>
    <row r="17" spans="1:9" ht="14.25" customHeight="1" x14ac:dyDescent="0.2">
      <c r="A17" s="41"/>
      <c r="B17" s="42"/>
      <c r="C17" s="41"/>
      <c r="D17" s="42"/>
      <c r="E17" s="42"/>
      <c r="F17" s="41" t="s">
        <v>1824</v>
      </c>
      <c r="G17" s="41" t="s">
        <v>1801</v>
      </c>
      <c r="H17" s="42">
        <v>60</v>
      </c>
      <c r="I17" s="41"/>
    </row>
    <row r="18" spans="1:9" ht="14.25" customHeight="1" x14ac:dyDescent="0.2">
      <c r="A18" s="41"/>
      <c r="B18" s="42"/>
      <c r="C18" s="41"/>
      <c r="D18" s="42"/>
      <c r="E18" s="42"/>
      <c r="F18" s="41" t="s">
        <v>1825</v>
      </c>
      <c r="G18" s="41" t="s">
        <v>1801</v>
      </c>
      <c r="H18" s="42">
        <v>60</v>
      </c>
      <c r="I18" s="41"/>
    </row>
    <row r="19" spans="1:9" ht="14.25" customHeight="1" x14ac:dyDescent="0.2">
      <c r="A19" s="41"/>
      <c r="B19" s="42"/>
      <c r="C19" s="41"/>
      <c r="D19" s="42"/>
      <c r="E19" s="42"/>
      <c r="F19" s="41" t="s">
        <v>1826</v>
      </c>
      <c r="G19" s="41" t="s">
        <v>1801</v>
      </c>
      <c r="H19" s="42">
        <v>60</v>
      </c>
      <c r="I19" s="41"/>
    </row>
    <row r="20" spans="1:9" ht="14.25" customHeight="1" x14ac:dyDescent="0.2">
      <c r="A20" s="41"/>
      <c r="B20" s="42"/>
      <c r="C20" s="41"/>
      <c r="D20" s="42"/>
      <c r="E20" s="42"/>
      <c r="F20" s="41" t="s">
        <v>1827</v>
      </c>
      <c r="G20" s="41" t="s">
        <v>1801</v>
      </c>
      <c r="H20" s="42">
        <v>60</v>
      </c>
      <c r="I20" s="41"/>
    </row>
    <row r="21" spans="1:9" ht="14.25" customHeight="1" x14ac:dyDescent="0.2">
      <c r="A21" s="41"/>
      <c r="B21" s="42"/>
      <c r="C21" s="41"/>
      <c r="D21" s="42"/>
      <c r="E21" s="42"/>
      <c r="F21" s="41" t="s">
        <v>780</v>
      </c>
      <c r="G21" s="41" t="s">
        <v>93</v>
      </c>
      <c r="H21" s="42">
        <v>60</v>
      </c>
      <c r="I21" s="41"/>
    </row>
    <row r="22" spans="1:9" ht="14.25" customHeight="1" x14ac:dyDescent="0.2">
      <c r="A22" s="41"/>
      <c r="B22" s="42"/>
      <c r="C22" s="41"/>
      <c r="D22" s="42"/>
      <c r="E22" s="42"/>
      <c r="F22" s="41" t="s">
        <v>813</v>
      </c>
      <c r="G22" s="41" t="s">
        <v>93</v>
      </c>
      <c r="H22" s="42">
        <v>90</v>
      </c>
      <c r="I22" s="41"/>
    </row>
    <row r="23" spans="1:9" ht="14.25" customHeight="1" x14ac:dyDescent="0.2">
      <c r="A23" s="41"/>
      <c r="B23" s="42"/>
      <c r="C23" s="41"/>
      <c r="D23" s="42"/>
      <c r="E23" s="42"/>
      <c r="F23" s="41" t="s">
        <v>814</v>
      </c>
      <c r="G23" s="41" t="s">
        <v>93</v>
      </c>
      <c r="H23" s="42">
        <v>60</v>
      </c>
      <c r="I23" s="41"/>
    </row>
    <row r="24" spans="1:9" ht="14.25" customHeight="1" x14ac:dyDescent="0.2">
      <c r="A24" s="41"/>
      <c r="B24" s="42"/>
      <c r="C24" s="41"/>
      <c r="D24" s="42"/>
      <c r="E24" s="42"/>
      <c r="F24" s="41" t="s">
        <v>1339</v>
      </c>
      <c r="G24" s="41" t="s">
        <v>1804</v>
      </c>
      <c r="H24" s="42">
        <v>120</v>
      </c>
      <c r="I24" s="41"/>
    </row>
    <row r="25" spans="1:9" ht="14.25" customHeight="1" x14ac:dyDescent="0.2">
      <c r="A25" s="41"/>
      <c r="B25" s="42"/>
      <c r="C25" s="41"/>
      <c r="D25" s="42"/>
      <c r="E25" s="42"/>
      <c r="F25" s="41" t="s">
        <v>1340</v>
      </c>
      <c r="G25" s="41" t="s">
        <v>1804</v>
      </c>
      <c r="H25" s="42">
        <v>120</v>
      </c>
      <c r="I25" s="41"/>
    </row>
    <row r="26" spans="1:9" ht="14.25" customHeight="1" x14ac:dyDescent="0.2">
      <c r="A26" s="41"/>
      <c r="B26" s="42"/>
      <c r="C26" s="41"/>
      <c r="D26" s="42"/>
      <c r="E26" s="42"/>
      <c r="F26" s="41" t="s">
        <v>1341</v>
      </c>
      <c r="G26" s="41" t="s">
        <v>1804</v>
      </c>
      <c r="H26" s="42">
        <v>120</v>
      </c>
      <c r="I26" s="41"/>
    </row>
    <row r="27" spans="1:9" ht="14.25" customHeight="1" x14ac:dyDescent="0.2">
      <c r="A27" s="41"/>
      <c r="B27" s="42"/>
      <c r="C27" s="41"/>
      <c r="D27" s="42"/>
      <c r="E27" s="42"/>
      <c r="F27" s="41" t="s">
        <v>1342</v>
      </c>
      <c r="G27" s="41" t="s">
        <v>1019</v>
      </c>
      <c r="H27" s="42">
        <v>30</v>
      </c>
      <c r="I27" s="41"/>
    </row>
    <row r="28" spans="1:9" ht="14.25" customHeight="1" x14ac:dyDescent="0.2">
      <c r="A28" s="41"/>
      <c r="B28" s="42"/>
      <c r="C28" s="41"/>
      <c r="D28" s="42"/>
      <c r="E28" s="42"/>
      <c r="F28" s="41" t="s">
        <v>1343</v>
      </c>
      <c r="G28" s="41" t="s">
        <v>1019</v>
      </c>
      <c r="H28" s="42">
        <v>300</v>
      </c>
      <c r="I28" s="41"/>
    </row>
    <row r="29" spans="1:9" ht="14.25" customHeight="1" x14ac:dyDescent="0.2">
      <c r="A29" s="41">
        <v>3</v>
      </c>
      <c r="B29" s="42" t="s">
        <v>35</v>
      </c>
      <c r="C29" s="41" t="s">
        <v>493</v>
      </c>
      <c r="D29" s="42">
        <v>616</v>
      </c>
      <c r="E29" s="42">
        <v>870</v>
      </c>
      <c r="F29" s="41" t="s">
        <v>1344</v>
      </c>
      <c r="G29" s="41" t="s">
        <v>106</v>
      </c>
      <c r="H29" s="42">
        <v>120</v>
      </c>
      <c r="I29" s="41"/>
    </row>
    <row r="30" spans="1:9" ht="14.25" customHeight="1" x14ac:dyDescent="0.2">
      <c r="A30" s="41"/>
      <c r="B30" s="42"/>
      <c r="C30" s="41"/>
      <c r="D30" s="42"/>
      <c r="E30" s="42"/>
      <c r="F30" s="41" t="s">
        <v>1345</v>
      </c>
      <c r="G30" s="41" t="s">
        <v>1011</v>
      </c>
      <c r="H30" s="42">
        <v>30</v>
      </c>
      <c r="I30" s="41"/>
    </row>
    <row r="31" spans="1:9" ht="14.25" customHeight="1" x14ac:dyDescent="0.2">
      <c r="A31" s="41"/>
      <c r="B31" s="42"/>
      <c r="C31" s="41"/>
      <c r="D31" s="42"/>
      <c r="E31" s="42"/>
      <c r="F31" s="41" t="s">
        <v>1346</v>
      </c>
      <c r="G31" s="41" t="s">
        <v>1011</v>
      </c>
      <c r="H31" s="42">
        <v>120</v>
      </c>
      <c r="I31" s="41"/>
    </row>
    <row r="32" spans="1:9" ht="14.25" customHeight="1" x14ac:dyDescent="0.2">
      <c r="A32" s="41"/>
      <c r="B32" s="42"/>
      <c r="C32" s="41"/>
      <c r="D32" s="42"/>
      <c r="E32" s="42"/>
      <c r="F32" s="41" t="s">
        <v>1347</v>
      </c>
      <c r="G32" s="41" t="s">
        <v>1011</v>
      </c>
      <c r="H32" s="42">
        <v>300</v>
      </c>
      <c r="I32" s="41"/>
    </row>
    <row r="33" spans="1:9" ht="14.25" customHeight="1" x14ac:dyDescent="0.2">
      <c r="A33" s="41"/>
      <c r="B33" s="42"/>
      <c r="C33" s="41"/>
      <c r="D33" s="42"/>
      <c r="E33" s="42"/>
      <c r="F33" s="41" t="s">
        <v>1348</v>
      </c>
      <c r="G33" s="41" t="s">
        <v>1011</v>
      </c>
      <c r="H33" s="42">
        <v>300</v>
      </c>
      <c r="I33" s="41"/>
    </row>
    <row r="34" spans="1:9" ht="14.25" customHeight="1" x14ac:dyDescent="0.2">
      <c r="A34" s="41">
        <v>4</v>
      </c>
      <c r="B34" s="42" t="s">
        <v>84</v>
      </c>
      <c r="C34" s="41" t="s">
        <v>494</v>
      </c>
      <c r="D34" s="42">
        <v>554</v>
      </c>
      <c r="E34" s="42">
        <v>1095</v>
      </c>
      <c r="F34" s="41" t="s">
        <v>814</v>
      </c>
      <c r="G34" s="41" t="s">
        <v>100</v>
      </c>
      <c r="H34" s="42">
        <v>60</v>
      </c>
      <c r="I34" s="41"/>
    </row>
    <row r="35" spans="1:9" ht="15.75" customHeight="1" x14ac:dyDescent="0.2">
      <c r="A35" s="46"/>
      <c r="B35" s="46"/>
      <c r="C35" s="46"/>
      <c r="D35" s="46"/>
      <c r="E35" s="46"/>
      <c r="F35" s="46" t="s">
        <v>1349</v>
      </c>
      <c r="G35" s="46" t="s">
        <v>1792</v>
      </c>
      <c r="H35" s="46">
        <v>60</v>
      </c>
      <c r="I35" s="46"/>
    </row>
    <row r="36" spans="1:9" ht="14.25" customHeight="1" x14ac:dyDescent="0.2">
      <c r="A36" s="41"/>
      <c r="B36" s="42"/>
      <c r="C36" s="41"/>
      <c r="D36" s="42"/>
      <c r="E36" s="42"/>
      <c r="F36" s="41" t="s">
        <v>1350</v>
      </c>
      <c r="G36" s="41" t="s">
        <v>976</v>
      </c>
      <c r="H36" s="42">
        <v>45</v>
      </c>
      <c r="I36" s="41"/>
    </row>
    <row r="37" spans="1:9" ht="14.25" customHeight="1" x14ac:dyDescent="0.2">
      <c r="A37" s="41"/>
      <c r="B37" s="42"/>
      <c r="C37" s="41"/>
      <c r="D37" s="42"/>
      <c r="E37" s="42"/>
      <c r="F37" s="41" t="s">
        <v>792</v>
      </c>
      <c r="G37" s="41" t="s">
        <v>110</v>
      </c>
      <c r="H37" s="42">
        <v>240</v>
      </c>
      <c r="I37" s="41"/>
    </row>
    <row r="38" spans="1:9" ht="14.25" customHeight="1" x14ac:dyDescent="0.2">
      <c r="A38" s="41"/>
      <c r="B38" s="42"/>
      <c r="C38" s="41"/>
      <c r="D38" s="42"/>
      <c r="E38" s="42"/>
      <c r="F38" s="41" t="s">
        <v>792</v>
      </c>
      <c r="G38" s="41" t="s">
        <v>1002</v>
      </c>
      <c r="H38" s="42">
        <v>120</v>
      </c>
      <c r="I38" s="41"/>
    </row>
    <row r="39" spans="1:9" ht="14.25" customHeight="1" x14ac:dyDescent="0.2">
      <c r="A39" s="41"/>
      <c r="B39" s="42"/>
      <c r="C39" s="41"/>
      <c r="D39" s="42"/>
      <c r="E39" s="42"/>
      <c r="F39" s="41" t="s">
        <v>1351</v>
      </c>
      <c r="G39" s="41" t="s">
        <v>1017</v>
      </c>
      <c r="H39" s="42">
        <v>30</v>
      </c>
      <c r="I39" s="41"/>
    </row>
    <row r="40" spans="1:9" ht="14.25" customHeight="1" x14ac:dyDescent="0.2">
      <c r="A40" s="41"/>
      <c r="B40" s="42"/>
      <c r="C40" s="41"/>
      <c r="D40" s="42"/>
      <c r="E40" s="42"/>
      <c r="F40" s="41" t="s">
        <v>1352</v>
      </c>
      <c r="G40" s="41" t="s">
        <v>1017</v>
      </c>
      <c r="H40" s="42">
        <v>60</v>
      </c>
      <c r="I40" s="41"/>
    </row>
    <row r="41" spans="1:9" ht="14.25" customHeight="1" x14ac:dyDescent="0.2">
      <c r="A41" s="41"/>
      <c r="B41" s="42"/>
      <c r="C41" s="41"/>
      <c r="D41" s="42"/>
      <c r="E41" s="42"/>
      <c r="F41" s="41" t="s">
        <v>1342</v>
      </c>
      <c r="G41" s="41" t="s">
        <v>1017</v>
      </c>
      <c r="H41" s="42">
        <v>30</v>
      </c>
      <c r="I41" s="41"/>
    </row>
    <row r="42" spans="1:9" ht="14.25" customHeight="1" x14ac:dyDescent="0.2">
      <c r="A42" s="41"/>
      <c r="B42" s="42"/>
      <c r="C42" s="41"/>
      <c r="D42" s="42"/>
      <c r="E42" s="42"/>
      <c r="F42" s="41" t="s">
        <v>1353</v>
      </c>
      <c r="G42" s="41" t="s">
        <v>1017</v>
      </c>
      <c r="H42" s="42">
        <v>45</v>
      </c>
      <c r="I42" s="41"/>
    </row>
    <row r="43" spans="1:9" ht="14.25" customHeight="1" x14ac:dyDescent="0.2">
      <c r="A43" s="41"/>
      <c r="B43" s="42"/>
      <c r="C43" s="41"/>
      <c r="D43" s="42"/>
      <c r="E43" s="42"/>
      <c r="F43" s="41" t="s">
        <v>1354</v>
      </c>
      <c r="G43" s="41" t="s">
        <v>1017</v>
      </c>
      <c r="H43" s="42">
        <v>90</v>
      </c>
      <c r="I43" s="41"/>
    </row>
    <row r="44" spans="1:9" ht="14.25" customHeight="1" x14ac:dyDescent="0.2">
      <c r="A44" s="41"/>
      <c r="B44" s="42"/>
      <c r="C44" s="41"/>
      <c r="D44" s="42"/>
      <c r="E44" s="42"/>
      <c r="F44" s="41" t="s">
        <v>1352</v>
      </c>
      <c r="G44" s="41" t="s">
        <v>1019</v>
      </c>
      <c r="H44" s="42">
        <v>60</v>
      </c>
      <c r="I44" s="41"/>
    </row>
    <row r="45" spans="1:9" ht="14.25" customHeight="1" x14ac:dyDescent="0.2">
      <c r="A45" s="41"/>
      <c r="B45" s="42"/>
      <c r="C45" s="41"/>
      <c r="D45" s="42"/>
      <c r="E45" s="42"/>
      <c r="F45" s="41" t="s">
        <v>1353</v>
      </c>
      <c r="G45" s="41" t="s">
        <v>1019</v>
      </c>
      <c r="H45" s="42">
        <v>45</v>
      </c>
      <c r="I45" s="41"/>
    </row>
    <row r="46" spans="1:9" ht="14.25" customHeight="1" x14ac:dyDescent="0.2">
      <c r="A46" s="41"/>
      <c r="B46" s="42"/>
      <c r="C46" s="41"/>
      <c r="D46" s="42"/>
      <c r="E46" s="42"/>
      <c r="F46" s="41" t="s">
        <v>1354</v>
      </c>
      <c r="G46" s="41" t="s">
        <v>1019</v>
      </c>
      <c r="H46" s="42">
        <v>90</v>
      </c>
      <c r="I46" s="41"/>
    </row>
    <row r="47" spans="1:9" ht="14.25" customHeight="1" x14ac:dyDescent="0.2">
      <c r="A47" s="41"/>
      <c r="B47" s="42"/>
      <c r="C47" s="41"/>
      <c r="D47" s="42"/>
      <c r="E47" s="42"/>
      <c r="F47" s="41" t="s">
        <v>1355</v>
      </c>
      <c r="G47" s="41" t="s">
        <v>121</v>
      </c>
      <c r="H47" s="42">
        <v>120</v>
      </c>
      <c r="I47" s="41"/>
    </row>
    <row r="48" spans="1:9" ht="14.25" customHeight="1" x14ac:dyDescent="0.2">
      <c r="A48" s="41">
        <v>5</v>
      </c>
      <c r="B48" s="42" t="s">
        <v>53</v>
      </c>
      <c r="C48" s="41" t="s">
        <v>495</v>
      </c>
      <c r="D48" s="42">
        <v>616</v>
      </c>
      <c r="E48" s="42">
        <v>1080</v>
      </c>
      <c r="F48" s="41" t="s">
        <v>1356</v>
      </c>
      <c r="G48" s="41" t="s">
        <v>73</v>
      </c>
      <c r="H48" s="42">
        <v>180</v>
      </c>
      <c r="I48" s="41"/>
    </row>
    <row r="49" spans="1:9" ht="14.25" customHeight="1" x14ac:dyDescent="0.2">
      <c r="A49" s="41"/>
      <c r="B49" s="42"/>
      <c r="C49" s="41"/>
      <c r="D49" s="42"/>
      <c r="E49" s="42"/>
      <c r="F49" s="41" t="s">
        <v>795</v>
      </c>
      <c r="G49" s="41" t="s">
        <v>89</v>
      </c>
      <c r="H49" s="42">
        <v>30</v>
      </c>
      <c r="I49" s="41"/>
    </row>
    <row r="50" spans="1:9" ht="14.25" customHeight="1" x14ac:dyDescent="0.2">
      <c r="A50" s="41"/>
      <c r="B50" s="42"/>
      <c r="C50" s="41"/>
      <c r="D50" s="42"/>
      <c r="E50" s="42"/>
      <c r="F50" s="41" t="s">
        <v>811</v>
      </c>
      <c r="G50" s="41" t="s">
        <v>118</v>
      </c>
      <c r="H50" s="42">
        <v>120</v>
      </c>
      <c r="I50" s="41"/>
    </row>
    <row r="51" spans="1:9" ht="14.25" customHeight="1" x14ac:dyDescent="0.2">
      <c r="A51" s="41"/>
      <c r="B51" s="42"/>
      <c r="C51" s="41"/>
      <c r="D51" s="42"/>
      <c r="E51" s="42"/>
      <c r="F51" s="41" t="s">
        <v>778</v>
      </c>
      <c r="G51" s="41" t="s">
        <v>939</v>
      </c>
      <c r="H51" s="42">
        <v>90</v>
      </c>
      <c r="I51" s="41"/>
    </row>
    <row r="52" spans="1:9" ht="14.25" customHeight="1" x14ac:dyDescent="0.2">
      <c r="A52" s="41"/>
      <c r="B52" s="42"/>
      <c r="C52" s="41"/>
      <c r="D52" s="42"/>
      <c r="E52" s="42"/>
      <c r="F52" s="41" t="s">
        <v>793</v>
      </c>
      <c r="G52" s="41" t="s">
        <v>106</v>
      </c>
      <c r="H52" s="42">
        <v>30</v>
      </c>
      <c r="I52" s="41"/>
    </row>
    <row r="53" spans="1:9" ht="14.25" customHeight="1" x14ac:dyDescent="0.2">
      <c r="A53" s="41"/>
      <c r="B53" s="42"/>
      <c r="C53" s="41"/>
      <c r="D53" s="42"/>
      <c r="E53" s="42"/>
      <c r="F53" s="41" t="s">
        <v>805</v>
      </c>
      <c r="G53" s="41" t="s">
        <v>106</v>
      </c>
      <c r="H53" s="42">
        <v>90</v>
      </c>
      <c r="I53" s="41"/>
    </row>
    <row r="54" spans="1:9" ht="14.25" customHeight="1" x14ac:dyDescent="0.2">
      <c r="A54" s="41"/>
      <c r="B54" s="42"/>
      <c r="C54" s="41"/>
      <c r="D54" s="42"/>
      <c r="E54" s="42"/>
      <c r="F54" s="41" t="s">
        <v>1357</v>
      </c>
      <c r="G54" s="41" t="s">
        <v>1792</v>
      </c>
      <c r="H54" s="42">
        <v>30</v>
      </c>
      <c r="I54" s="41"/>
    </row>
    <row r="55" spans="1:9" ht="14.25" customHeight="1" x14ac:dyDescent="0.2">
      <c r="A55" s="41"/>
      <c r="B55" s="42"/>
      <c r="C55" s="41"/>
      <c r="D55" s="42"/>
      <c r="E55" s="42"/>
      <c r="F55" s="41" t="s">
        <v>1358</v>
      </c>
      <c r="G55" s="41" t="s">
        <v>1792</v>
      </c>
      <c r="H55" s="42">
        <v>30</v>
      </c>
      <c r="I55" s="41"/>
    </row>
    <row r="56" spans="1:9" ht="14.25" customHeight="1" x14ac:dyDescent="0.2">
      <c r="A56" s="41"/>
      <c r="B56" s="42"/>
      <c r="C56" s="41"/>
      <c r="D56" s="42"/>
      <c r="E56" s="42"/>
      <c r="F56" s="41" t="s">
        <v>1359</v>
      </c>
      <c r="G56" s="41" t="s">
        <v>1792</v>
      </c>
      <c r="H56" s="42">
        <v>60</v>
      </c>
      <c r="I56" s="41"/>
    </row>
    <row r="57" spans="1:9" ht="14.25" customHeight="1" x14ac:dyDescent="0.2">
      <c r="A57" s="41"/>
      <c r="B57" s="42"/>
      <c r="C57" s="41"/>
      <c r="D57" s="42"/>
      <c r="E57" s="42"/>
      <c r="F57" s="41" t="s">
        <v>695</v>
      </c>
      <c r="G57" s="41" t="s">
        <v>968</v>
      </c>
      <c r="H57" s="42">
        <v>30</v>
      </c>
      <c r="I57" s="41"/>
    </row>
    <row r="58" spans="1:9" ht="14.25" customHeight="1" x14ac:dyDescent="0.2">
      <c r="A58" s="41"/>
      <c r="B58" s="42"/>
      <c r="C58" s="41"/>
      <c r="D58" s="42"/>
      <c r="E58" s="42"/>
      <c r="F58" s="41" t="s">
        <v>798</v>
      </c>
      <c r="G58" s="41" t="s">
        <v>968</v>
      </c>
      <c r="H58" s="42">
        <v>30</v>
      </c>
      <c r="I58" s="41"/>
    </row>
    <row r="59" spans="1:9" ht="14.25" customHeight="1" x14ac:dyDescent="0.2">
      <c r="A59" s="41"/>
      <c r="B59" s="42"/>
      <c r="C59" s="41"/>
      <c r="D59" s="42"/>
      <c r="E59" s="42"/>
      <c r="F59" s="41" t="s">
        <v>799</v>
      </c>
      <c r="G59" s="41" t="s">
        <v>968</v>
      </c>
      <c r="H59" s="42">
        <v>30</v>
      </c>
      <c r="I59" s="41"/>
    </row>
    <row r="60" spans="1:9" ht="14.25" customHeight="1" x14ac:dyDescent="0.2">
      <c r="A60" s="41"/>
      <c r="B60" s="42"/>
      <c r="C60" s="41"/>
      <c r="D60" s="42"/>
      <c r="E60" s="42"/>
      <c r="F60" s="41" t="s">
        <v>695</v>
      </c>
      <c r="G60" s="41" t="s">
        <v>972</v>
      </c>
      <c r="H60" s="42">
        <v>30</v>
      </c>
      <c r="I60" s="41"/>
    </row>
    <row r="61" spans="1:9" ht="14.25" customHeight="1" x14ac:dyDescent="0.2">
      <c r="A61" s="41"/>
      <c r="B61" s="42"/>
      <c r="C61" s="41"/>
      <c r="D61" s="42"/>
      <c r="E61" s="42"/>
      <c r="F61" s="41" t="s">
        <v>798</v>
      </c>
      <c r="G61" s="41" t="s">
        <v>972</v>
      </c>
      <c r="H61" s="42">
        <v>30</v>
      </c>
      <c r="I61" s="41"/>
    </row>
    <row r="62" spans="1:9" ht="14.25" customHeight="1" x14ac:dyDescent="0.2">
      <c r="A62" s="41"/>
      <c r="B62" s="42"/>
      <c r="C62" s="41"/>
      <c r="D62" s="42"/>
      <c r="E62" s="42"/>
      <c r="F62" s="41" t="s">
        <v>799</v>
      </c>
      <c r="G62" s="41" t="s">
        <v>972</v>
      </c>
      <c r="H62" s="42">
        <v>30</v>
      </c>
      <c r="I62" s="41"/>
    </row>
    <row r="63" spans="1:9" ht="14.25" customHeight="1" x14ac:dyDescent="0.2">
      <c r="A63" s="41"/>
      <c r="B63" s="42"/>
      <c r="C63" s="41"/>
      <c r="D63" s="42"/>
      <c r="E63" s="42"/>
      <c r="F63" s="41" t="s">
        <v>778</v>
      </c>
      <c r="G63" s="41" t="s">
        <v>972</v>
      </c>
      <c r="H63" s="42">
        <v>180</v>
      </c>
      <c r="I63" s="41"/>
    </row>
    <row r="64" spans="1:9" ht="14.25" customHeight="1" x14ac:dyDescent="0.2">
      <c r="A64" s="41"/>
      <c r="B64" s="42"/>
      <c r="C64" s="41"/>
      <c r="D64" s="42"/>
      <c r="E64" s="42"/>
      <c r="F64" s="41" t="s">
        <v>802</v>
      </c>
      <c r="G64" s="41" t="s">
        <v>983</v>
      </c>
      <c r="H64" s="42">
        <v>30</v>
      </c>
      <c r="I64" s="41"/>
    </row>
    <row r="65" spans="1:9" ht="14.25" customHeight="1" x14ac:dyDescent="0.2">
      <c r="A65" s="41"/>
      <c r="B65" s="42"/>
      <c r="C65" s="41"/>
      <c r="D65" s="42"/>
      <c r="E65" s="42"/>
      <c r="F65" s="41" t="s">
        <v>793</v>
      </c>
      <c r="G65" s="41" t="s">
        <v>983</v>
      </c>
      <c r="H65" s="42">
        <v>30</v>
      </c>
      <c r="I65" s="41"/>
    </row>
    <row r="66" spans="1:9" ht="14.25" customHeight="1" x14ac:dyDescent="0.2">
      <c r="A66" s="41">
        <v>6</v>
      </c>
      <c r="B66" s="42" t="s">
        <v>78</v>
      </c>
      <c r="C66" s="41" t="s">
        <v>496</v>
      </c>
      <c r="D66" s="42">
        <v>616</v>
      </c>
      <c r="E66" s="42">
        <v>970</v>
      </c>
      <c r="F66" s="41" t="s">
        <v>783</v>
      </c>
      <c r="G66" s="41" t="s">
        <v>100</v>
      </c>
      <c r="H66" s="42">
        <v>90</v>
      </c>
      <c r="I66" s="41"/>
    </row>
    <row r="67" spans="1:9" ht="14.25" customHeight="1" x14ac:dyDescent="0.2">
      <c r="A67" s="41"/>
      <c r="B67" s="42"/>
      <c r="C67" s="41"/>
      <c r="D67" s="42"/>
      <c r="E67" s="42"/>
      <c r="F67" s="41" t="s">
        <v>243</v>
      </c>
      <c r="G67" s="41" t="s">
        <v>976</v>
      </c>
      <c r="H67" s="42">
        <v>30</v>
      </c>
      <c r="I67" s="41"/>
    </row>
    <row r="68" spans="1:9" ht="14.25" customHeight="1" x14ac:dyDescent="0.2">
      <c r="A68" s="41"/>
      <c r="B68" s="42"/>
      <c r="C68" s="41"/>
      <c r="D68" s="42"/>
      <c r="E68" s="42"/>
      <c r="F68" s="41" t="s">
        <v>804</v>
      </c>
      <c r="G68" s="41" t="s">
        <v>983</v>
      </c>
      <c r="H68" s="42">
        <v>120</v>
      </c>
      <c r="I68" s="41"/>
    </row>
    <row r="69" spans="1:9" ht="14.25" customHeight="1" x14ac:dyDescent="0.2">
      <c r="A69" s="41"/>
      <c r="B69" s="42"/>
      <c r="C69" s="41"/>
      <c r="D69" s="42"/>
      <c r="E69" s="42"/>
      <c r="F69" s="41" t="s">
        <v>1360</v>
      </c>
      <c r="G69" s="41" t="s">
        <v>983</v>
      </c>
      <c r="H69" s="42">
        <v>90</v>
      </c>
      <c r="I69" s="41"/>
    </row>
    <row r="70" spans="1:9" ht="14.25" customHeight="1" x14ac:dyDescent="0.2">
      <c r="A70" s="41"/>
      <c r="B70" s="42"/>
      <c r="C70" s="41"/>
      <c r="D70" s="42"/>
      <c r="E70" s="42"/>
      <c r="F70" s="41" t="s">
        <v>1342</v>
      </c>
      <c r="G70" s="41" t="s">
        <v>93</v>
      </c>
      <c r="H70" s="42">
        <v>30</v>
      </c>
      <c r="I70" s="41"/>
    </row>
    <row r="71" spans="1:9" ht="14.25" customHeight="1" x14ac:dyDescent="0.2">
      <c r="A71" s="41"/>
      <c r="B71" s="42"/>
      <c r="C71" s="41"/>
      <c r="D71" s="42"/>
      <c r="E71" s="42"/>
      <c r="F71" s="41" t="s">
        <v>1337</v>
      </c>
      <c r="G71" s="41" t="s">
        <v>93</v>
      </c>
      <c r="H71" s="42">
        <v>100</v>
      </c>
      <c r="I71" s="41"/>
    </row>
    <row r="72" spans="1:9" ht="14.25" customHeight="1" x14ac:dyDescent="0.2">
      <c r="A72" s="41"/>
      <c r="B72" s="42"/>
      <c r="C72" s="41"/>
      <c r="D72" s="42"/>
      <c r="E72" s="42"/>
      <c r="F72" s="41" t="s">
        <v>781</v>
      </c>
      <c r="G72" s="41" t="s">
        <v>93</v>
      </c>
      <c r="H72" s="42">
        <v>60</v>
      </c>
      <c r="I72" s="41"/>
    </row>
    <row r="73" spans="1:9" ht="14.25" customHeight="1" x14ac:dyDescent="0.2">
      <c r="A73" s="41"/>
      <c r="B73" s="42"/>
      <c r="C73" s="41"/>
      <c r="D73" s="42"/>
      <c r="E73" s="42"/>
      <c r="F73" s="41" t="s">
        <v>783</v>
      </c>
      <c r="G73" s="41" t="s">
        <v>93</v>
      </c>
      <c r="H73" s="42">
        <v>90</v>
      </c>
      <c r="I73" s="41"/>
    </row>
    <row r="74" spans="1:9" ht="14.25" customHeight="1" x14ac:dyDescent="0.2">
      <c r="A74" s="41"/>
      <c r="B74" s="42"/>
      <c r="C74" s="41"/>
      <c r="D74" s="42"/>
      <c r="E74" s="42"/>
      <c r="F74" s="41" t="s">
        <v>1337</v>
      </c>
      <c r="G74" s="41" t="s">
        <v>1017</v>
      </c>
      <c r="H74" s="42">
        <v>360</v>
      </c>
      <c r="I74" s="41"/>
    </row>
    <row r="75" spans="1:9" ht="14.25" customHeight="1" x14ac:dyDescent="0.2">
      <c r="A75" s="41">
        <v>7</v>
      </c>
      <c r="B75" s="42" t="s">
        <v>109</v>
      </c>
      <c r="C75" s="41" t="s">
        <v>497</v>
      </c>
      <c r="D75" s="42">
        <v>616</v>
      </c>
      <c r="E75" s="42">
        <v>1305</v>
      </c>
      <c r="F75" s="41" t="s">
        <v>774</v>
      </c>
      <c r="G75" s="41" t="s">
        <v>107</v>
      </c>
      <c r="H75" s="42">
        <v>60</v>
      </c>
      <c r="I75" s="41"/>
    </row>
    <row r="76" spans="1:9" ht="14.25" customHeight="1" x14ac:dyDescent="0.2">
      <c r="A76" s="41"/>
      <c r="B76" s="42"/>
      <c r="C76" s="41"/>
      <c r="D76" s="42"/>
      <c r="E76" s="42"/>
      <c r="F76" s="41" t="s">
        <v>768</v>
      </c>
      <c r="G76" s="41" t="s">
        <v>107</v>
      </c>
      <c r="H76" s="42">
        <v>180</v>
      </c>
      <c r="I76" s="41"/>
    </row>
    <row r="77" spans="1:9" ht="14.25" customHeight="1" x14ac:dyDescent="0.2">
      <c r="A77" s="41"/>
      <c r="B77" s="42"/>
      <c r="C77" s="41"/>
      <c r="D77" s="42"/>
      <c r="E77" s="42"/>
      <c r="F77" s="41" t="s">
        <v>775</v>
      </c>
      <c r="G77" s="41" t="s">
        <v>107</v>
      </c>
      <c r="H77" s="42">
        <v>60</v>
      </c>
      <c r="I77" s="41"/>
    </row>
    <row r="78" spans="1:9" ht="14.25" customHeight="1" x14ac:dyDescent="0.2">
      <c r="A78" s="41"/>
      <c r="B78" s="42"/>
      <c r="C78" s="41"/>
      <c r="D78" s="42"/>
      <c r="E78" s="42"/>
      <c r="F78" s="41" t="s">
        <v>1361</v>
      </c>
      <c r="G78" s="41" t="s">
        <v>1803</v>
      </c>
      <c r="H78" s="42">
        <v>240</v>
      </c>
      <c r="I78" s="41"/>
    </row>
    <row r="79" spans="1:9" ht="14.25" customHeight="1" x14ac:dyDescent="0.2">
      <c r="A79" s="41"/>
      <c r="B79" s="42"/>
      <c r="C79" s="41"/>
      <c r="D79" s="42"/>
      <c r="E79" s="42"/>
      <c r="F79" s="41" t="s">
        <v>1362</v>
      </c>
      <c r="G79" s="41" t="s">
        <v>1803</v>
      </c>
      <c r="H79" s="42">
        <v>300</v>
      </c>
      <c r="I79" s="41"/>
    </row>
    <row r="80" spans="1:9" ht="14.25" customHeight="1" x14ac:dyDescent="0.2">
      <c r="A80" s="41"/>
      <c r="B80" s="42"/>
      <c r="C80" s="41"/>
      <c r="D80" s="42"/>
      <c r="E80" s="42"/>
      <c r="F80" s="41" t="s">
        <v>1363</v>
      </c>
      <c r="G80" s="41" t="s">
        <v>1008</v>
      </c>
      <c r="H80" s="42">
        <v>45</v>
      </c>
      <c r="I80" s="41"/>
    </row>
    <row r="81" spans="1:9" ht="14.25" customHeight="1" x14ac:dyDescent="0.2">
      <c r="A81" s="41"/>
      <c r="B81" s="42"/>
      <c r="C81" s="41"/>
      <c r="D81" s="42"/>
      <c r="E81" s="42"/>
      <c r="F81" s="41" t="s">
        <v>1364</v>
      </c>
      <c r="G81" s="41" t="s">
        <v>1008</v>
      </c>
      <c r="H81" s="42">
        <v>120</v>
      </c>
      <c r="I81" s="41"/>
    </row>
    <row r="82" spans="1:9" ht="14.25" customHeight="1" x14ac:dyDescent="0.2">
      <c r="A82" s="41"/>
      <c r="B82" s="42"/>
      <c r="C82" s="41"/>
      <c r="D82" s="42"/>
      <c r="E82" s="42"/>
      <c r="F82" s="41" t="s">
        <v>1347</v>
      </c>
      <c r="G82" s="41" t="s">
        <v>1008</v>
      </c>
      <c r="H82" s="42">
        <v>150</v>
      </c>
      <c r="I82" s="41"/>
    </row>
    <row r="83" spans="1:9" ht="14.25" customHeight="1" x14ac:dyDescent="0.2">
      <c r="A83" s="41"/>
      <c r="B83" s="42"/>
      <c r="C83" s="41"/>
      <c r="D83" s="42"/>
      <c r="E83" s="42"/>
      <c r="F83" s="41" t="s">
        <v>1348</v>
      </c>
      <c r="G83" s="41" t="s">
        <v>1008</v>
      </c>
      <c r="H83" s="42">
        <v>150</v>
      </c>
      <c r="I83" s="41"/>
    </row>
    <row r="84" spans="1:9" ht="14.25" customHeight="1" x14ac:dyDescent="0.2">
      <c r="A84" s="41">
        <v>8</v>
      </c>
      <c r="B84" s="42" t="s">
        <v>74</v>
      </c>
      <c r="C84" s="41" t="s">
        <v>498</v>
      </c>
      <c r="D84" s="42">
        <v>616</v>
      </c>
      <c r="E84" s="42">
        <v>946</v>
      </c>
      <c r="F84" s="41" t="s">
        <v>789</v>
      </c>
      <c r="G84" s="41" t="s">
        <v>89</v>
      </c>
      <c r="H84" s="42">
        <v>286</v>
      </c>
      <c r="I84" s="41"/>
    </row>
    <row r="85" spans="1:9" ht="14.25" customHeight="1" x14ac:dyDescent="0.2">
      <c r="A85" s="41"/>
      <c r="B85" s="42"/>
      <c r="C85" s="41"/>
      <c r="D85" s="42"/>
      <c r="E85" s="42"/>
      <c r="F85" s="41" t="s">
        <v>779</v>
      </c>
      <c r="G85" s="41" t="s">
        <v>100</v>
      </c>
      <c r="H85" s="42">
        <v>30</v>
      </c>
      <c r="I85" s="41"/>
    </row>
    <row r="86" spans="1:9" ht="14.25" customHeight="1" x14ac:dyDescent="0.2">
      <c r="A86" s="41"/>
      <c r="B86" s="42"/>
      <c r="C86" s="41"/>
      <c r="D86" s="42"/>
      <c r="E86" s="42"/>
      <c r="F86" s="41" t="s">
        <v>1365</v>
      </c>
      <c r="G86" s="41" t="s">
        <v>976</v>
      </c>
      <c r="H86" s="42">
        <v>30</v>
      </c>
      <c r="I86" s="41"/>
    </row>
    <row r="87" spans="1:9" ht="14.25" customHeight="1" x14ac:dyDescent="0.2">
      <c r="A87" s="41"/>
      <c r="B87" s="42"/>
      <c r="C87" s="41"/>
      <c r="D87" s="42"/>
      <c r="E87" s="42"/>
      <c r="F87" s="41" t="s">
        <v>1366</v>
      </c>
      <c r="G87" s="41" t="s">
        <v>976</v>
      </c>
      <c r="H87" s="42">
        <v>60</v>
      </c>
      <c r="I87" s="41"/>
    </row>
    <row r="88" spans="1:9" ht="14.25" customHeight="1" x14ac:dyDescent="0.2">
      <c r="A88" s="41"/>
      <c r="B88" s="42"/>
      <c r="C88" s="41"/>
      <c r="D88" s="42"/>
      <c r="E88" s="42"/>
      <c r="F88" s="41" t="s">
        <v>1342</v>
      </c>
      <c r="G88" s="41" t="s">
        <v>983</v>
      </c>
      <c r="H88" s="42">
        <v>30</v>
      </c>
      <c r="I88" s="41"/>
    </row>
    <row r="89" spans="1:9" ht="14.25" customHeight="1" x14ac:dyDescent="0.2">
      <c r="A89" s="41"/>
      <c r="B89" s="42"/>
      <c r="C89" s="41"/>
      <c r="D89" s="42"/>
      <c r="E89" s="42"/>
      <c r="F89" s="41" t="s">
        <v>1353</v>
      </c>
      <c r="G89" s="41" t="s">
        <v>983</v>
      </c>
      <c r="H89" s="42">
        <v>45</v>
      </c>
      <c r="I89" s="41"/>
    </row>
    <row r="90" spans="1:9" ht="14.25" customHeight="1" x14ac:dyDescent="0.2">
      <c r="A90" s="41"/>
      <c r="B90" s="42"/>
      <c r="C90" s="41"/>
      <c r="D90" s="42"/>
      <c r="E90" s="42"/>
      <c r="F90" s="41" t="s">
        <v>1367</v>
      </c>
      <c r="G90" s="41" t="s">
        <v>1803</v>
      </c>
      <c r="H90" s="42">
        <v>45</v>
      </c>
      <c r="I90" s="41"/>
    </row>
    <row r="91" spans="1:9" ht="14.25" customHeight="1" x14ac:dyDescent="0.2">
      <c r="A91" s="41"/>
      <c r="B91" s="42"/>
      <c r="C91" s="41"/>
      <c r="D91" s="42"/>
      <c r="E91" s="42"/>
      <c r="F91" s="41" t="s">
        <v>1368</v>
      </c>
      <c r="G91" s="41" t="s">
        <v>1803</v>
      </c>
      <c r="H91" s="42">
        <v>30</v>
      </c>
      <c r="I91" s="41"/>
    </row>
    <row r="92" spans="1:9" ht="14.25" customHeight="1" x14ac:dyDescent="0.2">
      <c r="A92" s="41"/>
      <c r="B92" s="42"/>
      <c r="C92" s="41"/>
      <c r="D92" s="42"/>
      <c r="E92" s="42"/>
      <c r="F92" s="41" t="s">
        <v>1358</v>
      </c>
      <c r="G92" s="41" t="s">
        <v>1803</v>
      </c>
      <c r="H92" s="42">
        <v>30</v>
      </c>
      <c r="I92" s="41"/>
    </row>
    <row r="93" spans="1:9" ht="14.25" customHeight="1" x14ac:dyDescent="0.2">
      <c r="A93" s="41"/>
      <c r="B93" s="42"/>
      <c r="C93" s="41"/>
      <c r="D93" s="42"/>
      <c r="E93" s="42"/>
      <c r="F93" s="41" t="s">
        <v>1359</v>
      </c>
      <c r="G93" s="41" t="s">
        <v>1803</v>
      </c>
      <c r="H93" s="42">
        <v>120</v>
      </c>
      <c r="I93" s="41"/>
    </row>
    <row r="94" spans="1:9" ht="14.25" customHeight="1" x14ac:dyDescent="0.2">
      <c r="A94" s="41"/>
      <c r="B94" s="42"/>
      <c r="C94" s="41"/>
      <c r="D94" s="42"/>
      <c r="E94" s="42"/>
      <c r="F94" s="41" t="s">
        <v>1369</v>
      </c>
      <c r="G94" s="41" t="s">
        <v>1804</v>
      </c>
      <c r="H94" s="42">
        <v>30</v>
      </c>
      <c r="I94" s="41"/>
    </row>
    <row r="95" spans="1:9" ht="14.25" customHeight="1" x14ac:dyDescent="0.2">
      <c r="A95" s="41"/>
      <c r="B95" s="42"/>
      <c r="C95" s="41"/>
      <c r="D95" s="42"/>
      <c r="E95" s="42"/>
      <c r="F95" s="41" t="s">
        <v>1370</v>
      </c>
      <c r="G95" s="41" t="s">
        <v>1804</v>
      </c>
      <c r="H95" s="42">
        <v>90</v>
      </c>
      <c r="I95" s="41"/>
    </row>
    <row r="96" spans="1:9" ht="14.25" customHeight="1" x14ac:dyDescent="0.2">
      <c r="A96" s="41"/>
      <c r="B96" s="42"/>
      <c r="C96" s="41"/>
      <c r="D96" s="42"/>
      <c r="E96" s="42"/>
      <c r="F96" s="41" t="s">
        <v>1365</v>
      </c>
      <c r="G96" s="41" t="s">
        <v>1804</v>
      </c>
      <c r="H96" s="42">
        <v>30</v>
      </c>
      <c r="I96" s="41"/>
    </row>
    <row r="97" spans="1:9" ht="14.25" customHeight="1" x14ac:dyDescent="0.2">
      <c r="A97" s="41"/>
      <c r="B97" s="42"/>
      <c r="C97" s="41"/>
      <c r="D97" s="42"/>
      <c r="E97" s="42"/>
      <c r="F97" s="41" t="s">
        <v>1350</v>
      </c>
      <c r="G97" s="41" t="s">
        <v>1804</v>
      </c>
      <c r="H97" s="42">
        <v>45</v>
      </c>
      <c r="I97" s="41"/>
    </row>
    <row r="98" spans="1:9" ht="14.25" customHeight="1" x14ac:dyDescent="0.2">
      <c r="A98" s="41"/>
      <c r="B98" s="42"/>
      <c r="C98" s="41"/>
      <c r="D98" s="42"/>
      <c r="E98" s="42"/>
      <c r="F98" s="41" t="s">
        <v>1371</v>
      </c>
      <c r="G98" s="41" t="s">
        <v>1804</v>
      </c>
      <c r="H98" s="42">
        <v>45</v>
      </c>
      <c r="I98" s="41"/>
    </row>
    <row r="99" spans="1:9" ht="14.25" customHeight="1" x14ac:dyDescent="0.2">
      <c r="A99" s="41">
        <v>9</v>
      </c>
      <c r="B99" s="42" t="s">
        <v>99</v>
      </c>
      <c r="C99" s="41" t="s">
        <v>499</v>
      </c>
      <c r="D99" s="42">
        <v>616</v>
      </c>
      <c r="E99" s="42">
        <v>930</v>
      </c>
      <c r="F99" s="41" t="s">
        <v>1372</v>
      </c>
      <c r="G99" s="41" t="s">
        <v>73</v>
      </c>
      <c r="H99" s="42">
        <v>180</v>
      </c>
      <c r="I99" s="41"/>
    </row>
    <row r="100" spans="1:9" ht="14.25" customHeight="1" x14ac:dyDescent="0.2">
      <c r="A100" s="41"/>
      <c r="B100" s="42"/>
      <c r="C100" s="41"/>
      <c r="D100" s="42"/>
      <c r="E100" s="42"/>
      <c r="F100" s="41" t="s">
        <v>810</v>
      </c>
      <c r="G100" s="41" t="s">
        <v>118</v>
      </c>
      <c r="H100" s="42">
        <v>90</v>
      </c>
      <c r="I100" s="41"/>
    </row>
    <row r="101" spans="1:9" ht="14.25" customHeight="1" x14ac:dyDescent="0.2">
      <c r="A101" s="41"/>
      <c r="B101" s="42"/>
      <c r="C101" s="41"/>
      <c r="D101" s="42"/>
      <c r="E101" s="42"/>
      <c r="F101" s="41" t="s">
        <v>1333</v>
      </c>
      <c r="G101" s="41" t="s">
        <v>102</v>
      </c>
      <c r="H101" s="42">
        <v>60</v>
      </c>
      <c r="I101" s="41"/>
    </row>
    <row r="102" spans="1:9" ht="14.25" customHeight="1" x14ac:dyDescent="0.2">
      <c r="A102" s="41"/>
      <c r="B102" s="42"/>
      <c r="C102" s="41"/>
      <c r="D102" s="42"/>
      <c r="E102" s="42"/>
      <c r="F102" s="41" t="s">
        <v>807</v>
      </c>
      <c r="G102" s="41" t="s">
        <v>106</v>
      </c>
      <c r="H102" s="42">
        <v>90</v>
      </c>
      <c r="I102" s="41"/>
    </row>
    <row r="103" spans="1:9" ht="14.25" customHeight="1" x14ac:dyDescent="0.2">
      <c r="A103" s="41"/>
      <c r="B103" s="42"/>
      <c r="C103" s="41"/>
      <c r="D103" s="42"/>
      <c r="E103" s="42"/>
      <c r="F103" s="41" t="s">
        <v>1373</v>
      </c>
      <c r="G103" s="41" t="s">
        <v>1792</v>
      </c>
      <c r="H103" s="42">
        <v>60</v>
      </c>
      <c r="I103" s="41"/>
    </row>
    <row r="104" spans="1:9" ht="14.25" customHeight="1" x14ac:dyDescent="0.2">
      <c r="A104" s="41"/>
      <c r="B104" s="42"/>
      <c r="C104" s="41"/>
      <c r="D104" s="42"/>
      <c r="E104" s="42"/>
      <c r="F104" s="41" t="s">
        <v>1374</v>
      </c>
      <c r="G104" s="41" t="s">
        <v>983</v>
      </c>
      <c r="H104" s="42">
        <v>120</v>
      </c>
      <c r="I104" s="41"/>
    </row>
    <row r="105" spans="1:9" ht="14.25" customHeight="1" x14ac:dyDescent="0.2">
      <c r="A105" s="41"/>
      <c r="B105" s="42"/>
      <c r="C105" s="41"/>
      <c r="D105" s="42"/>
      <c r="E105" s="42"/>
      <c r="F105" s="41" t="s">
        <v>787</v>
      </c>
      <c r="G105" s="41" t="s">
        <v>104</v>
      </c>
      <c r="H105" s="42">
        <v>90</v>
      </c>
      <c r="I105" s="41"/>
    </row>
    <row r="106" spans="1:9" ht="14.25" customHeight="1" x14ac:dyDescent="0.2">
      <c r="A106" s="41"/>
      <c r="B106" s="42"/>
      <c r="C106" s="41"/>
      <c r="D106" s="42"/>
      <c r="E106" s="42"/>
      <c r="F106" s="41" t="s">
        <v>1375</v>
      </c>
      <c r="G106" s="41" t="s">
        <v>104</v>
      </c>
      <c r="H106" s="42">
        <v>120</v>
      </c>
      <c r="I106" s="41"/>
    </row>
    <row r="107" spans="1:9" ht="14.25" customHeight="1" x14ac:dyDescent="0.2">
      <c r="A107" s="41"/>
      <c r="B107" s="42"/>
      <c r="C107" s="41"/>
      <c r="D107" s="42"/>
      <c r="E107" s="42"/>
      <c r="F107" s="41" t="s">
        <v>1404</v>
      </c>
      <c r="G107" s="41" t="s">
        <v>1011</v>
      </c>
      <c r="H107" s="42">
        <v>120</v>
      </c>
      <c r="I107" s="41"/>
    </row>
    <row r="108" spans="1:9" ht="14.25" customHeight="1" x14ac:dyDescent="0.2">
      <c r="A108" s="41">
        <v>10</v>
      </c>
      <c r="B108" s="42" t="s">
        <v>82</v>
      </c>
      <c r="C108" s="41" t="s">
        <v>500</v>
      </c>
      <c r="D108" s="42">
        <v>616</v>
      </c>
      <c r="E108" s="42">
        <v>1382</v>
      </c>
      <c r="F108" s="41" t="s">
        <v>1376</v>
      </c>
      <c r="G108" s="41" t="s">
        <v>73</v>
      </c>
      <c r="H108" s="42">
        <v>120</v>
      </c>
      <c r="I108" s="41"/>
    </row>
    <row r="109" spans="1:9" ht="14.25" customHeight="1" x14ac:dyDescent="0.2">
      <c r="A109" s="41"/>
      <c r="B109" s="42"/>
      <c r="C109" s="41"/>
      <c r="D109" s="42"/>
      <c r="E109" s="42"/>
      <c r="F109" s="41" t="s">
        <v>1377</v>
      </c>
      <c r="G109" s="41" t="s">
        <v>73</v>
      </c>
      <c r="H109" s="42">
        <v>120</v>
      </c>
      <c r="I109" s="41"/>
    </row>
    <row r="110" spans="1:9" ht="14.25" customHeight="1" x14ac:dyDescent="0.2">
      <c r="A110" s="41"/>
      <c r="B110" s="42"/>
      <c r="C110" s="41"/>
      <c r="D110" s="42"/>
      <c r="E110" s="42"/>
      <c r="F110" s="41" t="s">
        <v>1378</v>
      </c>
      <c r="G110" s="41" t="s">
        <v>73</v>
      </c>
      <c r="H110" s="42">
        <v>180</v>
      </c>
      <c r="I110" s="41"/>
    </row>
    <row r="111" spans="1:9" ht="14.25" customHeight="1" x14ac:dyDescent="0.2">
      <c r="A111" s="41"/>
      <c r="B111" s="42"/>
      <c r="C111" s="41"/>
      <c r="D111" s="42"/>
      <c r="E111" s="42"/>
      <c r="F111" s="41" t="s">
        <v>773</v>
      </c>
      <c r="G111" s="41" t="s">
        <v>118</v>
      </c>
      <c r="H111" s="42">
        <v>90</v>
      </c>
      <c r="I111" s="41"/>
    </row>
    <row r="112" spans="1:9" ht="14.25" customHeight="1" x14ac:dyDescent="0.2">
      <c r="A112" s="41"/>
      <c r="B112" s="42"/>
      <c r="C112" s="41"/>
      <c r="D112" s="42"/>
      <c r="E112" s="42"/>
      <c r="F112" s="41" t="s">
        <v>786</v>
      </c>
      <c r="G112" s="41" t="s">
        <v>100</v>
      </c>
      <c r="H112" s="42">
        <v>120</v>
      </c>
      <c r="I112" s="41"/>
    </row>
    <row r="113" spans="1:9" ht="14.25" customHeight="1" x14ac:dyDescent="0.2">
      <c r="A113" s="41"/>
      <c r="B113" s="42"/>
      <c r="C113" s="41"/>
      <c r="D113" s="42"/>
      <c r="E113" s="42"/>
      <c r="F113" s="41" t="s">
        <v>807</v>
      </c>
      <c r="G113" s="41" t="s">
        <v>102</v>
      </c>
      <c r="H113" s="42">
        <v>20</v>
      </c>
      <c r="I113" s="41"/>
    </row>
    <row r="114" spans="1:9" ht="12" customHeight="1" x14ac:dyDescent="0.2">
      <c r="A114" s="41"/>
      <c r="B114" s="42"/>
      <c r="C114" s="41"/>
      <c r="D114" s="42"/>
      <c r="E114" s="42"/>
      <c r="F114" s="41" t="s">
        <v>806</v>
      </c>
      <c r="G114" s="41" t="s">
        <v>106</v>
      </c>
      <c r="H114" s="42">
        <v>42</v>
      </c>
      <c r="I114" s="41"/>
    </row>
    <row r="115" spans="1:9" ht="12" customHeight="1" x14ac:dyDescent="0.2">
      <c r="A115" s="41"/>
      <c r="B115" s="42"/>
      <c r="C115" s="41"/>
      <c r="D115" s="42"/>
      <c r="E115" s="42"/>
      <c r="F115" s="41" t="s">
        <v>1379</v>
      </c>
      <c r="G115" s="41" t="s">
        <v>976</v>
      </c>
      <c r="H115" s="42">
        <v>30</v>
      </c>
      <c r="I115" s="41"/>
    </row>
    <row r="116" spans="1:9" ht="14.25" customHeight="1" x14ac:dyDescent="0.2">
      <c r="A116" s="41"/>
      <c r="B116" s="42"/>
      <c r="C116" s="41"/>
      <c r="D116" s="42"/>
      <c r="E116" s="42"/>
      <c r="F116" s="41" t="s">
        <v>1828</v>
      </c>
      <c r="G116" s="41" t="s">
        <v>1801</v>
      </c>
      <c r="H116" s="42">
        <v>120</v>
      </c>
      <c r="I116" s="41"/>
    </row>
    <row r="117" spans="1:9" ht="14.25" customHeight="1" x14ac:dyDescent="0.2">
      <c r="A117" s="41"/>
      <c r="B117" s="42"/>
      <c r="C117" s="41"/>
      <c r="D117" s="42"/>
      <c r="E117" s="42"/>
      <c r="F117" s="41" t="s">
        <v>1829</v>
      </c>
      <c r="G117" s="41" t="s">
        <v>1801</v>
      </c>
      <c r="H117" s="42">
        <v>60</v>
      </c>
      <c r="I117" s="41"/>
    </row>
    <row r="118" spans="1:9" ht="14.25" customHeight="1" x14ac:dyDescent="0.2">
      <c r="A118" s="41"/>
      <c r="B118" s="42"/>
      <c r="C118" s="41"/>
      <c r="D118" s="42"/>
      <c r="E118" s="42"/>
      <c r="F118" s="41" t="s">
        <v>1380</v>
      </c>
      <c r="G118" s="41" t="s">
        <v>107</v>
      </c>
      <c r="H118" s="42">
        <v>120</v>
      </c>
      <c r="I118" s="41"/>
    </row>
    <row r="119" spans="1:9" ht="14.25" customHeight="1" x14ac:dyDescent="0.2">
      <c r="A119" s="41"/>
      <c r="B119" s="42"/>
      <c r="C119" s="41"/>
      <c r="D119" s="42"/>
      <c r="E119" s="42"/>
      <c r="F119" s="41" t="s">
        <v>1381</v>
      </c>
      <c r="G119" s="41" t="s">
        <v>107</v>
      </c>
      <c r="H119" s="42">
        <v>180</v>
      </c>
      <c r="I119" s="41"/>
    </row>
    <row r="120" spans="1:9" ht="14.25" customHeight="1" x14ac:dyDescent="0.2">
      <c r="A120" s="41"/>
      <c r="B120" s="42"/>
      <c r="C120" s="41"/>
      <c r="D120" s="42"/>
      <c r="E120" s="42"/>
      <c r="F120" s="41" t="s">
        <v>773</v>
      </c>
      <c r="G120" s="41" t="s">
        <v>107</v>
      </c>
      <c r="H120" s="42">
        <v>180</v>
      </c>
      <c r="I120" s="41"/>
    </row>
    <row r="121" spans="1:9" ht="14.25" customHeight="1" x14ac:dyDescent="0.2">
      <c r="A121" s="41">
        <v>11</v>
      </c>
      <c r="B121" s="42" t="s">
        <v>31</v>
      </c>
      <c r="C121" s="41" t="s">
        <v>501</v>
      </c>
      <c r="D121" s="42">
        <v>616</v>
      </c>
      <c r="E121" s="42">
        <v>1875</v>
      </c>
      <c r="F121" s="41" t="s">
        <v>776</v>
      </c>
      <c r="G121" s="41" t="s">
        <v>46</v>
      </c>
      <c r="H121" s="42"/>
      <c r="I121" s="41"/>
    </row>
    <row r="122" spans="1:9" ht="14.25" customHeight="1" x14ac:dyDescent="0.2">
      <c r="A122" s="41"/>
      <c r="B122" s="42"/>
      <c r="C122" s="41"/>
      <c r="D122" s="42"/>
      <c r="E122" s="42"/>
      <c r="F122" s="41" t="s">
        <v>791</v>
      </c>
      <c r="G122" s="41" t="s">
        <v>118</v>
      </c>
      <c r="H122" s="42">
        <v>150</v>
      </c>
      <c r="I122" s="41"/>
    </row>
    <row r="123" spans="1:9" ht="14.25" customHeight="1" x14ac:dyDescent="0.2">
      <c r="A123" s="41"/>
      <c r="B123" s="42"/>
      <c r="C123" s="41"/>
      <c r="D123" s="42"/>
      <c r="E123" s="42"/>
      <c r="F123" s="41" t="s">
        <v>1382</v>
      </c>
      <c r="G123" s="41" t="s">
        <v>120</v>
      </c>
      <c r="H123" s="42">
        <v>120</v>
      </c>
      <c r="I123" s="41"/>
    </row>
    <row r="124" spans="1:9" ht="14.25" customHeight="1" x14ac:dyDescent="0.2">
      <c r="A124" s="41"/>
      <c r="B124" s="42"/>
      <c r="C124" s="41"/>
      <c r="D124" s="42"/>
      <c r="E124" s="42"/>
      <c r="F124" s="41" t="s">
        <v>1383</v>
      </c>
      <c r="G124" s="41" t="s">
        <v>939</v>
      </c>
      <c r="H124" s="42">
        <v>120</v>
      </c>
      <c r="I124" s="41"/>
    </row>
    <row r="125" spans="1:9" ht="14.25" customHeight="1" x14ac:dyDescent="0.2">
      <c r="A125" s="41"/>
      <c r="B125" s="42"/>
      <c r="C125" s="41"/>
      <c r="D125" s="42"/>
      <c r="E125" s="42"/>
      <c r="F125" s="41" t="s">
        <v>1384</v>
      </c>
      <c r="G125" s="41" t="s">
        <v>1803</v>
      </c>
      <c r="H125" s="42">
        <v>45</v>
      </c>
      <c r="I125" s="41"/>
    </row>
    <row r="126" spans="1:9" ht="14.25" customHeight="1" x14ac:dyDescent="0.2">
      <c r="A126" s="41"/>
      <c r="B126" s="42"/>
      <c r="C126" s="41"/>
      <c r="D126" s="42"/>
      <c r="E126" s="42"/>
      <c r="F126" s="41" t="s">
        <v>1362</v>
      </c>
      <c r="G126" s="41" t="s">
        <v>1803</v>
      </c>
      <c r="H126" s="42">
        <v>300</v>
      </c>
      <c r="I126" s="41"/>
    </row>
    <row r="127" spans="1:9" ht="14.25" customHeight="1" x14ac:dyDescent="0.2">
      <c r="A127" s="41"/>
      <c r="B127" s="42"/>
      <c r="C127" s="41"/>
      <c r="D127" s="42"/>
      <c r="E127" s="42"/>
      <c r="F127" s="41" t="s">
        <v>1385</v>
      </c>
      <c r="G127" s="41" t="s">
        <v>1803</v>
      </c>
      <c r="H127" s="42">
        <v>240</v>
      </c>
      <c r="I127" s="41"/>
    </row>
    <row r="128" spans="1:9" ht="14.25" customHeight="1" x14ac:dyDescent="0.2">
      <c r="A128" s="41"/>
      <c r="B128" s="42"/>
      <c r="C128" s="41"/>
      <c r="D128" s="42"/>
      <c r="E128" s="42"/>
      <c r="F128" s="41" t="s">
        <v>1386</v>
      </c>
      <c r="G128" s="41" t="s">
        <v>1008</v>
      </c>
      <c r="H128" s="42">
        <v>120</v>
      </c>
      <c r="I128" s="41"/>
    </row>
    <row r="129" spans="1:9" ht="14.25" customHeight="1" x14ac:dyDescent="0.2">
      <c r="A129" s="41"/>
      <c r="B129" s="42"/>
      <c r="C129" s="41"/>
      <c r="D129" s="42"/>
      <c r="E129" s="42"/>
      <c r="F129" s="41" t="s">
        <v>1387</v>
      </c>
      <c r="G129" s="41" t="s">
        <v>1008</v>
      </c>
      <c r="H129" s="42">
        <v>120</v>
      </c>
      <c r="I129" s="41"/>
    </row>
    <row r="130" spans="1:9" ht="14.25" customHeight="1" x14ac:dyDescent="0.2">
      <c r="A130" s="41"/>
      <c r="B130" s="42"/>
      <c r="C130" s="41"/>
      <c r="D130" s="42"/>
      <c r="E130" s="42"/>
      <c r="F130" s="41" t="s">
        <v>1346</v>
      </c>
      <c r="G130" s="41" t="s">
        <v>1010</v>
      </c>
      <c r="H130" s="42">
        <v>120</v>
      </c>
      <c r="I130" s="41"/>
    </row>
    <row r="131" spans="1:9" ht="14.25" customHeight="1" x14ac:dyDescent="0.2">
      <c r="A131" s="41"/>
      <c r="B131" s="42"/>
      <c r="C131" s="41"/>
      <c r="D131" s="42"/>
      <c r="E131" s="42"/>
      <c r="F131" s="41" t="s">
        <v>1364</v>
      </c>
      <c r="G131" s="41" t="s">
        <v>1010</v>
      </c>
      <c r="H131" s="42">
        <v>240</v>
      </c>
      <c r="I131" s="41"/>
    </row>
    <row r="132" spans="1:9" ht="14.25" customHeight="1" x14ac:dyDescent="0.2">
      <c r="A132" s="41"/>
      <c r="B132" s="42"/>
      <c r="C132" s="41"/>
      <c r="D132" s="42"/>
      <c r="E132" s="42"/>
      <c r="F132" s="41" t="s">
        <v>1347</v>
      </c>
      <c r="G132" s="41" t="s">
        <v>1010</v>
      </c>
      <c r="H132" s="42">
        <v>300</v>
      </c>
      <c r="I132" s="41"/>
    </row>
    <row r="133" spans="1:9" ht="14.25" customHeight="1" x14ac:dyDescent="0.2">
      <c r="A133" s="41">
        <v>12</v>
      </c>
      <c r="B133" s="42" t="s">
        <v>85</v>
      </c>
      <c r="C133" s="41" t="s">
        <v>502</v>
      </c>
      <c r="D133" s="42">
        <v>616</v>
      </c>
      <c r="E133" s="42">
        <v>900</v>
      </c>
      <c r="F133" s="41" t="s">
        <v>777</v>
      </c>
      <c r="G133" s="41" t="s">
        <v>939</v>
      </c>
      <c r="H133" s="42">
        <v>90</v>
      </c>
      <c r="I133" s="41"/>
    </row>
    <row r="134" spans="1:9" ht="14.25" customHeight="1" x14ac:dyDescent="0.2">
      <c r="A134" s="41"/>
      <c r="B134" s="42"/>
      <c r="C134" s="41"/>
      <c r="D134" s="42"/>
      <c r="E134" s="42"/>
      <c r="F134" s="41" t="s">
        <v>784</v>
      </c>
      <c r="G134" s="41" t="s">
        <v>100</v>
      </c>
      <c r="H134" s="42">
        <v>180</v>
      </c>
      <c r="I134" s="41"/>
    </row>
    <row r="135" spans="1:9" ht="14.25" customHeight="1" x14ac:dyDescent="0.2">
      <c r="A135" s="41"/>
      <c r="B135" s="42"/>
      <c r="C135" s="41"/>
      <c r="D135" s="42"/>
      <c r="E135" s="42"/>
      <c r="F135" s="41" t="s">
        <v>785</v>
      </c>
      <c r="G135" s="41" t="s">
        <v>100</v>
      </c>
      <c r="H135" s="42">
        <v>60</v>
      </c>
      <c r="I135" s="41"/>
    </row>
    <row r="136" spans="1:9" ht="14.25" customHeight="1" x14ac:dyDescent="0.2">
      <c r="A136" s="41"/>
      <c r="B136" s="42"/>
      <c r="C136" s="41"/>
      <c r="D136" s="42"/>
      <c r="E136" s="42"/>
      <c r="F136" s="41" t="s">
        <v>1830</v>
      </c>
      <c r="G136" s="41" t="s">
        <v>1801</v>
      </c>
      <c r="H136" s="42">
        <v>90</v>
      </c>
      <c r="I136" s="41"/>
    </row>
    <row r="137" spans="1:9" ht="14.25" customHeight="1" x14ac:dyDescent="0.2">
      <c r="A137" s="41"/>
      <c r="B137" s="42"/>
      <c r="C137" s="41"/>
      <c r="D137" s="42"/>
      <c r="E137" s="42"/>
      <c r="F137" s="41" t="s">
        <v>784</v>
      </c>
      <c r="G137" s="41" t="s">
        <v>93</v>
      </c>
      <c r="H137" s="42">
        <v>180</v>
      </c>
      <c r="I137" s="41"/>
    </row>
    <row r="138" spans="1:9" ht="14.25" customHeight="1" x14ac:dyDescent="0.2">
      <c r="A138" s="41"/>
      <c r="B138" s="42"/>
      <c r="C138" s="41"/>
      <c r="D138" s="42"/>
      <c r="E138" s="42"/>
      <c r="F138" s="41" t="s">
        <v>1347</v>
      </c>
      <c r="G138" s="41" t="s">
        <v>1012</v>
      </c>
      <c r="H138" s="42">
        <v>300</v>
      </c>
      <c r="I138" s="41"/>
    </row>
    <row r="139" spans="1:9" ht="14.25" customHeight="1" x14ac:dyDescent="0.2">
      <c r="A139" s="41">
        <v>13</v>
      </c>
      <c r="B139" s="42" t="s">
        <v>90</v>
      </c>
      <c r="C139" s="41" t="s">
        <v>503</v>
      </c>
      <c r="D139" s="42">
        <v>616</v>
      </c>
      <c r="E139" s="42">
        <v>774</v>
      </c>
      <c r="F139" s="41" t="s">
        <v>796</v>
      </c>
      <c r="G139" s="41" t="s">
        <v>968</v>
      </c>
      <c r="H139" s="42">
        <v>24</v>
      </c>
      <c r="I139" s="41"/>
    </row>
    <row r="140" spans="1:9" ht="14.25" customHeight="1" x14ac:dyDescent="0.2">
      <c r="A140" s="41"/>
      <c r="B140" s="42"/>
      <c r="C140" s="41"/>
      <c r="D140" s="42"/>
      <c r="E140" s="42"/>
      <c r="F140" s="41" t="s">
        <v>1388</v>
      </c>
      <c r="G140" s="41" t="s">
        <v>968</v>
      </c>
      <c r="H140" s="42">
        <v>150</v>
      </c>
      <c r="I140" s="41"/>
    </row>
    <row r="141" spans="1:9" ht="14.25" customHeight="1" x14ac:dyDescent="0.2">
      <c r="A141" s="41"/>
      <c r="B141" s="42"/>
      <c r="C141" s="41"/>
      <c r="D141" s="42"/>
      <c r="E141" s="42"/>
      <c r="F141" s="41" t="s">
        <v>1388</v>
      </c>
      <c r="G141" s="41" t="s">
        <v>972</v>
      </c>
      <c r="H141" s="42">
        <v>300</v>
      </c>
      <c r="I141" s="41"/>
    </row>
    <row r="142" spans="1:9" ht="14.25" customHeight="1" x14ac:dyDescent="0.2">
      <c r="A142" s="41"/>
      <c r="B142" s="42"/>
      <c r="C142" s="41"/>
      <c r="D142" s="42"/>
      <c r="E142" s="42"/>
      <c r="F142" s="41" t="s">
        <v>1389</v>
      </c>
      <c r="G142" s="41" t="s">
        <v>983</v>
      </c>
      <c r="H142" s="42">
        <v>300</v>
      </c>
      <c r="I142" s="41"/>
    </row>
    <row r="143" spans="1:9" ht="14.25" customHeight="1" x14ac:dyDescent="0.2">
      <c r="A143" s="41">
        <v>14</v>
      </c>
      <c r="B143" s="42" t="s">
        <v>105</v>
      </c>
      <c r="C143" s="41" t="s">
        <v>504</v>
      </c>
      <c r="D143" s="42">
        <v>616</v>
      </c>
      <c r="E143" s="42">
        <v>930</v>
      </c>
      <c r="F143" s="41" t="s">
        <v>1344</v>
      </c>
      <c r="G143" s="41" t="s">
        <v>89</v>
      </c>
      <c r="H143" s="42">
        <v>240</v>
      </c>
      <c r="I143" s="41"/>
    </row>
    <row r="144" spans="1:9" ht="14.25" customHeight="1" x14ac:dyDescent="0.2">
      <c r="A144" s="41"/>
      <c r="B144" s="42"/>
      <c r="C144" s="41"/>
      <c r="D144" s="42"/>
      <c r="E144" s="42"/>
      <c r="F144" s="41" t="s">
        <v>781</v>
      </c>
      <c r="G144" s="41" t="s">
        <v>106</v>
      </c>
      <c r="H144" s="42">
        <v>60</v>
      </c>
      <c r="I144" s="41"/>
    </row>
    <row r="145" spans="1:9" ht="14.25" customHeight="1" x14ac:dyDescent="0.2">
      <c r="A145" s="41"/>
      <c r="B145" s="42"/>
      <c r="C145" s="41"/>
      <c r="D145" s="42"/>
      <c r="E145" s="42"/>
      <c r="F145" s="41" t="s">
        <v>781</v>
      </c>
      <c r="G145" s="41" t="s">
        <v>103</v>
      </c>
      <c r="H145" s="42">
        <v>60</v>
      </c>
      <c r="I145" s="41"/>
    </row>
    <row r="146" spans="1:9" ht="14.25" customHeight="1" x14ac:dyDescent="0.2">
      <c r="A146" s="41"/>
      <c r="B146" s="42"/>
      <c r="C146" s="41"/>
      <c r="D146" s="42"/>
      <c r="E146" s="42"/>
      <c r="F146" s="41" t="s">
        <v>1333</v>
      </c>
      <c r="G146" s="41" t="s">
        <v>103</v>
      </c>
      <c r="H146" s="42">
        <v>60</v>
      </c>
      <c r="I146" s="41"/>
    </row>
    <row r="147" spans="1:9" ht="14.25" customHeight="1" x14ac:dyDescent="0.2">
      <c r="A147" s="41"/>
      <c r="B147" s="42"/>
      <c r="C147" s="41"/>
      <c r="D147" s="42"/>
      <c r="E147" s="42"/>
      <c r="F147" s="41" t="s">
        <v>1375</v>
      </c>
      <c r="G147" s="41" t="s">
        <v>103</v>
      </c>
      <c r="H147" s="42">
        <v>60</v>
      </c>
      <c r="I147" s="41"/>
    </row>
    <row r="148" spans="1:9" ht="14.25" customHeight="1" x14ac:dyDescent="0.2">
      <c r="A148" s="41"/>
      <c r="B148" s="42"/>
      <c r="C148" s="41"/>
      <c r="D148" s="42"/>
      <c r="E148" s="42"/>
      <c r="F148" s="41" t="s">
        <v>1351</v>
      </c>
      <c r="G148" s="41" t="s">
        <v>1019</v>
      </c>
      <c r="H148" s="42">
        <v>30</v>
      </c>
      <c r="I148" s="41"/>
    </row>
    <row r="149" spans="1:9" ht="14.25" customHeight="1" x14ac:dyDescent="0.2">
      <c r="A149" s="41"/>
      <c r="B149" s="42"/>
      <c r="C149" s="41"/>
      <c r="D149" s="42"/>
      <c r="E149" s="42"/>
      <c r="F149" s="41" t="s">
        <v>1390</v>
      </c>
      <c r="G149" s="41" t="s">
        <v>1019</v>
      </c>
      <c r="H149" s="42">
        <v>120</v>
      </c>
      <c r="I149" s="41"/>
    </row>
    <row r="150" spans="1:9" ht="14.25" customHeight="1" x14ac:dyDescent="0.2">
      <c r="A150" s="41"/>
      <c r="B150" s="42"/>
      <c r="C150" s="41"/>
      <c r="D150" s="42"/>
      <c r="E150" s="42"/>
      <c r="F150" s="41" t="s">
        <v>1343</v>
      </c>
      <c r="G150" s="41" t="s">
        <v>1019</v>
      </c>
      <c r="H150" s="42">
        <v>300</v>
      </c>
      <c r="I150" s="41"/>
    </row>
    <row r="151" spans="1:9" ht="14.25" customHeight="1" x14ac:dyDescent="0.2">
      <c r="A151" s="41">
        <v>15</v>
      </c>
      <c r="B151" s="42" t="s">
        <v>57</v>
      </c>
      <c r="C151" s="41" t="s">
        <v>505</v>
      </c>
      <c r="D151" s="42">
        <v>431</v>
      </c>
      <c r="E151" s="42">
        <v>915</v>
      </c>
      <c r="F151" s="41" t="s">
        <v>1383</v>
      </c>
      <c r="G151" s="41" t="s">
        <v>120</v>
      </c>
      <c r="H151" s="42">
        <v>120</v>
      </c>
      <c r="I151" s="41"/>
    </row>
    <row r="152" spans="1:9" ht="14.25" customHeight="1" x14ac:dyDescent="0.2">
      <c r="A152" s="41"/>
      <c r="B152" s="42"/>
      <c r="C152" s="41"/>
      <c r="D152" s="42"/>
      <c r="E152" s="42"/>
      <c r="F152" s="41" t="s">
        <v>1382</v>
      </c>
      <c r="G152" s="41" t="s">
        <v>939</v>
      </c>
      <c r="H152" s="42">
        <v>120</v>
      </c>
      <c r="I152" s="41"/>
    </row>
    <row r="153" spans="1:9" ht="14.25" customHeight="1" x14ac:dyDescent="0.2">
      <c r="A153" s="41"/>
      <c r="B153" s="42"/>
      <c r="C153" s="41"/>
      <c r="D153" s="42"/>
      <c r="E153" s="42"/>
      <c r="F153" s="41" t="s">
        <v>791</v>
      </c>
      <c r="G153" s="41" t="s">
        <v>107</v>
      </c>
      <c r="H153" s="42">
        <v>300</v>
      </c>
      <c r="I153" s="41"/>
    </row>
    <row r="154" spans="1:9" ht="14.25" customHeight="1" x14ac:dyDescent="0.2">
      <c r="A154" s="41"/>
      <c r="B154" s="42"/>
      <c r="C154" s="41"/>
      <c r="D154" s="42"/>
      <c r="E154" s="42"/>
      <c r="F154" s="41" t="s">
        <v>1363</v>
      </c>
      <c r="G154" s="41" t="s">
        <v>1012</v>
      </c>
      <c r="H154" s="42">
        <v>45</v>
      </c>
      <c r="I154" s="41"/>
    </row>
    <row r="155" spans="1:9" ht="14.25" customHeight="1" x14ac:dyDescent="0.2">
      <c r="A155" s="41"/>
      <c r="B155" s="42"/>
      <c r="C155" s="41"/>
      <c r="D155" s="42"/>
      <c r="E155" s="42"/>
      <c r="F155" s="41" t="s">
        <v>1391</v>
      </c>
      <c r="G155" s="41" t="s">
        <v>1012</v>
      </c>
      <c r="H155" s="42">
        <v>30</v>
      </c>
      <c r="I155" s="41"/>
    </row>
    <row r="156" spans="1:9" ht="14.25" customHeight="1" x14ac:dyDescent="0.2">
      <c r="A156" s="41"/>
      <c r="B156" s="42"/>
      <c r="C156" s="41"/>
      <c r="D156" s="42"/>
      <c r="E156" s="42"/>
      <c r="F156" s="41" t="s">
        <v>1348</v>
      </c>
      <c r="G156" s="41" t="s">
        <v>1012</v>
      </c>
      <c r="H156" s="42">
        <v>300</v>
      </c>
      <c r="I156" s="41"/>
    </row>
    <row r="157" spans="1:9" ht="14.25" customHeight="1" x14ac:dyDescent="0.2">
      <c r="A157" s="41">
        <v>16</v>
      </c>
      <c r="B157" s="42" t="s">
        <v>77</v>
      </c>
      <c r="C157" s="41" t="s">
        <v>506</v>
      </c>
      <c r="D157" s="42">
        <v>616</v>
      </c>
      <c r="E157" s="42">
        <v>345</v>
      </c>
      <c r="F157" s="41" t="s">
        <v>1392</v>
      </c>
      <c r="G157" s="41" t="s">
        <v>1010</v>
      </c>
      <c r="H157" s="42">
        <v>45</v>
      </c>
      <c r="I157" s="41"/>
    </row>
    <row r="158" spans="1:9" ht="14.25" customHeight="1" x14ac:dyDescent="0.2">
      <c r="A158" s="41"/>
      <c r="B158" s="42"/>
      <c r="C158" s="41"/>
      <c r="D158" s="42"/>
      <c r="E158" s="42"/>
      <c r="F158" s="41" t="s">
        <v>1348</v>
      </c>
      <c r="G158" s="41" t="s">
        <v>1010</v>
      </c>
      <c r="H158" s="42">
        <v>300</v>
      </c>
      <c r="I158" s="41"/>
    </row>
    <row r="159" spans="1:9" ht="14.25" customHeight="1" x14ac:dyDescent="0.2">
      <c r="A159" s="41">
        <v>17</v>
      </c>
      <c r="B159" s="42" t="s">
        <v>55</v>
      </c>
      <c r="C159" s="41" t="s">
        <v>507</v>
      </c>
      <c r="D159" s="42">
        <v>493</v>
      </c>
      <c r="E159" s="42">
        <v>35</v>
      </c>
      <c r="F159" s="41" t="s">
        <v>1393</v>
      </c>
      <c r="G159" s="41" t="s">
        <v>118</v>
      </c>
      <c r="H159" s="42">
        <v>35</v>
      </c>
      <c r="I159" s="41"/>
    </row>
    <row r="160" spans="1:9" ht="14.25" customHeight="1" x14ac:dyDescent="0.2">
      <c r="A160" s="41">
        <v>18</v>
      </c>
      <c r="B160" s="42" t="s">
        <v>36</v>
      </c>
      <c r="C160" s="41" t="s">
        <v>508</v>
      </c>
      <c r="D160" s="42">
        <v>616</v>
      </c>
      <c r="E160" s="42">
        <v>964</v>
      </c>
      <c r="F160" s="41" t="s">
        <v>1394</v>
      </c>
      <c r="G160" s="41" t="s">
        <v>73</v>
      </c>
      <c r="H160" s="42">
        <v>120</v>
      </c>
      <c r="I160" s="41"/>
    </row>
    <row r="161" spans="1:9" ht="14.25" customHeight="1" x14ac:dyDescent="0.2">
      <c r="A161" s="41"/>
      <c r="B161" s="42"/>
      <c r="C161" s="41"/>
      <c r="D161" s="42"/>
      <c r="E161" s="42"/>
      <c r="F161" s="41" t="s">
        <v>1395</v>
      </c>
      <c r="G161" s="41" t="s">
        <v>73</v>
      </c>
      <c r="H161" s="42">
        <v>120</v>
      </c>
      <c r="I161" s="41"/>
    </row>
    <row r="162" spans="1:9" ht="14.25" customHeight="1" x14ac:dyDescent="0.2">
      <c r="A162" s="41"/>
      <c r="B162" s="42"/>
      <c r="C162" s="41"/>
      <c r="D162" s="42"/>
      <c r="E162" s="42"/>
      <c r="F162" s="41" t="s">
        <v>1344</v>
      </c>
      <c r="G162" s="41" t="s">
        <v>89</v>
      </c>
      <c r="H162" s="42">
        <v>240</v>
      </c>
      <c r="I162" s="41"/>
    </row>
    <row r="163" spans="1:9" ht="14.25" customHeight="1" x14ac:dyDescent="0.2">
      <c r="A163" s="41"/>
      <c r="B163" s="42"/>
      <c r="C163" s="41"/>
      <c r="D163" s="42"/>
      <c r="E163" s="42"/>
      <c r="F163" s="41" t="s">
        <v>1396</v>
      </c>
      <c r="G163" s="41" t="s">
        <v>118</v>
      </c>
      <c r="H163" s="42">
        <v>75</v>
      </c>
      <c r="I163" s="41"/>
    </row>
    <row r="164" spans="1:9" ht="14.25" customHeight="1" x14ac:dyDescent="0.2">
      <c r="A164" s="41"/>
      <c r="B164" s="42"/>
      <c r="C164" s="41"/>
      <c r="D164" s="42"/>
      <c r="E164" s="42"/>
      <c r="F164" s="41" t="s">
        <v>768</v>
      </c>
      <c r="G164" s="41" t="s">
        <v>118</v>
      </c>
      <c r="H164" s="42">
        <v>90</v>
      </c>
      <c r="I164" s="41"/>
    </row>
    <row r="165" spans="1:9" ht="14.25" customHeight="1" x14ac:dyDescent="0.2">
      <c r="A165" s="41"/>
      <c r="B165" s="42"/>
      <c r="C165" s="41"/>
      <c r="D165" s="42"/>
      <c r="E165" s="42"/>
      <c r="F165" s="41" t="s">
        <v>1397</v>
      </c>
      <c r="G165" s="41" t="s">
        <v>939</v>
      </c>
      <c r="H165" s="42">
        <v>75</v>
      </c>
      <c r="I165" s="41"/>
    </row>
    <row r="166" spans="1:9" ht="14.25" customHeight="1" x14ac:dyDescent="0.2">
      <c r="A166" s="41"/>
      <c r="B166" s="42"/>
      <c r="C166" s="41"/>
      <c r="D166" s="42"/>
      <c r="E166" s="42"/>
      <c r="F166" s="41" t="s">
        <v>769</v>
      </c>
      <c r="G166" s="41" t="s">
        <v>100</v>
      </c>
      <c r="H166" s="42">
        <v>60</v>
      </c>
      <c r="I166" s="41"/>
    </row>
    <row r="167" spans="1:9" ht="14.25" customHeight="1" x14ac:dyDescent="0.2">
      <c r="A167" s="41"/>
      <c r="B167" s="42"/>
      <c r="C167" s="41"/>
      <c r="D167" s="42"/>
      <c r="E167" s="42"/>
      <c r="F167" s="41" t="s">
        <v>1398</v>
      </c>
      <c r="G167" s="41" t="s">
        <v>1011</v>
      </c>
      <c r="H167" s="42">
        <v>120</v>
      </c>
      <c r="I167" s="41"/>
    </row>
    <row r="168" spans="1:9" ht="14.25" customHeight="1" x14ac:dyDescent="0.2">
      <c r="A168" s="41"/>
      <c r="B168" s="42"/>
      <c r="C168" s="41"/>
      <c r="D168" s="42"/>
      <c r="E168" s="42"/>
      <c r="F168" s="41" t="s">
        <v>1399</v>
      </c>
      <c r="G168" s="41" t="s">
        <v>121</v>
      </c>
      <c r="H168" s="42">
        <v>64</v>
      </c>
      <c r="I168" s="41"/>
    </row>
    <row r="169" spans="1:9" ht="14.25" customHeight="1" x14ac:dyDescent="0.2">
      <c r="A169" s="41">
        <v>19</v>
      </c>
      <c r="B169" s="42" t="s">
        <v>48</v>
      </c>
      <c r="C169" s="41" t="s">
        <v>509</v>
      </c>
      <c r="D169" s="42">
        <v>462</v>
      </c>
      <c r="E169" s="42">
        <v>1080</v>
      </c>
      <c r="F169" s="41" t="s">
        <v>787</v>
      </c>
      <c r="G169" s="41" t="s">
        <v>106</v>
      </c>
      <c r="H169" s="42">
        <v>90</v>
      </c>
      <c r="I169" s="41"/>
    </row>
    <row r="170" spans="1:9" ht="14.25" customHeight="1" x14ac:dyDescent="0.2">
      <c r="A170" s="41"/>
      <c r="B170" s="42"/>
      <c r="C170" s="41"/>
      <c r="D170" s="42"/>
      <c r="E170" s="42"/>
      <c r="F170" s="41" t="s">
        <v>1367</v>
      </c>
      <c r="G170" s="41" t="s">
        <v>1792</v>
      </c>
      <c r="H170" s="42">
        <v>45</v>
      </c>
      <c r="I170" s="41"/>
    </row>
    <row r="171" spans="1:9" ht="14.25" customHeight="1" x14ac:dyDescent="0.2">
      <c r="A171" s="41"/>
      <c r="B171" s="42"/>
      <c r="C171" s="41"/>
      <c r="D171" s="42"/>
      <c r="E171" s="42"/>
      <c r="F171" s="41" t="s">
        <v>796</v>
      </c>
      <c r="G171" s="41" t="s">
        <v>972</v>
      </c>
      <c r="H171" s="42">
        <v>45</v>
      </c>
      <c r="I171" s="41"/>
    </row>
    <row r="172" spans="1:9" ht="14.25" customHeight="1" x14ac:dyDescent="0.2">
      <c r="A172" s="41"/>
      <c r="B172" s="42"/>
      <c r="C172" s="41"/>
      <c r="D172" s="42"/>
      <c r="E172" s="42"/>
      <c r="F172" s="41" t="s">
        <v>1400</v>
      </c>
      <c r="G172" s="41" t="s">
        <v>976</v>
      </c>
      <c r="H172" s="42">
        <v>90</v>
      </c>
      <c r="I172" s="41"/>
    </row>
    <row r="173" spans="1:9" ht="14.25" customHeight="1" x14ac:dyDescent="0.2">
      <c r="A173" s="41"/>
      <c r="B173" s="42"/>
      <c r="C173" s="41"/>
      <c r="D173" s="42"/>
      <c r="E173" s="42"/>
      <c r="F173" s="41" t="s">
        <v>794</v>
      </c>
      <c r="G173" s="41" t="s">
        <v>983</v>
      </c>
      <c r="H173" s="42">
        <v>360</v>
      </c>
      <c r="I173" s="41"/>
    </row>
    <row r="174" spans="1:9" ht="14.25" customHeight="1" x14ac:dyDescent="0.2">
      <c r="A174" s="41"/>
      <c r="B174" s="42"/>
      <c r="C174" s="41"/>
      <c r="D174" s="42"/>
      <c r="E174" s="42"/>
      <c r="F174" s="41" t="s">
        <v>1831</v>
      </c>
      <c r="G174" s="41" t="s">
        <v>1801</v>
      </c>
      <c r="H174" s="42">
        <v>60</v>
      </c>
      <c r="I174" s="41"/>
    </row>
    <row r="175" spans="1:9" ht="14.25" customHeight="1" x14ac:dyDescent="0.2">
      <c r="A175" s="41"/>
      <c r="B175" s="42"/>
      <c r="C175" s="41"/>
      <c r="D175" s="42"/>
      <c r="E175" s="42"/>
      <c r="F175" s="41" t="s">
        <v>792</v>
      </c>
      <c r="G175" s="41" t="s">
        <v>108</v>
      </c>
      <c r="H175" s="42">
        <v>240</v>
      </c>
      <c r="I175" s="41"/>
    </row>
    <row r="176" spans="1:9" ht="14.25" customHeight="1" x14ac:dyDescent="0.2">
      <c r="A176" s="41"/>
      <c r="B176" s="42"/>
      <c r="C176" s="41"/>
      <c r="D176" s="42"/>
      <c r="E176" s="42"/>
      <c r="F176" s="41" t="s">
        <v>1401</v>
      </c>
      <c r="G176" s="41" t="s">
        <v>121</v>
      </c>
      <c r="H176" s="42">
        <v>150</v>
      </c>
      <c r="I176" s="41"/>
    </row>
    <row r="177" spans="1:9" ht="14.25" customHeight="1" x14ac:dyDescent="0.2">
      <c r="A177" s="41">
        <v>20</v>
      </c>
      <c r="B177" s="42" t="s">
        <v>80</v>
      </c>
      <c r="C177" s="41" t="s">
        <v>510</v>
      </c>
      <c r="D177" s="42">
        <v>493</v>
      </c>
      <c r="E177" s="42">
        <v>903</v>
      </c>
      <c r="F177" s="41" t="s">
        <v>789</v>
      </c>
      <c r="G177" s="41" t="s">
        <v>89</v>
      </c>
      <c r="H177" s="42">
        <v>228</v>
      </c>
      <c r="I177" s="41"/>
    </row>
    <row r="178" spans="1:9" ht="14.25" customHeight="1" x14ac:dyDescent="0.2">
      <c r="A178" s="41"/>
      <c r="B178" s="42"/>
      <c r="C178" s="41"/>
      <c r="D178" s="42"/>
      <c r="E178" s="42"/>
      <c r="F178" s="41" t="s">
        <v>782</v>
      </c>
      <c r="G178" s="41" t="s">
        <v>100</v>
      </c>
      <c r="H178" s="42">
        <v>60</v>
      </c>
      <c r="I178" s="41"/>
    </row>
    <row r="179" spans="1:9" ht="14.25" customHeight="1" x14ac:dyDescent="0.2">
      <c r="A179" s="41"/>
      <c r="B179" s="42"/>
      <c r="C179" s="41"/>
      <c r="D179" s="42"/>
      <c r="E179" s="42"/>
      <c r="F179" s="41" t="s">
        <v>1402</v>
      </c>
      <c r="G179" s="41" t="s">
        <v>1792</v>
      </c>
      <c r="H179" s="42">
        <v>120</v>
      </c>
      <c r="I179" s="41"/>
    </row>
    <row r="180" spans="1:9" ht="14.25" customHeight="1" x14ac:dyDescent="0.2">
      <c r="A180" s="41"/>
      <c r="B180" s="42"/>
      <c r="C180" s="41"/>
      <c r="D180" s="42"/>
      <c r="E180" s="42"/>
      <c r="F180" s="41" t="s">
        <v>792</v>
      </c>
      <c r="G180" s="41" t="s">
        <v>968</v>
      </c>
      <c r="H180" s="42">
        <v>120</v>
      </c>
      <c r="I180" s="41"/>
    </row>
    <row r="181" spans="1:9" ht="14.25" customHeight="1" x14ac:dyDescent="0.2">
      <c r="A181" s="41"/>
      <c r="B181" s="42"/>
      <c r="C181" s="41"/>
      <c r="D181" s="42"/>
      <c r="E181" s="42"/>
      <c r="F181" s="41" t="s">
        <v>792</v>
      </c>
      <c r="G181" s="41" t="s">
        <v>972</v>
      </c>
      <c r="H181" s="42">
        <v>240</v>
      </c>
      <c r="I181" s="41"/>
    </row>
    <row r="182" spans="1:9" ht="14.25" customHeight="1" x14ac:dyDescent="0.2">
      <c r="A182" s="41"/>
      <c r="B182" s="42"/>
      <c r="C182" s="41"/>
      <c r="D182" s="42"/>
      <c r="E182" s="42"/>
      <c r="F182" s="41" t="s">
        <v>803</v>
      </c>
      <c r="G182" s="41" t="s">
        <v>983</v>
      </c>
      <c r="H182" s="42">
        <v>60</v>
      </c>
      <c r="I182" s="41"/>
    </row>
    <row r="183" spans="1:9" ht="14.25" customHeight="1" x14ac:dyDescent="0.2">
      <c r="A183" s="41"/>
      <c r="B183" s="42"/>
      <c r="C183" s="41"/>
      <c r="D183" s="42"/>
      <c r="E183" s="42"/>
      <c r="F183" s="41" t="s">
        <v>1832</v>
      </c>
      <c r="G183" s="41" t="s">
        <v>1801</v>
      </c>
      <c r="H183" s="42">
        <v>30</v>
      </c>
      <c r="I183" s="41"/>
    </row>
    <row r="184" spans="1:9" ht="14.25" customHeight="1" x14ac:dyDescent="0.2">
      <c r="A184" s="41"/>
      <c r="B184" s="42"/>
      <c r="C184" s="41"/>
      <c r="D184" s="42"/>
      <c r="E184" s="42"/>
      <c r="F184" s="41" t="s">
        <v>1833</v>
      </c>
      <c r="G184" s="41" t="s">
        <v>1801</v>
      </c>
      <c r="H184" s="42">
        <v>45</v>
      </c>
      <c r="I184" s="41"/>
    </row>
    <row r="185" spans="1:9" ht="14.25" customHeight="1" x14ac:dyDescent="0.2">
      <c r="A185" s="41">
        <v>21</v>
      </c>
      <c r="B185" s="42" t="s">
        <v>81</v>
      </c>
      <c r="C185" s="41" t="s">
        <v>511</v>
      </c>
      <c r="D185" s="42">
        <v>616</v>
      </c>
      <c r="E185" s="42">
        <v>990</v>
      </c>
      <c r="F185" s="41" t="s">
        <v>1403</v>
      </c>
      <c r="G185" s="41" t="s">
        <v>73</v>
      </c>
      <c r="H185" s="42">
        <v>180</v>
      </c>
      <c r="I185" s="41"/>
    </row>
    <row r="186" spans="1:9" ht="14.25" customHeight="1" x14ac:dyDescent="0.2">
      <c r="A186" s="41"/>
      <c r="B186" s="42"/>
      <c r="C186" s="41"/>
      <c r="D186" s="42"/>
      <c r="E186" s="42"/>
      <c r="F186" s="41" t="s">
        <v>813</v>
      </c>
      <c r="G186" s="41" t="s">
        <v>100</v>
      </c>
      <c r="H186" s="42">
        <v>90</v>
      </c>
      <c r="I186" s="41"/>
    </row>
    <row r="187" spans="1:9" ht="14.25" customHeight="1" x14ac:dyDescent="0.2">
      <c r="A187" s="41"/>
      <c r="B187" s="42"/>
      <c r="C187" s="41"/>
      <c r="D187" s="42"/>
      <c r="E187" s="42"/>
      <c r="F187" s="41" t="s">
        <v>1392</v>
      </c>
      <c r="G187" s="41" t="s">
        <v>1008</v>
      </c>
      <c r="H187" s="42">
        <v>45</v>
      </c>
      <c r="I187" s="41"/>
    </row>
    <row r="188" spans="1:9" ht="14.25" customHeight="1" x14ac:dyDescent="0.2">
      <c r="A188" s="41"/>
      <c r="B188" s="42"/>
      <c r="C188" s="41"/>
      <c r="D188" s="42"/>
      <c r="E188" s="42"/>
      <c r="F188" s="41" t="s">
        <v>1391</v>
      </c>
      <c r="G188" s="41" t="s">
        <v>1008</v>
      </c>
      <c r="H188" s="42">
        <v>30</v>
      </c>
      <c r="I188" s="41"/>
    </row>
    <row r="189" spans="1:9" ht="14.25" customHeight="1" x14ac:dyDescent="0.2">
      <c r="A189" s="41"/>
      <c r="B189" s="42"/>
      <c r="C189" s="41"/>
      <c r="D189" s="42"/>
      <c r="E189" s="42"/>
      <c r="F189" s="41" t="s">
        <v>1345</v>
      </c>
      <c r="G189" s="41" t="s">
        <v>1008</v>
      </c>
      <c r="H189" s="42">
        <v>30</v>
      </c>
      <c r="I189" s="41"/>
    </row>
    <row r="190" spans="1:9" ht="14.25" customHeight="1" x14ac:dyDescent="0.2">
      <c r="A190" s="41"/>
      <c r="B190" s="42"/>
      <c r="C190" s="41"/>
      <c r="D190" s="42"/>
      <c r="E190" s="42"/>
      <c r="F190" s="41" t="s">
        <v>1404</v>
      </c>
      <c r="G190" s="41" t="s">
        <v>1008</v>
      </c>
      <c r="H190" s="42">
        <v>60</v>
      </c>
      <c r="I190" s="41"/>
    </row>
    <row r="191" spans="1:9" ht="14.25" customHeight="1" x14ac:dyDescent="0.2">
      <c r="A191" s="41"/>
      <c r="B191" s="42"/>
      <c r="C191" s="41"/>
      <c r="D191" s="42"/>
      <c r="E191" s="42"/>
      <c r="F191" s="41" t="s">
        <v>1346</v>
      </c>
      <c r="G191" s="41" t="s">
        <v>1008</v>
      </c>
      <c r="H191" s="42">
        <v>60</v>
      </c>
      <c r="I191" s="41"/>
    </row>
    <row r="192" spans="1:9" ht="14.25" customHeight="1" x14ac:dyDescent="0.2">
      <c r="A192" s="41"/>
      <c r="B192" s="42"/>
      <c r="C192" s="41"/>
      <c r="D192" s="42"/>
      <c r="E192" s="42"/>
      <c r="F192" s="41" t="s">
        <v>1392</v>
      </c>
      <c r="G192" s="41" t="s">
        <v>1011</v>
      </c>
      <c r="H192" s="42">
        <v>45</v>
      </c>
      <c r="I192" s="41"/>
    </row>
    <row r="193" spans="1:9" ht="14.25" customHeight="1" x14ac:dyDescent="0.2">
      <c r="A193" s="41"/>
      <c r="B193" s="42"/>
      <c r="C193" s="41"/>
      <c r="D193" s="42"/>
      <c r="E193" s="42"/>
      <c r="F193" s="41" t="s">
        <v>1391</v>
      </c>
      <c r="G193" s="41" t="s">
        <v>1011</v>
      </c>
      <c r="H193" s="42">
        <v>30</v>
      </c>
      <c r="I193" s="41"/>
    </row>
    <row r="194" spans="1:9" ht="14.25" customHeight="1" x14ac:dyDescent="0.2">
      <c r="A194" s="41"/>
      <c r="B194" s="42"/>
      <c r="C194" s="41"/>
      <c r="D194" s="42"/>
      <c r="E194" s="42"/>
      <c r="F194" s="41" t="s">
        <v>1390</v>
      </c>
      <c r="G194" s="41" t="s">
        <v>1017</v>
      </c>
      <c r="H194" s="42">
        <v>120</v>
      </c>
      <c r="I194" s="41"/>
    </row>
    <row r="195" spans="1:9" ht="14.25" customHeight="1" x14ac:dyDescent="0.2">
      <c r="A195" s="41"/>
      <c r="B195" s="42"/>
      <c r="C195" s="41"/>
      <c r="D195" s="42"/>
      <c r="E195" s="42"/>
      <c r="F195" s="41" t="s">
        <v>1343</v>
      </c>
      <c r="G195" s="41" t="s">
        <v>1017</v>
      </c>
      <c r="H195" s="42">
        <v>300</v>
      </c>
      <c r="I195" s="41"/>
    </row>
    <row r="196" spans="1:9" ht="14.25" customHeight="1" x14ac:dyDescent="0.2">
      <c r="A196" s="41">
        <v>22</v>
      </c>
      <c r="B196" s="42" t="s">
        <v>41</v>
      </c>
      <c r="C196" s="41" t="s">
        <v>512</v>
      </c>
      <c r="D196" s="42">
        <v>616</v>
      </c>
      <c r="E196" s="42">
        <v>870</v>
      </c>
      <c r="F196" s="41" t="s">
        <v>1405</v>
      </c>
      <c r="G196" s="41" t="s">
        <v>73</v>
      </c>
      <c r="H196" s="42">
        <v>120</v>
      </c>
      <c r="I196" s="41"/>
    </row>
    <row r="197" spans="1:9" ht="14.25" customHeight="1" x14ac:dyDescent="0.2">
      <c r="A197" s="41"/>
      <c r="B197" s="42"/>
      <c r="C197" s="41"/>
      <c r="D197" s="42"/>
      <c r="E197" s="42"/>
      <c r="F197" s="41" t="s">
        <v>1406</v>
      </c>
      <c r="G197" s="41" t="s">
        <v>73</v>
      </c>
      <c r="H197" s="42">
        <v>120</v>
      </c>
      <c r="I197" s="41"/>
    </row>
    <row r="198" spans="1:9" ht="14.25" customHeight="1" x14ac:dyDescent="0.2">
      <c r="A198" s="41"/>
      <c r="B198" s="42"/>
      <c r="C198" s="41"/>
      <c r="D198" s="42"/>
      <c r="E198" s="42"/>
      <c r="F198" s="41" t="s">
        <v>800</v>
      </c>
      <c r="G198" s="41" t="s">
        <v>939</v>
      </c>
      <c r="H198" s="42">
        <v>60</v>
      </c>
      <c r="I198" s="41"/>
    </row>
    <row r="199" spans="1:9" ht="14.25" customHeight="1" x14ac:dyDescent="0.2">
      <c r="A199" s="41"/>
      <c r="B199" s="42"/>
      <c r="C199" s="41"/>
      <c r="D199" s="42"/>
      <c r="E199" s="42"/>
      <c r="F199" s="41" t="s">
        <v>1407</v>
      </c>
      <c r="G199" s="41" t="s">
        <v>100</v>
      </c>
      <c r="H199" s="42">
        <v>90</v>
      </c>
      <c r="I199" s="41"/>
    </row>
    <row r="200" spans="1:9" ht="14.25" customHeight="1" x14ac:dyDescent="0.2">
      <c r="A200" s="41"/>
      <c r="B200" s="42"/>
      <c r="C200" s="41"/>
      <c r="D200" s="42"/>
      <c r="E200" s="42"/>
      <c r="F200" s="41" t="s">
        <v>1375</v>
      </c>
      <c r="G200" s="41" t="s">
        <v>102</v>
      </c>
      <c r="H200" s="42">
        <v>60</v>
      </c>
      <c r="I200" s="41"/>
    </row>
    <row r="201" spans="1:9" ht="14.25" customHeight="1" x14ac:dyDescent="0.2">
      <c r="A201" s="41"/>
      <c r="B201" s="42"/>
      <c r="C201" s="41"/>
      <c r="D201" s="42"/>
      <c r="E201" s="42"/>
      <c r="F201" s="41" t="s">
        <v>788</v>
      </c>
      <c r="G201" s="41" t="s">
        <v>106</v>
      </c>
      <c r="H201" s="42">
        <v>120</v>
      </c>
      <c r="I201" s="41"/>
    </row>
    <row r="202" spans="1:9" ht="14.25" customHeight="1" x14ac:dyDescent="0.2">
      <c r="A202" s="41"/>
      <c r="B202" s="42"/>
      <c r="C202" s="41"/>
      <c r="D202" s="42"/>
      <c r="E202" s="42"/>
      <c r="F202" s="41" t="s">
        <v>1375</v>
      </c>
      <c r="G202" s="41" t="s">
        <v>106</v>
      </c>
      <c r="H202" s="42">
        <v>60</v>
      </c>
      <c r="I202" s="41"/>
    </row>
    <row r="203" spans="1:9" ht="14.25" customHeight="1" x14ac:dyDescent="0.2">
      <c r="A203" s="41"/>
      <c r="B203" s="42"/>
      <c r="C203" s="41"/>
      <c r="D203" s="42"/>
      <c r="E203" s="42"/>
      <c r="F203" s="41" t="s">
        <v>800</v>
      </c>
      <c r="G203" s="41" t="s">
        <v>968</v>
      </c>
      <c r="H203" s="42">
        <v>60</v>
      </c>
      <c r="I203" s="41"/>
    </row>
    <row r="204" spans="1:9" ht="14.25" customHeight="1" x14ac:dyDescent="0.2">
      <c r="A204" s="41"/>
      <c r="B204" s="42"/>
      <c r="C204" s="41"/>
      <c r="D204" s="42"/>
      <c r="E204" s="42"/>
      <c r="F204" s="41" t="s">
        <v>800</v>
      </c>
      <c r="G204" s="41" t="s">
        <v>972</v>
      </c>
      <c r="H204" s="42">
        <v>120</v>
      </c>
      <c r="I204" s="41"/>
    </row>
    <row r="205" spans="1:9" ht="14.25" customHeight="1" x14ac:dyDescent="0.2">
      <c r="A205" s="41"/>
      <c r="B205" s="42"/>
      <c r="C205" s="41"/>
      <c r="D205" s="42"/>
      <c r="E205" s="42"/>
      <c r="F205" s="41" t="s">
        <v>1408</v>
      </c>
      <c r="G205" s="41" t="s">
        <v>121</v>
      </c>
      <c r="H205" s="42">
        <v>60</v>
      </c>
      <c r="I205" s="41"/>
    </row>
    <row r="206" spans="1:9" ht="14.25" customHeight="1" x14ac:dyDescent="0.2">
      <c r="A206" s="41">
        <v>23</v>
      </c>
      <c r="B206" s="42" t="s">
        <v>101</v>
      </c>
      <c r="C206" s="41" t="s">
        <v>513</v>
      </c>
      <c r="D206" s="42">
        <v>554</v>
      </c>
      <c r="E206" s="42">
        <v>720</v>
      </c>
      <c r="F206" s="41" t="s">
        <v>1333</v>
      </c>
      <c r="G206" s="41" t="s">
        <v>89</v>
      </c>
      <c r="H206" s="42">
        <v>120</v>
      </c>
      <c r="I206" s="41"/>
    </row>
    <row r="207" spans="1:9" ht="14.25" customHeight="1" x14ac:dyDescent="0.2">
      <c r="A207" s="41"/>
      <c r="B207" s="42"/>
      <c r="C207" s="41"/>
      <c r="D207" s="42"/>
      <c r="E207" s="42"/>
      <c r="F207" s="41" t="s">
        <v>789</v>
      </c>
      <c r="G207" s="41" t="s">
        <v>106</v>
      </c>
      <c r="H207" s="42">
        <v>180</v>
      </c>
      <c r="I207" s="41"/>
    </row>
    <row r="208" spans="1:9" ht="14.25" customHeight="1" x14ac:dyDescent="0.2">
      <c r="A208" s="41"/>
      <c r="B208" s="42"/>
      <c r="C208" s="41"/>
      <c r="D208" s="42"/>
      <c r="E208" s="42"/>
      <c r="F208" s="41" t="s">
        <v>1409</v>
      </c>
      <c r="G208" s="41" t="s">
        <v>976</v>
      </c>
      <c r="H208" s="42">
        <v>180</v>
      </c>
      <c r="I208" s="41"/>
    </row>
    <row r="209" spans="1:9" ht="14.25" customHeight="1" x14ac:dyDescent="0.2">
      <c r="A209" s="41"/>
      <c r="B209" s="42"/>
      <c r="C209" s="41"/>
      <c r="D209" s="42"/>
      <c r="E209" s="42"/>
      <c r="F209" s="41" t="s">
        <v>1410</v>
      </c>
      <c r="G209" s="41" t="s">
        <v>976</v>
      </c>
      <c r="H209" s="42">
        <v>60</v>
      </c>
      <c r="I209" s="41"/>
    </row>
    <row r="210" spans="1:9" ht="14.25" customHeight="1" x14ac:dyDescent="0.2">
      <c r="A210" s="41"/>
      <c r="B210" s="42"/>
      <c r="C210" s="41"/>
      <c r="D210" s="42"/>
      <c r="E210" s="42"/>
      <c r="F210" s="41" t="s">
        <v>794</v>
      </c>
      <c r="G210" s="41" t="s">
        <v>103</v>
      </c>
      <c r="H210" s="42">
        <v>180</v>
      </c>
      <c r="I210" s="41"/>
    </row>
    <row r="211" spans="1:9" ht="14.25" customHeight="1" x14ac:dyDescent="0.2">
      <c r="A211" s="41">
        <v>24</v>
      </c>
      <c r="B211" s="42" t="s">
        <v>64</v>
      </c>
      <c r="C211" s="41" t="s">
        <v>514</v>
      </c>
      <c r="D211" s="42">
        <v>616</v>
      </c>
      <c r="E211" s="42">
        <v>1035</v>
      </c>
      <c r="F211" s="41" t="s">
        <v>1396</v>
      </c>
      <c r="G211" s="41" t="s">
        <v>46</v>
      </c>
      <c r="H211" s="42">
        <v>75</v>
      </c>
      <c r="I211" s="41"/>
    </row>
    <row r="212" spans="1:9" ht="14.25" customHeight="1" x14ac:dyDescent="0.2">
      <c r="A212" s="41"/>
      <c r="B212" s="42"/>
      <c r="C212" s="41"/>
      <c r="D212" s="42"/>
      <c r="E212" s="42"/>
      <c r="F212" s="41" t="s">
        <v>1411</v>
      </c>
      <c r="G212" s="41" t="s">
        <v>73</v>
      </c>
      <c r="H212" s="42">
        <v>180</v>
      </c>
      <c r="I212" s="41"/>
    </row>
    <row r="213" spans="1:9" ht="14.25" customHeight="1" x14ac:dyDescent="0.2">
      <c r="A213" s="41"/>
      <c r="B213" s="42"/>
      <c r="C213" s="41"/>
      <c r="D213" s="42"/>
      <c r="E213" s="42"/>
      <c r="F213" s="41" t="s">
        <v>1412</v>
      </c>
      <c r="G213" s="41" t="s">
        <v>118</v>
      </c>
      <c r="H213" s="42">
        <v>30</v>
      </c>
      <c r="I213" s="41"/>
    </row>
    <row r="214" spans="1:9" ht="14.25" customHeight="1" x14ac:dyDescent="0.2">
      <c r="A214" s="41"/>
      <c r="B214" s="42"/>
      <c r="C214" s="41"/>
      <c r="D214" s="42"/>
      <c r="E214" s="42"/>
      <c r="F214" s="41" t="s">
        <v>774</v>
      </c>
      <c r="G214" s="41" t="s">
        <v>118</v>
      </c>
      <c r="H214" s="42">
        <v>60</v>
      </c>
      <c r="I214" s="41"/>
    </row>
    <row r="215" spans="1:9" ht="14.25" customHeight="1" x14ac:dyDescent="0.2">
      <c r="A215" s="41"/>
      <c r="B215" s="42"/>
      <c r="C215" s="41"/>
      <c r="D215" s="42"/>
      <c r="E215" s="42"/>
      <c r="F215" s="41" t="s">
        <v>775</v>
      </c>
      <c r="G215" s="41" t="s">
        <v>118</v>
      </c>
      <c r="H215" s="42">
        <v>60</v>
      </c>
      <c r="I215" s="41"/>
    </row>
    <row r="216" spans="1:9" ht="14.25" customHeight="1" x14ac:dyDescent="0.2">
      <c r="A216" s="41"/>
      <c r="B216" s="42"/>
      <c r="C216" s="41"/>
      <c r="D216" s="42"/>
      <c r="E216" s="42"/>
      <c r="F216" s="41" t="s">
        <v>1413</v>
      </c>
      <c r="G216" s="41" t="s">
        <v>120</v>
      </c>
      <c r="H216" s="42">
        <v>45</v>
      </c>
      <c r="I216" s="41"/>
    </row>
    <row r="217" spans="1:9" ht="14.25" customHeight="1" x14ac:dyDescent="0.2">
      <c r="A217" s="41"/>
      <c r="B217" s="42"/>
      <c r="C217" s="41"/>
      <c r="D217" s="42"/>
      <c r="E217" s="42"/>
      <c r="F217" s="41" t="s">
        <v>1397</v>
      </c>
      <c r="G217" s="41" t="s">
        <v>120</v>
      </c>
      <c r="H217" s="42">
        <v>75</v>
      </c>
      <c r="I217" s="41"/>
    </row>
    <row r="218" spans="1:9" ht="14.25" customHeight="1" x14ac:dyDescent="0.2">
      <c r="A218" s="41"/>
      <c r="B218" s="42"/>
      <c r="C218" s="41"/>
      <c r="D218" s="42"/>
      <c r="E218" s="42"/>
      <c r="F218" s="41" t="s">
        <v>1414</v>
      </c>
      <c r="G218" s="41" t="s">
        <v>120</v>
      </c>
      <c r="H218" s="42">
        <v>60</v>
      </c>
      <c r="I218" s="41"/>
    </row>
    <row r="219" spans="1:9" ht="14.25" customHeight="1" x14ac:dyDescent="0.2">
      <c r="A219" s="41"/>
      <c r="B219" s="42"/>
      <c r="C219" s="41"/>
      <c r="D219" s="42"/>
      <c r="E219" s="42"/>
      <c r="F219" s="41" t="s">
        <v>1414</v>
      </c>
      <c r="G219" s="41" t="s">
        <v>939</v>
      </c>
      <c r="H219" s="42">
        <v>60</v>
      </c>
      <c r="I219" s="41"/>
    </row>
    <row r="220" spans="1:9" ht="14.25" customHeight="1" x14ac:dyDescent="0.2">
      <c r="A220" s="41"/>
      <c r="B220" s="42"/>
      <c r="C220" s="41"/>
      <c r="D220" s="42"/>
      <c r="E220" s="42"/>
      <c r="F220" s="41" t="s">
        <v>1384</v>
      </c>
      <c r="G220" s="41" t="s">
        <v>1792</v>
      </c>
      <c r="H220" s="42">
        <v>45</v>
      </c>
      <c r="I220" s="41"/>
    </row>
    <row r="221" spans="1:9" ht="14.25" customHeight="1" x14ac:dyDescent="0.2">
      <c r="A221" s="41"/>
      <c r="B221" s="42"/>
      <c r="C221" s="41"/>
      <c r="D221" s="42"/>
      <c r="E221" s="42"/>
      <c r="F221" s="41" t="s">
        <v>1413</v>
      </c>
      <c r="G221" s="41" t="s">
        <v>968</v>
      </c>
      <c r="H221" s="42">
        <v>60</v>
      </c>
      <c r="I221" s="41"/>
    </row>
    <row r="222" spans="1:9" ht="14.25" customHeight="1" x14ac:dyDescent="0.2">
      <c r="A222" s="41"/>
      <c r="B222" s="42"/>
      <c r="C222" s="41"/>
      <c r="D222" s="42"/>
      <c r="E222" s="42"/>
      <c r="F222" s="41" t="s">
        <v>778</v>
      </c>
      <c r="G222" s="41" t="s">
        <v>968</v>
      </c>
      <c r="H222" s="42">
        <v>120</v>
      </c>
      <c r="I222" s="41"/>
    </row>
    <row r="223" spans="1:9" ht="14.25" customHeight="1" x14ac:dyDescent="0.2">
      <c r="A223" s="41"/>
      <c r="B223" s="42"/>
      <c r="C223" s="41"/>
      <c r="D223" s="42"/>
      <c r="E223" s="42"/>
      <c r="F223" s="41" t="s">
        <v>797</v>
      </c>
      <c r="G223" s="41" t="s">
        <v>972</v>
      </c>
      <c r="H223" s="42">
        <v>45</v>
      </c>
      <c r="I223" s="41"/>
    </row>
    <row r="224" spans="1:9" ht="14.25" customHeight="1" x14ac:dyDescent="0.2">
      <c r="A224" s="41"/>
      <c r="B224" s="42"/>
      <c r="C224" s="41"/>
      <c r="D224" s="42"/>
      <c r="E224" s="42"/>
      <c r="F224" s="41" t="s">
        <v>1413</v>
      </c>
      <c r="G224" s="41" t="s">
        <v>972</v>
      </c>
      <c r="H224" s="42">
        <v>120</v>
      </c>
      <c r="I224" s="41"/>
    </row>
    <row r="225" spans="1:9" ht="14.25" customHeight="1" x14ac:dyDescent="0.2">
      <c r="A225" s="41">
        <v>25</v>
      </c>
      <c r="B225" s="42" t="s">
        <v>62</v>
      </c>
      <c r="C225" s="41" t="s">
        <v>515</v>
      </c>
      <c r="D225" s="42">
        <v>616</v>
      </c>
      <c r="E225" s="42">
        <v>1270</v>
      </c>
      <c r="F225" s="41" t="s">
        <v>1415</v>
      </c>
      <c r="G225" s="41" t="s">
        <v>976</v>
      </c>
      <c r="H225" s="42">
        <v>60</v>
      </c>
      <c r="I225" s="41"/>
    </row>
    <row r="226" spans="1:9" ht="14.25" customHeight="1" x14ac:dyDescent="0.2">
      <c r="A226" s="41"/>
      <c r="B226" s="42"/>
      <c r="C226" s="41"/>
      <c r="D226" s="42"/>
      <c r="E226" s="42"/>
      <c r="F226" s="41" t="s">
        <v>781</v>
      </c>
      <c r="G226" s="41" t="s">
        <v>104</v>
      </c>
      <c r="H226" s="42">
        <v>120</v>
      </c>
      <c r="I226" s="41"/>
    </row>
    <row r="227" spans="1:9" ht="14.25" customHeight="1" x14ac:dyDescent="0.2">
      <c r="A227" s="41"/>
      <c r="B227" s="42"/>
      <c r="C227" s="41"/>
      <c r="D227" s="42"/>
      <c r="E227" s="42"/>
      <c r="F227" s="41" t="s">
        <v>788</v>
      </c>
      <c r="G227" s="41" t="s">
        <v>104</v>
      </c>
      <c r="H227" s="42">
        <v>240</v>
      </c>
      <c r="I227" s="41"/>
    </row>
    <row r="228" spans="1:9" ht="14.25" customHeight="1" x14ac:dyDescent="0.2">
      <c r="A228" s="41"/>
      <c r="B228" s="42"/>
      <c r="C228" s="41"/>
      <c r="D228" s="42"/>
      <c r="E228" s="42"/>
      <c r="F228" s="41" t="s">
        <v>1345</v>
      </c>
      <c r="G228" s="41" t="s">
        <v>1012</v>
      </c>
      <c r="H228" s="42">
        <v>30</v>
      </c>
      <c r="I228" s="41"/>
    </row>
    <row r="229" spans="1:9" ht="14.25" customHeight="1" x14ac:dyDescent="0.2">
      <c r="A229" s="41"/>
      <c r="B229" s="42"/>
      <c r="C229" s="41"/>
      <c r="D229" s="42"/>
      <c r="E229" s="42"/>
      <c r="F229" s="41" t="s">
        <v>1404</v>
      </c>
      <c r="G229" s="41" t="s">
        <v>1012</v>
      </c>
      <c r="H229" s="42">
        <v>120</v>
      </c>
      <c r="I229" s="41"/>
    </row>
    <row r="230" spans="1:9" ht="14.25" customHeight="1" x14ac:dyDescent="0.2">
      <c r="A230" s="41"/>
      <c r="B230" s="42"/>
      <c r="C230" s="41"/>
      <c r="D230" s="42"/>
      <c r="E230" s="42"/>
      <c r="F230" s="41" t="s">
        <v>1364</v>
      </c>
      <c r="G230" s="41" t="s">
        <v>1012</v>
      </c>
      <c r="H230" s="42">
        <v>240</v>
      </c>
      <c r="I230" s="41"/>
    </row>
    <row r="231" spans="1:9" ht="14.25" customHeight="1" x14ac:dyDescent="0.2">
      <c r="A231" s="41"/>
      <c r="B231" s="42"/>
      <c r="C231" s="41"/>
      <c r="D231" s="42"/>
      <c r="E231" s="42"/>
      <c r="F231" s="41" t="s">
        <v>1850</v>
      </c>
      <c r="G231" s="41" t="s">
        <v>657</v>
      </c>
      <c r="H231" s="42">
        <v>60</v>
      </c>
      <c r="I231" s="41"/>
    </row>
    <row r="232" spans="1:9" ht="14.25" customHeight="1" x14ac:dyDescent="0.2">
      <c r="A232" s="41"/>
      <c r="B232" s="42"/>
      <c r="C232" s="41"/>
      <c r="D232" s="42"/>
      <c r="E232" s="42"/>
      <c r="F232" s="41" t="s">
        <v>1851</v>
      </c>
      <c r="G232" s="41" t="s">
        <v>657</v>
      </c>
      <c r="H232" s="42">
        <v>60</v>
      </c>
      <c r="I232" s="41"/>
    </row>
    <row r="233" spans="1:9" ht="14.25" customHeight="1" x14ac:dyDescent="0.2">
      <c r="A233" s="41"/>
      <c r="B233" s="42"/>
      <c r="C233" s="41"/>
      <c r="D233" s="42"/>
      <c r="E233" s="42"/>
      <c r="F233" s="41" t="s">
        <v>1852</v>
      </c>
      <c r="G233" s="41" t="s">
        <v>1811</v>
      </c>
      <c r="H233" s="42">
        <v>30</v>
      </c>
      <c r="I233" s="41"/>
    </row>
    <row r="234" spans="1:9" ht="14.25" customHeight="1" x14ac:dyDescent="0.2">
      <c r="A234" s="41"/>
      <c r="B234" s="42"/>
      <c r="C234" s="41"/>
      <c r="D234" s="42"/>
      <c r="E234" s="42"/>
      <c r="F234" s="41" t="s">
        <v>1415</v>
      </c>
      <c r="G234" s="41" t="s">
        <v>1811</v>
      </c>
      <c r="H234" s="42">
        <v>90</v>
      </c>
      <c r="I234" s="41"/>
    </row>
    <row r="235" spans="1:9" ht="14.25" customHeight="1" x14ac:dyDescent="0.2">
      <c r="A235" s="41"/>
      <c r="B235" s="42"/>
      <c r="C235" s="41"/>
      <c r="D235" s="42"/>
      <c r="E235" s="42"/>
      <c r="F235" s="41" t="s">
        <v>1853</v>
      </c>
      <c r="G235" s="41" t="s">
        <v>1811</v>
      </c>
      <c r="H235" s="42">
        <v>60</v>
      </c>
      <c r="I235" s="41"/>
    </row>
    <row r="236" spans="1:9" ht="14.25" customHeight="1" x14ac:dyDescent="0.2">
      <c r="A236" s="41"/>
      <c r="B236" s="42"/>
      <c r="C236" s="41"/>
      <c r="D236" s="42"/>
      <c r="E236" s="42"/>
      <c r="F236" s="41" t="s">
        <v>1854</v>
      </c>
      <c r="G236" s="41" t="s">
        <v>644</v>
      </c>
      <c r="H236" s="42">
        <v>40</v>
      </c>
      <c r="I236" s="41"/>
    </row>
    <row r="237" spans="1:9" ht="14.25" customHeight="1" x14ac:dyDescent="0.2">
      <c r="A237" s="41"/>
      <c r="B237" s="42"/>
      <c r="C237" s="41"/>
      <c r="D237" s="42"/>
      <c r="E237" s="42"/>
      <c r="F237" s="41" t="s">
        <v>1850</v>
      </c>
      <c r="G237" s="41" t="s">
        <v>644</v>
      </c>
      <c r="H237" s="42">
        <v>60</v>
      </c>
      <c r="I237" s="41"/>
    </row>
    <row r="238" spans="1:9" ht="14.25" customHeight="1" x14ac:dyDescent="0.2">
      <c r="A238" s="41"/>
      <c r="B238" s="42"/>
      <c r="C238" s="41"/>
      <c r="D238" s="42"/>
      <c r="E238" s="42"/>
      <c r="F238" s="41" t="s">
        <v>1851</v>
      </c>
      <c r="G238" s="41" t="s">
        <v>644</v>
      </c>
      <c r="H238" s="42">
        <v>60</v>
      </c>
      <c r="I238" s="41"/>
    </row>
    <row r="239" spans="1:9" ht="14.25" customHeight="1" x14ac:dyDescent="0.2">
      <c r="A239" s="41">
        <v>26</v>
      </c>
      <c r="B239" s="42" t="s">
        <v>42</v>
      </c>
      <c r="C239" s="41" t="s">
        <v>516</v>
      </c>
      <c r="D239" s="42">
        <v>524</v>
      </c>
      <c r="E239" s="42">
        <v>1110</v>
      </c>
      <c r="F239" s="41" t="s">
        <v>785</v>
      </c>
      <c r="G239" s="41" t="s">
        <v>93</v>
      </c>
      <c r="H239" s="42">
        <v>60</v>
      </c>
      <c r="I239" s="41"/>
    </row>
    <row r="240" spans="1:9" ht="14.25" customHeight="1" x14ac:dyDescent="0.2">
      <c r="A240" s="41"/>
      <c r="B240" s="42"/>
      <c r="C240" s="41"/>
      <c r="D240" s="42"/>
      <c r="E240" s="42"/>
      <c r="F240" s="41" t="s">
        <v>1407</v>
      </c>
      <c r="G240" s="41" t="s">
        <v>93</v>
      </c>
      <c r="H240" s="42">
        <v>90</v>
      </c>
      <c r="I240" s="41"/>
    </row>
    <row r="241" spans="1:9" ht="14.25" customHeight="1" x14ac:dyDescent="0.2">
      <c r="A241" s="41"/>
      <c r="B241" s="42"/>
      <c r="C241" s="41"/>
      <c r="D241" s="42"/>
      <c r="E241" s="42"/>
      <c r="F241" s="41" t="s">
        <v>786</v>
      </c>
      <c r="G241" s="41" t="s">
        <v>93</v>
      </c>
      <c r="H241" s="42">
        <v>120</v>
      </c>
      <c r="I241" s="41"/>
    </row>
    <row r="242" spans="1:9" ht="14.25" customHeight="1" x14ac:dyDescent="0.2">
      <c r="A242" s="41"/>
      <c r="B242" s="42"/>
      <c r="C242" s="41"/>
      <c r="D242" s="42"/>
      <c r="E242" s="42"/>
      <c r="F242" s="41" t="s">
        <v>1416</v>
      </c>
      <c r="G242" s="41" t="s">
        <v>1804</v>
      </c>
      <c r="H242" s="42">
        <v>120</v>
      </c>
      <c r="I242" s="41"/>
    </row>
    <row r="243" spans="1:9" ht="14.25" customHeight="1" x14ac:dyDescent="0.2">
      <c r="A243" s="41"/>
      <c r="B243" s="42"/>
      <c r="C243" s="41"/>
      <c r="D243" s="42"/>
      <c r="E243" s="42"/>
      <c r="F243" s="41" t="s">
        <v>1417</v>
      </c>
      <c r="G243" s="41" t="s">
        <v>1804</v>
      </c>
      <c r="H243" s="42">
        <v>120</v>
      </c>
      <c r="I243" s="41"/>
    </row>
    <row r="244" spans="1:9" ht="14.25" customHeight="1" x14ac:dyDescent="0.2">
      <c r="A244" s="41"/>
      <c r="B244" s="42"/>
      <c r="C244" s="41"/>
      <c r="D244" s="42"/>
      <c r="E244" s="42"/>
      <c r="F244" s="41" t="s">
        <v>1418</v>
      </c>
      <c r="G244" s="41" t="s">
        <v>1804</v>
      </c>
      <c r="H244" s="42">
        <v>240</v>
      </c>
      <c r="I244" s="41"/>
    </row>
    <row r="245" spans="1:9" ht="14.25" customHeight="1" x14ac:dyDescent="0.2">
      <c r="A245" s="41"/>
      <c r="B245" s="42"/>
      <c r="C245" s="41"/>
      <c r="D245" s="42"/>
      <c r="E245" s="42"/>
      <c r="F245" s="41" t="s">
        <v>1374</v>
      </c>
      <c r="G245" s="41" t="s">
        <v>1019</v>
      </c>
      <c r="H245" s="42">
        <v>120</v>
      </c>
      <c r="I245" s="41"/>
    </row>
    <row r="246" spans="1:9" ht="14.25" customHeight="1" x14ac:dyDescent="0.2">
      <c r="A246" s="41"/>
      <c r="B246" s="42"/>
      <c r="C246" s="41"/>
      <c r="D246" s="42"/>
      <c r="E246" s="42"/>
      <c r="F246" s="41" t="s">
        <v>1419</v>
      </c>
      <c r="G246" s="41" t="s">
        <v>1019</v>
      </c>
      <c r="H246" s="42">
        <v>240</v>
      </c>
      <c r="I246" s="41"/>
    </row>
    <row r="247" spans="1:9" ht="14.25" customHeight="1" x14ac:dyDescent="0.2">
      <c r="A247" s="41">
        <v>27</v>
      </c>
      <c r="B247" s="42" t="s">
        <v>111</v>
      </c>
      <c r="C247" s="41" t="s">
        <v>517</v>
      </c>
      <c r="D247" s="42">
        <v>616</v>
      </c>
      <c r="E247" s="42">
        <v>1392</v>
      </c>
      <c r="F247" s="41" t="s">
        <v>790</v>
      </c>
      <c r="G247" s="41" t="s">
        <v>118</v>
      </c>
      <c r="H247" s="42">
        <v>150</v>
      </c>
      <c r="I247" s="41"/>
    </row>
    <row r="248" spans="1:9" ht="14.25" customHeight="1" x14ac:dyDescent="0.2">
      <c r="A248" s="41"/>
      <c r="B248" s="42"/>
      <c r="C248" s="41"/>
      <c r="D248" s="42"/>
      <c r="E248" s="42"/>
      <c r="F248" s="41" t="s">
        <v>1420</v>
      </c>
      <c r="G248" s="41" t="s">
        <v>114</v>
      </c>
      <c r="H248" s="42">
        <v>208</v>
      </c>
      <c r="I248" s="41"/>
    </row>
    <row r="249" spans="1:9" ht="14.25" customHeight="1" x14ac:dyDescent="0.2">
      <c r="A249" s="41"/>
      <c r="B249" s="42"/>
      <c r="C249" s="41"/>
      <c r="D249" s="42"/>
      <c r="E249" s="42"/>
      <c r="F249" s="41" t="s">
        <v>772</v>
      </c>
      <c r="G249" s="41" t="s">
        <v>107</v>
      </c>
      <c r="H249" s="42">
        <v>30</v>
      </c>
      <c r="I249" s="41"/>
    </row>
    <row r="250" spans="1:9" ht="14.25" customHeight="1" x14ac:dyDescent="0.2">
      <c r="A250" s="41"/>
      <c r="B250" s="42"/>
      <c r="C250" s="41"/>
      <c r="D250" s="42"/>
      <c r="E250" s="42"/>
      <c r="F250" s="41" t="s">
        <v>1421</v>
      </c>
      <c r="G250" s="41" t="s">
        <v>107</v>
      </c>
      <c r="H250" s="42">
        <v>300</v>
      </c>
      <c r="I250" s="41"/>
    </row>
    <row r="251" spans="1:9" ht="14.25" customHeight="1" x14ac:dyDescent="0.2">
      <c r="A251" s="41"/>
      <c r="B251" s="42"/>
      <c r="C251" s="41"/>
      <c r="D251" s="42"/>
      <c r="E251" s="42"/>
      <c r="F251" s="41" t="s">
        <v>1805</v>
      </c>
      <c r="G251" s="41" t="s">
        <v>108</v>
      </c>
      <c r="H251" s="42">
        <v>60</v>
      </c>
      <c r="I251" s="41"/>
    </row>
    <row r="252" spans="1:9" ht="14.25" customHeight="1" x14ac:dyDescent="0.2">
      <c r="A252" s="41"/>
      <c r="B252" s="42"/>
      <c r="C252" s="41"/>
      <c r="D252" s="42"/>
      <c r="E252" s="42"/>
      <c r="F252" s="41" t="s">
        <v>1422</v>
      </c>
      <c r="G252" s="41" t="s">
        <v>110</v>
      </c>
      <c r="H252" s="42">
        <v>104</v>
      </c>
      <c r="I252" s="41"/>
    </row>
    <row r="253" spans="1:9" ht="14.25" customHeight="1" x14ac:dyDescent="0.2">
      <c r="A253" s="41"/>
      <c r="B253" s="42"/>
      <c r="C253" s="41"/>
      <c r="D253" s="42"/>
      <c r="E253" s="42"/>
      <c r="F253" s="41" t="s">
        <v>1423</v>
      </c>
      <c r="G253" s="41" t="s">
        <v>110</v>
      </c>
      <c r="H253" s="42">
        <v>60</v>
      </c>
      <c r="I253" s="41"/>
    </row>
    <row r="254" spans="1:9" ht="14.25" customHeight="1" x14ac:dyDescent="0.2">
      <c r="A254" s="41"/>
      <c r="B254" s="42"/>
      <c r="C254" s="41"/>
      <c r="D254" s="42"/>
      <c r="E254" s="42"/>
      <c r="F254" s="41" t="s">
        <v>1424</v>
      </c>
      <c r="G254" s="41" t="s">
        <v>1803</v>
      </c>
      <c r="H254" s="42">
        <v>300</v>
      </c>
      <c r="I254" s="41"/>
    </row>
    <row r="255" spans="1:9" ht="14.25" customHeight="1" x14ac:dyDescent="0.2">
      <c r="A255" s="41"/>
      <c r="B255" s="42"/>
      <c r="C255" s="41"/>
      <c r="D255" s="42"/>
      <c r="E255" s="42"/>
      <c r="F255" s="41" t="s">
        <v>1425</v>
      </c>
      <c r="G255" s="41" t="s">
        <v>1803</v>
      </c>
      <c r="H255" s="42">
        <v>120</v>
      </c>
      <c r="I255" s="41"/>
    </row>
    <row r="256" spans="1:9" ht="14.25" customHeight="1" x14ac:dyDescent="0.2">
      <c r="A256" s="41"/>
      <c r="B256" s="42"/>
      <c r="C256" s="41"/>
      <c r="D256" s="42"/>
      <c r="E256" s="42"/>
      <c r="F256" s="41" t="s">
        <v>1398</v>
      </c>
      <c r="G256" s="41" t="s">
        <v>1008</v>
      </c>
      <c r="H256" s="42">
        <v>60</v>
      </c>
      <c r="I256" s="41"/>
    </row>
    <row r="257" spans="1:9" ht="14.25" customHeight="1" x14ac:dyDescent="0.2">
      <c r="A257" s="41">
        <v>28</v>
      </c>
      <c r="B257" s="42" t="s">
        <v>38</v>
      </c>
      <c r="C257" s="41" t="s">
        <v>518</v>
      </c>
      <c r="D257" s="42">
        <v>616</v>
      </c>
      <c r="E257" s="42">
        <v>1040</v>
      </c>
      <c r="F257" s="41" t="s">
        <v>1426</v>
      </c>
      <c r="G257" s="41" t="s">
        <v>73</v>
      </c>
      <c r="H257" s="42">
        <v>180</v>
      </c>
      <c r="I257" s="41"/>
    </row>
    <row r="258" spans="1:9" ht="14.25" customHeight="1" x14ac:dyDescent="0.2">
      <c r="A258" s="41"/>
      <c r="B258" s="42"/>
      <c r="C258" s="41"/>
      <c r="D258" s="42"/>
      <c r="E258" s="42"/>
      <c r="F258" s="41" t="s">
        <v>770</v>
      </c>
      <c r="G258" s="41" t="s">
        <v>117</v>
      </c>
      <c r="H258" s="42">
        <v>80</v>
      </c>
      <c r="I258" s="41"/>
    </row>
    <row r="259" spans="1:9" ht="14.25" customHeight="1" x14ac:dyDescent="0.2">
      <c r="A259" s="41"/>
      <c r="B259" s="42"/>
      <c r="C259" s="41"/>
      <c r="D259" s="42"/>
      <c r="E259" s="42"/>
      <c r="F259" s="41" t="s">
        <v>1388</v>
      </c>
      <c r="G259" s="41" t="s">
        <v>1012</v>
      </c>
      <c r="H259" s="42">
        <v>300</v>
      </c>
      <c r="I259" s="41"/>
    </row>
    <row r="260" spans="1:9" ht="14.25" customHeight="1" x14ac:dyDescent="0.2">
      <c r="A260" s="41"/>
      <c r="B260" s="42"/>
      <c r="C260" s="41"/>
      <c r="D260" s="42"/>
      <c r="E260" s="42"/>
      <c r="F260" s="41" t="s">
        <v>1346</v>
      </c>
      <c r="G260" s="41" t="s">
        <v>1012</v>
      </c>
      <c r="H260" s="42">
        <v>120</v>
      </c>
      <c r="I260" s="41"/>
    </row>
    <row r="261" spans="1:9" ht="14.25" customHeight="1" x14ac:dyDescent="0.2">
      <c r="A261" s="41"/>
      <c r="B261" s="42"/>
      <c r="C261" s="41"/>
      <c r="D261" s="42"/>
      <c r="E261" s="42"/>
      <c r="F261" s="41" t="s">
        <v>1374</v>
      </c>
      <c r="G261" s="41" t="s">
        <v>1017</v>
      </c>
      <c r="H261" s="42">
        <v>120</v>
      </c>
      <c r="I261" s="41"/>
    </row>
    <row r="262" spans="1:9" ht="14.25" customHeight="1" x14ac:dyDescent="0.2">
      <c r="A262" s="41"/>
      <c r="B262" s="42"/>
      <c r="C262" s="41"/>
      <c r="D262" s="42"/>
      <c r="E262" s="42"/>
      <c r="F262" s="41" t="s">
        <v>1419</v>
      </c>
      <c r="G262" s="41" t="s">
        <v>1017</v>
      </c>
      <c r="H262" s="42">
        <v>240</v>
      </c>
      <c r="I262" s="41"/>
    </row>
    <row r="263" spans="1:9" ht="14.25" customHeight="1" x14ac:dyDescent="0.2">
      <c r="A263" s="41">
        <v>29</v>
      </c>
      <c r="B263" s="42" t="s">
        <v>33</v>
      </c>
      <c r="C263" s="41" t="s">
        <v>519</v>
      </c>
      <c r="D263" s="42">
        <v>616</v>
      </c>
      <c r="E263" s="42">
        <v>780</v>
      </c>
      <c r="F263" s="41" t="s">
        <v>1344</v>
      </c>
      <c r="G263" s="41" t="s">
        <v>102</v>
      </c>
      <c r="H263" s="42">
        <v>40</v>
      </c>
      <c r="I263" s="41"/>
    </row>
    <row r="264" spans="1:9" ht="14.25" customHeight="1" x14ac:dyDescent="0.2">
      <c r="A264" s="41"/>
      <c r="B264" s="42"/>
      <c r="C264" s="41"/>
      <c r="D264" s="42"/>
      <c r="E264" s="42"/>
      <c r="F264" s="41" t="s">
        <v>769</v>
      </c>
      <c r="G264" s="41" t="s">
        <v>93</v>
      </c>
      <c r="H264" s="42">
        <v>20</v>
      </c>
      <c r="I264" s="41"/>
    </row>
    <row r="265" spans="1:9" ht="14.25" customHeight="1" x14ac:dyDescent="0.2">
      <c r="A265" s="41"/>
      <c r="B265" s="42"/>
      <c r="C265" s="41"/>
      <c r="D265" s="42"/>
      <c r="E265" s="42"/>
      <c r="F265" s="41" t="s">
        <v>1427</v>
      </c>
      <c r="G265" s="41" t="s">
        <v>93</v>
      </c>
      <c r="H265" s="42">
        <v>120</v>
      </c>
      <c r="I265" s="41"/>
    </row>
    <row r="266" spans="1:9" ht="14.25" customHeight="1" x14ac:dyDescent="0.2">
      <c r="A266" s="41"/>
      <c r="B266" s="42"/>
      <c r="C266" s="41"/>
      <c r="D266" s="42"/>
      <c r="E266" s="42"/>
      <c r="F266" s="41" t="s">
        <v>807</v>
      </c>
      <c r="G266" s="41" t="s">
        <v>103</v>
      </c>
      <c r="H266" s="42">
        <v>90</v>
      </c>
      <c r="I266" s="41"/>
    </row>
    <row r="267" spans="1:9" ht="14.25" customHeight="1" x14ac:dyDescent="0.2">
      <c r="A267" s="41"/>
      <c r="B267" s="42"/>
      <c r="C267" s="41"/>
      <c r="D267" s="42"/>
      <c r="E267" s="42"/>
      <c r="F267" s="41" t="s">
        <v>805</v>
      </c>
      <c r="G267" s="41" t="s">
        <v>103</v>
      </c>
      <c r="H267" s="42">
        <v>90</v>
      </c>
      <c r="I267" s="41"/>
    </row>
    <row r="268" spans="1:9" ht="14.25" customHeight="1" x14ac:dyDescent="0.2">
      <c r="A268" s="41"/>
      <c r="B268" s="42"/>
      <c r="C268" s="41"/>
      <c r="D268" s="42"/>
      <c r="E268" s="42"/>
      <c r="F268" s="41" t="s">
        <v>1428</v>
      </c>
      <c r="G268" s="41" t="s">
        <v>1804</v>
      </c>
      <c r="H268" s="42">
        <v>300</v>
      </c>
      <c r="I268" s="41"/>
    </row>
    <row r="269" spans="1:9" ht="14.25" customHeight="1" x14ac:dyDescent="0.2">
      <c r="A269" s="41"/>
      <c r="B269" s="42"/>
      <c r="C269" s="41"/>
      <c r="D269" s="42"/>
      <c r="E269" s="42"/>
      <c r="F269" s="41" t="s">
        <v>1429</v>
      </c>
      <c r="G269" s="41" t="s">
        <v>1804</v>
      </c>
      <c r="H269" s="42">
        <v>120</v>
      </c>
      <c r="I269" s="41"/>
    </row>
    <row r="270" spans="1:9" ht="14.25" customHeight="1" x14ac:dyDescent="0.2">
      <c r="A270" s="41">
        <v>30</v>
      </c>
      <c r="B270" s="42" t="s">
        <v>39</v>
      </c>
      <c r="C270" s="41" t="s">
        <v>520</v>
      </c>
      <c r="D270" s="42">
        <v>616</v>
      </c>
      <c r="E270" s="42">
        <v>1653</v>
      </c>
      <c r="F270" s="41" t="s">
        <v>1834</v>
      </c>
      <c r="G270" s="41" t="s">
        <v>1801</v>
      </c>
      <c r="H270" s="42">
        <v>90</v>
      </c>
      <c r="I270" s="41"/>
    </row>
    <row r="271" spans="1:9" ht="14.25" customHeight="1" x14ac:dyDescent="0.2">
      <c r="A271" s="41"/>
      <c r="B271" s="42"/>
      <c r="C271" s="41"/>
      <c r="D271" s="42"/>
      <c r="E271" s="42"/>
      <c r="F271" s="41" t="s">
        <v>782</v>
      </c>
      <c r="G271" s="41" t="s">
        <v>117</v>
      </c>
      <c r="H271" s="42">
        <v>60</v>
      </c>
      <c r="I271" s="41"/>
    </row>
    <row r="272" spans="1:9" ht="14.25" customHeight="1" x14ac:dyDescent="0.2">
      <c r="A272" s="41"/>
      <c r="B272" s="42"/>
      <c r="C272" s="41"/>
      <c r="D272" s="42"/>
      <c r="E272" s="42"/>
      <c r="F272" s="41" t="s">
        <v>783</v>
      </c>
      <c r="G272" s="41" t="s">
        <v>117</v>
      </c>
      <c r="H272" s="42">
        <v>90</v>
      </c>
      <c r="I272" s="41"/>
    </row>
    <row r="273" spans="1:9" ht="14.25" customHeight="1" x14ac:dyDescent="0.2">
      <c r="A273" s="41"/>
      <c r="B273" s="42"/>
      <c r="C273" s="41"/>
      <c r="D273" s="42"/>
      <c r="E273" s="42"/>
      <c r="F273" s="41" t="s">
        <v>769</v>
      </c>
      <c r="G273" s="41" t="s">
        <v>117</v>
      </c>
      <c r="H273" s="42">
        <v>60</v>
      </c>
      <c r="I273" s="41"/>
    </row>
    <row r="274" spans="1:9" ht="14.25" customHeight="1" x14ac:dyDescent="0.2">
      <c r="A274" s="41"/>
      <c r="B274" s="42"/>
      <c r="C274" s="41"/>
      <c r="D274" s="42"/>
      <c r="E274" s="42"/>
      <c r="F274" s="41" t="s">
        <v>1430</v>
      </c>
      <c r="G274" s="41" t="s">
        <v>117</v>
      </c>
      <c r="H274" s="42">
        <v>42</v>
      </c>
      <c r="I274" s="41"/>
    </row>
    <row r="275" spans="1:9" ht="14.25" customHeight="1" x14ac:dyDescent="0.2">
      <c r="A275" s="41"/>
      <c r="B275" s="42"/>
      <c r="C275" s="41"/>
      <c r="D275" s="42"/>
      <c r="E275" s="42"/>
      <c r="F275" s="41" t="s">
        <v>1431</v>
      </c>
      <c r="G275" s="41" t="s">
        <v>117</v>
      </c>
      <c r="H275" s="42">
        <v>60</v>
      </c>
      <c r="I275" s="41"/>
    </row>
    <row r="276" spans="1:9" ht="14.25" customHeight="1" x14ac:dyDescent="0.2">
      <c r="A276" s="41"/>
      <c r="B276" s="42"/>
      <c r="C276" s="41"/>
      <c r="D276" s="42"/>
      <c r="E276" s="42"/>
      <c r="F276" s="41" t="s">
        <v>1432</v>
      </c>
      <c r="G276" s="41" t="s">
        <v>117</v>
      </c>
      <c r="H276" s="42">
        <v>60</v>
      </c>
      <c r="I276" s="41"/>
    </row>
    <row r="277" spans="1:9" ht="14.25" customHeight="1" x14ac:dyDescent="0.2">
      <c r="A277" s="41"/>
      <c r="B277" s="42"/>
      <c r="C277" s="41"/>
      <c r="D277" s="42"/>
      <c r="E277" s="42"/>
      <c r="F277" s="41" t="s">
        <v>1433</v>
      </c>
      <c r="G277" s="41" t="s">
        <v>1002</v>
      </c>
      <c r="H277" s="42">
        <v>96</v>
      </c>
      <c r="I277" s="41"/>
    </row>
    <row r="278" spans="1:9" ht="14.25" customHeight="1" x14ac:dyDescent="0.2">
      <c r="A278" s="41"/>
      <c r="B278" s="42"/>
      <c r="C278" s="41"/>
      <c r="D278" s="42"/>
      <c r="E278" s="42"/>
      <c r="F278" s="41" t="s">
        <v>1382</v>
      </c>
      <c r="G278" s="41" t="s">
        <v>1002</v>
      </c>
      <c r="H278" s="42">
        <v>120</v>
      </c>
      <c r="I278" s="41"/>
    </row>
    <row r="279" spans="1:9" ht="14.25" customHeight="1" x14ac:dyDescent="0.2">
      <c r="A279" s="41"/>
      <c r="B279" s="42"/>
      <c r="C279" s="41"/>
      <c r="D279" s="42"/>
      <c r="E279" s="42"/>
      <c r="F279" s="41" t="s">
        <v>1397</v>
      </c>
      <c r="G279" s="41" t="s">
        <v>1002</v>
      </c>
      <c r="H279" s="42">
        <v>75</v>
      </c>
      <c r="I279" s="41"/>
    </row>
    <row r="280" spans="1:9" ht="14.25" customHeight="1" x14ac:dyDescent="0.2">
      <c r="A280" s="41"/>
      <c r="B280" s="42"/>
      <c r="C280" s="41"/>
      <c r="D280" s="42"/>
      <c r="E280" s="42"/>
      <c r="F280" s="41" t="s">
        <v>1414</v>
      </c>
      <c r="G280" s="41" t="s">
        <v>1002</v>
      </c>
      <c r="H280" s="42">
        <v>60</v>
      </c>
      <c r="I280" s="41"/>
    </row>
    <row r="281" spans="1:9" ht="14.25" customHeight="1" x14ac:dyDescent="0.2">
      <c r="A281" s="41"/>
      <c r="B281" s="42"/>
      <c r="C281" s="41"/>
      <c r="D281" s="42"/>
      <c r="E281" s="42"/>
      <c r="F281" s="41" t="s">
        <v>1386</v>
      </c>
      <c r="G281" s="41" t="s">
        <v>1011</v>
      </c>
      <c r="H281" s="42">
        <v>240</v>
      </c>
      <c r="I281" s="41"/>
    </row>
    <row r="282" spans="1:9" ht="14.25" customHeight="1" x14ac:dyDescent="0.2">
      <c r="A282" s="41"/>
      <c r="B282" s="42"/>
      <c r="C282" s="41"/>
      <c r="D282" s="42"/>
      <c r="E282" s="42"/>
      <c r="F282" s="41" t="s">
        <v>1387</v>
      </c>
      <c r="G282" s="41" t="s">
        <v>1011</v>
      </c>
      <c r="H282" s="42">
        <v>240</v>
      </c>
      <c r="I282" s="41"/>
    </row>
    <row r="283" spans="1:9" ht="14.25" customHeight="1" x14ac:dyDescent="0.2">
      <c r="A283" s="41"/>
      <c r="B283" s="42"/>
      <c r="C283" s="41"/>
      <c r="D283" s="42"/>
      <c r="E283" s="42"/>
      <c r="F283" s="41" t="s">
        <v>1387</v>
      </c>
      <c r="G283" s="41" t="s">
        <v>1012</v>
      </c>
      <c r="H283" s="42">
        <v>240</v>
      </c>
      <c r="I283" s="41"/>
    </row>
    <row r="284" spans="1:9" ht="14.25" customHeight="1" x14ac:dyDescent="0.2">
      <c r="A284" s="41"/>
      <c r="B284" s="42"/>
      <c r="C284" s="41"/>
      <c r="D284" s="42"/>
      <c r="E284" s="42"/>
      <c r="F284" s="41" t="s">
        <v>1398</v>
      </c>
      <c r="G284" s="41" t="s">
        <v>1012</v>
      </c>
      <c r="H284" s="42">
        <v>120</v>
      </c>
      <c r="I284" s="41"/>
    </row>
    <row r="285" spans="1:9" ht="14.25" customHeight="1" x14ac:dyDescent="0.2">
      <c r="A285" s="41">
        <v>31</v>
      </c>
      <c r="B285" s="42" t="s">
        <v>87</v>
      </c>
      <c r="C285" s="41" t="s">
        <v>521</v>
      </c>
      <c r="D285" s="42">
        <v>616</v>
      </c>
      <c r="E285" s="42">
        <v>958</v>
      </c>
      <c r="F285" s="41" t="s">
        <v>779</v>
      </c>
      <c r="G285" s="41" t="s">
        <v>104</v>
      </c>
      <c r="H285" s="42">
        <v>30</v>
      </c>
      <c r="I285" s="41"/>
    </row>
    <row r="286" spans="1:9" ht="14.25" customHeight="1" x14ac:dyDescent="0.2">
      <c r="A286" s="41"/>
      <c r="B286" s="42"/>
      <c r="C286" s="41"/>
      <c r="D286" s="42"/>
      <c r="E286" s="42"/>
      <c r="F286" s="41" t="s">
        <v>1344</v>
      </c>
      <c r="G286" s="41" t="s">
        <v>104</v>
      </c>
      <c r="H286" s="42">
        <v>208</v>
      </c>
      <c r="I286" s="41"/>
    </row>
    <row r="287" spans="1:9" ht="14.25" customHeight="1" x14ac:dyDescent="0.2">
      <c r="A287" s="41"/>
      <c r="B287" s="42"/>
      <c r="C287" s="41"/>
      <c r="D287" s="42"/>
      <c r="E287" s="42"/>
      <c r="F287" s="41" t="s">
        <v>805</v>
      </c>
      <c r="G287" s="41" t="s">
        <v>104</v>
      </c>
      <c r="H287" s="42">
        <v>180</v>
      </c>
      <c r="I287" s="41"/>
    </row>
    <row r="288" spans="1:9" ht="14.25" customHeight="1" x14ac:dyDescent="0.2">
      <c r="A288" s="41"/>
      <c r="B288" s="42"/>
      <c r="C288" s="41"/>
      <c r="D288" s="42"/>
      <c r="E288" s="42"/>
      <c r="F288" s="41" t="s">
        <v>1333</v>
      </c>
      <c r="G288" s="41" t="s">
        <v>104</v>
      </c>
      <c r="H288" s="42">
        <v>120</v>
      </c>
      <c r="I288" s="41"/>
    </row>
    <row r="289" spans="1:9" ht="14.25" customHeight="1" x14ac:dyDescent="0.2">
      <c r="A289" s="41"/>
      <c r="B289" s="42"/>
      <c r="C289" s="41"/>
      <c r="D289" s="42"/>
      <c r="E289" s="42"/>
      <c r="F289" s="41" t="s">
        <v>1398</v>
      </c>
      <c r="G289" s="41" t="s">
        <v>1010</v>
      </c>
      <c r="H289" s="42">
        <v>120</v>
      </c>
      <c r="I289" s="41"/>
    </row>
    <row r="290" spans="1:9" ht="14.25" customHeight="1" x14ac:dyDescent="0.2">
      <c r="A290" s="41"/>
      <c r="B290" s="42"/>
      <c r="C290" s="41"/>
      <c r="D290" s="42"/>
      <c r="E290" s="42"/>
      <c r="F290" s="41" t="s">
        <v>1343</v>
      </c>
      <c r="G290" s="41" t="s">
        <v>1017</v>
      </c>
      <c r="H290" s="42">
        <v>300</v>
      </c>
      <c r="I290" s="41"/>
    </row>
    <row r="291" spans="1:9" ht="14.25" customHeight="1" x14ac:dyDescent="0.2">
      <c r="A291" s="41">
        <v>32</v>
      </c>
      <c r="B291" s="42" t="s">
        <v>116</v>
      </c>
      <c r="C291" s="41" t="s">
        <v>522</v>
      </c>
      <c r="D291" s="42">
        <v>616</v>
      </c>
      <c r="E291" s="42">
        <v>825</v>
      </c>
      <c r="F291" s="41" t="s">
        <v>1363</v>
      </c>
      <c r="G291" s="41" t="s">
        <v>1010</v>
      </c>
      <c r="H291" s="42">
        <v>45</v>
      </c>
      <c r="I291" s="41"/>
    </row>
    <row r="292" spans="1:9" ht="14.25" customHeight="1" x14ac:dyDescent="0.2">
      <c r="A292" s="41"/>
      <c r="B292" s="42"/>
      <c r="C292" s="41"/>
      <c r="D292" s="42"/>
      <c r="E292" s="42"/>
      <c r="F292" s="41" t="s">
        <v>1391</v>
      </c>
      <c r="G292" s="41" t="s">
        <v>1010</v>
      </c>
      <c r="H292" s="42">
        <v>30</v>
      </c>
      <c r="I292" s="41"/>
    </row>
    <row r="293" spans="1:9" ht="14.25" customHeight="1" x14ac:dyDescent="0.2">
      <c r="A293" s="41"/>
      <c r="B293" s="42"/>
      <c r="C293" s="41"/>
      <c r="D293" s="42"/>
      <c r="E293" s="42"/>
      <c r="F293" s="41" t="s">
        <v>1345</v>
      </c>
      <c r="G293" s="41" t="s">
        <v>1010</v>
      </c>
      <c r="H293" s="42">
        <v>30</v>
      </c>
      <c r="I293" s="41"/>
    </row>
    <row r="294" spans="1:9" ht="14.25" customHeight="1" x14ac:dyDescent="0.2">
      <c r="A294" s="41"/>
      <c r="B294" s="42"/>
      <c r="C294" s="41"/>
      <c r="D294" s="42"/>
      <c r="E294" s="42"/>
      <c r="F294" s="41" t="s">
        <v>1386</v>
      </c>
      <c r="G294" s="41" t="s">
        <v>1010</v>
      </c>
      <c r="H294" s="42">
        <v>240</v>
      </c>
      <c r="I294" s="41"/>
    </row>
    <row r="295" spans="1:9" ht="14.25" customHeight="1" x14ac:dyDescent="0.2">
      <c r="A295" s="41"/>
      <c r="B295" s="42"/>
      <c r="C295" s="41"/>
      <c r="D295" s="42"/>
      <c r="E295" s="42"/>
      <c r="F295" s="41" t="s">
        <v>1387</v>
      </c>
      <c r="G295" s="41" t="s">
        <v>1010</v>
      </c>
      <c r="H295" s="42">
        <v>240</v>
      </c>
      <c r="I295" s="41"/>
    </row>
    <row r="296" spans="1:9" ht="14.25" customHeight="1" x14ac:dyDescent="0.2">
      <c r="A296" s="41"/>
      <c r="B296" s="42"/>
      <c r="C296" s="41"/>
      <c r="D296" s="42"/>
      <c r="E296" s="42"/>
      <c r="F296" s="41" t="s">
        <v>1364</v>
      </c>
      <c r="G296" s="41" t="s">
        <v>1011</v>
      </c>
      <c r="H296" s="42">
        <v>240</v>
      </c>
      <c r="I296" s="41"/>
    </row>
    <row r="297" spans="1:9" ht="14.25" customHeight="1" x14ac:dyDescent="0.2">
      <c r="A297" s="41">
        <v>33</v>
      </c>
      <c r="B297" s="42" t="s">
        <v>127</v>
      </c>
      <c r="C297" s="41" t="s">
        <v>523</v>
      </c>
      <c r="D297" s="42">
        <v>431</v>
      </c>
      <c r="E297" s="42">
        <v>911</v>
      </c>
      <c r="F297" s="41" t="s">
        <v>700</v>
      </c>
      <c r="G297" s="41" t="s">
        <v>1765</v>
      </c>
      <c r="H297" s="42">
        <v>45</v>
      </c>
      <c r="I297" s="41"/>
    </row>
    <row r="298" spans="1:9" ht="14.25" customHeight="1" x14ac:dyDescent="0.2">
      <c r="A298" s="41"/>
      <c r="B298" s="42"/>
      <c r="C298" s="41"/>
      <c r="D298" s="42"/>
      <c r="E298" s="42"/>
      <c r="F298" s="41" t="s">
        <v>700</v>
      </c>
      <c r="G298" s="41" t="s">
        <v>1766</v>
      </c>
      <c r="H298" s="42">
        <v>45</v>
      </c>
      <c r="I298" s="41"/>
    </row>
    <row r="299" spans="1:9" ht="14.25" customHeight="1" x14ac:dyDescent="0.2">
      <c r="A299" s="41"/>
      <c r="B299" s="42"/>
      <c r="C299" s="41"/>
      <c r="D299" s="42"/>
      <c r="E299" s="42"/>
      <c r="F299" s="41" t="s">
        <v>262</v>
      </c>
      <c r="G299" s="41" t="s">
        <v>653</v>
      </c>
      <c r="H299" s="42">
        <v>45</v>
      </c>
      <c r="I299" s="41"/>
    </row>
    <row r="300" spans="1:9" ht="14.25" customHeight="1" x14ac:dyDescent="0.2">
      <c r="A300" s="41"/>
      <c r="B300" s="42"/>
      <c r="C300" s="41"/>
      <c r="D300" s="42"/>
      <c r="E300" s="42"/>
      <c r="F300" s="41" t="s">
        <v>1434</v>
      </c>
      <c r="G300" s="41" t="s">
        <v>647</v>
      </c>
      <c r="H300" s="42">
        <v>48</v>
      </c>
      <c r="I300" s="41"/>
    </row>
    <row r="301" spans="1:9" ht="14.25" customHeight="1" x14ac:dyDescent="0.2">
      <c r="A301" s="41"/>
      <c r="B301" s="42"/>
      <c r="C301" s="41"/>
      <c r="D301" s="42"/>
      <c r="E301" s="42"/>
      <c r="F301" s="41" t="s">
        <v>1435</v>
      </c>
      <c r="G301" s="41" t="s">
        <v>647</v>
      </c>
      <c r="H301" s="42">
        <v>60</v>
      </c>
      <c r="I301" s="41"/>
    </row>
    <row r="302" spans="1:9" ht="14.25" customHeight="1" x14ac:dyDescent="0.2">
      <c r="A302" s="41"/>
      <c r="B302" s="42"/>
      <c r="C302" s="41"/>
      <c r="D302" s="42"/>
      <c r="E302" s="42"/>
      <c r="F302" s="41" t="s">
        <v>1436</v>
      </c>
      <c r="G302" s="41" t="s">
        <v>648</v>
      </c>
      <c r="H302" s="42">
        <v>8</v>
      </c>
      <c r="I302" s="41"/>
    </row>
    <row r="303" spans="1:9" ht="14.25" customHeight="1" x14ac:dyDescent="0.2">
      <c r="A303" s="41"/>
      <c r="B303" s="42"/>
      <c r="C303" s="41"/>
      <c r="D303" s="42"/>
      <c r="E303" s="42"/>
      <c r="F303" s="41" t="s">
        <v>1437</v>
      </c>
      <c r="G303" s="41" t="s">
        <v>648</v>
      </c>
      <c r="H303" s="42">
        <v>60</v>
      </c>
      <c r="I303" s="41"/>
    </row>
    <row r="304" spans="1:9" ht="14.25" customHeight="1" x14ac:dyDescent="0.2">
      <c r="A304" s="41"/>
      <c r="B304" s="42"/>
      <c r="C304" s="41"/>
      <c r="D304" s="42"/>
      <c r="E304" s="42"/>
      <c r="F304" s="41" t="s">
        <v>1438</v>
      </c>
      <c r="G304" s="41" t="s">
        <v>656</v>
      </c>
      <c r="H304" s="42">
        <v>90</v>
      </c>
      <c r="I304" s="41"/>
    </row>
    <row r="305" spans="1:9" ht="14.25" customHeight="1" x14ac:dyDescent="0.2">
      <c r="A305" s="41"/>
      <c r="B305" s="42"/>
      <c r="C305" s="41"/>
      <c r="D305" s="42"/>
      <c r="E305" s="42"/>
      <c r="F305" s="41" t="s">
        <v>1439</v>
      </c>
      <c r="G305" s="41" t="s">
        <v>656</v>
      </c>
      <c r="H305" s="42">
        <v>60</v>
      </c>
      <c r="I305" s="41"/>
    </row>
    <row r="306" spans="1:9" ht="14.25" customHeight="1" x14ac:dyDescent="0.2">
      <c r="A306" s="41"/>
      <c r="B306" s="42"/>
      <c r="C306" s="41"/>
      <c r="D306" s="42"/>
      <c r="E306" s="42"/>
      <c r="F306" s="41" t="s">
        <v>1440</v>
      </c>
      <c r="G306" s="41" t="s">
        <v>657</v>
      </c>
      <c r="H306" s="42">
        <v>90</v>
      </c>
      <c r="I306" s="41"/>
    </row>
    <row r="307" spans="1:9" ht="14.25" customHeight="1" x14ac:dyDescent="0.2">
      <c r="A307" s="41"/>
      <c r="B307" s="42"/>
      <c r="C307" s="41"/>
      <c r="D307" s="42"/>
      <c r="E307" s="42"/>
      <c r="F307" s="41" t="s">
        <v>1441</v>
      </c>
      <c r="G307" s="41" t="s">
        <v>1871</v>
      </c>
      <c r="H307" s="42">
        <v>45</v>
      </c>
      <c r="I307" s="41"/>
    </row>
    <row r="308" spans="1:9" ht="14.25" customHeight="1" x14ac:dyDescent="0.2">
      <c r="A308" s="41"/>
      <c r="B308" s="42"/>
      <c r="C308" s="41"/>
      <c r="D308" s="42"/>
      <c r="E308" s="42"/>
      <c r="F308" s="41" t="s">
        <v>1442</v>
      </c>
      <c r="G308" s="41" t="s">
        <v>1811</v>
      </c>
      <c r="H308" s="42">
        <v>45</v>
      </c>
      <c r="I308" s="41"/>
    </row>
    <row r="309" spans="1:9" ht="14.25" customHeight="1" x14ac:dyDescent="0.2">
      <c r="A309" s="41"/>
      <c r="B309" s="42"/>
      <c r="C309" s="41"/>
      <c r="D309" s="42"/>
      <c r="E309" s="42"/>
      <c r="F309" s="41" t="s">
        <v>708</v>
      </c>
      <c r="G309" s="41" t="s">
        <v>1065</v>
      </c>
      <c r="H309" s="42">
        <v>45</v>
      </c>
      <c r="I309" s="41"/>
    </row>
    <row r="310" spans="1:9" ht="14.25" customHeight="1" x14ac:dyDescent="0.2">
      <c r="A310" s="41"/>
      <c r="B310" s="42"/>
      <c r="C310" s="41"/>
      <c r="D310" s="42"/>
      <c r="E310" s="42"/>
      <c r="F310" s="41" t="s">
        <v>1443</v>
      </c>
      <c r="G310" s="41" t="s">
        <v>1084</v>
      </c>
      <c r="H310" s="42">
        <v>90</v>
      </c>
      <c r="I310" s="41"/>
    </row>
    <row r="311" spans="1:9" ht="14.25" customHeight="1" x14ac:dyDescent="0.2">
      <c r="A311" s="41"/>
      <c r="B311" s="42"/>
      <c r="C311" s="41"/>
      <c r="D311" s="42"/>
      <c r="E311" s="42"/>
      <c r="F311" s="41" t="s">
        <v>262</v>
      </c>
      <c r="G311" s="41" t="s">
        <v>1136</v>
      </c>
      <c r="H311" s="42">
        <v>45</v>
      </c>
      <c r="I311" s="41"/>
    </row>
    <row r="312" spans="1:9" ht="14.25" customHeight="1" x14ac:dyDescent="0.2">
      <c r="A312" s="41"/>
      <c r="B312" s="42"/>
      <c r="C312" s="41"/>
      <c r="D312" s="42"/>
      <c r="E312" s="42"/>
      <c r="F312" s="41" t="s">
        <v>700</v>
      </c>
      <c r="G312" s="41" t="s">
        <v>655</v>
      </c>
      <c r="H312" s="42">
        <v>45</v>
      </c>
      <c r="I312" s="41"/>
    </row>
    <row r="313" spans="1:9" ht="14.25" customHeight="1" x14ac:dyDescent="0.2">
      <c r="A313" s="41"/>
      <c r="B313" s="42"/>
      <c r="C313" s="41"/>
      <c r="D313" s="42"/>
      <c r="E313" s="42"/>
      <c r="F313" s="41" t="s">
        <v>700</v>
      </c>
      <c r="G313" s="41" t="s">
        <v>634</v>
      </c>
      <c r="H313" s="42">
        <v>45</v>
      </c>
      <c r="I313" s="41"/>
    </row>
    <row r="314" spans="1:9" ht="14.25" customHeight="1" x14ac:dyDescent="0.2">
      <c r="A314" s="41">
        <v>34</v>
      </c>
      <c r="B314" s="42" t="s">
        <v>143</v>
      </c>
      <c r="C314" s="41" t="s">
        <v>524</v>
      </c>
      <c r="D314" s="42">
        <v>525</v>
      </c>
      <c r="E314" s="42">
        <v>1155</v>
      </c>
      <c r="F314" s="41" t="s">
        <v>1444</v>
      </c>
      <c r="G314" s="41" t="s">
        <v>889</v>
      </c>
      <c r="H314" s="42">
        <v>90</v>
      </c>
      <c r="I314" s="41"/>
    </row>
    <row r="315" spans="1:9" ht="14.25" customHeight="1" x14ac:dyDescent="0.2">
      <c r="A315" s="41"/>
      <c r="B315" s="42"/>
      <c r="C315" s="41"/>
      <c r="D315" s="42"/>
      <c r="E315" s="42"/>
      <c r="F315" s="41" t="s">
        <v>1444</v>
      </c>
      <c r="G315" s="41" t="s">
        <v>893</v>
      </c>
      <c r="H315" s="42">
        <v>90</v>
      </c>
      <c r="I315" s="41"/>
    </row>
    <row r="316" spans="1:9" ht="14.25" customHeight="1" x14ac:dyDescent="0.2">
      <c r="A316" s="41"/>
      <c r="B316" s="42"/>
      <c r="C316" s="41"/>
      <c r="D316" s="42"/>
      <c r="E316" s="42"/>
      <c r="F316" s="41" t="s">
        <v>1444</v>
      </c>
      <c r="G316" s="41" t="s">
        <v>894</v>
      </c>
      <c r="H316" s="42">
        <v>90</v>
      </c>
      <c r="I316" s="41"/>
    </row>
    <row r="317" spans="1:9" ht="14.25" customHeight="1" x14ac:dyDescent="0.2">
      <c r="A317" s="41"/>
      <c r="B317" s="42"/>
      <c r="C317" s="41"/>
      <c r="D317" s="42"/>
      <c r="E317" s="42"/>
      <c r="F317" s="41" t="s">
        <v>808</v>
      </c>
      <c r="G317" s="41" t="s">
        <v>1792</v>
      </c>
      <c r="H317" s="42">
        <v>120</v>
      </c>
      <c r="I317" s="41"/>
    </row>
    <row r="318" spans="1:9" ht="14.25" customHeight="1" x14ac:dyDescent="0.2">
      <c r="A318" s="41"/>
      <c r="B318" s="42"/>
      <c r="C318" s="41"/>
      <c r="D318" s="42"/>
      <c r="E318" s="42"/>
      <c r="F318" s="41" t="s">
        <v>1835</v>
      </c>
      <c r="G318" s="41" t="s">
        <v>1792</v>
      </c>
      <c r="H318" s="42">
        <v>45</v>
      </c>
      <c r="I318" s="41"/>
    </row>
    <row r="319" spans="1:9" ht="14.25" customHeight="1" x14ac:dyDescent="0.2">
      <c r="A319" s="41"/>
      <c r="B319" s="42"/>
      <c r="C319" s="41"/>
      <c r="D319" s="42"/>
      <c r="E319" s="42"/>
      <c r="F319" s="41" t="s">
        <v>1836</v>
      </c>
      <c r="G319" s="41" t="s">
        <v>976</v>
      </c>
      <c r="H319" s="42">
        <v>120</v>
      </c>
      <c r="I319" s="41"/>
    </row>
    <row r="320" spans="1:9" ht="14.25" customHeight="1" x14ac:dyDescent="0.2">
      <c r="A320" s="41"/>
      <c r="B320" s="42"/>
      <c r="C320" s="41"/>
      <c r="D320" s="42"/>
      <c r="E320" s="42"/>
      <c r="F320" s="41" t="s">
        <v>1444</v>
      </c>
      <c r="G320" s="41" t="s">
        <v>1008</v>
      </c>
      <c r="H320" s="42">
        <v>90</v>
      </c>
      <c r="I320" s="41"/>
    </row>
    <row r="321" spans="1:9" ht="14.25" customHeight="1" x14ac:dyDescent="0.2">
      <c r="A321" s="41"/>
      <c r="B321" s="42"/>
      <c r="C321" s="41"/>
      <c r="D321" s="42"/>
      <c r="E321" s="42"/>
      <c r="F321" s="41" t="s">
        <v>1444</v>
      </c>
      <c r="G321" s="41" t="s">
        <v>1017</v>
      </c>
      <c r="H321" s="42">
        <v>90</v>
      </c>
      <c r="I321" s="41"/>
    </row>
    <row r="322" spans="1:9" ht="14.25" customHeight="1" x14ac:dyDescent="0.2">
      <c r="A322" s="41"/>
      <c r="B322" s="42"/>
      <c r="C322" s="41"/>
      <c r="D322" s="42"/>
      <c r="E322" s="42"/>
      <c r="F322" s="41" t="s">
        <v>1444</v>
      </c>
      <c r="G322" s="41" t="s">
        <v>1019</v>
      </c>
      <c r="H322" s="42">
        <v>90</v>
      </c>
      <c r="I322" s="41"/>
    </row>
    <row r="323" spans="1:9" ht="14.25" customHeight="1" x14ac:dyDescent="0.2">
      <c r="A323" s="41"/>
      <c r="B323" s="42"/>
      <c r="C323" s="41"/>
      <c r="D323" s="42"/>
      <c r="E323" s="42"/>
      <c r="F323" s="41" t="s">
        <v>1445</v>
      </c>
      <c r="G323" s="41" t="s">
        <v>1150</v>
      </c>
      <c r="H323" s="42">
        <v>90</v>
      </c>
      <c r="I323" s="41"/>
    </row>
    <row r="324" spans="1:9" ht="14.25" customHeight="1" x14ac:dyDescent="0.2">
      <c r="A324" s="41"/>
      <c r="B324" s="42"/>
      <c r="C324" s="41"/>
      <c r="D324" s="42"/>
      <c r="E324" s="42"/>
      <c r="F324" s="41" t="s">
        <v>1445</v>
      </c>
      <c r="G324" s="41" t="s">
        <v>289</v>
      </c>
      <c r="H324" s="42">
        <v>90</v>
      </c>
      <c r="I324" s="41"/>
    </row>
    <row r="325" spans="1:9" ht="14.25" customHeight="1" x14ac:dyDescent="0.2">
      <c r="A325" s="41"/>
      <c r="B325" s="42"/>
      <c r="C325" s="41"/>
      <c r="D325" s="42"/>
      <c r="E325" s="42"/>
      <c r="F325" s="41" t="s">
        <v>808</v>
      </c>
      <c r="G325" s="41" t="s">
        <v>1818</v>
      </c>
      <c r="H325" s="42" t="s">
        <v>1847</v>
      </c>
      <c r="I325" s="41"/>
    </row>
    <row r="326" spans="1:9" ht="14.25" customHeight="1" x14ac:dyDescent="0.2">
      <c r="A326" s="41"/>
      <c r="B326" s="42"/>
      <c r="C326" s="41"/>
      <c r="D326" s="42"/>
      <c r="E326" s="42"/>
      <c r="F326" s="41" t="s">
        <v>1855</v>
      </c>
      <c r="G326" s="41" t="s">
        <v>1818</v>
      </c>
      <c r="H326" s="42">
        <v>45</v>
      </c>
      <c r="I326" s="41"/>
    </row>
    <row r="327" spans="1:9" ht="14.25" customHeight="1" x14ac:dyDescent="0.2">
      <c r="A327" s="41"/>
      <c r="B327" s="42"/>
      <c r="C327" s="41"/>
      <c r="D327" s="42"/>
      <c r="E327" s="42"/>
      <c r="F327" s="41" t="s">
        <v>1444</v>
      </c>
      <c r="G327" s="41" t="s">
        <v>623</v>
      </c>
      <c r="H327" s="42">
        <v>60</v>
      </c>
      <c r="I327" s="41"/>
    </row>
    <row r="328" spans="1:9" ht="14.25" customHeight="1" x14ac:dyDescent="0.2">
      <c r="A328" s="41"/>
      <c r="B328" s="42"/>
      <c r="C328" s="41"/>
      <c r="D328" s="42"/>
      <c r="E328" s="42"/>
      <c r="F328" s="41" t="s">
        <v>1446</v>
      </c>
      <c r="G328" s="41" t="s">
        <v>622</v>
      </c>
      <c r="H328" s="42">
        <v>45</v>
      </c>
      <c r="I328" s="41"/>
    </row>
    <row r="329" spans="1:9" ht="14.25" customHeight="1" x14ac:dyDescent="0.2">
      <c r="A329" s="41">
        <v>35</v>
      </c>
      <c r="B329" s="42" t="s">
        <v>144</v>
      </c>
      <c r="C329" s="41" t="s">
        <v>525</v>
      </c>
      <c r="D329" s="42">
        <v>616</v>
      </c>
      <c r="E329" s="42">
        <v>1275</v>
      </c>
      <c r="F329" s="41" t="s">
        <v>808</v>
      </c>
      <c r="G329" s="41" t="s">
        <v>879</v>
      </c>
      <c r="H329" s="42">
        <v>120</v>
      </c>
      <c r="I329" s="41"/>
    </row>
    <row r="330" spans="1:9" ht="14.25" customHeight="1" x14ac:dyDescent="0.2">
      <c r="A330" s="41"/>
      <c r="B330" s="42"/>
      <c r="C330" s="41"/>
      <c r="D330" s="42"/>
      <c r="E330" s="42"/>
      <c r="F330" s="41" t="s">
        <v>808</v>
      </c>
      <c r="G330" s="41" t="s">
        <v>1777</v>
      </c>
      <c r="H330" s="42">
        <v>120</v>
      </c>
      <c r="I330" s="41"/>
    </row>
    <row r="331" spans="1:9" ht="14.25" customHeight="1" x14ac:dyDescent="0.2">
      <c r="A331" s="41"/>
      <c r="B331" s="42"/>
      <c r="C331" s="41"/>
      <c r="D331" s="42"/>
      <c r="E331" s="42"/>
      <c r="F331" s="41" t="s">
        <v>1836</v>
      </c>
      <c r="G331" s="41" t="s">
        <v>1801</v>
      </c>
      <c r="H331" s="42">
        <v>30</v>
      </c>
      <c r="I331" s="41"/>
    </row>
    <row r="332" spans="1:9" ht="14.25" customHeight="1" x14ac:dyDescent="0.2">
      <c r="A332" s="41"/>
      <c r="B332" s="42"/>
      <c r="C332" s="41"/>
      <c r="D332" s="42"/>
      <c r="E332" s="42"/>
      <c r="F332" s="41" t="s">
        <v>1837</v>
      </c>
      <c r="G332" s="41" t="s">
        <v>1801</v>
      </c>
      <c r="H332" s="42">
        <v>45</v>
      </c>
      <c r="I332" s="41"/>
    </row>
    <row r="333" spans="1:9" ht="14.25" customHeight="1" x14ac:dyDescent="0.2">
      <c r="A333" s="41"/>
      <c r="B333" s="42"/>
      <c r="C333" s="41"/>
      <c r="D333" s="42"/>
      <c r="E333" s="42"/>
      <c r="F333" s="41" t="s">
        <v>1444</v>
      </c>
      <c r="G333" s="41" t="s">
        <v>1010</v>
      </c>
      <c r="H333" s="42">
        <v>90</v>
      </c>
      <c r="I333" s="41"/>
    </row>
    <row r="334" spans="1:9" ht="14.25" customHeight="1" x14ac:dyDescent="0.2">
      <c r="A334" s="41"/>
      <c r="B334" s="42"/>
      <c r="C334" s="41"/>
      <c r="D334" s="42"/>
      <c r="E334" s="42"/>
      <c r="F334" s="41" t="s">
        <v>1444</v>
      </c>
      <c r="G334" s="41" t="s">
        <v>1011</v>
      </c>
      <c r="H334" s="42">
        <v>90</v>
      </c>
      <c r="I334" s="41"/>
    </row>
    <row r="335" spans="1:9" ht="14.25" customHeight="1" x14ac:dyDescent="0.2">
      <c r="A335" s="41"/>
      <c r="B335" s="42"/>
      <c r="C335" s="41"/>
      <c r="D335" s="42"/>
      <c r="E335" s="42"/>
      <c r="F335" s="41" t="s">
        <v>1447</v>
      </c>
      <c r="G335" s="41" t="s">
        <v>1871</v>
      </c>
      <c r="H335" s="42">
        <v>60</v>
      </c>
      <c r="I335" s="41"/>
    </row>
    <row r="336" spans="1:9" ht="14.25" customHeight="1" x14ac:dyDescent="0.2">
      <c r="A336" s="41"/>
      <c r="B336" s="42"/>
      <c r="C336" s="41"/>
      <c r="D336" s="42"/>
      <c r="E336" s="42"/>
      <c r="F336" s="41" t="s">
        <v>706</v>
      </c>
      <c r="G336" s="41" t="s">
        <v>644</v>
      </c>
      <c r="H336" s="42">
        <v>60</v>
      </c>
      <c r="I336" s="41"/>
    </row>
    <row r="337" spans="1:9" ht="14.25" customHeight="1" x14ac:dyDescent="0.2">
      <c r="A337" s="41"/>
      <c r="B337" s="42"/>
      <c r="C337" s="41"/>
      <c r="D337" s="42"/>
      <c r="E337" s="42"/>
      <c r="F337" s="41" t="s">
        <v>1444</v>
      </c>
      <c r="G337" s="41" t="s">
        <v>650</v>
      </c>
      <c r="H337" s="42">
        <v>90</v>
      </c>
      <c r="I337" s="41"/>
    </row>
    <row r="338" spans="1:9" ht="14.25" customHeight="1" x14ac:dyDescent="0.2">
      <c r="A338" s="41"/>
      <c r="B338" s="42"/>
      <c r="C338" s="41"/>
      <c r="D338" s="42"/>
      <c r="E338" s="42"/>
      <c r="F338" s="41" t="s">
        <v>1445</v>
      </c>
      <c r="G338" s="41" t="s">
        <v>297</v>
      </c>
      <c r="H338" s="42">
        <v>90</v>
      </c>
      <c r="I338" s="41"/>
    </row>
    <row r="339" spans="1:9" ht="14.25" customHeight="1" x14ac:dyDescent="0.2">
      <c r="A339" s="41"/>
      <c r="B339" s="42"/>
      <c r="C339" s="41"/>
      <c r="D339" s="42"/>
      <c r="E339" s="42"/>
      <c r="F339" s="41" t="s">
        <v>1856</v>
      </c>
      <c r="G339" s="41" t="s">
        <v>1222</v>
      </c>
      <c r="H339" s="42">
        <v>60</v>
      </c>
      <c r="I339" s="41"/>
    </row>
    <row r="340" spans="1:9" ht="14.25" customHeight="1" x14ac:dyDescent="0.2">
      <c r="A340" s="41"/>
      <c r="B340" s="42"/>
      <c r="C340" s="41"/>
      <c r="D340" s="42"/>
      <c r="E340" s="42"/>
      <c r="F340" s="41" t="s">
        <v>1446</v>
      </c>
      <c r="G340" s="41" t="s">
        <v>643</v>
      </c>
      <c r="H340" s="42">
        <v>60</v>
      </c>
      <c r="I340" s="41"/>
    </row>
    <row r="341" spans="1:9" ht="14.25" customHeight="1" x14ac:dyDescent="0.2">
      <c r="A341" s="41"/>
      <c r="B341" s="42"/>
      <c r="C341" s="41"/>
      <c r="D341" s="42"/>
      <c r="E341" s="42"/>
      <c r="F341" s="41" t="s">
        <v>1444</v>
      </c>
      <c r="G341" s="41" t="s">
        <v>1244</v>
      </c>
      <c r="H341" s="42">
        <v>90</v>
      </c>
      <c r="I341" s="41"/>
    </row>
    <row r="342" spans="1:9" ht="14.25" customHeight="1" x14ac:dyDescent="0.2">
      <c r="A342" s="41"/>
      <c r="B342" s="42"/>
      <c r="C342" s="41"/>
      <c r="D342" s="42"/>
      <c r="E342" s="42"/>
      <c r="F342" s="41" t="s">
        <v>1444</v>
      </c>
      <c r="G342" s="41" t="s">
        <v>1246</v>
      </c>
      <c r="H342" s="42">
        <v>90</v>
      </c>
      <c r="I342" s="41"/>
    </row>
    <row r="343" spans="1:9" ht="14.25" customHeight="1" x14ac:dyDescent="0.2">
      <c r="A343" s="41"/>
      <c r="B343" s="42"/>
      <c r="C343" s="41"/>
      <c r="D343" s="42"/>
      <c r="E343" s="42"/>
      <c r="F343" s="41" t="s">
        <v>1444</v>
      </c>
      <c r="G343" s="41" t="s">
        <v>1246</v>
      </c>
      <c r="H343" s="42">
        <v>90</v>
      </c>
      <c r="I343" s="41"/>
    </row>
    <row r="344" spans="1:9" ht="14.25" customHeight="1" x14ac:dyDescent="0.2">
      <c r="A344" s="41"/>
      <c r="B344" s="42"/>
      <c r="C344" s="41"/>
      <c r="D344" s="42"/>
      <c r="E344" s="42"/>
      <c r="F344" s="41" t="s">
        <v>1444</v>
      </c>
      <c r="G344" s="41"/>
      <c r="H344" s="42">
        <v>90</v>
      </c>
      <c r="I344" s="41"/>
    </row>
    <row r="345" spans="1:9" ht="14.25" customHeight="1" x14ac:dyDescent="0.2">
      <c r="A345" s="41">
        <v>36</v>
      </c>
      <c r="B345" s="42" t="s">
        <v>125</v>
      </c>
      <c r="C345" s="41" t="s">
        <v>526</v>
      </c>
      <c r="D345" s="42">
        <v>258</v>
      </c>
      <c r="E345" s="42">
        <v>930</v>
      </c>
      <c r="F345" s="41" t="s">
        <v>700</v>
      </c>
      <c r="G345" s="41" t="s">
        <v>651</v>
      </c>
      <c r="H345" s="42">
        <v>45</v>
      </c>
      <c r="I345" s="41"/>
    </row>
    <row r="346" spans="1:9" ht="14.25" customHeight="1" x14ac:dyDescent="0.2">
      <c r="A346" s="41"/>
      <c r="B346" s="42"/>
      <c r="C346" s="41"/>
      <c r="D346" s="42"/>
      <c r="E346" s="42"/>
      <c r="F346" s="41" t="s">
        <v>700</v>
      </c>
      <c r="G346" s="41" t="s">
        <v>851</v>
      </c>
      <c r="H346" s="42">
        <v>45</v>
      </c>
      <c r="I346" s="41"/>
    </row>
    <row r="347" spans="1:9" ht="14.25" customHeight="1" x14ac:dyDescent="0.2">
      <c r="A347" s="41"/>
      <c r="B347" s="42"/>
      <c r="C347" s="41"/>
      <c r="D347" s="42"/>
      <c r="E347" s="42"/>
      <c r="F347" s="41" t="s">
        <v>700</v>
      </c>
      <c r="G347" s="41" t="s">
        <v>879</v>
      </c>
      <c r="H347" s="42">
        <v>75</v>
      </c>
      <c r="I347" s="41"/>
    </row>
    <row r="348" spans="1:9" ht="14.25" customHeight="1" x14ac:dyDescent="0.2">
      <c r="A348" s="41"/>
      <c r="B348" s="42"/>
      <c r="C348" s="41"/>
      <c r="D348" s="42"/>
      <c r="E348" s="42"/>
      <c r="F348" s="41" t="s">
        <v>700</v>
      </c>
      <c r="G348" s="41" t="s">
        <v>1792</v>
      </c>
      <c r="H348" s="42">
        <v>75</v>
      </c>
      <c r="I348" s="41"/>
    </row>
    <row r="349" spans="1:9" ht="14.25" customHeight="1" x14ac:dyDescent="0.2">
      <c r="A349" s="41"/>
      <c r="B349" s="42"/>
      <c r="C349" s="41"/>
      <c r="D349" s="42"/>
      <c r="E349" s="42"/>
      <c r="F349" s="41" t="s">
        <v>700</v>
      </c>
      <c r="G349" s="41" t="s">
        <v>972</v>
      </c>
      <c r="H349" s="42">
        <v>45</v>
      </c>
      <c r="I349" s="41"/>
    </row>
    <row r="350" spans="1:9" ht="14.25" customHeight="1" x14ac:dyDescent="0.2">
      <c r="A350" s="41"/>
      <c r="B350" s="42"/>
      <c r="C350" s="41"/>
      <c r="D350" s="42"/>
      <c r="E350" s="42"/>
      <c r="F350" s="41" t="s">
        <v>700</v>
      </c>
      <c r="G350" s="41" t="s">
        <v>976</v>
      </c>
      <c r="H350" s="42">
        <v>75</v>
      </c>
      <c r="I350" s="41"/>
    </row>
    <row r="351" spans="1:9" ht="14.25" customHeight="1" x14ac:dyDescent="0.2">
      <c r="A351" s="41"/>
      <c r="B351" s="42"/>
      <c r="C351" s="41"/>
      <c r="D351" s="42"/>
      <c r="E351" s="42"/>
      <c r="F351" s="41" t="s">
        <v>700</v>
      </c>
      <c r="G351" s="41" t="s">
        <v>983</v>
      </c>
      <c r="H351" s="42">
        <v>45</v>
      </c>
      <c r="I351" s="41"/>
    </row>
    <row r="352" spans="1:9" ht="14.25" customHeight="1" x14ac:dyDescent="0.2">
      <c r="A352" s="41"/>
      <c r="B352" s="42"/>
      <c r="C352" s="41"/>
      <c r="D352" s="42"/>
      <c r="E352" s="42"/>
      <c r="F352" s="41" t="s">
        <v>262</v>
      </c>
      <c r="G352" s="41" t="s">
        <v>1801</v>
      </c>
      <c r="H352" s="42">
        <v>30</v>
      </c>
      <c r="I352" s="41"/>
    </row>
    <row r="353" spans="1:9" ht="14.25" customHeight="1" x14ac:dyDescent="0.2">
      <c r="A353" s="41"/>
      <c r="B353" s="42"/>
      <c r="C353" s="41"/>
      <c r="D353" s="42"/>
      <c r="E353" s="42"/>
      <c r="F353" s="41" t="s">
        <v>700</v>
      </c>
      <c r="G353" s="41" t="s">
        <v>121</v>
      </c>
      <c r="H353" s="42">
        <v>45</v>
      </c>
      <c r="I353" s="41"/>
    </row>
    <row r="354" spans="1:9" ht="14.25" customHeight="1" x14ac:dyDescent="0.2">
      <c r="A354" s="41"/>
      <c r="B354" s="42"/>
      <c r="C354" s="41"/>
      <c r="D354" s="42"/>
      <c r="E354" s="42"/>
      <c r="F354" s="41" t="s">
        <v>1448</v>
      </c>
      <c r="G354" s="41" t="s">
        <v>656</v>
      </c>
      <c r="H354" s="42">
        <v>30</v>
      </c>
      <c r="I354" s="41"/>
    </row>
    <row r="355" spans="1:9" ht="14.25" customHeight="1" x14ac:dyDescent="0.2">
      <c r="A355" s="41"/>
      <c r="B355" s="42"/>
      <c r="C355" s="41"/>
      <c r="D355" s="42"/>
      <c r="E355" s="42"/>
      <c r="F355" s="41" t="s">
        <v>1449</v>
      </c>
      <c r="G355" s="41" t="s">
        <v>656</v>
      </c>
      <c r="H355" s="42">
        <v>60</v>
      </c>
      <c r="I355" s="41"/>
    </row>
    <row r="356" spans="1:9" ht="14.25" customHeight="1" x14ac:dyDescent="0.2">
      <c r="A356" s="41"/>
      <c r="B356" s="42"/>
      <c r="C356" s="41"/>
      <c r="D356" s="42"/>
      <c r="E356" s="42"/>
      <c r="F356" s="41" t="s">
        <v>707</v>
      </c>
      <c r="G356" s="41" t="s">
        <v>657</v>
      </c>
      <c r="H356" s="42">
        <v>60</v>
      </c>
      <c r="I356" s="41"/>
    </row>
    <row r="357" spans="1:9" ht="14.25" customHeight="1" x14ac:dyDescent="0.2">
      <c r="A357" s="41"/>
      <c r="B357" s="42"/>
      <c r="C357" s="41"/>
      <c r="D357" s="42"/>
      <c r="E357" s="42"/>
      <c r="F357" s="41" t="s">
        <v>1450</v>
      </c>
      <c r="G357" s="41" t="s">
        <v>1871</v>
      </c>
      <c r="H357" s="42">
        <v>90</v>
      </c>
      <c r="I357" s="41"/>
    </row>
    <row r="358" spans="1:9" ht="14.25" customHeight="1" x14ac:dyDescent="0.2">
      <c r="A358" s="41"/>
      <c r="B358" s="42"/>
      <c r="C358" s="41"/>
      <c r="D358" s="42"/>
      <c r="E358" s="42"/>
      <c r="F358" s="41" t="s">
        <v>1451</v>
      </c>
      <c r="G358" s="41" t="s">
        <v>1871</v>
      </c>
      <c r="H358" s="42">
        <v>60</v>
      </c>
      <c r="I358" s="41"/>
    </row>
    <row r="359" spans="1:9" ht="14.25" customHeight="1" x14ac:dyDescent="0.2">
      <c r="A359" s="41"/>
      <c r="B359" s="42"/>
      <c r="C359" s="41"/>
      <c r="D359" s="42"/>
      <c r="E359" s="42"/>
      <c r="F359" s="41" t="s">
        <v>1452</v>
      </c>
      <c r="G359" s="41" t="s">
        <v>1065</v>
      </c>
      <c r="H359" s="42">
        <v>90</v>
      </c>
      <c r="I359" s="41"/>
    </row>
    <row r="360" spans="1:9" ht="14.25" customHeight="1" x14ac:dyDescent="0.2">
      <c r="A360" s="41"/>
      <c r="B360" s="42"/>
      <c r="C360" s="41"/>
      <c r="D360" s="42"/>
      <c r="E360" s="42"/>
      <c r="F360" s="41" t="s">
        <v>1453</v>
      </c>
      <c r="G360" s="41" t="s">
        <v>1065</v>
      </c>
      <c r="H360" s="42">
        <v>60</v>
      </c>
      <c r="I360" s="41"/>
    </row>
    <row r="361" spans="1:9" ht="14.25" customHeight="1" x14ac:dyDescent="0.2">
      <c r="A361" s="41"/>
      <c r="B361" s="42"/>
      <c r="C361" s="41"/>
      <c r="D361" s="42"/>
      <c r="E361" s="42"/>
      <c r="F361" s="41" t="s">
        <v>700</v>
      </c>
      <c r="G361" s="41" t="s">
        <v>1818</v>
      </c>
      <c r="H361" s="42" t="s">
        <v>1847</v>
      </c>
      <c r="I361" s="41"/>
    </row>
    <row r="362" spans="1:9" ht="14.25" customHeight="1" x14ac:dyDescent="0.2">
      <c r="A362" s="41">
        <v>37</v>
      </c>
      <c r="B362" s="42" t="s">
        <v>131</v>
      </c>
      <c r="C362" s="41" t="s">
        <v>532</v>
      </c>
      <c r="D362" s="42">
        <v>616</v>
      </c>
      <c r="E362" s="42">
        <v>1161</v>
      </c>
      <c r="F362" s="41" t="s">
        <v>1454</v>
      </c>
      <c r="G362" s="41" t="s">
        <v>649</v>
      </c>
      <c r="H362" s="42">
        <v>120</v>
      </c>
      <c r="I362" s="41"/>
    </row>
    <row r="363" spans="1:9" ht="14.25" customHeight="1" x14ac:dyDescent="0.2">
      <c r="A363" s="41"/>
      <c r="B363" s="42"/>
      <c r="C363" s="41"/>
      <c r="D363" s="42"/>
      <c r="E363" s="42"/>
      <c r="F363" s="41" t="s">
        <v>1455</v>
      </c>
      <c r="G363" s="41" t="s">
        <v>266</v>
      </c>
      <c r="H363" s="42">
        <v>120</v>
      </c>
      <c r="I363" s="41"/>
    </row>
    <row r="364" spans="1:9" ht="14.25" customHeight="1" x14ac:dyDescent="0.2">
      <c r="A364" s="41"/>
      <c r="B364" s="42"/>
      <c r="C364" s="41"/>
      <c r="D364" s="42"/>
      <c r="E364" s="42"/>
      <c r="F364" s="41" t="s">
        <v>1456</v>
      </c>
      <c r="G364" s="41" t="s">
        <v>266</v>
      </c>
      <c r="H364" s="42">
        <v>120</v>
      </c>
      <c r="I364" s="41"/>
    </row>
    <row r="365" spans="1:9" ht="14.25" customHeight="1" x14ac:dyDescent="0.2">
      <c r="A365" s="41"/>
      <c r="B365" s="42"/>
      <c r="C365" s="41"/>
      <c r="D365" s="42"/>
      <c r="E365" s="42"/>
      <c r="F365" s="41" t="s">
        <v>1455</v>
      </c>
      <c r="G365" s="41" t="s">
        <v>641</v>
      </c>
      <c r="H365" s="42">
        <v>120</v>
      </c>
      <c r="I365" s="41"/>
    </row>
    <row r="366" spans="1:9" ht="14.25" customHeight="1" x14ac:dyDescent="0.2">
      <c r="A366" s="41"/>
      <c r="B366" s="42"/>
      <c r="C366" s="41"/>
      <c r="D366" s="42"/>
      <c r="E366" s="42"/>
      <c r="F366" s="41" t="s">
        <v>1456</v>
      </c>
      <c r="G366" s="41" t="s">
        <v>641</v>
      </c>
      <c r="H366" s="42">
        <v>120</v>
      </c>
      <c r="I366" s="41"/>
    </row>
    <row r="367" spans="1:9" ht="14.25" customHeight="1" x14ac:dyDescent="0.2">
      <c r="A367" s="41"/>
      <c r="B367" s="42"/>
      <c r="C367" s="41"/>
      <c r="D367" s="42"/>
      <c r="E367" s="42"/>
      <c r="F367" s="41" t="s">
        <v>1457</v>
      </c>
      <c r="G367" s="41" t="s">
        <v>267</v>
      </c>
      <c r="H367" s="42">
        <v>78</v>
      </c>
      <c r="I367" s="41"/>
    </row>
    <row r="368" spans="1:9" ht="14.25" customHeight="1" x14ac:dyDescent="0.2">
      <c r="A368" s="41"/>
      <c r="B368" s="42"/>
      <c r="C368" s="41"/>
      <c r="D368" s="42"/>
      <c r="E368" s="42"/>
      <c r="F368" s="41" t="s">
        <v>1457</v>
      </c>
      <c r="G368" s="41" t="s">
        <v>640</v>
      </c>
      <c r="H368" s="42">
        <v>78</v>
      </c>
      <c r="I368" s="41"/>
    </row>
    <row r="369" spans="1:9" ht="14.25" customHeight="1" x14ac:dyDescent="0.2">
      <c r="A369" s="41"/>
      <c r="B369" s="42"/>
      <c r="C369" s="41"/>
      <c r="D369" s="42"/>
      <c r="E369" s="42"/>
      <c r="F369" s="41" t="s">
        <v>708</v>
      </c>
      <c r="G369" s="41" t="s">
        <v>1084</v>
      </c>
      <c r="H369" s="42">
        <v>45</v>
      </c>
      <c r="I369" s="41"/>
    </row>
    <row r="370" spans="1:9" ht="14.25" customHeight="1" x14ac:dyDescent="0.2">
      <c r="A370" s="41"/>
      <c r="B370" s="42"/>
      <c r="C370" s="41"/>
      <c r="D370" s="42"/>
      <c r="E370" s="42"/>
      <c r="F370" s="41" t="s">
        <v>703</v>
      </c>
      <c r="G370" s="41" t="s">
        <v>1084</v>
      </c>
      <c r="H370" s="42">
        <v>90</v>
      </c>
      <c r="I370" s="41"/>
    </row>
    <row r="371" spans="1:9" ht="14.25" customHeight="1" x14ac:dyDescent="0.2">
      <c r="A371" s="41"/>
      <c r="B371" s="42"/>
      <c r="C371" s="41"/>
      <c r="D371" s="42"/>
      <c r="E371" s="42"/>
      <c r="F371" s="41" t="s">
        <v>1458</v>
      </c>
      <c r="G371" s="41" t="s">
        <v>1094</v>
      </c>
      <c r="H371" s="42">
        <v>90</v>
      </c>
      <c r="I371" s="41"/>
    </row>
    <row r="372" spans="1:9" ht="14.25" customHeight="1" x14ac:dyDescent="0.2">
      <c r="A372" s="41"/>
      <c r="B372" s="42"/>
      <c r="C372" s="41"/>
      <c r="D372" s="42"/>
      <c r="E372" s="42"/>
      <c r="F372" s="41" t="s">
        <v>1459</v>
      </c>
      <c r="G372" s="41" t="s">
        <v>1094</v>
      </c>
      <c r="H372" s="42">
        <v>45</v>
      </c>
      <c r="I372" s="41"/>
    </row>
    <row r="373" spans="1:9" ht="14.25" customHeight="1" x14ac:dyDescent="0.2">
      <c r="A373" s="41"/>
      <c r="B373" s="42"/>
      <c r="C373" s="41"/>
      <c r="D373" s="42"/>
      <c r="E373" s="42"/>
      <c r="F373" s="41" t="s">
        <v>1458</v>
      </c>
      <c r="G373" s="41" t="s">
        <v>1812</v>
      </c>
      <c r="H373" s="42">
        <v>90</v>
      </c>
      <c r="I373" s="41"/>
    </row>
    <row r="374" spans="1:9" ht="14.25" customHeight="1" x14ac:dyDescent="0.2">
      <c r="A374" s="41"/>
      <c r="B374" s="42"/>
      <c r="C374" s="41"/>
      <c r="D374" s="42"/>
      <c r="E374" s="42"/>
      <c r="F374" s="41" t="s">
        <v>1459</v>
      </c>
      <c r="G374" s="41" t="s">
        <v>1812</v>
      </c>
      <c r="H374" s="42">
        <v>45</v>
      </c>
      <c r="I374" s="41"/>
    </row>
    <row r="375" spans="1:9" ht="14.25" customHeight="1" x14ac:dyDescent="0.2">
      <c r="A375" s="41">
        <v>38</v>
      </c>
      <c r="B375" s="42" t="s">
        <v>142</v>
      </c>
      <c r="C375" s="41" t="s">
        <v>527</v>
      </c>
      <c r="D375" s="42">
        <v>616</v>
      </c>
      <c r="E375" s="42">
        <v>1275</v>
      </c>
      <c r="F375" s="41" t="s">
        <v>1444</v>
      </c>
      <c r="G375" s="41" t="s">
        <v>892</v>
      </c>
      <c r="H375" s="42">
        <v>90</v>
      </c>
      <c r="I375" s="41"/>
    </row>
    <row r="376" spans="1:9" ht="14.25" customHeight="1" x14ac:dyDescent="0.2">
      <c r="A376" s="41"/>
      <c r="B376" s="42"/>
      <c r="C376" s="41"/>
      <c r="D376" s="42"/>
      <c r="E376" s="42"/>
      <c r="F376" s="41" t="s">
        <v>1444</v>
      </c>
      <c r="G376" s="41" t="s">
        <v>103</v>
      </c>
      <c r="H376" s="42">
        <v>90</v>
      </c>
      <c r="I376" s="41"/>
    </row>
    <row r="377" spans="1:9" ht="14.25" customHeight="1" x14ac:dyDescent="0.2">
      <c r="A377" s="41"/>
      <c r="B377" s="42"/>
      <c r="C377" s="41"/>
      <c r="D377" s="42"/>
      <c r="E377" s="42"/>
      <c r="F377" s="41" t="s">
        <v>1444</v>
      </c>
      <c r="G377" s="41" t="s">
        <v>1012</v>
      </c>
      <c r="H377" s="42">
        <v>90</v>
      </c>
      <c r="I377" s="41"/>
    </row>
    <row r="378" spans="1:9" ht="14.25" customHeight="1" x14ac:dyDescent="0.2">
      <c r="A378" s="41"/>
      <c r="B378" s="42"/>
      <c r="C378" s="41"/>
      <c r="D378" s="42"/>
      <c r="E378" s="42"/>
      <c r="F378" s="41" t="s">
        <v>1460</v>
      </c>
      <c r="G378" s="41" t="s">
        <v>649</v>
      </c>
      <c r="H378" s="42">
        <v>45</v>
      </c>
      <c r="I378" s="41"/>
    </row>
    <row r="379" spans="1:9" ht="14.25" customHeight="1" x14ac:dyDescent="0.2">
      <c r="A379" s="41"/>
      <c r="B379" s="42"/>
      <c r="C379" s="41"/>
      <c r="D379" s="42"/>
      <c r="E379" s="42"/>
      <c r="F379" s="41" t="s">
        <v>1461</v>
      </c>
      <c r="G379" s="41" t="s">
        <v>649</v>
      </c>
      <c r="H379" s="42">
        <v>90</v>
      </c>
      <c r="I379" s="41"/>
    </row>
    <row r="380" spans="1:9" ht="14.25" customHeight="1" x14ac:dyDescent="0.2">
      <c r="A380" s="41"/>
      <c r="B380" s="42"/>
      <c r="C380" s="41"/>
      <c r="D380" s="42"/>
      <c r="E380" s="42"/>
      <c r="F380" s="41" t="s">
        <v>1444</v>
      </c>
      <c r="G380" s="41" t="s">
        <v>1084</v>
      </c>
      <c r="H380" s="42">
        <v>90</v>
      </c>
      <c r="I380" s="41"/>
    </row>
    <row r="381" spans="1:9" ht="14.25" customHeight="1" x14ac:dyDescent="0.2">
      <c r="A381" s="41"/>
      <c r="B381" s="42"/>
      <c r="C381" s="41"/>
      <c r="D381" s="42"/>
      <c r="E381" s="42"/>
      <c r="F381" s="41" t="s">
        <v>1462</v>
      </c>
      <c r="G381" s="41" t="s">
        <v>1084</v>
      </c>
      <c r="H381" s="42">
        <v>45</v>
      </c>
      <c r="I381" s="41"/>
    </row>
    <row r="382" spans="1:9" ht="14.25" customHeight="1" x14ac:dyDescent="0.2">
      <c r="A382" s="41"/>
      <c r="B382" s="42"/>
      <c r="C382" s="41"/>
      <c r="D382" s="42"/>
      <c r="E382" s="42"/>
      <c r="F382" s="41" t="s">
        <v>1463</v>
      </c>
      <c r="G382" s="41" t="s">
        <v>1084</v>
      </c>
      <c r="H382" s="42">
        <v>60</v>
      </c>
      <c r="I382" s="41"/>
    </row>
    <row r="383" spans="1:9" ht="14.25" customHeight="1" x14ac:dyDescent="0.2">
      <c r="A383" s="41"/>
      <c r="B383" s="42"/>
      <c r="C383" s="41"/>
      <c r="D383" s="42"/>
      <c r="E383" s="42"/>
      <c r="F383" s="41" t="s">
        <v>1444</v>
      </c>
      <c r="G383" s="41" t="s">
        <v>1094</v>
      </c>
      <c r="H383" s="42">
        <v>90</v>
      </c>
      <c r="I383" s="41"/>
    </row>
    <row r="384" spans="1:9" ht="14.25" customHeight="1" x14ac:dyDescent="0.2">
      <c r="A384" s="41"/>
      <c r="B384" s="42"/>
      <c r="C384" s="41"/>
      <c r="D384" s="42"/>
      <c r="E384" s="42"/>
      <c r="F384" s="41" t="s">
        <v>1462</v>
      </c>
      <c r="G384" s="41" t="s">
        <v>1094</v>
      </c>
      <c r="H384" s="42">
        <v>45</v>
      </c>
      <c r="I384" s="41"/>
    </row>
    <row r="385" spans="1:9" ht="14.25" customHeight="1" x14ac:dyDescent="0.2">
      <c r="A385" s="41"/>
      <c r="B385" s="42"/>
      <c r="C385" s="41"/>
      <c r="D385" s="42"/>
      <c r="E385" s="42"/>
      <c r="F385" s="41" t="s">
        <v>1464</v>
      </c>
      <c r="G385" s="41" t="s">
        <v>1094</v>
      </c>
      <c r="H385" s="42">
        <v>45</v>
      </c>
      <c r="I385" s="41"/>
    </row>
    <row r="386" spans="1:9" ht="14.25" customHeight="1" x14ac:dyDescent="0.2">
      <c r="A386" s="41"/>
      <c r="B386" s="42"/>
      <c r="C386" s="41"/>
      <c r="D386" s="42"/>
      <c r="E386" s="42"/>
      <c r="F386" s="41" t="s">
        <v>1465</v>
      </c>
      <c r="G386" s="41" t="s">
        <v>1094</v>
      </c>
      <c r="H386" s="42">
        <v>45</v>
      </c>
      <c r="I386" s="41"/>
    </row>
    <row r="387" spans="1:9" ht="14.25" customHeight="1" x14ac:dyDescent="0.2">
      <c r="A387" s="41"/>
      <c r="B387" s="42"/>
      <c r="C387" s="41"/>
      <c r="D387" s="42"/>
      <c r="E387" s="42"/>
      <c r="F387" s="41" t="s">
        <v>1444</v>
      </c>
      <c r="G387" s="41" t="s">
        <v>1812</v>
      </c>
      <c r="H387" s="42">
        <v>90</v>
      </c>
      <c r="I387" s="41"/>
    </row>
    <row r="388" spans="1:9" ht="14.25" customHeight="1" x14ac:dyDescent="0.2">
      <c r="A388" s="41"/>
      <c r="B388" s="42"/>
      <c r="C388" s="41"/>
      <c r="D388" s="42"/>
      <c r="E388" s="42"/>
      <c r="F388" s="41" t="s">
        <v>1462</v>
      </c>
      <c r="G388" s="41" t="s">
        <v>1812</v>
      </c>
      <c r="H388" s="42">
        <v>45</v>
      </c>
      <c r="I388" s="41"/>
    </row>
    <row r="389" spans="1:9" ht="14.25" customHeight="1" x14ac:dyDescent="0.2">
      <c r="A389" s="41"/>
      <c r="B389" s="42"/>
      <c r="C389" s="41"/>
      <c r="D389" s="42"/>
      <c r="E389" s="42"/>
      <c r="F389" s="41" t="s">
        <v>1464</v>
      </c>
      <c r="G389" s="41" t="s">
        <v>1812</v>
      </c>
      <c r="H389" s="42">
        <v>45</v>
      </c>
      <c r="I389" s="41"/>
    </row>
    <row r="390" spans="1:9" ht="14.25" customHeight="1" x14ac:dyDescent="0.2">
      <c r="A390" s="41"/>
      <c r="B390" s="42"/>
      <c r="C390" s="41"/>
      <c r="D390" s="42"/>
      <c r="E390" s="42"/>
      <c r="F390" s="41" t="s">
        <v>1465</v>
      </c>
      <c r="G390" s="41" t="s">
        <v>1812</v>
      </c>
      <c r="H390" s="42">
        <v>45</v>
      </c>
      <c r="I390" s="41"/>
    </row>
    <row r="391" spans="1:9" ht="14.25" customHeight="1" x14ac:dyDescent="0.2">
      <c r="A391" s="41"/>
      <c r="B391" s="42"/>
      <c r="C391" s="41"/>
      <c r="D391" s="42"/>
      <c r="E391" s="42"/>
      <c r="F391" s="41" t="s">
        <v>1444</v>
      </c>
      <c r="G391" s="41" t="s">
        <v>1115</v>
      </c>
      <c r="H391" s="42">
        <v>90</v>
      </c>
      <c r="I391" s="41"/>
    </row>
    <row r="392" spans="1:9" ht="14.25" customHeight="1" x14ac:dyDescent="0.2">
      <c r="A392" s="41"/>
      <c r="B392" s="42"/>
      <c r="C392" s="41"/>
      <c r="D392" s="42"/>
      <c r="E392" s="42"/>
      <c r="F392" s="41" t="s">
        <v>1446</v>
      </c>
      <c r="G392" s="41" t="s">
        <v>618</v>
      </c>
      <c r="H392" s="42">
        <v>45</v>
      </c>
      <c r="I392" s="41"/>
    </row>
    <row r="393" spans="1:9" ht="14.25" customHeight="1" x14ac:dyDescent="0.2">
      <c r="A393" s="41"/>
      <c r="B393" s="42"/>
      <c r="C393" s="41"/>
      <c r="D393" s="42"/>
      <c r="E393" s="42"/>
      <c r="F393" s="41" t="s">
        <v>1444</v>
      </c>
      <c r="G393" s="41" t="s">
        <v>1315</v>
      </c>
      <c r="H393" s="42">
        <v>90</v>
      </c>
      <c r="I393" s="41"/>
    </row>
    <row r="394" spans="1:9" ht="14.25" customHeight="1" x14ac:dyDescent="0.2">
      <c r="A394" s="41">
        <v>39</v>
      </c>
      <c r="B394" s="42" t="s">
        <v>147</v>
      </c>
      <c r="C394" s="41" t="s">
        <v>533</v>
      </c>
      <c r="D394" s="42">
        <v>518</v>
      </c>
      <c r="E394" s="42">
        <v>1080</v>
      </c>
      <c r="F394" s="41" t="s">
        <v>1444</v>
      </c>
      <c r="G394" s="41" t="s">
        <v>1765</v>
      </c>
      <c r="H394" s="42">
        <v>90</v>
      </c>
      <c r="I394" s="41"/>
    </row>
    <row r="395" spans="1:9" ht="14.25" customHeight="1" x14ac:dyDescent="0.2">
      <c r="A395" s="41"/>
      <c r="B395" s="42"/>
      <c r="C395" s="41"/>
      <c r="D395" s="42"/>
      <c r="E395" s="42"/>
      <c r="F395" s="41" t="s">
        <v>1444</v>
      </c>
      <c r="G395" s="41" t="s">
        <v>1766</v>
      </c>
      <c r="H395" s="42">
        <v>90</v>
      </c>
      <c r="I395" s="41"/>
    </row>
    <row r="396" spans="1:9" ht="14.25" customHeight="1" x14ac:dyDescent="0.2">
      <c r="A396" s="41"/>
      <c r="B396" s="42"/>
      <c r="C396" s="41"/>
      <c r="D396" s="42"/>
      <c r="E396" s="42"/>
      <c r="F396" s="41" t="s">
        <v>808</v>
      </c>
      <c r="G396" s="41" t="s">
        <v>968</v>
      </c>
      <c r="H396" s="42">
        <v>90</v>
      </c>
      <c r="I396" s="41"/>
    </row>
    <row r="397" spans="1:9" ht="14.25" customHeight="1" x14ac:dyDescent="0.2">
      <c r="A397" s="41"/>
      <c r="B397" s="42"/>
      <c r="C397" s="41"/>
      <c r="D397" s="42"/>
      <c r="E397" s="42"/>
      <c r="F397" s="41" t="s">
        <v>1466</v>
      </c>
      <c r="G397" s="41" t="s">
        <v>983</v>
      </c>
      <c r="H397" s="42">
        <v>90</v>
      </c>
      <c r="I397" s="41"/>
    </row>
    <row r="398" spans="1:9" ht="14.25" customHeight="1" x14ac:dyDescent="0.2">
      <c r="A398" s="41"/>
      <c r="B398" s="42"/>
      <c r="C398" s="41"/>
      <c r="D398" s="42"/>
      <c r="E398" s="42"/>
      <c r="F398" s="41" t="s">
        <v>1462</v>
      </c>
      <c r="G398" s="41" t="s">
        <v>1871</v>
      </c>
      <c r="H398" s="42">
        <v>45</v>
      </c>
      <c r="I398" s="41"/>
    </row>
    <row r="399" spans="1:9" ht="14.25" customHeight="1" x14ac:dyDescent="0.2">
      <c r="A399" s="41"/>
      <c r="B399" s="42"/>
      <c r="C399" s="41"/>
      <c r="D399" s="42"/>
      <c r="E399" s="42"/>
      <c r="F399" s="41" t="s">
        <v>1467</v>
      </c>
      <c r="G399" s="41" t="s">
        <v>1871</v>
      </c>
      <c r="H399" s="42">
        <v>45</v>
      </c>
      <c r="I399" s="41"/>
    </row>
    <row r="400" spans="1:9" ht="14.25" customHeight="1" x14ac:dyDescent="0.2">
      <c r="A400" s="41"/>
      <c r="B400" s="42"/>
      <c r="C400" s="41"/>
      <c r="D400" s="42"/>
      <c r="E400" s="42"/>
      <c r="F400" s="41" t="s">
        <v>1468</v>
      </c>
      <c r="G400" s="41" t="s">
        <v>1871</v>
      </c>
      <c r="H400" s="42">
        <v>60</v>
      </c>
      <c r="I400" s="41"/>
    </row>
    <row r="401" spans="1:9" ht="14.25" customHeight="1" x14ac:dyDescent="0.2">
      <c r="A401" s="41"/>
      <c r="B401" s="42"/>
      <c r="C401" s="41"/>
      <c r="D401" s="42"/>
      <c r="E401" s="42"/>
      <c r="F401" s="41" t="s">
        <v>1462</v>
      </c>
      <c r="G401" s="41" t="s">
        <v>1811</v>
      </c>
      <c r="H401" s="42">
        <v>45</v>
      </c>
      <c r="I401" s="41"/>
    </row>
    <row r="402" spans="1:9" ht="14.25" customHeight="1" x14ac:dyDescent="0.2">
      <c r="A402" s="41"/>
      <c r="B402" s="42"/>
      <c r="C402" s="41"/>
      <c r="D402" s="42"/>
      <c r="E402" s="42"/>
      <c r="F402" s="41" t="s">
        <v>1469</v>
      </c>
      <c r="G402" s="41" t="s">
        <v>1811</v>
      </c>
      <c r="H402" s="42">
        <v>60</v>
      </c>
      <c r="I402" s="41"/>
    </row>
    <row r="403" spans="1:9" ht="14.25" customHeight="1" x14ac:dyDescent="0.2">
      <c r="A403" s="41"/>
      <c r="B403" s="42"/>
      <c r="C403" s="41"/>
      <c r="D403" s="42"/>
      <c r="E403" s="42"/>
      <c r="F403" s="41" t="s">
        <v>1462</v>
      </c>
      <c r="G403" s="41" t="s">
        <v>1065</v>
      </c>
      <c r="H403" s="42">
        <v>45</v>
      </c>
      <c r="I403" s="41"/>
    </row>
    <row r="404" spans="1:9" ht="14.25" customHeight="1" x14ac:dyDescent="0.2">
      <c r="A404" s="41"/>
      <c r="B404" s="42"/>
      <c r="C404" s="41"/>
      <c r="D404" s="42"/>
      <c r="E404" s="42"/>
      <c r="F404" s="41" t="s">
        <v>1470</v>
      </c>
      <c r="G404" s="41" t="s">
        <v>1065</v>
      </c>
      <c r="H404" s="42">
        <v>60</v>
      </c>
      <c r="I404" s="41"/>
    </row>
    <row r="405" spans="1:9" ht="14.25" customHeight="1" x14ac:dyDescent="0.2">
      <c r="A405" s="41"/>
      <c r="B405" s="42"/>
      <c r="C405" s="41"/>
      <c r="D405" s="42"/>
      <c r="E405" s="42"/>
      <c r="F405" s="41" t="s">
        <v>1444</v>
      </c>
      <c r="G405" s="41" t="s">
        <v>1163</v>
      </c>
      <c r="H405" s="42">
        <v>90</v>
      </c>
      <c r="I405" s="41"/>
    </row>
    <row r="406" spans="1:9" ht="14.25" customHeight="1" x14ac:dyDescent="0.2">
      <c r="A406" s="41"/>
      <c r="B406" s="42"/>
      <c r="C406" s="41"/>
      <c r="D406" s="42"/>
      <c r="E406" s="42"/>
      <c r="F406" s="41" t="s">
        <v>1444</v>
      </c>
      <c r="G406" s="41" t="s">
        <v>654</v>
      </c>
      <c r="H406" s="42">
        <v>90</v>
      </c>
      <c r="I406" s="41"/>
    </row>
    <row r="407" spans="1:9" ht="14.25" customHeight="1" x14ac:dyDescent="0.2">
      <c r="A407" s="41"/>
      <c r="B407" s="42"/>
      <c r="C407" s="41"/>
      <c r="D407" s="42"/>
      <c r="E407" s="42"/>
      <c r="F407" s="41" t="s">
        <v>1444</v>
      </c>
      <c r="G407" s="41" t="s">
        <v>1817</v>
      </c>
      <c r="H407" s="42">
        <v>90</v>
      </c>
      <c r="I407" s="41"/>
    </row>
    <row r="408" spans="1:9" ht="14.25" customHeight="1" x14ac:dyDescent="0.2">
      <c r="A408" s="41"/>
      <c r="B408" s="42"/>
      <c r="C408" s="41"/>
      <c r="D408" s="42"/>
      <c r="E408" s="42"/>
      <c r="F408" s="41" t="s">
        <v>1444</v>
      </c>
      <c r="G408" s="41" t="s">
        <v>1216</v>
      </c>
      <c r="H408" s="42">
        <v>90</v>
      </c>
      <c r="I408" s="41"/>
    </row>
    <row r="409" spans="1:9" ht="14.25" customHeight="1" x14ac:dyDescent="0.2">
      <c r="A409" s="41">
        <v>40</v>
      </c>
      <c r="B409" s="42" t="s">
        <v>132</v>
      </c>
      <c r="C409" s="41" t="s">
        <v>528</v>
      </c>
      <c r="D409" s="42">
        <v>554</v>
      </c>
      <c r="E409" s="42">
        <v>1679</v>
      </c>
      <c r="F409" s="41" t="s">
        <v>700</v>
      </c>
      <c r="G409" s="41" t="s">
        <v>867</v>
      </c>
      <c r="H409" s="42">
        <v>45</v>
      </c>
      <c r="I409" s="41"/>
    </row>
    <row r="410" spans="1:9" ht="14.25" customHeight="1" x14ac:dyDescent="0.2">
      <c r="A410" s="41"/>
      <c r="B410" s="42"/>
      <c r="C410" s="41"/>
      <c r="D410" s="42"/>
      <c r="E410" s="42"/>
      <c r="F410" s="41" t="s">
        <v>700</v>
      </c>
      <c r="G410" s="41" t="s">
        <v>106</v>
      </c>
      <c r="H410" s="42">
        <v>45</v>
      </c>
      <c r="I410" s="41"/>
    </row>
    <row r="411" spans="1:9" ht="14.25" customHeight="1" x14ac:dyDescent="0.2">
      <c r="A411" s="41"/>
      <c r="B411" s="42"/>
      <c r="C411" s="41"/>
      <c r="D411" s="42"/>
      <c r="E411" s="42"/>
      <c r="F411" s="41" t="s">
        <v>700</v>
      </c>
      <c r="G411" s="41" t="s">
        <v>968</v>
      </c>
      <c r="H411" s="42">
        <v>45</v>
      </c>
      <c r="I411" s="41"/>
    </row>
    <row r="412" spans="1:9" ht="14.25" customHeight="1" x14ac:dyDescent="0.2">
      <c r="A412" s="41"/>
      <c r="B412" s="42"/>
      <c r="C412" s="41"/>
      <c r="D412" s="42"/>
      <c r="E412" s="42"/>
      <c r="F412" s="41" t="s">
        <v>1471</v>
      </c>
      <c r="G412" s="41" t="s">
        <v>656</v>
      </c>
      <c r="H412" s="42">
        <v>82</v>
      </c>
      <c r="I412" s="41"/>
    </row>
    <row r="413" spans="1:9" ht="14.25" customHeight="1" x14ac:dyDescent="0.2">
      <c r="A413" s="41"/>
      <c r="B413" s="42"/>
      <c r="C413" s="41"/>
      <c r="D413" s="42"/>
      <c r="E413" s="42"/>
      <c r="F413" s="41" t="s">
        <v>1472</v>
      </c>
      <c r="G413" s="41" t="s">
        <v>656</v>
      </c>
      <c r="H413" s="42">
        <v>60</v>
      </c>
      <c r="I413" s="41"/>
    </row>
    <row r="414" spans="1:9" ht="14.25" customHeight="1" x14ac:dyDescent="0.2">
      <c r="A414" s="41"/>
      <c r="B414" s="42"/>
      <c r="C414" s="41"/>
      <c r="D414" s="42"/>
      <c r="E414" s="42"/>
      <c r="F414" s="41" t="s">
        <v>711</v>
      </c>
      <c r="G414" s="41" t="s">
        <v>657</v>
      </c>
      <c r="H414" s="42">
        <v>82</v>
      </c>
      <c r="I414" s="41"/>
    </row>
    <row r="415" spans="1:9" ht="14.25" customHeight="1" x14ac:dyDescent="0.2">
      <c r="A415" s="41"/>
      <c r="B415" s="42"/>
      <c r="C415" s="41"/>
      <c r="D415" s="42"/>
      <c r="E415" s="42"/>
      <c r="F415" s="41" t="s">
        <v>700</v>
      </c>
      <c r="G415" s="41" t="s">
        <v>1871</v>
      </c>
      <c r="H415" s="42">
        <v>45</v>
      </c>
      <c r="I415" s="41"/>
    </row>
    <row r="416" spans="1:9" ht="14.25" customHeight="1" x14ac:dyDescent="0.2">
      <c r="A416" s="41"/>
      <c r="B416" s="42"/>
      <c r="C416" s="41"/>
      <c r="D416" s="42"/>
      <c r="E416" s="42"/>
      <c r="F416" s="41" t="s">
        <v>700</v>
      </c>
      <c r="G416" s="41" t="s">
        <v>1811</v>
      </c>
      <c r="H416" s="42" t="s">
        <v>1846</v>
      </c>
      <c r="I416" s="41"/>
    </row>
    <row r="417" spans="1:9" ht="14.25" customHeight="1" x14ac:dyDescent="0.2">
      <c r="A417" s="41"/>
      <c r="B417" s="42"/>
      <c r="C417" s="41"/>
      <c r="D417" s="42"/>
      <c r="E417" s="42"/>
      <c r="F417" s="41" t="s">
        <v>700</v>
      </c>
      <c r="G417" s="41" t="s">
        <v>1065</v>
      </c>
      <c r="H417" s="42">
        <v>75</v>
      </c>
      <c r="I417" s="41"/>
    </row>
    <row r="418" spans="1:9" ht="14.25" customHeight="1" x14ac:dyDescent="0.2">
      <c r="A418" s="41"/>
      <c r="B418" s="42"/>
      <c r="C418" s="41"/>
      <c r="D418" s="42"/>
      <c r="E418" s="42"/>
      <c r="F418" s="41" t="s">
        <v>710</v>
      </c>
      <c r="G418" s="41" t="s">
        <v>649</v>
      </c>
      <c r="H418" s="42">
        <v>90</v>
      </c>
      <c r="I418" s="41"/>
    </row>
    <row r="419" spans="1:9" ht="14.25" customHeight="1" x14ac:dyDescent="0.2">
      <c r="A419" s="41"/>
      <c r="B419" s="42"/>
      <c r="C419" s="41"/>
      <c r="D419" s="42"/>
      <c r="E419" s="42"/>
      <c r="F419" s="41" t="s">
        <v>1473</v>
      </c>
      <c r="G419" s="41" t="s">
        <v>649</v>
      </c>
      <c r="H419" s="42">
        <v>120</v>
      </c>
      <c r="I419" s="41"/>
    </row>
    <row r="420" spans="1:9" ht="14.25" customHeight="1" x14ac:dyDescent="0.2">
      <c r="A420" s="41"/>
      <c r="B420" s="42"/>
      <c r="C420" s="41"/>
      <c r="D420" s="42"/>
      <c r="E420" s="42"/>
      <c r="F420" s="41" t="s">
        <v>697</v>
      </c>
      <c r="G420" s="41" t="s">
        <v>644</v>
      </c>
      <c r="H420" s="42">
        <v>90</v>
      </c>
      <c r="I420" s="41"/>
    </row>
    <row r="421" spans="1:9" ht="14.25" customHeight="1" x14ac:dyDescent="0.2">
      <c r="A421" s="41"/>
      <c r="B421" s="42"/>
      <c r="C421" s="41"/>
      <c r="D421" s="42"/>
      <c r="E421" s="42"/>
      <c r="F421" s="41" t="s">
        <v>1474</v>
      </c>
      <c r="G421" s="41" t="s">
        <v>644</v>
      </c>
      <c r="H421" s="42">
        <v>60</v>
      </c>
      <c r="I421" s="41"/>
    </row>
    <row r="422" spans="1:9" ht="14.25" customHeight="1" x14ac:dyDescent="0.2">
      <c r="A422" s="41"/>
      <c r="B422" s="42"/>
      <c r="C422" s="41"/>
      <c r="D422" s="42"/>
      <c r="E422" s="42"/>
      <c r="F422" s="41" t="s">
        <v>1475</v>
      </c>
      <c r="G422" s="41" t="s">
        <v>1084</v>
      </c>
      <c r="H422" s="42">
        <v>90</v>
      </c>
      <c r="I422" s="41"/>
    </row>
    <row r="423" spans="1:9" ht="14.25" customHeight="1" x14ac:dyDescent="0.2">
      <c r="A423" s="41"/>
      <c r="B423" s="42"/>
      <c r="C423" s="41"/>
      <c r="D423" s="42"/>
      <c r="E423" s="42"/>
      <c r="F423" s="41" t="s">
        <v>1476</v>
      </c>
      <c r="G423" s="41" t="s">
        <v>1084</v>
      </c>
      <c r="H423" s="42">
        <v>90</v>
      </c>
      <c r="I423" s="41"/>
    </row>
    <row r="424" spans="1:9" ht="14.25" customHeight="1" x14ac:dyDescent="0.2">
      <c r="A424" s="41"/>
      <c r="B424" s="42"/>
      <c r="C424" s="41"/>
      <c r="D424" s="42"/>
      <c r="E424" s="42"/>
      <c r="F424" s="41" t="s">
        <v>1477</v>
      </c>
      <c r="G424" s="41" t="s">
        <v>1084</v>
      </c>
      <c r="H424" s="42">
        <v>60</v>
      </c>
      <c r="I424" s="41"/>
    </row>
    <row r="425" spans="1:9" ht="14.25" customHeight="1" x14ac:dyDescent="0.2">
      <c r="A425" s="41"/>
      <c r="B425" s="42"/>
      <c r="C425" s="41"/>
      <c r="D425" s="42"/>
      <c r="E425" s="42"/>
      <c r="F425" s="41" t="s">
        <v>1478</v>
      </c>
      <c r="G425" s="41" t="s">
        <v>1094</v>
      </c>
      <c r="H425" s="42">
        <v>60</v>
      </c>
      <c r="I425" s="41"/>
    </row>
    <row r="426" spans="1:9" ht="14.25" customHeight="1" x14ac:dyDescent="0.2">
      <c r="A426" s="41"/>
      <c r="B426" s="42"/>
      <c r="C426" s="41"/>
      <c r="D426" s="42"/>
      <c r="E426" s="42"/>
      <c r="F426" s="41" t="s">
        <v>1479</v>
      </c>
      <c r="G426" s="41" t="s">
        <v>1094</v>
      </c>
      <c r="H426" s="42">
        <v>90</v>
      </c>
      <c r="I426" s="41"/>
    </row>
    <row r="427" spans="1:9" ht="14.25" customHeight="1" x14ac:dyDescent="0.2">
      <c r="A427" s="41"/>
      <c r="B427" s="42"/>
      <c r="C427" s="41"/>
      <c r="D427" s="42"/>
      <c r="E427" s="42"/>
      <c r="F427" s="41" t="s">
        <v>1480</v>
      </c>
      <c r="G427" s="41" t="s">
        <v>1094</v>
      </c>
      <c r="H427" s="42">
        <v>60</v>
      </c>
      <c r="I427" s="41"/>
    </row>
    <row r="428" spans="1:9" ht="14.25" customHeight="1" x14ac:dyDescent="0.2">
      <c r="A428" s="41"/>
      <c r="B428" s="42"/>
      <c r="C428" s="41"/>
      <c r="D428" s="42"/>
      <c r="E428" s="42"/>
      <c r="F428" s="41" t="s">
        <v>1478</v>
      </c>
      <c r="G428" s="41" t="s">
        <v>1812</v>
      </c>
      <c r="H428" s="42">
        <v>60</v>
      </c>
      <c r="I428" s="41"/>
    </row>
    <row r="429" spans="1:9" ht="14.25" customHeight="1" x14ac:dyDescent="0.2">
      <c r="A429" s="41"/>
      <c r="B429" s="42"/>
      <c r="C429" s="41"/>
      <c r="D429" s="42"/>
      <c r="E429" s="42"/>
      <c r="F429" s="41" t="s">
        <v>1479</v>
      </c>
      <c r="G429" s="41" t="s">
        <v>1812</v>
      </c>
      <c r="H429" s="42">
        <v>90</v>
      </c>
      <c r="I429" s="41"/>
    </row>
    <row r="430" spans="1:9" ht="14.25" customHeight="1" x14ac:dyDescent="0.2">
      <c r="A430" s="41"/>
      <c r="B430" s="42"/>
      <c r="C430" s="41"/>
      <c r="D430" s="42"/>
      <c r="E430" s="42"/>
      <c r="F430" s="41" t="s">
        <v>1480</v>
      </c>
      <c r="G430" s="41" t="s">
        <v>1812</v>
      </c>
      <c r="H430" s="42">
        <v>60</v>
      </c>
      <c r="I430" s="41"/>
    </row>
    <row r="431" spans="1:9" ht="14.25" customHeight="1" x14ac:dyDescent="0.2">
      <c r="A431" s="41"/>
      <c r="B431" s="42"/>
      <c r="C431" s="41"/>
      <c r="D431" s="42"/>
      <c r="E431" s="42"/>
      <c r="F431" s="41" t="s">
        <v>262</v>
      </c>
      <c r="G431" s="41" t="s">
        <v>297</v>
      </c>
      <c r="H431" s="42">
        <v>45</v>
      </c>
      <c r="I431" s="41"/>
    </row>
    <row r="432" spans="1:9" ht="14.25" customHeight="1" x14ac:dyDescent="0.2">
      <c r="A432" s="41"/>
      <c r="B432" s="42"/>
      <c r="C432" s="41"/>
      <c r="D432" s="42"/>
      <c r="E432" s="42"/>
      <c r="F432" s="41" t="s">
        <v>700</v>
      </c>
      <c r="G432" s="41" t="s">
        <v>1179</v>
      </c>
      <c r="H432" s="42">
        <v>45</v>
      </c>
      <c r="I432" s="41"/>
    </row>
    <row r="433" spans="1:9" ht="14.25" customHeight="1" x14ac:dyDescent="0.2">
      <c r="A433" s="41"/>
      <c r="B433" s="42"/>
      <c r="C433" s="41"/>
      <c r="D433" s="42"/>
      <c r="E433" s="42"/>
      <c r="F433" s="41" t="s">
        <v>700</v>
      </c>
      <c r="G433" s="41" t="s">
        <v>1271</v>
      </c>
      <c r="H433" s="42">
        <v>45</v>
      </c>
      <c r="I433" s="41"/>
    </row>
    <row r="434" spans="1:9" ht="14.25" customHeight="1" x14ac:dyDescent="0.2">
      <c r="A434" s="41"/>
      <c r="B434" s="42"/>
      <c r="C434" s="41"/>
      <c r="D434" s="42"/>
      <c r="E434" s="42"/>
      <c r="F434" s="41" t="s">
        <v>682</v>
      </c>
      <c r="G434" s="41" t="s">
        <v>1284</v>
      </c>
      <c r="H434" s="42">
        <v>45</v>
      </c>
      <c r="I434" s="41"/>
    </row>
    <row r="435" spans="1:9" ht="14.25" customHeight="1" x14ac:dyDescent="0.2">
      <c r="A435" s="41">
        <v>41</v>
      </c>
      <c r="B435" s="42" t="s">
        <v>130</v>
      </c>
      <c r="C435" s="41" t="s">
        <v>529</v>
      </c>
      <c r="D435" s="42">
        <v>434</v>
      </c>
      <c r="E435" s="42">
        <v>2145</v>
      </c>
      <c r="F435" s="41" t="s">
        <v>700</v>
      </c>
      <c r="G435" s="41" t="s">
        <v>652</v>
      </c>
      <c r="H435" s="42">
        <v>45</v>
      </c>
      <c r="I435" s="41"/>
    </row>
    <row r="436" spans="1:9" ht="14.25" customHeight="1" x14ac:dyDescent="0.2">
      <c r="A436" s="41"/>
      <c r="B436" s="42"/>
      <c r="C436" s="41"/>
      <c r="D436" s="42"/>
      <c r="E436" s="42"/>
      <c r="F436" s="41" t="s">
        <v>700</v>
      </c>
      <c r="G436" s="41" t="s">
        <v>120</v>
      </c>
      <c r="H436" s="42">
        <v>45</v>
      </c>
      <c r="I436" s="41"/>
    </row>
    <row r="437" spans="1:9" ht="14.25" customHeight="1" x14ac:dyDescent="0.2">
      <c r="A437" s="41"/>
      <c r="B437" s="42"/>
      <c r="C437" s="41"/>
      <c r="D437" s="42"/>
      <c r="E437" s="42"/>
      <c r="F437" s="41" t="s">
        <v>700</v>
      </c>
      <c r="G437" s="41" t="s">
        <v>939</v>
      </c>
      <c r="H437" s="42">
        <v>45</v>
      </c>
      <c r="I437" s="41"/>
    </row>
    <row r="438" spans="1:9" ht="14.25" customHeight="1" x14ac:dyDescent="0.2">
      <c r="A438" s="41"/>
      <c r="B438" s="42"/>
      <c r="C438" s="41"/>
      <c r="D438" s="42"/>
      <c r="E438" s="42"/>
      <c r="F438" s="41" t="s">
        <v>1481</v>
      </c>
      <c r="G438" s="41" t="s">
        <v>656</v>
      </c>
      <c r="H438" s="42">
        <v>60</v>
      </c>
      <c r="I438" s="41"/>
    </row>
    <row r="439" spans="1:9" ht="14.25" customHeight="1" x14ac:dyDescent="0.2">
      <c r="A439" s="41"/>
      <c r="B439" s="42"/>
      <c r="C439" s="41"/>
      <c r="D439" s="42"/>
      <c r="E439" s="42"/>
      <c r="F439" s="41" t="s">
        <v>1482</v>
      </c>
      <c r="G439" s="41" t="s">
        <v>656</v>
      </c>
      <c r="H439" s="42">
        <v>90</v>
      </c>
      <c r="I439" s="41"/>
    </row>
    <row r="440" spans="1:9" ht="14.25" customHeight="1" x14ac:dyDescent="0.2">
      <c r="A440" s="41"/>
      <c r="B440" s="42"/>
      <c r="C440" s="41"/>
      <c r="D440" s="42"/>
      <c r="E440" s="42"/>
      <c r="F440" s="41" t="s">
        <v>709</v>
      </c>
      <c r="G440" s="41" t="s">
        <v>657</v>
      </c>
      <c r="H440" s="42">
        <v>60</v>
      </c>
      <c r="I440" s="41"/>
    </row>
    <row r="441" spans="1:9" ht="14.25" customHeight="1" x14ac:dyDescent="0.2">
      <c r="A441" s="41"/>
      <c r="B441" s="42"/>
      <c r="C441" s="41"/>
      <c r="D441" s="42"/>
      <c r="E441" s="42"/>
      <c r="F441" s="41" t="s">
        <v>1483</v>
      </c>
      <c r="G441" s="41" t="s">
        <v>657</v>
      </c>
      <c r="H441" s="42">
        <v>60</v>
      </c>
      <c r="I441" s="41"/>
    </row>
    <row r="442" spans="1:9" ht="14.25" customHeight="1" x14ac:dyDescent="0.2">
      <c r="A442" s="41"/>
      <c r="B442" s="42"/>
      <c r="C442" s="41"/>
      <c r="D442" s="42"/>
      <c r="E442" s="42"/>
      <c r="F442" s="41" t="s">
        <v>1484</v>
      </c>
      <c r="G442" s="41" t="s">
        <v>1871</v>
      </c>
      <c r="H442" s="42">
        <v>45</v>
      </c>
      <c r="I442" s="41"/>
    </row>
    <row r="443" spans="1:9" ht="14.25" customHeight="1" x14ac:dyDescent="0.2">
      <c r="A443" s="41"/>
      <c r="B443" s="42"/>
      <c r="C443" s="41"/>
      <c r="D443" s="42"/>
      <c r="E443" s="42"/>
      <c r="F443" s="41" t="s">
        <v>1443</v>
      </c>
      <c r="G443" s="41" t="s">
        <v>1811</v>
      </c>
      <c r="H443" s="42">
        <v>60</v>
      </c>
      <c r="I443" s="41"/>
    </row>
    <row r="444" spans="1:9" ht="14.25" customHeight="1" x14ac:dyDescent="0.2">
      <c r="A444" s="41"/>
      <c r="B444" s="42"/>
      <c r="C444" s="41"/>
      <c r="D444" s="42"/>
      <c r="E444" s="42"/>
      <c r="F444" s="41" t="s">
        <v>1485</v>
      </c>
      <c r="G444" s="41" t="s">
        <v>1065</v>
      </c>
      <c r="H444" s="42">
        <v>60</v>
      </c>
      <c r="I444" s="41"/>
    </row>
    <row r="445" spans="1:9" ht="14.25" customHeight="1" x14ac:dyDescent="0.2">
      <c r="A445" s="41"/>
      <c r="B445" s="42"/>
      <c r="C445" s="41"/>
      <c r="D445" s="42"/>
      <c r="E445" s="42"/>
      <c r="F445" s="41" t="s">
        <v>1486</v>
      </c>
      <c r="G445" s="41" t="s">
        <v>649</v>
      </c>
      <c r="H445" s="42">
        <v>90</v>
      </c>
      <c r="I445" s="41"/>
    </row>
    <row r="446" spans="1:9" ht="14.25" customHeight="1" x14ac:dyDescent="0.2">
      <c r="A446" s="41"/>
      <c r="B446" s="42"/>
      <c r="C446" s="41"/>
      <c r="D446" s="42"/>
      <c r="E446" s="42"/>
      <c r="F446" s="41" t="s">
        <v>1487</v>
      </c>
      <c r="G446" s="41" t="s">
        <v>649</v>
      </c>
      <c r="H446" s="42">
        <v>60</v>
      </c>
      <c r="I446" s="41"/>
    </row>
    <row r="447" spans="1:9" ht="14.25" customHeight="1" x14ac:dyDescent="0.2">
      <c r="A447" s="41"/>
      <c r="B447" s="42"/>
      <c r="C447" s="41"/>
      <c r="D447" s="42"/>
      <c r="E447" s="42"/>
      <c r="F447" s="41" t="s">
        <v>1488</v>
      </c>
      <c r="G447" s="41" t="s">
        <v>267</v>
      </c>
      <c r="H447" s="42">
        <v>60</v>
      </c>
      <c r="I447" s="41"/>
    </row>
    <row r="448" spans="1:9" ht="14.25" customHeight="1" x14ac:dyDescent="0.2">
      <c r="A448" s="41"/>
      <c r="B448" s="42"/>
      <c r="C448" s="41"/>
      <c r="D448" s="42"/>
      <c r="E448" s="42"/>
      <c r="F448" s="41" t="s">
        <v>1488</v>
      </c>
      <c r="G448" s="41" t="s">
        <v>640</v>
      </c>
      <c r="H448" s="42">
        <v>60</v>
      </c>
      <c r="I448" s="41"/>
    </row>
    <row r="449" spans="1:9" ht="14.25" customHeight="1" x14ac:dyDescent="0.2">
      <c r="A449" s="41"/>
      <c r="B449" s="42"/>
      <c r="C449" s="41"/>
      <c r="D449" s="42"/>
      <c r="E449" s="42"/>
      <c r="F449" s="41" t="s">
        <v>1489</v>
      </c>
      <c r="G449" s="41" t="s">
        <v>1084</v>
      </c>
      <c r="H449" s="42">
        <v>90</v>
      </c>
      <c r="I449" s="41"/>
    </row>
    <row r="450" spans="1:9" ht="14.25" customHeight="1" x14ac:dyDescent="0.2">
      <c r="A450" s="41"/>
      <c r="B450" s="42"/>
      <c r="C450" s="41"/>
      <c r="D450" s="42"/>
      <c r="E450" s="42"/>
      <c r="F450" s="41" t="s">
        <v>1490</v>
      </c>
      <c r="G450" s="41" t="s">
        <v>1084</v>
      </c>
      <c r="H450" s="42">
        <v>60</v>
      </c>
      <c r="I450" s="41"/>
    </row>
    <row r="451" spans="1:9" ht="14.25" customHeight="1" x14ac:dyDescent="0.2">
      <c r="A451" s="41"/>
      <c r="B451" s="42"/>
      <c r="C451" s="41"/>
      <c r="D451" s="42"/>
      <c r="E451" s="42"/>
      <c r="F451" s="41" t="s">
        <v>1491</v>
      </c>
      <c r="G451" s="41" t="s">
        <v>1084</v>
      </c>
      <c r="H451" s="42">
        <v>90</v>
      </c>
      <c r="I451" s="41"/>
    </row>
    <row r="452" spans="1:9" ht="14.25" customHeight="1" x14ac:dyDescent="0.2">
      <c r="A452" s="41"/>
      <c r="B452" s="42"/>
      <c r="C452" s="41"/>
      <c r="D452" s="42"/>
      <c r="E452" s="42"/>
      <c r="F452" s="41" t="s">
        <v>1492</v>
      </c>
      <c r="G452" s="41" t="s">
        <v>1094</v>
      </c>
      <c r="H452" s="42">
        <v>60</v>
      </c>
      <c r="I452" s="41"/>
    </row>
    <row r="453" spans="1:9" ht="14.25" customHeight="1" x14ac:dyDescent="0.2">
      <c r="A453" s="41"/>
      <c r="B453" s="42"/>
      <c r="C453" s="41"/>
      <c r="D453" s="42"/>
      <c r="E453" s="42"/>
      <c r="F453" s="41" t="s">
        <v>704</v>
      </c>
      <c r="G453" s="41" t="s">
        <v>1094</v>
      </c>
      <c r="H453" s="42">
        <v>60</v>
      </c>
      <c r="I453" s="41"/>
    </row>
    <row r="454" spans="1:9" ht="14.25" customHeight="1" x14ac:dyDescent="0.2">
      <c r="A454" s="41"/>
      <c r="B454" s="42"/>
      <c r="C454" s="41"/>
      <c r="D454" s="42"/>
      <c r="E454" s="42"/>
      <c r="F454" s="41" t="s">
        <v>1493</v>
      </c>
      <c r="G454" s="41" t="s">
        <v>1094</v>
      </c>
      <c r="H454" s="42">
        <v>60</v>
      </c>
      <c r="I454" s="41"/>
    </row>
    <row r="455" spans="1:9" ht="14.25" customHeight="1" x14ac:dyDescent="0.2">
      <c r="A455" s="41"/>
      <c r="B455" s="42"/>
      <c r="C455" s="41"/>
      <c r="D455" s="42"/>
      <c r="E455" s="42"/>
      <c r="F455" s="41" t="s">
        <v>1454</v>
      </c>
      <c r="G455" s="41" t="s">
        <v>1094</v>
      </c>
      <c r="H455" s="42">
        <v>120</v>
      </c>
      <c r="I455" s="41"/>
    </row>
    <row r="456" spans="1:9" ht="14.25" customHeight="1" x14ac:dyDescent="0.2">
      <c r="A456" s="41"/>
      <c r="B456" s="42"/>
      <c r="C456" s="41"/>
      <c r="D456" s="42"/>
      <c r="E456" s="42"/>
      <c r="F456" s="41" t="s">
        <v>1494</v>
      </c>
      <c r="G456" s="41" t="s">
        <v>1094</v>
      </c>
      <c r="H456" s="42">
        <v>120</v>
      </c>
      <c r="I456" s="41"/>
    </row>
    <row r="457" spans="1:9" ht="14.25" customHeight="1" x14ac:dyDescent="0.2">
      <c r="A457" s="41"/>
      <c r="B457" s="42"/>
      <c r="C457" s="41"/>
      <c r="D457" s="42"/>
      <c r="E457" s="42"/>
      <c r="F457" s="41" t="s">
        <v>1492</v>
      </c>
      <c r="G457" s="41" t="s">
        <v>1812</v>
      </c>
      <c r="H457" s="42">
        <v>60</v>
      </c>
      <c r="I457" s="41"/>
    </row>
    <row r="458" spans="1:9" ht="14.25" customHeight="1" x14ac:dyDescent="0.2">
      <c r="A458" s="41"/>
      <c r="B458" s="42"/>
      <c r="C458" s="41"/>
      <c r="D458" s="42"/>
      <c r="E458" s="42"/>
      <c r="F458" s="41" t="s">
        <v>704</v>
      </c>
      <c r="G458" s="41" t="s">
        <v>1812</v>
      </c>
      <c r="H458" s="42">
        <v>60</v>
      </c>
      <c r="I458" s="41"/>
    </row>
    <row r="459" spans="1:9" ht="14.25" customHeight="1" x14ac:dyDescent="0.2">
      <c r="A459" s="41"/>
      <c r="B459" s="42"/>
      <c r="C459" s="41"/>
      <c r="D459" s="42"/>
      <c r="E459" s="42"/>
      <c r="F459" s="41" t="s">
        <v>1493</v>
      </c>
      <c r="G459" s="41" t="s">
        <v>1812</v>
      </c>
      <c r="H459" s="42">
        <v>60</v>
      </c>
      <c r="I459" s="41"/>
    </row>
    <row r="460" spans="1:9" ht="14.25" customHeight="1" x14ac:dyDescent="0.2">
      <c r="A460" s="41"/>
      <c r="B460" s="42"/>
      <c r="C460" s="41"/>
      <c r="D460" s="42"/>
      <c r="E460" s="42"/>
      <c r="F460" s="41" t="s">
        <v>1454</v>
      </c>
      <c r="G460" s="41" t="s">
        <v>1812</v>
      </c>
      <c r="H460" s="42">
        <v>120</v>
      </c>
      <c r="I460" s="41"/>
    </row>
    <row r="461" spans="1:9" ht="14.25" customHeight="1" x14ac:dyDescent="0.2">
      <c r="A461" s="41"/>
      <c r="B461" s="42"/>
      <c r="C461" s="41"/>
      <c r="D461" s="42"/>
      <c r="E461" s="42"/>
      <c r="F461" s="41" t="s">
        <v>1494</v>
      </c>
      <c r="G461" s="41" t="s">
        <v>1812</v>
      </c>
      <c r="H461" s="42">
        <v>120</v>
      </c>
      <c r="I461" s="41"/>
    </row>
    <row r="462" spans="1:9" ht="14.25" customHeight="1" x14ac:dyDescent="0.2">
      <c r="A462" s="41"/>
      <c r="B462" s="42"/>
      <c r="C462" s="41"/>
      <c r="D462" s="42"/>
      <c r="E462" s="42"/>
      <c r="F462" s="41" t="s">
        <v>700</v>
      </c>
      <c r="G462" s="41" t="s">
        <v>1163</v>
      </c>
      <c r="H462" s="42">
        <v>45</v>
      </c>
      <c r="I462" s="41"/>
    </row>
    <row r="463" spans="1:9" ht="14.25" customHeight="1" x14ac:dyDescent="0.2">
      <c r="A463" s="41"/>
      <c r="B463" s="42"/>
      <c r="C463" s="41"/>
      <c r="D463" s="42"/>
      <c r="E463" s="42"/>
      <c r="F463" s="41" t="s">
        <v>262</v>
      </c>
      <c r="G463" s="41" t="s">
        <v>289</v>
      </c>
      <c r="H463" s="42">
        <v>45</v>
      </c>
      <c r="I463" s="41"/>
    </row>
    <row r="464" spans="1:9" ht="14.25" customHeight="1" x14ac:dyDescent="0.2">
      <c r="A464" s="41"/>
      <c r="B464" s="42"/>
      <c r="C464" s="41"/>
      <c r="D464" s="42"/>
      <c r="E464" s="42"/>
      <c r="F464" s="41" t="s">
        <v>700</v>
      </c>
      <c r="G464" s="41" t="s">
        <v>654</v>
      </c>
      <c r="H464" s="42">
        <v>45</v>
      </c>
      <c r="I464" s="41"/>
    </row>
    <row r="465" spans="1:9" ht="14.25" customHeight="1" x14ac:dyDescent="0.2">
      <c r="A465" s="41"/>
      <c r="B465" s="42"/>
      <c r="C465" s="41"/>
      <c r="D465" s="42"/>
      <c r="E465" s="42"/>
      <c r="F465" s="41" t="s">
        <v>700</v>
      </c>
      <c r="G465" s="41" t="s">
        <v>1817</v>
      </c>
      <c r="H465" s="42">
        <v>45</v>
      </c>
      <c r="I465" s="41"/>
    </row>
    <row r="466" spans="1:9" ht="14.25" customHeight="1" x14ac:dyDescent="0.2">
      <c r="A466" s="41"/>
      <c r="B466" s="42"/>
      <c r="C466" s="41"/>
      <c r="D466" s="42"/>
      <c r="E466" s="42"/>
      <c r="F466" s="41" t="s">
        <v>700</v>
      </c>
      <c r="G466" s="41" t="s">
        <v>1216</v>
      </c>
      <c r="H466" s="42">
        <v>45</v>
      </c>
      <c r="I466" s="41"/>
    </row>
    <row r="467" spans="1:9" ht="14.25" customHeight="1" x14ac:dyDescent="0.2">
      <c r="A467" s="41">
        <v>42</v>
      </c>
      <c r="B467" s="42" t="s">
        <v>126</v>
      </c>
      <c r="C467" s="41" t="s">
        <v>530</v>
      </c>
      <c r="D467" s="42">
        <v>574</v>
      </c>
      <c r="E467" s="42">
        <v>240</v>
      </c>
      <c r="F467" s="41" t="s">
        <v>1495</v>
      </c>
      <c r="G467" s="41" t="s">
        <v>1871</v>
      </c>
      <c r="H467" s="42">
        <v>60</v>
      </c>
      <c r="I467" s="41"/>
    </row>
    <row r="468" spans="1:9" ht="14.25" customHeight="1" x14ac:dyDescent="0.2">
      <c r="A468" s="41"/>
      <c r="B468" s="42"/>
      <c r="C468" s="41"/>
      <c r="D468" s="42"/>
      <c r="E468" s="42"/>
      <c r="F468" s="41" t="s">
        <v>1496</v>
      </c>
      <c r="G468" s="41" t="s">
        <v>1811</v>
      </c>
      <c r="H468" s="42">
        <v>90</v>
      </c>
      <c r="I468" s="41"/>
    </row>
    <row r="469" spans="1:9" ht="14.25" customHeight="1" x14ac:dyDescent="0.2">
      <c r="A469" s="41"/>
      <c r="B469" s="42"/>
      <c r="C469" s="41"/>
      <c r="D469" s="42"/>
      <c r="E469" s="42"/>
      <c r="F469" s="41" t="s">
        <v>1497</v>
      </c>
      <c r="G469" s="41" t="s">
        <v>1065</v>
      </c>
      <c r="H469" s="42">
        <v>90</v>
      </c>
      <c r="I469" s="41"/>
    </row>
    <row r="470" spans="1:9" ht="14.25" customHeight="1" x14ac:dyDescent="0.2">
      <c r="A470" s="41">
        <v>43</v>
      </c>
      <c r="B470" s="42" t="s">
        <v>1032</v>
      </c>
      <c r="C470" s="41" t="s">
        <v>1325</v>
      </c>
      <c r="D470" s="42">
        <v>154</v>
      </c>
      <c r="E470" s="42">
        <v>785</v>
      </c>
      <c r="F470" s="41" t="s">
        <v>1498</v>
      </c>
      <c r="G470" s="41" t="s">
        <v>656</v>
      </c>
      <c r="H470" s="42">
        <v>20</v>
      </c>
      <c r="I470" s="41"/>
    </row>
    <row r="471" spans="1:9" ht="14.25" customHeight="1" x14ac:dyDescent="0.2">
      <c r="A471" s="41"/>
      <c r="B471" s="42"/>
      <c r="C471" s="41"/>
      <c r="D471" s="42"/>
      <c r="E471" s="42"/>
      <c r="F471" s="41" t="s">
        <v>1499</v>
      </c>
      <c r="G471" s="41" t="s">
        <v>656</v>
      </c>
      <c r="H471" s="42">
        <v>60</v>
      </c>
      <c r="I471" s="41"/>
    </row>
    <row r="472" spans="1:9" ht="14.25" customHeight="1" x14ac:dyDescent="0.2">
      <c r="A472" s="41"/>
      <c r="B472" s="42"/>
      <c r="C472" s="41"/>
      <c r="D472" s="42"/>
      <c r="E472" s="42"/>
      <c r="F472" s="41" t="s">
        <v>1436</v>
      </c>
      <c r="G472" s="41" t="s">
        <v>656</v>
      </c>
      <c r="H472" s="42">
        <v>60</v>
      </c>
      <c r="I472" s="41"/>
    </row>
    <row r="473" spans="1:9" ht="14.25" customHeight="1" x14ac:dyDescent="0.2">
      <c r="A473" s="41"/>
      <c r="B473" s="42"/>
      <c r="C473" s="41"/>
      <c r="D473" s="42"/>
      <c r="E473" s="42"/>
      <c r="F473" s="41" t="s">
        <v>1437</v>
      </c>
      <c r="G473" s="41" t="s">
        <v>656</v>
      </c>
      <c r="H473" s="42">
        <v>60</v>
      </c>
      <c r="I473" s="41"/>
    </row>
    <row r="474" spans="1:9" ht="14.25" customHeight="1" x14ac:dyDescent="0.2">
      <c r="A474" s="41"/>
      <c r="B474" s="42"/>
      <c r="C474" s="41"/>
      <c r="D474" s="42"/>
      <c r="E474" s="42"/>
      <c r="F474" s="41" t="s">
        <v>702</v>
      </c>
      <c r="G474" s="41" t="s">
        <v>649</v>
      </c>
      <c r="H474" s="42">
        <v>120</v>
      </c>
      <c r="I474" s="41"/>
    </row>
    <row r="475" spans="1:9" ht="14.25" customHeight="1" x14ac:dyDescent="0.2">
      <c r="A475" s="41"/>
      <c r="B475" s="42"/>
      <c r="C475" s="41"/>
      <c r="D475" s="42"/>
      <c r="E475" s="42"/>
      <c r="F475" s="41" t="s">
        <v>708</v>
      </c>
      <c r="G475" s="41" t="s">
        <v>649</v>
      </c>
      <c r="H475" s="42">
        <v>90</v>
      </c>
      <c r="I475" s="41"/>
    </row>
    <row r="476" spans="1:9" ht="14.25" customHeight="1" x14ac:dyDescent="0.2">
      <c r="A476" s="41"/>
      <c r="B476" s="42"/>
      <c r="C476" s="41"/>
      <c r="D476" s="42"/>
      <c r="E476" s="42"/>
      <c r="F476" s="41" t="s">
        <v>1500</v>
      </c>
      <c r="G476" s="41" t="s">
        <v>649</v>
      </c>
      <c r="H476" s="42">
        <v>90</v>
      </c>
      <c r="I476" s="41"/>
    </row>
    <row r="477" spans="1:9" ht="14.25" customHeight="1" x14ac:dyDescent="0.2">
      <c r="A477" s="41"/>
      <c r="B477" s="42"/>
      <c r="C477" s="41"/>
      <c r="D477" s="42"/>
      <c r="E477" s="42"/>
      <c r="F477" s="41" t="s">
        <v>712</v>
      </c>
      <c r="G477" s="41" t="s">
        <v>267</v>
      </c>
      <c r="H477" s="42">
        <v>60</v>
      </c>
      <c r="I477" s="41"/>
    </row>
    <row r="478" spans="1:9" ht="14.25" customHeight="1" x14ac:dyDescent="0.2">
      <c r="A478" s="41"/>
      <c r="B478" s="42"/>
      <c r="C478" s="41"/>
      <c r="D478" s="42"/>
      <c r="E478" s="42"/>
      <c r="F478" s="41" t="s">
        <v>712</v>
      </c>
      <c r="G478" s="41" t="s">
        <v>640</v>
      </c>
      <c r="H478" s="42">
        <v>60</v>
      </c>
      <c r="I478" s="41"/>
    </row>
    <row r="479" spans="1:9" ht="14.25" customHeight="1" x14ac:dyDescent="0.2">
      <c r="A479" s="41"/>
      <c r="B479" s="42"/>
      <c r="C479" s="41"/>
      <c r="D479" s="42"/>
      <c r="E479" s="42"/>
      <c r="F479" s="41" t="s">
        <v>1498</v>
      </c>
      <c r="G479" s="41" t="s">
        <v>1094</v>
      </c>
      <c r="H479" s="42">
        <v>60</v>
      </c>
      <c r="I479" s="41"/>
    </row>
    <row r="480" spans="1:9" ht="14.25" customHeight="1" x14ac:dyDescent="0.2">
      <c r="A480" s="41"/>
      <c r="B480" s="42"/>
      <c r="C480" s="41"/>
      <c r="D480" s="42"/>
      <c r="E480" s="42"/>
      <c r="F480" s="41" t="s">
        <v>1498</v>
      </c>
      <c r="G480" s="41" t="s">
        <v>1812</v>
      </c>
      <c r="H480" s="42">
        <v>60</v>
      </c>
      <c r="I480" s="41"/>
    </row>
    <row r="481" spans="1:9" ht="14.25" customHeight="1" x14ac:dyDescent="0.2">
      <c r="A481" s="41"/>
      <c r="B481" s="42"/>
      <c r="C481" s="41"/>
      <c r="D481" s="42"/>
      <c r="E481" s="42"/>
      <c r="F481" s="41" t="s">
        <v>700</v>
      </c>
      <c r="G481" s="41" t="s">
        <v>1815</v>
      </c>
      <c r="H481" s="42">
        <v>45</v>
      </c>
      <c r="I481" s="41"/>
    </row>
    <row r="482" spans="1:9" ht="14.25" customHeight="1" x14ac:dyDescent="0.2">
      <c r="A482" s="41">
        <v>44</v>
      </c>
      <c r="B482" s="42" t="s">
        <v>122</v>
      </c>
      <c r="C482" s="41" t="s">
        <v>531</v>
      </c>
      <c r="D482" s="42">
        <v>616</v>
      </c>
      <c r="E482" s="42">
        <v>1082</v>
      </c>
      <c r="F482" s="41" t="s">
        <v>1501</v>
      </c>
      <c r="G482" s="41" t="s">
        <v>657</v>
      </c>
      <c r="H482" s="42">
        <v>60</v>
      </c>
      <c r="I482" s="41"/>
    </row>
    <row r="483" spans="1:9" ht="14.25" customHeight="1" x14ac:dyDescent="0.2">
      <c r="A483" s="41"/>
      <c r="B483" s="42"/>
      <c r="C483" s="41"/>
      <c r="D483" s="42"/>
      <c r="E483" s="42"/>
      <c r="F483" s="41" t="s">
        <v>697</v>
      </c>
      <c r="G483" s="41" t="s">
        <v>657</v>
      </c>
      <c r="H483" s="42">
        <v>90</v>
      </c>
      <c r="I483" s="41"/>
    </row>
    <row r="484" spans="1:9" ht="14.25" customHeight="1" x14ac:dyDescent="0.2">
      <c r="A484" s="41"/>
      <c r="B484" s="42"/>
      <c r="C484" s="41"/>
      <c r="D484" s="42"/>
      <c r="E484" s="42"/>
      <c r="F484" s="41" t="s">
        <v>1474</v>
      </c>
      <c r="G484" s="41" t="s">
        <v>657</v>
      </c>
      <c r="H484" s="42">
        <v>60</v>
      </c>
      <c r="I484" s="41"/>
    </row>
    <row r="485" spans="1:9" ht="14.25" customHeight="1" x14ac:dyDescent="0.2">
      <c r="A485" s="41"/>
      <c r="B485" s="42"/>
      <c r="C485" s="41"/>
      <c r="D485" s="42"/>
      <c r="E485" s="42"/>
      <c r="F485" s="41" t="s">
        <v>1502</v>
      </c>
      <c r="G485" s="41" t="s">
        <v>1065</v>
      </c>
      <c r="H485" s="42">
        <v>90</v>
      </c>
      <c r="I485" s="41"/>
    </row>
    <row r="486" spans="1:9" ht="14.25" customHeight="1" x14ac:dyDescent="0.2">
      <c r="A486" s="41"/>
      <c r="B486" s="42"/>
      <c r="C486" s="41"/>
      <c r="D486" s="42"/>
      <c r="E486" s="42"/>
      <c r="F486" s="41" t="s">
        <v>1440</v>
      </c>
      <c r="G486" s="41" t="s">
        <v>266</v>
      </c>
      <c r="H486" s="42">
        <v>46</v>
      </c>
      <c r="I486" s="41"/>
    </row>
    <row r="487" spans="1:9" ht="14.25" customHeight="1" x14ac:dyDescent="0.2">
      <c r="A487" s="41"/>
      <c r="B487" s="42"/>
      <c r="C487" s="41"/>
      <c r="D487" s="42"/>
      <c r="E487" s="42"/>
      <c r="F487" s="41" t="s">
        <v>1440</v>
      </c>
      <c r="G487" s="41" t="s">
        <v>641</v>
      </c>
      <c r="H487" s="42">
        <v>46</v>
      </c>
      <c r="I487" s="41"/>
    </row>
    <row r="488" spans="1:9" ht="14.25" customHeight="1" x14ac:dyDescent="0.2">
      <c r="A488" s="41"/>
      <c r="B488" s="42"/>
      <c r="C488" s="41"/>
      <c r="D488" s="42"/>
      <c r="E488" s="42"/>
      <c r="F488" s="41" t="s">
        <v>1504</v>
      </c>
      <c r="G488" s="41" t="s">
        <v>267</v>
      </c>
      <c r="H488" s="42">
        <v>60</v>
      </c>
      <c r="I488" s="41"/>
    </row>
    <row r="489" spans="1:9" ht="14.25" customHeight="1" x14ac:dyDescent="0.2">
      <c r="A489" s="41"/>
      <c r="B489" s="42"/>
      <c r="C489" s="41"/>
      <c r="D489" s="42"/>
      <c r="E489" s="42"/>
      <c r="F489" s="41" t="s">
        <v>1505</v>
      </c>
      <c r="G489" s="41" t="s">
        <v>267</v>
      </c>
      <c r="H489" s="42">
        <v>90</v>
      </c>
      <c r="I489" s="41"/>
    </row>
    <row r="490" spans="1:9" ht="14.25" customHeight="1" x14ac:dyDescent="0.2">
      <c r="A490" s="41"/>
      <c r="B490" s="42"/>
      <c r="C490" s="41"/>
      <c r="D490" s="42"/>
      <c r="E490" s="42"/>
      <c r="F490" s="41" t="s">
        <v>1504</v>
      </c>
      <c r="G490" s="41" t="s">
        <v>640</v>
      </c>
      <c r="H490" s="42">
        <v>60</v>
      </c>
      <c r="I490" s="41"/>
    </row>
    <row r="491" spans="1:9" ht="14.25" customHeight="1" x14ac:dyDescent="0.2">
      <c r="A491" s="41"/>
      <c r="B491" s="42"/>
      <c r="C491" s="41"/>
      <c r="D491" s="42"/>
      <c r="E491" s="42"/>
      <c r="F491" s="41" t="s">
        <v>1505</v>
      </c>
      <c r="G491" s="41" t="s">
        <v>640</v>
      </c>
      <c r="H491" s="42">
        <v>90</v>
      </c>
      <c r="I491" s="41"/>
    </row>
    <row r="492" spans="1:9" ht="14.25" customHeight="1" x14ac:dyDescent="0.2">
      <c r="A492" s="41"/>
      <c r="B492" s="42"/>
      <c r="C492" s="41"/>
      <c r="D492" s="42"/>
      <c r="E492" s="42"/>
      <c r="F492" s="41" t="s">
        <v>1506</v>
      </c>
      <c r="G492" s="41" t="s">
        <v>1084</v>
      </c>
      <c r="H492" s="42">
        <v>120</v>
      </c>
      <c r="I492" s="41"/>
    </row>
    <row r="493" spans="1:9" ht="14.25" customHeight="1" x14ac:dyDescent="0.2">
      <c r="A493" s="41"/>
      <c r="B493" s="42"/>
      <c r="C493" s="41"/>
      <c r="D493" s="42"/>
      <c r="E493" s="42"/>
      <c r="F493" s="41" t="s">
        <v>1507</v>
      </c>
      <c r="G493" s="41" t="s">
        <v>1084</v>
      </c>
      <c r="H493" s="42">
        <v>90</v>
      </c>
      <c r="I493" s="41"/>
    </row>
    <row r="494" spans="1:9" ht="14.25" customHeight="1" x14ac:dyDescent="0.2">
      <c r="A494" s="41"/>
      <c r="B494" s="42"/>
      <c r="C494" s="41"/>
      <c r="D494" s="42"/>
      <c r="E494" s="42"/>
      <c r="F494" s="41" t="s">
        <v>1508</v>
      </c>
      <c r="G494" s="41" t="s">
        <v>1094</v>
      </c>
      <c r="H494" s="42">
        <v>90</v>
      </c>
      <c r="I494" s="41"/>
    </row>
    <row r="495" spans="1:9" ht="14.25" customHeight="1" x14ac:dyDescent="0.2">
      <c r="A495" s="41"/>
      <c r="B495" s="42"/>
      <c r="C495" s="41"/>
      <c r="D495" s="42"/>
      <c r="E495" s="42"/>
      <c r="F495" s="41" t="s">
        <v>1508</v>
      </c>
      <c r="G495" s="41" t="s">
        <v>1812</v>
      </c>
      <c r="H495" s="42">
        <v>90</v>
      </c>
      <c r="I495" s="41"/>
    </row>
    <row r="496" spans="1:9" ht="14.25" customHeight="1" x14ac:dyDescent="0.2">
      <c r="A496" s="41">
        <v>45</v>
      </c>
      <c r="B496" s="42" t="s">
        <v>146</v>
      </c>
      <c r="C496" s="41" t="s">
        <v>534</v>
      </c>
      <c r="D496" s="42">
        <v>462</v>
      </c>
      <c r="E496" s="42">
        <v>975</v>
      </c>
      <c r="F496" s="41" t="s">
        <v>1444</v>
      </c>
      <c r="G496" s="41" t="s">
        <v>851</v>
      </c>
      <c r="H496" s="42">
        <v>90</v>
      </c>
      <c r="I496" s="41"/>
    </row>
    <row r="497" spans="1:9" ht="14.25" customHeight="1" x14ac:dyDescent="0.2">
      <c r="A497" s="41"/>
      <c r="B497" s="42"/>
      <c r="C497" s="41"/>
      <c r="D497" s="42"/>
      <c r="E497" s="42"/>
      <c r="F497" s="41" t="s">
        <v>1444</v>
      </c>
      <c r="G497" s="41" t="s">
        <v>867</v>
      </c>
      <c r="H497" s="42">
        <v>90</v>
      </c>
      <c r="I497" s="41"/>
    </row>
    <row r="498" spans="1:9" ht="14.25" customHeight="1" x14ac:dyDescent="0.2">
      <c r="A498" s="41"/>
      <c r="B498" s="42"/>
      <c r="C498" s="41"/>
      <c r="D498" s="42"/>
      <c r="E498" s="42"/>
      <c r="F498" s="41" t="s">
        <v>1466</v>
      </c>
      <c r="G498" s="41" t="s">
        <v>972</v>
      </c>
      <c r="H498" s="42">
        <v>90</v>
      </c>
      <c r="I498" s="41"/>
    </row>
    <row r="499" spans="1:9" ht="14.25" customHeight="1" x14ac:dyDescent="0.2">
      <c r="A499" s="41"/>
      <c r="B499" s="42"/>
      <c r="C499" s="41"/>
      <c r="D499" s="42"/>
      <c r="E499" s="42"/>
      <c r="F499" s="41" t="s">
        <v>1444</v>
      </c>
      <c r="G499" s="41" t="s">
        <v>121</v>
      </c>
      <c r="H499" s="42">
        <v>90</v>
      </c>
      <c r="I499" s="41"/>
    </row>
    <row r="500" spans="1:9" ht="14.25" customHeight="1" x14ac:dyDescent="0.2">
      <c r="A500" s="41"/>
      <c r="B500" s="42"/>
      <c r="C500" s="41"/>
      <c r="D500" s="42"/>
      <c r="E500" s="42"/>
      <c r="F500" s="41" t="s">
        <v>1444</v>
      </c>
      <c r="G500" s="41" t="s">
        <v>1871</v>
      </c>
      <c r="H500" s="42">
        <v>90</v>
      </c>
      <c r="I500" s="41"/>
    </row>
    <row r="501" spans="1:9" ht="14.25" customHeight="1" x14ac:dyDescent="0.2">
      <c r="A501" s="41"/>
      <c r="B501" s="42"/>
      <c r="C501" s="41"/>
      <c r="D501" s="42"/>
      <c r="E501" s="42"/>
      <c r="F501" s="41" t="s">
        <v>1444</v>
      </c>
      <c r="G501" s="41" t="s">
        <v>1811</v>
      </c>
      <c r="H501" s="42" t="s">
        <v>1846</v>
      </c>
      <c r="I501" s="41"/>
    </row>
    <row r="502" spans="1:9" ht="14.25" customHeight="1" x14ac:dyDescent="0.2">
      <c r="A502" s="41"/>
      <c r="B502" s="42"/>
      <c r="C502" s="41"/>
      <c r="D502" s="42"/>
      <c r="E502" s="42"/>
      <c r="F502" s="41" t="s">
        <v>1509</v>
      </c>
      <c r="G502" s="41" t="s">
        <v>1811</v>
      </c>
      <c r="H502" s="42">
        <v>45</v>
      </c>
      <c r="I502" s="41"/>
    </row>
    <row r="503" spans="1:9" ht="14.25" customHeight="1" x14ac:dyDescent="0.2">
      <c r="A503" s="41"/>
      <c r="B503" s="42"/>
      <c r="C503" s="41"/>
      <c r="D503" s="42"/>
      <c r="E503" s="42"/>
      <c r="F503" s="41" t="s">
        <v>1444</v>
      </c>
      <c r="G503" s="41" t="s">
        <v>1065</v>
      </c>
      <c r="H503" s="42">
        <v>120</v>
      </c>
      <c r="I503" s="41"/>
    </row>
    <row r="504" spans="1:9" ht="14.25" customHeight="1" x14ac:dyDescent="0.2">
      <c r="A504" s="41"/>
      <c r="B504" s="42"/>
      <c r="C504" s="41"/>
      <c r="D504" s="42"/>
      <c r="E504" s="42"/>
      <c r="F504" s="41" t="s">
        <v>1444</v>
      </c>
      <c r="G504" s="41" t="s">
        <v>1815</v>
      </c>
      <c r="H504" s="42">
        <v>90</v>
      </c>
      <c r="I504" s="41"/>
    </row>
    <row r="505" spans="1:9" ht="14.25" customHeight="1" x14ac:dyDescent="0.2">
      <c r="A505" s="41"/>
      <c r="B505" s="42"/>
      <c r="C505" s="41"/>
      <c r="D505" s="42"/>
      <c r="E505" s="42"/>
      <c r="F505" s="41" t="s">
        <v>1444</v>
      </c>
      <c r="G505" s="41" t="s">
        <v>1179</v>
      </c>
      <c r="H505" s="42">
        <v>90</v>
      </c>
      <c r="I505" s="41"/>
    </row>
    <row r="506" spans="1:9" ht="14.25" customHeight="1" x14ac:dyDescent="0.2">
      <c r="A506" s="41"/>
      <c r="B506" s="42"/>
      <c r="C506" s="41"/>
      <c r="D506" s="42"/>
      <c r="E506" s="42"/>
      <c r="F506" s="41" t="s">
        <v>1444</v>
      </c>
      <c r="G506" s="41" t="s">
        <v>1271</v>
      </c>
      <c r="H506" s="42">
        <v>90</v>
      </c>
      <c r="I506" s="41"/>
    </row>
    <row r="507" spans="1:9" ht="14.25" customHeight="1" x14ac:dyDescent="0.2">
      <c r="A507" s="41"/>
      <c r="B507" s="42"/>
      <c r="C507" s="41"/>
      <c r="D507" s="42"/>
      <c r="E507" s="42"/>
      <c r="F507" s="41" t="s">
        <v>683</v>
      </c>
      <c r="G507" s="41" t="s">
        <v>1284</v>
      </c>
      <c r="H507" s="42">
        <v>90</v>
      </c>
      <c r="I507" s="41"/>
    </row>
    <row r="508" spans="1:9" ht="14.25" customHeight="1" x14ac:dyDescent="0.2">
      <c r="A508" s="41">
        <v>46</v>
      </c>
      <c r="B508" s="42" t="s">
        <v>181</v>
      </c>
      <c r="C508" s="41" t="s">
        <v>476</v>
      </c>
      <c r="D508" s="42">
        <v>462</v>
      </c>
      <c r="E508" s="42">
        <v>2230</v>
      </c>
      <c r="F508" s="41" t="s">
        <v>1510</v>
      </c>
      <c r="G508" s="41" t="s">
        <v>218</v>
      </c>
      <c r="H508" s="42">
        <v>240</v>
      </c>
      <c r="I508" s="41"/>
    </row>
    <row r="509" spans="1:9" ht="14.25" customHeight="1" x14ac:dyDescent="0.2">
      <c r="A509" s="41"/>
      <c r="B509" s="42"/>
      <c r="C509" s="41"/>
      <c r="D509" s="42"/>
      <c r="E509" s="42"/>
      <c r="F509" s="41" t="s">
        <v>1511</v>
      </c>
      <c r="G509" s="41" t="s">
        <v>222</v>
      </c>
      <c r="H509" s="42">
        <v>60</v>
      </c>
      <c r="I509" s="41"/>
    </row>
    <row r="510" spans="1:9" ht="14.25" customHeight="1" x14ac:dyDescent="0.2">
      <c r="A510" s="41"/>
      <c r="B510" s="42"/>
      <c r="C510" s="41"/>
      <c r="D510" s="42"/>
      <c r="E510" s="42"/>
      <c r="F510" s="41" t="s">
        <v>1510</v>
      </c>
      <c r="G510" s="41" t="s">
        <v>222</v>
      </c>
      <c r="H510" s="42">
        <v>45</v>
      </c>
      <c r="I510" s="41"/>
    </row>
    <row r="511" spans="1:9" ht="14.25" customHeight="1" x14ac:dyDescent="0.2">
      <c r="A511" s="41"/>
      <c r="B511" s="42"/>
      <c r="C511" s="41"/>
      <c r="D511" s="42"/>
      <c r="E511" s="42"/>
      <c r="F511" s="41" t="s">
        <v>1511</v>
      </c>
      <c r="G511" s="41" t="s">
        <v>236</v>
      </c>
      <c r="H511" s="42">
        <v>45</v>
      </c>
      <c r="I511" s="41"/>
    </row>
    <row r="512" spans="1:9" ht="14.25" customHeight="1" x14ac:dyDescent="0.2">
      <c r="A512" s="41"/>
      <c r="B512" s="42"/>
      <c r="C512" s="41"/>
      <c r="D512" s="42"/>
      <c r="E512" s="42"/>
      <c r="F512" s="41" t="s">
        <v>1512</v>
      </c>
      <c r="G512" s="41" t="s">
        <v>241</v>
      </c>
      <c r="H512" s="42">
        <v>112</v>
      </c>
      <c r="I512" s="41"/>
    </row>
    <row r="513" spans="1:9" ht="14.25" customHeight="1" x14ac:dyDescent="0.2">
      <c r="A513" s="41"/>
      <c r="B513" s="42"/>
      <c r="C513" s="41"/>
      <c r="D513" s="42"/>
      <c r="E513" s="42"/>
      <c r="F513" s="41" t="s">
        <v>1512</v>
      </c>
      <c r="G513" s="41" t="s">
        <v>652</v>
      </c>
      <c r="H513" s="42">
        <v>240</v>
      </c>
      <c r="I513" s="41"/>
    </row>
    <row r="514" spans="1:9" ht="14.25" customHeight="1" x14ac:dyDescent="0.2">
      <c r="A514" s="41"/>
      <c r="B514" s="42"/>
      <c r="C514" s="41"/>
      <c r="D514" s="42"/>
      <c r="E514" s="42"/>
      <c r="F514" s="41" t="s">
        <v>1511</v>
      </c>
      <c r="G514" s="41" t="s">
        <v>204</v>
      </c>
      <c r="H514" s="42">
        <v>20</v>
      </c>
      <c r="I514" s="41"/>
    </row>
    <row r="515" spans="1:9" ht="14.25" customHeight="1" x14ac:dyDescent="0.2">
      <c r="A515" s="41"/>
      <c r="B515" s="42"/>
      <c r="C515" s="41"/>
      <c r="D515" s="42"/>
      <c r="E515" s="42"/>
      <c r="F515" s="41" t="s">
        <v>1510</v>
      </c>
      <c r="G515" s="41" t="s">
        <v>216</v>
      </c>
      <c r="H515" s="42">
        <v>28</v>
      </c>
      <c r="I515" s="41"/>
    </row>
    <row r="516" spans="1:9" ht="14.25" customHeight="1" x14ac:dyDescent="0.2">
      <c r="A516" s="41"/>
      <c r="B516" s="42"/>
      <c r="C516" s="41"/>
      <c r="D516" s="42"/>
      <c r="E516" s="42"/>
      <c r="F516" s="41" t="s">
        <v>1510</v>
      </c>
      <c r="G516" s="41" t="s">
        <v>223</v>
      </c>
      <c r="H516" s="42">
        <v>120</v>
      </c>
      <c r="I516" s="41"/>
    </row>
    <row r="517" spans="1:9" ht="14.25" customHeight="1" x14ac:dyDescent="0.2">
      <c r="A517" s="41"/>
      <c r="B517" s="42"/>
      <c r="C517" s="41"/>
      <c r="D517" s="42"/>
      <c r="E517" s="42"/>
      <c r="F517" s="41" t="s">
        <v>1512</v>
      </c>
      <c r="G517" s="41" t="s">
        <v>258</v>
      </c>
      <c r="H517" s="42">
        <v>120</v>
      </c>
      <c r="I517" s="41"/>
    </row>
    <row r="518" spans="1:9" ht="14.25" customHeight="1" x14ac:dyDescent="0.2">
      <c r="A518" s="41"/>
      <c r="B518" s="42"/>
      <c r="C518" s="41"/>
      <c r="D518" s="42"/>
      <c r="E518" s="42"/>
      <c r="F518" s="41" t="s">
        <v>1512</v>
      </c>
      <c r="G518" s="41" t="s">
        <v>259</v>
      </c>
      <c r="H518" s="42">
        <v>120</v>
      </c>
      <c r="I518" s="41"/>
    </row>
    <row r="519" spans="1:9" ht="14.25" customHeight="1" x14ac:dyDescent="0.2">
      <c r="A519" s="41"/>
      <c r="B519" s="42"/>
      <c r="C519" s="41"/>
      <c r="D519" s="42"/>
      <c r="E519" s="42"/>
      <c r="F519" s="41" t="s">
        <v>1512</v>
      </c>
      <c r="G519" s="41" t="s">
        <v>886</v>
      </c>
      <c r="H519" s="42">
        <v>120</v>
      </c>
      <c r="I519" s="41"/>
    </row>
    <row r="520" spans="1:9" ht="14.25" customHeight="1" x14ac:dyDescent="0.2">
      <c r="A520" s="41"/>
      <c r="B520" s="42"/>
      <c r="C520" s="41"/>
      <c r="D520" s="42"/>
      <c r="E520" s="42"/>
      <c r="F520" s="41" t="s">
        <v>1512</v>
      </c>
      <c r="G520" s="41" t="s">
        <v>887</v>
      </c>
      <c r="H520" s="42">
        <v>120</v>
      </c>
      <c r="I520" s="41"/>
    </row>
    <row r="521" spans="1:9" ht="14.25" customHeight="1" x14ac:dyDescent="0.2">
      <c r="A521" s="41"/>
      <c r="B521" s="42"/>
      <c r="C521" s="41"/>
      <c r="D521" s="42"/>
      <c r="E521" s="42"/>
      <c r="F521" s="41" t="s">
        <v>1513</v>
      </c>
      <c r="G521" s="41" t="s">
        <v>889</v>
      </c>
      <c r="H521" s="42">
        <v>120</v>
      </c>
      <c r="I521" s="41"/>
    </row>
    <row r="522" spans="1:9" ht="14.25" customHeight="1" x14ac:dyDescent="0.2">
      <c r="A522" s="41"/>
      <c r="B522" s="42"/>
      <c r="C522" s="41"/>
      <c r="D522" s="42"/>
      <c r="E522" s="42"/>
      <c r="F522" s="41" t="s">
        <v>1514</v>
      </c>
      <c r="G522" s="41" t="s">
        <v>892</v>
      </c>
      <c r="H522" s="42">
        <v>240</v>
      </c>
      <c r="I522" s="41"/>
    </row>
    <row r="523" spans="1:9" ht="14.25" customHeight="1" x14ac:dyDescent="0.2">
      <c r="A523" s="41"/>
      <c r="B523" s="42"/>
      <c r="C523" s="41"/>
      <c r="D523" s="42"/>
      <c r="E523" s="42"/>
      <c r="F523" s="41" t="s">
        <v>1514</v>
      </c>
      <c r="G523" s="41" t="s">
        <v>893</v>
      </c>
      <c r="H523" s="42">
        <v>240</v>
      </c>
      <c r="I523" s="41"/>
    </row>
    <row r="524" spans="1:9" ht="14.25" customHeight="1" x14ac:dyDescent="0.2">
      <c r="A524" s="41"/>
      <c r="B524" s="42"/>
      <c r="C524" s="41"/>
      <c r="D524" s="42"/>
      <c r="E524" s="42"/>
      <c r="F524" s="41" t="s">
        <v>1514</v>
      </c>
      <c r="G524" s="41" t="s">
        <v>894</v>
      </c>
      <c r="H524" s="42">
        <v>240</v>
      </c>
      <c r="I524" s="41"/>
    </row>
    <row r="525" spans="1:9" ht="14.25" customHeight="1" x14ac:dyDescent="0.2">
      <c r="A525" s="41">
        <v>47</v>
      </c>
      <c r="B525" s="42" t="s">
        <v>189</v>
      </c>
      <c r="C525" s="41" t="s">
        <v>477</v>
      </c>
      <c r="D525" s="42">
        <v>431</v>
      </c>
      <c r="E525" s="42">
        <v>1486</v>
      </c>
      <c r="F525" s="41" t="s">
        <v>1515</v>
      </c>
      <c r="G525" s="41" t="s">
        <v>218</v>
      </c>
      <c r="H525" s="42">
        <v>440</v>
      </c>
      <c r="I525" s="41"/>
    </row>
    <row r="526" spans="1:9" ht="14.25" customHeight="1" x14ac:dyDescent="0.2">
      <c r="A526" s="41"/>
      <c r="B526" s="42"/>
      <c r="C526" s="41"/>
      <c r="D526" s="42"/>
      <c r="E526" s="42"/>
      <c r="F526" s="41" t="s">
        <v>1516</v>
      </c>
      <c r="G526" s="41" t="s">
        <v>218</v>
      </c>
      <c r="H526" s="42">
        <v>240</v>
      </c>
      <c r="I526" s="41"/>
    </row>
    <row r="527" spans="1:9" ht="14.25" customHeight="1" x14ac:dyDescent="0.2">
      <c r="A527" s="41"/>
      <c r="B527" s="42"/>
      <c r="C527" s="41"/>
      <c r="D527" s="42"/>
      <c r="E527" s="42"/>
      <c r="F527" s="41" t="s">
        <v>1515</v>
      </c>
      <c r="G527" s="41" t="s">
        <v>222</v>
      </c>
      <c r="H527" s="42">
        <v>60</v>
      </c>
      <c r="I527" s="41"/>
    </row>
    <row r="528" spans="1:9" ht="14.25" customHeight="1" x14ac:dyDescent="0.2">
      <c r="A528" s="41"/>
      <c r="B528" s="42"/>
      <c r="C528" s="41"/>
      <c r="D528" s="42"/>
      <c r="E528" s="42"/>
      <c r="F528" s="41" t="s">
        <v>1516</v>
      </c>
      <c r="G528" s="41" t="s">
        <v>222</v>
      </c>
      <c r="H528" s="42">
        <v>60</v>
      </c>
      <c r="I528" s="41"/>
    </row>
    <row r="529" spans="1:9" ht="14.25" customHeight="1" x14ac:dyDescent="0.2">
      <c r="A529" s="41"/>
      <c r="B529" s="42"/>
      <c r="C529" s="41"/>
      <c r="D529" s="42"/>
      <c r="E529" s="42"/>
      <c r="F529" s="41" t="s">
        <v>1517</v>
      </c>
      <c r="G529" s="41" t="s">
        <v>241</v>
      </c>
      <c r="H529" s="42">
        <v>146</v>
      </c>
      <c r="I529" s="41"/>
    </row>
    <row r="530" spans="1:9" ht="14.25" customHeight="1" x14ac:dyDescent="0.2">
      <c r="A530" s="41"/>
      <c r="B530" s="42"/>
      <c r="C530" s="41"/>
      <c r="D530" s="42"/>
      <c r="E530" s="42"/>
      <c r="F530" s="41" t="s">
        <v>1515</v>
      </c>
      <c r="G530" s="41" t="s">
        <v>216</v>
      </c>
      <c r="H530" s="42">
        <v>120</v>
      </c>
      <c r="I530" s="41"/>
    </row>
    <row r="531" spans="1:9" ht="14.25" customHeight="1" x14ac:dyDescent="0.2">
      <c r="A531" s="41"/>
      <c r="B531" s="42"/>
      <c r="C531" s="41"/>
      <c r="D531" s="42"/>
      <c r="E531" s="42"/>
      <c r="F531" s="41" t="s">
        <v>1518</v>
      </c>
      <c r="G531" s="41" t="s">
        <v>223</v>
      </c>
      <c r="H531" s="42">
        <v>240</v>
      </c>
      <c r="I531" s="41"/>
    </row>
    <row r="532" spans="1:9" ht="14.25" customHeight="1" x14ac:dyDescent="0.2">
      <c r="A532" s="41"/>
      <c r="B532" s="42"/>
      <c r="C532" s="41"/>
      <c r="D532" s="42"/>
      <c r="E532" s="42"/>
      <c r="F532" s="41" t="s">
        <v>1519</v>
      </c>
      <c r="G532" s="41" t="s">
        <v>887</v>
      </c>
      <c r="H532" s="42">
        <v>180</v>
      </c>
      <c r="I532" s="41"/>
    </row>
    <row r="533" spans="1:9" ht="14.25" customHeight="1" x14ac:dyDescent="0.2">
      <c r="A533" s="41">
        <v>48</v>
      </c>
      <c r="B533" s="42" t="s">
        <v>217</v>
      </c>
      <c r="C533" s="41" t="s">
        <v>478</v>
      </c>
      <c r="D533" s="42">
        <v>616</v>
      </c>
      <c r="E533" s="42">
        <v>1168</v>
      </c>
      <c r="F533" s="41" t="s">
        <v>1520</v>
      </c>
      <c r="G533" s="41" t="s">
        <v>867</v>
      </c>
      <c r="H533" s="42">
        <v>60</v>
      </c>
      <c r="I533" s="41"/>
    </row>
    <row r="534" spans="1:9" ht="14.25" customHeight="1" x14ac:dyDescent="0.2">
      <c r="A534" s="41"/>
      <c r="B534" s="42"/>
      <c r="C534" s="41"/>
      <c r="D534" s="42"/>
      <c r="E534" s="42"/>
      <c r="F534" s="41" t="s">
        <v>1806</v>
      </c>
      <c r="G534" s="41" t="s">
        <v>867</v>
      </c>
      <c r="H534" s="42">
        <v>48</v>
      </c>
      <c r="I534" s="41"/>
    </row>
    <row r="535" spans="1:9" ht="14.25" customHeight="1" x14ac:dyDescent="0.2">
      <c r="A535" s="41"/>
      <c r="B535" s="42"/>
      <c r="C535" s="41"/>
      <c r="D535" s="42"/>
      <c r="E535" s="42"/>
      <c r="F535" s="41" t="s">
        <v>1521</v>
      </c>
      <c r="G535" s="41" t="s">
        <v>867</v>
      </c>
      <c r="H535" s="42">
        <v>100</v>
      </c>
      <c r="I535" s="41"/>
    </row>
    <row r="536" spans="1:9" ht="14.25" customHeight="1" x14ac:dyDescent="0.2">
      <c r="A536" s="41"/>
      <c r="B536" s="42"/>
      <c r="C536" s="41"/>
      <c r="D536" s="42"/>
      <c r="E536" s="42"/>
      <c r="F536" s="41" t="s">
        <v>1522</v>
      </c>
      <c r="G536" s="41" t="s">
        <v>893</v>
      </c>
      <c r="H536" s="42">
        <v>480</v>
      </c>
      <c r="I536" s="41"/>
    </row>
    <row r="537" spans="1:9" ht="14.25" customHeight="1" x14ac:dyDescent="0.2">
      <c r="A537" s="41"/>
      <c r="B537" s="42"/>
      <c r="C537" s="41"/>
      <c r="D537" s="42"/>
      <c r="E537" s="42"/>
      <c r="F537" s="41" t="s">
        <v>1522</v>
      </c>
      <c r="G537" s="41" t="s">
        <v>894</v>
      </c>
      <c r="H537" s="42">
        <v>480</v>
      </c>
      <c r="I537" s="41"/>
    </row>
    <row r="538" spans="1:9" ht="14.25" customHeight="1" x14ac:dyDescent="0.2">
      <c r="A538" s="41">
        <v>49</v>
      </c>
      <c r="B538" s="42" t="s">
        <v>206</v>
      </c>
      <c r="C538" s="41" t="s">
        <v>482</v>
      </c>
      <c r="D538" s="42">
        <v>616</v>
      </c>
      <c r="E538" s="42">
        <v>957</v>
      </c>
      <c r="F538" s="41" t="s">
        <v>1523</v>
      </c>
      <c r="G538" s="41" t="s">
        <v>851</v>
      </c>
      <c r="H538" s="42">
        <v>15</v>
      </c>
      <c r="I538" s="41"/>
    </row>
    <row r="539" spans="1:9" ht="14.25" customHeight="1" x14ac:dyDescent="0.2">
      <c r="A539" s="41"/>
      <c r="B539" s="42"/>
      <c r="C539" s="41"/>
      <c r="D539" s="42"/>
      <c r="E539" s="42"/>
      <c r="F539" s="41" t="s">
        <v>1523</v>
      </c>
      <c r="G539" s="41" t="s">
        <v>1765</v>
      </c>
      <c r="H539" s="42">
        <v>15</v>
      </c>
      <c r="I539" s="41"/>
    </row>
    <row r="540" spans="1:9" ht="14.25" customHeight="1" x14ac:dyDescent="0.2">
      <c r="A540" s="41"/>
      <c r="B540" s="42"/>
      <c r="C540" s="41"/>
      <c r="D540" s="42"/>
      <c r="E540" s="42"/>
      <c r="F540" s="41" t="s">
        <v>1523</v>
      </c>
      <c r="G540" s="41" t="s">
        <v>1766</v>
      </c>
      <c r="H540" s="42">
        <v>15</v>
      </c>
      <c r="I540" s="41"/>
    </row>
    <row r="541" spans="1:9" ht="14.25" customHeight="1" x14ac:dyDescent="0.2">
      <c r="A541" s="41"/>
      <c r="B541" s="42"/>
      <c r="C541" s="41"/>
      <c r="D541" s="42"/>
      <c r="E541" s="42"/>
      <c r="F541" s="41" t="s">
        <v>1524</v>
      </c>
      <c r="G541" s="41" t="s">
        <v>867</v>
      </c>
      <c r="H541" s="42">
        <v>30</v>
      </c>
      <c r="I541" s="41"/>
    </row>
    <row r="542" spans="1:9" ht="14.25" customHeight="1" x14ac:dyDescent="0.2">
      <c r="A542" s="41"/>
      <c r="B542" s="42"/>
      <c r="C542" s="41"/>
      <c r="D542" s="42"/>
      <c r="E542" s="42"/>
      <c r="F542" s="41" t="s">
        <v>1806</v>
      </c>
      <c r="G542" s="41" t="s">
        <v>867</v>
      </c>
      <c r="H542" s="42">
        <v>54</v>
      </c>
      <c r="I542" s="41"/>
    </row>
    <row r="543" spans="1:9" ht="14.25" customHeight="1" x14ac:dyDescent="0.2">
      <c r="A543" s="41"/>
      <c r="B543" s="42"/>
      <c r="C543" s="41"/>
      <c r="D543" s="42"/>
      <c r="E543" s="42"/>
      <c r="F543" s="41" t="s">
        <v>1525</v>
      </c>
      <c r="G543" s="41" t="s">
        <v>223</v>
      </c>
      <c r="H543" s="42">
        <v>408</v>
      </c>
      <c r="I543" s="41"/>
    </row>
    <row r="544" spans="1:9" ht="14.25" customHeight="1" x14ac:dyDescent="0.2">
      <c r="A544" s="41"/>
      <c r="B544" s="42"/>
      <c r="C544" s="41"/>
      <c r="D544" s="42"/>
      <c r="E544" s="42"/>
      <c r="F544" s="41" t="s">
        <v>1523</v>
      </c>
      <c r="G544" s="41" t="s">
        <v>889</v>
      </c>
      <c r="H544" s="42">
        <v>15</v>
      </c>
      <c r="I544" s="41"/>
    </row>
    <row r="545" spans="1:9" ht="14.25" customHeight="1" x14ac:dyDescent="0.2">
      <c r="A545" s="41"/>
      <c r="B545" s="42"/>
      <c r="C545" s="41"/>
      <c r="D545" s="42"/>
      <c r="E545" s="42"/>
      <c r="F545" s="41" t="s">
        <v>1526</v>
      </c>
      <c r="G545" s="41" t="s">
        <v>889</v>
      </c>
      <c r="H545" s="42">
        <v>30</v>
      </c>
      <c r="I545" s="41"/>
    </row>
    <row r="546" spans="1:9" ht="14.25" customHeight="1" x14ac:dyDescent="0.2">
      <c r="A546" s="41"/>
      <c r="B546" s="42"/>
      <c r="C546" s="41"/>
      <c r="D546" s="42"/>
      <c r="E546" s="42"/>
      <c r="F546" s="41" t="s">
        <v>1527</v>
      </c>
      <c r="G546" s="41" t="s">
        <v>889</v>
      </c>
      <c r="H546" s="42">
        <v>30</v>
      </c>
      <c r="I546" s="41"/>
    </row>
    <row r="547" spans="1:9" ht="14.25" customHeight="1" x14ac:dyDescent="0.2">
      <c r="A547" s="41"/>
      <c r="B547" s="42"/>
      <c r="C547" s="41"/>
      <c r="D547" s="42"/>
      <c r="E547" s="42"/>
      <c r="F547" s="41" t="s">
        <v>1528</v>
      </c>
      <c r="G547" s="41" t="s">
        <v>889</v>
      </c>
      <c r="H547" s="42">
        <v>30</v>
      </c>
      <c r="I547" s="41"/>
    </row>
    <row r="548" spans="1:9" ht="14.25" customHeight="1" x14ac:dyDescent="0.2">
      <c r="A548" s="41"/>
      <c r="B548" s="42"/>
      <c r="C548" s="41"/>
      <c r="D548" s="42"/>
      <c r="E548" s="42"/>
      <c r="F548" s="41" t="s">
        <v>1523</v>
      </c>
      <c r="G548" s="41" t="s">
        <v>892</v>
      </c>
      <c r="H548" s="42">
        <v>15</v>
      </c>
      <c r="I548" s="41"/>
    </row>
    <row r="549" spans="1:9" ht="14.25" customHeight="1" x14ac:dyDescent="0.2">
      <c r="A549" s="41"/>
      <c r="B549" s="42"/>
      <c r="C549" s="41"/>
      <c r="D549" s="42"/>
      <c r="E549" s="42"/>
      <c r="F549" s="41" t="s">
        <v>1526</v>
      </c>
      <c r="G549" s="41" t="s">
        <v>892</v>
      </c>
      <c r="H549" s="42">
        <v>30</v>
      </c>
      <c r="I549" s="41"/>
    </row>
    <row r="550" spans="1:9" ht="14.25" customHeight="1" x14ac:dyDescent="0.2">
      <c r="A550" s="41"/>
      <c r="B550" s="42"/>
      <c r="C550" s="41"/>
      <c r="D550" s="42"/>
      <c r="E550" s="42"/>
      <c r="F550" s="41" t="s">
        <v>1527</v>
      </c>
      <c r="G550" s="41" t="s">
        <v>892</v>
      </c>
      <c r="H550" s="42">
        <v>30</v>
      </c>
      <c r="I550" s="41"/>
    </row>
    <row r="551" spans="1:9" ht="14.25" customHeight="1" x14ac:dyDescent="0.2">
      <c r="A551" s="41"/>
      <c r="B551" s="42"/>
      <c r="C551" s="41"/>
      <c r="D551" s="42"/>
      <c r="E551" s="42"/>
      <c r="F551" s="41" t="s">
        <v>1528</v>
      </c>
      <c r="G551" s="41" t="s">
        <v>892</v>
      </c>
      <c r="H551" s="42">
        <v>30</v>
      </c>
      <c r="I551" s="41"/>
    </row>
    <row r="552" spans="1:9" ht="14.25" customHeight="1" x14ac:dyDescent="0.2">
      <c r="A552" s="41"/>
      <c r="B552" s="42"/>
      <c r="C552" s="41"/>
      <c r="D552" s="42"/>
      <c r="E552" s="42"/>
      <c r="F552" s="41" t="s">
        <v>1523</v>
      </c>
      <c r="G552" s="41" t="s">
        <v>893</v>
      </c>
      <c r="H552" s="42">
        <v>15</v>
      </c>
      <c r="I552" s="41"/>
    </row>
    <row r="553" spans="1:9" ht="14.25" customHeight="1" x14ac:dyDescent="0.2">
      <c r="A553" s="41"/>
      <c r="B553" s="42"/>
      <c r="C553" s="41"/>
      <c r="D553" s="42"/>
      <c r="E553" s="42"/>
      <c r="F553" s="41" t="s">
        <v>1526</v>
      </c>
      <c r="G553" s="41" t="s">
        <v>893</v>
      </c>
      <c r="H553" s="42">
        <v>30</v>
      </c>
      <c r="I553" s="41"/>
    </row>
    <row r="554" spans="1:9" ht="14.25" customHeight="1" x14ac:dyDescent="0.2">
      <c r="A554" s="41"/>
      <c r="B554" s="42"/>
      <c r="C554" s="41"/>
      <c r="D554" s="42"/>
      <c r="E554" s="42"/>
      <c r="F554" s="41" t="s">
        <v>1527</v>
      </c>
      <c r="G554" s="41" t="s">
        <v>893</v>
      </c>
      <c r="H554" s="42">
        <v>30</v>
      </c>
      <c r="I554" s="41"/>
    </row>
    <row r="555" spans="1:9" ht="14.25" customHeight="1" x14ac:dyDescent="0.2">
      <c r="A555" s="41"/>
      <c r="B555" s="42"/>
      <c r="C555" s="41"/>
      <c r="D555" s="42"/>
      <c r="E555" s="42"/>
      <c r="F555" s="41" t="s">
        <v>1528</v>
      </c>
      <c r="G555" s="41" t="s">
        <v>893</v>
      </c>
      <c r="H555" s="42">
        <v>30</v>
      </c>
      <c r="I555" s="41"/>
    </row>
    <row r="556" spans="1:9" ht="14.25" customHeight="1" x14ac:dyDescent="0.2">
      <c r="A556" s="41"/>
      <c r="B556" s="42"/>
      <c r="C556" s="41"/>
      <c r="D556" s="42"/>
      <c r="E556" s="42"/>
      <c r="F556" s="41" t="s">
        <v>1523</v>
      </c>
      <c r="G556" s="41" t="s">
        <v>894</v>
      </c>
      <c r="H556" s="42">
        <v>15</v>
      </c>
      <c r="I556" s="41"/>
    </row>
    <row r="557" spans="1:9" ht="14.25" customHeight="1" x14ac:dyDescent="0.2">
      <c r="A557" s="41"/>
      <c r="B557" s="42"/>
      <c r="C557" s="41"/>
      <c r="D557" s="42"/>
      <c r="E557" s="42"/>
      <c r="F557" s="41" t="s">
        <v>1526</v>
      </c>
      <c r="G557" s="41" t="s">
        <v>894</v>
      </c>
      <c r="H557" s="42">
        <v>30</v>
      </c>
      <c r="I557" s="41"/>
    </row>
    <row r="558" spans="1:9" ht="14.25" customHeight="1" x14ac:dyDescent="0.2">
      <c r="A558" s="41"/>
      <c r="B558" s="42"/>
      <c r="C558" s="41"/>
      <c r="D558" s="42"/>
      <c r="E558" s="42"/>
      <c r="F558" s="41" t="s">
        <v>1527</v>
      </c>
      <c r="G558" s="41" t="s">
        <v>894</v>
      </c>
      <c r="H558" s="42">
        <v>30</v>
      </c>
      <c r="I558" s="41"/>
    </row>
    <row r="559" spans="1:9" ht="14.25" customHeight="1" x14ac:dyDescent="0.2">
      <c r="A559" s="41"/>
      <c r="B559" s="42"/>
      <c r="C559" s="41"/>
      <c r="D559" s="42"/>
      <c r="E559" s="42"/>
      <c r="F559" s="41" t="s">
        <v>1528</v>
      </c>
      <c r="G559" s="41" t="s">
        <v>894</v>
      </c>
      <c r="H559" s="42">
        <v>30</v>
      </c>
      <c r="I559" s="41"/>
    </row>
    <row r="560" spans="1:9" ht="14.25" customHeight="1" x14ac:dyDescent="0.2">
      <c r="A560" s="41">
        <v>50</v>
      </c>
      <c r="B560" s="42" t="s">
        <v>192</v>
      </c>
      <c r="C560" s="41" t="s">
        <v>479</v>
      </c>
      <c r="D560" s="42">
        <v>493</v>
      </c>
      <c r="E560" s="42">
        <v>1586</v>
      </c>
      <c r="F560" s="41" t="s">
        <v>1529</v>
      </c>
      <c r="G560" s="41" t="s">
        <v>218</v>
      </c>
      <c r="H560" s="42">
        <v>146</v>
      </c>
      <c r="I560" s="41"/>
    </row>
    <row r="561" spans="1:9" ht="14.25" customHeight="1" x14ac:dyDescent="0.2">
      <c r="A561" s="41"/>
      <c r="B561" s="42"/>
      <c r="C561" s="41"/>
      <c r="D561" s="42"/>
      <c r="E561" s="42"/>
      <c r="F561" s="41" t="s">
        <v>1530</v>
      </c>
      <c r="G561" s="41" t="s">
        <v>218</v>
      </c>
      <c r="H561" s="42">
        <v>360</v>
      </c>
      <c r="I561" s="41"/>
    </row>
    <row r="562" spans="1:9" ht="14.25" customHeight="1" x14ac:dyDescent="0.2">
      <c r="A562" s="41"/>
      <c r="B562" s="42"/>
      <c r="C562" s="41"/>
      <c r="D562" s="42"/>
      <c r="E562" s="42"/>
      <c r="F562" s="41" t="s">
        <v>1518</v>
      </c>
      <c r="G562" s="41" t="s">
        <v>236</v>
      </c>
      <c r="H562" s="42">
        <v>120</v>
      </c>
      <c r="I562" s="41"/>
    </row>
    <row r="563" spans="1:9" ht="14.25" customHeight="1" x14ac:dyDescent="0.2">
      <c r="A563" s="41"/>
      <c r="B563" s="42"/>
      <c r="C563" s="41"/>
      <c r="D563" s="42"/>
      <c r="E563" s="42"/>
      <c r="F563" s="41" t="s">
        <v>1531</v>
      </c>
      <c r="G563" s="41" t="s">
        <v>241</v>
      </c>
      <c r="H563" s="42">
        <v>300</v>
      </c>
      <c r="I563" s="41"/>
    </row>
    <row r="564" spans="1:9" ht="14.25" customHeight="1" x14ac:dyDescent="0.2">
      <c r="A564" s="41"/>
      <c r="B564" s="42"/>
      <c r="C564" s="41"/>
      <c r="D564" s="42"/>
      <c r="E564" s="42"/>
      <c r="F564" s="41" t="s">
        <v>1512</v>
      </c>
      <c r="G564" s="41" t="s">
        <v>253</v>
      </c>
      <c r="H564" s="42">
        <v>60</v>
      </c>
      <c r="I564" s="41"/>
    </row>
    <row r="565" spans="1:9" ht="14.25" customHeight="1" x14ac:dyDescent="0.2">
      <c r="A565" s="41"/>
      <c r="B565" s="42"/>
      <c r="C565" s="41"/>
      <c r="D565" s="42"/>
      <c r="E565" s="42"/>
      <c r="F565" s="41" t="s">
        <v>1512</v>
      </c>
      <c r="G565" s="41" t="s">
        <v>651</v>
      </c>
      <c r="H565" s="42">
        <v>120</v>
      </c>
      <c r="I565" s="41"/>
    </row>
    <row r="566" spans="1:9" ht="14.25" customHeight="1" x14ac:dyDescent="0.2">
      <c r="A566" s="41"/>
      <c r="B566" s="42"/>
      <c r="C566" s="41"/>
      <c r="D566" s="42"/>
      <c r="E566" s="42"/>
      <c r="F566" s="41" t="s">
        <v>1532</v>
      </c>
      <c r="G566" s="41" t="s">
        <v>851</v>
      </c>
      <c r="H566" s="42">
        <v>150</v>
      </c>
      <c r="I566" s="41"/>
    </row>
    <row r="567" spans="1:9" ht="14.25" customHeight="1" x14ac:dyDescent="0.2">
      <c r="A567" s="41"/>
      <c r="B567" s="42"/>
      <c r="C567" s="41"/>
      <c r="D567" s="42"/>
      <c r="E567" s="42"/>
      <c r="F567" s="41" t="s">
        <v>1530</v>
      </c>
      <c r="G567" s="41" t="s">
        <v>204</v>
      </c>
      <c r="H567" s="42">
        <v>180</v>
      </c>
      <c r="I567" s="41"/>
    </row>
    <row r="568" spans="1:9" ht="14.25" customHeight="1" x14ac:dyDescent="0.2">
      <c r="A568" s="41"/>
      <c r="B568" s="42"/>
      <c r="C568" s="41"/>
      <c r="D568" s="42"/>
      <c r="E568" s="42"/>
      <c r="F568" s="41" t="s">
        <v>1531</v>
      </c>
      <c r="G568" s="41" t="s">
        <v>258</v>
      </c>
      <c r="H568" s="42">
        <v>150</v>
      </c>
      <c r="I568" s="41"/>
    </row>
    <row r="569" spans="1:9" ht="14.25" customHeight="1" x14ac:dyDescent="0.2">
      <c r="A569" s="41">
        <v>51</v>
      </c>
      <c r="B569" s="42" t="s">
        <v>203</v>
      </c>
      <c r="C569" s="41" t="s">
        <v>481</v>
      </c>
      <c r="D569" s="42">
        <v>554</v>
      </c>
      <c r="E569" s="42">
        <v>1582</v>
      </c>
      <c r="F569" s="41" t="s">
        <v>1517</v>
      </c>
      <c r="G569" s="41" t="s">
        <v>652</v>
      </c>
      <c r="H569" s="42">
        <v>240</v>
      </c>
      <c r="I569" s="41"/>
    </row>
    <row r="570" spans="1:9" ht="14.25" customHeight="1" x14ac:dyDescent="0.2">
      <c r="A570" s="41"/>
      <c r="B570" s="42"/>
      <c r="C570" s="41"/>
      <c r="D570" s="42"/>
      <c r="E570" s="42"/>
      <c r="F570" s="41" t="s">
        <v>1533</v>
      </c>
      <c r="G570" s="41" t="s">
        <v>1765</v>
      </c>
      <c r="H570" s="42">
        <v>60</v>
      </c>
      <c r="I570" s="41"/>
    </row>
    <row r="571" spans="1:9" ht="14.25" customHeight="1" x14ac:dyDescent="0.2">
      <c r="A571" s="41"/>
      <c r="B571" s="42"/>
      <c r="C571" s="41"/>
      <c r="D571" s="42"/>
      <c r="E571" s="42"/>
      <c r="F571" s="41" t="s">
        <v>1533</v>
      </c>
      <c r="G571" s="41" t="s">
        <v>1766</v>
      </c>
      <c r="H571" s="42">
        <v>60</v>
      </c>
      <c r="I571" s="41"/>
    </row>
    <row r="572" spans="1:9" ht="14.25" customHeight="1" x14ac:dyDescent="0.2">
      <c r="A572" s="41"/>
      <c r="B572" s="42"/>
      <c r="C572" s="41"/>
      <c r="D572" s="42"/>
      <c r="E572" s="42"/>
      <c r="F572" s="41" t="s">
        <v>1534</v>
      </c>
      <c r="G572" s="41" t="s">
        <v>653</v>
      </c>
      <c r="H572" s="42">
        <v>30</v>
      </c>
      <c r="I572" s="41"/>
    </row>
    <row r="573" spans="1:9" ht="14.25" customHeight="1" x14ac:dyDescent="0.2">
      <c r="A573" s="41"/>
      <c r="B573" s="42"/>
      <c r="C573" s="41"/>
      <c r="D573" s="42"/>
      <c r="E573" s="42"/>
      <c r="F573" s="41" t="s">
        <v>1535</v>
      </c>
      <c r="G573" s="41" t="s">
        <v>653</v>
      </c>
      <c r="H573" s="42">
        <v>22</v>
      </c>
      <c r="I573" s="41"/>
    </row>
    <row r="574" spans="1:9" ht="14.25" customHeight="1" x14ac:dyDescent="0.2">
      <c r="A574" s="41"/>
      <c r="B574" s="42"/>
      <c r="C574" s="41"/>
      <c r="D574" s="42"/>
      <c r="E574" s="42"/>
      <c r="F574" s="41" t="s">
        <v>1536</v>
      </c>
      <c r="G574" s="41" t="s">
        <v>867</v>
      </c>
      <c r="H574" s="42">
        <v>30</v>
      </c>
      <c r="I574" s="41"/>
    </row>
    <row r="575" spans="1:9" ht="14.25" customHeight="1" x14ac:dyDescent="0.2">
      <c r="A575" s="41"/>
      <c r="B575" s="42"/>
      <c r="C575" s="41"/>
      <c r="D575" s="42"/>
      <c r="E575" s="42"/>
      <c r="F575" s="41" t="s">
        <v>1537</v>
      </c>
      <c r="G575" s="41" t="s">
        <v>879</v>
      </c>
      <c r="H575" s="42">
        <v>120</v>
      </c>
      <c r="I575" s="41"/>
    </row>
    <row r="576" spans="1:9" ht="14.25" customHeight="1" x14ac:dyDescent="0.2">
      <c r="A576" s="41"/>
      <c r="B576" s="42"/>
      <c r="C576" s="41"/>
      <c r="D576" s="42"/>
      <c r="E576" s="42"/>
      <c r="F576" s="41" t="s">
        <v>1516</v>
      </c>
      <c r="G576" s="41" t="s">
        <v>216</v>
      </c>
      <c r="H576" s="42">
        <v>60</v>
      </c>
      <c r="I576" s="41"/>
    </row>
    <row r="577" spans="1:9" ht="14.25" customHeight="1" x14ac:dyDescent="0.2">
      <c r="A577" s="41"/>
      <c r="B577" s="42"/>
      <c r="C577" s="41"/>
      <c r="D577" s="42"/>
      <c r="E577" s="42"/>
      <c r="F577" s="41" t="s">
        <v>1537</v>
      </c>
      <c r="G577" s="41" t="s">
        <v>1777</v>
      </c>
      <c r="H577" s="42">
        <v>120</v>
      </c>
      <c r="I577" s="41"/>
    </row>
    <row r="578" spans="1:9" ht="14.25" customHeight="1" x14ac:dyDescent="0.2">
      <c r="A578" s="41"/>
      <c r="B578" s="42"/>
      <c r="C578" s="41"/>
      <c r="D578" s="42"/>
      <c r="E578" s="42"/>
      <c r="F578" s="41" t="s">
        <v>1517</v>
      </c>
      <c r="G578" s="41" t="s">
        <v>258</v>
      </c>
      <c r="H578" s="42">
        <v>120</v>
      </c>
      <c r="I578" s="41"/>
    </row>
    <row r="579" spans="1:9" ht="14.25" customHeight="1" x14ac:dyDescent="0.2">
      <c r="A579" s="41"/>
      <c r="B579" s="42"/>
      <c r="C579" s="41"/>
      <c r="D579" s="42"/>
      <c r="E579" s="42"/>
      <c r="F579" s="41" t="s">
        <v>1517</v>
      </c>
      <c r="G579" s="41" t="s">
        <v>886</v>
      </c>
      <c r="H579" s="42">
        <v>120</v>
      </c>
      <c r="I579" s="41"/>
    </row>
    <row r="580" spans="1:9" ht="14.25" customHeight="1" x14ac:dyDescent="0.2">
      <c r="A580" s="41"/>
      <c r="B580" s="42"/>
      <c r="C580" s="41"/>
      <c r="D580" s="42"/>
      <c r="E580" s="42"/>
      <c r="F580" s="41" t="s">
        <v>1517</v>
      </c>
      <c r="G580" s="41" t="s">
        <v>887</v>
      </c>
      <c r="H580" s="42">
        <v>120</v>
      </c>
      <c r="I580" s="41"/>
    </row>
    <row r="581" spans="1:9" ht="14.25" customHeight="1" x14ac:dyDescent="0.2">
      <c r="A581" s="41"/>
      <c r="B581" s="42"/>
      <c r="C581" s="41"/>
      <c r="D581" s="42"/>
      <c r="E581" s="42"/>
      <c r="F581" s="41" t="s">
        <v>1533</v>
      </c>
      <c r="G581" s="41" t="s">
        <v>892</v>
      </c>
      <c r="H581" s="42">
        <v>240</v>
      </c>
      <c r="I581" s="41"/>
    </row>
    <row r="582" spans="1:9" ht="14.25" customHeight="1" x14ac:dyDescent="0.2">
      <c r="A582" s="41"/>
      <c r="B582" s="42"/>
      <c r="C582" s="41"/>
      <c r="D582" s="42"/>
      <c r="E582" s="42"/>
      <c r="F582" s="41" t="s">
        <v>1533</v>
      </c>
      <c r="G582" s="41" t="s">
        <v>893</v>
      </c>
      <c r="H582" s="42">
        <v>240</v>
      </c>
      <c r="I582" s="41"/>
    </row>
    <row r="583" spans="1:9" ht="14.25" customHeight="1" x14ac:dyDescent="0.2">
      <c r="A583" s="41">
        <v>52</v>
      </c>
      <c r="B583" s="42" t="s">
        <v>197</v>
      </c>
      <c r="C583" s="41" t="s">
        <v>480</v>
      </c>
      <c r="D583" s="42">
        <v>616</v>
      </c>
      <c r="E583" s="42">
        <v>1185</v>
      </c>
      <c r="F583" s="41" t="s">
        <v>1538</v>
      </c>
      <c r="G583" s="41" t="s">
        <v>236</v>
      </c>
      <c r="H583" s="42">
        <v>30</v>
      </c>
      <c r="I583" s="41"/>
    </row>
    <row r="584" spans="1:9" ht="14.25" customHeight="1" x14ac:dyDescent="0.2">
      <c r="A584" s="41"/>
      <c r="B584" s="42"/>
      <c r="C584" s="41"/>
      <c r="D584" s="42"/>
      <c r="E584" s="42"/>
      <c r="F584" s="41" t="s">
        <v>1539</v>
      </c>
      <c r="G584" s="41" t="s">
        <v>236</v>
      </c>
      <c r="H584" s="42">
        <v>37</v>
      </c>
      <c r="I584" s="41"/>
    </row>
    <row r="585" spans="1:9" ht="14.25" customHeight="1" x14ac:dyDescent="0.2">
      <c r="A585" s="41"/>
      <c r="B585" s="42"/>
      <c r="C585" s="41"/>
      <c r="D585" s="42"/>
      <c r="E585" s="42"/>
      <c r="F585" s="41" t="s">
        <v>1540</v>
      </c>
      <c r="G585" s="41" t="s">
        <v>236</v>
      </c>
      <c r="H585" s="42">
        <v>30</v>
      </c>
      <c r="I585" s="41"/>
    </row>
    <row r="586" spans="1:9" ht="14.25" customHeight="1" x14ac:dyDescent="0.2">
      <c r="A586" s="41"/>
      <c r="B586" s="42"/>
      <c r="C586" s="41"/>
      <c r="D586" s="42"/>
      <c r="E586" s="42"/>
      <c r="F586" s="41" t="s">
        <v>1541</v>
      </c>
      <c r="G586" s="41" t="s">
        <v>651</v>
      </c>
      <c r="H586" s="42">
        <v>24</v>
      </c>
      <c r="I586" s="41"/>
    </row>
    <row r="587" spans="1:9" ht="14.25" customHeight="1" x14ac:dyDescent="0.2">
      <c r="A587" s="41"/>
      <c r="B587" s="42"/>
      <c r="C587" s="41"/>
      <c r="D587" s="42"/>
      <c r="E587" s="42"/>
      <c r="F587" s="41" t="s">
        <v>1542</v>
      </c>
      <c r="G587" s="41" t="s">
        <v>851</v>
      </c>
      <c r="H587" s="42">
        <v>14</v>
      </c>
      <c r="I587" s="41"/>
    </row>
    <row r="588" spans="1:9" ht="14.25" customHeight="1" x14ac:dyDescent="0.2">
      <c r="A588" s="41"/>
      <c r="B588" s="42"/>
      <c r="C588" s="41"/>
      <c r="D588" s="42"/>
      <c r="E588" s="42"/>
      <c r="F588" s="41" t="s">
        <v>1541</v>
      </c>
      <c r="G588" s="41" t="s">
        <v>1765</v>
      </c>
      <c r="H588" s="42">
        <v>30</v>
      </c>
      <c r="I588" s="41"/>
    </row>
    <row r="589" spans="1:9" ht="14.25" customHeight="1" x14ac:dyDescent="0.2">
      <c r="A589" s="41"/>
      <c r="B589" s="42"/>
      <c r="C589" s="41"/>
      <c r="D589" s="42"/>
      <c r="E589" s="42"/>
      <c r="F589" s="41" t="s">
        <v>1542</v>
      </c>
      <c r="G589" s="41" t="s">
        <v>1765</v>
      </c>
      <c r="H589" s="42">
        <v>30</v>
      </c>
      <c r="I589" s="41"/>
    </row>
    <row r="590" spans="1:9" ht="14.25" customHeight="1" x14ac:dyDescent="0.2">
      <c r="A590" s="41"/>
      <c r="B590" s="42"/>
      <c r="C590" s="41"/>
      <c r="D590" s="42"/>
      <c r="E590" s="42"/>
      <c r="F590" s="41" t="s">
        <v>1541</v>
      </c>
      <c r="G590" s="41" t="s">
        <v>1766</v>
      </c>
      <c r="H590" s="42">
        <v>30</v>
      </c>
      <c r="I590" s="41"/>
    </row>
    <row r="591" spans="1:9" ht="14.25" customHeight="1" x14ac:dyDescent="0.2">
      <c r="A591" s="41"/>
      <c r="B591" s="42"/>
      <c r="C591" s="41"/>
      <c r="D591" s="42"/>
      <c r="E591" s="42"/>
      <c r="F591" s="41" t="s">
        <v>1542</v>
      </c>
      <c r="G591" s="41" t="s">
        <v>1766</v>
      </c>
      <c r="H591" s="42">
        <v>30</v>
      </c>
      <c r="I591" s="41"/>
    </row>
    <row r="592" spans="1:9" ht="14.25" customHeight="1" x14ac:dyDescent="0.2">
      <c r="A592" s="41"/>
      <c r="B592" s="42"/>
      <c r="C592" s="41"/>
      <c r="D592" s="42"/>
      <c r="E592" s="42"/>
      <c r="F592" s="41" t="s">
        <v>1543</v>
      </c>
      <c r="G592" s="41" t="s">
        <v>867</v>
      </c>
      <c r="H592" s="42">
        <v>30</v>
      </c>
      <c r="I592" s="41"/>
    </row>
    <row r="593" spans="1:9" ht="14.25" customHeight="1" x14ac:dyDescent="0.2">
      <c r="A593" s="41"/>
      <c r="B593" s="42"/>
      <c r="C593" s="41"/>
      <c r="D593" s="42"/>
      <c r="E593" s="42"/>
      <c r="F593" s="41" t="s">
        <v>1544</v>
      </c>
      <c r="G593" s="41" t="s">
        <v>879</v>
      </c>
      <c r="H593" s="42">
        <v>30</v>
      </c>
      <c r="I593" s="41"/>
    </row>
    <row r="594" spans="1:9" ht="14.25" customHeight="1" x14ac:dyDescent="0.2">
      <c r="A594" s="41"/>
      <c r="B594" s="42"/>
      <c r="C594" s="41"/>
      <c r="D594" s="42"/>
      <c r="E594" s="42"/>
      <c r="F594" s="41" t="s">
        <v>1538</v>
      </c>
      <c r="G594" s="41" t="s">
        <v>879</v>
      </c>
      <c r="H594" s="42">
        <v>30</v>
      </c>
      <c r="I594" s="41"/>
    </row>
    <row r="595" spans="1:9" ht="14.25" customHeight="1" x14ac:dyDescent="0.2">
      <c r="A595" s="41"/>
      <c r="B595" s="42"/>
      <c r="C595" s="41"/>
      <c r="D595" s="42"/>
      <c r="E595" s="42"/>
      <c r="F595" s="41" t="s">
        <v>1539</v>
      </c>
      <c r="G595" s="41" t="s">
        <v>879</v>
      </c>
      <c r="H595" s="42">
        <v>45</v>
      </c>
      <c r="I595" s="41"/>
    </row>
    <row r="596" spans="1:9" ht="14.25" customHeight="1" x14ac:dyDescent="0.2">
      <c r="A596" s="41"/>
      <c r="B596" s="42"/>
      <c r="C596" s="41"/>
      <c r="D596" s="42"/>
      <c r="E596" s="42"/>
      <c r="F596" s="41" t="s">
        <v>1545</v>
      </c>
      <c r="G596" s="41" t="s">
        <v>879</v>
      </c>
      <c r="H596" s="42">
        <v>30</v>
      </c>
      <c r="I596" s="41"/>
    </row>
    <row r="597" spans="1:9" ht="14.25" customHeight="1" x14ac:dyDescent="0.2">
      <c r="A597" s="41"/>
      <c r="B597" s="42"/>
      <c r="C597" s="41"/>
      <c r="D597" s="42"/>
      <c r="E597" s="42"/>
      <c r="F597" s="41" t="s">
        <v>1546</v>
      </c>
      <c r="G597" s="41" t="s">
        <v>879</v>
      </c>
      <c r="H597" s="42">
        <v>45</v>
      </c>
      <c r="I597" s="41"/>
    </row>
    <row r="598" spans="1:9" ht="14.25" customHeight="1" x14ac:dyDescent="0.2">
      <c r="A598" s="41"/>
      <c r="B598" s="42"/>
      <c r="C598" s="41"/>
      <c r="D598" s="42"/>
      <c r="E598" s="42"/>
      <c r="F598" s="41" t="s">
        <v>1547</v>
      </c>
      <c r="G598" s="41" t="s">
        <v>879</v>
      </c>
      <c r="H598" s="42">
        <v>45</v>
      </c>
      <c r="I598" s="41"/>
    </row>
    <row r="599" spans="1:9" ht="14.25" customHeight="1" x14ac:dyDescent="0.2">
      <c r="A599" s="41"/>
      <c r="B599" s="42"/>
      <c r="C599" s="41"/>
      <c r="D599" s="42"/>
      <c r="E599" s="42"/>
      <c r="F599" s="41" t="s">
        <v>1548</v>
      </c>
      <c r="G599" s="41" t="s">
        <v>879</v>
      </c>
      <c r="H599" s="42">
        <v>30</v>
      </c>
      <c r="I599" s="41"/>
    </row>
    <row r="600" spans="1:9" ht="14.25" customHeight="1" x14ac:dyDescent="0.2">
      <c r="A600" s="41"/>
      <c r="B600" s="42"/>
      <c r="C600" s="41"/>
      <c r="D600" s="42"/>
      <c r="E600" s="42"/>
      <c r="F600" s="41" t="s">
        <v>1540</v>
      </c>
      <c r="G600" s="41" t="s">
        <v>879</v>
      </c>
      <c r="H600" s="42">
        <v>30</v>
      </c>
      <c r="I600" s="41"/>
    </row>
    <row r="601" spans="1:9" ht="14.25" customHeight="1" x14ac:dyDescent="0.2">
      <c r="A601" s="41"/>
      <c r="B601" s="42"/>
      <c r="C601" s="41"/>
      <c r="D601" s="42"/>
      <c r="E601" s="42"/>
      <c r="F601" s="41" t="s">
        <v>1549</v>
      </c>
      <c r="G601" s="41" t="s">
        <v>879</v>
      </c>
      <c r="H601" s="42">
        <v>30</v>
      </c>
      <c r="I601" s="41"/>
    </row>
    <row r="602" spans="1:9" ht="14.25" customHeight="1" x14ac:dyDescent="0.2">
      <c r="A602" s="41"/>
      <c r="B602" s="42"/>
      <c r="C602" s="41"/>
      <c r="D602" s="42"/>
      <c r="E602" s="42"/>
      <c r="F602" s="41" t="s">
        <v>1550</v>
      </c>
      <c r="G602" s="41" t="s">
        <v>879</v>
      </c>
      <c r="H602" s="42">
        <v>45</v>
      </c>
      <c r="I602" s="41"/>
    </row>
    <row r="603" spans="1:9" ht="14.25" customHeight="1" x14ac:dyDescent="0.2">
      <c r="A603" s="41"/>
      <c r="B603" s="42"/>
      <c r="C603" s="41"/>
      <c r="D603" s="42"/>
      <c r="E603" s="42"/>
      <c r="F603" s="41" t="s">
        <v>1544</v>
      </c>
      <c r="G603" s="41" t="s">
        <v>1777</v>
      </c>
      <c r="H603" s="42">
        <v>30</v>
      </c>
      <c r="I603" s="41"/>
    </row>
    <row r="604" spans="1:9" ht="14.25" customHeight="1" x14ac:dyDescent="0.2">
      <c r="A604" s="41"/>
      <c r="B604" s="42"/>
      <c r="C604" s="41"/>
      <c r="D604" s="42"/>
      <c r="E604" s="42"/>
      <c r="F604" s="41" t="s">
        <v>1538</v>
      </c>
      <c r="G604" s="41" t="s">
        <v>1777</v>
      </c>
      <c r="H604" s="42">
        <v>30</v>
      </c>
      <c r="I604" s="41"/>
    </row>
    <row r="605" spans="1:9" ht="14.25" customHeight="1" x14ac:dyDescent="0.2">
      <c r="A605" s="41"/>
      <c r="B605" s="42"/>
      <c r="C605" s="41"/>
      <c r="D605" s="42"/>
      <c r="E605" s="42"/>
      <c r="F605" s="41" t="s">
        <v>1539</v>
      </c>
      <c r="G605" s="41" t="s">
        <v>1777</v>
      </c>
      <c r="H605" s="42">
        <v>45</v>
      </c>
      <c r="I605" s="41"/>
    </row>
    <row r="606" spans="1:9" ht="14.25" customHeight="1" x14ac:dyDescent="0.2">
      <c r="A606" s="41"/>
      <c r="B606" s="42"/>
      <c r="C606" s="41"/>
      <c r="D606" s="42"/>
      <c r="E606" s="42"/>
      <c r="F606" s="41" t="s">
        <v>1545</v>
      </c>
      <c r="G606" s="41" t="s">
        <v>1777</v>
      </c>
      <c r="H606" s="42">
        <v>30</v>
      </c>
      <c r="I606" s="41"/>
    </row>
    <row r="607" spans="1:9" ht="14.25" customHeight="1" x14ac:dyDescent="0.2">
      <c r="A607" s="41"/>
      <c r="B607" s="42"/>
      <c r="C607" s="41"/>
      <c r="D607" s="42"/>
      <c r="E607" s="42"/>
      <c r="F607" s="41" t="s">
        <v>1546</v>
      </c>
      <c r="G607" s="41" t="s">
        <v>1777</v>
      </c>
      <c r="H607" s="42">
        <v>45</v>
      </c>
      <c r="I607" s="41"/>
    </row>
    <row r="608" spans="1:9" ht="14.25" customHeight="1" x14ac:dyDescent="0.2">
      <c r="A608" s="41"/>
      <c r="B608" s="42"/>
      <c r="C608" s="41"/>
      <c r="D608" s="42"/>
      <c r="E608" s="42"/>
      <c r="F608" s="41" t="s">
        <v>1547</v>
      </c>
      <c r="G608" s="41" t="s">
        <v>1777</v>
      </c>
      <c r="H608" s="42">
        <v>45</v>
      </c>
      <c r="I608" s="41"/>
    </row>
    <row r="609" spans="1:9" ht="14.25" customHeight="1" x14ac:dyDescent="0.2">
      <c r="A609" s="41"/>
      <c r="B609" s="42"/>
      <c r="C609" s="41"/>
      <c r="D609" s="42"/>
      <c r="E609" s="42"/>
      <c r="F609" s="41" t="s">
        <v>1548</v>
      </c>
      <c r="G609" s="41" t="s">
        <v>1777</v>
      </c>
      <c r="H609" s="42">
        <v>30</v>
      </c>
      <c r="I609" s="41"/>
    </row>
    <row r="610" spans="1:9" ht="14.25" customHeight="1" x14ac:dyDescent="0.2">
      <c r="A610" s="41"/>
      <c r="B610" s="42"/>
      <c r="C610" s="41"/>
      <c r="D610" s="42"/>
      <c r="E610" s="42"/>
      <c r="F610" s="41" t="s">
        <v>1540</v>
      </c>
      <c r="G610" s="41" t="s">
        <v>1777</v>
      </c>
      <c r="H610" s="42">
        <v>30</v>
      </c>
      <c r="I610" s="41"/>
    </row>
    <row r="611" spans="1:9" ht="14.25" customHeight="1" x14ac:dyDescent="0.2">
      <c r="A611" s="41"/>
      <c r="B611" s="42"/>
      <c r="C611" s="41"/>
      <c r="D611" s="42"/>
      <c r="E611" s="42"/>
      <c r="F611" s="41" t="s">
        <v>1549</v>
      </c>
      <c r="G611" s="41" t="s">
        <v>1777</v>
      </c>
      <c r="H611" s="42">
        <v>30</v>
      </c>
      <c r="I611" s="41"/>
    </row>
    <row r="612" spans="1:9" ht="14.25" customHeight="1" x14ac:dyDescent="0.2">
      <c r="A612" s="41"/>
      <c r="B612" s="42"/>
      <c r="C612" s="41"/>
      <c r="D612" s="42"/>
      <c r="E612" s="42"/>
      <c r="F612" s="41" t="s">
        <v>1550</v>
      </c>
      <c r="G612" s="41" t="s">
        <v>1777</v>
      </c>
      <c r="H612" s="42">
        <v>45</v>
      </c>
      <c r="I612" s="41"/>
    </row>
    <row r="613" spans="1:9" ht="14.25" customHeight="1" x14ac:dyDescent="0.2">
      <c r="A613" s="41"/>
      <c r="B613" s="42"/>
      <c r="C613" s="41"/>
      <c r="D613" s="42"/>
      <c r="E613" s="42"/>
      <c r="F613" s="41" t="s">
        <v>1541</v>
      </c>
      <c r="G613" s="41" t="s">
        <v>889</v>
      </c>
      <c r="H613" s="42">
        <v>30</v>
      </c>
      <c r="I613" s="41"/>
    </row>
    <row r="614" spans="1:9" ht="14.25" customHeight="1" x14ac:dyDescent="0.2">
      <c r="A614" s="41"/>
      <c r="B614" s="42"/>
      <c r="C614" s="41"/>
      <c r="D614" s="42"/>
      <c r="E614" s="42"/>
      <c r="F614" s="41" t="s">
        <v>1542</v>
      </c>
      <c r="G614" s="41" t="s">
        <v>889</v>
      </c>
      <c r="H614" s="42">
        <v>30</v>
      </c>
      <c r="I614" s="41"/>
    </row>
    <row r="615" spans="1:9" ht="14.25" customHeight="1" x14ac:dyDescent="0.2">
      <c r="A615" s="41"/>
      <c r="B615" s="42"/>
      <c r="C615" s="41"/>
      <c r="D615" s="42"/>
      <c r="E615" s="42"/>
      <c r="F615" s="41" t="s">
        <v>1541</v>
      </c>
      <c r="G615" s="41" t="s">
        <v>892</v>
      </c>
      <c r="H615" s="42">
        <v>30</v>
      </c>
      <c r="I615" s="41"/>
    </row>
    <row r="616" spans="1:9" ht="14.25" customHeight="1" x14ac:dyDescent="0.2">
      <c r="A616" s="41"/>
      <c r="B616" s="42"/>
      <c r="C616" s="41"/>
      <c r="D616" s="42"/>
      <c r="E616" s="42"/>
      <c r="F616" s="41" t="s">
        <v>1542</v>
      </c>
      <c r="G616" s="41" t="s">
        <v>892</v>
      </c>
      <c r="H616" s="42">
        <v>30</v>
      </c>
      <c r="I616" s="41"/>
    </row>
    <row r="617" spans="1:9" ht="14.25" customHeight="1" x14ac:dyDescent="0.2">
      <c r="A617" s="41"/>
      <c r="B617" s="42"/>
      <c r="C617" s="41"/>
      <c r="D617" s="42"/>
      <c r="E617" s="42"/>
      <c r="F617" s="41" t="s">
        <v>1541</v>
      </c>
      <c r="G617" s="41" t="s">
        <v>893</v>
      </c>
      <c r="H617" s="42">
        <v>30</v>
      </c>
      <c r="I617" s="41"/>
    </row>
    <row r="618" spans="1:9" ht="14.25" customHeight="1" x14ac:dyDescent="0.2">
      <c r="A618" s="41"/>
      <c r="B618" s="42"/>
      <c r="C618" s="41"/>
      <c r="D618" s="42"/>
      <c r="E618" s="42"/>
      <c r="F618" s="41" t="s">
        <v>1542</v>
      </c>
      <c r="G618" s="41" t="s">
        <v>893</v>
      </c>
      <c r="H618" s="42">
        <v>30</v>
      </c>
      <c r="I618" s="41"/>
    </row>
    <row r="619" spans="1:9" ht="14.25" customHeight="1" x14ac:dyDescent="0.2">
      <c r="A619" s="41">
        <v>53</v>
      </c>
      <c r="B619" s="42" t="s">
        <v>178</v>
      </c>
      <c r="C619" s="41" t="s">
        <v>483</v>
      </c>
      <c r="D619" s="42">
        <v>616</v>
      </c>
      <c r="E619" s="42">
        <v>1140</v>
      </c>
      <c r="F619" s="41" t="s">
        <v>1551</v>
      </c>
      <c r="G619" s="41" t="s">
        <v>218</v>
      </c>
      <c r="H619" s="42">
        <v>120</v>
      </c>
      <c r="I619" s="41"/>
    </row>
    <row r="620" spans="1:9" ht="14.25" customHeight="1" x14ac:dyDescent="0.2">
      <c r="A620" s="41"/>
      <c r="B620" s="42"/>
      <c r="C620" s="41"/>
      <c r="D620" s="42"/>
      <c r="E620" s="42"/>
      <c r="F620" s="41" t="s">
        <v>1552</v>
      </c>
      <c r="G620" s="41" t="s">
        <v>218</v>
      </c>
      <c r="H620" s="42">
        <v>210</v>
      </c>
      <c r="I620" s="41"/>
    </row>
    <row r="621" spans="1:9" ht="14.25" customHeight="1" x14ac:dyDescent="0.2">
      <c r="A621" s="41"/>
      <c r="B621" s="42"/>
      <c r="C621" s="41"/>
      <c r="D621" s="42"/>
      <c r="E621" s="42"/>
      <c r="F621" s="41" t="s">
        <v>1551</v>
      </c>
      <c r="G621" s="41" t="s">
        <v>222</v>
      </c>
      <c r="H621" s="42">
        <v>60</v>
      </c>
      <c r="I621" s="41"/>
    </row>
    <row r="622" spans="1:9" ht="14.25" customHeight="1" x14ac:dyDescent="0.2">
      <c r="A622" s="41"/>
      <c r="B622" s="42"/>
      <c r="C622" s="41"/>
      <c r="D622" s="42"/>
      <c r="E622" s="42"/>
      <c r="F622" s="41" t="s">
        <v>1552</v>
      </c>
      <c r="G622" s="41" t="s">
        <v>222</v>
      </c>
      <c r="H622" s="42">
        <v>60</v>
      </c>
      <c r="I622" s="41"/>
    </row>
    <row r="623" spans="1:9" ht="14.25" customHeight="1" x14ac:dyDescent="0.2">
      <c r="A623" s="41"/>
      <c r="B623" s="42"/>
      <c r="C623" s="41"/>
      <c r="D623" s="42"/>
      <c r="E623" s="42"/>
      <c r="F623" s="41" t="s">
        <v>1530</v>
      </c>
      <c r="G623" s="41" t="s">
        <v>222</v>
      </c>
      <c r="H623" s="42">
        <v>60</v>
      </c>
      <c r="I623" s="41"/>
    </row>
    <row r="624" spans="1:9" ht="14.25" customHeight="1" x14ac:dyDescent="0.2">
      <c r="A624" s="41"/>
      <c r="B624" s="42"/>
      <c r="C624" s="41"/>
      <c r="D624" s="42"/>
      <c r="E624" s="42"/>
      <c r="F624" s="41" t="s">
        <v>1553</v>
      </c>
      <c r="G624" s="41" t="s">
        <v>236</v>
      </c>
      <c r="H624" s="42">
        <v>60</v>
      </c>
      <c r="I624" s="41"/>
    </row>
    <row r="625" spans="1:9" ht="14.25" customHeight="1" x14ac:dyDescent="0.2">
      <c r="A625" s="41"/>
      <c r="B625" s="42"/>
      <c r="C625" s="41"/>
      <c r="D625" s="42"/>
      <c r="E625" s="42"/>
      <c r="F625" s="41" t="s">
        <v>1517</v>
      </c>
      <c r="G625" s="41" t="s">
        <v>651</v>
      </c>
      <c r="H625" s="42">
        <v>120</v>
      </c>
      <c r="I625" s="41"/>
    </row>
    <row r="626" spans="1:9" ht="14.25" customHeight="1" x14ac:dyDescent="0.2">
      <c r="A626" s="41"/>
      <c r="B626" s="42"/>
      <c r="C626" s="41"/>
      <c r="D626" s="42"/>
      <c r="E626" s="42"/>
      <c r="F626" s="41" t="s">
        <v>1551</v>
      </c>
      <c r="G626" s="41" t="s">
        <v>204</v>
      </c>
      <c r="H626" s="42">
        <v>60</v>
      </c>
      <c r="I626" s="41"/>
    </row>
    <row r="627" spans="1:9" ht="14.25" customHeight="1" x14ac:dyDescent="0.2">
      <c r="A627" s="41"/>
      <c r="B627" s="42"/>
      <c r="C627" s="41"/>
      <c r="D627" s="42"/>
      <c r="E627" s="42"/>
      <c r="F627" s="41" t="s">
        <v>1552</v>
      </c>
      <c r="G627" s="41" t="s">
        <v>204</v>
      </c>
      <c r="H627" s="42">
        <v>120</v>
      </c>
      <c r="I627" s="41"/>
    </row>
    <row r="628" spans="1:9" ht="14.25" customHeight="1" x14ac:dyDescent="0.2">
      <c r="A628" s="41"/>
      <c r="B628" s="42"/>
      <c r="C628" s="41"/>
      <c r="D628" s="42"/>
      <c r="E628" s="42"/>
      <c r="F628" s="41" t="s">
        <v>1554</v>
      </c>
      <c r="G628" s="41" t="s">
        <v>204</v>
      </c>
      <c r="H628" s="42">
        <v>120</v>
      </c>
      <c r="I628" s="41"/>
    </row>
    <row r="629" spans="1:9" ht="14.25" customHeight="1" x14ac:dyDescent="0.2">
      <c r="A629" s="41"/>
      <c r="B629" s="42"/>
      <c r="C629" s="41"/>
      <c r="D629" s="42"/>
      <c r="E629" s="42"/>
      <c r="F629" s="41" t="s">
        <v>1551</v>
      </c>
      <c r="G629" s="41" t="s">
        <v>216</v>
      </c>
      <c r="H629" s="42">
        <v>30</v>
      </c>
      <c r="I629" s="41"/>
    </row>
    <row r="630" spans="1:9" ht="14.25" customHeight="1" x14ac:dyDescent="0.2">
      <c r="A630" s="41"/>
      <c r="B630" s="42"/>
      <c r="C630" s="41"/>
      <c r="D630" s="42"/>
      <c r="E630" s="42"/>
      <c r="F630" s="41" t="s">
        <v>1553</v>
      </c>
      <c r="G630" s="41" t="s">
        <v>223</v>
      </c>
      <c r="H630" s="42">
        <v>120</v>
      </c>
      <c r="I630" s="41"/>
    </row>
    <row r="631" spans="1:9" ht="14.25" customHeight="1" x14ac:dyDescent="0.2">
      <c r="A631" s="41">
        <v>54</v>
      </c>
      <c r="B631" s="42" t="s">
        <v>187</v>
      </c>
      <c r="C631" s="41" t="s">
        <v>484</v>
      </c>
      <c r="D631" s="42">
        <v>616</v>
      </c>
      <c r="E631" s="42">
        <v>1748</v>
      </c>
      <c r="F631" s="41" t="s">
        <v>1555</v>
      </c>
      <c r="G631" s="41" t="s">
        <v>218</v>
      </c>
      <c r="H631" s="42">
        <v>384</v>
      </c>
      <c r="I631" s="41"/>
    </row>
    <row r="632" spans="1:9" ht="14.25" customHeight="1" x14ac:dyDescent="0.2">
      <c r="A632" s="41"/>
      <c r="B632" s="42"/>
      <c r="C632" s="41"/>
      <c r="D632" s="42"/>
      <c r="E632" s="42"/>
      <c r="F632" s="41" t="s">
        <v>1556</v>
      </c>
      <c r="G632" s="41" t="s">
        <v>218</v>
      </c>
      <c r="H632" s="42">
        <v>240</v>
      </c>
      <c r="I632" s="41"/>
    </row>
    <row r="633" spans="1:9" ht="14.25" customHeight="1" x14ac:dyDescent="0.2">
      <c r="A633" s="41"/>
      <c r="B633" s="42"/>
      <c r="C633" s="41"/>
      <c r="D633" s="42"/>
      <c r="E633" s="42"/>
      <c r="F633" s="41" t="s">
        <v>1556</v>
      </c>
      <c r="G633" s="41" t="s">
        <v>222</v>
      </c>
      <c r="H633" s="42">
        <v>45</v>
      </c>
      <c r="I633" s="41"/>
    </row>
    <row r="634" spans="1:9" ht="14.25" customHeight="1" x14ac:dyDescent="0.2">
      <c r="A634" s="41"/>
      <c r="B634" s="42"/>
      <c r="C634" s="41"/>
      <c r="D634" s="42"/>
      <c r="E634" s="42"/>
      <c r="F634" s="41" t="s">
        <v>1557</v>
      </c>
      <c r="G634" s="41" t="s">
        <v>236</v>
      </c>
      <c r="H634" s="42">
        <v>75</v>
      </c>
      <c r="I634" s="41"/>
    </row>
    <row r="635" spans="1:9" ht="14.25" customHeight="1" x14ac:dyDescent="0.2">
      <c r="A635" s="41"/>
      <c r="B635" s="42"/>
      <c r="C635" s="41"/>
      <c r="D635" s="42"/>
      <c r="E635" s="42"/>
      <c r="F635" s="41" t="s">
        <v>1558</v>
      </c>
      <c r="G635" s="41" t="s">
        <v>651</v>
      </c>
      <c r="H635" s="42">
        <v>120</v>
      </c>
      <c r="I635" s="41"/>
    </row>
    <row r="636" spans="1:9" ht="14.25" customHeight="1" x14ac:dyDescent="0.2">
      <c r="A636" s="41"/>
      <c r="B636" s="42"/>
      <c r="C636" s="41"/>
      <c r="D636" s="42"/>
      <c r="E636" s="42"/>
      <c r="F636" s="41" t="s">
        <v>1559</v>
      </c>
      <c r="G636" s="41" t="s">
        <v>651</v>
      </c>
      <c r="H636" s="42">
        <v>180</v>
      </c>
      <c r="I636" s="41"/>
    </row>
    <row r="637" spans="1:9" ht="14.25" customHeight="1" x14ac:dyDescent="0.2">
      <c r="A637" s="41"/>
      <c r="B637" s="42"/>
      <c r="C637" s="41"/>
      <c r="D637" s="42"/>
      <c r="E637" s="42"/>
      <c r="F637" s="41" t="s">
        <v>1560</v>
      </c>
      <c r="G637" s="41" t="s">
        <v>652</v>
      </c>
      <c r="H637" s="42">
        <v>240</v>
      </c>
      <c r="I637" s="41"/>
    </row>
    <row r="638" spans="1:9" ht="14.25" customHeight="1" x14ac:dyDescent="0.2">
      <c r="A638" s="41"/>
      <c r="B638" s="42"/>
      <c r="C638" s="41"/>
      <c r="D638" s="42"/>
      <c r="E638" s="42"/>
      <c r="F638" s="41" t="s">
        <v>1557</v>
      </c>
      <c r="G638" s="41" t="s">
        <v>204</v>
      </c>
      <c r="H638" s="42">
        <v>30</v>
      </c>
      <c r="I638" s="41"/>
    </row>
    <row r="639" spans="1:9" ht="14.25" customHeight="1" x14ac:dyDescent="0.2">
      <c r="A639" s="41"/>
      <c r="B639" s="42"/>
      <c r="C639" s="41"/>
      <c r="D639" s="42"/>
      <c r="E639" s="42"/>
      <c r="F639" s="41" t="s">
        <v>1556</v>
      </c>
      <c r="G639" s="41" t="s">
        <v>204</v>
      </c>
      <c r="H639" s="42">
        <v>120</v>
      </c>
      <c r="I639" s="41"/>
    </row>
    <row r="640" spans="1:9" ht="14.25" customHeight="1" x14ac:dyDescent="0.2">
      <c r="A640" s="41"/>
      <c r="B640" s="42"/>
      <c r="C640" s="41"/>
      <c r="D640" s="42"/>
      <c r="E640" s="42"/>
      <c r="F640" s="41" t="s">
        <v>1556</v>
      </c>
      <c r="G640" s="41" t="s">
        <v>216</v>
      </c>
      <c r="H640" s="42">
        <v>44</v>
      </c>
      <c r="I640" s="41"/>
    </row>
    <row r="641" spans="1:9" ht="14.25" customHeight="1" x14ac:dyDescent="0.2">
      <c r="A641" s="41"/>
      <c r="B641" s="42"/>
      <c r="C641" s="41"/>
      <c r="D641" s="42"/>
      <c r="E641" s="42"/>
      <c r="F641" s="41" t="s">
        <v>1558</v>
      </c>
      <c r="G641" s="41" t="s">
        <v>258</v>
      </c>
      <c r="H641" s="42">
        <v>120</v>
      </c>
      <c r="I641" s="41"/>
    </row>
    <row r="642" spans="1:9" ht="14.25" customHeight="1" x14ac:dyDescent="0.2">
      <c r="A642" s="41"/>
      <c r="B642" s="42"/>
      <c r="C642" s="41"/>
      <c r="D642" s="42"/>
      <c r="E642" s="42"/>
      <c r="F642" s="41" t="s">
        <v>1531</v>
      </c>
      <c r="G642" s="41" t="s">
        <v>259</v>
      </c>
      <c r="H642" s="42">
        <v>150</v>
      </c>
      <c r="I642" s="41"/>
    </row>
    <row r="643" spans="1:9" ht="14.25" customHeight="1" x14ac:dyDescent="0.2">
      <c r="A643" s="41">
        <v>55</v>
      </c>
      <c r="B643" s="42" t="s">
        <v>195</v>
      </c>
      <c r="C643" s="41" t="s">
        <v>485</v>
      </c>
      <c r="D643" s="42">
        <v>616</v>
      </c>
      <c r="E643" s="42">
        <v>1272</v>
      </c>
      <c r="F643" s="41" t="s">
        <v>1522</v>
      </c>
      <c r="G643" s="41" t="s">
        <v>1765</v>
      </c>
      <c r="H643" s="42">
        <v>120</v>
      </c>
      <c r="I643" s="41"/>
    </row>
    <row r="644" spans="1:9" ht="14.25" customHeight="1" x14ac:dyDescent="0.2">
      <c r="A644" s="41"/>
      <c r="B644" s="42"/>
      <c r="C644" s="41"/>
      <c r="D644" s="42"/>
      <c r="E644" s="42"/>
      <c r="F644" s="41" t="s">
        <v>1561</v>
      </c>
      <c r="G644" s="41" t="s">
        <v>1765</v>
      </c>
      <c r="H644" s="42">
        <v>60</v>
      </c>
      <c r="I644" s="41"/>
    </row>
    <row r="645" spans="1:9" ht="14.25" customHeight="1" x14ac:dyDescent="0.2">
      <c r="A645" s="41"/>
      <c r="B645" s="42"/>
      <c r="C645" s="41"/>
      <c r="D645" s="42"/>
      <c r="E645" s="42"/>
      <c r="F645" s="41" t="s">
        <v>1522</v>
      </c>
      <c r="G645" s="41" t="s">
        <v>1766</v>
      </c>
      <c r="H645" s="42">
        <v>120</v>
      </c>
      <c r="I645" s="41"/>
    </row>
    <row r="646" spans="1:9" ht="14.25" customHeight="1" x14ac:dyDescent="0.2">
      <c r="A646" s="41"/>
      <c r="B646" s="42"/>
      <c r="C646" s="41"/>
      <c r="D646" s="42"/>
      <c r="E646" s="42"/>
      <c r="F646" s="41" t="s">
        <v>1561</v>
      </c>
      <c r="G646" s="41" t="s">
        <v>1766</v>
      </c>
      <c r="H646" s="42">
        <v>60</v>
      </c>
      <c r="I646" s="41"/>
    </row>
    <row r="647" spans="1:9" ht="14.25" customHeight="1" x14ac:dyDescent="0.2">
      <c r="A647" s="41"/>
      <c r="B647" s="42"/>
      <c r="C647" s="41"/>
      <c r="D647" s="42"/>
      <c r="E647" s="42"/>
      <c r="F647" s="41" t="s">
        <v>1563</v>
      </c>
      <c r="G647" s="41" t="s">
        <v>879</v>
      </c>
      <c r="H647" s="42">
        <v>120</v>
      </c>
      <c r="I647" s="41"/>
    </row>
    <row r="648" spans="1:9" ht="14.25" customHeight="1" x14ac:dyDescent="0.2">
      <c r="A648" s="41"/>
      <c r="B648" s="42"/>
      <c r="C648" s="41"/>
      <c r="D648" s="42"/>
      <c r="E648" s="42"/>
      <c r="F648" s="41" t="s">
        <v>1564</v>
      </c>
      <c r="G648" s="41" t="s">
        <v>879</v>
      </c>
      <c r="H648" s="42">
        <v>300</v>
      </c>
      <c r="I648" s="41"/>
    </row>
    <row r="649" spans="1:9" ht="14.25" customHeight="1" x14ac:dyDescent="0.2">
      <c r="A649" s="41"/>
      <c r="B649" s="42"/>
      <c r="C649" s="41"/>
      <c r="D649" s="42"/>
      <c r="E649" s="42"/>
      <c r="F649" s="41" t="s">
        <v>1562</v>
      </c>
      <c r="G649" s="41" t="s">
        <v>216</v>
      </c>
      <c r="H649" s="42">
        <v>72</v>
      </c>
      <c r="I649" s="41"/>
    </row>
    <row r="650" spans="1:9" ht="14.25" customHeight="1" x14ac:dyDescent="0.2">
      <c r="A650" s="41"/>
      <c r="B650" s="42"/>
      <c r="C650" s="41"/>
      <c r="D650" s="42"/>
      <c r="E650" s="42"/>
      <c r="F650" s="41" t="s">
        <v>1563</v>
      </c>
      <c r="G650" s="41" t="s">
        <v>1777</v>
      </c>
      <c r="H650" s="42">
        <v>120</v>
      </c>
      <c r="I650" s="41"/>
    </row>
    <row r="651" spans="1:9" ht="14.25" customHeight="1" x14ac:dyDescent="0.2">
      <c r="A651" s="41"/>
      <c r="B651" s="42"/>
      <c r="C651" s="41"/>
      <c r="D651" s="42"/>
      <c r="E651" s="42"/>
      <c r="F651" s="41" t="s">
        <v>1564</v>
      </c>
      <c r="G651" s="41" t="s">
        <v>1777</v>
      </c>
      <c r="H651" s="42">
        <v>300</v>
      </c>
      <c r="I651" s="41"/>
    </row>
    <row r="652" spans="1:9" ht="14.25" customHeight="1" x14ac:dyDescent="0.2">
      <c r="A652" s="41">
        <v>56</v>
      </c>
      <c r="B652" s="42" t="s">
        <v>234</v>
      </c>
      <c r="C652" s="41" t="s">
        <v>486</v>
      </c>
      <c r="D652" s="42">
        <v>616</v>
      </c>
      <c r="E652" s="42">
        <v>1254</v>
      </c>
      <c r="F652" s="41" t="s">
        <v>1528</v>
      </c>
      <c r="G652" s="41" t="s">
        <v>651</v>
      </c>
      <c r="H652" s="42">
        <v>30</v>
      </c>
      <c r="I652" s="41"/>
    </row>
    <row r="653" spans="1:9" ht="14.25" customHeight="1" x14ac:dyDescent="0.2">
      <c r="A653" s="41"/>
      <c r="B653" s="42"/>
      <c r="C653" s="41"/>
      <c r="D653" s="42"/>
      <c r="E653" s="42"/>
      <c r="F653" s="41" t="s">
        <v>1528</v>
      </c>
      <c r="G653" s="41" t="s">
        <v>851</v>
      </c>
      <c r="H653" s="42">
        <v>30</v>
      </c>
      <c r="I653" s="41"/>
    </row>
    <row r="654" spans="1:9" ht="14.25" customHeight="1" x14ac:dyDescent="0.2">
      <c r="A654" s="41"/>
      <c r="B654" s="42"/>
      <c r="C654" s="41"/>
      <c r="D654" s="42"/>
      <c r="E654" s="42"/>
      <c r="F654" s="41" t="s">
        <v>1528</v>
      </c>
      <c r="G654" s="41" t="s">
        <v>1765</v>
      </c>
      <c r="H654" s="42">
        <v>30</v>
      </c>
      <c r="I654" s="41"/>
    </row>
    <row r="655" spans="1:9" ht="14.25" customHeight="1" x14ac:dyDescent="0.2">
      <c r="A655" s="41"/>
      <c r="B655" s="42"/>
      <c r="C655" s="41"/>
      <c r="D655" s="42"/>
      <c r="E655" s="42"/>
      <c r="F655" s="41" t="s">
        <v>1528</v>
      </c>
      <c r="G655" s="41" t="s">
        <v>1766</v>
      </c>
      <c r="H655" s="42">
        <v>30</v>
      </c>
      <c r="I655" s="41"/>
    </row>
    <row r="656" spans="1:9" ht="14.25" customHeight="1" x14ac:dyDescent="0.2">
      <c r="A656" s="41"/>
      <c r="B656" s="42"/>
      <c r="C656" s="41"/>
      <c r="D656" s="42"/>
      <c r="E656" s="42"/>
      <c r="F656" s="41" t="s">
        <v>1565</v>
      </c>
      <c r="G656" s="41" t="s">
        <v>653</v>
      </c>
      <c r="H656" s="42">
        <v>30</v>
      </c>
      <c r="I656" s="41"/>
    </row>
    <row r="657" spans="1:9" ht="14.25" customHeight="1" x14ac:dyDescent="0.2">
      <c r="A657" s="41"/>
      <c r="B657" s="42"/>
      <c r="C657" s="41"/>
      <c r="D657" s="42"/>
      <c r="E657" s="42"/>
      <c r="F657" s="41" t="s">
        <v>1566</v>
      </c>
      <c r="G657" s="41" t="s">
        <v>867</v>
      </c>
      <c r="H657" s="42">
        <v>30</v>
      </c>
      <c r="I657" s="41"/>
    </row>
    <row r="658" spans="1:9" ht="14.25" customHeight="1" x14ac:dyDescent="0.2">
      <c r="A658" s="41"/>
      <c r="B658" s="42"/>
      <c r="C658" s="41"/>
      <c r="D658" s="42"/>
      <c r="E658" s="42"/>
      <c r="F658" s="41" t="s">
        <v>1567</v>
      </c>
      <c r="G658" s="41" t="s">
        <v>867</v>
      </c>
      <c r="H658" s="42">
        <v>60</v>
      </c>
      <c r="I658" s="41"/>
    </row>
    <row r="659" spans="1:9" ht="14.25" customHeight="1" x14ac:dyDescent="0.2">
      <c r="A659" s="41"/>
      <c r="B659" s="42"/>
      <c r="C659" s="41"/>
      <c r="D659" s="42"/>
      <c r="E659" s="42"/>
      <c r="F659" s="41" t="s">
        <v>1806</v>
      </c>
      <c r="G659" s="41" t="s">
        <v>867</v>
      </c>
      <c r="H659" s="42">
        <v>48</v>
      </c>
      <c r="I659" s="41"/>
    </row>
    <row r="660" spans="1:9" ht="14.25" customHeight="1" x14ac:dyDescent="0.2">
      <c r="A660" s="41"/>
      <c r="B660" s="42"/>
      <c r="C660" s="41"/>
      <c r="D660" s="42"/>
      <c r="E660" s="42"/>
      <c r="F660" s="41" t="s">
        <v>1568</v>
      </c>
      <c r="G660" s="41" t="s">
        <v>867</v>
      </c>
      <c r="H660" s="42">
        <v>30</v>
      </c>
      <c r="I660" s="41"/>
    </row>
    <row r="661" spans="1:9" ht="14.25" customHeight="1" x14ac:dyDescent="0.2">
      <c r="A661" s="41"/>
      <c r="B661" s="42"/>
      <c r="C661" s="41"/>
      <c r="D661" s="42"/>
      <c r="E661" s="42"/>
      <c r="F661" s="41" t="s">
        <v>1569</v>
      </c>
      <c r="G661" s="41" t="s">
        <v>887</v>
      </c>
      <c r="H661" s="42">
        <v>216</v>
      </c>
      <c r="I661" s="41"/>
    </row>
    <row r="662" spans="1:9" ht="14.25" customHeight="1" x14ac:dyDescent="0.2">
      <c r="A662" s="41"/>
      <c r="B662" s="42"/>
      <c r="C662" s="41"/>
      <c r="D662" s="42"/>
      <c r="E662" s="42"/>
      <c r="F662" s="41" t="s">
        <v>1522</v>
      </c>
      <c r="G662" s="41" t="s">
        <v>889</v>
      </c>
      <c r="H662" s="42">
        <v>240</v>
      </c>
      <c r="I662" s="41"/>
    </row>
    <row r="663" spans="1:9" ht="14.25" customHeight="1" x14ac:dyDescent="0.2">
      <c r="A663" s="41"/>
      <c r="B663" s="42"/>
      <c r="C663" s="41"/>
      <c r="D663" s="42"/>
      <c r="E663" s="42"/>
      <c r="F663" s="41" t="s">
        <v>1522</v>
      </c>
      <c r="G663" s="41" t="s">
        <v>892</v>
      </c>
      <c r="H663" s="42">
        <v>480</v>
      </c>
      <c r="I663" s="41"/>
    </row>
    <row r="664" spans="1:9" ht="14.25" customHeight="1" x14ac:dyDescent="0.2">
      <c r="A664" s="41">
        <v>57</v>
      </c>
      <c r="B664" s="42" t="s">
        <v>211</v>
      </c>
      <c r="C664" s="41" t="s">
        <v>487</v>
      </c>
      <c r="D664" s="42">
        <v>616</v>
      </c>
      <c r="E664" s="42">
        <v>1116</v>
      </c>
      <c r="F664" s="41" t="s">
        <v>1545</v>
      </c>
      <c r="G664" s="41" t="s">
        <v>236</v>
      </c>
      <c r="H664" s="42">
        <v>30</v>
      </c>
      <c r="I664" s="41"/>
    </row>
    <row r="665" spans="1:9" ht="14.25" customHeight="1" x14ac:dyDescent="0.2">
      <c r="A665" s="41"/>
      <c r="B665" s="42"/>
      <c r="C665" s="41"/>
      <c r="D665" s="42"/>
      <c r="E665" s="42"/>
      <c r="F665" s="41" t="s">
        <v>1546</v>
      </c>
      <c r="G665" s="41" t="s">
        <v>236</v>
      </c>
      <c r="H665" s="42">
        <v>37</v>
      </c>
      <c r="I665" s="41"/>
    </row>
    <row r="666" spans="1:9" ht="14.25" customHeight="1" x14ac:dyDescent="0.2">
      <c r="A666" s="41"/>
      <c r="B666" s="42"/>
      <c r="C666" s="41"/>
      <c r="D666" s="42"/>
      <c r="E666" s="42"/>
      <c r="F666" s="41" t="s">
        <v>1570</v>
      </c>
      <c r="G666" s="41" t="s">
        <v>652</v>
      </c>
      <c r="H666" s="42">
        <v>30</v>
      </c>
      <c r="I666" s="41"/>
    </row>
    <row r="667" spans="1:9" ht="14.25" customHeight="1" x14ac:dyDescent="0.2">
      <c r="A667" s="41"/>
      <c r="B667" s="42"/>
      <c r="C667" s="41"/>
      <c r="D667" s="42"/>
      <c r="E667" s="42"/>
      <c r="F667" s="41" t="s">
        <v>1526</v>
      </c>
      <c r="G667" s="41" t="s">
        <v>851</v>
      </c>
      <c r="H667" s="42">
        <v>30</v>
      </c>
      <c r="I667" s="41"/>
    </row>
    <row r="668" spans="1:9" ht="14.25" customHeight="1" x14ac:dyDescent="0.2">
      <c r="A668" s="41"/>
      <c r="B668" s="42"/>
      <c r="C668" s="41"/>
      <c r="D668" s="42"/>
      <c r="E668" s="42"/>
      <c r="F668" s="41" t="s">
        <v>1526</v>
      </c>
      <c r="G668" s="41" t="s">
        <v>1765</v>
      </c>
      <c r="H668" s="42">
        <v>30</v>
      </c>
      <c r="I668" s="41"/>
    </row>
    <row r="669" spans="1:9" ht="14.25" customHeight="1" x14ac:dyDescent="0.2">
      <c r="A669" s="41"/>
      <c r="B669" s="42"/>
      <c r="C669" s="41"/>
      <c r="D669" s="42"/>
      <c r="E669" s="42"/>
      <c r="F669" s="41" t="s">
        <v>1526</v>
      </c>
      <c r="G669" s="41" t="s">
        <v>1766</v>
      </c>
      <c r="H669" s="42">
        <v>30</v>
      </c>
      <c r="I669" s="41"/>
    </row>
    <row r="670" spans="1:9" ht="14.25" customHeight="1" x14ac:dyDescent="0.2">
      <c r="A670" s="41"/>
      <c r="B670" s="42"/>
      <c r="C670" s="41"/>
      <c r="D670" s="42"/>
      <c r="E670" s="42"/>
      <c r="F670" s="41" t="s">
        <v>1571</v>
      </c>
      <c r="G670" s="41" t="s">
        <v>867</v>
      </c>
      <c r="H670" s="42">
        <v>15</v>
      </c>
      <c r="I670" s="41"/>
    </row>
    <row r="671" spans="1:9" ht="14.25" customHeight="1" x14ac:dyDescent="0.2">
      <c r="A671" s="41"/>
      <c r="B671" s="42"/>
      <c r="C671" s="41"/>
      <c r="D671" s="42"/>
      <c r="E671" s="42"/>
      <c r="F671" s="41" t="s">
        <v>1572</v>
      </c>
      <c r="G671" s="41" t="s">
        <v>867</v>
      </c>
      <c r="H671" s="42">
        <v>60</v>
      </c>
      <c r="I671" s="41"/>
    </row>
    <row r="672" spans="1:9" ht="14.25" customHeight="1" x14ac:dyDescent="0.2">
      <c r="A672" s="41"/>
      <c r="B672" s="42"/>
      <c r="C672" s="41"/>
      <c r="D672" s="42"/>
      <c r="E672" s="42"/>
      <c r="F672" s="41" t="s">
        <v>1573</v>
      </c>
      <c r="G672" s="41" t="s">
        <v>867</v>
      </c>
      <c r="H672" s="42">
        <v>60</v>
      </c>
      <c r="I672" s="41"/>
    </row>
    <row r="673" spans="1:9" ht="14.25" customHeight="1" x14ac:dyDescent="0.2">
      <c r="A673" s="41"/>
      <c r="B673" s="42"/>
      <c r="C673" s="41"/>
      <c r="D673" s="42"/>
      <c r="E673" s="42"/>
      <c r="F673" s="41" t="s">
        <v>1574</v>
      </c>
      <c r="G673" s="41" t="s">
        <v>867</v>
      </c>
      <c r="H673" s="42">
        <v>30</v>
      </c>
      <c r="I673" s="41"/>
    </row>
    <row r="674" spans="1:9" ht="14.25" customHeight="1" x14ac:dyDescent="0.2">
      <c r="A674" s="41"/>
      <c r="B674" s="42"/>
      <c r="C674" s="41"/>
      <c r="D674" s="42"/>
      <c r="E674" s="42"/>
      <c r="F674" s="41" t="s">
        <v>1575</v>
      </c>
      <c r="G674" s="41" t="s">
        <v>223</v>
      </c>
      <c r="H674" s="42">
        <v>180</v>
      </c>
      <c r="I674" s="41"/>
    </row>
    <row r="675" spans="1:9" ht="14.25" customHeight="1" x14ac:dyDescent="0.2">
      <c r="A675" s="41"/>
      <c r="B675" s="42"/>
      <c r="C675" s="41"/>
      <c r="D675" s="42"/>
      <c r="E675" s="42"/>
      <c r="F675" s="41" t="s">
        <v>1576</v>
      </c>
      <c r="G675" s="41" t="s">
        <v>223</v>
      </c>
      <c r="H675" s="42">
        <v>104</v>
      </c>
      <c r="I675" s="41"/>
    </row>
    <row r="676" spans="1:9" ht="14.25" customHeight="1" x14ac:dyDescent="0.2">
      <c r="A676" s="41"/>
      <c r="B676" s="42"/>
      <c r="C676" s="41"/>
      <c r="D676" s="42"/>
      <c r="E676" s="42"/>
      <c r="F676" s="41" t="s">
        <v>1519</v>
      </c>
      <c r="G676" s="41" t="s">
        <v>258</v>
      </c>
      <c r="H676" s="42">
        <v>100</v>
      </c>
      <c r="I676" s="41"/>
    </row>
    <row r="677" spans="1:9" ht="14.25" customHeight="1" x14ac:dyDescent="0.2">
      <c r="A677" s="41"/>
      <c r="B677" s="42"/>
      <c r="C677" s="41"/>
      <c r="D677" s="42"/>
      <c r="E677" s="42"/>
      <c r="F677" s="41" t="s">
        <v>1519</v>
      </c>
      <c r="G677" s="41" t="s">
        <v>259</v>
      </c>
      <c r="H677" s="42">
        <v>140</v>
      </c>
      <c r="I677" s="41"/>
    </row>
    <row r="678" spans="1:9" ht="14.25" customHeight="1" x14ac:dyDescent="0.2">
      <c r="A678" s="41"/>
      <c r="B678" s="42"/>
      <c r="C678" s="41"/>
      <c r="D678" s="42"/>
      <c r="E678" s="42"/>
      <c r="F678" s="41" t="s">
        <v>1519</v>
      </c>
      <c r="G678" s="41" t="s">
        <v>886</v>
      </c>
      <c r="H678" s="42">
        <v>180</v>
      </c>
      <c r="I678" s="41"/>
    </row>
    <row r="679" spans="1:9" ht="14.25" customHeight="1" x14ac:dyDescent="0.2">
      <c r="A679" s="41"/>
      <c r="B679" s="42"/>
      <c r="C679" s="41"/>
      <c r="D679" s="42"/>
      <c r="E679" s="42"/>
      <c r="F679" s="41" t="s">
        <v>1541</v>
      </c>
      <c r="G679" s="41" t="s">
        <v>894</v>
      </c>
      <c r="H679" s="42">
        <v>30</v>
      </c>
      <c r="I679" s="41"/>
    </row>
    <row r="680" spans="1:9" ht="14.25" customHeight="1" x14ac:dyDescent="0.2">
      <c r="A680" s="41"/>
      <c r="B680" s="42"/>
      <c r="C680" s="41"/>
      <c r="D680" s="42"/>
      <c r="E680" s="42"/>
      <c r="F680" s="41" t="s">
        <v>1542</v>
      </c>
      <c r="G680" s="41" t="s">
        <v>894</v>
      </c>
      <c r="H680" s="42">
        <v>30</v>
      </c>
      <c r="I680" s="41"/>
    </row>
    <row r="681" spans="1:9" ht="14.25" customHeight="1" x14ac:dyDescent="0.2">
      <c r="A681" s="41">
        <v>58</v>
      </c>
      <c r="B681" s="42" t="s">
        <v>847</v>
      </c>
      <c r="C681" s="41" t="s">
        <v>1326</v>
      </c>
      <c r="D681" s="42">
        <v>420</v>
      </c>
      <c r="E681" s="42">
        <v>1550</v>
      </c>
      <c r="F681" s="41" t="s">
        <v>1575</v>
      </c>
      <c r="G681" s="41" t="s">
        <v>236</v>
      </c>
      <c r="H681" s="42">
        <v>90</v>
      </c>
      <c r="I681" s="41"/>
    </row>
    <row r="682" spans="1:9" ht="14.25" customHeight="1" x14ac:dyDescent="0.2">
      <c r="A682" s="41"/>
      <c r="B682" s="42"/>
      <c r="C682" s="41"/>
      <c r="D682" s="42"/>
      <c r="E682" s="42"/>
      <c r="F682" s="41" t="s">
        <v>1529</v>
      </c>
      <c r="G682" s="41" t="s">
        <v>236</v>
      </c>
      <c r="H682" s="42">
        <v>83</v>
      </c>
      <c r="I682" s="41"/>
    </row>
    <row r="683" spans="1:9" ht="14.25" customHeight="1" x14ac:dyDescent="0.2">
      <c r="A683" s="41"/>
      <c r="B683" s="42"/>
      <c r="C683" s="41"/>
      <c r="D683" s="42"/>
      <c r="E683" s="42"/>
      <c r="F683" s="41" t="s">
        <v>1576</v>
      </c>
      <c r="G683" s="41" t="s">
        <v>236</v>
      </c>
      <c r="H683" s="42">
        <v>60</v>
      </c>
      <c r="I683" s="41"/>
    </row>
    <row r="684" spans="1:9" ht="14.25" customHeight="1" x14ac:dyDescent="0.2">
      <c r="A684" s="41"/>
      <c r="B684" s="42"/>
      <c r="C684" s="41"/>
      <c r="D684" s="42"/>
      <c r="E684" s="42"/>
      <c r="F684" s="41" t="s">
        <v>1577</v>
      </c>
      <c r="G684" s="41" t="s">
        <v>241</v>
      </c>
      <c r="H684" s="42">
        <v>40</v>
      </c>
      <c r="I684" s="41"/>
    </row>
    <row r="685" spans="1:9" ht="14.25" customHeight="1" x14ac:dyDescent="0.2">
      <c r="A685" s="41"/>
      <c r="B685" s="42"/>
      <c r="C685" s="41"/>
      <c r="D685" s="42"/>
      <c r="E685" s="42"/>
      <c r="F685" s="41" t="s">
        <v>1577</v>
      </c>
      <c r="G685" s="41" t="s">
        <v>651</v>
      </c>
      <c r="H685" s="42">
        <v>47</v>
      </c>
      <c r="I685" s="41"/>
    </row>
    <row r="686" spans="1:9" ht="14.25" customHeight="1" x14ac:dyDescent="0.2">
      <c r="A686" s="41"/>
      <c r="B686" s="42"/>
      <c r="C686" s="41"/>
      <c r="D686" s="42"/>
      <c r="E686" s="42"/>
      <c r="F686" s="41" t="s">
        <v>1578</v>
      </c>
      <c r="G686" s="41" t="s">
        <v>651</v>
      </c>
      <c r="H686" s="42">
        <v>120</v>
      </c>
      <c r="I686" s="41"/>
    </row>
    <row r="687" spans="1:9" ht="14.25" customHeight="1" x14ac:dyDescent="0.2">
      <c r="A687" s="41"/>
      <c r="B687" s="42"/>
      <c r="C687" s="41"/>
      <c r="D687" s="42"/>
      <c r="E687" s="42"/>
      <c r="F687" s="41" t="s">
        <v>1577</v>
      </c>
      <c r="G687" s="41" t="s">
        <v>652</v>
      </c>
      <c r="H687" s="42">
        <v>360</v>
      </c>
      <c r="I687" s="41"/>
    </row>
    <row r="688" spans="1:9" ht="14.25" customHeight="1" x14ac:dyDescent="0.2">
      <c r="A688" s="41"/>
      <c r="B688" s="42"/>
      <c r="C688" s="41"/>
      <c r="D688" s="42"/>
      <c r="E688" s="42"/>
      <c r="F688" s="41" t="s">
        <v>1579</v>
      </c>
      <c r="G688" s="41" t="s">
        <v>851</v>
      </c>
      <c r="H688" s="42">
        <v>90</v>
      </c>
      <c r="I688" s="41"/>
    </row>
    <row r="689" spans="1:9" ht="14.25" customHeight="1" x14ac:dyDescent="0.2">
      <c r="A689" s="41"/>
      <c r="B689" s="42"/>
      <c r="C689" s="41"/>
      <c r="D689" s="42"/>
      <c r="E689" s="42"/>
      <c r="F689" s="41" t="s">
        <v>1561</v>
      </c>
      <c r="G689" s="41" t="s">
        <v>851</v>
      </c>
      <c r="H689" s="42">
        <v>60</v>
      </c>
      <c r="I689" s="41"/>
    </row>
    <row r="690" spans="1:9" ht="14.25" customHeight="1" x14ac:dyDescent="0.2">
      <c r="A690" s="41"/>
      <c r="B690" s="42"/>
      <c r="C690" s="41"/>
      <c r="D690" s="42"/>
      <c r="E690" s="42"/>
      <c r="F690" s="41" t="s">
        <v>1580</v>
      </c>
      <c r="G690" s="41" t="s">
        <v>879</v>
      </c>
      <c r="H690" s="42">
        <v>120</v>
      </c>
      <c r="I690" s="41"/>
    </row>
    <row r="691" spans="1:9" ht="14.25" customHeight="1" x14ac:dyDescent="0.2">
      <c r="A691" s="41"/>
      <c r="B691" s="42"/>
      <c r="C691" s="41"/>
      <c r="D691" s="42"/>
      <c r="E691" s="42"/>
      <c r="F691" s="41" t="s">
        <v>1529</v>
      </c>
      <c r="G691" s="41" t="s">
        <v>223</v>
      </c>
      <c r="H691" s="42">
        <v>240</v>
      </c>
      <c r="I691" s="41"/>
    </row>
    <row r="692" spans="1:9" ht="14.25" customHeight="1" x14ac:dyDescent="0.2">
      <c r="A692" s="41"/>
      <c r="B692" s="42"/>
      <c r="C692" s="41"/>
      <c r="D692" s="42"/>
      <c r="E692" s="42"/>
      <c r="F692" s="41" t="s">
        <v>1580</v>
      </c>
      <c r="G692" s="41" t="s">
        <v>1777</v>
      </c>
      <c r="H692" s="42">
        <v>120</v>
      </c>
      <c r="I692" s="41"/>
    </row>
    <row r="693" spans="1:9" ht="14.25" customHeight="1" x14ac:dyDescent="0.2">
      <c r="A693" s="41"/>
      <c r="B693" s="42"/>
      <c r="C693" s="41"/>
      <c r="D693" s="42"/>
      <c r="E693" s="42"/>
      <c r="F693" s="41" t="s">
        <v>1578</v>
      </c>
      <c r="G693" s="41" t="s">
        <v>887</v>
      </c>
      <c r="H693" s="42">
        <v>120</v>
      </c>
      <c r="I693" s="41"/>
    </row>
    <row r="694" spans="1:9" ht="14.25" customHeight="1" x14ac:dyDescent="0.2">
      <c r="A694" s="41">
        <v>59</v>
      </c>
      <c r="B694" s="42" t="s">
        <v>184</v>
      </c>
      <c r="C694" s="41" t="s">
        <v>489</v>
      </c>
      <c r="D694" s="42">
        <v>616</v>
      </c>
      <c r="E694" s="42">
        <v>1442</v>
      </c>
      <c r="F694" s="41" t="s">
        <v>1554</v>
      </c>
      <c r="G694" s="41" t="s">
        <v>218</v>
      </c>
      <c r="H694" s="42">
        <v>240</v>
      </c>
      <c r="I694" s="41"/>
    </row>
    <row r="695" spans="1:9" ht="14.25" customHeight="1" x14ac:dyDescent="0.2">
      <c r="A695" s="41"/>
      <c r="B695" s="42"/>
      <c r="C695" s="41"/>
      <c r="D695" s="42"/>
      <c r="E695" s="42"/>
      <c r="F695" s="41" t="s">
        <v>1581</v>
      </c>
      <c r="G695" s="41" t="s">
        <v>222</v>
      </c>
      <c r="H695" s="42">
        <v>60</v>
      </c>
      <c r="I695" s="41"/>
    </row>
    <row r="696" spans="1:9" ht="14.25" customHeight="1" x14ac:dyDescent="0.2">
      <c r="A696" s="41"/>
      <c r="B696" s="42"/>
      <c r="C696" s="41"/>
      <c r="D696" s="42"/>
      <c r="E696" s="42"/>
      <c r="F696" s="41" t="s">
        <v>1554</v>
      </c>
      <c r="G696" s="41" t="s">
        <v>222</v>
      </c>
      <c r="H696" s="42">
        <v>45</v>
      </c>
      <c r="I696" s="41"/>
    </row>
    <row r="697" spans="1:9" ht="14.25" customHeight="1" x14ac:dyDescent="0.2">
      <c r="A697" s="41"/>
      <c r="B697" s="42"/>
      <c r="C697" s="41"/>
      <c r="D697" s="42"/>
      <c r="E697" s="42"/>
      <c r="F697" s="41" t="s">
        <v>1559</v>
      </c>
      <c r="G697" s="41" t="s">
        <v>241</v>
      </c>
      <c r="H697" s="42">
        <v>304</v>
      </c>
      <c r="I697" s="41"/>
    </row>
    <row r="698" spans="1:9" ht="14.25" customHeight="1" x14ac:dyDescent="0.2">
      <c r="A698" s="41"/>
      <c r="B698" s="42"/>
      <c r="C698" s="41"/>
      <c r="D698" s="42"/>
      <c r="E698" s="42"/>
      <c r="F698" s="41" t="s">
        <v>1517</v>
      </c>
      <c r="G698" s="41" t="s">
        <v>253</v>
      </c>
      <c r="H698" s="42">
        <v>60</v>
      </c>
      <c r="I698" s="41"/>
    </row>
    <row r="699" spans="1:9" ht="14.25" customHeight="1" x14ac:dyDescent="0.2">
      <c r="A699" s="41"/>
      <c r="B699" s="42"/>
      <c r="C699" s="41"/>
      <c r="D699" s="42"/>
      <c r="E699" s="42"/>
      <c r="F699" s="41" t="s">
        <v>1533</v>
      </c>
      <c r="G699" s="41" t="s">
        <v>851</v>
      </c>
      <c r="H699" s="42">
        <v>60</v>
      </c>
      <c r="I699" s="41"/>
    </row>
    <row r="700" spans="1:9" ht="14.25" customHeight="1" x14ac:dyDescent="0.2">
      <c r="A700" s="41"/>
      <c r="B700" s="42"/>
      <c r="C700" s="41"/>
      <c r="D700" s="42"/>
      <c r="E700" s="42"/>
      <c r="F700" s="41" t="s">
        <v>1557</v>
      </c>
      <c r="G700" s="41" t="s">
        <v>216</v>
      </c>
      <c r="H700" s="42">
        <v>43</v>
      </c>
      <c r="I700" s="41"/>
    </row>
    <row r="701" spans="1:9" ht="14.25" customHeight="1" x14ac:dyDescent="0.2">
      <c r="A701" s="41"/>
      <c r="B701" s="42"/>
      <c r="C701" s="41"/>
      <c r="D701" s="42"/>
      <c r="E701" s="42"/>
      <c r="F701" s="41" t="s">
        <v>1530</v>
      </c>
      <c r="G701" s="41" t="s">
        <v>216</v>
      </c>
      <c r="H701" s="42">
        <v>90</v>
      </c>
      <c r="I701" s="41"/>
    </row>
    <row r="702" spans="1:9" ht="14.25" customHeight="1" x14ac:dyDescent="0.2">
      <c r="A702" s="41"/>
      <c r="B702" s="42"/>
      <c r="C702" s="41"/>
      <c r="D702" s="42"/>
      <c r="E702" s="42"/>
      <c r="F702" s="41" t="s">
        <v>1559</v>
      </c>
      <c r="G702" s="41" t="s">
        <v>258</v>
      </c>
      <c r="H702" s="42">
        <v>180</v>
      </c>
      <c r="I702" s="41"/>
    </row>
    <row r="703" spans="1:9" ht="14.25" customHeight="1" x14ac:dyDescent="0.2">
      <c r="A703" s="41"/>
      <c r="B703" s="42"/>
      <c r="C703" s="41"/>
      <c r="D703" s="42"/>
      <c r="E703" s="42"/>
      <c r="F703" s="41" t="s">
        <v>1533</v>
      </c>
      <c r="G703" s="41" t="s">
        <v>889</v>
      </c>
      <c r="H703" s="42">
        <v>120</v>
      </c>
      <c r="I703" s="41"/>
    </row>
    <row r="704" spans="1:9" ht="14.25" customHeight="1" x14ac:dyDescent="0.2">
      <c r="A704" s="41"/>
      <c r="B704" s="42"/>
      <c r="C704" s="41"/>
      <c r="D704" s="42"/>
      <c r="E704" s="42"/>
      <c r="F704" s="41" t="s">
        <v>1533</v>
      </c>
      <c r="G704" s="41" t="s">
        <v>894</v>
      </c>
      <c r="H704" s="42">
        <v>240</v>
      </c>
      <c r="I704" s="41"/>
    </row>
    <row r="705" spans="1:9" ht="14.25" customHeight="1" x14ac:dyDescent="0.2">
      <c r="A705" s="41">
        <v>60</v>
      </c>
      <c r="B705" s="42" t="s">
        <v>209</v>
      </c>
      <c r="C705" s="41" t="s">
        <v>488</v>
      </c>
      <c r="D705" s="42">
        <v>616</v>
      </c>
      <c r="E705" s="42">
        <v>1518</v>
      </c>
      <c r="F705" s="41" t="s">
        <v>1581</v>
      </c>
      <c r="G705" s="41" t="s">
        <v>204</v>
      </c>
      <c r="H705" s="42">
        <v>108</v>
      </c>
      <c r="I705" s="41"/>
    </row>
    <row r="706" spans="1:9" ht="14.25" customHeight="1" x14ac:dyDescent="0.2">
      <c r="A706" s="41"/>
      <c r="B706" s="42"/>
      <c r="C706" s="41"/>
      <c r="D706" s="42"/>
      <c r="E706" s="42"/>
      <c r="F706" s="41" t="s">
        <v>1515</v>
      </c>
      <c r="G706" s="41" t="s">
        <v>204</v>
      </c>
      <c r="H706" s="42">
        <v>240</v>
      </c>
      <c r="I706" s="41"/>
    </row>
    <row r="707" spans="1:9" ht="14.25" customHeight="1" x14ac:dyDescent="0.2">
      <c r="A707" s="41"/>
      <c r="B707" s="42"/>
      <c r="C707" s="41"/>
      <c r="D707" s="42"/>
      <c r="E707" s="42"/>
      <c r="F707" s="41" t="s">
        <v>1581</v>
      </c>
      <c r="G707" s="41" t="s">
        <v>216</v>
      </c>
      <c r="H707" s="42">
        <v>72</v>
      </c>
      <c r="I707" s="41"/>
    </row>
    <row r="708" spans="1:9" ht="14.25" customHeight="1" x14ac:dyDescent="0.2">
      <c r="A708" s="41"/>
      <c r="B708" s="42"/>
      <c r="C708" s="41"/>
      <c r="D708" s="42"/>
      <c r="E708" s="42"/>
      <c r="F708" s="41" t="s">
        <v>1557</v>
      </c>
      <c r="G708" s="41" t="s">
        <v>223</v>
      </c>
      <c r="H708" s="42">
        <v>150</v>
      </c>
      <c r="I708" s="41"/>
    </row>
    <row r="709" spans="1:9" ht="14.25" customHeight="1" x14ac:dyDescent="0.2">
      <c r="A709" s="41"/>
      <c r="B709" s="42"/>
      <c r="C709" s="41"/>
      <c r="D709" s="42"/>
      <c r="E709" s="42"/>
      <c r="F709" s="41" t="s">
        <v>1559</v>
      </c>
      <c r="G709" s="41" t="s">
        <v>259</v>
      </c>
      <c r="H709" s="42">
        <v>180</v>
      </c>
      <c r="I709" s="41"/>
    </row>
    <row r="710" spans="1:9" ht="14.25" customHeight="1" x14ac:dyDescent="0.2">
      <c r="A710" s="41"/>
      <c r="B710" s="42"/>
      <c r="C710" s="41"/>
      <c r="D710" s="42"/>
      <c r="E710" s="42"/>
      <c r="F710" s="41" t="s">
        <v>1558</v>
      </c>
      <c r="G710" s="41" t="s">
        <v>886</v>
      </c>
      <c r="H710" s="42">
        <v>120</v>
      </c>
      <c r="I710" s="41"/>
    </row>
    <row r="711" spans="1:9" ht="14.25" customHeight="1" x14ac:dyDescent="0.2">
      <c r="A711" s="41"/>
      <c r="B711" s="42"/>
      <c r="C711" s="41"/>
      <c r="D711" s="42"/>
      <c r="E711" s="42"/>
      <c r="F711" s="41" t="s">
        <v>1560</v>
      </c>
      <c r="G711" s="41" t="s">
        <v>887</v>
      </c>
      <c r="H711" s="42">
        <v>48</v>
      </c>
      <c r="I711" s="41"/>
    </row>
    <row r="712" spans="1:9" ht="14.25" customHeight="1" x14ac:dyDescent="0.2">
      <c r="A712" s="41"/>
      <c r="B712" s="42"/>
      <c r="C712" s="41"/>
      <c r="D712" s="42"/>
      <c r="E712" s="42"/>
      <c r="F712" s="41" t="s">
        <v>1807</v>
      </c>
      <c r="G712" s="41" t="s">
        <v>894</v>
      </c>
      <c r="H712" s="42">
        <v>360</v>
      </c>
      <c r="I712" s="41"/>
    </row>
    <row r="713" spans="1:9" ht="14.25" customHeight="1" x14ac:dyDescent="0.2">
      <c r="A713" s="41"/>
      <c r="B713" s="42"/>
      <c r="C713" s="41"/>
      <c r="D713" s="42"/>
      <c r="E713" s="42"/>
      <c r="F713" s="41" t="s">
        <v>1577</v>
      </c>
      <c r="G713" s="41" t="s">
        <v>894</v>
      </c>
      <c r="H713" s="42">
        <v>240</v>
      </c>
      <c r="I713" s="41"/>
    </row>
    <row r="714" spans="1:9" ht="14.25" customHeight="1" x14ac:dyDescent="0.2">
      <c r="A714" s="41">
        <v>61</v>
      </c>
      <c r="B714" s="42" t="s">
        <v>249</v>
      </c>
      <c r="C714" s="41" t="s">
        <v>1327</v>
      </c>
      <c r="D714" s="42">
        <v>616</v>
      </c>
      <c r="E714" s="42">
        <v>1532</v>
      </c>
      <c r="F714" s="41" t="s">
        <v>1559</v>
      </c>
      <c r="G714" s="41" t="s">
        <v>253</v>
      </c>
      <c r="H714" s="42">
        <v>11</v>
      </c>
      <c r="I714" s="41"/>
    </row>
    <row r="715" spans="1:9" ht="14.25" customHeight="1" x14ac:dyDescent="0.2">
      <c r="A715" s="41"/>
      <c r="B715" s="42"/>
      <c r="C715" s="41"/>
      <c r="D715" s="42"/>
      <c r="E715" s="42"/>
      <c r="F715" s="41" t="s">
        <v>1531</v>
      </c>
      <c r="G715" s="41" t="s">
        <v>253</v>
      </c>
      <c r="H715" s="42">
        <v>75</v>
      </c>
      <c r="I715" s="41"/>
    </row>
    <row r="716" spans="1:9" ht="14.25" customHeight="1" x14ac:dyDescent="0.2">
      <c r="A716" s="41"/>
      <c r="B716" s="42"/>
      <c r="C716" s="41"/>
      <c r="D716" s="42"/>
      <c r="E716" s="42"/>
      <c r="F716" s="41" t="s">
        <v>1519</v>
      </c>
      <c r="G716" s="41" t="s">
        <v>651</v>
      </c>
      <c r="H716" s="42">
        <v>156</v>
      </c>
      <c r="I716" s="41"/>
    </row>
    <row r="717" spans="1:9" ht="14.25" customHeight="1" x14ac:dyDescent="0.2">
      <c r="A717" s="41"/>
      <c r="B717" s="42"/>
      <c r="C717" s="41"/>
      <c r="D717" s="42"/>
      <c r="E717" s="42"/>
      <c r="F717" s="41" t="s">
        <v>1531</v>
      </c>
      <c r="G717" s="41" t="s">
        <v>651</v>
      </c>
      <c r="H717" s="42">
        <v>150</v>
      </c>
      <c r="I717" s="41"/>
    </row>
    <row r="718" spans="1:9" ht="14.25" customHeight="1" x14ac:dyDescent="0.2">
      <c r="A718" s="41"/>
      <c r="B718" s="42"/>
      <c r="C718" s="41"/>
      <c r="D718" s="42"/>
      <c r="E718" s="42"/>
      <c r="F718" s="41" t="s">
        <v>1582</v>
      </c>
      <c r="G718" s="41" t="s">
        <v>652</v>
      </c>
      <c r="H718" s="42">
        <v>360</v>
      </c>
      <c r="I718" s="41"/>
    </row>
    <row r="719" spans="1:9" ht="14.25" customHeight="1" x14ac:dyDescent="0.2">
      <c r="A719" s="41"/>
      <c r="B719" s="42"/>
      <c r="C719" s="41"/>
      <c r="D719" s="42"/>
      <c r="E719" s="42"/>
      <c r="F719" s="41" t="s">
        <v>1531</v>
      </c>
      <c r="G719" s="41" t="s">
        <v>652</v>
      </c>
      <c r="H719" s="42">
        <v>300</v>
      </c>
      <c r="I719" s="41"/>
    </row>
    <row r="720" spans="1:9" ht="14.25" customHeight="1" x14ac:dyDescent="0.2">
      <c r="A720" s="41"/>
      <c r="B720" s="42"/>
      <c r="C720" s="41"/>
      <c r="D720" s="42"/>
      <c r="E720" s="42"/>
      <c r="F720" s="41" t="s">
        <v>1559</v>
      </c>
      <c r="G720" s="41" t="s">
        <v>886</v>
      </c>
      <c r="H720" s="42">
        <v>180</v>
      </c>
      <c r="I720" s="41"/>
    </row>
    <row r="721" spans="1:9" ht="14.25" customHeight="1" x14ac:dyDescent="0.2">
      <c r="A721" s="41"/>
      <c r="B721" s="42"/>
      <c r="C721" s="41"/>
      <c r="D721" s="42"/>
      <c r="E721" s="42"/>
      <c r="F721" s="41" t="s">
        <v>1531</v>
      </c>
      <c r="G721" s="41" t="s">
        <v>886</v>
      </c>
      <c r="H721" s="42">
        <v>150</v>
      </c>
      <c r="I721" s="41"/>
    </row>
    <row r="722" spans="1:9" ht="14.25" customHeight="1" x14ac:dyDescent="0.2">
      <c r="A722" s="41"/>
      <c r="B722" s="42"/>
      <c r="C722" s="41"/>
      <c r="D722" s="42"/>
      <c r="E722" s="42"/>
      <c r="F722" s="41" t="s">
        <v>1531</v>
      </c>
      <c r="G722" s="41" t="s">
        <v>887</v>
      </c>
      <c r="H722" s="42">
        <v>150</v>
      </c>
      <c r="I722" s="41"/>
    </row>
    <row r="723" spans="1:9" ht="14.25" customHeight="1" x14ac:dyDescent="0.2">
      <c r="A723" s="41">
        <v>62</v>
      </c>
      <c r="B723" s="42" t="s">
        <v>257</v>
      </c>
      <c r="C723" s="41" t="s">
        <v>490</v>
      </c>
      <c r="D723" s="42">
        <v>616</v>
      </c>
      <c r="E723" s="42">
        <v>1987</v>
      </c>
      <c r="F723" s="41" t="s">
        <v>1569</v>
      </c>
      <c r="G723" s="41" t="s">
        <v>651</v>
      </c>
      <c r="H723" s="42">
        <v>227</v>
      </c>
      <c r="I723" s="41"/>
    </row>
    <row r="724" spans="1:9" ht="14.25" customHeight="1" x14ac:dyDescent="0.2">
      <c r="A724" s="41"/>
      <c r="B724" s="42"/>
      <c r="C724" s="41"/>
      <c r="D724" s="42"/>
      <c r="E724" s="42"/>
      <c r="F724" s="41" t="s">
        <v>1569</v>
      </c>
      <c r="G724" s="41" t="s">
        <v>652</v>
      </c>
      <c r="H724" s="42">
        <v>440</v>
      </c>
      <c r="I724" s="41"/>
    </row>
    <row r="725" spans="1:9" ht="14.25" customHeight="1" x14ac:dyDescent="0.2">
      <c r="A725" s="41"/>
      <c r="B725" s="42"/>
      <c r="C725" s="41"/>
      <c r="D725" s="42"/>
      <c r="E725" s="42"/>
      <c r="F725" s="41" t="s">
        <v>1559</v>
      </c>
      <c r="G725" s="41" t="s">
        <v>652</v>
      </c>
      <c r="H725" s="42">
        <v>360</v>
      </c>
      <c r="I725" s="41"/>
    </row>
    <row r="726" spans="1:9" ht="14.25" customHeight="1" x14ac:dyDescent="0.2">
      <c r="A726" s="41"/>
      <c r="B726" s="42"/>
      <c r="C726" s="41"/>
      <c r="D726" s="42"/>
      <c r="E726" s="42"/>
      <c r="F726" s="41" t="s">
        <v>1579</v>
      </c>
      <c r="G726" s="41" t="s">
        <v>893</v>
      </c>
      <c r="H726" s="42">
        <v>360</v>
      </c>
      <c r="I726" s="41"/>
    </row>
    <row r="727" spans="1:9" ht="14.25" customHeight="1" x14ac:dyDescent="0.2">
      <c r="A727" s="41"/>
      <c r="B727" s="42"/>
      <c r="C727" s="41"/>
      <c r="D727" s="42"/>
      <c r="E727" s="42"/>
      <c r="F727" s="41" t="s">
        <v>1578</v>
      </c>
      <c r="G727" s="41" t="s">
        <v>893</v>
      </c>
      <c r="H727" s="42">
        <v>240</v>
      </c>
      <c r="I727" s="41"/>
    </row>
    <row r="728" spans="1:9" ht="14.25" customHeight="1" x14ac:dyDescent="0.2">
      <c r="A728" s="41"/>
      <c r="B728" s="42"/>
      <c r="C728" s="41"/>
      <c r="D728" s="42"/>
      <c r="E728" s="42"/>
      <c r="F728" s="41" t="s">
        <v>1808</v>
      </c>
      <c r="G728" s="41" t="s">
        <v>894</v>
      </c>
      <c r="H728" s="42">
        <v>360</v>
      </c>
      <c r="I728" s="41"/>
    </row>
    <row r="729" spans="1:9" ht="14.25" customHeight="1" x14ac:dyDescent="0.2">
      <c r="A729" s="41">
        <v>63</v>
      </c>
      <c r="B729" s="42" t="s">
        <v>345</v>
      </c>
      <c r="C729" s="41" t="s">
        <v>548</v>
      </c>
      <c r="D729" s="42">
        <v>616</v>
      </c>
      <c r="E729" s="42">
        <v>690</v>
      </c>
      <c r="F729" s="41" t="s">
        <v>801</v>
      </c>
      <c r="G729" s="41" t="s">
        <v>108</v>
      </c>
      <c r="H729" s="42">
        <v>120</v>
      </c>
      <c r="I729" s="41"/>
    </row>
    <row r="730" spans="1:9" ht="14.25" customHeight="1" x14ac:dyDescent="0.2">
      <c r="A730" s="41"/>
      <c r="B730" s="42"/>
      <c r="C730" s="41"/>
      <c r="D730" s="42"/>
      <c r="E730" s="42"/>
      <c r="F730" s="41" t="s">
        <v>801</v>
      </c>
      <c r="G730" s="41" t="s">
        <v>110</v>
      </c>
      <c r="H730" s="42">
        <v>120</v>
      </c>
      <c r="I730" s="41"/>
    </row>
    <row r="731" spans="1:9" ht="14.25" customHeight="1" x14ac:dyDescent="0.2">
      <c r="A731" s="41"/>
      <c r="B731" s="42"/>
      <c r="C731" s="41"/>
      <c r="D731" s="42"/>
      <c r="E731" s="42"/>
      <c r="F731" s="41" t="s">
        <v>801</v>
      </c>
      <c r="G731" s="41" t="s">
        <v>1002</v>
      </c>
      <c r="H731" s="42">
        <v>60</v>
      </c>
      <c r="I731" s="41"/>
    </row>
    <row r="732" spans="1:9" ht="14.25" customHeight="1" x14ac:dyDescent="0.2">
      <c r="A732" s="41"/>
      <c r="B732" s="42"/>
      <c r="C732" s="41"/>
      <c r="D732" s="42"/>
      <c r="E732" s="42"/>
      <c r="F732" s="41" t="s">
        <v>668</v>
      </c>
      <c r="G732" s="41" t="s">
        <v>623</v>
      </c>
      <c r="H732" s="42">
        <v>90</v>
      </c>
      <c r="I732" s="41"/>
    </row>
    <row r="733" spans="1:9" ht="14.25" customHeight="1" x14ac:dyDescent="0.2">
      <c r="A733" s="41"/>
      <c r="B733" s="42"/>
      <c r="C733" s="41"/>
      <c r="D733" s="42"/>
      <c r="E733" s="42"/>
      <c r="F733" s="41" t="s">
        <v>663</v>
      </c>
      <c r="G733" s="41" t="s">
        <v>623</v>
      </c>
      <c r="H733" s="42">
        <v>90</v>
      </c>
      <c r="I733" s="41"/>
    </row>
    <row r="734" spans="1:9" ht="14.25" customHeight="1" x14ac:dyDescent="0.2">
      <c r="A734" s="41"/>
      <c r="B734" s="42"/>
      <c r="C734" s="41"/>
      <c r="D734" s="42"/>
      <c r="E734" s="42"/>
      <c r="F734" s="41" t="s">
        <v>667</v>
      </c>
      <c r="G734" s="41" t="s">
        <v>633</v>
      </c>
      <c r="H734" s="42">
        <v>60</v>
      </c>
      <c r="I734" s="41"/>
    </row>
    <row r="735" spans="1:9" ht="14.25" customHeight="1" x14ac:dyDescent="0.2">
      <c r="A735" s="41"/>
      <c r="B735" s="42"/>
      <c r="C735" s="41"/>
      <c r="D735" s="42"/>
      <c r="E735" s="42"/>
      <c r="F735" s="41" t="s">
        <v>1583</v>
      </c>
      <c r="G735" s="41" t="s">
        <v>1849</v>
      </c>
      <c r="H735" s="42">
        <v>90</v>
      </c>
      <c r="I735" s="41"/>
    </row>
    <row r="736" spans="1:9" ht="14.25" customHeight="1" x14ac:dyDescent="0.2">
      <c r="A736" s="41"/>
      <c r="B736" s="42"/>
      <c r="C736" s="41"/>
      <c r="D736" s="42"/>
      <c r="E736" s="42"/>
      <c r="F736" s="41" t="s">
        <v>1584</v>
      </c>
      <c r="G736" s="41" t="s">
        <v>1849</v>
      </c>
      <c r="H736" s="42">
        <v>60</v>
      </c>
      <c r="I736" s="41"/>
    </row>
    <row r="737" spans="1:9" ht="14.25" customHeight="1" x14ac:dyDescent="0.2">
      <c r="A737" s="41">
        <v>64</v>
      </c>
      <c r="B737" s="42" t="s">
        <v>346</v>
      </c>
      <c r="C737" s="41" t="s">
        <v>549</v>
      </c>
      <c r="D737" s="42">
        <v>616</v>
      </c>
      <c r="E737" s="42">
        <v>540</v>
      </c>
      <c r="F737" s="41" t="s">
        <v>1585</v>
      </c>
      <c r="G737" s="41" t="s">
        <v>1271</v>
      </c>
      <c r="H737" s="42">
        <v>60</v>
      </c>
      <c r="I737" s="41"/>
    </row>
    <row r="738" spans="1:9" ht="14.25" customHeight="1" x14ac:dyDescent="0.2">
      <c r="A738" s="41"/>
      <c r="B738" s="42"/>
      <c r="C738" s="41"/>
      <c r="D738" s="42"/>
      <c r="E738" s="42"/>
      <c r="F738" s="41" t="s">
        <v>1586</v>
      </c>
      <c r="G738" s="41" t="s">
        <v>1284</v>
      </c>
      <c r="H738" s="42">
        <v>60</v>
      </c>
      <c r="I738" s="41"/>
    </row>
    <row r="739" spans="1:9" ht="14.25" customHeight="1" x14ac:dyDescent="0.2">
      <c r="A739" s="41"/>
      <c r="B739" s="42"/>
      <c r="C739" s="41"/>
      <c r="D739" s="42"/>
      <c r="E739" s="42"/>
      <c r="F739" s="41" t="s">
        <v>685</v>
      </c>
      <c r="G739" s="41" t="s">
        <v>1310</v>
      </c>
      <c r="H739" s="42">
        <v>60</v>
      </c>
      <c r="I739" s="41"/>
    </row>
    <row r="740" spans="1:9" ht="14.25" customHeight="1" x14ac:dyDescent="0.2">
      <c r="A740" s="41"/>
      <c r="B740" s="42"/>
      <c r="C740" s="41"/>
      <c r="D740" s="42"/>
      <c r="E740" s="42"/>
      <c r="F740" s="41" t="s">
        <v>686</v>
      </c>
      <c r="G740" s="41" t="s">
        <v>1310</v>
      </c>
      <c r="H740" s="42">
        <v>30</v>
      </c>
      <c r="I740" s="41"/>
    </row>
    <row r="741" spans="1:9" ht="14.25" customHeight="1" x14ac:dyDescent="0.2">
      <c r="A741" s="41"/>
      <c r="B741" s="42"/>
      <c r="C741" s="41"/>
      <c r="D741" s="42"/>
      <c r="E741" s="42"/>
      <c r="F741" s="41" t="s">
        <v>687</v>
      </c>
      <c r="G741" s="41" t="s">
        <v>1310</v>
      </c>
      <c r="H741" s="42">
        <v>30</v>
      </c>
      <c r="I741" s="41"/>
    </row>
    <row r="742" spans="1:9" ht="14.25" customHeight="1" x14ac:dyDescent="0.2">
      <c r="A742" s="41"/>
      <c r="B742" s="42"/>
      <c r="C742" s="41"/>
      <c r="D742" s="42"/>
      <c r="E742" s="42"/>
      <c r="F742" s="41" t="s">
        <v>688</v>
      </c>
      <c r="G742" s="41" t="s">
        <v>1310</v>
      </c>
      <c r="H742" s="42">
        <v>45</v>
      </c>
      <c r="I742" s="41"/>
    </row>
    <row r="743" spans="1:9" ht="14.25" customHeight="1" x14ac:dyDescent="0.2">
      <c r="A743" s="41"/>
      <c r="B743" s="42"/>
      <c r="C743" s="41"/>
      <c r="D743" s="42"/>
      <c r="E743" s="42"/>
      <c r="F743" s="41" t="s">
        <v>1586</v>
      </c>
      <c r="G743" s="41" t="s">
        <v>1310</v>
      </c>
      <c r="H743" s="42">
        <v>60</v>
      </c>
      <c r="I743" s="41"/>
    </row>
    <row r="744" spans="1:9" ht="14.25" customHeight="1" x14ac:dyDescent="0.2">
      <c r="A744" s="41"/>
      <c r="B744" s="42"/>
      <c r="C744" s="41"/>
      <c r="D744" s="42"/>
      <c r="E744" s="42"/>
      <c r="F744" s="41" t="s">
        <v>685</v>
      </c>
      <c r="G744" s="41" t="s">
        <v>1315</v>
      </c>
      <c r="H744" s="42">
        <v>60</v>
      </c>
      <c r="I744" s="41"/>
    </row>
    <row r="745" spans="1:9" ht="14.25" customHeight="1" x14ac:dyDescent="0.2">
      <c r="A745" s="41"/>
      <c r="B745" s="42"/>
      <c r="C745" s="41"/>
      <c r="D745" s="42"/>
      <c r="E745" s="42"/>
      <c r="F745" s="41" t="s">
        <v>686</v>
      </c>
      <c r="G745" s="41" t="s">
        <v>1315</v>
      </c>
      <c r="H745" s="42">
        <v>30</v>
      </c>
      <c r="I745" s="41"/>
    </row>
    <row r="746" spans="1:9" ht="14.25" customHeight="1" x14ac:dyDescent="0.2">
      <c r="A746" s="41"/>
      <c r="B746" s="42"/>
      <c r="C746" s="41"/>
      <c r="D746" s="42"/>
      <c r="E746" s="42"/>
      <c r="F746" s="41" t="s">
        <v>687</v>
      </c>
      <c r="G746" s="41" t="s">
        <v>1315</v>
      </c>
      <c r="H746" s="42">
        <v>30</v>
      </c>
      <c r="I746" s="41"/>
    </row>
    <row r="747" spans="1:9" ht="14.25" customHeight="1" x14ac:dyDescent="0.2">
      <c r="A747" s="41"/>
      <c r="B747" s="42"/>
      <c r="C747" s="41"/>
      <c r="D747" s="42"/>
      <c r="E747" s="42"/>
      <c r="F747" s="41" t="s">
        <v>688</v>
      </c>
      <c r="G747" s="41" t="s">
        <v>1315</v>
      </c>
      <c r="H747" s="42">
        <v>45</v>
      </c>
      <c r="I747" s="41"/>
    </row>
    <row r="748" spans="1:9" ht="14.25" customHeight="1" x14ac:dyDescent="0.2">
      <c r="A748" s="41"/>
      <c r="B748" s="42"/>
      <c r="C748" s="41"/>
      <c r="D748" s="42"/>
      <c r="E748" s="42"/>
      <c r="F748" s="41" t="s">
        <v>689</v>
      </c>
      <c r="G748" s="41" t="s">
        <v>1315</v>
      </c>
      <c r="H748" s="42">
        <v>30</v>
      </c>
      <c r="I748" s="41"/>
    </row>
    <row r="749" spans="1:9" ht="14.25" customHeight="1" x14ac:dyDescent="0.2">
      <c r="A749" s="41">
        <v>65</v>
      </c>
      <c r="B749" s="42" t="s">
        <v>347</v>
      </c>
      <c r="C749" s="41" t="s">
        <v>550</v>
      </c>
      <c r="D749" s="42">
        <v>370</v>
      </c>
      <c r="E749" s="42">
        <v>0</v>
      </c>
      <c r="F749" s="41"/>
      <c r="G749" s="41"/>
      <c r="H749" s="42"/>
      <c r="I749" s="41"/>
    </row>
    <row r="750" spans="1:9" ht="14.25" customHeight="1" x14ac:dyDescent="0.2">
      <c r="A750" s="41">
        <v>66</v>
      </c>
      <c r="B750" s="42" t="s">
        <v>348</v>
      </c>
      <c r="C750" s="41" t="s">
        <v>551</v>
      </c>
      <c r="D750" s="42">
        <v>431</v>
      </c>
      <c r="E750" s="42">
        <v>300</v>
      </c>
      <c r="F750" s="41" t="s">
        <v>670</v>
      </c>
      <c r="G750" s="41" t="s">
        <v>634</v>
      </c>
      <c r="H750" s="42">
        <v>90</v>
      </c>
      <c r="I750" s="41"/>
    </row>
    <row r="751" spans="1:9" ht="14.25" customHeight="1" x14ac:dyDescent="0.2">
      <c r="A751" s="41"/>
      <c r="B751" s="42"/>
      <c r="C751" s="41"/>
      <c r="D751" s="42"/>
      <c r="E751" s="42"/>
      <c r="F751" s="41" t="s">
        <v>1588</v>
      </c>
      <c r="G751" s="41" t="s">
        <v>1284</v>
      </c>
      <c r="H751" s="42">
        <v>90</v>
      </c>
      <c r="I751" s="41"/>
    </row>
    <row r="752" spans="1:9" ht="14.25" customHeight="1" x14ac:dyDescent="0.2">
      <c r="A752" s="41"/>
      <c r="B752" s="42"/>
      <c r="C752" s="41"/>
      <c r="D752" s="42"/>
      <c r="E752" s="42"/>
      <c r="F752" s="41" t="s">
        <v>1589</v>
      </c>
      <c r="G752" s="41" t="s">
        <v>1315</v>
      </c>
      <c r="H752" s="42">
        <v>120</v>
      </c>
      <c r="I752" s="41"/>
    </row>
    <row r="753" spans="1:9" ht="14.25" customHeight="1" x14ac:dyDescent="0.2">
      <c r="A753" s="41">
        <v>67</v>
      </c>
      <c r="B753" s="42" t="s">
        <v>350</v>
      </c>
      <c r="C753" s="41" t="s">
        <v>552</v>
      </c>
      <c r="D753" s="42">
        <v>616</v>
      </c>
      <c r="E753" s="42">
        <v>495</v>
      </c>
      <c r="F753" s="41" t="s">
        <v>1838</v>
      </c>
      <c r="G753" s="41" t="s">
        <v>118</v>
      </c>
      <c r="H753" s="42">
        <v>60</v>
      </c>
      <c r="I753" s="41"/>
    </row>
    <row r="754" spans="1:9" ht="14.25" customHeight="1" x14ac:dyDescent="0.2">
      <c r="A754" s="41"/>
      <c r="B754" s="42"/>
      <c r="C754" s="41"/>
      <c r="D754" s="42"/>
      <c r="E754" s="42"/>
      <c r="F754" s="41" t="s">
        <v>801</v>
      </c>
      <c r="G754" s="41" t="s">
        <v>120</v>
      </c>
      <c r="H754" s="42">
        <v>60</v>
      </c>
      <c r="I754" s="41"/>
    </row>
    <row r="755" spans="1:9" ht="14.25" customHeight="1" x14ac:dyDescent="0.2">
      <c r="A755" s="41"/>
      <c r="B755" s="42"/>
      <c r="C755" s="41"/>
      <c r="D755" s="42"/>
      <c r="E755" s="42"/>
      <c r="F755" s="41" t="s">
        <v>801</v>
      </c>
      <c r="G755" s="41" t="s">
        <v>939</v>
      </c>
      <c r="H755" s="42">
        <v>60</v>
      </c>
      <c r="I755" s="41"/>
    </row>
    <row r="756" spans="1:9" ht="14.25" customHeight="1" x14ac:dyDescent="0.2">
      <c r="A756" s="41"/>
      <c r="B756" s="42"/>
      <c r="C756" s="41"/>
      <c r="D756" s="42"/>
      <c r="E756" s="42"/>
      <c r="F756" s="41" t="s">
        <v>801</v>
      </c>
      <c r="G756" s="41" t="s">
        <v>968</v>
      </c>
      <c r="H756" s="42">
        <v>60</v>
      </c>
      <c r="I756" s="41"/>
    </row>
    <row r="757" spans="1:9" ht="14.25" customHeight="1" x14ac:dyDescent="0.2">
      <c r="A757" s="41"/>
      <c r="B757" s="42"/>
      <c r="C757" s="41"/>
      <c r="D757" s="42"/>
      <c r="E757" s="42"/>
      <c r="F757" s="41" t="s">
        <v>695</v>
      </c>
      <c r="G757" s="41" t="s">
        <v>1271</v>
      </c>
      <c r="H757" s="42">
        <v>45</v>
      </c>
      <c r="I757" s="41"/>
    </row>
    <row r="758" spans="1:9" ht="14.25" customHeight="1" x14ac:dyDescent="0.2">
      <c r="A758" s="41"/>
      <c r="B758" s="42"/>
      <c r="C758" s="41"/>
      <c r="D758" s="42"/>
      <c r="E758" s="42"/>
      <c r="F758" s="41" t="s">
        <v>1590</v>
      </c>
      <c r="G758" s="41" t="s">
        <v>1271</v>
      </c>
      <c r="H758" s="42">
        <v>30</v>
      </c>
      <c r="I758" s="41"/>
    </row>
    <row r="759" spans="1:9" ht="14.25" customHeight="1" x14ac:dyDescent="0.2">
      <c r="A759" s="41"/>
      <c r="B759" s="42"/>
      <c r="C759" s="41"/>
      <c r="D759" s="42"/>
      <c r="E759" s="42"/>
      <c r="F759" s="41" t="s">
        <v>1591</v>
      </c>
      <c r="G759" s="41" t="s">
        <v>1271</v>
      </c>
      <c r="H759" s="42">
        <v>90</v>
      </c>
      <c r="I759" s="41"/>
    </row>
    <row r="760" spans="1:9" ht="14.25" customHeight="1" x14ac:dyDescent="0.2">
      <c r="A760" s="41"/>
      <c r="B760" s="42"/>
      <c r="C760" s="41"/>
      <c r="D760" s="42"/>
      <c r="E760" s="42"/>
      <c r="F760" s="41" t="s">
        <v>685</v>
      </c>
      <c r="G760" s="41" t="s">
        <v>1284</v>
      </c>
      <c r="H760" s="42">
        <v>60</v>
      </c>
      <c r="I760" s="41"/>
    </row>
    <row r="761" spans="1:9" ht="14.25" customHeight="1" x14ac:dyDescent="0.2">
      <c r="A761" s="41"/>
      <c r="B761" s="42"/>
      <c r="C761" s="41"/>
      <c r="D761" s="42"/>
      <c r="E761" s="42"/>
      <c r="F761" s="41" t="s">
        <v>687</v>
      </c>
      <c r="G761" s="41" t="s">
        <v>1284</v>
      </c>
      <c r="H761" s="42">
        <v>30</v>
      </c>
      <c r="I761" s="41"/>
    </row>
    <row r="762" spans="1:9" ht="14.25" customHeight="1" x14ac:dyDescent="0.2">
      <c r="A762" s="41">
        <v>68</v>
      </c>
      <c r="B762" s="42" t="s">
        <v>354</v>
      </c>
      <c r="C762" s="41" t="s">
        <v>554</v>
      </c>
      <c r="D762" s="42">
        <v>554</v>
      </c>
      <c r="E762" s="42">
        <v>1069</v>
      </c>
      <c r="F762" s="41" t="s">
        <v>1595</v>
      </c>
      <c r="G762" s="41" t="s">
        <v>218</v>
      </c>
      <c r="H762" s="42">
        <v>120</v>
      </c>
      <c r="I762" s="41"/>
    </row>
    <row r="763" spans="1:9" ht="14.25" customHeight="1" x14ac:dyDescent="0.2">
      <c r="A763" s="41"/>
      <c r="B763" s="42"/>
      <c r="C763" s="41"/>
      <c r="D763" s="42"/>
      <c r="E763" s="42"/>
      <c r="F763" s="41" t="s">
        <v>1596</v>
      </c>
      <c r="G763" s="41" t="s">
        <v>241</v>
      </c>
      <c r="H763" s="42">
        <v>40</v>
      </c>
      <c r="I763" s="41"/>
    </row>
    <row r="764" spans="1:9" ht="14.25" customHeight="1" x14ac:dyDescent="0.2">
      <c r="A764" s="41"/>
      <c r="B764" s="42"/>
      <c r="C764" s="41"/>
      <c r="D764" s="42"/>
      <c r="E764" s="42"/>
      <c r="F764" s="41" t="s">
        <v>1596</v>
      </c>
      <c r="G764" s="41" t="s">
        <v>651</v>
      </c>
      <c r="H764" s="42">
        <v>40</v>
      </c>
      <c r="I764" s="41"/>
    </row>
    <row r="765" spans="1:9" ht="14.25" customHeight="1" x14ac:dyDescent="0.2">
      <c r="A765" s="41"/>
      <c r="B765" s="42"/>
      <c r="C765" s="41"/>
      <c r="D765" s="42"/>
      <c r="E765" s="42"/>
      <c r="F765" s="41" t="s">
        <v>198</v>
      </c>
      <c r="G765" s="41" t="s">
        <v>204</v>
      </c>
      <c r="H765" s="42">
        <v>60</v>
      </c>
      <c r="I765" s="41"/>
    </row>
    <row r="766" spans="1:9" ht="14.25" customHeight="1" x14ac:dyDescent="0.2">
      <c r="A766" s="41"/>
      <c r="B766" s="42"/>
      <c r="C766" s="41"/>
      <c r="D766" s="42"/>
      <c r="E766" s="42"/>
      <c r="F766" s="41" t="s">
        <v>1839</v>
      </c>
      <c r="G766" s="41" t="s">
        <v>118</v>
      </c>
      <c r="H766" s="42">
        <v>60</v>
      </c>
      <c r="I766" s="41"/>
    </row>
    <row r="767" spans="1:9" ht="14.25" customHeight="1" x14ac:dyDescent="0.2">
      <c r="A767" s="41"/>
      <c r="B767" s="42"/>
      <c r="C767" s="41"/>
      <c r="D767" s="42"/>
      <c r="E767" s="42"/>
      <c r="F767" s="41" t="s">
        <v>1587</v>
      </c>
      <c r="G767" s="41" t="s">
        <v>107</v>
      </c>
      <c r="H767" s="42">
        <v>60</v>
      </c>
      <c r="I767" s="41"/>
    </row>
    <row r="768" spans="1:9" ht="14.25" customHeight="1" x14ac:dyDescent="0.2">
      <c r="A768" s="41"/>
      <c r="B768" s="42"/>
      <c r="C768" s="41"/>
      <c r="D768" s="42"/>
      <c r="E768" s="42"/>
      <c r="F768" s="41" t="s">
        <v>693</v>
      </c>
      <c r="G768" s="41" t="s">
        <v>1256</v>
      </c>
      <c r="H768" s="42">
        <v>90</v>
      </c>
      <c r="I768" s="41"/>
    </row>
    <row r="769" spans="1:9" ht="14.25" customHeight="1" x14ac:dyDescent="0.2">
      <c r="A769" s="41"/>
      <c r="B769" s="42"/>
      <c r="C769" s="41"/>
      <c r="D769" s="42"/>
      <c r="E769" s="42"/>
      <c r="F769" s="41" t="s">
        <v>694</v>
      </c>
      <c r="G769" s="41" t="s">
        <v>1256</v>
      </c>
      <c r="H769" s="42">
        <v>60</v>
      </c>
      <c r="I769" s="41"/>
    </row>
    <row r="770" spans="1:9" ht="14.25" customHeight="1" x14ac:dyDescent="0.2">
      <c r="A770" s="41"/>
      <c r="B770" s="42"/>
      <c r="C770" s="41"/>
      <c r="D770" s="42"/>
      <c r="E770" s="42"/>
      <c r="F770" s="41" t="s">
        <v>717</v>
      </c>
      <c r="G770" s="41" t="s">
        <v>1256</v>
      </c>
      <c r="H770" s="42">
        <v>14</v>
      </c>
      <c r="I770" s="41"/>
    </row>
    <row r="771" spans="1:9" ht="14.25" customHeight="1" x14ac:dyDescent="0.2">
      <c r="A771" s="41"/>
      <c r="B771" s="42"/>
      <c r="C771" s="41"/>
      <c r="D771" s="42"/>
      <c r="E771" s="42"/>
      <c r="F771" s="41" t="s">
        <v>1592</v>
      </c>
      <c r="G771" s="41" t="s">
        <v>1271</v>
      </c>
      <c r="H771" s="42">
        <v>60</v>
      </c>
      <c r="I771" s="41"/>
    </row>
    <row r="772" spans="1:9" ht="14.25" customHeight="1" x14ac:dyDescent="0.2">
      <c r="A772" s="41"/>
      <c r="B772" s="42"/>
      <c r="C772" s="41"/>
      <c r="D772" s="42"/>
      <c r="E772" s="42"/>
      <c r="F772" s="41" t="s">
        <v>1593</v>
      </c>
      <c r="G772" s="41" t="s">
        <v>1271</v>
      </c>
      <c r="H772" s="42">
        <v>90</v>
      </c>
      <c r="I772" s="41"/>
    </row>
    <row r="773" spans="1:9" ht="14.25" customHeight="1" x14ac:dyDescent="0.2">
      <c r="A773" s="41"/>
      <c r="B773" s="42"/>
      <c r="C773" s="41"/>
      <c r="D773" s="42"/>
      <c r="E773" s="42"/>
      <c r="F773" s="41" t="s">
        <v>1594</v>
      </c>
      <c r="G773" s="41" t="s">
        <v>1271</v>
      </c>
      <c r="H773" s="42">
        <v>90</v>
      </c>
      <c r="I773" s="41"/>
    </row>
    <row r="774" spans="1:9" ht="14.25" customHeight="1" x14ac:dyDescent="0.2">
      <c r="A774" s="41"/>
      <c r="B774" s="42"/>
      <c r="C774" s="41"/>
      <c r="D774" s="42"/>
      <c r="E774" s="42"/>
      <c r="F774" s="41" t="s">
        <v>673</v>
      </c>
      <c r="G774" s="41" t="s">
        <v>1849</v>
      </c>
      <c r="H774" s="42">
        <v>60</v>
      </c>
      <c r="I774" s="41"/>
    </row>
    <row r="775" spans="1:9" ht="14.25" customHeight="1" x14ac:dyDescent="0.2">
      <c r="A775" s="41"/>
      <c r="B775" s="42"/>
      <c r="C775" s="41"/>
      <c r="D775" s="42"/>
      <c r="E775" s="42"/>
      <c r="F775" s="41" t="s">
        <v>674</v>
      </c>
      <c r="G775" s="41" t="s">
        <v>1849</v>
      </c>
      <c r="H775" s="42">
        <v>30</v>
      </c>
      <c r="I775" s="41"/>
    </row>
    <row r="776" spans="1:9" ht="14.25" customHeight="1" x14ac:dyDescent="0.2">
      <c r="A776" s="41"/>
      <c r="B776" s="42"/>
      <c r="C776" s="41"/>
      <c r="D776" s="42"/>
      <c r="E776" s="42"/>
      <c r="F776" s="41" t="s">
        <v>675</v>
      </c>
      <c r="G776" s="41" t="s">
        <v>1849</v>
      </c>
      <c r="H776" s="42">
        <v>30</v>
      </c>
      <c r="I776" s="41"/>
    </row>
    <row r="777" spans="1:9" ht="14.25" customHeight="1" x14ac:dyDescent="0.2">
      <c r="A777" s="41"/>
      <c r="B777" s="42"/>
      <c r="C777" s="41"/>
      <c r="D777" s="42"/>
      <c r="E777" s="42"/>
      <c r="F777" s="41" t="s">
        <v>671</v>
      </c>
      <c r="G777" s="41" t="s">
        <v>1849</v>
      </c>
      <c r="H777" s="42">
        <v>45</v>
      </c>
      <c r="I777" s="41"/>
    </row>
    <row r="778" spans="1:9" ht="14.25" customHeight="1" x14ac:dyDescent="0.2">
      <c r="A778" s="41"/>
      <c r="B778" s="42"/>
      <c r="C778" s="41"/>
      <c r="D778" s="42"/>
      <c r="E778" s="42"/>
      <c r="F778" s="41" t="s">
        <v>676</v>
      </c>
      <c r="G778" s="41" t="s">
        <v>1849</v>
      </c>
      <c r="H778" s="42">
        <v>30</v>
      </c>
      <c r="I778" s="41"/>
    </row>
    <row r="779" spans="1:9" ht="14.25" customHeight="1" x14ac:dyDescent="0.2">
      <c r="A779" s="41"/>
      <c r="B779" s="42"/>
      <c r="C779" s="41"/>
      <c r="D779" s="42"/>
      <c r="E779" s="42"/>
      <c r="F779" s="41" t="s">
        <v>677</v>
      </c>
      <c r="G779" s="41" t="s">
        <v>1849</v>
      </c>
      <c r="H779" s="42">
        <v>30</v>
      </c>
      <c r="I779" s="41"/>
    </row>
    <row r="780" spans="1:9" ht="14.25" customHeight="1" x14ac:dyDescent="0.2">
      <c r="A780" s="41"/>
      <c r="B780" s="42"/>
      <c r="C780" s="41"/>
      <c r="D780" s="42"/>
      <c r="E780" s="42"/>
      <c r="F780" s="41" t="s">
        <v>1586</v>
      </c>
      <c r="G780" s="41" t="s">
        <v>1849</v>
      </c>
      <c r="H780" s="42">
        <v>60</v>
      </c>
      <c r="I780" s="41"/>
    </row>
    <row r="781" spans="1:9" ht="14.25" customHeight="1" x14ac:dyDescent="0.2">
      <c r="A781" s="41">
        <v>69</v>
      </c>
      <c r="B781" s="42" t="s">
        <v>352</v>
      </c>
      <c r="C781" s="41" t="s">
        <v>553</v>
      </c>
      <c r="D781" s="42">
        <v>554</v>
      </c>
      <c r="E781" s="42">
        <v>505</v>
      </c>
      <c r="F781" s="41" t="s">
        <v>824</v>
      </c>
      <c r="G781" s="41" t="s">
        <v>634</v>
      </c>
      <c r="H781" s="42">
        <v>115</v>
      </c>
      <c r="I781" s="41"/>
    </row>
    <row r="782" spans="1:9" ht="14.25" customHeight="1" x14ac:dyDescent="0.2">
      <c r="A782" s="41"/>
      <c r="B782" s="42"/>
      <c r="C782" s="41"/>
      <c r="D782" s="42"/>
      <c r="E782" s="42"/>
      <c r="F782" s="41" t="s">
        <v>815</v>
      </c>
      <c r="G782" s="41" t="s">
        <v>634</v>
      </c>
      <c r="H782" s="42">
        <v>180</v>
      </c>
      <c r="I782" s="41"/>
    </row>
    <row r="783" spans="1:9" ht="14.25" customHeight="1" x14ac:dyDescent="0.2">
      <c r="A783" s="41"/>
      <c r="B783" s="42"/>
      <c r="C783" s="41"/>
      <c r="D783" s="42"/>
      <c r="E783" s="42"/>
      <c r="F783" s="41" t="s">
        <v>1597</v>
      </c>
      <c r="G783" s="41" t="s">
        <v>634</v>
      </c>
      <c r="H783" s="42">
        <v>90</v>
      </c>
      <c r="I783" s="41"/>
    </row>
    <row r="784" spans="1:9" ht="14.25" customHeight="1" x14ac:dyDescent="0.2">
      <c r="A784" s="41"/>
      <c r="B784" s="42"/>
      <c r="C784" s="41"/>
      <c r="D784" s="42"/>
      <c r="E784" s="42"/>
      <c r="F784" s="41" t="s">
        <v>1598</v>
      </c>
      <c r="G784" s="41" t="s">
        <v>634</v>
      </c>
      <c r="H784" s="42">
        <v>30</v>
      </c>
      <c r="I784" s="41"/>
    </row>
    <row r="785" spans="1:9" ht="14.25" customHeight="1" x14ac:dyDescent="0.2">
      <c r="A785" s="41"/>
      <c r="B785" s="42"/>
      <c r="C785" s="41"/>
      <c r="D785" s="42"/>
      <c r="E785" s="42"/>
      <c r="F785" s="41" t="s">
        <v>1583</v>
      </c>
      <c r="G785" s="41" t="s">
        <v>1284</v>
      </c>
      <c r="H785" s="42">
        <v>90</v>
      </c>
      <c r="I785" s="41"/>
    </row>
    <row r="786" spans="1:9" ht="14.25" customHeight="1" x14ac:dyDescent="0.2">
      <c r="A786" s="41">
        <v>70</v>
      </c>
      <c r="B786" s="42" t="s">
        <v>355</v>
      </c>
      <c r="C786" s="41" t="s">
        <v>555</v>
      </c>
      <c r="D786" s="42">
        <v>616</v>
      </c>
      <c r="E786" s="42">
        <v>853</v>
      </c>
      <c r="F786" s="41" t="s">
        <v>198</v>
      </c>
      <c r="G786" s="41" t="s">
        <v>218</v>
      </c>
      <c r="H786" s="42">
        <v>120</v>
      </c>
      <c r="I786" s="41"/>
    </row>
    <row r="787" spans="1:9" ht="14.25" customHeight="1" x14ac:dyDescent="0.2">
      <c r="A787" s="41"/>
      <c r="B787" s="42"/>
      <c r="C787" s="41"/>
      <c r="D787" s="42"/>
      <c r="E787" s="42"/>
      <c r="F787" s="41" t="s">
        <v>1603</v>
      </c>
      <c r="G787" s="41" t="s">
        <v>259</v>
      </c>
      <c r="H787" s="42">
        <v>40</v>
      </c>
      <c r="I787" s="41"/>
    </row>
    <row r="788" spans="1:9" ht="14.25" customHeight="1" x14ac:dyDescent="0.2">
      <c r="A788" s="41"/>
      <c r="B788" s="42"/>
      <c r="C788" s="41"/>
      <c r="D788" s="42"/>
      <c r="E788" s="42"/>
      <c r="F788" s="41" t="s">
        <v>1603</v>
      </c>
      <c r="G788" s="41" t="s">
        <v>886</v>
      </c>
      <c r="H788" s="42">
        <v>40</v>
      </c>
      <c r="I788" s="41"/>
    </row>
    <row r="789" spans="1:9" ht="14.25" customHeight="1" x14ac:dyDescent="0.2">
      <c r="A789" s="41"/>
      <c r="B789" s="42"/>
      <c r="C789" s="41"/>
      <c r="D789" s="42"/>
      <c r="E789" s="42"/>
      <c r="F789" s="41" t="s">
        <v>1603</v>
      </c>
      <c r="G789" s="41" t="s">
        <v>1324</v>
      </c>
      <c r="H789" s="42">
        <v>40</v>
      </c>
      <c r="I789" s="41"/>
    </row>
    <row r="790" spans="1:9" ht="14.25" customHeight="1" x14ac:dyDescent="0.2">
      <c r="A790" s="41"/>
      <c r="B790" s="42"/>
      <c r="C790" s="41"/>
      <c r="D790" s="42"/>
      <c r="E790" s="42"/>
      <c r="F790" s="41" t="s">
        <v>692</v>
      </c>
      <c r="G790" s="41" t="s">
        <v>1256</v>
      </c>
      <c r="H790" s="42">
        <v>73</v>
      </c>
      <c r="I790" s="41"/>
    </row>
    <row r="791" spans="1:9" ht="14.25" customHeight="1" x14ac:dyDescent="0.2">
      <c r="A791" s="41"/>
      <c r="B791" s="42"/>
      <c r="C791" s="41"/>
      <c r="D791" s="42"/>
      <c r="E791" s="42"/>
      <c r="F791" s="41" t="s">
        <v>820</v>
      </c>
      <c r="G791" s="41" t="s">
        <v>1256</v>
      </c>
      <c r="H791" s="42">
        <v>60</v>
      </c>
      <c r="I791" s="41"/>
    </row>
    <row r="792" spans="1:9" ht="14.25" customHeight="1" x14ac:dyDescent="0.2">
      <c r="A792" s="41"/>
      <c r="B792" s="42"/>
      <c r="C792" s="41"/>
      <c r="D792" s="42"/>
      <c r="E792" s="42"/>
      <c r="F792" s="41" t="s">
        <v>1599</v>
      </c>
      <c r="G792" s="41" t="s">
        <v>1271</v>
      </c>
      <c r="H792" s="42">
        <v>30</v>
      </c>
      <c r="I792" s="41"/>
    </row>
    <row r="793" spans="1:9" ht="14.25" customHeight="1" x14ac:dyDescent="0.2">
      <c r="A793" s="41"/>
      <c r="B793" s="42"/>
      <c r="C793" s="41"/>
      <c r="D793" s="42"/>
      <c r="E793" s="42"/>
      <c r="F793" s="41" t="s">
        <v>256</v>
      </c>
      <c r="G793" s="41" t="s">
        <v>1271</v>
      </c>
      <c r="H793" s="42">
        <v>30</v>
      </c>
      <c r="I793" s="41"/>
    </row>
    <row r="794" spans="1:9" ht="14.25" customHeight="1" x14ac:dyDescent="0.2">
      <c r="A794" s="41"/>
      <c r="B794" s="42"/>
      <c r="C794" s="41"/>
      <c r="D794" s="42"/>
      <c r="E794" s="42"/>
      <c r="F794" s="41" t="s">
        <v>1600</v>
      </c>
      <c r="G794" s="41" t="s">
        <v>1271</v>
      </c>
      <c r="H794" s="42">
        <v>120</v>
      </c>
      <c r="I794" s="41"/>
    </row>
    <row r="795" spans="1:9" ht="14.25" customHeight="1" x14ac:dyDescent="0.2">
      <c r="A795" s="41"/>
      <c r="B795" s="42"/>
      <c r="C795" s="41"/>
      <c r="D795" s="42"/>
      <c r="E795" s="42"/>
      <c r="F795" s="41" t="s">
        <v>1601</v>
      </c>
      <c r="G795" s="41" t="s">
        <v>1271</v>
      </c>
      <c r="H795" s="42">
        <v>90</v>
      </c>
      <c r="I795" s="41"/>
    </row>
    <row r="796" spans="1:9" ht="14.25" customHeight="1" x14ac:dyDescent="0.2">
      <c r="A796" s="41"/>
      <c r="B796" s="42"/>
      <c r="C796" s="41"/>
      <c r="D796" s="42"/>
      <c r="E796" s="42"/>
      <c r="F796" s="41" t="s">
        <v>1602</v>
      </c>
      <c r="G796" s="41" t="s">
        <v>1271</v>
      </c>
      <c r="H796" s="42">
        <v>60</v>
      </c>
      <c r="I796" s="41"/>
    </row>
    <row r="797" spans="1:9" ht="14.25" customHeight="1" x14ac:dyDescent="0.2">
      <c r="A797" s="41"/>
      <c r="B797" s="42"/>
      <c r="C797" s="41"/>
      <c r="D797" s="42"/>
      <c r="E797" s="42"/>
      <c r="F797" s="41" t="s">
        <v>689</v>
      </c>
      <c r="G797" s="41" t="s">
        <v>1284</v>
      </c>
      <c r="H797" s="42">
        <v>30</v>
      </c>
      <c r="I797" s="41"/>
    </row>
    <row r="798" spans="1:9" ht="14.25" customHeight="1" x14ac:dyDescent="0.2">
      <c r="A798" s="41"/>
      <c r="B798" s="42"/>
      <c r="C798" s="41"/>
      <c r="D798" s="42"/>
      <c r="E798" s="42"/>
      <c r="F798" s="41" t="s">
        <v>690</v>
      </c>
      <c r="G798" s="41" t="s">
        <v>1284</v>
      </c>
      <c r="H798" s="42">
        <v>30</v>
      </c>
      <c r="I798" s="41"/>
    </row>
    <row r="799" spans="1:9" ht="14.25" customHeight="1" x14ac:dyDescent="0.2">
      <c r="A799" s="41"/>
      <c r="B799" s="42"/>
      <c r="C799" s="41"/>
      <c r="D799" s="42"/>
      <c r="E799" s="42"/>
      <c r="F799" s="41" t="s">
        <v>689</v>
      </c>
      <c r="G799" s="41" t="s">
        <v>1310</v>
      </c>
      <c r="H799" s="42">
        <v>30</v>
      </c>
      <c r="I799" s="41"/>
    </row>
    <row r="800" spans="1:9" ht="14.25" customHeight="1" x14ac:dyDescent="0.2">
      <c r="A800" s="41"/>
      <c r="B800" s="42"/>
      <c r="C800" s="41"/>
      <c r="D800" s="42"/>
      <c r="E800" s="42"/>
      <c r="F800" s="41" t="s">
        <v>1586</v>
      </c>
      <c r="G800" s="41" t="s">
        <v>1315</v>
      </c>
      <c r="H800" s="42">
        <v>60</v>
      </c>
      <c r="I800" s="41"/>
    </row>
    <row r="801" spans="1:9" ht="14.25" customHeight="1" x14ac:dyDescent="0.2">
      <c r="A801" s="41">
        <v>71</v>
      </c>
      <c r="B801" s="42" t="s">
        <v>357</v>
      </c>
      <c r="C801" s="41" t="s">
        <v>556</v>
      </c>
      <c r="D801" s="42">
        <v>616</v>
      </c>
      <c r="E801" s="42">
        <v>928</v>
      </c>
      <c r="F801" s="41" t="s">
        <v>1604</v>
      </c>
      <c r="G801" s="41" t="s">
        <v>634</v>
      </c>
      <c r="H801" s="42">
        <v>60</v>
      </c>
      <c r="I801" s="41"/>
    </row>
    <row r="802" spans="1:9" ht="14.25" customHeight="1" x14ac:dyDescent="0.2">
      <c r="A802" s="41"/>
      <c r="B802" s="42"/>
      <c r="C802" s="41"/>
      <c r="D802" s="42"/>
      <c r="E802" s="42"/>
      <c r="F802" s="41" t="s">
        <v>1605</v>
      </c>
      <c r="G802" s="41" t="s">
        <v>634</v>
      </c>
      <c r="H802" s="42">
        <v>60</v>
      </c>
      <c r="I802" s="41"/>
    </row>
    <row r="803" spans="1:9" ht="14.25" customHeight="1" x14ac:dyDescent="0.2">
      <c r="A803" s="41"/>
      <c r="B803" s="42"/>
      <c r="C803" s="41"/>
      <c r="D803" s="42"/>
      <c r="E803" s="42"/>
      <c r="F803" s="41" t="s">
        <v>1584</v>
      </c>
      <c r="G803" s="41" t="s">
        <v>1284</v>
      </c>
      <c r="H803" s="42">
        <v>60</v>
      </c>
      <c r="I803" s="41"/>
    </row>
    <row r="804" spans="1:9" ht="14.25" customHeight="1" x14ac:dyDescent="0.2">
      <c r="A804" s="41"/>
      <c r="B804" s="42"/>
      <c r="C804" s="41"/>
      <c r="D804" s="42"/>
      <c r="E804" s="42"/>
      <c r="F804" s="41" t="s">
        <v>660</v>
      </c>
      <c r="G804" s="41" t="s">
        <v>618</v>
      </c>
      <c r="H804" s="42">
        <v>60</v>
      </c>
      <c r="I804" s="41"/>
    </row>
    <row r="805" spans="1:9" ht="14.25" customHeight="1" x14ac:dyDescent="0.2">
      <c r="A805" s="41"/>
      <c r="B805" s="42"/>
      <c r="C805" s="41"/>
      <c r="D805" s="42"/>
      <c r="E805" s="42"/>
      <c r="F805" s="41" t="s">
        <v>818</v>
      </c>
      <c r="G805" s="41" t="s">
        <v>618</v>
      </c>
      <c r="H805" s="42">
        <v>30</v>
      </c>
      <c r="I805" s="41"/>
    </row>
    <row r="806" spans="1:9" ht="14.25" customHeight="1" x14ac:dyDescent="0.2">
      <c r="A806" s="41"/>
      <c r="B806" s="42"/>
      <c r="C806" s="41"/>
      <c r="D806" s="42"/>
      <c r="E806" s="42"/>
      <c r="F806" s="41" t="s">
        <v>661</v>
      </c>
      <c r="G806" s="41" t="s">
        <v>618</v>
      </c>
      <c r="H806" s="42">
        <v>30</v>
      </c>
      <c r="I806" s="41"/>
    </row>
    <row r="807" spans="1:9" ht="14.25" customHeight="1" x14ac:dyDescent="0.2">
      <c r="A807" s="41"/>
      <c r="B807" s="42"/>
      <c r="C807" s="41"/>
      <c r="D807" s="42"/>
      <c r="E807" s="42"/>
      <c r="F807" s="41" t="s">
        <v>823</v>
      </c>
      <c r="G807" s="41" t="s">
        <v>618</v>
      </c>
      <c r="H807" s="42">
        <v>60</v>
      </c>
      <c r="I807" s="41"/>
    </row>
    <row r="808" spans="1:9" ht="14.25" customHeight="1" x14ac:dyDescent="0.2">
      <c r="A808" s="41"/>
      <c r="B808" s="42"/>
      <c r="C808" s="41"/>
      <c r="D808" s="42"/>
      <c r="E808" s="42"/>
      <c r="F808" s="41" t="s">
        <v>819</v>
      </c>
      <c r="G808" s="41" t="s">
        <v>618</v>
      </c>
      <c r="H808" s="42">
        <v>60</v>
      </c>
      <c r="I808" s="41"/>
    </row>
    <row r="809" spans="1:9" ht="14.25" customHeight="1" x14ac:dyDescent="0.2">
      <c r="A809" s="41"/>
      <c r="B809" s="42"/>
      <c r="C809" s="41"/>
      <c r="D809" s="42"/>
      <c r="E809" s="42"/>
      <c r="F809" s="41" t="s">
        <v>1606</v>
      </c>
      <c r="G809" s="41" t="s">
        <v>618</v>
      </c>
      <c r="H809" s="42">
        <v>14</v>
      </c>
      <c r="I809" s="41"/>
    </row>
    <row r="810" spans="1:9" ht="14.25" customHeight="1" x14ac:dyDescent="0.2">
      <c r="A810" s="41"/>
      <c r="B810" s="42"/>
      <c r="C810" s="41"/>
      <c r="D810" s="42"/>
      <c r="E810" s="42"/>
      <c r="F810" s="41" t="s">
        <v>665</v>
      </c>
      <c r="G810" s="41" t="s">
        <v>623</v>
      </c>
      <c r="H810" s="42">
        <v>60</v>
      </c>
      <c r="I810" s="41"/>
    </row>
    <row r="811" spans="1:9" ht="14.25" customHeight="1" x14ac:dyDescent="0.2">
      <c r="A811" s="41"/>
      <c r="B811" s="42"/>
      <c r="C811" s="41"/>
      <c r="D811" s="42"/>
      <c r="E811" s="42"/>
      <c r="F811" s="41" t="s">
        <v>1607</v>
      </c>
      <c r="G811" s="41" t="s">
        <v>623</v>
      </c>
      <c r="H811" s="42">
        <v>14</v>
      </c>
      <c r="I811" s="41"/>
    </row>
    <row r="812" spans="1:9" ht="14.25" customHeight="1" x14ac:dyDescent="0.2">
      <c r="A812" s="41"/>
      <c r="B812" s="42"/>
      <c r="C812" s="41"/>
      <c r="D812" s="42"/>
      <c r="E812" s="42"/>
      <c r="F812" s="41" t="s">
        <v>665</v>
      </c>
      <c r="G812" s="41" t="s">
        <v>633</v>
      </c>
      <c r="H812" s="42">
        <v>60</v>
      </c>
      <c r="I812" s="41"/>
    </row>
    <row r="813" spans="1:9" ht="14.25" customHeight="1" x14ac:dyDescent="0.2">
      <c r="A813" s="41"/>
      <c r="B813" s="42"/>
      <c r="C813" s="41"/>
      <c r="D813" s="42"/>
      <c r="E813" s="42"/>
      <c r="F813" s="41" t="s">
        <v>815</v>
      </c>
      <c r="G813" s="41" t="s">
        <v>622</v>
      </c>
      <c r="H813" s="42">
        <v>180</v>
      </c>
      <c r="I813" s="41"/>
    </row>
    <row r="814" spans="1:9" ht="14.25" customHeight="1" x14ac:dyDescent="0.2">
      <c r="A814" s="41"/>
      <c r="B814" s="42"/>
      <c r="C814" s="41"/>
      <c r="D814" s="42"/>
      <c r="E814" s="42"/>
      <c r="F814" s="41" t="s">
        <v>1588</v>
      </c>
      <c r="G814" s="41" t="s">
        <v>1310</v>
      </c>
      <c r="H814" s="42">
        <v>90</v>
      </c>
      <c r="I814" s="41"/>
    </row>
    <row r="815" spans="1:9" ht="14.25" customHeight="1" x14ac:dyDescent="0.2">
      <c r="A815" s="41"/>
      <c r="B815" s="42"/>
      <c r="C815" s="41"/>
      <c r="D815" s="42"/>
      <c r="E815" s="42"/>
      <c r="F815" s="41" t="s">
        <v>1608</v>
      </c>
      <c r="G815" s="41" t="s">
        <v>1310</v>
      </c>
      <c r="H815" s="42">
        <v>90</v>
      </c>
      <c r="I815" s="41"/>
    </row>
    <row r="816" spans="1:9" ht="14.25" customHeight="1" x14ac:dyDescent="0.2">
      <c r="A816" s="41">
        <v>72</v>
      </c>
      <c r="B816" s="42" t="s">
        <v>360</v>
      </c>
      <c r="C816" s="41" t="s">
        <v>558</v>
      </c>
      <c r="D816" s="42">
        <v>493</v>
      </c>
      <c r="E816" s="42">
        <v>779</v>
      </c>
      <c r="F816" s="41" t="s">
        <v>1589</v>
      </c>
      <c r="G816" s="41" t="s">
        <v>1284</v>
      </c>
      <c r="H816" s="42">
        <v>120</v>
      </c>
      <c r="I816" s="41"/>
    </row>
    <row r="817" spans="1:9" ht="14.25" customHeight="1" x14ac:dyDescent="0.2">
      <c r="A817" s="41"/>
      <c r="B817" s="42"/>
      <c r="C817" s="41"/>
      <c r="D817" s="42"/>
      <c r="E817" s="42"/>
      <c r="F817" s="41" t="s">
        <v>1608</v>
      </c>
      <c r="G817" s="41" t="s">
        <v>1284</v>
      </c>
      <c r="H817" s="42">
        <v>90</v>
      </c>
      <c r="I817" s="41"/>
    </row>
    <row r="818" spans="1:9" ht="14.25" customHeight="1" x14ac:dyDescent="0.2">
      <c r="A818" s="41"/>
      <c r="B818" s="42"/>
      <c r="C818" s="41"/>
      <c r="D818" s="42"/>
      <c r="E818" s="42"/>
      <c r="F818" s="41" t="s">
        <v>664</v>
      </c>
      <c r="G818" s="41" t="s">
        <v>623</v>
      </c>
      <c r="H818" s="42">
        <v>30</v>
      </c>
      <c r="I818" s="41"/>
    </row>
    <row r="819" spans="1:9" ht="14.25" customHeight="1" x14ac:dyDescent="0.2">
      <c r="A819" s="41"/>
      <c r="B819" s="42"/>
      <c r="C819" s="41"/>
      <c r="D819" s="42"/>
      <c r="E819" s="42"/>
      <c r="F819" s="41" t="s">
        <v>666</v>
      </c>
      <c r="G819" s="41" t="s">
        <v>623</v>
      </c>
      <c r="H819" s="42">
        <v>60</v>
      </c>
      <c r="I819" s="41"/>
    </row>
    <row r="820" spans="1:9" ht="14.25" customHeight="1" x14ac:dyDescent="0.2">
      <c r="A820" s="41"/>
      <c r="B820" s="42"/>
      <c r="C820" s="41"/>
      <c r="D820" s="42"/>
      <c r="E820" s="42"/>
      <c r="F820" s="41" t="s">
        <v>667</v>
      </c>
      <c r="G820" s="41" t="s">
        <v>623</v>
      </c>
      <c r="H820" s="42">
        <v>60</v>
      </c>
      <c r="I820" s="41"/>
    </row>
    <row r="821" spans="1:9" ht="14.25" customHeight="1" x14ac:dyDescent="0.2">
      <c r="A821" s="41"/>
      <c r="B821" s="42"/>
      <c r="C821" s="41"/>
      <c r="D821" s="42"/>
      <c r="E821" s="42"/>
      <c r="F821" s="41" t="s">
        <v>664</v>
      </c>
      <c r="G821" s="41" t="s">
        <v>633</v>
      </c>
      <c r="H821" s="42">
        <v>30</v>
      </c>
      <c r="I821" s="41"/>
    </row>
    <row r="822" spans="1:9" ht="14.25" customHeight="1" x14ac:dyDescent="0.2">
      <c r="A822" s="41"/>
      <c r="B822" s="42"/>
      <c r="C822" s="41"/>
      <c r="D822" s="42"/>
      <c r="E822" s="42"/>
      <c r="F822" s="41" t="s">
        <v>670</v>
      </c>
      <c r="G822" s="41" t="s">
        <v>622</v>
      </c>
      <c r="H822" s="42">
        <v>90</v>
      </c>
      <c r="I822" s="41"/>
    </row>
    <row r="823" spans="1:9" ht="14.25" customHeight="1" x14ac:dyDescent="0.2">
      <c r="A823" s="41"/>
      <c r="B823" s="42"/>
      <c r="C823" s="41"/>
      <c r="D823" s="42"/>
      <c r="E823" s="42"/>
      <c r="F823" s="41" t="s">
        <v>816</v>
      </c>
      <c r="G823" s="41" t="s">
        <v>622</v>
      </c>
      <c r="H823" s="42">
        <v>90</v>
      </c>
      <c r="I823" s="41"/>
    </row>
    <row r="824" spans="1:9" ht="14.25" customHeight="1" x14ac:dyDescent="0.2">
      <c r="A824" s="41"/>
      <c r="B824" s="42"/>
      <c r="C824" s="41"/>
      <c r="D824" s="42"/>
      <c r="E824" s="42"/>
      <c r="F824" s="41" t="s">
        <v>821</v>
      </c>
      <c r="G824" s="41" t="s">
        <v>622</v>
      </c>
      <c r="H824" s="42">
        <v>45</v>
      </c>
      <c r="I824" s="41"/>
    </row>
    <row r="825" spans="1:9" ht="14.25" customHeight="1" x14ac:dyDescent="0.2">
      <c r="A825" s="41"/>
      <c r="B825" s="42"/>
      <c r="C825" s="41"/>
      <c r="D825" s="42"/>
      <c r="E825" s="42"/>
      <c r="F825" s="41" t="s">
        <v>822</v>
      </c>
      <c r="G825" s="41" t="s">
        <v>622</v>
      </c>
      <c r="H825" s="42">
        <v>30</v>
      </c>
      <c r="I825" s="41"/>
    </row>
    <row r="826" spans="1:9" ht="14.25" customHeight="1" x14ac:dyDescent="0.2">
      <c r="A826" s="41"/>
      <c r="B826" s="42"/>
      <c r="C826" s="41"/>
      <c r="D826" s="42"/>
      <c r="E826" s="42"/>
      <c r="F826" s="41" t="s">
        <v>818</v>
      </c>
      <c r="G826" s="41" t="s">
        <v>622</v>
      </c>
      <c r="H826" s="42">
        <v>30</v>
      </c>
      <c r="I826" s="41"/>
    </row>
    <row r="827" spans="1:9" ht="14.25" customHeight="1" x14ac:dyDescent="0.2">
      <c r="A827" s="41"/>
      <c r="B827" s="42"/>
      <c r="C827" s="41"/>
      <c r="D827" s="42"/>
      <c r="E827" s="42"/>
      <c r="F827" s="41" t="s">
        <v>1609</v>
      </c>
      <c r="G827" s="41" t="s">
        <v>622</v>
      </c>
      <c r="H827" s="42">
        <v>14</v>
      </c>
      <c r="I827" s="41"/>
    </row>
    <row r="828" spans="1:9" ht="14.25" customHeight="1" x14ac:dyDescent="0.2">
      <c r="A828" s="41"/>
      <c r="B828" s="42"/>
      <c r="C828" s="41"/>
      <c r="D828" s="42"/>
      <c r="E828" s="42"/>
      <c r="F828" s="41" t="s">
        <v>661</v>
      </c>
      <c r="G828" s="41" t="s">
        <v>622</v>
      </c>
      <c r="H828" s="42">
        <v>30</v>
      </c>
      <c r="I828" s="41"/>
    </row>
    <row r="829" spans="1:9" ht="14.25" customHeight="1" x14ac:dyDescent="0.2">
      <c r="A829" s="41"/>
      <c r="B829" s="42"/>
      <c r="C829" s="41"/>
      <c r="D829" s="42"/>
      <c r="E829" s="42"/>
      <c r="F829" s="41" t="s">
        <v>690</v>
      </c>
      <c r="G829" s="41" t="s">
        <v>1310</v>
      </c>
      <c r="H829" s="42">
        <v>30</v>
      </c>
      <c r="I829" s="41"/>
    </row>
    <row r="830" spans="1:9" ht="14.25" customHeight="1" x14ac:dyDescent="0.2">
      <c r="A830" s="41"/>
      <c r="B830" s="42"/>
      <c r="C830" s="41"/>
      <c r="D830" s="42"/>
      <c r="E830" s="42"/>
      <c r="F830" s="41" t="s">
        <v>690</v>
      </c>
      <c r="G830" s="41" t="s">
        <v>1315</v>
      </c>
      <c r="H830" s="42">
        <v>30</v>
      </c>
      <c r="I830" s="41"/>
    </row>
    <row r="831" spans="1:9" ht="14.25" customHeight="1" x14ac:dyDescent="0.2">
      <c r="A831" s="41">
        <v>73</v>
      </c>
      <c r="B831" s="42" t="s">
        <v>362</v>
      </c>
      <c r="C831" s="41" t="s">
        <v>559</v>
      </c>
      <c r="D831" s="42">
        <v>616</v>
      </c>
      <c r="E831" s="42">
        <v>250</v>
      </c>
      <c r="F831" s="41" t="s">
        <v>1603</v>
      </c>
      <c r="G831" s="41" t="s">
        <v>651</v>
      </c>
      <c r="H831" s="42">
        <v>40</v>
      </c>
      <c r="I831" s="41"/>
    </row>
    <row r="832" spans="1:9" ht="14.25" customHeight="1" x14ac:dyDescent="0.2">
      <c r="A832" s="41"/>
      <c r="B832" s="42"/>
      <c r="C832" s="41"/>
      <c r="D832" s="42"/>
      <c r="E832" s="42"/>
      <c r="F832" s="41" t="s">
        <v>198</v>
      </c>
      <c r="G832" s="41" t="s">
        <v>223</v>
      </c>
      <c r="H832" s="42">
        <v>60</v>
      </c>
      <c r="I832" s="41"/>
    </row>
    <row r="833" spans="1:9" ht="14.25" customHeight="1" x14ac:dyDescent="0.2">
      <c r="A833" s="41"/>
      <c r="B833" s="42"/>
      <c r="C833" s="41"/>
      <c r="D833" s="42"/>
      <c r="E833" s="42"/>
      <c r="F833" s="41" t="s">
        <v>809</v>
      </c>
      <c r="G833" s="41" t="s">
        <v>1271</v>
      </c>
      <c r="H833" s="42">
        <v>45</v>
      </c>
      <c r="I833" s="41"/>
    </row>
    <row r="834" spans="1:9" ht="14.25" customHeight="1" x14ac:dyDescent="0.2">
      <c r="A834" s="41"/>
      <c r="B834" s="42"/>
      <c r="C834" s="41"/>
      <c r="D834" s="42"/>
      <c r="E834" s="42"/>
      <c r="F834" s="41" t="s">
        <v>675</v>
      </c>
      <c r="G834" s="41" t="s">
        <v>1271</v>
      </c>
      <c r="H834" s="42">
        <v>30</v>
      </c>
      <c r="I834" s="41"/>
    </row>
    <row r="835" spans="1:9" ht="14.25" customHeight="1" x14ac:dyDescent="0.2">
      <c r="A835" s="41"/>
      <c r="B835" s="42"/>
      <c r="C835" s="41"/>
      <c r="D835" s="42"/>
      <c r="E835" s="42"/>
      <c r="F835" s="41" t="s">
        <v>686</v>
      </c>
      <c r="G835" s="41" t="s">
        <v>1284</v>
      </c>
      <c r="H835" s="42">
        <v>30</v>
      </c>
      <c r="I835" s="41"/>
    </row>
    <row r="836" spans="1:9" ht="14.25" customHeight="1" x14ac:dyDescent="0.2">
      <c r="A836" s="41"/>
      <c r="B836" s="42"/>
      <c r="C836" s="41"/>
      <c r="D836" s="42"/>
      <c r="E836" s="42"/>
      <c r="F836" s="41" t="s">
        <v>688</v>
      </c>
      <c r="G836" s="41" t="s">
        <v>1284</v>
      </c>
      <c r="H836" s="42">
        <v>45</v>
      </c>
      <c r="I836" s="41"/>
    </row>
    <row r="837" spans="1:9" ht="14.25" customHeight="1" x14ac:dyDescent="0.2">
      <c r="A837" s="41">
        <v>74</v>
      </c>
      <c r="B837" s="42" t="s">
        <v>364</v>
      </c>
      <c r="C837" s="41" t="s">
        <v>560</v>
      </c>
      <c r="D837" s="42">
        <v>616</v>
      </c>
      <c r="E837" s="42">
        <v>944</v>
      </c>
      <c r="F837" s="41" t="s">
        <v>672</v>
      </c>
      <c r="G837" s="41" t="s">
        <v>1261</v>
      </c>
      <c r="H837" s="42">
        <v>14</v>
      </c>
      <c r="I837" s="41"/>
    </row>
    <row r="838" spans="1:9" ht="14.25" customHeight="1" x14ac:dyDescent="0.2">
      <c r="A838" s="41"/>
      <c r="B838" s="42"/>
      <c r="C838" s="41"/>
      <c r="D838" s="42"/>
      <c r="E838" s="42"/>
      <c r="F838" s="41" t="s">
        <v>1610</v>
      </c>
      <c r="G838" s="41" t="s">
        <v>634</v>
      </c>
      <c r="H838" s="42">
        <v>60</v>
      </c>
      <c r="I838" s="41"/>
    </row>
    <row r="839" spans="1:9" ht="14.25" customHeight="1" x14ac:dyDescent="0.2">
      <c r="A839" s="41"/>
      <c r="B839" s="42"/>
      <c r="C839" s="41"/>
      <c r="D839" s="42"/>
      <c r="E839" s="42"/>
      <c r="F839" s="41" t="s">
        <v>1611</v>
      </c>
      <c r="G839" s="41" t="s">
        <v>634</v>
      </c>
      <c r="H839" s="42">
        <v>60</v>
      </c>
      <c r="I839" s="41"/>
    </row>
    <row r="840" spans="1:9" ht="14.25" customHeight="1" x14ac:dyDescent="0.2">
      <c r="A840" s="41"/>
      <c r="B840" s="42"/>
      <c r="C840" s="41"/>
      <c r="D840" s="42"/>
      <c r="E840" s="42"/>
      <c r="F840" s="41" t="s">
        <v>1612</v>
      </c>
      <c r="G840" s="41" t="s">
        <v>1284</v>
      </c>
      <c r="H840" s="42">
        <v>180</v>
      </c>
      <c r="I840" s="41"/>
    </row>
    <row r="841" spans="1:9" ht="14.25" customHeight="1" x14ac:dyDescent="0.2">
      <c r="A841" s="41"/>
      <c r="B841" s="42"/>
      <c r="C841" s="41"/>
      <c r="D841" s="42"/>
      <c r="E841" s="42"/>
      <c r="F841" s="41" t="s">
        <v>669</v>
      </c>
      <c r="G841" s="41" t="s">
        <v>623</v>
      </c>
      <c r="H841" s="42">
        <v>60</v>
      </c>
      <c r="I841" s="41"/>
    </row>
    <row r="842" spans="1:9" ht="14.25" customHeight="1" x14ac:dyDescent="0.2">
      <c r="A842" s="41"/>
      <c r="B842" s="42"/>
      <c r="C842" s="41"/>
      <c r="D842" s="42"/>
      <c r="E842" s="42"/>
      <c r="F842" s="41" t="s">
        <v>669</v>
      </c>
      <c r="G842" s="41" t="s">
        <v>633</v>
      </c>
      <c r="H842" s="42">
        <v>60</v>
      </c>
      <c r="I842" s="41"/>
    </row>
    <row r="843" spans="1:9" ht="14.25" customHeight="1" x14ac:dyDescent="0.2">
      <c r="A843" s="41"/>
      <c r="B843" s="42"/>
      <c r="C843" s="41"/>
      <c r="D843" s="42"/>
      <c r="E843" s="42"/>
      <c r="F843" s="41" t="s">
        <v>817</v>
      </c>
      <c r="G843" s="41" t="s">
        <v>622</v>
      </c>
      <c r="H843" s="42">
        <v>90</v>
      </c>
      <c r="I843" s="41"/>
    </row>
    <row r="844" spans="1:9" ht="14.25" customHeight="1" x14ac:dyDescent="0.2">
      <c r="A844" s="41"/>
      <c r="B844" s="42"/>
      <c r="C844" s="41"/>
      <c r="D844" s="42"/>
      <c r="E844" s="42"/>
      <c r="F844" s="41" t="s">
        <v>659</v>
      </c>
      <c r="G844" s="41" t="s">
        <v>622</v>
      </c>
      <c r="H844" s="42">
        <v>90</v>
      </c>
      <c r="I844" s="41"/>
    </row>
    <row r="845" spans="1:9" ht="14.25" customHeight="1" x14ac:dyDescent="0.2">
      <c r="A845" s="41"/>
      <c r="B845" s="42"/>
      <c r="C845" s="41"/>
      <c r="D845" s="42"/>
      <c r="E845" s="42"/>
      <c r="F845" s="41" t="s">
        <v>1583</v>
      </c>
      <c r="G845" s="41" t="s">
        <v>1315</v>
      </c>
      <c r="H845" s="42">
        <v>90</v>
      </c>
      <c r="I845" s="41"/>
    </row>
    <row r="846" spans="1:9" ht="14.25" customHeight="1" x14ac:dyDescent="0.2">
      <c r="A846" s="41"/>
      <c r="B846" s="42"/>
      <c r="C846" s="41"/>
      <c r="D846" s="42"/>
      <c r="E846" s="42"/>
      <c r="F846" s="41" t="s">
        <v>1584</v>
      </c>
      <c r="G846" s="41" t="s">
        <v>1315</v>
      </c>
      <c r="H846" s="42">
        <v>60</v>
      </c>
      <c r="I846" s="41"/>
    </row>
    <row r="847" spans="1:9" ht="14.25" customHeight="1" x14ac:dyDescent="0.2">
      <c r="A847" s="41"/>
      <c r="B847" s="42"/>
      <c r="C847" s="41"/>
      <c r="D847" s="42"/>
      <c r="E847" s="42"/>
      <c r="F847" s="41" t="s">
        <v>1589</v>
      </c>
      <c r="G847" s="41" t="s">
        <v>1849</v>
      </c>
      <c r="H847" s="42">
        <v>180</v>
      </c>
      <c r="I847" s="41"/>
    </row>
    <row r="848" spans="1:9" ht="14.25" customHeight="1" x14ac:dyDescent="0.2">
      <c r="A848" s="41">
        <v>75</v>
      </c>
      <c r="B848" s="42" t="s">
        <v>366</v>
      </c>
      <c r="C848" s="41" t="s">
        <v>561</v>
      </c>
      <c r="D848" s="42">
        <v>616</v>
      </c>
      <c r="E848" s="42">
        <v>504</v>
      </c>
      <c r="F848" s="41" t="s">
        <v>1613</v>
      </c>
      <c r="G848" s="41" t="s">
        <v>634</v>
      </c>
      <c r="H848" s="42">
        <v>60</v>
      </c>
      <c r="I848" s="41"/>
    </row>
    <row r="849" spans="1:9" ht="14.25" customHeight="1" x14ac:dyDescent="0.2">
      <c r="A849" s="41"/>
      <c r="B849" s="42"/>
      <c r="C849" s="41"/>
      <c r="D849" s="42"/>
      <c r="E849" s="42"/>
      <c r="F849" s="41" t="s">
        <v>691</v>
      </c>
      <c r="G849" s="41" t="s">
        <v>623</v>
      </c>
      <c r="H849" s="42">
        <v>60</v>
      </c>
      <c r="I849" s="41"/>
    </row>
    <row r="850" spans="1:9" ht="14.25" customHeight="1" x14ac:dyDescent="0.2">
      <c r="A850" s="41"/>
      <c r="B850" s="42"/>
      <c r="C850" s="41"/>
      <c r="D850" s="42"/>
      <c r="E850" s="42"/>
      <c r="F850" s="41" t="s">
        <v>663</v>
      </c>
      <c r="G850" s="41" t="s">
        <v>633</v>
      </c>
      <c r="H850" s="677">
        <v>70</v>
      </c>
      <c r="I850" s="41"/>
    </row>
    <row r="851" spans="1:9" ht="14.25" customHeight="1" x14ac:dyDescent="0.2">
      <c r="A851" s="41"/>
      <c r="B851" s="42"/>
      <c r="C851" s="41"/>
      <c r="D851" s="42"/>
      <c r="E851" s="42"/>
      <c r="F851" s="41" t="s">
        <v>691</v>
      </c>
      <c r="G851" s="41" t="s">
        <v>633</v>
      </c>
      <c r="H851" s="677">
        <v>60</v>
      </c>
      <c r="I851" s="41"/>
    </row>
    <row r="852" spans="1:9" ht="14.25" customHeight="1" x14ac:dyDescent="0.2">
      <c r="A852" s="41"/>
      <c r="B852" s="42"/>
      <c r="C852" s="41"/>
      <c r="D852" s="42"/>
      <c r="E852" s="42"/>
      <c r="F852" s="41" t="s">
        <v>666</v>
      </c>
      <c r="G852" s="41" t="s">
        <v>633</v>
      </c>
      <c r="H852" s="42">
        <v>60</v>
      </c>
      <c r="I852" s="41"/>
    </row>
    <row r="853" spans="1:9" ht="14.25" customHeight="1" x14ac:dyDescent="0.2">
      <c r="A853" s="41"/>
      <c r="B853" s="42"/>
      <c r="C853" s="41"/>
      <c r="D853" s="42"/>
      <c r="E853" s="42"/>
      <c r="F853" s="41" t="s">
        <v>1607</v>
      </c>
      <c r="G853" s="41" t="s">
        <v>633</v>
      </c>
      <c r="H853" s="42">
        <v>14</v>
      </c>
      <c r="I853" s="41"/>
    </row>
    <row r="854" spans="1:9" ht="14.25" customHeight="1" x14ac:dyDescent="0.2">
      <c r="A854" s="41"/>
      <c r="B854" s="42"/>
      <c r="C854" s="41"/>
      <c r="D854" s="42"/>
      <c r="E854" s="42"/>
      <c r="F854" s="41" t="s">
        <v>1588</v>
      </c>
      <c r="G854" s="41" t="s">
        <v>1315</v>
      </c>
      <c r="H854" s="42">
        <v>90</v>
      </c>
      <c r="I854" s="41"/>
    </row>
    <row r="855" spans="1:9" ht="14.25" customHeight="1" x14ac:dyDescent="0.2">
      <c r="A855" s="41"/>
      <c r="B855" s="42"/>
      <c r="C855" s="41"/>
      <c r="D855" s="42"/>
      <c r="E855" s="42"/>
      <c r="F855" s="41" t="s">
        <v>1608</v>
      </c>
      <c r="G855" s="41" t="s">
        <v>1315</v>
      </c>
      <c r="H855" s="42">
        <v>90</v>
      </c>
      <c r="I855" s="41"/>
    </row>
    <row r="856" spans="1:9" ht="14.25" customHeight="1" x14ac:dyDescent="0.2">
      <c r="A856" s="41">
        <v>76</v>
      </c>
      <c r="B856" s="42" t="s">
        <v>282</v>
      </c>
      <c r="C856" s="41" t="s">
        <v>535</v>
      </c>
      <c r="D856" s="42">
        <v>616</v>
      </c>
      <c r="E856" s="42">
        <v>484</v>
      </c>
      <c r="F856" s="41" t="s">
        <v>1614</v>
      </c>
      <c r="G856" s="41" t="s">
        <v>283</v>
      </c>
      <c r="H856" s="42">
        <v>8</v>
      </c>
      <c r="I856" s="41"/>
    </row>
    <row r="857" spans="1:9" ht="14.25" customHeight="1" x14ac:dyDescent="0.2">
      <c r="A857" s="41"/>
      <c r="B857" s="42"/>
      <c r="C857" s="41"/>
      <c r="D857" s="42"/>
      <c r="E857" s="42"/>
      <c r="F857" s="41" t="s">
        <v>713</v>
      </c>
      <c r="G857" s="41" t="s">
        <v>283</v>
      </c>
      <c r="H857" s="42">
        <v>60</v>
      </c>
      <c r="I857" s="41"/>
    </row>
    <row r="858" spans="1:9" ht="14.25" customHeight="1" x14ac:dyDescent="0.2">
      <c r="A858" s="41"/>
      <c r="B858" s="42"/>
      <c r="C858" s="41"/>
      <c r="D858" s="42"/>
      <c r="E858" s="42"/>
      <c r="F858" s="41" t="s">
        <v>1615</v>
      </c>
      <c r="G858" s="41" t="s">
        <v>283</v>
      </c>
      <c r="H858" s="42">
        <v>60</v>
      </c>
      <c r="I858" s="41"/>
    </row>
    <row r="859" spans="1:9" ht="14.25" customHeight="1" x14ac:dyDescent="0.2">
      <c r="A859" s="41"/>
      <c r="B859" s="42"/>
      <c r="C859" s="41"/>
      <c r="D859" s="42"/>
      <c r="E859" s="42"/>
      <c r="F859" s="41" t="s">
        <v>1616</v>
      </c>
      <c r="G859" s="41" t="s">
        <v>650</v>
      </c>
      <c r="H859" s="42">
        <v>56</v>
      </c>
      <c r="I859" s="41"/>
    </row>
    <row r="860" spans="1:9" ht="14.25" customHeight="1" x14ac:dyDescent="0.2">
      <c r="A860" s="41"/>
      <c r="B860" s="42"/>
      <c r="C860" s="41"/>
      <c r="D860" s="42"/>
      <c r="E860" s="42"/>
      <c r="F860" s="41" t="s">
        <v>1617</v>
      </c>
      <c r="G860" s="41" t="s">
        <v>650</v>
      </c>
      <c r="H860" s="42">
        <v>60</v>
      </c>
      <c r="I860" s="41"/>
    </row>
    <row r="861" spans="1:9" ht="14.25" customHeight="1" x14ac:dyDescent="0.2">
      <c r="A861" s="41"/>
      <c r="B861" s="42"/>
      <c r="C861" s="41"/>
      <c r="D861" s="42"/>
      <c r="E861" s="42"/>
      <c r="F861" s="41" t="s">
        <v>1618</v>
      </c>
      <c r="G861" s="41" t="s">
        <v>650</v>
      </c>
      <c r="H861" s="42">
        <v>60</v>
      </c>
      <c r="I861" s="41"/>
    </row>
    <row r="862" spans="1:9" ht="14.25" customHeight="1" x14ac:dyDescent="0.2">
      <c r="A862" s="41"/>
      <c r="B862" s="42"/>
      <c r="C862" s="41"/>
      <c r="D862" s="42"/>
      <c r="E862" s="42"/>
      <c r="F862" s="41" t="s">
        <v>1619</v>
      </c>
      <c r="G862" s="41" t="s">
        <v>654</v>
      </c>
      <c r="H862" s="42">
        <v>180</v>
      </c>
      <c r="I862" s="41"/>
    </row>
    <row r="863" spans="1:9" ht="14.25" customHeight="1" x14ac:dyDescent="0.2">
      <c r="A863" s="41">
        <v>77</v>
      </c>
      <c r="B863" s="42" t="s">
        <v>292</v>
      </c>
      <c r="C863" s="41" t="s">
        <v>563</v>
      </c>
      <c r="D863" s="42">
        <v>431</v>
      </c>
      <c r="E863" s="42">
        <v>620</v>
      </c>
      <c r="F863" s="41" t="s">
        <v>1621</v>
      </c>
      <c r="G863" s="41" t="s">
        <v>1120</v>
      </c>
      <c r="H863" s="42">
        <v>36</v>
      </c>
      <c r="I863" s="41"/>
    </row>
    <row r="864" spans="1:9" ht="14.25" customHeight="1" x14ac:dyDescent="0.2">
      <c r="A864" s="41"/>
      <c r="B864" s="42"/>
      <c r="C864" s="41"/>
      <c r="D864" s="42"/>
      <c r="E864" s="42"/>
      <c r="F864" s="41" t="s">
        <v>1622</v>
      </c>
      <c r="G864" s="41" t="s">
        <v>654</v>
      </c>
      <c r="H864" s="42">
        <v>200</v>
      </c>
      <c r="I864" s="41"/>
    </row>
    <row r="865" spans="1:9" ht="14.25" customHeight="1" x14ac:dyDescent="0.2">
      <c r="A865" s="41"/>
      <c r="B865" s="42"/>
      <c r="C865" s="41"/>
      <c r="D865" s="42"/>
      <c r="E865" s="42"/>
      <c r="F865" s="41" t="s">
        <v>1620</v>
      </c>
      <c r="G865" s="41" t="s">
        <v>654</v>
      </c>
      <c r="H865" s="42">
        <v>144</v>
      </c>
      <c r="I865" s="41"/>
    </row>
    <row r="866" spans="1:9" ht="14.25" customHeight="1" x14ac:dyDescent="0.2">
      <c r="A866" s="41"/>
      <c r="B866" s="42"/>
      <c r="C866" s="41"/>
      <c r="D866" s="42"/>
      <c r="E866" s="42"/>
      <c r="F866" s="41" t="s">
        <v>1623</v>
      </c>
      <c r="G866" s="41" t="s">
        <v>654</v>
      </c>
      <c r="H866" s="42">
        <v>120</v>
      </c>
      <c r="I866" s="41"/>
    </row>
    <row r="867" spans="1:9" ht="14.25" customHeight="1" x14ac:dyDescent="0.2">
      <c r="A867" s="41"/>
      <c r="B867" s="42"/>
      <c r="C867" s="41"/>
      <c r="D867" s="42"/>
      <c r="E867" s="42"/>
      <c r="F867" s="41" t="s">
        <v>1624</v>
      </c>
      <c r="G867" s="41" t="s">
        <v>654</v>
      </c>
      <c r="H867" s="42">
        <v>120</v>
      </c>
      <c r="I867" s="41"/>
    </row>
    <row r="868" spans="1:9" ht="14.25" customHeight="1" x14ac:dyDescent="0.2">
      <c r="A868" s="41">
        <v>78</v>
      </c>
      <c r="B868" s="42" t="s">
        <v>287</v>
      </c>
      <c r="C868" s="41" t="s">
        <v>564</v>
      </c>
      <c r="D868" s="42">
        <v>616</v>
      </c>
      <c r="E868" s="42">
        <v>840</v>
      </c>
      <c r="F868" s="41" t="s">
        <v>1614</v>
      </c>
      <c r="G868" s="41" t="s">
        <v>283</v>
      </c>
      <c r="H868" s="42">
        <v>82</v>
      </c>
      <c r="I868" s="41"/>
    </row>
    <row r="869" spans="1:9" ht="14.25" customHeight="1" x14ac:dyDescent="0.2">
      <c r="A869" s="41"/>
      <c r="B869" s="42"/>
      <c r="C869" s="41"/>
      <c r="D869" s="42"/>
      <c r="E869" s="42"/>
      <c r="F869" s="41" t="s">
        <v>1625</v>
      </c>
      <c r="G869" s="41" t="s">
        <v>283</v>
      </c>
      <c r="H869" s="42">
        <v>26</v>
      </c>
      <c r="I869" s="41"/>
    </row>
    <row r="870" spans="1:9" ht="14.25" customHeight="1" x14ac:dyDescent="0.2">
      <c r="A870" s="41"/>
      <c r="B870" s="42"/>
      <c r="C870" s="41"/>
      <c r="D870" s="42"/>
      <c r="E870" s="42"/>
      <c r="F870" s="41" t="s">
        <v>714</v>
      </c>
      <c r="G870" s="41" t="s">
        <v>283</v>
      </c>
      <c r="H870" s="42">
        <v>36</v>
      </c>
      <c r="I870" s="41"/>
    </row>
    <row r="871" spans="1:9" ht="14.25" customHeight="1" x14ac:dyDescent="0.2">
      <c r="A871" s="41"/>
      <c r="B871" s="42"/>
      <c r="C871" s="41"/>
      <c r="D871" s="42"/>
      <c r="E871" s="42"/>
      <c r="F871" s="41" t="s">
        <v>1626</v>
      </c>
      <c r="G871" s="41" t="s">
        <v>650</v>
      </c>
      <c r="H871" s="42">
        <v>110</v>
      </c>
      <c r="I871" s="41"/>
    </row>
    <row r="872" spans="1:9" ht="14.25" customHeight="1" x14ac:dyDescent="0.2">
      <c r="A872" s="41"/>
      <c r="B872" s="42"/>
      <c r="C872" s="41"/>
      <c r="D872" s="42"/>
      <c r="E872" s="42"/>
      <c r="F872" s="41" t="s">
        <v>1616</v>
      </c>
      <c r="G872" s="41" t="s">
        <v>650</v>
      </c>
      <c r="H872" s="42">
        <v>34</v>
      </c>
      <c r="I872" s="41"/>
    </row>
    <row r="873" spans="1:9" ht="14.25" customHeight="1" x14ac:dyDescent="0.2">
      <c r="A873" s="41"/>
      <c r="B873" s="42"/>
      <c r="C873" s="41"/>
      <c r="D873" s="42"/>
      <c r="E873" s="42"/>
      <c r="F873" s="41" t="s">
        <v>1620</v>
      </c>
      <c r="G873" s="41" t="s">
        <v>1163</v>
      </c>
      <c r="H873" s="42">
        <v>240</v>
      </c>
      <c r="I873" s="41"/>
    </row>
    <row r="874" spans="1:9" ht="14.25" customHeight="1" x14ac:dyDescent="0.2">
      <c r="A874" s="41"/>
      <c r="B874" s="42"/>
      <c r="C874" s="41"/>
      <c r="D874" s="42"/>
      <c r="E874" s="42"/>
      <c r="F874" s="41" t="s">
        <v>1624</v>
      </c>
      <c r="G874" s="41" t="s">
        <v>1163</v>
      </c>
      <c r="H874" s="42">
        <v>120</v>
      </c>
      <c r="I874" s="41"/>
    </row>
    <row r="875" spans="1:9" ht="14.25" customHeight="1" x14ac:dyDescent="0.2">
      <c r="A875" s="41"/>
      <c r="B875" s="42"/>
      <c r="C875" s="41"/>
      <c r="D875" s="42"/>
      <c r="E875" s="42"/>
      <c r="F875" s="41" t="s">
        <v>1620</v>
      </c>
      <c r="G875" s="41" t="s">
        <v>297</v>
      </c>
      <c r="H875" s="42">
        <v>192</v>
      </c>
      <c r="I875" s="41"/>
    </row>
    <row r="876" spans="1:9" ht="14.25" customHeight="1" x14ac:dyDescent="0.2">
      <c r="A876" s="41">
        <v>79</v>
      </c>
      <c r="B876" s="42" t="s">
        <v>272</v>
      </c>
      <c r="C876" s="41" t="s">
        <v>536</v>
      </c>
      <c r="D876" s="42">
        <v>616</v>
      </c>
      <c r="E876" s="42">
        <v>526</v>
      </c>
      <c r="F876" s="41" t="s">
        <v>1630</v>
      </c>
      <c r="G876" s="41" t="s">
        <v>1136</v>
      </c>
      <c r="H876" s="42">
        <v>60</v>
      </c>
      <c r="I876" s="41"/>
    </row>
    <row r="877" spans="1:9" ht="14.25" customHeight="1" x14ac:dyDescent="0.2">
      <c r="A877" s="41"/>
      <c r="B877" s="42"/>
      <c r="C877" s="41"/>
      <c r="D877" s="42"/>
      <c r="E877" s="42"/>
      <c r="F877" s="41" t="s">
        <v>1619</v>
      </c>
      <c r="G877" s="41" t="s">
        <v>1163</v>
      </c>
      <c r="H877" s="42">
        <v>180</v>
      </c>
      <c r="I877" s="41"/>
    </row>
    <row r="878" spans="1:9" ht="14.25" customHeight="1" x14ac:dyDescent="0.2">
      <c r="A878" s="41"/>
      <c r="B878" s="42"/>
      <c r="C878" s="41"/>
      <c r="D878" s="42"/>
      <c r="E878" s="42"/>
      <c r="F878" s="41" t="s">
        <v>1627</v>
      </c>
      <c r="G878" s="41" t="s">
        <v>289</v>
      </c>
      <c r="H878" s="42">
        <v>60</v>
      </c>
      <c r="I878" s="41"/>
    </row>
    <row r="879" spans="1:9" ht="14.25" customHeight="1" x14ac:dyDescent="0.2">
      <c r="A879" s="41"/>
      <c r="B879" s="42"/>
      <c r="C879" s="41"/>
      <c r="D879" s="42"/>
      <c r="E879" s="42"/>
      <c r="F879" s="41" t="s">
        <v>1628</v>
      </c>
      <c r="G879" s="41" t="s">
        <v>289</v>
      </c>
      <c r="H879" s="42">
        <v>16</v>
      </c>
      <c r="I879" s="41"/>
    </row>
    <row r="880" spans="1:9" ht="14.25" customHeight="1" x14ac:dyDescent="0.2">
      <c r="A880" s="41"/>
      <c r="B880" s="42"/>
      <c r="C880" s="41"/>
      <c r="D880" s="42"/>
      <c r="E880" s="42"/>
      <c r="F880" s="41" t="s">
        <v>1629</v>
      </c>
      <c r="G880" s="41" t="s">
        <v>289</v>
      </c>
      <c r="H880" s="42">
        <v>90</v>
      </c>
      <c r="I880" s="41"/>
    </row>
    <row r="881" spans="1:9" ht="14.25" customHeight="1" x14ac:dyDescent="0.2">
      <c r="A881" s="41"/>
      <c r="B881" s="42"/>
      <c r="C881" s="41"/>
      <c r="D881" s="42"/>
      <c r="E881" s="42"/>
      <c r="F881" s="41" t="s">
        <v>1627</v>
      </c>
      <c r="G881" s="41" t="s">
        <v>1120</v>
      </c>
      <c r="H881" s="42">
        <v>60</v>
      </c>
      <c r="I881" s="41"/>
    </row>
    <row r="882" spans="1:9" ht="14.25" customHeight="1" x14ac:dyDescent="0.2">
      <c r="A882" s="41"/>
      <c r="B882" s="42"/>
      <c r="C882" s="41"/>
      <c r="D882" s="42"/>
      <c r="E882" s="42"/>
      <c r="F882" s="41" t="s">
        <v>1628</v>
      </c>
      <c r="G882" s="41" t="s">
        <v>1120</v>
      </c>
      <c r="H882" s="42">
        <v>60</v>
      </c>
      <c r="I882" s="41"/>
    </row>
    <row r="883" spans="1:9" ht="14.25" customHeight="1" x14ac:dyDescent="0.2">
      <c r="A883" s="41">
        <v>80</v>
      </c>
      <c r="B883" s="42" t="s">
        <v>277</v>
      </c>
      <c r="C883" s="41" t="s">
        <v>537</v>
      </c>
      <c r="D883" s="42">
        <v>616</v>
      </c>
      <c r="E883" s="42">
        <v>210</v>
      </c>
      <c r="F883" s="41" t="s">
        <v>1631</v>
      </c>
      <c r="G883" s="41" t="s">
        <v>1136</v>
      </c>
      <c r="H883" s="42">
        <v>120</v>
      </c>
      <c r="I883" s="41"/>
    </row>
    <row r="884" spans="1:9" ht="14.25" customHeight="1" x14ac:dyDescent="0.2">
      <c r="A884" s="41"/>
      <c r="B884" s="42"/>
      <c r="C884" s="41"/>
      <c r="D884" s="42"/>
      <c r="E884" s="42"/>
      <c r="F884" s="41" t="s">
        <v>1632</v>
      </c>
      <c r="G884" s="41" t="s">
        <v>1146</v>
      </c>
      <c r="H884" s="42">
        <v>90</v>
      </c>
      <c r="I884" s="41"/>
    </row>
    <row r="885" spans="1:9" ht="14.25" customHeight="1" x14ac:dyDescent="0.2">
      <c r="A885" s="41">
        <v>81</v>
      </c>
      <c r="B885" s="42" t="s">
        <v>270</v>
      </c>
      <c r="C885" s="41" t="s">
        <v>538</v>
      </c>
      <c r="D885" s="42">
        <v>554</v>
      </c>
      <c r="E885" s="42">
        <v>562</v>
      </c>
      <c r="F885" s="41" t="s">
        <v>1636</v>
      </c>
      <c r="G885" s="41" t="s">
        <v>1136</v>
      </c>
      <c r="H885" s="42">
        <v>90</v>
      </c>
      <c r="I885" s="41"/>
    </row>
    <row r="886" spans="1:9" ht="14.25" customHeight="1" x14ac:dyDescent="0.2">
      <c r="A886" s="41"/>
      <c r="B886" s="42"/>
      <c r="C886" s="41"/>
      <c r="D886" s="42"/>
      <c r="E886" s="42"/>
      <c r="F886" s="41" t="s">
        <v>1633</v>
      </c>
      <c r="G886" s="41" t="s">
        <v>1115</v>
      </c>
      <c r="H886" s="42">
        <v>56</v>
      </c>
      <c r="I886" s="41"/>
    </row>
    <row r="887" spans="1:9" ht="14.25" customHeight="1" x14ac:dyDescent="0.2">
      <c r="A887" s="41"/>
      <c r="B887" s="42"/>
      <c r="C887" s="41"/>
      <c r="D887" s="42"/>
      <c r="E887" s="42"/>
      <c r="F887" s="41" t="s">
        <v>1634</v>
      </c>
      <c r="G887" s="41" t="s">
        <v>1115</v>
      </c>
      <c r="H887" s="42">
        <v>90</v>
      </c>
      <c r="I887" s="41"/>
    </row>
    <row r="888" spans="1:9" ht="14.25" customHeight="1" x14ac:dyDescent="0.2">
      <c r="A888" s="41"/>
      <c r="B888" s="42"/>
      <c r="C888" s="41"/>
      <c r="D888" s="42"/>
      <c r="E888" s="42"/>
      <c r="F888" s="41" t="s">
        <v>1633</v>
      </c>
      <c r="G888" s="41" t="s">
        <v>1119</v>
      </c>
      <c r="H888" s="42">
        <v>56</v>
      </c>
      <c r="I888" s="41"/>
    </row>
    <row r="889" spans="1:9" ht="14.25" customHeight="1" x14ac:dyDescent="0.2">
      <c r="A889" s="41"/>
      <c r="B889" s="42"/>
      <c r="C889" s="41"/>
      <c r="D889" s="42"/>
      <c r="E889" s="42"/>
      <c r="F889" s="41" t="s">
        <v>1634</v>
      </c>
      <c r="G889" s="41" t="s">
        <v>1119</v>
      </c>
      <c r="H889" s="42">
        <v>90</v>
      </c>
      <c r="I889" s="41"/>
    </row>
    <row r="890" spans="1:9" ht="14.25" customHeight="1" x14ac:dyDescent="0.2">
      <c r="A890" s="41"/>
      <c r="B890" s="42"/>
      <c r="C890" s="41"/>
      <c r="D890" s="42"/>
      <c r="E890" s="42"/>
      <c r="F890" s="41" t="s">
        <v>1635</v>
      </c>
      <c r="G890" s="41" t="s">
        <v>1125</v>
      </c>
      <c r="H890" s="42">
        <v>90</v>
      </c>
      <c r="I890" s="41"/>
    </row>
    <row r="891" spans="1:9" ht="14.25" customHeight="1" x14ac:dyDescent="0.2">
      <c r="A891" s="41"/>
      <c r="B891" s="42"/>
      <c r="C891" s="41"/>
      <c r="D891" s="42"/>
      <c r="E891" s="42"/>
      <c r="F891" s="41" t="s">
        <v>1632</v>
      </c>
      <c r="G891" s="41" t="s">
        <v>1125</v>
      </c>
      <c r="H891" s="42">
        <v>90</v>
      </c>
      <c r="I891" s="41"/>
    </row>
    <row r="892" spans="1:9" ht="14.25" customHeight="1" x14ac:dyDescent="0.2">
      <c r="A892" s="41">
        <v>82</v>
      </c>
      <c r="B892" s="42" t="s">
        <v>275</v>
      </c>
      <c r="C892" s="41" t="s">
        <v>539</v>
      </c>
      <c r="D892" s="42">
        <v>369</v>
      </c>
      <c r="E892" s="42">
        <v>390</v>
      </c>
      <c r="F892" s="41" t="s">
        <v>1638</v>
      </c>
      <c r="G892" s="41" t="s">
        <v>1136</v>
      </c>
      <c r="H892" s="42">
        <v>60</v>
      </c>
      <c r="I892" s="41"/>
    </row>
    <row r="893" spans="1:9" ht="14.25" customHeight="1" x14ac:dyDescent="0.2">
      <c r="A893" s="41"/>
      <c r="B893" s="42"/>
      <c r="C893" s="41"/>
      <c r="D893" s="42"/>
      <c r="E893" s="42"/>
      <c r="F893" s="41" t="s">
        <v>1639</v>
      </c>
      <c r="G893" s="41" t="s">
        <v>1136</v>
      </c>
      <c r="H893" s="42">
        <v>120</v>
      </c>
      <c r="I893" s="41"/>
    </row>
    <row r="894" spans="1:9" ht="14.25" customHeight="1" x14ac:dyDescent="0.2">
      <c r="A894" s="41"/>
      <c r="B894" s="42"/>
      <c r="C894" s="41"/>
      <c r="D894" s="42"/>
      <c r="E894" s="42"/>
      <c r="F894" s="41" t="s">
        <v>717</v>
      </c>
      <c r="G894" s="41" t="s">
        <v>1136</v>
      </c>
      <c r="H894" s="42">
        <v>180</v>
      </c>
      <c r="I894" s="41"/>
    </row>
    <row r="895" spans="1:9" ht="14.25" customHeight="1" x14ac:dyDescent="0.2">
      <c r="A895" s="41"/>
      <c r="B895" s="42"/>
      <c r="C895" s="41"/>
      <c r="D895" s="42"/>
      <c r="E895" s="42"/>
      <c r="F895" s="41" t="s">
        <v>1637</v>
      </c>
      <c r="G895" s="41" t="s">
        <v>1815</v>
      </c>
      <c r="H895" s="42">
        <v>30</v>
      </c>
      <c r="I895" s="41"/>
    </row>
    <row r="896" spans="1:9" ht="14.25" customHeight="1" x14ac:dyDescent="0.2">
      <c r="A896" s="41">
        <v>83</v>
      </c>
      <c r="B896" s="42" t="s">
        <v>268</v>
      </c>
      <c r="C896" s="41" t="s">
        <v>540</v>
      </c>
      <c r="D896" s="42">
        <v>616</v>
      </c>
      <c r="E896" s="42">
        <v>562</v>
      </c>
      <c r="F896" s="41" t="s">
        <v>1640</v>
      </c>
      <c r="G896" s="41" t="s">
        <v>1136</v>
      </c>
      <c r="H896" s="42">
        <v>120</v>
      </c>
      <c r="I896" s="41"/>
    </row>
    <row r="897" spans="1:9" ht="14.25" customHeight="1" x14ac:dyDescent="0.2">
      <c r="A897" s="41"/>
      <c r="B897" s="42"/>
      <c r="C897" s="41"/>
      <c r="D897" s="42"/>
      <c r="E897" s="42"/>
      <c r="F897" s="41" t="s">
        <v>1641</v>
      </c>
      <c r="G897" s="41" t="s">
        <v>1150</v>
      </c>
      <c r="H897" s="42">
        <v>130</v>
      </c>
      <c r="I897" s="41"/>
    </row>
    <row r="898" spans="1:9" ht="14.25" customHeight="1" x14ac:dyDescent="0.2">
      <c r="A898" s="41"/>
      <c r="B898" s="42"/>
      <c r="C898" s="41"/>
      <c r="D898" s="42"/>
      <c r="E898" s="42"/>
      <c r="F898" s="41" t="s">
        <v>1642</v>
      </c>
      <c r="G898" s="41" t="s">
        <v>1150</v>
      </c>
      <c r="H898" s="42">
        <v>50</v>
      </c>
      <c r="I898" s="41"/>
    </row>
    <row r="899" spans="1:9" ht="14.25" customHeight="1" x14ac:dyDescent="0.2">
      <c r="A899" s="41"/>
      <c r="B899" s="42"/>
      <c r="C899" s="41"/>
      <c r="D899" s="42"/>
      <c r="E899" s="42"/>
      <c r="F899" s="41" t="s">
        <v>1621</v>
      </c>
      <c r="G899" s="41" t="s">
        <v>1146</v>
      </c>
      <c r="H899" s="42">
        <v>120</v>
      </c>
      <c r="I899" s="41"/>
    </row>
    <row r="900" spans="1:9" ht="14.25" customHeight="1" x14ac:dyDescent="0.2">
      <c r="A900" s="41"/>
      <c r="B900" s="42"/>
      <c r="C900" s="41"/>
      <c r="D900" s="42"/>
      <c r="E900" s="42"/>
      <c r="F900" s="41" t="s">
        <v>1621</v>
      </c>
      <c r="G900" s="41" t="s">
        <v>1148</v>
      </c>
      <c r="H900" s="42">
        <v>52</v>
      </c>
      <c r="I900" s="41"/>
    </row>
    <row r="901" spans="1:9" ht="14.25" customHeight="1" x14ac:dyDescent="0.2">
      <c r="A901" s="41"/>
      <c r="B901" s="42"/>
      <c r="C901" s="41"/>
      <c r="D901" s="42"/>
      <c r="E901" s="42"/>
      <c r="F901" s="41" t="s">
        <v>1632</v>
      </c>
      <c r="G901" s="41" t="s">
        <v>1148</v>
      </c>
      <c r="H901" s="42">
        <v>90</v>
      </c>
      <c r="I901" s="41"/>
    </row>
    <row r="902" spans="1:9" ht="14.25" customHeight="1" x14ac:dyDescent="0.2">
      <c r="A902" s="41">
        <v>84</v>
      </c>
      <c r="B902" s="42" t="s">
        <v>281</v>
      </c>
      <c r="C902" s="41" t="s">
        <v>541</v>
      </c>
      <c r="D902" s="42">
        <v>493</v>
      </c>
      <c r="E902" s="42">
        <v>804</v>
      </c>
      <c r="F902" s="41" t="s">
        <v>1857</v>
      </c>
      <c r="G902" s="41" t="s">
        <v>1084</v>
      </c>
      <c r="H902" s="42">
        <v>60</v>
      </c>
      <c r="I902" s="41"/>
    </row>
    <row r="903" spans="1:9" ht="14.25" customHeight="1" x14ac:dyDescent="0.2">
      <c r="A903" s="41"/>
      <c r="B903" s="42"/>
      <c r="C903" s="41"/>
      <c r="D903" s="42"/>
      <c r="E903" s="42"/>
      <c r="F903" s="41" t="s">
        <v>1858</v>
      </c>
      <c r="G903" s="41" t="s">
        <v>1084</v>
      </c>
      <c r="H903" s="42">
        <v>90</v>
      </c>
      <c r="I903" s="41"/>
    </row>
    <row r="904" spans="1:9" ht="14.25" customHeight="1" x14ac:dyDescent="0.2">
      <c r="A904" s="41"/>
      <c r="B904" s="42"/>
      <c r="C904" s="41"/>
      <c r="D904" s="42"/>
      <c r="E904" s="42"/>
      <c r="F904" s="41" t="s">
        <v>1645</v>
      </c>
      <c r="G904" s="41" t="s">
        <v>1136</v>
      </c>
      <c r="H904" s="42">
        <v>90</v>
      </c>
      <c r="I904" s="41"/>
    </row>
    <row r="905" spans="1:9" ht="14.25" customHeight="1" x14ac:dyDescent="0.2">
      <c r="A905" s="41"/>
      <c r="B905" s="42"/>
      <c r="C905" s="41"/>
      <c r="D905" s="42"/>
      <c r="E905" s="42"/>
      <c r="F905" s="41" t="s">
        <v>1644</v>
      </c>
      <c r="G905" s="41" t="s">
        <v>1163</v>
      </c>
      <c r="H905" s="42">
        <v>120</v>
      </c>
      <c r="I905" s="41"/>
    </row>
    <row r="906" spans="1:9" ht="14.25" customHeight="1" x14ac:dyDescent="0.2">
      <c r="A906" s="41"/>
      <c r="B906" s="42"/>
      <c r="C906" s="41"/>
      <c r="D906" s="42"/>
      <c r="E906" s="42"/>
      <c r="F906" s="41" t="s">
        <v>1635</v>
      </c>
      <c r="G906" s="41" t="s">
        <v>1120</v>
      </c>
      <c r="H906" s="42">
        <v>54</v>
      </c>
      <c r="I906" s="41"/>
    </row>
    <row r="907" spans="1:9" ht="14.25" customHeight="1" x14ac:dyDescent="0.2">
      <c r="A907" s="41"/>
      <c r="B907" s="42"/>
      <c r="C907" s="41"/>
      <c r="D907" s="42"/>
      <c r="E907" s="42"/>
      <c r="F907" s="41" t="s">
        <v>1643</v>
      </c>
      <c r="G907" s="41" t="s">
        <v>1125</v>
      </c>
      <c r="H907" s="42">
        <v>90</v>
      </c>
      <c r="I907" s="41"/>
    </row>
    <row r="908" spans="1:9" ht="14.25" customHeight="1" x14ac:dyDescent="0.2">
      <c r="A908" s="41"/>
      <c r="B908" s="42"/>
      <c r="C908" s="41"/>
      <c r="D908" s="42"/>
      <c r="E908" s="42"/>
      <c r="F908" s="41" t="s">
        <v>1644</v>
      </c>
      <c r="G908" s="41" t="s">
        <v>654</v>
      </c>
      <c r="H908" s="42">
        <v>120</v>
      </c>
      <c r="I908" s="41"/>
    </row>
    <row r="909" spans="1:9" ht="14.25" customHeight="1" x14ac:dyDescent="0.2">
      <c r="A909" s="41"/>
      <c r="B909" s="42"/>
      <c r="C909" s="41"/>
      <c r="D909" s="42"/>
      <c r="E909" s="42"/>
      <c r="F909" s="41" t="s">
        <v>1643</v>
      </c>
      <c r="G909" s="41" t="s">
        <v>1146</v>
      </c>
      <c r="H909" s="42">
        <v>90</v>
      </c>
      <c r="I909" s="41"/>
    </row>
    <row r="910" spans="1:9" ht="14.25" customHeight="1" x14ac:dyDescent="0.2">
      <c r="A910" s="41"/>
      <c r="B910" s="42"/>
      <c r="C910" s="41"/>
      <c r="D910" s="42"/>
      <c r="E910" s="42"/>
      <c r="F910" s="41" t="s">
        <v>1643</v>
      </c>
      <c r="G910" s="41" t="s">
        <v>1148</v>
      </c>
      <c r="H910" s="42">
        <v>90</v>
      </c>
      <c r="I910" s="41"/>
    </row>
    <row r="911" spans="1:9" ht="14.25" customHeight="1" x14ac:dyDescent="0.2">
      <c r="A911" s="41">
        <v>85</v>
      </c>
      <c r="B911" s="42" t="s">
        <v>279</v>
      </c>
      <c r="C911" s="41" t="s">
        <v>542</v>
      </c>
      <c r="D911" s="42">
        <v>493</v>
      </c>
      <c r="E911" s="42">
        <v>270</v>
      </c>
      <c r="F911" s="41" t="s">
        <v>809</v>
      </c>
      <c r="G911" s="41" t="s">
        <v>107</v>
      </c>
      <c r="H911" s="42">
        <v>30</v>
      </c>
      <c r="I911" s="41"/>
    </row>
    <row r="912" spans="1:9" ht="14.25" customHeight="1" x14ac:dyDescent="0.2">
      <c r="A912" s="41"/>
      <c r="B912" s="42"/>
      <c r="C912" s="41"/>
      <c r="D912" s="42"/>
      <c r="E912" s="42"/>
      <c r="F912" s="41" t="s">
        <v>1646</v>
      </c>
      <c r="G912" s="41" t="s">
        <v>1136</v>
      </c>
      <c r="H912" s="42">
        <v>90</v>
      </c>
      <c r="I912" s="41"/>
    </row>
    <row r="913" spans="1:9" ht="14.25" customHeight="1" x14ac:dyDescent="0.2">
      <c r="A913" s="41"/>
      <c r="B913" s="42"/>
      <c r="C913" s="41"/>
      <c r="D913" s="42"/>
      <c r="E913" s="42"/>
      <c r="F913" s="41" t="s">
        <v>695</v>
      </c>
      <c r="G913" s="41" t="s">
        <v>1150</v>
      </c>
      <c r="H913" s="42">
        <v>75</v>
      </c>
      <c r="I913" s="41"/>
    </row>
    <row r="914" spans="1:9" ht="14.25" customHeight="1" x14ac:dyDescent="0.2">
      <c r="A914" s="41"/>
      <c r="B914" s="42"/>
      <c r="C914" s="41"/>
      <c r="D914" s="42"/>
      <c r="E914" s="42"/>
      <c r="F914" s="41" t="s">
        <v>1647</v>
      </c>
      <c r="G914" s="41" t="s">
        <v>1150</v>
      </c>
      <c r="H914" s="42">
        <v>75</v>
      </c>
      <c r="I914" s="41"/>
    </row>
    <row r="915" spans="1:9" ht="14.25" customHeight="1" x14ac:dyDescent="0.2">
      <c r="A915" s="41">
        <v>86</v>
      </c>
      <c r="B915" s="42" t="s">
        <v>290</v>
      </c>
      <c r="C915" s="41" t="s">
        <v>566</v>
      </c>
      <c r="D915" s="42">
        <v>616</v>
      </c>
      <c r="E915" s="42">
        <v>630</v>
      </c>
      <c r="F915" s="41" t="s">
        <v>1649</v>
      </c>
      <c r="G915" s="41" t="s">
        <v>1136</v>
      </c>
      <c r="H915" s="42">
        <v>60</v>
      </c>
      <c r="I915" s="41"/>
    </row>
    <row r="916" spans="1:9" ht="14.25" customHeight="1" x14ac:dyDescent="0.2">
      <c r="A916" s="41"/>
      <c r="B916" s="42"/>
      <c r="C916" s="41"/>
      <c r="D916" s="42"/>
      <c r="E916" s="42"/>
      <c r="F916" s="41" t="s">
        <v>1650</v>
      </c>
      <c r="G916" s="41" t="s">
        <v>1163</v>
      </c>
      <c r="H916" s="42">
        <v>72</v>
      </c>
      <c r="I916" s="41"/>
    </row>
    <row r="917" spans="1:9" ht="14.25" customHeight="1" x14ac:dyDescent="0.2">
      <c r="A917" s="41"/>
      <c r="B917" s="42"/>
      <c r="C917" s="41"/>
      <c r="D917" s="42"/>
      <c r="E917" s="42"/>
      <c r="F917" s="41" t="s">
        <v>1622</v>
      </c>
      <c r="G917" s="41" t="s">
        <v>1163</v>
      </c>
      <c r="H917" s="42">
        <v>240</v>
      </c>
      <c r="I917" s="41"/>
    </row>
    <row r="918" spans="1:9" ht="14.25" customHeight="1" x14ac:dyDescent="0.2">
      <c r="A918" s="41"/>
      <c r="B918" s="42"/>
      <c r="C918" s="41"/>
      <c r="D918" s="42"/>
      <c r="E918" s="42"/>
      <c r="F918" s="41" t="s">
        <v>1623</v>
      </c>
      <c r="G918" s="41" t="s">
        <v>1163</v>
      </c>
      <c r="H918" s="42">
        <v>48</v>
      </c>
      <c r="I918" s="41"/>
    </row>
    <row r="919" spans="1:9" ht="14.25" customHeight="1" x14ac:dyDescent="0.2">
      <c r="A919" s="41"/>
      <c r="B919" s="42"/>
      <c r="C919" s="41"/>
      <c r="D919" s="42"/>
      <c r="E919" s="42"/>
      <c r="F919" s="41" t="s">
        <v>1632</v>
      </c>
      <c r="G919" s="41" t="s">
        <v>1120</v>
      </c>
      <c r="H919" s="42">
        <v>90</v>
      </c>
      <c r="I919" s="41"/>
    </row>
    <row r="920" spans="1:9" ht="14.25" customHeight="1" x14ac:dyDescent="0.2">
      <c r="A920" s="41"/>
      <c r="B920" s="42"/>
      <c r="C920" s="41"/>
      <c r="D920" s="42"/>
      <c r="E920" s="42"/>
      <c r="F920" s="41" t="s">
        <v>1627</v>
      </c>
      <c r="G920" s="41" t="s">
        <v>1148</v>
      </c>
      <c r="H920" s="42">
        <v>60</v>
      </c>
      <c r="I920" s="41"/>
    </row>
    <row r="921" spans="1:9" ht="14.25" customHeight="1" x14ac:dyDescent="0.2">
      <c r="A921" s="41"/>
      <c r="B921" s="42"/>
      <c r="C921" s="41"/>
      <c r="D921" s="42"/>
      <c r="E921" s="42"/>
      <c r="F921" s="41" t="s">
        <v>1628</v>
      </c>
      <c r="G921" s="41" t="s">
        <v>1148</v>
      </c>
      <c r="H921" s="42">
        <v>60</v>
      </c>
      <c r="I921" s="41"/>
    </row>
    <row r="922" spans="1:9" ht="14.25" customHeight="1" x14ac:dyDescent="0.2">
      <c r="A922" s="41">
        <v>87</v>
      </c>
      <c r="B922" s="42" t="s">
        <v>291</v>
      </c>
      <c r="C922" s="41" t="s">
        <v>567</v>
      </c>
      <c r="D922" s="42">
        <v>616</v>
      </c>
      <c r="E922" s="42">
        <v>500</v>
      </c>
      <c r="F922" s="41" t="s">
        <v>1651</v>
      </c>
      <c r="G922" s="41" t="s">
        <v>1150</v>
      </c>
      <c r="H922" s="42">
        <v>30</v>
      </c>
      <c r="I922" s="41"/>
    </row>
    <row r="923" spans="1:9" ht="14.25" customHeight="1" x14ac:dyDescent="0.2">
      <c r="A923" s="41"/>
      <c r="B923" s="42"/>
      <c r="C923" s="41"/>
      <c r="D923" s="42"/>
      <c r="E923" s="42"/>
      <c r="F923" s="41" t="s">
        <v>1652</v>
      </c>
      <c r="G923" s="41" t="s">
        <v>1150</v>
      </c>
      <c r="H923" s="42">
        <v>10</v>
      </c>
      <c r="I923" s="41"/>
    </row>
    <row r="924" spans="1:9" ht="14.25" customHeight="1" x14ac:dyDescent="0.2">
      <c r="A924" s="41"/>
      <c r="B924" s="42"/>
      <c r="C924" s="41"/>
      <c r="D924" s="42"/>
      <c r="E924" s="42"/>
      <c r="F924" s="41" t="s">
        <v>1653</v>
      </c>
      <c r="G924" s="41" t="s">
        <v>1150</v>
      </c>
      <c r="H924" s="42">
        <v>60</v>
      </c>
      <c r="I924" s="41"/>
    </row>
    <row r="925" spans="1:9" ht="14.25" customHeight="1" x14ac:dyDescent="0.2">
      <c r="A925" s="41"/>
      <c r="B925" s="42"/>
      <c r="C925" s="41"/>
      <c r="D925" s="42"/>
      <c r="E925" s="42"/>
      <c r="F925" s="41" t="s">
        <v>1641</v>
      </c>
      <c r="G925" s="41" t="s">
        <v>1150</v>
      </c>
      <c r="H925" s="42">
        <v>50</v>
      </c>
      <c r="I925" s="41"/>
    </row>
    <row r="926" spans="1:9" ht="14.25" customHeight="1" x14ac:dyDescent="0.2">
      <c r="A926" s="41"/>
      <c r="B926" s="42"/>
      <c r="C926" s="41"/>
      <c r="D926" s="42"/>
      <c r="E926" s="42"/>
      <c r="F926" s="41" t="s">
        <v>1621</v>
      </c>
      <c r="G926" s="41" t="s">
        <v>1120</v>
      </c>
      <c r="H926" s="42">
        <v>88</v>
      </c>
      <c r="I926" s="41"/>
    </row>
    <row r="927" spans="1:9" ht="14.25" customHeight="1" x14ac:dyDescent="0.2">
      <c r="A927" s="41"/>
      <c r="B927" s="42"/>
      <c r="C927" s="41"/>
      <c r="D927" s="42"/>
      <c r="E927" s="42"/>
      <c r="F927" s="41" t="s">
        <v>1629</v>
      </c>
      <c r="G927" s="41" t="s">
        <v>1120</v>
      </c>
      <c r="H927" s="42">
        <v>90</v>
      </c>
      <c r="I927" s="41"/>
    </row>
    <row r="928" spans="1:9" ht="14.25" customHeight="1" x14ac:dyDescent="0.2">
      <c r="A928" s="41"/>
      <c r="B928" s="42"/>
      <c r="C928" s="41"/>
      <c r="D928" s="42"/>
      <c r="E928" s="42"/>
      <c r="F928" s="41" t="s">
        <v>1629</v>
      </c>
      <c r="G928" s="41" t="s">
        <v>1125</v>
      </c>
      <c r="H928" s="42">
        <v>90</v>
      </c>
      <c r="I928" s="41"/>
    </row>
    <row r="929" spans="1:9" ht="14.25" customHeight="1" x14ac:dyDescent="0.2">
      <c r="A929" s="41"/>
      <c r="B929" s="42"/>
      <c r="C929" s="41"/>
      <c r="D929" s="42"/>
      <c r="E929" s="42"/>
      <c r="F929" s="41" t="s">
        <v>1635</v>
      </c>
      <c r="G929" s="41" t="s">
        <v>1146</v>
      </c>
      <c r="H929" s="42">
        <v>82</v>
      </c>
      <c r="I929" s="41"/>
    </row>
    <row r="930" spans="1:9" ht="14.25" customHeight="1" x14ac:dyDescent="0.2">
      <c r="A930" s="41">
        <v>88</v>
      </c>
      <c r="B930" s="42" t="s">
        <v>280</v>
      </c>
      <c r="C930" s="41" t="s">
        <v>1328</v>
      </c>
      <c r="D930" s="42">
        <v>616</v>
      </c>
      <c r="E930" s="42">
        <v>483</v>
      </c>
      <c r="F930" s="41" t="s">
        <v>1655</v>
      </c>
      <c r="G930" s="41" t="s">
        <v>1136</v>
      </c>
      <c r="H930" s="42">
        <v>180</v>
      </c>
      <c r="I930" s="41"/>
    </row>
    <row r="931" spans="1:9" ht="14.25" customHeight="1" x14ac:dyDescent="0.2">
      <c r="A931" s="41"/>
      <c r="B931" s="42"/>
      <c r="C931" s="41"/>
      <c r="D931" s="42"/>
      <c r="E931" s="42"/>
      <c r="F931" s="41" t="s">
        <v>715</v>
      </c>
      <c r="G931" s="41" t="s">
        <v>283</v>
      </c>
      <c r="H931" s="42">
        <v>14</v>
      </c>
      <c r="I931" s="41"/>
    </row>
    <row r="932" spans="1:9" ht="14.25" customHeight="1" x14ac:dyDescent="0.2">
      <c r="A932" s="41"/>
      <c r="B932" s="42"/>
      <c r="C932" s="41"/>
      <c r="D932" s="42"/>
      <c r="E932" s="42"/>
      <c r="F932" s="41" t="s">
        <v>1654</v>
      </c>
      <c r="G932" s="41" t="s">
        <v>650</v>
      </c>
      <c r="H932" s="42">
        <v>14</v>
      </c>
      <c r="I932" s="41"/>
    </row>
    <row r="933" spans="1:9" ht="14.25" customHeight="1" x14ac:dyDescent="0.2">
      <c r="A933" s="41"/>
      <c r="B933" s="42"/>
      <c r="C933" s="41"/>
      <c r="D933" s="42"/>
      <c r="E933" s="42"/>
      <c r="F933" s="41" t="s">
        <v>1657</v>
      </c>
      <c r="G933" s="41" t="s">
        <v>1150</v>
      </c>
      <c r="H933" s="42">
        <v>30</v>
      </c>
      <c r="I933" s="41"/>
    </row>
    <row r="934" spans="1:9" ht="14.25" customHeight="1" x14ac:dyDescent="0.2">
      <c r="A934" s="41"/>
      <c r="B934" s="42"/>
      <c r="C934" s="41"/>
      <c r="D934" s="42"/>
      <c r="E934" s="42"/>
      <c r="F934" s="41" t="s">
        <v>1658</v>
      </c>
      <c r="G934" s="41" t="s">
        <v>1150</v>
      </c>
      <c r="H934" s="42">
        <v>30</v>
      </c>
      <c r="I934" s="41"/>
    </row>
    <row r="935" spans="1:9" ht="14.25" customHeight="1" x14ac:dyDescent="0.2">
      <c r="A935" s="41"/>
      <c r="B935" s="42"/>
      <c r="C935" s="41"/>
      <c r="D935" s="42"/>
      <c r="E935" s="42"/>
      <c r="F935" s="41" t="s">
        <v>1659</v>
      </c>
      <c r="G935" s="41" t="s">
        <v>1150</v>
      </c>
      <c r="H935" s="42">
        <v>75</v>
      </c>
      <c r="I935" s="41"/>
    </row>
    <row r="936" spans="1:9" ht="14.25" customHeight="1" x14ac:dyDescent="0.2">
      <c r="A936" s="41"/>
      <c r="B936" s="42"/>
      <c r="C936" s="41"/>
      <c r="D936" s="42"/>
      <c r="E936" s="42"/>
      <c r="F936" s="41" t="s">
        <v>1660</v>
      </c>
      <c r="G936" s="41" t="s">
        <v>1150</v>
      </c>
      <c r="H936" s="42">
        <v>30</v>
      </c>
      <c r="I936" s="41"/>
    </row>
    <row r="937" spans="1:9" ht="14.25" customHeight="1" x14ac:dyDescent="0.2">
      <c r="A937" s="41"/>
      <c r="B937" s="42"/>
      <c r="C937" s="41"/>
      <c r="D937" s="42"/>
      <c r="E937" s="42"/>
      <c r="F937" s="41" t="s">
        <v>1652</v>
      </c>
      <c r="G937" s="41" t="s">
        <v>1150</v>
      </c>
      <c r="H937" s="42">
        <v>50</v>
      </c>
      <c r="I937" s="41"/>
    </row>
    <row r="938" spans="1:9" ht="14.25" customHeight="1" x14ac:dyDescent="0.2">
      <c r="A938" s="41"/>
      <c r="B938" s="42"/>
      <c r="C938" s="41"/>
      <c r="D938" s="42"/>
      <c r="E938" s="42"/>
      <c r="F938" s="41" t="s">
        <v>1656</v>
      </c>
      <c r="G938" s="41" t="s">
        <v>1148</v>
      </c>
      <c r="H938" s="42">
        <v>60</v>
      </c>
      <c r="I938" s="41"/>
    </row>
    <row r="939" spans="1:9" ht="14.25" customHeight="1" x14ac:dyDescent="0.2">
      <c r="A939" s="41">
        <v>89</v>
      </c>
      <c r="B939" s="42" t="s">
        <v>288</v>
      </c>
      <c r="C939" s="41" t="s">
        <v>568</v>
      </c>
      <c r="D939" s="42">
        <v>616</v>
      </c>
      <c r="E939" s="42">
        <v>578</v>
      </c>
      <c r="F939" s="41" t="s">
        <v>1661</v>
      </c>
      <c r="G939" s="41" t="s">
        <v>1115</v>
      </c>
      <c r="H939" s="42">
        <v>60</v>
      </c>
      <c r="I939" s="41"/>
    </row>
    <row r="940" spans="1:9" ht="14.25" customHeight="1" x14ac:dyDescent="0.2">
      <c r="A940" s="41"/>
      <c r="B940" s="42"/>
      <c r="C940" s="41"/>
      <c r="D940" s="42"/>
      <c r="E940" s="42"/>
      <c r="F940" s="41" t="s">
        <v>1662</v>
      </c>
      <c r="G940" s="41" t="s">
        <v>1115</v>
      </c>
      <c r="H940" s="42">
        <v>60</v>
      </c>
      <c r="I940" s="41"/>
    </row>
    <row r="941" spans="1:9" ht="14.25" customHeight="1" x14ac:dyDescent="0.2">
      <c r="A941" s="41"/>
      <c r="B941" s="42"/>
      <c r="C941" s="41"/>
      <c r="D941" s="42"/>
      <c r="E941" s="42"/>
      <c r="F941" s="41" t="s">
        <v>1663</v>
      </c>
      <c r="G941" s="41" t="s">
        <v>1115</v>
      </c>
      <c r="H941" s="42">
        <v>14</v>
      </c>
      <c r="I941" s="41"/>
    </row>
    <row r="942" spans="1:9" ht="14.25" customHeight="1" x14ac:dyDescent="0.2">
      <c r="A942" s="41"/>
      <c r="B942" s="42"/>
      <c r="C942" s="41"/>
      <c r="D942" s="42"/>
      <c r="E942" s="42"/>
      <c r="F942" s="41" t="s">
        <v>1661</v>
      </c>
      <c r="G942" s="41" t="s">
        <v>1119</v>
      </c>
      <c r="H942" s="42">
        <v>60</v>
      </c>
      <c r="I942" s="41"/>
    </row>
    <row r="943" spans="1:9" ht="14.25" customHeight="1" x14ac:dyDescent="0.2">
      <c r="A943" s="41"/>
      <c r="B943" s="42"/>
      <c r="C943" s="41"/>
      <c r="D943" s="42"/>
      <c r="E943" s="42"/>
      <c r="F943" s="41" t="s">
        <v>1662</v>
      </c>
      <c r="G943" s="41" t="s">
        <v>1119</v>
      </c>
      <c r="H943" s="42">
        <v>60</v>
      </c>
      <c r="I943" s="41"/>
    </row>
    <row r="944" spans="1:9" ht="14.25" customHeight="1" x14ac:dyDescent="0.2">
      <c r="A944" s="41"/>
      <c r="B944" s="42"/>
      <c r="C944" s="41"/>
      <c r="D944" s="42"/>
      <c r="E944" s="42"/>
      <c r="F944" s="41" t="s">
        <v>1620</v>
      </c>
      <c r="G944" s="41" t="s">
        <v>297</v>
      </c>
      <c r="H944" s="42">
        <v>48</v>
      </c>
      <c r="I944" s="41"/>
    </row>
    <row r="945" spans="1:9" ht="14.25" customHeight="1" x14ac:dyDescent="0.2">
      <c r="A945" s="41"/>
      <c r="B945" s="42"/>
      <c r="C945" s="41"/>
      <c r="D945" s="42"/>
      <c r="E945" s="42"/>
      <c r="F945" s="41" t="s">
        <v>1624</v>
      </c>
      <c r="G945" s="41" t="s">
        <v>297</v>
      </c>
      <c r="H945" s="42">
        <v>96</v>
      </c>
      <c r="I945" s="41"/>
    </row>
    <row r="946" spans="1:9" ht="14.25" customHeight="1" x14ac:dyDescent="0.2">
      <c r="A946" s="41"/>
      <c r="B946" s="42"/>
      <c r="C946" s="41"/>
      <c r="D946" s="42"/>
      <c r="E946" s="42"/>
      <c r="F946" s="41" t="s">
        <v>1664</v>
      </c>
      <c r="G946" s="41" t="s">
        <v>1148</v>
      </c>
      <c r="H946" s="42">
        <v>90</v>
      </c>
      <c r="I946" s="41"/>
    </row>
    <row r="947" spans="1:9" ht="14.25" customHeight="1" x14ac:dyDescent="0.2">
      <c r="A947" s="41"/>
      <c r="B947" s="42"/>
      <c r="C947" s="41"/>
      <c r="D947" s="42"/>
      <c r="E947" s="42"/>
      <c r="F947" s="41" t="s">
        <v>1629</v>
      </c>
      <c r="G947" s="41" t="s">
        <v>1148</v>
      </c>
      <c r="H947" s="42">
        <v>90</v>
      </c>
      <c r="I947" s="41"/>
    </row>
    <row r="948" spans="1:9" ht="14.25" customHeight="1" x14ac:dyDescent="0.2">
      <c r="A948" s="41">
        <v>90</v>
      </c>
      <c r="B948" s="42" t="s">
        <v>294</v>
      </c>
      <c r="C948" s="41" t="s">
        <v>570</v>
      </c>
      <c r="D948" s="42">
        <v>616</v>
      </c>
      <c r="E948" s="42">
        <v>422</v>
      </c>
      <c r="F948" s="41" t="s">
        <v>1642</v>
      </c>
      <c r="G948" s="41" t="s">
        <v>1150</v>
      </c>
      <c r="H948" s="42">
        <v>10</v>
      </c>
      <c r="I948" s="41"/>
    </row>
    <row r="949" spans="1:9" ht="14.25" customHeight="1" x14ac:dyDescent="0.2">
      <c r="A949" s="41"/>
      <c r="B949" s="42"/>
      <c r="C949" s="41"/>
      <c r="D949" s="42"/>
      <c r="E949" s="42"/>
      <c r="F949" s="41" t="s">
        <v>1665</v>
      </c>
      <c r="G949" s="41" t="s">
        <v>1150</v>
      </c>
      <c r="H949" s="42">
        <v>180</v>
      </c>
      <c r="I949" s="41"/>
    </row>
    <row r="950" spans="1:9" ht="14.25" customHeight="1" x14ac:dyDescent="0.2">
      <c r="A950" s="41"/>
      <c r="B950" s="42"/>
      <c r="C950" s="41"/>
      <c r="D950" s="42"/>
      <c r="E950" s="42"/>
      <c r="F950" s="41" t="s">
        <v>1627</v>
      </c>
      <c r="G950" s="41" t="s">
        <v>1125</v>
      </c>
      <c r="H950" s="42">
        <v>52</v>
      </c>
      <c r="I950" s="41"/>
    </row>
    <row r="951" spans="1:9" ht="14.25" customHeight="1" x14ac:dyDescent="0.2">
      <c r="A951" s="41"/>
      <c r="B951" s="42"/>
      <c r="C951" s="41"/>
      <c r="D951" s="42"/>
      <c r="E951" s="42"/>
      <c r="F951" s="41" t="s">
        <v>1628</v>
      </c>
      <c r="G951" s="41" t="s">
        <v>1125</v>
      </c>
      <c r="H951" s="42">
        <v>60</v>
      </c>
      <c r="I951" s="41"/>
    </row>
    <row r="952" spans="1:9" ht="14.25" customHeight="1" x14ac:dyDescent="0.2">
      <c r="A952" s="41"/>
      <c r="B952" s="42"/>
      <c r="C952" s="41"/>
      <c r="D952" s="42"/>
      <c r="E952" s="42"/>
      <c r="F952" s="41" t="s">
        <v>1627</v>
      </c>
      <c r="G952" s="41" t="s">
        <v>1146</v>
      </c>
      <c r="H952" s="42">
        <v>60</v>
      </c>
      <c r="I952" s="41"/>
    </row>
    <row r="953" spans="1:9" ht="14.25" customHeight="1" x14ac:dyDescent="0.2">
      <c r="A953" s="41"/>
      <c r="B953" s="42"/>
      <c r="C953" s="41"/>
      <c r="D953" s="42"/>
      <c r="E953" s="42"/>
      <c r="F953" s="41" t="s">
        <v>1628</v>
      </c>
      <c r="G953" s="41" t="s">
        <v>1146</v>
      </c>
      <c r="H953" s="42">
        <v>60</v>
      </c>
      <c r="I953" s="41"/>
    </row>
    <row r="954" spans="1:9" ht="14.25" customHeight="1" x14ac:dyDescent="0.2">
      <c r="A954" s="41">
        <v>91</v>
      </c>
      <c r="B954" s="42" t="s">
        <v>388</v>
      </c>
      <c r="C954" s="41" t="s">
        <v>571</v>
      </c>
      <c r="D954" s="42">
        <v>616</v>
      </c>
      <c r="E954" s="42">
        <v>1185</v>
      </c>
      <c r="F954" s="41" t="s">
        <v>726</v>
      </c>
      <c r="G954" s="41" t="s">
        <v>655</v>
      </c>
      <c r="H954" s="42">
        <v>120</v>
      </c>
      <c r="I954" s="41"/>
    </row>
    <row r="955" spans="1:9" ht="14.25" customHeight="1" x14ac:dyDescent="0.2">
      <c r="A955" s="41"/>
      <c r="B955" s="42"/>
      <c r="C955" s="41"/>
      <c r="D955" s="42"/>
      <c r="E955" s="42"/>
      <c r="F955" s="41" t="s">
        <v>718</v>
      </c>
      <c r="G955" s="41" t="s">
        <v>655</v>
      </c>
      <c r="H955" s="42">
        <v>225</v>
      </c>
      <c r="I955" s="41"/>
    </row>
    <row r="956" spans="1:9" ht="14.25" customHeight="1" x14ac:dyDescent="0.2">
      <c r="A956" s="41"/>
      <c r="B956" s="42"/>
      <c r="C956" s="41"/>
      <c r="D956" s="42"/>
      <c r="E956" s="42"/>
      <c r="F956" s="41" t="s">
        <v>734</v>
      </c>
      <c r="G956" s="41" t="s">
        <v>463</v>
      </c>
      <c r="H956" s="42">
        <v>60</v>
      </c>
      <c r="I956" s="41"/>
    </row>
    <row r="957" spans="1:9" ht="14.25" customHeight="1" x14ac:dyDescent="0.2">
      <c r="A957" s="41"/>
      <c r="B957" s="42"/>
      <c r="C957" s="41"/>
      <c r="D957" s="42"/>
      <c r="E957" s="42"/>
      <c r="F957" s="41" t="s">
        <v>743</v>
      </c>
      <c r="G957" s="41" t="s">
        <v>1193</v>
      </c>
      <c r="H957" s="42">
        <v>150</v>
      </c>
      <c r="I957" s="41"/>
    </row>
    <row r="958" spans="1:9" ht="14.25" customHeight="1" x14ac:dyDescent="0.2">
      <c r="A958" s="41"/>
      <c r="B958" s="42"/>
      <c r="C958" s="41"/>
      <c r="D958" s="42"/>
      <c r="E958" s="42"/>
      <c r="F958" s="41" t="s">
        <v>758</v>
      </c>
      <c r="G958" s="41" t="s">
        <v>1216</v>
      </c>
      <c r="H958" s="42">
        <v>30</v>
      </c>
      <c r="I958" s="41"/>
    </row>
    <row r="959" spans="1:9" ht="14.25" customHeight="1" x14ac:dyDescent="0.2">
      <c r="A959" s="41"/>
      <c r="B959" s="42"/>
      <c r="C959" s="41"/>
      <c r="D959" s="42"/>
      <c r="E959" s="42"/>
      <c r="F959" s="41" t="s">
        <v>759</v>
      </c>
      <c r="G959" s="41" t="s">
        <v>1216</v>
      </c>
      <c r="H959" s="42">
        <v>90</v>
      </c>
      <c r="I959" s="41"/>
    </row>
    <row r="960" spans="1:9" ht="14.25" customHeight="1" x14ac:dyDescent="0.2">
      <c r="A960" s="41"/>
      <c r="B960" s="42"/>
      <c r="C960" s="41"/>
      <c r="D960" s="42"/>
      <c r="E960" s="42"/>
      <c r="F960" s="41" t="s">
        <v>754</v>
      </c>
      <c r="G960" s="41" t="s">
        <v>469</v>
      </c>
      <c r="H960" s="42">
        <v>150</v>
      </c>
      <c r="I960" s="41"/>
    </row>
    <row r="961" spans="1:9" ht="14.25" customHeight="1" x14ac:dyDescent="0.2">
      <c r="A961" s="41"/>
      <c r="B961" s="42"/>
      <c r="C961" s="41"/>
      <c r="D961" s="42"/>
      <c r="E961" s="42"/>
      <c r="F961" s="41" t="s">
        <v>726</v>
      </c>
      <c r="G961" s="41" t="s">
        <v>642</v>
      </c>
      <c r="H961" s="42">
        <v>120</v>
      </c>
      <c r="I961" s="41"/>
    </row>
    <row r="962" spans="1:9" ht="14.25" customHeight="1" x14ac:dyDescent="0.2">
      <c r="A962" s="41"/>
      <c r="B962" s="42"/>
      <c r="C962" s="41"/>
      <c r="D962" s="42"/>
      <c r="E962" s="42"/>
      <c r="F962" s="41" t="s">
        <v>720</v>
      </c>
      <c r="G962" s="41" t="s">
        <v>642</v>
      </c>
      <c r="H962" s="42">
        <v>60</v>
      </c>
      <c r="I962" s="41"/>
    </row>
    <row r="963" spans="1:9" ht="14.25" customHeight="1" x14ac:dyDescent="0.2">
      <c r="A963" s="41"/>
      <c r="B963" s="42"/>
      <c r="C963" s="41"/>
      <c r="D963" s="42"/>
      <c r="E963" s="42"/>
      <c r="F963" s="41" t="s">
        <v>767</v>
      </c>
      <c r="G963" s="41" t="s">
        <v>1244</v>
      </c>
      <c r="H963" s="42">
        <v>60</v>
      </c>
      <c r="I963" s="41"/>
    </row>
    <row r="964" spans="1:9" ht="14.25" customHeight="1" x14ac:dyDescent="0.2">
      <c r="A964" s="41"/>
      <c r="B964" s="42"/>
      <c r="C964" s="41"/>
      <c r="D964" s="42"/>
      <c r="E964" s="42"/>
      <c r="F964" s="41" t="s">
        <v>1666</v>
      </c>
      <c r="G964" s="41" t="s">
        <v>1244</v>
      </c>
      <c r="H964" s="42">
        <v>120</v>
      </c>
      <c r="I964" s="41"/>
    </row>
    <row r="965" spans="1:9" ht="14.25" customHeight="1" x14ac:dyDescent="0.2">
      <c r="A965" s="41">
        <v>92</v>
      </c>
      <c r="B965" s="42" t="s">
        <v>389</v>
      </c>
      <c r="C965" s="41" t="s">
        <v>572</v>
      </c>
      <c r="D965" s="42">
        <v>616</v>
      </c>
      <c r="E965" s="42">
        <v>804</v>
      </c>
      <c r="F965" s="41" t="s">
        <v>1668</v>
      </c>
      <c r="G965" s="41" t="s">
        <v>1204</v>
      </c>
      <c r="H965" s="42">
        <v>60</v>
      </c>
      <c r="I965" s="41"/>
    </row>
    <row r="966" spans="1:9" ht="14.25" customHeight="1" x14ac:dyDescent="0.2">
      <c r="A966" s="41"/>
      <c r="B966" s="42"/>
      <c r="C966" s="41"/>
      <c r="D966" s="42"/>
      <c r="E966" s="42"/>
      <c r="F966" s="41" t="s">
        <v>1667</v>
      </c>
      <c r="G966" s="41" t="s">
        <v>1179</v>
      </c>
      <c r="H966" s="42">
        <v>60</v>
      </c>
      <c r="I966" s="41"/>
    </row>
    <row r="967" spans="1:9" ht="14.25" customHeight="1" x14ac:dyDescent="0.2">
      <c r="A967" s="41"/>
      <c r="B967" s="42"/>
      <c r="C967" s="41"/>
      <c r="D967" s="42"/>
      <c r="E967" s="42"/>
      <c r="F967" s="41" t="s">
        <v>762</v>
      </c>
      <c r="G967" s="41" t="s">
        <v>471</v>
      </c>
      <c r="H967" s="42">
        <v>60</v>
      </c>
      <c r="I967" s="41"/>
    </row>
    <row r="968" spans="1:9" ht="14.25" customHeight="1" x14ac:dyDescent="0.2">
      <c r="A968" s="41"/>
      <c r="B968" s="42"/>
      <c r="C968" s="41"/>
      <c r="D968" s="42"/>
      <c r="E968" s="42"/>
      <c r="F968" s="41" t="s">
        <v>763</v>
      </c>
      <c r="G968" s="41" t="s">
        <v>471</v>
      </c>
      <c r="H968" s="42">
        <v>24</v>
      </c>
      <c r="I968" s="41"/>
    </row>
    <row r="969" spans="1:9" ht="14.25" customHeight="1" x14ac:dyDescent="0.2">
      <c r="A969" s="41"/>
      <c r="B969" s="42"/>
      <c r="C969" s="41"/>
      <c r="D969" s="42"/>
      <c r="E969" s="42"/>
      <c r="F969" s="41" t="s">
        <v>762</v>
      </c>
      <c r="G969" s="41" t="s">
        <v>1216</v>
      </c>
      <c r="H969" s="42">
        <v>60</v>
      </c>
      <c r="I969" s="41"/>
    </row>
    <row r="970" spans="1:9" ht="14.25" customHeight="1" x14ac:dyDescent="0.2">
      <c r="A970" s="41"/>
      <c r="B970" s="42"/>
      <c r="C970" s="41"/>
      <c r="D970" s="42"/>
      <c r="E970" s="42"/>
      <c r="F970" s="41" t="s">
        <v>1669</v>
      </c>
      <c r="G970" s="41" t="s">
        <v>1222</v>
      </c>
      <c r="H970" s="42">
        <v>45</v>
      </c>
      <c r="I970" s="41"/>
    </row>
    <row r="971" spans="1:9" ht="14.25" customHeight="1" x14ac:dyDescent="0.2">
      <c r="A971" s="41"/>
      <c r="B971" s="42"/>
      <c r="C971" s="41"/>
      <c r="D971" s="42"/>
      <c r="E971" s="42"/>
      <c r="F971" s="41" t="s">
        <v>1670</v>
      </c>
      <c r="G971" s="41" t="s">
        <v>1222</v>
      </c>
      <c r="H971" s="42">
        <v>45</v>
      </c>
      <c r="I971" s="41"/>
    </row>
    <row r="972" spans="1:9" ht="14.25" customHeight="1" x14ac:dyDescent="0.2">
      <c r="A972" s="41"/>
      <c r="B972" s="42"/>
      <c r="C972" s="41"/>
      <c r="D972" s="42"/>
      <c r="E972" s="42"/>
      <c r="F972" s="41" t="s">
        <v>1671</v>
      </c>
      <c r="G972" s="41" t="s">
        <v>1222</v>
      </c>
      <c r="H972" s="42">
        <v>60</v>
      </c>
      <c r="I972" s="41"/>
    </row>
    <row r="973" spans="1:9" ht="14.25" customHeight="1" x14ac:dyDescent="0.2">
      <c r="A973" s="41"/>
      <c r="B973" s="42"/>
      <c r="C973" s="41"/>
      <c r="D973" s="42"/>
      <c r="E973" s="42"/>
      <c r="F973" s="41" t="s">
        <v>1672</v>
      </c>
      <c r="G973" s="41" t="s">
        <v>643</v>
      </c>
      <c r="H973" s="42">
        <v>60</v>
      </c>
      <c r="I973" s="41"/>
    </row>
    <row r="974" spans="1:9" ht="14.25" customHeight="1" x14ac:dyDescent="0.2">
      <c r="A974" s="41"/>
      <c r="B974" s="42"/>
      <c r="C974" s="41"/>
      <c r="D974" s="42"/>
      <c r="E974" s="42"/>
      <c r="F974" s="41" t="s">
        <v>1673</v>
      </c>
      <c r="G974" s="41" t="s">
        <v>643</v>
      </c>
      <c r="H974" s="42">
        <v>90</v>
      </c>
      <c r="I974" s="41"/>
    </row>
    <row r="975" spans="1:9" ht="14.25" customHeight="1" x14ac:dyDescent="0.2">
      <c r="A975" s="41"/>
      <c r="B975" s="42"/>
      <c r="C975" s="41"/>
      <c r="D975" s="42"/>
      <c r="E975" s="42"/>
      <c r="F975" s="41" t="s">
        <v>1674</v>
      </c>
      <c r="G975" s="41" t="s">
        <v>643</v>
      </c>
      <c r="H975" s="42">
        <v>30</v>
      </c>
      <c r="I975" s="41"/>
    </row>
    <row r="976" spans="1:9" ht="14.25" customHeight="1" x14ac:dyDescent="0.2">
      <c r="A976" s="41"/>
      <c r="B976" s="42"/>
      <c r="C976" s="41"/>
      <c r="D976" s="42"/>
      <c r="E976" s="42"/>
      <c r="F976" s="41" t="s">
        <v>1675</v>
      </c>
      <c r="G976" s="41" t="s">
        <v>1246</v>
      </c>
      <c r="H976" s="42">
        <v>30</v>
      </c>
      <c r="I976" s="41"/>
    </row>
    <row r="977" spans="1:9" ht="14.25" customHeight="1" x14ac:dyDescent="0.2">
      <c r="A977" s="41"/>
      <c r="B977" s="42"/>
      <c r="C977" s="41"/>
      <c r="D977" s="42"/>
      <c r="E977" s="42"/>
      <c r="F977" s="41" t="s">
        <v>1676</v>
      </c>
      <c r="G977" s="41" t="s">
        <v>1246</v>
      </c>
      <c r="H977" s="42">
        <v>60</v>
      </c>
      <c r="I977" s="41"/>
    </row>
    <row r="978" spans="1:9" ht="14.25" customHeight="1" x14ac:dyDescent="0.2">
      <c r="A978" s="41"/>
      <c r="B978" s="42"/>
      <c r="C978" s="41"/>
      <c r="D978" s="42"/>
      <c r="E978" s="42"/>
      <c r="F978" s="41" t="s">
        <v>1677</v>
      </c>
      <c r="G978" s="41" t="s">
        <v>1246</v>
      </c>
      <c r="H978" s="42">
        <v>60</v>
      </c>
      <c r="I978" s="41"/>
    </row>
    <row r="979" spans="1:9" ht="14.25" customHeight="1" x14ac:dyDescent="0.2">
      <c r="A979" s="41"/>
      <c r="B979" s="42"/>
      <c r="C979" s="41"/>
      <c r="D979" s="42"/>
      <c r="E979" s="42"/>
      <c r="F979" s="41" t="s">
        <v>1678</v>
      </c>
      <c r="G979" s="41" t="s">
        <v>1246</v>
      </c>
      <c r="H979" s="42">
        <v>60</v>
      </c>
      <c r="I979" s="41"/>
    </row>
    <row r="980" spans="1:9" ht="14.25" customHeight="1" x14ac:dyDescent="0.2">
      <c r="A980" s="41">
        <v>93</v>
      </c>
      <c r="B980" s="42" t="s">
        <v>391</v>
      </c>
      <c r="C980" s="41" t="s">
        <v>573</v>
      </c>
      <c r="D980" s="42">
        <v>616</v>
      </c>
      <c r="E980" s="42">
        <v>810</v>
      </c>
      <c r="F980" s="41" t="s">
        <v>728</v>
      </c>
      <c r="G980" s="41" t="s">
        <v>655</v>
      </c>
      <c r="H980" s="42">
        <v>60</v>
      </c>
      <c r="I980" s="41"/>
    </row>
    <row r="981" spans="1:9" ht="14.25" customHeight="1" x14ac:dyDescent="0.2">
      <c r="A981" s="41"/>
      <c r="B981" s="42"/>
      <c r="C981" s="41"/>
      <c r="D981" s="42"/>
      <c r="E981" s="42"/>
      <c r="F981" s="41" t="s">
        <v>1679</v>
      </c>
      <c r="G981" s="41" t="s">
        <v>1204</v>
      </c>
      <c r="H981" s="42">
        <v>30</v>
      </c>
      <c r="I981" s="41"/>
    </row>
    <row r="982" spans="1:9" ht="14.25" customHeight="1" x14ac:dyDescent="0.2">
      <c r="A982" s="41"/>
      <c r="B982" s="42"/>
      <c r="C982" s="41"/>
      <c r="D982" s="42"/>
      <c r="E982" s="42"/>
      <c r="F982" s="41" t="s">
        <v>1680</v>
      </c>
      <c r="G982" s="41" t="s">
        <v>1204</v>
      </c>
      <c r="H982" s="42">
        <v>60</v>
      </c>
      <c r="I982" s="41"/>
    </row>
    <row r="983" spans="1:9" ht="14.25" customHeight="1" x14ac:dyDescent="0.2">
      <c r="A983" s="41"/>
      <c r="B983" s="42"/>
      <c r="C983" s="41"/>
      <c r="D983" s="42"/>
      <c r="E983" s="42"/>
      <c r="F983" s="41" t="s">
        <v>767</v>
      </c>
      <c r="G983" s="41" t="s">
        <v>1179</v>
      </c>
      <c r="H983" s="42">
        <v>60</v>
      </c>
      <c r="I983" s="41"/>
    </row>
    <row r="984" spans="1:9" ht="14.25" customHeight="1" x14ac:dyDescent="0.2">
      <c r="A984" s="41"/>
      <c r="B984" s="42"/>
      <c r="C984" s="41"/>
      <c r="D984" s="42"/>
      <c r="E984" s="42"/>
      <c r="F984" s="41" t="s">
        <v>741</v>
      </c>
      <c r="G984" s="41" t="s">
        <v>1193</v>
      </c>
      <c r="H984" s="42">
        <v>60</v>
      </c>
      <c r="I984" s="41"/>
    </row>
    <row r="985" spans="1:9" ht="14.25" customHeight="1" x14ac:dyDescent="0.2">
      <c r="A985" s="41"/>
      <c r="B985" s="42"/>
      <c r="C985" s="41"/>
      <c r="D985" s="42"/>
      <c r="E985" s="42"/>
      <c r="F985" s="41" t="s">
        <v>749</v>
      </c>
      <c r="G985" s="41" t="s">
        <v>1193</v>
      </c>
      <c r="H985" s="42">
        <v>60</v>
      </c>
      <c r="I985" s="41"/>
    </row>
    <row r="986" spans="1:9" ht="14.25" customHeight="1" x14ac:dyDescent="0.2">
      <c r="A986" s="41"/>
      <c r="B986" s="42"/>
      <c r="C986" s="41"/>
      <c r="D986" s="42"/>
      <c r="E986" s="42"/>
      <c r="F986" s="41" t="s">
        <v>763</v>
      </c>
      <c r="G986" s="41" t="s">
        <v>1216</v>
      </c>
      <c r="H986" s="42">
        <v>60</v>
      </c>
      <c r="I986" s="41"/>
    </row>
    <row r="987" spans="1:9" ht="14.25" customHeight="1" x14ac:dyDescent="0.2">
      <c r="A987" s="41"/>
      <c r="B987" s="42"/>
      <c r="C987" s="41"/>
      <c r="D987" s="42"/>
      <c r="E987" s="42"/>
      <c r="F987" s="41" t="s">
        <v>746</v>
      </c>
      <c r="G987" s="41" t="s">
        <v>472</v>
      </c>
      <c r="H987" s="42">
        <v>60</v>
      </c>
      <c r="I987" s="41"/>
    </row>
    <row r="988" spans="1:9" ht="14.25" customHeight="1" x14ac:dyDescent="0.2">
      <c r="A988" s="41"/>
      <c r="B988" s="42"/>
      <c r="C988" s="41"/>
      <c r="D988" s="42"/>
      <c r="E988" s="42"/>
      <c r="F988" s="41" t="s">
        <v>747</v>
      </c>
      <c r="G988" s="41" t="s">
        <v>472</v>
      </c>
      <c r="H988" s="42">
        <v>60</v>
      </c>
      <c r="I988" s="41"/>
    </row>
    <row r="989" spans="1:9" ht="14.25" customHeight="1" x14ac:dyDescent="0.2">
      <c r="A989" s="41"/>
      <c r="B989" s="42"/>
      <c r="C989" s="41"/>
      <c r="D989" s="42"/>
      <c r="E989" s="42"/>
      <c r="F989" s="41" t="s">
        <v>749</v>
      </c>
      <c r="G989" s="41" t="s">
        <v>472</v>
      </c>
      <c r="H989" s="42">
        <v>60</v>
      </c>
      <c r="I989" s="41"/>
    </row>
    <row r="990" spans="1:9" ht="14.25" customHeight="1" x14ac:dyDescent="0.2">
      <c r="A990" s="41"/>
      <c r="B990" s="42"/>
      <c r="C990" s="41"/>
      <c r="D990" s="42"/>
      <c r="E990" s="42"/>
      <c r="F990" s="41" t="s">
        <v>1681</v>
      </c>
      <c r="G990" s="41" t="s">
        <v>643</v>
      </c>
      <c r="H990" s="42">
        <v>30</v>
      </c>
      <c r="I990" s="41"/>
    </row>
    <row r="991" spans="1:9" ht="14.25" customHeight="1" x14ac:dyDescent="0.2">
      <c r="A991" s="41"/>
      <c r="B991" s="42"/>
      <c r="C991" s="41"/>
      <c r="D991" s="42"/>
      <c r="E991" s="42"/>
      <c r="F991" s="41" t="s">
        <v>1682</v>
      </c>
      <c r="G991" s="41" t="s">
        <v>1246</v>
      </c>
      <c r="H991" s="42">
        <v>45</v>
      </c>
      <c r="I991" s="41"/>
    </row>
    <row r="992" spans="1:9" ht="14.25" customHeight="1" x14ac:dyDescent="0.2">
      <c r="A992" s="41"/>
      <c r="B992" s="42"/>
      <c r="C992" s="41"/>
      <c r="D992" s="42"/>
      <c r="E992" s="42"/>
      <c r="F992" s="41" t="s">
        <v>1683</v>
      </c>
      <c r="G992" s="41" t="s">
        <v>1246</v>
      </c>
      <c r="H992" s="42">
        <v>45</v>
      </c>
      <c r="I992" s="41"/>
    </row>
    <row r="993" spans="1:9" ht="14.25" customHeight="1" x14ac:dyDescent="0.2">
      <c r="A993" s="41"/>
      <c r="B993" s="42"/>
      <c r="C993" s="41"/>
      <c r="D993" s="42"/>
      <c r="E993" s="42"/>
      <c r="F993" s="41" t="s">
        <v>1684</v>
      </c>
      <c r="G993" s="41" t="s">
        <v>1246</v>
      </c>
      <c r="H993" s="42">
        <v>60</v>
      </c>
      <c r="I993" s="41"/>
    </row>
    <row r="994" spans="1:9" ht="14.25" customHeight="1" x14ac:dyDescent="0.2">
      <c r="A994" s="41"/>
      <c r="B994" s="42"/>
      <c r="C994" s="41"/>
      <c r="D994" s="42"/>
      <c r="E994" s="42"/>
      <c r="F994" s="41" t="s">
        <v>1685</v>
      </c>
      <c r="G994" s="41" t="s">
        <v>1246</v>
      </c>
      <c r="H994" s="42">
        <v>60</v>
      </c>
      <c r="I994" s="41"/>
    </row>
    <row r="995" spans="1:9" ht="14.25" customHeight="1" x14ac:dyDescent="0.2">
      <c r="A995" s="41">
        <v>94</v>
      </c>
      <c r="B995" s="42" t="s">
        <v>392</v>
      </c>
      <c r="C995" s="41" t="s">
        <v>574</v>
      </c>
      <c r="D995" s="42">
        <v>554</v>
      </c>
      <c r="E995" s="42">
        <v>1350</v>
      </c>
      <c r="F995" s="41" t="s">
        <v>1666</v>
      </c>
      <c r="G995" s="41" t="s">
        <v>1179</v>
      </c>
      <c r="H995" s="42">
        <v>60</v>
      </c>
      <c r="I995" s="41"/>
    </row>
    <row r="996" spans="1:9" ht="14.25" customHeight="1" x14ac:dyDescent="0.2">
      <c r="A996" s="41"/>
      <c r="B996" s="42"/>
      <c r="C996" s="41"/>
      <c r="D996" s="42"/>
      <c r="E996" s="42"/>
      <c r="F996" s="41" t="s">
        <v>763</v>
      </c>
      <c r="G996" s="41" t="s">
        <v>1216</v>
      </c>
      <c r="H996" s="42">
        <v>60</v>
      </c>
      <c r="I996" s="41"/>
    </row>
    <row r="997" spans="1:9" ht="14.25" customHeight="1" x14ac:dyDescent="0.2">
      <c r="A997" s="41"/>
      <c r="B997" s="42"/>
      <c r="C997" s="41"/>
      <c r="D997" s="42"/>
      <c r="E997" s="42"/>
      <c r="F997" s="41" t="s">
        <v>1686</v>
      </c>
      <c r="G997" s="41" t="s">
        <v>1222</v>
      </c>
      <c r="H997" s="42">
        <v>90</v>
      </c>
      <c r="I997" s="41"/>
    </row>
    <row r="998" spans="1:9" ht="14.25" customHeight="1" x14ac:dyDescent="0.2">
      <c r="A998" s="41"/>
      <c r="B998" s="42"/>
      <c r="C998" s="41"/>
      <c r="D998" s="42"/>
      <c r="E998" s="42"/>
      <c r="F998" s="41" t="s">
        <v>1687</v>
      </c>
      <c r="G998" s="41" t="s">
        <v>1222</v>
      </c>
      <c r="H998" s="42">
        <v>30</v>
      </c>
      <c r="I998" s="41"/>
    </row>
    <row r="999" spans="1:9" ht="14.25" customHeight="1" x14ac:dyDescent="0.2">
      <c r="A999" s="41"/>
      <c r="B999" s="42"/>
      <c r="C999" s="41"/>
      <c r="D999" s="42"/>
      <c r="E999" s="42"/>
      <c r="F999" s="41" t="s">
        <v>718</v>
      </c>
      <c r="G999" s="41" t="s">
        <v>457</v>
      </c>
      <c r="H999" s="42">
        <v>225</v>
      </c>
      <c r="I999" s="41"/>
    </row>
    <row r="1000" spans="1:9" ht="14.25" customHeight="1" x14ac:dyDescent="0.2">
      <c r="A1000" s="41"/>
      <c r="B1000" s="42"/>
      <c r="C1000" s="41"/>
      <c r="D1000" s="42"/>
      <c r="E1000" s="42"/>
      <c r="F1000" s="41" t="s">
        <v>718</v>
      </c>
      <c r="G1000" s="41" t="s">
        <v>642</v>
      </c>
      <c r="H1000" s="42">
        <v>225</v>
      </c>
      <c r="I1000" s="41"/>
    </row>
    <row r="1001" spans="1:9" ht="14.25" customHeight="1" x14ac:dyDescent="0.2">
      <c r="A1001" s="41"/>
      <c r="B1001" s="42"/>
      <c r="C1001" s="41"/>
      <c r="D1001" s="42"/>
      <c r="E1001" s="42"/>
      <c r="F1001" s="41" t="s">
        <v>1680</v>
      </c>
      <c r="G1001" s="41" t="s">
        <v>645</v>
      </c>
      <c r="H1001" s="42">
        <v>60</v>
      </c>
      <c r="I1001" s="41"/>
    </row>
    <row r="1002" spans="1:9" ht="14.25" customHeight="1" x14ac:dyDescent="0.2">
      <c r="A1002" s="41"/>
      <c r="B1002" s="42"/>
      <c r="C1002" s="41"/>
      <c r="D1002" s="42"/>
      <c r="E1002" s="42"/>
      <c r="F1002" s="41" t="s">
        <v>1688</v>
      </c>
      <c r="G1002" s="41" t="s">
        <v>645</v>
      </c>
      <c r="H1002" s="42">
        <v>60</v>
      </c>
      <c r="I1002" s="41"/>
    </row>
    <row r="1003" spans="1:9" ht="14.25" customHeight="1" x14ac:dyDescent="0.2">
      <c r="A1003" s="41"/>
      <c r="B1003" s="42"/>
      <c r="C1003" s="41"/>
      <c r="D1003" s="42"/>
      <c r="E1003" s="42"/>
      <c r="F1003" s="41" t="s">
        <v>1689</v>
      </c>
      <c r="G1003" s="41" t="s">
        <v>645</v>
      </c>
      <c r="H1003" s="42">
        <v>135</v>
      </c>
      <c r="I1003" s="41"/>
    </row>
    <row r="1004" spans="1:9" ht="14.25" customHeight="1" x14ac:dyDescent="0.2">
      <c r="A1004" s="41"/>
      <c r="B1004" s="42"/>
      <c r="C1004" s="41"/>
      <c r="D1004" s="42"/>
      <c r="E1004" s="42"/>
      <c r="F1004" s="41" t="s">
        <v>1690</v>
      </c>
      <c r="G1004" s="41" t="s">
        <v>645</v>
      </c>
      <c r="H1004" s="42">
        <v>225</v>
      </c>
      <c r="I1004" s="41"/>
    </row>
    <row r="1005" spans="1:9" ht="14.25" customHeight="1" x14ac:dyDescent="0.2">
      <c r="A1005" s="41"/>
      <c r="B1005" s="42"/>
      <c r="C1005" s="41"/>
      <c r="D1005" s="42"/>
      <c r="E1005" s="42"/>
      <c r="F1005" s="41" t="s">
        <v>1691</v>
      </c>
      <c r="G1005" s="41" t="s">
        <v>1244</v>
      </c>
      <c r="H1005" s="42">
        <v>60</v>
      </c>
      <c r="I1005" s="41"/>
    </row>
    <row r="1006" spans="1:9" ht="14.25" customHeight="1" x14ac:dyDescent="0.2">
      <c r="A1006" s="41"/>
      <c r="B1006" s="42"/>
      <c r="C1006" s="41"/>
      <c r="D1006" s="42"/>
      <c r="E1006" s="42"/>
      <c r="F1006" s="41" t="s">
        <v>1692</v>
      </c>
      <c r="G1006" s="41" t="s">
        <v>1244</v>
      </c>
      <c r="H1006" s="42">
        <v>120</v>
      </c>
      <c r="I1006" s="41"/>
    </row>
    <row r="1007" spans="1:9" ht="14.25" customHeight="1" x14ac:dyDescent="0.2">
      <c r="A1007" s="41">
        <v>95</v>
      </c>
      <c r="B1007" s="42" t="s">
        <v>394</v>
      </c>
      <c r="C1007" s="41" t="s">
        <v>1329</v>
      </c>
      <c r="D1007" s="42">
        <v>616</v>
      </c>
      <c r="E1007" s="42">
        <v>825</v>
      </c>
      <c r="F1007" s="41" t="s">
        <v>1844</v>
      </c>
      <c r="G1007" s="41" t="s">
        <v>114</v>
      </c>
      <c r="H1007" s="42">
        <v>30</v>
      </c>
      <c r="I1007" s="41"/>
    </row>
    <row r="1008" spans="1:9" ht="14.25" customHeight="1" x14ac:dyDescent="0.2">
      <c r="A1008" s="41"/>
      <c r="B1008" s="42"/>
      <c r="C1008" s="41"/>
      <c r="D1008" s="42"/>
      <c r="E1008" s="42"/>
      <c r="F1008" s="41" t="s">
        <v>771</v>
      </c>
      <c r="G1008" s="41" t="s">
        <v>117</v>
      </c>
      <c r="H1008" s="42">
        <v>30</v>
      </c>
      <c r="I1008" s="41"/>
    </row>
    <row r="1009" spans="1:9" ht="14.25" customHeight="1" x14ac:dyDescent="0.2">
      <c r="A1009" s="41"/>
      <c r="B1009" s="42"/>
      <c r="C1009" s="41"/>
      <c r="D1009" s="42"/>
      <c r="E1009" s="42"/>
      <c r="F1009" s="41" t="s">
        <v>724</v>
      </c>
      <c r="G1009" s="41" t="s">
        <v>655</v>
      </c>
      <c r="H1009" s="42">
        <v>120</v>
      </c>
      <c r="I1009" s="41"/>
    </row>
    <row r="1010" spans="1:9" ht="14.25" customHeight="1" x14ac:dyDescent="0.2">
      <c r="A1010" s="41"/>
      <c r="B1010" s="42"/>
      <c r="C1010" s="41"/>
      <c r="D1010" s="42"/>
      <c r="E1010" s="42"/>
      <c r="F1010" s="41" t="s">
        <v>1666</v>
      </c>
      <c r="G1010" s="41" t="s">
        <v>1179</v>
      </c>
      <c r="H1010" s="42">
        <v>60</v>
      </c>
      <c r="I1010" s="41"/>
    </row>
    <row r="1011" spans="1:9" ht="14.25" customHeight="1" x14ac:dyDescent="0.2">
      <c r="A1011" s="41"/>
      <c r="B1011" s="42"/>
      <c r="C1011" s="41"/>
      <c r="D1011" s="42"/>
      <c r="E1011" s="42"/>
      <c r="F1011" s="41" t="s">
        <v>732</v>
      </c>
      <c r="G1011" s="41" t="s">
        <v>463</v>
      </c>
      <c r="H1011" s="42">
        <v>60</v>
      </c>
      <c r="I1011" s="41"/>
    </row>
    <row r="1012" spans="1:9" ht="14.25" customHeight="1" x14ac:dyDescent="0.2">
      <c r="A1012" s="41"/>
      <c r="B1012" s="42"/>
      <c r="C1012" s="41"/>
      <c r="D1012" s="42"/>
      <c r="E1012" s="42"/>
      <c r="F1012" s="41" t="s">
        <v>745</v>
      </c>
      <c r="G1012" s="41" t="s">
        <v>1193</v>
      </c>
      <c r="H1012" s="42">
        <v>45</v>
      </c>
      <c r="I1012" s="41"/>
    </row>
    <row r="1013" spans="1:9" ht="14.25" customHeight="1" x14ac:dyDescent="0.2">
      <c r="A1013" s="41"/>
      <c r="B1013" s="42"/>
      <c r="C1013" s="41"/>
      <c r="D1013" s="42"/>
      <c r="E1013" s="42"/>
      <c r="F1013" s="41" t="s">
        <v>747</v>
      </c>
      <c r="G1013" s="41" t="s">
        <v>1193</v>
      </c>
      <c r="H1013" s="42">
        <v>60</v>
      </c>
      <c r="I1013" s="41"/>
    </row>
    <row r="1014" spans="1:9" ht="14.25" customHeight="1" x14ac:dyDescent="0.2">
      <c r="A1014" s="41"/>
      <c r="B1014" s="42"/>
      <c r="C1014" s="41"/>
      <c r="D1014" s="42"/>
      <c r="E1014" s="42"/>
      <c r="F1014" s="41" t="s">
        <v>748</v>
      </c>
      <c r="G1014" s="41" t="s">
        <v>1193</v>
      </c>
      <c r="H1014" s="42">
        <v>90</v>
      </c>
      <c r="I1014" s="41"/>
    </row>
    <row r="1015" spans="1:9" ht="14.25" customHeight="1" x14ac:dyDescent="0.2">
      <c r="A1015" s="41"/>
      <c r="B1015" s="42"/>
      <c r="C1015" s="41"/>
      <c r="D1015" s="42"/>
      <c r="E1015" s="42"/>
      <c r="F1015" s="41" t="s">
        <v>748</v>
      </c>
      <c r="G1015" s="41" t="s">
        <v>469</v>
      </c>
      <c r="H1015" s="42">
        <v>90</v>
      </c>
      <c r="I1015" s="41"/>
    </row>
    <row r="1016" spans="1:9" ht="14.25" customHeight="1" x14ac:dyDescent="0.2">
      <c r="A1016" s="41"/>
      <c r="B1016" s="42"/>
      <c r="C1016" s="41"/>
      <c r="D1016" s="42"/>
      <c r="E1016" s="42"/>
      <c r="F1016" s="41" t="s">
        <v>1693</v>
      </c>
      <c r="G1016" s="41" t="s">
        <v>1244</v>
      </c>
      <c r="H1016" s="42">
        <v>60</v>
      </c>
      <c r="I1016" s="41"/>
    </row>
    <row r="1017" spans="1:9" ht="14.25" customHeight="1" x14ac:dyDescent="0.2">
      <c r="A1017" s="41"/>
      <c r="B1017" s="42"/>
      <c r="C1017" s="41"/>
      <c r="D1017" s="42"/>
      <c r="E1017" s="42"/>
      <c r="F1017" s="41" t="s">
        <v>1694</v>
      </c>
      <c r="G1017" s="41" t="s">
        <v>1244</v>
      </c>
      <c r="H1017" s="42">
        <v>60</v>
      </c>
      <c r="I1017" s="41"/>
    </row>
    <row r="1018" spans="1:9" ht="14.25" customHeight="1" x14ac:dyDescent="0.2">
      <c r="A1018" s="41"/>
      <c r="B1018" s="42"/>
      <c r="C1018" s="41"/>
      <c r="D1018" s="42"/>
      <c r="E1018" s="42"/>
      <c r="F1018" s="41" t="s">
        <v>1695</v>
      </c>
      <c r="G1018" s="41" t="s">
        <v>1244</v>
      </c>
      <c r="H1018" s="42">
        <v>60</v>
      </c>
      <c r="I1018" s="41"/>
    </row>
    <row r="1019" spans="1:9" ht="14.25" customHeight="1" x14ac:dyDescent="0.2">
      <c r="A1019" s="41"/>
      <c r="B1019" s="42"/>
      <c r="C1019" s="41"/>
      <c r="D1019" s="42"/>
      <c r="E1019" s="42"/>
      <c r="F1019" s="41" t="s">
        <v>1667</v>
      </c>
      <c r="G1019" s="41" t="s">
        <v>1244</v>
      </c>
      <c r="H1019" s="42">
        <v>60</v>
      </c>
      <c r="I1019" s="41"/>
    </row>
    <row r="1020" spans="1:9" ht="14.25" customHeight="1" x14ac:dyDescent="0.2">
      <c r="A1020" s="41">
        <v>96</v>
      </c>
      <c r="B1020" s="42" t="s">
        <v>395</v>
      </c>
      <c r="C1020" s="41" t="s">
        <v>1330</v>
      </c>
      <c r="D1020" s="42">
        <v>616</v>
      </c>
      <c r="E1020" s="42">
        <v>1058</v>
      </c>
      <c r="F1020" s="41" t="s">
        <v>725</v>
      </c>
      <c r="G1020" s="41" t="s">
        <v>655</v>
      </c>
      <c r="H1020" s="42">
        <v>120</v>
      </c>
      <c r="I1020" s="41"/>
    </row>
    <row r="1021" spans="1:9" ht="14.25" customHeight="1" x14ac:dyDescent="0.2">
      <c r="A1021" s="41"/>
      <c r="B1021" s="42"/>
      <c r="C1021" s="41"/>
      <c r="D1021" s="42"/>
      <c r="E1021" s="42"/>
      <c r="F1021" s="41" t="s">
        <v>762</v>
      </c>
      <c r="G1021" s="41" t="s">
        <v>471</v>
      </c>
      <c r="H1021" s="42">
        <v>60</v>
      </c>
      <c r="I1021" s="41"/>
    </row>
    <row r="1022" spans="1:9" ht="14.25" customHeight="1" x14ac:dyDescent="0.2">
      <c r="A1022" s="41"/>
      <c r="B1022" s="42"/>
      <c r="C1022" s="41"/>
      <c r="D1022" s="42"/>
      <c r="E1022" s="42"/>
      <c r="F1022" s="41" t="s">
        <v>764</v>
      </c>
      <c r="G1022" s="41" t="s">
        <v>471</v>
      </c>
      <c r="H1022" s="42">
        <v>120</v>
      </c>
      <c r="I1022" s="41"/>
    </row>
    <row r="1023" spans="1:9" ht="14.25" customHeight="1" x14ac:dyDescent="0.2">
      <c r="A1023" s="41"/>
      <c r="B1023" s="42"/>
      <c r="C1023" s="41"/>
      <c r="D1023" s="42"/>
      <c r="E1023" s="42"/>
      <c r="F1023" s="41" t="s">
        <v>1696</v>
      </c>
      <c r="G1023" s="41" t="s">
        <v>469</v>
      </c>
      <c r="H1023" s="42">
        <v>30</v>
      </c>
      <c r="I1023" s="41"/>
    </row>
    <row r="1024" spans="1:9" ht="14.25" customHeight="1" x14ac:dyDescent="0.2">
      <c r="A1024" s="41"/>
      <c r="B1024" s="42"/>
      <c r="C1024" s="41"/>
      <c r="D1024" s="42"/>
      <c r="E1024" s="42"/>
      <c r="F1024" s="41" t="s">
        <v>749</v>
      </c>
      <c r="G1024" s="41" t="s">
        <v>469</v>
      </c>
      <c r="H1024" s="42">
        <v>60</v>
      </c>
      <c r="I1024" s="41"/>
    </row>
    <row r="1025" spans="1:9" ht="14.25" customHeight="1" x14ac:dyDescent="0.2">
      <c r="A1025" s="41"/>
      <c r="B1025" s="42"/>
      <c r="C1025" s="41"/>
      <c r="D1025" s="42"/>
      <c r="E1025" s="42"/>
      <c r="F1025" s="41" t="s">
        <v>1697</v>
      </c>
      <c r="G1025" s="41" t="s">
        <v>469</v>
      </c>
      <c r="H1025" s="42">
        <v>90</v>
      </c>
      <c r="I1025" s="41"/>
    </row>
    <row r="1026" spans="1:9" ht="14.25" customHeight="1" x14ac:dyDescent="0.2">
      <c r="A1026" s="41"/>
      <c r="B1026" s="42"/>
      <c r="C1026" s="41"/>
      <c r="D1026" s="42"/>
      <c r="E1026" s="42"/>
      <c r="F1026" s="41" t="s">
        <v>728</v>
      </c>
      <c r="G1026" s="41" t="s">
        <v>457</v>
      </c>
      <c r="H1026" s="42">
        <v>20</v>
      </c>
      <c r="I1026" s="41"/>
    </row>
    <row r="1027" spans="1:9" ht="14.25" customHeight="1" x14ac:dyDescent="0.2">
      <c r="A1027" s="41"/>
      <c r="B1027" s="42"/>
      <c r="C1027" s="41"/>
      <c r="D1027" s="42"/>
      <c r="E1027" s="42"/>
      <c r="F1027" s="41" t="s">
        <v>766</v>
      </c>
      <c r="G1027" s="41" t="s">
        <v>457</v>
      </c>
      <c r="H1027" s="42">
        <v>30</v>
      </c>
      <c r="I1027" s="41"/>
    </row>
    <row r="1028" spans="1:9" ht="14.25" customHeight="1" x14ac:dyDescent="0.2">
      <c r="A1028" s="41"/>
      <c r="B1028" s="42"/>
      <c r="C1028" s="41"/>
      <c r="D1028" s="42"/>
      <c r="E1028" s="42"/>
      <c r="F1028" s="41" t="s">
        <v>725</v>
      </c>
      <c r="G1028" s="41" t="s">
        <v>457</v>
      </c>
      <c r="H1028" s="42">
        <v>120</v>
      </c>
      <c r="I1028" s="41"/>
    </row>
    <row r="1029" spans="1:9" ht="14.25" customHeight="1" x14ac:dyDescent="0.2">
      <c r="A1029" s="41"/>
      <c r="B1029" s="42"/>
      <c r="C1029" s="41"/>
      <c r="D1029" s="42"/>
      <c r="E1029" s="42"/>
      <c r="F1029" s="41" t="s">
        <v>729</v>
      </c>
      <c r="G1029" s="41" t="s">
        <v>457</v>
      </c>
      <c r="H1029" s="42">
        <v>30</v>
      </c>
      <c r="I1029" s="41"/>
    </row>
    <row r="1030" spans="1:9" ht="14.25" customHeight="1" x14ac:dyDescent="0.2">
      <c r="A1030" s="41"/>
      <c r="B1030" s="42"/>
      <c r="C1030" s="41"/>
      <c r="D1030" s="42"/>
      <c r="E1030" s="42"/>
      <c r="F1030" s="41" t="s">
        <v>766</v>
      </c>
      <c r="G1030" s="41" t="s">
        <v>642</v>
      </c>
      <c r="H1030" s="42">
        <v>30</v>
      </c>
      <c r="I1030" s="41"/>
    </row>
    <row r="1031" spans="1:9" ht="14.25" customHeight="1" x14ac:dyDescent="0.2">
      <c r="A1031" s="41"/>
      <c r="B1031" s="42"/>
      <c r="C1031" s="41"/>
      <c r="D1031" s="42"/>
      <c r="E1031" s="42"/>
      <c r="F1031" s="41" t="s">
        <v>725</v>
      </c>
      <c r="G1031" s="41" t="s">
        <v>642</v>
      </c>
      <c r="H1031" s="42">
        <v>48</v>
      </c>
      <c r="I1031" s="41"/>
    </row>
    <row r="1032" spans="1:9" ht="14.25" customHeight="1" x14ac:dyDescent="0.2">
      <c r="A1032" s="41"/>
      <c r="B1032" s="42"/>
      <c r="C1032" s="41"/>
      <c r="D1032" s="42"/>
      <c r="E1032" s="42"/>
      <c r="F1032" s="41" t="s">
        <v>727</v>
      </c>
      <c r="G1032" s="41" t="s">
        <v>642</v>
      </c>
      <c r="H1032" s="42">
        <v>60</v>
      </c>
      <c r="I1032" s="41"/>
    </row>
    <row r="1033" spans="1:9" ht="14.25" customHeight="1" x14ac:dyDescent="0.2">
      <c r="A1033" s="41"/>
      <c r="B1033" s="42"/>
      <c r="C1033" s="41"/>
      <c r="D1033" s="42"/>
      <c r="E1033" s="42"/>
      <c r="F1033" s="41" t="s">
        <v>728</v>
      </c>
      <c r="G1033" s="41" t="s">
        <v>642</v>
      </c>
      <c r="H1033" s="42">
        <v>60</v>
      </c>
      <c r="I1033" s="41"/>
    </row>
    <row r="1034" spans="1:9" ht="14.25" customHeight="1" x14ac:dyDescent="0.2">
      <c r="A1034" s="41"/>
      <c r="B1034" s="42"/>
      <c r="C1034" s="41"/>
      <c r="D1034" s="42"/>
      <c r="E1034" s="42"/>
      <c r="F1034" s="41" t="s">
        <v>1698</v>
      </c>
      <c r="G1034" s="41" t="s">
        <v>1246</v>
      </c>
      <c r="H1034" s="42">
        <v>120</v>
      </c>
      <c r="I1034" s="41"/>
    </row>
    <row r="1035" spans="1:9" ht="14.25" customHeight="1" x14ac:dyDescent="0.2">
      <c r="A1035" s="41"/>
      <c r="B1035" s="42"/>
      <c r="C1035" s="41"/>
      <c r="D1035" s="42"/>
      <c r="E1035" s="42"/>
      <c r="F1035" s="41" t="s">
        <v>1699</v>
      </c>
      <c r="G1035" s="41" t="s">
        <v>1246</v>
      </c>
      <c r="H1035" s="42">
        <v>60</v>
      </c>
      <c r="I1035" s="41"/>
    </row>
    <row r="1036" spans="1:9" ht="14.25" customHeight="1" x14ac:dyDescent="0.2">
      <c r="A1036" s="41">
        <v>97</v>
      </c>
      <c r="B1036" s="42" t="s">
        <v>396</v>
      </c>
      <c r="C1036" s="41" t="s">
        <v>575</v>
      </c>
      <c r="D1036" s="42">
        <v>493</v>
      </c>
      <c r="E1036" s="42">
        <v>1500</v>
      </c>
      <c r="F1036" s="41" t="s">
        <v>1700</v>
      </c>
      <c r="G1036" s="41" t="s">
        <v>1204</v>
      </c>
      <c r="H1036" s="42">
        <v>120</v>
      </c>
      <c r="I1036" s="41"/>
    </row>
    <row r="1037" spans="1:9" ht="14.25" customHeight="1" x14ac:dyDescent="0.2">
      <c r="A1037" s="41"/>
      <c r="B1037" s="42"/>
      <c r="C1037" s="41"/>
      <c r="D1037" s="42"/>
      <c r="E1037" s="42"/>
      <c r="F1037" s="41" t="s">
        <v>1689</v>
      </c>
      <c r="G1037" s="41" t="s">
        <v>1204</v>
      </c>
      <c r="H1037" s="42">
        <v>135</v>
      </c>
      <c r="I1037" s="41"/>
    </row>
    <row r="1038" spans="1:9" ht="14.25" customHeight="1" x14ac:dyDescent="0.2">
      <c r="A1038" s="41"/>
      <c r="B1038" s="42"/>
      <c r="C1038" s="41"/>
      <c r="D1038" s="42"/>
      <c r="E1038" s="42"/>
      <c r="F1038" s="41" t="s">
        <v>1690</v>
      </c>
      <c r="G1038" s="41" t="s">
        <v>1204</v>
      </c>
      <c r="H1038" s="42">
        <v>225</v>
      </c>
      <c r="I1038" s="41"/>
    </row>
    <row r="1039" spans="1:9" ht="14.25" customHeight="1" x14ac:dyDescent="0.2">
      <c r="A1039" s="41"/>
      <c r="B1039" s="42"/>
      <c r="C1039" s="41"/>
      <c r="D1039" s="42"/>
      <c r="E1039" s="42"/>
      <c r="F1039" s="41" t="s">
        <v>735</v>
      </c>
      <c r="G1039" s="41" t="s">
        <v>463</v>
      </c>
      <c r="H1039" s="42">
        <v>90</v>
      </c>
      <c r="I1039" s="41"/>
    </row>
    <row r="1040" spans="1:9" ht="14.25" customHeight="1" x14ac:dyDescent="0.2">
      <c r="A1040" s="41"/>
      <c r="B1040" s="42"/>
      <c r="C1040" s="41"/>
      <c r="D1040" s="42"/>
      <c r="E1040" s="42"/>
      <c r="F1040" s="41" t="s">
        <v>742</v>
      </c>
      <c r="G1040" s="41" t="s">
        <v>1193</v>
      </c>
      <c r="H1040" s="42">
        <v>150</v>
      </c>
      <c r="I1040" s="41"/>
    </row>
    <row r="1041" spans="1:9" ht="14.25" customHeight="1" x14ac:dyDescent="0.2">
      <c r="A1041" s="41"/>
      <c r="B1041" s="42"/>
      <c r="C1041" s="41"/>
      <c r="D1041" s="42"/>
      <c r="E1041" s="42"/>
      <c r="F1041" s="41" t="s">
        <v>764</v>
      </c>
      <c r="G1041" s="41" t="s">
        <v>1216</v>
      </c>
      <c r="H1041" s="42">
        <v>120</v>
      </c>
      <c r="I1041" s="41"/>
    </row>
    <row r="1042" spans="1:9" ht="14.25" customHeight="1" x14ac:dyDescent="0.2">
      <c r="A1042" s="41"/>
      <c r="B1042" s="42"/>
      <c r="C1042" s="41"/>
      <c r="D1042" s="42"/>
      <c r="E1042" s="42"/>
      <c r="F1042" s="41" t="s">
        <v>1701</v>
      </c>
      <c r="G1042" s="41" t="s">
        <v>469</v>
      </c>
      <c r="H1042" s="42">
        <v>150</v>
      </c>
      <c r="I1042" s="41"/>
    </row>
    <row r="1043" spans="1:9" ht="14.25" customHeight="1" x14ac:dyDescent="0.2">
      <c r="A1043" s="41"/>
      <c r="B1043" s="42"/>
      <c r="C1043" s="41"/>
      <c r="D1043" s="42"/>
      <c r="E1043" s="42"/>
      <c r="F1043" s="41" t="s">
        <v>1702</v>
      </c>
      <c r="G1043" s="41" t="s">
        <v>1222</v>
      </c>
      <c r="H1043" s="42">
        <v>90</v>
      </c>
      <c r="I1043" s="41"/>
    </row>
    <row r="1044" spans="1:9" ht="14.25" customHeight="1" x14ac:dyDescent="0.2">
      <c r="A1044" s="41"/>
      <c r="B1044" s="42"/>
      <c r="C1044" s="41"/>
      <c r="D1044" s="42"/>
      <c r="E1044" s="42"/>
      <c r="F1044" s="41" t="s">
        <v>1703</v>
      </c>
      <c r="G1044" s="41" t="s">
        <v>1222</v>
      </c>
      <c r="H1044" s="42">
        <v>180</v>
      </c>
      <c r="I1044" s="41"/>
    </row>
    <row r="1045" spans="1:9" ht="14.25" customHeight="1" x14ac:dyDescent="0.2">
      <c r="A1045" s="41"/>
      <c r="B1045" s="42"/>
      <c r="C1045" s="41"/>
      <c r="D1045" s="42"/>
      <c r="E1045" s="42"/>
      <c r="F1045" s="41" t="s">
        <v>1704</v>
      </c>
      <c r="G1045" s="41" t="s">
        <v>1246</v>
      </c>
      <c r="H1045" s="42">
        <v>120</v>
      </c>
      <c r="I1045" s="41"/>
    </row>
    <row r="1046" spans="1:9" ht="14.25" customHeight="1" x14ac:dyDescent="0.2">
      <c r="A1046" s="41"/>
      <c r="B1046" s="42"/>
      <c r="C1046" s="41"/>
      <c r="D1046" s="42"/>
      <c r="E1046" s="42"/>
      <c r="F1046" s="41" t="s">
        <v>1705</v>
      </c>
      <c r="G1046" s="41" t="s">
        <v>1246</v>
      </c>
      <c r="H1046" s="42">
        <v>120</v>
      </c>
      <c r="I1046" s="41"/>
    </row>
    <row r="1047" spans="1:9" ht="14.25" customHeight="1" x14ac:dyDescent="0.2">
      <c r="A1047" s="41">
        <v>98</v>
      </c>
      <c r="B1047" s="42" t="s">
        <v>398</v>
      </c>
      <c r="C1047" s="41" t="s">
        <v>576</v>
      </c>
      <c r="D1047" s="42">
        <v>431</v>
      </c>
      <c r="E1047" s="42">
        <v>572</v>
      </c>
      <c r="F1047" s="41" t="s">
        <v>719</v>
      </c>
      <c r="G1047" s="41" t="s">
        <v>655</v>
      </c>
      <c r="H1047" s="42">
        <v>60</v>
      </c>
      <c r="I1047" s="41"/>
    </row>
    <row r="1048" spans="1:9" ht="14.25" customHeight="1" x14ac:dyDescent="0.2">
      <c r="A1048" s="41"/>
      <c r="B1048" s="42"/>
      <c r="C1048" s="41"/>
      <c r="D1048" s="42"/>
      <c r="E1048" s="42"/>
      <c r="F1048" s="41" t="s">
        <v>1706</v>
      </c>
      <c r="G1048" s="41" t="s">
        <v>1179</v>
      </c>
      <c r="H1048" s="42">
        <v>45</v>
      </c>
      <c r="I1048" s="41"/>
    </row>
    <row r="1049" spans="1:9" ht="14.25" customHeight="1" x14ac:dyDescent="0.2">
      <c r="A1049" s="41"/>
      <c r="B1049" s="42"/>
      <c r="C1049" s="41"/>
      <c r="D1049" s="42"/>
      <c r="E1049" s="42"/>
      <c r="F1049" s="41" t="s">
        <v>755</v>
      </c>
      <c r="G1049" s="41" t="s">
        <v>1193</v>
      </c>
      <c r="H1049" s="42">
        <v>47</v>
      </c>
      <c r="I1049" s="41"/>
    </row>
    <row r="1050" spans="1:9" ht="14.25" customHeight="1" x14ac:dyDescent="0.2">
      <c r="A1050" s="41"/>
      <c r="B1050" s="42"/>
      <c r="C1050" s="41"/>
      <c r="D1050" s="42"/>
      <c r="E1050" s="42"/>
      <c r="F1050" s="41" t="s">
        <v>740</v>
      </c>
      <c r="G1050" s="41" t="s">
        <v>1193</v>
      </c>
      <c r="H1050" s="42">
        <v>60</v>
      </c>
      <c r="I1050" s="41"/>
    </row>
    <row r="1051" spans="1:9" ht="14.25" customHeight="1" x14ac:dyDescent="0.2">
      <c r="A1051" s="41"/>
      <c r="B1051" s="42"/>
      <c r="C1051" s="41"/>
      <c r="D1051" s="42"/>
      <c r="E1051" s="42"/>
      <c r="F1051" s="41" t="s">
        <v>740</v>
      </c>
      <c r="G1051" s="41" t="s">
        <v>469</v>
      </c>
      <c r="H1051" s="42">
        <v>60</v>
      </c>
      <c r="I1051" s="41"/>
    </row>
    <row r="1052" spans="1:9" ht="14.25" customHeight="1" x14ac:dyDescent="0.2">
      <c r="A1052" s="41"/>
      <c r="B1052" s="42"/>
      <c r="C1052" s="41"/>
      <c r="D1052" s="42"/>
      <c r="E1052" s="42"/>
      <c r="F1052" s="41" t="s">
        <v>741</v>
      </c>
      <c r="G1052" s="41" t="s">
        <v>469</v>
      </c>
      <c r="H1052" s="42">
        <v>60</v>
      </c>
      <c r="I1052" s="41"/>
    </row>
    <row r="1053" spans="1:9" ht="14.25" customHeight="1" x14ac:dyDescent="0.2">
      <c r="A1053" s="41"/>
      <c r="B1053" s="42"/>
      <c r="C1053" s="41"/>
      <c r="D1053" s="42"/>
      <c r="E1053" s="42"/>
      <c r="F1053" s="41" t="s">
        <v>722</v>
      </c>
      <c r="G1053" s="41" t="s">
        <v>642</v>
      </c>
      <c r="H1053" s="42">
        <v>60</v>
      </c>
      <c r="I1053" s="41"/>
    </row>
    <row r="1054" spans="1:9" ht="14.25" customHeight="1" x14ac:dyDescent="0.2">
      <c r="A1054" s="41"/>
      <c r="B1054" s="42"/>
      <c r="C1054" s="41"/>
      <c r="D1054" s="42"/>
      <c r="E1054" s="42"/>
      <c r="F1054" s="41" t="s">
        <v>1707</v>
      </c>
      <c r="G1054" s="41" t="s">
        <v>1246</v>
      </c>
      <c r="H1054" s="42">
        <v>45</v>
      </c>
      <c r="I1054" s="41"/>
    </row>
    <row r="1055" spans="1:9" ht="14.25" customHeight="1" x14ac:dyDescent="0.2">
      <c r="A1055" s="41"/>
      <c r="B1055" s="42"/>
      <c r="C1055" s="41"/>
      <c r="D1055" s="42"/>
      <c r="E1055" s="42"/>
      <c r="F1055" s="41" t="s">
        <v>1708</v>
      </c>
      <c r="G1055" s="41" t="s">
        <v>1246</v>
      </c>
      <c r="H1055" s="42">
        <v>60</v>
      </c>
      <c r="I1055" s="41"/>
    </row>
    <row r="1056" spans="1:9" ht="14.25" customHeight="1" x14ac:dyDescent="0.2">
      <c r="A1056" s="41"/>
      <c r="B1056" s="42"/>
      <c r="C1056" s="41"/>
      <c r="D1056" s="42"/>
      <c r="E1056" s="42"/>
      <c r="F1056" s="41" t="s">
        <v>1709</v>
      </c>
      <c r="G1056" s="41" t="s">
        <v>1246</v>
      </c>
      <c r="H1056" s="42">
        <v>75</v>
      </c>
      <c r="I1056" s="41"/>
    </row>
    <row r="1057" spans="1:9" ht="14.25" customHeight="1" x14ac:dyDescent="0.2">
      <c r="A1057" s="41">
        <v>99</v>
      </c>
      <c r="B1057" s="42" t="s">
        <v>399</v>
      </c>
      <c r="C1057" s="41" t="s">
        <v>577</v>
      </c>
      <c r="D1057" s="42">
        <v>616</v>
      </c>
      <c r="E1057" s="42">
        <v>1380</v>
      </c>
      <c r="F1057" s="41" t="s">
        <v>736</v>
      </c>
      <c r="G1057" s="41" t="s">
        <v>463</v>
      </c>
      <c r="H1057" s="42">
        <v>60</v>
      </c>
      <c r="I1057" s="41"/>
    </row>
    <row r="1058" spans="1:9" ht="14.25" customHeight="1" x14ac:dyDescent="0.2">
      <c r="A1058" s="41"/>
      <c r="B1058" s="42"/>
      <c r="C1058" s="41"/>
      <c r="D1058" s="42"/>
      <c r="E1058" s="42"/>
      <c r="F1058" s="41" t="s">
        <v>762</v>
      </c>
      <c r="G1058" s="41" t="s">
        <v>1216</v>
      </c>
      <c r="H1058" s="42">
        <v>60</v>
      </c>
      <c r="I1058" s="41"/>
    </row>
    <row r="1059" spans="1:9" ht="14.25" customHeight="1" x14ac:dyDescent="0.2">
      <c r="A1059" s="41"/>
      <c r="B1059" s="42"/>
      <c r="C1059" s="41"/>
      <c r="D1059" s="42"/>
      <c r="E1059" s="42"/>
      <c r="F1059" s="41" t="s">
        <v>732</v>
      </c>
      <c r="G1059" s="41" t="s">
        <v>472</v>
      </c>
      <c r="H1059" s="42">
        <v>60</v>
      </c>
      <c r="I1059" s="41"/>
    </row>
    <row r="1060" spans="1:9" ht="14.25" customHeight="1" x14ac:dyDescent="0.2">
      <c r="A1060" s="41"/>
      <c r="B1060" s="42"/>
      <c r="C1060" s="41"/>
      <c r="D1060" s="42"/>
      <c r="E1060" s="42"/>
      <c r="F1060" s="41" t="s">
        <v>734</v>
      </c>
      <c r="G1060" s="41" t="s">
        <v>472</v>
      </c>
      <c r="H1060" s="42">
        <v>60</v>
      </c>
      <c r="I1060" s="41"/>
    </row>
    <row r="1061" spans="1:9" ht="14.25" customHeight="1" x14ac:dyDescent="0.2">
      <c r="A1061" s="41"/>
      <c r="B1061" s="42"/>
      <c r="C1061" s="41"/>
      <c r="D1061" s="42"/>
      <c r="E1061" s="42"/>
      <c r="F1061" s="41" t="s">
        <v>1696</v>
      </c>
      <c r="G1061" s="41" t="s">
        <v>472</v>
      </c>
      <c r="H1061" s="42">
        <v>30</v>
      </c>
      <c r="I1061" s="41"/>
    </row>
    <row r="1062" spans="1:9" ht="14.25" customHeight="1" x14ac:dyDescent="0.2">
      <c r="A1062" s="41"/>
      <c r="B1062" s="42"/>
      <c r="C1062" s="41"/>
      <c r="D1062" s="42"/>
      <c r="E1062" s="42"/>
      <c r="F1062" s="41" t="s">
        <v>737</v>
      </c>
      <c r="G1062" s="41" t="s">
        <v>472</v>
      </c>
      <c r="H1062" s="42">
        <v>270</v>
      </c>
      <c r="I1062" s="41"/>
    </row>
    <row r="1063" spans="1:9" ht="14.25" customHeight="1" x14ac:dyDescent="0.2">
      <c r="A1063" s="41"/>
      <c r="B1063" s="42"/>
      <c r="C1063" s="41"/>
      <c r="D1063" s="42"/>
      <c r="E1063" s="42"/>
      <c r="F1063" s="41" t="s">
        <v>1701</v>
      </c>
      <c r="G1063" s="41" t="s">
        <v>469</v>
      </c>
      <c r="H1063" s="42">
        <v>150</v>
      </c>
      <c r="I1063" s="41"/>
    </row>
    <row r="1064" spans="1:9" ht="14.25" customHeight="1" x14ac:dyDescent="0.2">
      <c r="A1064" s="41"/>
      <c r="B1064" s="42"/>
      <c r="C1064" s="41"/>
      <c r="D1064" s="42"/>
      <c r="E1064" s="42"/>
      <c r="F1064" s="41" t="s">
        <v>1702</v>
      </c>
      <c r="G1064" s="41" t="s">
        <v>1222</v>
      </c>
      <c r="H1064" s="42">
        <v>90</v>
      </c>
      <c r="I1064" s="41"/>
    </row>
    <row r="1065" spans="1:9" ht="14.25" customHeight="1" x14ac:dyDescent="0.2">
      <c r="A1065" s="41"/>
      <c r="B1065" s="42"/>
      <c r="C1065" s="41"/>
      <c r="D1065" s="42"/>
      <c r="E1065" s="42"/>
      <c r="F1065" s="41" t="s">
        <v>726</v>
      </c>
      <c r="G1065" s="41" t="s">
        <v>457</v>
      </c>
      <c r="H1065" s="42">
        <v>120</v>
      </c>
      <c r="I1065" s="41"/>
    </row>
    <row r="1066" spans="1:9" ht="14.25" customHeight="1" x14ac:dyDescent="0.2">
      <c r="A1066" s="41"/>
      <c r="B1066" s="42"/>
      <c r="C1066" s="41"/>
      <c r="D1066" s="42"/>
      <c r="E1066" s="42"/>
      <c r="F1066" s="41" t="s">
        <v>727</v>
      </c>
      <c r="G1066" s="41" t="s">
        <v>457</v>
      </c>
      <c r="H1066" s="42">
        <v>60</v>
      </c>
      <c r="I1066" s="41"/>
    </row>
    <row r="1067" spans="1:9" ht="14.25" customHeight="1" x14ac:dyDescent="0.2">
      <c r="A1067" s="41"/>
      <c r="B1067" s="42"/>
      <c r="C1067" s="41"/>
      <c r="D1067" s="42"/>
      <c r="E1067" s="42"/>
      <c r="F1067" s="41" t="s">
        <v>1668</v>
      </c>
      <c r="G1067" s="41" t="s">
        <v>645</v>
      </c>
      <c r="H1067" s="42">
        <v>60</v>
      </c>
      <c r="I1067" s="41"/>
    </row>
    <row r="1068" spans="1:9" ht="14.25" customHeight="1" x14ac:dyDescent="0.2">
      <c r="A1068" s="41"/>
      <c r="B1068" s="42"/>
      <c r="C1068" s="41"/>
      <c r="D1068" s="42"/>
      <c r="E1068" s="42"/>
      <c r="F1068" s="41" t="s">
        <v>1700</v>
      </c>
      <c r="G1068" s="41" t="s">
        <v>645</v>
      </c>
      <c r="H1068" s="42">
        <v>120</v>
      </c>
      <c r="I1068" s="41"/>
    </row>
    <row r="1069" spans="1:9" ht="14.25" customHeight="1" x14ac:dyDescent="0.2">
      <c r="A1069" s="41"/>
      <c r="B1069" s="42"/>
      <c r="C1069" s="41"/>
      <c r="D1069" s="42"/>
      <c r="E1069" s="42"/>
      <c r="F1069" s="41" t="s">
        <v>1710</v>
      </c>
      <c r="G1069" s="41" t="s">
        <v>1246</v>
      </c>
      <c r="H1069" s="42">
        <v>120</v>
      </c>
      <c r="I1069" s="41"/>
    </row>
    <row r="1070" spans="1:9" ht="14.25" customHeight="1" x14ac:dyDescent="0.2">
      <c r="A1070" s="41"/>
      <c r="B1070" s="42"/>
      <c r="C1070" s="41"/>
      <c r="D1070" s="42"/>
      <c r="E1070" s="42"/>
      <c r="F1070" s="41" t="s">
        <v>1711</v>
      </c>
      <c r="G1070" s="41" t="s">
        <v>1246</v>
      </c>
      <c r="H1070" s="42">
        <v>120</v>
      </c>
      <c r="I1070" s="41"/>
    </row>
    <row r="1071" spans="1:9" ht="14.25" customHeight="1" x14ac:dyDescent="0.2">
      <c r="A1071" s="41">
        <v>100</v>
      </c>
      <c r="B1071" s="42" t="s">
        <v>401</v>
      </c>
      <c r="C1071" s="41" t="s">
        <v>578</v>
      </c>
      <c r="D1071" s="42">
        <v>616</v>
      </c>
      <c r="E1071" s="42">
        <v>575</v>
      </c>
      <c r="F1071" s="41" t="s">
        <v>721</v>
      </c>
      <c r="G1071" s="41" t="s">
        <v>655</v>
      </c>
      <c r="H1071" s="42">
        <v>45</v>
      </c>
      <c r="I1071" s="41"/>
    </row>
    <row r="1072" spans="1:9" ht="14.25" customHeight="1" x14ac:dyDescent="0.2">
      <c r="A1072" s="41"/>
      <c r="B1072" s="42"/>
      <c r="C1072" s="41"/>
      <c r="D1072" s="42"/>
      <c r="E1072" s="42"/>
      <c r="F1072" s="41" t="s">
        <v>1712</v>
      </c>
      <c r="G1072" s="41" t="s">
        <v>1179</v>
      </c>
      <c r="H1072" s="42">
        <v>60</v>
      </c>
      <c r="I1072" s="41"/>
    </row>
    <row r="1073" spans="1:9" ht="14.25" customHeight="1" x14ac:dyDescent="0.2">
      <c r="A1073" s="41"/>
      <c r="B1073" s="42"/>
      <c r="C1073" s="41"/>
      <c r="D1073" s="42"/>
      <c r="E1073" s="42"/>
      <c r="F1073" s="41" t="s">
        <v>1713</v>
      </c>
      <c r="G1073" s="41" t="s">
        <v>1179</v>
      </c>
      <c r="H1073" s="42">
        <v>60</v>
      </c>
      <c r="I1073" s="41"/>
    </row>
    <row r="1074" spans="1:9" ht="14.25" customHeight="1" x14ac:dyDescent="0.2">
      <c r="A1074" s="41"/>
      <c r="B1074" s="42"/>
      <c r="C1074" s="41"/>
      <c r="D1074" s="42"/>
      <c r="E1074" s="42"/>
      <c r="F1074" s="41" t="s">
        <v>739</v>
      </c>
      <c r="G1074" s="41" t="s">
        <v>1193</v>
      </c>
      <c r="H1074" s="42">
        <v>60</v>
      </c>
      <c r="I1074" s="41"/>
    </row>
    <row r="1075" spans="1:9" ht="14.25" customHeight="1" x14ac:dyDescent="0.2">
      <c r="A1075" s="41"/>
      <c r="B1075" s="42"/>
      <c r="C1075" s="41"/>
      <c r="D1075" s="42"/>
      <c r="E1075" s="42"/>
      <c r="F1075" s="41" t="s">
        <v>1714</v>
      </c>
      <c r="G1075" s="41" t="s">
        <v>643</v>
      </c>
      <c r="H1075" s="42">
        <v>20</v>
      </c>
      <c r="I1075" s="41"/>
    </row>
    <row r="1076" spans="1:9" ht="14.25" customHeight="1" x14ac:dyDescent="0.2">
      <c r="A1076" s="41"/>
      <c r="B1076" s="42"/>
      <c r="C1076" s="41"/>
      <c r="D1076" s="42"/>
      <c r="E1076" s="42"/>
      <c r="F1076" s="41" t="s">
        <v>1715</v>
      </c>
      <c r="G1076" s="41" t="s">
        <v>643</v>
      </c>
      <c r="H1076" s="42">
        <v>30</v>
      </c>
      <c r="I1076" s="41"/>
    </row>
    <row r="1077" spans="1:9" ht="14.25" customHeight="1" x14ac:dyDescent="0.2">
      <c r="A1077" s="41"/>
      <c r="B1077" s="42"/>
      <c r="C1077" s="41"/>
      <c r="D1077" s="42"/>
      <c r="E1077" s="42"/>
      <c r="F1077" s="41" t="s">
        <v>1716</v>
      </c>
      <c r="G1077" s="41" t="s">
        <v>643</v>
      </c>
      <c r="H1077" s="42">
        <v>30</v>
      </c>
      <c r="I1077" s="41"/>
    </row>
    <row r="1078" spans="1:9" ht="14.25" customHeight="1" x14ac:dyDescent="0.2">
      <c r="A1078" s="41"/>
      <c r="B1078" s="42"/>
      <c r="C1078" s="41"/>
      <c r="D1078" s="42"/>
      <c r="E1078" s="42"/>
      <c r="F1078" s="41" t="s">
        <v>1717</v>
      </c>
      <c r="G1078" s="41" t="s">
        <v>643</v>
      </c>
      <c r="H1078" s="42">
        <v>30</v>
      </c>
      <c r="I1078" s="41"/>
    </row>
    <row r="1079" spans="1:9" ht="14.25" customHeight="1" x14ac:dyDescent="0.2">
      <c r="A1079" s="41"/>
      <c r="B1079" s="42"/>
      <c r="C1079" s="41"/>
      <c r="D1079" s="42"/>
      <c r="E1079" s="42"/>
      <c r="F1079" s="41" t="s">
        <v>1718</v>
      </c>
      <c r="G1079" s="41" t="s">
        <v>643</v>
      </c>
      <c r="H1079" s="42">
        <v>30</v>
      </c>
      <c r="I1079" s="41"/>
    </row>
    <row r="1080" spans="1:9" ht="14.25" customHeight="1" x14ac:dyDescent="0.2">
      <c r="A1080" s="41"/>
      <c r="B1080" s="42"/>
      <c r="C1080" s="41"/>
      <c r="D1080" s="42"/>
      <c r="E1080" s="42"/>
      <c r="F1080" s="41" t="s">
        <v>1712</v>
      </c>
      <c r="G1080" s="41" t="s">
        <v>1244</v>
      </c>
      <c r="H1080" s="42">
        <v>60</v>
      </c>
      <c r="I1080" s="41"/>
    </row>
    <row r="1081" spans="1:9" ht="14.25" customHeight="1" x14ac:dyDescent="0.2">
      <c r="A1081" s="41"/>
      <c r="B1081" s="42"/>
      <c r="C1081" s="41"/>
      <c r="D1081" s="42"/>
      <c r="E1081" s="42"/>
      <c r="F1081" s="41" t="s">
        <v>1719</v>
      </c>
      <c r="G1081" s="41" t="s">
        <v>1244</v>
      </c>
      <c r="H1081" s="42">
        <v>45</v>
      </c>
      <c r="I1081" s="41"/>
    </row>
    <row r="1082" spans="1:9" ht="14.25" customHeight="1" x14ac:dyDescent="0.2">
      <c r="A1082" s="41"/>
      <c r="B1082" s="42"/>
      <c r="C1082" s="41"/>
      <c r="D1082" s="42"/>
      <c r="E1082" s="42"/>
      <c r="F1082" s="41" t="s">
        <v>1713</v>
      </c>
      <c r="G1082" s="41" t="s">
        <v>1244</v>
      </c>
      <c r="H1082" s="42">
        <v>60</v>
      </c>
      <c r="I1082" s="41"/>
    </row>
    <row r="1083" spans="1:9" ht="14.25" customHeight="1" x14ac:dyDescent="0.2">
      <c r="A1083" s="41"/>
      <c r="B1083" s="42"/>
      <c r="C1083" s="41"/>
      <c r="D1083" s="42"/>
      <c r="E1083" s="42"/>
      <c r="F1083" s="41" t="s">
        <v>1720</v>
      </c>
      <c r="G1083" s="41" t="s">
        <v>1244</v>
      </c>
      <c r="H1083" s="42">
        <v>45</v>
      </c>
      <c r="I1083" s="41"/>
    </row>
    <row r="1084" spans="1:9" ht="14.25" customHeight="1" x14ac:dyDescent="0.2">
      <c r="A1084" s="41">
        <v>101</v>
      </c>
      <c r="B1084" s="42" t="s">
        <v>403</v>
      </c>
      <c r="C1084" s="41" t="s">
        <v>1331</v>
      </c>
      <c r="D1084" s="42">
        <v>493</v>
      </c>
      <c r="E1084" s="42">
        <v>915</v>
      </c>
      <c r="F1084" s="41" t="s">
        <v>730</v>
      </c>
      <c r="G1084" s="41" t="s">
        <v>655</v>
      </c>
      <c r="H1084" s="42">
        <v>45</v>
      </c>
      <c r="I1084" s="41"/>
    </row>
    <row r="1085" spans="1:9" ht="14.25" customHeight="1" x14ac:dyDescent="0.2">
      <c r="A1085" s="41"/>
      <c r="B1085" s="42"/>
      <c r="C1085" s="41"/>
      <c r="D1085" s="42"/>
      <c r="E1085" s="42"/>
      <c r="F1085" s="41" t="s">
        <v>1688</v>
      </c>
      <c r="G1085" s="41" t="s">
        <v>1204</v>
      </c>
      <c r="H1085" s="42">
        <v>60</v>
      </c>
      <c r="I1085" s="41"/>
    </row>
    <row r="1086" spans="1:9" ht="14.25" customHeight="1" x14ac:dyDescent="0.2">
      <c r="A1086" s="41"/>
      <c r="B1086" s="42"/>
      <c r="C1086" s="41"/>
      <c r="D1086" s="42"/>
      <c r="E1086" s="42"/>
      <c r="F1086" s="41" t="s">
        <v>1721</v>
      </c>
      <c r="G1086" s="41" t="s">
        <v>1179</v>
      </c>
      <c r="H1086" s="42">
        <v>60</v>
      </c>
      <c r="I1086" s="41"/>
    </row>
    <row r="1087" spans="1:9" ht="14.25" customHeight="1" x14ac:dyDescent="0.2">
      <c r="A1087" s="41"/>
      <c r="B1087" s="42"/>
      <c r="C1087" s="41"/>
      <c r="D1087" s="42"/>
      <c r="E1087" s="42"/>
      <c r="F1087" s="41" t="s">
        <v>1695</v>
      </c>
      <c r="G1087" s="41" t="s">
        <v>1179</v>
      </c>
      <c r="H1087" s="42">
        <v>60</v>
      </c>
      <c r="I1087" s="41"/>
    </row>
    <row r="1088" spans="1:9" ht="14.25" customHeight="1" x14ac:dyDescent="0.2">
      <c r="A1088" s="41"/>
      <c r="B1088" s="42"/>
      <c r="C1088" s="41"/>
      <c r="D1088" s="42"/>
      <c r="E1088" s="42"/>
      <c r="F1088" s="41" t="s">
        <v>738</v>
      </c>
      <c r="G1088" s="41" t="s">
        <v>1193</v>
      </c>
      <c r="H1088" s="42">
        <v>60</v>
      </c>
      <c r="I1088" s="41"/>
    </row>
    <row r="1089" spans="1:9" ht="14.25" customHeight="1" x14ac:dyDescent="0.2">
      <c r="A1089" s="41"/>
      <c r="B1089" s="42"/>
      <c r="C1089" s="41"/>
      <c r="D1089" s="42"/>
      <c r="E1089" s="42"/>
      <c r="F1089" s="41" t="s">
        <v>756</v>
      </c>
      <c r="G1089" s="41" t="s">
        <v>471</v>
      </c>
      <c r="H1089" s="42">
        <v>30</v>
      </c>
      <c r="I1089" s="41"/>
    </row>
    <row r="1090" spans="1:9" ht="14.25" customHeight="1" x14ac:dyDescent="0.2">
      <c r="A1090" s="41"/>
      <c r="B1090" s="42"/>
      <c r="C1090" s="41"/>
      <c r="D1090" s="42"/>
      <c r="E1090" s="42"/>
      <c r="F1090" s="41" t="s">
        <v>757</v>
      </c>
      <c r="G1090" s="41" t="s">
        <v>471</v>
      </c>
      <c r="H1090" s="42">
        <v>45</v>
      </c>
      <c r="I1090" s="41"/>
    </row>
    <row r="1091" spans="1:9" ht="14.25" customHeight="1" x14ac:dyDescent="0.2">
      <c r="A1091" s="41"/>
      <c r="B1091" s="42"/>
      <c r="C1091" s="41"/>
      <c r="D1091" s="42"/>
      <c r="E1091" s="42"/>
      <c r="F1091" s="41" t="s">
        <v>746</v>
      </c>
      <c r="G1091" s="41" t="s">
        <v>469</v>
      </c>
      <c r="H1091" s="42">
        <v>60</v>
      </c>
      <c r="I1091" s="41"/>
    </row>
    <row r="1092" spans="1:9" ht="14.25" customHeight="1" x14ac:dyDescent="0.2">
      <c r="A1092" s="41"/>
      <c r="B1092" s="42"/>
      <c r="C1092" s="41"/>
      <c r="D1092" s="42"/>
      <c r="E1092" s="42"/>
      <c r="F1092" s="41" t="s">
        <v>1859</v>
      </c>
      <c r="G1092" s="41" t="s">
        <v>1222</v>
      </c>
      <c r="H1092" s="42">
        <v>45</v>
      </c>
      <c r="I1092" s="41"/>
    </row>
    <row r="1093" spans="1:9" ht="14.25" customHeight="1" x14ac:dyDescent="0.2">
      <c r="A1093" s="41"/>
      <c r="B1093" s="42"/>
      <c r="C1093" s="41"/>
      <c r="D1093" s="42"/>
      <c r="E1093" s="42"/>
      <c r="F1093" s="41" t="s">
        <v>1722</v>
      </c>
      <c r="G1093" s="41" t="s">
        <v>1222</v>
      </c>
      <c r="H1093" s="42">
        <v>60</v>
      </c>
      <c r="I1093" s="41"/>
    </row>
    <row r="1094" spans="1:9" ht="14.25" customHeight="1" x14ac:dyDescent="0.2">
      <c r="A1094" s="41"/>
      <c r="B1094" s="42"/>
      <c r="C1094" s="41"/>
      <c r="D1094" s="42"/>
      <c r="E1094" s="42"/>
      <c r="F1094" s="41" t="s">
        <v>750</v>
      </c>
      <c r="G1094" s="41" t="s">
        <v>1222</v>
      </c>
      <c r="H1094" s="42">
        <v>45</v>
      </c>
      <c r="I1094" s="41"/>
    </row>
    <row r="1095" spans="1:9" ht="14.25" customHeight="1" x14ac:dyDescent="0.2">
      <c r="A1095" s="41"/>
      <c r="B1095" s="42"/>
      <c r="C1095" s="41"/>
      <c r="D1095" s="42"/>
      <c r="E1095" s="42"/>
      <c r="F1095" s="41" t="s">
        <v>1723</v>
      </c>
      <c r="G1095" s="41" t="s">
        <v>1222</v>
      </c>
      <c r="H1095" s="42">
        <v>60</v>
      </c>
      <c r="I1095" s="41"/>
    </row>
    <row r="1096" spans="1:9" ht="14.25" customHeight="1" x14ac:dyDescent="0.2">
      <c r="A1096" s="41"/>
      <c r="B1096" s="42"/>
      <c r="C1096" s="41"/>
      <c r="D1096" s="42"/>
      <c r="E1096" s="42"/>
      <c r="F1096" s="41" t="s">
        <v>1724</v>
      </c>
      <c r="G1096" s="41" t="s">
        <v>1222</v>
      </c>
      <c r="H1096" s="42">
        <v>60</v>
      </c>
      <c r="I1096" s="41"/>
    </row>
    <row r="1097" spans="1:9" ht="14.25" customHeight="1" x14ac:dyDescent="0.2">
      <c r="A1097" s="41"/>
      <c r="B1097" s="42"/>
      <c r="C1097" s="41"/>
      <c r="D1097" s="42"/>
      <c r="E1097" s="42"/>
      <c r="F1097" s="41" t="s">
        <v>1706</v>
      </c>
      <c r="G1097" s="41" t="s">
        <v>1244</v>
      </c>
      <c r="H1097" s="42">
        <v>45</v>
      </c>
      <c r="I1097" s="41"/>
    </row>
    <row r="1098" spans="1:9" ht="14.25" customHeight="1" x14ac:dyDescent="0.2">
      <c r="A1098" s="41"/>
      <c r="B1098" s="42"/>
      <c r="C1098" s="41"/>
      <c r="D1098" s="42"/>
      <c r="E1098" s="42"/>
      <c r="F1098" s="41" t="s">
        <v>1725</v>
      </c>
      <c r="G1098" s="41" t="s">
        <v>1244</v>
      </c>
      <c r="H1098" s="42">
        <v>60</v>
      </c>
      <c r="I1098" s="41"/>
    </row>
    <row r="1099" spans="1:9" ht="14.25" customHeight="1" x14ac:dyDescent="0.2">
      <c r="A1099" s="41"/>
      <c r="B1099" s="42"/>
      <c r="C1099" s="41"/>
      <c r="D1099" s="42"/>
      <c r="E1099" s="42"/>
      <c r="F1099" s="41" t="s">
        <v>1721</v>
      </c>
      <c r="G1099" s="41" t="s">
        <v>1244</v>
      </c>
      <c r="H1099" s="42">
        <v>60</v>
      </c>
      <c r="I1099" s="41"/>
    </row>
    <row r="1100" spans="1:9" ht="14.25" customHeight="1" x14ac:dyDescent="0.2">
      <c r="A1100" s="41"/>
      <c r="B1100" s="42"/>
      <c r="C1100" s="41"/>
      <c r="D1100" s="42"/>
      <c r="E1100" s="42"/>
      <c r="F1100" s="41" t="s">
        <v>1726</v>
      </c>
      <c r="G1100" s="41" t="s">
        <v>1244</v>
      </c>
      <c r="H1100" s="42">
        <v>60</v>
      </c>
      <c r="I1100" s="41"/>
    </row>
    <row r="1101" spans="1:9" ht="14.25" customHeight="1" x14ac:dyDescent="0.2">
      <c r="A1101" s="41">
        <v>102</v>
      </c>
      <c r="B1101" s="42" t="s">
        <v>404</v>
      </c>
      <c r="C1101" s="41" t="s">
        <v>579</v>
      </c>
      <c r="D1101" s="42">
        <v>616</v>
      </c>
      <c r="E1101" s="42">
        <v>924</v>
      </c>
      <c r="F1101" s="41" t="s">
        <v>1727</v>
      </c>
      <c r="G1101" s="41" t="s">
        <v>1204</v>
      </c>
      <c r="H1101" s="42">
        <v>150</v>
      </c>
      <c r="I1101" s="41"/>
    </row>
    <row r="1102" spans="1:9" ht="14.25" customHeight="1" x14ac:dyDescent="0.2">
      <c r="A1102" s="41"/>
      <c r="B1102" s="42"/>
      <c r="C1102" s="41"/>
      <c r="D1102" s="42"/>
      <c r="E1102" s="42"/>
      <c r="F1102" s="41" t="s">
        <v>1719</v>
      </c>
      <c r="G1102" s="41" t="s">
        <v>1179</v>
      </c>
      <c r="H1102" s="42">
        <v>45</v>
      </c>
      <c r="I1102" s="41"/>
    </row>
    <row r="1103" spans="1:9" ht="14.25" customHeight="1" x14ac:dyDescent="0.2">
      <c r="A1103" s="41"/>
      <c r="B1103" s="42"/>
      <c r="C1103" s="41"/>
      <c r="D1103" s="42"/>
      <c r="E1103" s="42"/>
      <c r="F1103" s="41" t="s">
        <v>751</v>
      </c>
      <c r="G1103" s="41" t="s">
        <v>1193</v>
      </c>
      <c r="H1103" s="42">
        <v>24</v>
      </c>
      <c r="I1103" s="41"/>
    </row>
    <row r="1104" spans="1:9" ht="14.25" customHeight="1" x14ac:dyDescent="0.2">
      <c r="A1104" s="41"/>
      <c r="B1104" s="42"/>
      <c r="C1104" s="41"/>
      <c r="D1104" s="42"/>
      <c r="E1104" s="42"/>
      <c r="F1104" s="41" t="s">
        <v>746</v>
      </c>
      <c r="G1104" s="41" t="s">
        <v>1193</v>
      </c>
      <c r="H1104" s="42">
        <v>60</v>
      </c>
      <c r="I1104" s="41"/>
    </row>
    <row r="1105" spans="1:9" ht="14.25" customHeight="1" x14ac:dyDescent="0.2">
      <c r="A1105" s="41"/>
      <c r="B1105" s="42"/>
      <c r="C1105" s="41"/>
      <c r="D1105" s="42"/>
      <c r="E1105" s="42"/>
      <c r="F1105" s="41" t="s">
        <v>759</v>
      </c>
      <c r="G1105" s="41" t="s">
        <v>1216</v>
      </c>
      <c r="H1105" s="42">
        <v>90</v>
      </c>
      <c r="I1105" s="41"/>
    </row>
    <row r="1106" spans="1:9" ht="14.25" customHeight="1" x14ac:dyDescent="0.2">
      <c r="A1106" s="41"/>
      <c r="B1106" s="42"/>
      <c r="C1106" s="41"/>
      <c r="D1106" s="42"/>
      <c r="E1106" s="42"/>
      <c r="F1106" s="41" t="s">
        <v>747</v>
      </c>
      <c r="G1106" s="41" t="s">
        <v>469</v>
      </c>
      <c r="H1106" s="42">
        <v>60</v>
      </c>
      <c r="I1106" s="41"/>
    </row>
    <row r="1107" spans="1:9" ht="14.25" customHeight="1" x14ac:dyDescent="0.2">
      <c r="A1107" s="41"/>
      <c r="B1107" s="42"/>
      <c r="C1107" s="41"/>
      <c r="D1107" s="42"/>
      <c r="E1107" s="42"/>
      <c r="F1107" s="41" t="s">
        <v>1728</v>
      </c>
      <c r="G1107" s="41" t="s">
        <v>1222</v>
      </c>
      <c r="H1107" s="42">
        <v>60</v>
      </c>
      <c r="I1107" s="41"/>
    </row>
    <row r="1108" spans="1:9" ht="14.25" customHeight="1" x14ac:dyDescent="0.2">
      <c r="A1108" s="41"/>
      <c r="B1108" s="42"/>
      <c r="C1108" s="41"/>
      <c r="D1108" s="42"/>
      <c r="E1108" s="42"/>
      <c r="F1108" s="41" t="s">
        <v>723</v>
      </c>
      <c r="G1108" s="41" t="s">
        <v>457</v>
      </c>
      <c r="H1108" s="42">
        <v>75</v>
      </c>
      <c r="I1108" s="41"/>
    </row>
    <row r="1109" spans="1:9" ht="14.25" customHeight="1" x14ac:dyDescent="0.2">
      <c r="A1109" s="41"/>
      <c r="B1109" s="42"/>
      <c r="C1109" s="41"/>
      <c r="D1109" s="42"/>
      <c r="E1109" s="42"/>
      <c r="F1109" s="41" t="s">
        <v>766</v>
      </c>
      <c r="G1109" s="41" t="s">
        <v>457</v>
      </c>
      <c r="H1109" s="42">
        <v>30</v>
      </c>
      <c r="I1109" s="41"/>
    </row>
    <row r="1110" spans="1:9" ht="14.25" customHeight="1" x14ac:dyDescent="0.2">
      <c r="A1110" s="41"/>
      <c r="B1110" s="42"/>
      <c r="C1110" s="41"/>
      <c r="D1110" s="42"/>
      <c r="E1110" s="42"/>
      <c r="F1110" s="41" t="s">
        <v>723</v>
      </c>
      <c r="G1110" s="41" t="s">
        <v>642</v>
      </c>
      <c r="H1110" s="42">
        <v>75</v>
      </c>
      <c r="I1110" s="41"/>
    </row>
    <row r="1111" spans="1:9" ht="14.25" customHeight="1" x14ac:dyDescent="0.2">
      <c r="A1111" s="41"/>
      <c r="B1111" s="42"/>
      <c r="C1111" s="41"/>
      <c r="D1111" s="42"/>
      <c r="E1111" s="42"/>
      <c r="F1111" s="41" t="s">
        <v>1729</v>
      </c>
      <c r="G1111" s="41" t="s">
        <v>643</v>
      </c>
      <c r="H1111" s="42">
        <v>75</v>
      </c>
      <c r="I1111" s="41"/>
    </row>
    <row r="1112" spans="1:9" ht="14.25" customHeight="1" x14ac:dyDescent="0.2">
      <c r="A1112" s="41"/>
      <c r="B1112" s="42"/>
      <c r="C1112" s="41"/>
      <c r="D1112" s="42"/>
      <c r="E1112" s="42"/>
      <c r="F1112" s="41" t="s">
        <v>765</v>
      </c>
      <c r="G1112" s="41" t="s">
        <v>643</v>
      </c>
      <c r="H1112" s="42">
        <v>180</v>
      </c>
      <c r="I1112" s="41"/>
    </row>
    <row r="1113" spans="1:9" ht="14.25" customHeight="1" x14ac:dyDescent="0.2">
      <c r="A1113" s="41">
        <v>103</v>
      </c>
      <c r="B1113" s="42" t="s">
        <v>406</v>
      </c>
      <c r="C1113" s="41" t="s">
        <v>580</v>
      </c>
      <c r="D1113" s="42">
        <v>616</v>
      </c>
      <c r="E1113" s="42">
        <v>385</v>
      </c>
      <c r="F1113" s="41" t="s">
        <v>731</v>
      </c>
      <c r="G1113" s="41" t="s">
        <v>655</v>
      </c>
      <c r="H1113" s="42">
        <v>45</v>
      </c>
      <c r="I1113" s="41"/>
    </row>
    <row r="1114" spans="1:9" ht="14.25" customHeight="1" x14ac:dyDescent="0.2">
      <c r="A1114" s="41"/>
      <c r="B1114" s="42"/>
      <c r="C1114" s="41"/>
      <c r="D1114" s="42"/>
      <c r="E1114" s="42"/>
      <c r="F1114" s="41" t="s">
        <v>720</v>
      </c>
      <c r="G1114" s="41" t="s">
        <v>655</v>
      </c>
      <c r="H1114" s="42">
        <v>60</v>
      </c>
      <c r="I1114" s="41"/>
    </row>
    <row r="1115" spans="1:9" ht="14.25" customHeight="1" x14ac:dyDescent="0.2">
      <c r="A1115" s="41"/>
      <c r="B1115" s="42"/>
      <c r="C1115" s="41"/>
      <c r="D1115" s="42"/>
      <c r="E1115" s="42"/>
      <c r="F1115" s="41" t="s">
        <v>1693</v>
      </c>
      <c r="G1115" s="41" t="s">
        <v>1179</v>
      </c>
      <c r="H1115" s="42">
        <v>60</v>
      </c>
      <c r="I1115" s="41"/>
    </row>
    <row r="1116" spans="1:9" ht="14.25" customHeight="1" x14ac:dyDescent="0.2">
      <c r="A1116" s="41"/>
      <c r="B1116" s="42"/>
      <c r="C1116" s="41"/>
      <c r="D1116" s="42"/>
      <c r="E1116" s="42"/>
      <c r="F1116" s="41" t="s">
        <v>1720</v>
      </c>
      <c r="G1116" s="41" t="s">
        <v>1179</v>
      </c>
      <c r="H1116" s="42">
        <v>45</v>
      </c>
      <c r="I1116" s="41"/>
    </row>
    <row r="1117" spans="1:9" ht="14.25" customHeight="1" x14ac:dyDescent="0.2">
      <c r="A1117" s="41"/>
      <c r="B1117" s="42"/>
      <c r="C1117" s="41"/>
      <c r="D1117" s="42"/>
      <c r="E1117" s="42"/>
      <c r="F1117" s="41" t="s">
        <v>1694</v>
      </c>
      <c r="G1117" s="41" t="s">
        <v>1179</v>
      </c>
      <c r="H1117" s="42">
        <v>60</v>
      </c>
      <c r="I1117" s="41"/>
    </row>
    <row r="1118" spans="1:9" ht="14.25" customHeight="1" x14ac:dyDescent="0.2">
      <c r="A1118" s="41"/>
      <c r="B1118" s="42"/>
      <c r="C1118" s="41"/>
      <c r="D1118" s="42"/>
      <c r="E1118" s="42"/>
      <c r="F1118" s="41" t="s">
        <v>752</v>
      </c>
      <c r="G1118" s="41" t="s">
        <v>1193</v>
      </c>
      <c r="H1118" s="42">
        <v>45</v>
      </c>
      <c r="I1118" s="41"/>
    </row>
    <row r="1119" spans="1:9" ht="14.25" customHeight="1" x14ac:dyDescent="0.2">
      <c r="A1119" s="41"/>
      <c r="B1119" s="42"/>
      <c r="C1119" s="41"/>
      <c r="D1119" s="42"/>
      <c r="E1119" s="42"/>
      <c r="F1119" s="41" t="s">
        <v>753</v>
      </c>
      <c r="G1119" s="41" t="s">
        <v>1193</v>
      </c>
      <c r="H1119" s="42">
        <v>45</v>
      </c>
      <c r="I1119" s="41"/>
    </row>
    <row r="1120" spans="1:9" ht="14.25" customHeight="1" x14ac:dyDescent="0.2">
      <c r="A1120" s="41"/>
      <c r="B1120" s="42"/>
      <c r="C1120" s="41"/>
      <c r="D1120" s="42"/>
      <c r="E1120" s="42"/>
      <c r="F1120" s="41" t="s">
        <v>262</v>
      </c>
      <c r="G1120" s="41" t="s">
        <v>471</v>
      </c>
      <c r="H1120" s="42">
        <v>25</v>
      </c>
      <c r="I1120" s="41"/>
    </row>
    <row r="1121" spans="1:9" ht="14.25" customHeight="1" x14ac:dyDescent="0.2">
      <c r="A1121" s="41">
        <v>104</v>
      </c>
      <c r="B1121" s="42" t="s">
        <v>408</v>
      </c>
      <c r="C1121" s="41" t="s">
        <v>582</v>
      </c>
      <c r="D1121" s="42">
        <v>616</v>
      </c>
      <c r="E1121" s="42">
        <v>831</v>
      </c>
      <c r="F1121" s="41" t="s">
        <v>723</v>
      </c>
      <c r="G1121" s="41" t="s">
        <v>655</v>
      </c>
      <c r="H1121" s="42">
        <v>75</v>
      </c>
      <c r="I1121" s="41"/>
    </row>
    <row r="1122" spans="1:9" ht="14.25" customHeight="1" x14ac:dyDescent="0.2">
      <c r="A1122" s="41"/>
      <c r="B1122" s="42"/>
      <c r="C1122" s="41"/>
      <c r="D1122" s="42"/>
      <c r="E1122" s="42"/>
      <c r="F1122" s="41" t="s">
        <v>1730</v>
      </c>
      <c r="G1122" s="41" t="s">
        <v>1204</v>
      </c>
      <c r="H1122" s="42">
        <v>70</v>
      </c>
      <c r="I1122" s="41"/>
    </row>
    <row r="1123" spans="1:9" ht="14.25" customHeight="1" x14ac:dyDescent="0.2">
      <c r="A1123" s="41"/>
      <c r="B1123" s="42"/>
      <c r="C1123" s="41"/>
      <c r="D1123" s="42"/>
      <c r="E1123" s="42"/>
      <c r="F1123" s="41" t="s">
        <v>1691</v>
      </c>
      <c r="G1123" s="41" t="s">
        <v>1179</v>
      </c>
      <c r="H1123" s="42">
        <v>60</v>
      </c>
      <c r="I1123" s="41"/>
    </row>
    <row r="1124" spans="1:9" ht="14.25" customHeight="1" x14ac:dyDescent="0.2">
      <c r="A1124" s="41"/>
      <c r="B1124" s="42"/>
      <c r="C1124" s="41"/>
      <c r="D1124" s="42"/>
      <c r="E1124" s="42"/>
      <c r="F1124" s="41" t="s">
        <v>1860</v>
      </c>
      <c r="G1124" s="41" t="s">
        <v>1818</v>
      </c>
      <c r="H1124" s="42">
        <v>60</v>
      </c>
      <c r="I1124" s="41"/>
    </row>
    <row r="1125" spans="1:9" ht="14.25" customHeight="1" x14ac:dyDescent="0.2">
      <c r="A1125" s="41"/>
      <c r="B1125" s="42"/>
      <c r="C1125" s="41"/>
      <c r="D1125" s="42"/>
      <c r="E1125" s="42"/>
      <c r="F1125" s="41" t="s">
        <v>760</v>
      </c>
      <c r="G1125" s="41" t="s">
        <v>1216</v>
      </c>
      <c r="H1125" s="42">
        <v>90</v>
      </c>
      <c r="I1125" s="41"/>
    </row>
    <row r="1126" spans="1:9" ht="14.25" customHeight="1" x14ac:dyDescent="0.2">
      <c r="A1126" s="41"/>
      <c r="B1126" s="42"/>
      <c r="C1126" s="41"/>
      <c r="D1126" s="42"/>
      <c r="E1126" s="42"/>
      <c r="F1126" s="41" t="s">
        <v>755</v>
      </c>
      <c r="G1126" s="41" t="s">
        <v>469</v>
      </c>
      <c r="H1126" s="42">
        <v>75</v>
      </c>
      <c r="I1126" s="41"/>
    </row>
    <row r="1127" spans="1:9" ht="14.25" customHeight="1" x14ac:dyDescent="0.2">
      <c r="A1127" s="41"/>
      <c r="B1127" s="42"/>
      <c r="C1127" s="41"/>
      <c r="D1127" s="42"/>
      <c r="E1127" s="42"/>
      <c r="F1127" s="41" t="s">
        <v>745</v>
      </c>
      <c r="G1127" s="41" t="s">
        <v>469</v>
      </c>
      <c r="H1127" s="42">
        <v>45</v>
      </c>
      <c r="I1127" s="41"/>
    </row>
    <row r="1128" spans="1:9" ht="14.25" customHeight="1" x14ac:dyDescent="0.2">
      <c r="A1128" s="41"/>
      <c r="B1128" s="42"/>
      <c r="C1128" s="41"/>
      <c r="D1128" s="42"/>
      <c r="E1128" s="42"/>
      <c r="F1128" s="41" t="s">
        <v>1731</v>
      </c>
      <c r="G1128" s="41" t="s">
        <v>645</v>
      </c>
      <c r="H1128" s="42">
        <v>28</v>
      </c>
      <c r="I1128" s="41"/>
    </row>
    <row r="1129" spans="1:9" ht="14.25" customHeight="1" x14ac:dyDescent="0.2">
      <c r="A1129" s="41"/>
      <c r="B1129" s="42"/>
      <c r="C1129" s="41"/>
      <c r="D1129" s="42"/>
      <c r="E1129" s="42"/>
      <c r="F1129" s="41" t="s">
        <v>1732</v>
      </c>
      <c r="G1129" s="41" t="s">
        <v>645</v>
      </c>
      <c r="H1129" s="42">
        <v>28</v>
      </c>
      <c r="I1129" s="41"/>
    </row>
    <row r="1130" spans="1:9" ht="14.25" customHeight="1" x14ac:dyDescent="0.2">
      <c r="A1130" s="41"/>
      <c r="B1130" s="42"/>
      <c r="C1130" s="41"/>
      <c r="D1130" s="42"/>
      <c r="E1130" s="42"/>
      <c r="F1130" s="41" t="s">
        <v>1733</v>
      </c>
      <c r="G1130" s="41" t="s">
        <v>645</v>
      </c>
      <c r="H1130" s="42">
        <v>150</v>
      </c>
      <c r="I1130" s="41"/>
    </row>
    <row r="1131" spans="1:9" ht="14.25" customHeight="1" x14ac:dyDescent="0.2">
      <c r="A1131" s="41"/>
      <c r="B1131" s="42"/>
      <c r="C1131" s="41"/>
      <c r="D1131" s="42"/>
      <c r="E1131" s="42"/>
      <c r="F1131" s="41" t="s">
        <v>1734</v>
      </c>
      <c r="G1131" s="41" t="s">
        <v>645</v>
      </c>
      <c r="H1131" s="42">
        <v>150</v>
      </c>
      <c r="I1131" s="41"/>
    </row>
    <row r="1132" spans="1:9" ht="14.25" customHeight="1" x14ac:dyDescent="0.2">
      <c r="A1132" s="41">
        <v>105</v>
      </c>
      <c r="B1132" s="42" t="s">
        <v>410</v>
      </c>
      <c r="C1132" s="41" t="s">
        <v>583</v>
      </c>
      <c r="D1132" s="42">
        <v>616</v>
      </c>
      <c r="E1132" s="42">
        <v>1210</v>
      </c>
      <c r="F1132" s="41" t="s">
        <v>727</v>
      </c>
      <c r="G1132" s="41" t="s">
        <v>655</v>
      </c>
      <c r="H1132" s="42">
        <v>60</v>
      </c>
      <c r="I1132" s="41"/>
    </row>
    <row r="1133" spans="1:9" ht="14.25" customHeight="1" x14ac:dyDescent="0.2">
      <c r="A1133" s="41"/>
      <c r="B1133" s="42"/>
      <c r="C1133" s="41"/>
      <c r="D1133" s="42"/>
      <c r="E1133" s="42"/>
      <c r="F1133" s="41" t="s">
        <v>1735</v>
      </c>
      <c r="G1133" s="41" t="s">
        <v>1204</v>
      </c>
      <c r="H1133" s="42">
        <v>90</v>
      </c>
      <c r="I1133" s="41"/>
    </row>
    <row r="1134" spans="1:9" ht="14.25" customHeight="1" x14ac:dyDescent="0.2">
      <c r="A1134" s="41"/>
      <c r="B1134" s="42"/>
      <c r="C1134" s="41"/>
      <c r="D1134" s="42"/>
      <c r="E1134" s="42"/>
      <c r="F1134" s="41" t="s">
        <v>733</v>
      </c>
      <c r="G1134" s="41" t="s">
        <v>463</v>
      </c>
      <c r="H1134" s="42">
        <v>90</v>
      </c>
      <c r="I1134" s="41"/>
    </row>
    <row r="1135" spans="1:9" ht="14.25" customHeight="1" x14ac:dyDescent="0.2">
      <c r="A1135" s="41"/>
      <c r="B1135" s="42"/>
      <c r="C1135" s="41"/>
      <c r="D1135" s="42"/>
      <c r="E1135" s="42"/>
      <c r="F1135" s="41" t="s">
        <v>737</v>
      </c>
      <c r="G1135" s="41" t="s">
        <v>463</v>
      </c>
      <c r="H1135" s="42">
        <v>270</v>
      </c>
      <c r="I1135" s="41"/>
    </row>
    <row r="1136" spans="1:9" ht="14.25" customHeight="1" x14ac:dyDescent="0.2">
      <c r="A1136" s="41"/>
      <c r="B1136" s="42"/>
      <c r="C1136" s="41"/>
      <c r="D1136" s="42"/>
      <c r="E1136" s="42"/>
      <c r="F1136" s="41" t="s">
        <v>754</v>
      </c>
      <c r="G1136" s="41" t="s">
        <v>1193</v>
      </c>
      <c r="H1136" s="42">
        <v>70</v>
      </c>
      <c r="I1136" s="41"/>
    </row>
    <row r="1137" spans="1:9" ht="14.25" customHeight="1" x14ac:dyDescent="0.2">
      <c r="A1137" s="41"/>
      <c r="B1137" s="42"/>
      <c r="C1137" s="41"/>
      <c r="D1137" s="42"/>
      <c r="E1137" s="42"/>
      <c r="F1137" s="41" t="s">
        <v>744</v>
      </c>
      <c r="G1137" s="41" t="s">
        <v>1193</v>
      </c>
      <c r="H1137" s="42">
        <v>150</v>
      </c>
      <c r="I1137" s="41"/>
    </row>
    <row r="1138" spans="1:9" ht="14.25" customHeight="1" x14ac:dyDescent="0.2">
      <c r="A1138" s="41"/>
      <c r="B1138" s="42"/>
      <c r="C1138" s="41"/>
      <c r="D1138" s="42"/>
      <c r="E1138" s="42"/>
      <c r="F1138" s="41" t="s">
        <v>761</v>
      </c>
      <c r="G1138" s="41" t="s">
        <v>1216</v>
      </c>
      <c r="H1138" s="42">
        <v>90</v>
      </c>
      <c r="I1138" s="41"/>
    </row>
    <row r="1139" spans="1:9" ht="14.25" customHeight="1" x14ac:dyDescent="0.2">
      <c r="A1139" s="41"/>
      <c r="B1139" s="42"/>
      <c r="C1139" s="41"/>
      <c r="D1139" s="42"/>
      <c r="E1139" s="42"/>
      <c r="F1139" s="41" t="s">
        <v>1736</v>
      </c>
      <c r="G1139" s="41" t="s">
        <v>469</v>
      </c>
      <c r="H1139" s="42">
        <v>90</v>
      </c>
      <c r="I1139" s="41"/>
    </row>
    <row r="1140" spans="1:9" ht="14.25" customHeight="1" x14ac:dyDescent="0.2">
      <c r="A1140" s="41"/>
      <c r="B1140" s="42"/>
      <c r="C1140" s="41"/>
      <c r="D1140" s="42"/>
      <c r="E1140" s="42"/>
      <c r="F1140" s="41" t="s">
        <v>1737</v>
      </c>
      <c r="G1140" s="41" t="s">
        <v>1222</v>
      </c>
      <c r="H1140" s="42">
        <v>120</v>
      </c>
      <c r="I1140" s="41"/>
    </row>
    <row r="1141" spans="1:9" ht="14.25" customHeight="1" x14ac:dyDescent="0.2">
      <c r="A1141" s="41"/>
      <c r="B1141" s="42"/>
      <c r="C1141" s="41"/>
      <c r="D1141" s="42"/>
      <c r="E1141" s="42"/>
      <c r="F1141" s="41" t="s">
        <v>1738</v>
      </c>
      <c r="G1141" s="41" t="s">
        <v>1246</v>
      </c>
      <c r="H1141" s="42">
        <v>120</v>
      </c>
      <c r="I1141" s="41"/>
    </row>
    <row r="1142" spans="1:9" ht="14.25" customHeight="1" x14ac:dyDescent="0.2">
      <c r="A1142" s="41"/>
      <c r="B1142" s="42"/>
      <c r="C1142" s="41"/>
      <c r="D1142" s="42"/>
      <c r="E1142" s="42"/>
      <c r="F1142" s="41" t="s">
        <v>1739</v>
      </c>
      <c r="G1142" s="41" t="s">
        <v>1246</v>
      </c>
      <c r="H1142" s="42">
        <v>60</v>
      </c>
      <c r="I1142" s="41"/>
    </row>
    <row r="1143" spans="1:9" ht="14.25" customHeight="1" x14ac:dyDescent="0.2">
      <c r="A1143" s="41">
        <v>106</v>
      </c>
      <c r="B1143" s="42" t="s">
        <v>412</v>
      </c>
      <c r="C1143" s="41" t="s">
        <v>584</v>
      </c>
      <c r="D1143" s="42">
        <v>616</v>
      </c>
      <c r="E1143" s="42">
        <v>645</v>
      </c>
      <c r="F1143" s="41" t="s">
        <v>1809</v>
      </c>
      <c r="G1143" s="41" t="s">
        <v>879</v>
      </c>
      <c r="H1143" s="42">
        <v>75</v>
      </c>
      <c r="I1143" s="41"/>
    </row>
    <row r="1144" spans="1:9" ht="14.25" customHeight="1" x14ac:dyDescent="0.2">
      <c r="A1144" s="41"/>
      <c r="B1144" s="42"/>
      <c r="C1144" s="41"/>
      <c r="D1144" s="42"/>
      <c r="E1144" s="42"/>
      <c r="F1144" s="41" t="s">
        <v>662</v>
      </c>
      <c r="G1144" s="41" t="s">
        <v>889</v>
      </c>
      <c r="H1144" s="42">
        <v>15</v>
      </c>
      <c r="I1144" s="41"/>
    </row>
    <row r="1145" spans="1:9" ht="14.25" customHeight="1" x14ac:dyDescent="0.2">
      <c r="A1145" s="41"/>
      <c r="B1145" s="42"/>
      <c r="C1145" s="41"/>
      <c r="D1145" s="42"/>
      <c r="E1145" s="42"/>
      <c r="F1145" s="41" t="s">
        <v>1740</v>
      </c>
      <c r="G1145" s="41" t="s">
        <v>892</v>
      </c>
      <c r="H1145" s="42">
        <v>30</v>
      </c>
      <c r="I1145" s="41"/>
    </row>
    <row r="1146" spans="1:9" ht="14.25" customHeight="1" x14ac:dyDescent="0.2">
      <c r="A1146" s="41"/>
      <c r="B1146" s="42"/>
      <c r="C1146" s="41"/>
      <c r="D1146" s="42"/>
      <c r="E1146" s="42"/>
      <c r="F1146" s="41" t="s">
        <v>1740</v>
      </c>
      <c r="G1146" s="41" t="s">
        <v>893</v>
      </c>
      <c r="H1146" s="42">
        <v>30</v>
      </c>
      <c r="I1146" s="41"/>
    </row>
    <row r="1147" spans="1:9" ht="14.25" customHeight="1" x14ac:dyDescent="0.2">
      <c r="A1147" s="41"/>
      <c r="B1147" s="42"/>
      <c r="C1147" s="41"/>
      <c r="D1147" s="42"/>
      <c r="E1147" s="42"/>
      <c r="F1147" s="41" t="s">
        <v>1741</v>
      </c>
      <c r="G1147" s="41" t="s">
        <v>89</v>
      </c>
      <c r="H1147" s="42">
        <v>45</v>
      </c>
      <c r="I1147" s="41"/>
    </row>
    <row r="1148" spans="1:9" ht="14.25" customHeight="1" x14ac:dyDescent="0.2">
      <c r="A1148" s="41"/>
      <c r="B1148" s="42"/>
      <c r="C1148" s="41"/>
      <c r="D1148" s="42"/>
      <c r="E1148" s="42"/>
      <c r="F1148" s="41" t="s">
        <v>1742</v>
      </c>
      <c r="G1148" s="41" t="s">
        <v>106</v>
      </c>
      <c r="H1148" s="42">
        <v>45</v>
      </c>
      <c r="I1148" s="41"/>
    </row>
    <row r="1149" spans="1:9" ht="14.25" customHeight="1" x14ac:dyDescent="0.2">
      <c r="A1149" s="41"/>
      <c r="B1149" s="42"/>
      <c r="C1149" s="41"/>
      <c r="D1149" s="42"/>
      <c r="E1149" s="42"/>
      <c r="F1149" s="41" t="s">
        <v>698</v>
      </c>
      <c r="G1149" s="41" t="s">
        <v>1010</v>
      </c>
      <c r="H1149" s="42">
        <v>30</v>
      </c>
      <c r="I1149" s="41"/>
    </row>
    <row r="1150" spans="1:9" ht="14.25" customHeight="1" x14ac:dyDescent="0.2">
      <c r="A1150" s="41"/>
      <c r="B1150" s="42"/>
      <c r="C1150" s="41"/>
      <c r="D1150" s="42"/>
      <c r="E1150" s="42"/>
      <c r="F1150" s="41" t="s">
        <v>662</v>
      </c>
      <c r="G1150" s="41" t="s">
        <v>1010</v>
      </c>
      <c r="H1150" s="42">
        <v>15</v>
      </c>
      <c r="I1150" s="41"/>
    </row>
    <row r="1151" spans="1:9" ht="14.25" customHeight="1" x14ac:dyDescent="0.2">
      <c r="A1151" s="41"/>
      <c r="B1151" s="42"/>
      <c r="C1151" s="41"/>
      <c r="D1151" s="42"/>
      <c r="E1151" s="42"/>
      <c r="F1151" s="41" t="s">
        <v>716</v>
      </c>
      <c r="G1151" s="41" t="s">
        <v>1010</v>
      </c>
      <c r="H1151" s="42">
        <v>30</v>
      </c>
      <c r="I1151" s="41"/>
    </row>
    <row r="1152" spans="1:9" ht="14.25" customHeight="1" x14ac:dyDescent="0.2">
      <c r="A1152" s="41"/>
      <c r="B1152" s="42"/>
      <c r="C1152" s="41"/>
      <c r="D1152" s="42"/>
      <c r="E1152" s="42"/>
      <c r="F1152" s="41" t="s">
        <v>698</v>
      </c>
      <c r="G1152" s="41" t="s">
        <v>1011</v>
      </c>
      <c r="H1152" s="42">
        <v>30</v>
      </c>
      <c r="I1152" s="41"/>
    </row>
    <row r="1153" spans="1:9" ht="14.25" customHeight="1" x14ac:dyDescent="0.2">
      <c r="A1153" s="41"/>
      <c r="B1153" s="42"/>
      <c r="C1153" s="41"/>
      <c r="D1153" s="42"/>
      <c r="E1153" s="42"/>
      <c r="F1153" s="41" t="s">
        <v>662</v>
      </c>
      <c r="G1153" s="41" t="s">
        <v>1011</v>
      </c>
      <c r="H1153" s="42">
        <v>15</v>
      </c>
      <c r="I1153" s="41"/>
    </row>
    <row r="1154" spans="1:9" ht="14.25" customHeight="1" x14ac:dyDescent="0.2">
      <c r="A1154" s="41"/>
      <c r="B1154" s="42"/>
      <c r="C1154" s="41"/>
      <c r="D1154" s="42"/>
      <c r="E1154" s="42"/>
      <c r="F1154" s="41" t="s">
        <v>1741</v>
      </c>
      <c r="G1154" s="41" t="s">
        <v>121</v>
      </c>
      <c r="H1154" s="42">
        <v>45</v>
      </c>
      <c r="I1154" s="41"/>
    </row>
    <row r="1155" spans="1:9" ht="14.25" customHeight="1" x14ac:dyDescent="0.2">
      <c r="A1155" s="41"/>
      <c r="B1155" s="42"/>
      <c r="C1155" s="41"/>
      <c r="D1155" s="42"/>
      <c r="E1155" s="42"/>
      <c r="F1155" s="41" t="s">
        <v>1742</v>
      </c>
      <c r="G1155" s="41" t="s">
        <v>1136</v>
      </c>
      <c r="H1155" s="42">
        <v>45</v>
      </c>
      <c r="I1155" s="41"/>
    </row>
    <row r="1156" spans="1:9" ht="14.25" customHeight="1" x14ac:dyDescent="0.2">
      <c r="A1156" s="41"/>
      <c r="B1156" s="42"/>
      <c r="C1156" s="41"/>
      <c r="D1156" s="42"/>
      <c r="E1156" s="42"/>
      <c r="F1156" s="41" t="s">
        <v>1741</v>
      </c>
      <c r="G1156" s="41" t="s">
        <v>471</v>
      </c>
      <c r="H1156" s="42">
        <v>45</v>
      </c>
      <c r="I1156" s="41"/>
    </row>
    <row r="1157" spans="1:9" ht="14.25" customHeight="1" x14ac:dyDescent="0.2">
      <c r="A1157" s="41"/>
      <c r="B1157" s="42"/>
      <c r="C1157" s="41"/>
      <c r="D1157" s="42"/>
      <c r="E1157" s="42"/>
      <c r="F1157" s="41" t="s">
        <v>698</v>
      </c>
      <c r="G1157" s="41" t="s">
        <v>1310</v>
      </c>
      <c r="H1157" s="42">
        <v>30</v>
      </c>
      <c r="I1157" s="41"/>
    </row>
    <row r="1158" spans="1:9" ht="14.25" customHeight="1" x14ac:dyDescent="0.2">
      <c r="A1158" s="41"/>
      <c r="B1158" s="42"/>
      <c r="C1158" s="41"/>
      <c r="D1158" s="42"/>
      <c r="E1158" s="42"/>
      <c r="F1158" s="41" t="s">
        <v>662</v>
      </c>
      <c r="G1158" s="41"/>
      <c r="H1158" s="42">
        <v>15</v>
      </c>
      <c r="I1158" s="41"/>
    </row>
    <row r="1159" spans="1:9" ht="14.25" customHeight="1" x14ac:dyDescent="0.2">
      <c r="A1159" s="41"/>
      <c r="B1159" s="42"/>
      <c r="C1159" s="41"/>
      <c r="D1159" s="42"/>
      <c r="E1159" s="42"/>
      <c r="F1159" s="41" t="s">
        <v>701</v>
      </c>
      <c r="G1159" s="41"/>
      <c r="H1159" s="42">
        <v>30</v>
      </c>
      <c r="I1159" s="41"/>
    </row>
    <row r="1160" spans="1:9" ht="14.25" customHeight="1" x14ac:dyDescent="0.2">
      <c r="A1160" s="41"/>
      <c r="B1160" s="42"/>
      <c r="C1160" s="41"/>
      <c r="D1160" s="42"/>
      <c r="E1160" s="42"/>
      <c r="F1160" s="41" t="s">
        <v>698</v>
      </c>
      <c r="G1160" s="41" t="s">
        <v>1315</v>
      </c>
      <c r="H1160" s="42">
        <v>30</v>
      </c>
      <c r="I1160" s="41"/>
    </row>
    <row r="1161" spans="1:9" ht="14.25" customHeight="1" x14ac:dyDescent="0.2">
      <c r="A1161" s="41"/>
      <c r="B1161" s="42"/>
      <c r="C1161" s="41"/>
      <c r="D1161" s="42"/>
      <c r="E1161" s="42"/>
      <c r="F1161" s="41" t="s">
        <v>662</v>
      </c>
      <c r="G1161" s="41" t="s">
        <v>1315</v>
      </c>
      <c r="H1161" s="42">
        <v>15</v>
      </c>
      <c r="I1161" s="41"/>
    </row>
    <row r="1162" spans="1:9" ht="14.25" customHeight="1" x14ac:dyDescent="0.2">
      <c r="A1162" s="41"/>
      <c r="B1162" s="42"/>
      <c r="C1162" s="41"/>
      <c r="D1162" s="42"/>
      <c r="E1162" s="42"/>
      <c r="F1162" s="41" t="s">
        <v>684</v>
      </c>
      <c r="G1162" s="41" t="s">
        <v>1315</v>
      </c>
      <c r="H1162" s="42">
        <v>30</v>
      </c>
      <c r="I1162" s="41"/>
    </row>
    <row r="1163" spans="1:9" ht="14.25" customHeight="1" x14ac:dyDescent="0.2">
      <c r="A1163" s="41">
        <v>107</v>
      </c>
      <c r="B1163" s="42" t="s">
        <v>414</v>
      </c>
      <c r="C1163" s="41" t="s">
        <v>585</v>
      </c>
      <c r="D1163" s="42">
        <v>616</v>
      </c>
      <c r="E1163" s="42">
        <v>975</v>
      </c>
      <c r="F1163" s="41" t="s">
        <v>1741</v>
      </c>
      <c r="G1163" s="41" t="s">
        <v>1765</v>
      </c>
      <c r="H1163" s="42">
        <v>45</v>
      </c>
      <c r="I1163" s="41"/>
    </row>
    <row r="1164" spans="1:9" ht="14.25" customHeight="1" x14ac:dyDescent="0.2">
      <c r="A1164" s="41"/>
      <c r="B1164" s="42"/>
      <c r="C1164" s="41"/>
      <c r="D1164" s="42"/>
      <c r="E1164" s="42"/>
      <c r="F1164" s="41" t="s">
        <v>1741</v>
      </c>
      <c r="G1164" s="41" t="s">
        <v>1766</v>
      </c>
      <c r="H1164" s="42">
        <v>45</v>
      </c>
      <c r="I1164" s="41"/>
    </row>
    <row r="1165" spans="1:9" ht="14.25" customHeight="1" x14ac:dyDescent="0.2">
      <c r="A1165" s="41"/>
      <c r="B1165" s="42"/>
      <c r="C1165" s="41"/>
      <c r="D1165" s="42"/>
      <c r="E1165" s="42"/>
      <c r="F1165" s="41" t="s">
        <v>1809</v>
      </c>
      <c r="G1165" s="41" t="s">
        <v>1792</v>
      </c>
      <c r="H1165" s="42">
        <v>75</v>
      </c>
      <c r="I1165" s="41"/>
    </row>
    <row r="1166" spans="1:9" ht="14.25" customHeight="1" x14ac:dyDescent="0.2">
      <c r="A1166" s="41"/>
      <c r="B1166" s="42"/>
      <c r="C1166" s="41"/>
      <c r="D1166" s="42"/>
      <c r="E1166" s="42"/>
      <c r="F1166" s="41" t="s">
        <v>705</v>
      </c>
      <c r="G1166" s="41" t="s">
        <v>968</v>
      </c>
      <c r="H1166" s="42">
        <v>45</v>
      </c>
      <c r="I1166" s="41"/>
    </row>
    <row r="1167" spans="1:9" ht="14.25" customHeight="1" x14ac:dyDescent="0.2">
      <c r="A1167" s="41"/>
      <c r="B1167" s="42"/>
      <c r="C1167" s="41"/>
      <c r="D1167" s="42"/>
      <c r="E1167" s="42"/>
      <c r="F1167" s="41" t="s">
        <v>705</v>
      </c>
      <c r="G1167" s="41" t="s">
        <v>972</v>
      </c>
      <c r="H1167" s="42">
        <v>45</v>
      </c>
      <c r="I1167" s="41"/>
    </row>
    <row r="1168" spans="1:9" ht="14.25" customHeight="1" x14ac:dyDescent="0.2">
      <c r="A1168" s="41"/>
      <c r="B1168" s="42"/>
      <c r="C1168" s="41"/>
      <c r="D1168" s="42"/>
      <c r="E1168" s="42"/>
      <c r="F1168" s="41" t="s">
        <v>1809</v>
      </c>
      <c r="G1168" s="41" t="s">
        <v>976</v>
      </c>
      <c r="H1168" s="42">
        <v>75</v>
      </c>
      <c r="I1168" s="41"/>
    </row>
    <row r="1169" spans="1:9" ht="14.25" customHeight="1" x14ac:dyDescent="0.2">
      <c r="A1169" s="41"/>
      <c r="B1169" s="42"/>
      <c r="C1169" s="41"/>
      <c r="D1169" s="42"/>
      <c r="E1169" s="42"/>
      <c r="F1169" s="41" t="s">
        <v>705</v>
      </c>
      <c r="G1169" s="41" t="s">
        <v>983</v>
      </c>
      <c r="H1169" s="42">
        <v>45</v>
      </c>
      <c r="I1169" s="41"/>
    </row>
    <row r="1170" spans="1:9" ht="14.25" customHeight="1" x14ac:dyDescent="0.2">
      <c r="A1170" s="41"/>
      <c r="B1170" s="42"/>
      <c r="C1170" s="41"/>
      <c r="D1170" s="42"/>
      <c r="E1170" s="42"/>
      <c r="F1170" s="41" t="s">
        <v>1840</v>
      </c>
      <c r="G1170" s="41" t="s">
        <v>1801</v>
      </c>
      <c r="H1170" s="42">
        <v>30</v>
      </c>
      <c r="I1170" s="41"/>
    </row>
    <row r="1171" spans="1:9" ht="14.25" customHeight="1" x14ac:dyDescent="0.2">
      <c r="A1171" s="41"/>
      <c r="B1171" s="42"/>
      <c r="C1171" s="41"/>
      <c r="D1171" s="42"/>
      <c r="E1171" s="42"/>
      <c r="F1171" s="41" t="s">
        <v>1741</v>
      </c>
      <c r="G1171" s="41" t="s">
        <v>1871</v>
      </c>
      <c r="H1171" s="42">
        <v>45</v>
      </c>
      <c r="I1171" s="41"/>
    </row>
    <row r="1172" spans="1:9" ht="14.25" customHeight="1" x14ac:dyDescent="0.2">
      <c r="A1172" s="41"/>
      <c r="B1172" s="42"/>
      <c r="C1172" s="41"/>
      <c r="D1172" s="42"/>
      <c r="E1172" s="42"/>
      <c r="F1172" s="41" t="s">
        <v>1861</v>
      </c>
      <c r="G1172" s="41" t="s">
        <v>1811</v>
      </c>
      <c r="H1172" s="42" t="s">
        <v>1846</v>
      </c>
      <c r="I1172" s="41"/>
    </row>
    <row r="1173" spans="1:9" ht="14.25" customHeight="1" x14ac:dyDescent="0.2">
      <c r="A1173" s="41"/>
      <c r="B1173" s="42"/>
      <c r="C1173" s="41"/>
      <c r="D1173" s="42"/>
      <c r="E1173" s="42"/>
      <c r="F1173" s="41" t="s">
        <v>1861</v>
      </c>
      <c r="G1173" s="41" t="s">
        <v>1065</v>
      </c>
      <c r="H1173" s="42">
        <v>75</v>
      </c>
      <c r="I1173" s="41"/>
    </row>
    <row r="1174" spans="1:9" ht="14.25" customHeight="1" x14ac:dyDescent="0.2">
      <c r="A1174" s="41"/>
      <c r="B1174" s="42"/>
      <c r="C1174" s="41"/>
      <c r="D1174" s="42"/>
      <c r="E1174" s="42"/>
      <c r="F1174" s="41" t="s">
        <v>1741</v>
      </c>
      <c r="G1174" s="41" t="s">
        <v>1163</v>
      </c>
      <c r="H1174" s="42">
        <v>45</v>
      </c>
      <c r="I1174" s="41"/>
    </row>
    <row r="1175" spans="1:9" ht="14.25" customHeight="1" x14ac:dyDescent="0.2">
      <c r="A1175" s="41"/>
      <c r="B1175" s="42"/>
      <c r="C1175" s="41"/>
      <c r="D1175" s="42"/>
      <c r="E1175" s="42"/>
      <c r="F1175" s="41" t="s">
        <v>1742</v>
      </c>
      <c r="G1175" s="41" t="s">
        <v>289</v>
      </c>
      <c r="H1175" s="42">
        <v>45</v>
      </c>
      <c r="I1175" s="41"/>
    </row>
    <row r="1176" spans="1:9" ht="14.25" customHeight="1" x14ac:dyDescent="0.2">
      <c r="A1176" s="41"/>
      <c r="B1176" s="42"/>
      <c r="C1176" s="41"/>
      <c r="D1176" s="42"/>
      <c r="E1176" s="42"/>
      <c r="F1176" s="41" t="s">
        <v>1741</v>
      </c>
      <c r="G1176" s="41" t="s">
        <v>1815</v>
      </c>
      <c r="H1176" s="42">
        <v>45</v>
      </c>
      <c r="I1176" s="41"/>
    </row>
    <row r="1177" spans="1:9" ht="14.25" customHeight="1" x14ac:dyDescent="0.2">
      <c r="A1177" s="41"/>
      <c r="B1177" s="42"/>
      <c r="C1177" s="41"/>
      <c r="D1177" s="42"/>
      <c r="E1177" s="42"/>
      <c r="F1177" s="41" t="s">
        <v>1742</v>
      </c>
      <c r="G1177" s="41" t="s">
        <v>297</v>
      </c>
      <c r="H1177" s="42">
        <v>45</v>
      </c>
      <c r="I1177" s="41"/>
    </row>
    <row r="1178" spans="1:9" ht="14.25" customHeight="1" x14ac:dyDescent="0.2">
      <c r="A1178" s="41"/>
      <c r="B1178" s="42"/>
      <c r="C1178" s="41"/>
      <c r="D1178" s="42"/>
      <c r="E1178" s="42"/>
      <c r="F1178" s="41" t="s">
        <v>1741</v>
      </c>
      <c r="G1178" s="41" t="s">
        <v>1817</v>
      </c>
      <c r="H1178" s="42">
        <v>45</v>
      </c>
      <c r="I1178" s="41"/>
    </row>
    <row r="1179" spans="1:9" ht="14.25" customHeight="1" x14ac:dyDescent="0.2">
      <c r="A1179" s="41"/>
      <c r="B1179" s="42"/>
      <c r="C1179" s="41"/>
      <c r="D1179" s="42"/>
      <c r="E1179" s="42"/>
      <c r="F1179" s="41" t="s">
        <v>1741</v>
      </c>
      <c r="G1179" s="41" t="s">
        <v>1204</v>
      </c>
      <c r="H1179" s="42">
        <v>45</v>
      </c>
      <c r="I1179" s="41"/>
    </row>
    <row r="1180" spans="1:9" ht="14.25" customHeight="1" x14ac:dyDescent="0.2">
      <c r="A1180" s="41"/>
      <c r="B1180" s="42"/>
      <c r="C1180" s="41"/>
      <c r="D1180" s="42"/>
      <c r="E1180" s="42"/>
      <c r="F1180" s="41" t="s">
        <v>1741</v>
      </c>
      <c r="G1180" s="41" t="s">
        <v>1179</v>
      </c>
      <c r="H1180" s="42">
        <v>45</v>
      </c>
      <c r="I1180" s="41"/>
    </row>
    <row r="1181" spans="1:9" ht="14.25" customHeight="1" x14ac:dyDescent="0.2">
      <c r="A1181" s="41"/>
      <c r="B1181" s="42"/>
      <c r="C1181" s="41"/>
      <c r="D1181" s="42"/>
      <c r="E1181" s="42"/>
      <c r="F1181" s="41" t="s">
        <v>1809</v>
      </c>
      <c r="G1181" s="41" t="s">
        <v>1818</v>
      </c>
      <c r="H1181" s="42" t="s">
        <v>1847</v>
      </c>
      <c r="I1181" s="41"/>
    </row>
    <row r="1182" spans="1:9" ht="14.25" customHeight="1" x14ac:dyDescent="0.2">
      <c r="A1182" s="41"/>
      <c r="B1182" s="42"/>
      <c r="C1182" s="41"/>
      <c r="D1182" s="42"/>
      <c r="E1182" s="42"/>
      <c r="F1182" s="41" t="s">
        <v>1741</v>
      </c>
      <c r="G1182" s="41" t="s">
        <v>1216</v>
      </c>
      <c r="H1182" s="42">
        <v>45</v>
      </c>
      <c r="I1182" s="41"/>
    </row>
    <row r="1183" spans="1:9" ht="14.25" customHeight="1" x14ac:dyDescent="0.2">
      <c r="A1183" s="41"/>
      <c r="B1183" s="42"/>
      <c r="C1183" s="41"/>
      <c r="D1183" s="42"/>
      <c r="E1183" s="42"/>
      <c r="F1183" s="41" t="s">
        <v>1741</v>
      </c>
      <c r="G1183" s="41" t="s">
        <v>1271</v>
      </c>
      <c r="H1183" s="42">
        <v>45</v>
      </c>
      <c r="I1183" s="41"/>
    </row>
    <row r="1184" spans="1:9" ht="14.25" customHeight="1" x14ac:dyDescent="0.2">
      <c r="A1184" s="41"/>
      <c r="B1184" s="42"/>
      <c r="C1184" s="41"/>
      <c r="D1184" s="42"/>
      <c r="E1184" s="42"/>
      <c r="F1184" s="41" t="s">
        <v>681</v>
      </c>
      <c r="G1184" s="41" t="s">
        <v>1284</v>
      </c>
      <c r="H1184" s="42">
        <v>45</v>
      </c>
      <c r="I1184" s="41"/>
    </row>
    <row r="1185" spans="1:9" ht="14.25" customHeight="1" x14ac:dyDescent="0.2">
      <c r="A1185" s="41">
        <v>108</v>
      </c>
      <c r="B1185" s="42" t="s">
        <v>415</v>
      </c>
      <c r="C1185" s="41" t="s">
        <v>586</v>
      </c>
      <c r="D1185" s="42">
        <v>431</v>
      </c>
      <c r="E1185" s="42">
        <v>330</v>
      </c>
      <c r="F1185" s="41" t="s">
        <v>662</v>
      </c>
      <c r="G1185" s="41" t="s">
        <v>879</v>
      </c>
      <c r="H1185" s="42">
        <v>30</v>
      </c>
      <c r="I1185" s="41"/>
    </row>
    <row r="1186" spans="1:9" ht="14.25" customHeight="1" x14ac:dyDescent="0.2">
      <c r="A1186" s="41"/>
      <c r="B1186" s="42"/>
      <c r="C1186" s="41"/>
      <c r="D1186" s="42"/>
      <c r="E1186" s="42"/>
      <c r="F1186" s="41" t="s">
        <v>662</v>
      </c>
      <c r="G1186" s="41" t="s">
        <v>1792</v>
      </c>
      <c r="H1186" s="42">
        <v>30</v>
      </c>
      <c r="I1186" s="41"/>
    </row>
    <row r="1187" spans="1:9" ht="14.25" customHeight="1" x14ac:dyDescent="0.2">
      <c r="A1187" s="41"/>
      <c r="B1187" s="42"/>
      <c r="C1187" s="41"/>
      <c r="D1187" s="42"/>
      <c r="E1187" s="42"/>
      <c r="F1187" s="41" t="s">
        <v>662</v>
      </c>
      <c r="G1187" s="41" t="s">
        <v>976</v>
      </c>
      <c r="H1187" s="42">
        <v>30</v>
      </c>
      <c r="I1187" s="41"/>
    </row>
    <row r="1188" spans="1:9" ht="14.25" customHeight="1" x14ac:dyDescent="0.2">
      <c r="A1188" s="41"/>
      <c r="B1188" s="42"/>
      <c r="C1188" s="41"/>
      <c r="D1188" s="42"/>
      <c r="E1188" s="42"/>
      <c r="F1188" s="41" t="s">
        <v>662</v>
      </c>
      <c r="G1188" s="41" t="s">
        <v>983</v>
      </c>
      <c r="H1188" s="42">
        <v>15</v>
      </c>
      <c r="I1188" s="41"/>
    </row>
    <row r="1189" spans="1:9" ht="14.25" customHeight="1" x14ac:dyDescent="0.2">
      <c r="A1189" s="41"/>
      <c r="B1189" s="42"/>
      <c r="C1189" s="41"/>
      <c r="D1189" s="42"/>
      <c r="E1189" s="42"/>
      <c r="F1189" s="41" t="s">
        <v>658</v>
      </c>
      <c r="G1189" s="41" t="s">
        <v>1801</v>
      </c>
      <c r="H1189" s="42">
        <v>15</v>
      </c>
      <c r="I1189" s="41"/>
    </row>
    <row r="1190" spans="1:9" ht="14.25" customHeight="1" x14ac:dyDescent="0.2">
      <c r="A1190" s="41"/>
      <c r="B1190" s="42"/>
      <c r="C1190" s="41"/>
      <c r="D1190" s="42"/>
      <c r="E1190" s="42"/>
      <c r="F1190" s="41" t="s">
        <v>698</v>
      </c>
      <c r="G1190" s="41" t="s">
        <v>1803</v>
      </c>
      <c r="H1190" s="42">
        <v>75</v>
      </c>
      <c r="I1190" s="41"/>
    </row>
    <row r="1191" spans="1:9" ht="14.25" customHeight="1" x14ac:dyDescent="0.2">
      <c r="A1191" s="41"/>
      <c r="B1191" s="42"/>
      <c r="C1191" s="41"/>
      <c r="D1191" s="42"/>
      <c r="E1191" s="42"/>
      <c r="F1191" s="41" t="s">
        <v>662</v>
      </c>
      <c r="G1191" s="41" t="s">
        <v>1818</v>
      </c>
      <c r="H1191" s="42" t="s">
        <v>1847</v>
      </c>
      <c r="I1191" s="41"/>
    </row>
    <row r="1192" spans="1:9" ht="14.25" customHeight="1" x14ac:dyDescent="0.2">
      <c r="A1192" s="41"/>
      <c r="B1192" s="42"/>
      <c r="C1192" s="41"/>
      <c r="D1192" s="42"/>
      <c r="E1192" s="42"/>
      <c r="F1192" s="41" t="s">
        <v>1862</v>
      </c>
      <c r="G1192" s="41" t="s">
        <v>1849</v>
      </c>
      <c r="H1192" s="42">
        <v>75</v>
      </c>
      <c r="I1192" s="41"/>
    </row>
    <row r="1193" spans="1:9" ht="14.25" customHeight="1" x14ac:dyDescent="0.2">
      <c r="A1193" s="41"/>
      <c r="B1193" s="42"/>
      <c r="C1193" s="41"/>
      <c r="D1193" s="42"/>
      <c r="E1193" s="42"/>
      <c r="F1193" s="41" t="s">
        <v>658</v>
      </c>
      <c r="G1193" s="41" t="s">
        <v>1849</v>
      </c>
      <c r="H1193" s="42">
        <v>30</v>
      </c>
      <c r="I1193" s="41"/>
    </row>
    <row r="1194" spans="1:9" ht="14.25" customHeight="1" x14ac:dyDescent="0.2">
      <c r="A1194" s="41"/>
      <c r="B1194" s="42"/>
      <c r="C1194" s="41"/>
      <c r="D1194" s="42"/>
      <c r="E1194" s="42"/>
      <c r="F1194" s="41" t="s">
        <v>1863</v>
      </c>
      <c r="G1194" s="41" t="s">
        <v>1849</v>
      </c>
      <c r="H1194" s="42">
        <v>30</v>
      </c>
      <c r="I1194" s="41"/>
    </row>
    <row r="1195" spans="1:9" ht="14.25" customHeight="1" x14ac:dyDescent="0.2">
      <c r="A1195" s="41">
        <v>109</v>
      </c>
      <c r="B1195" s="42" t="s">
        <v>1823</v>
      </c>
      <c r="C1195" s="41" t="s">
        <v>544</v>
      </c>
      <c r="D1195" s="42">
        <v>616</v>
      </c>
      <c r="E1195" s="42">
        <v>616</v>
      </c>
      <c r="F1195" s="41"/>
      <c r="G1195" s="41"/>
      <c r="H1195" s="42"/>
      <c r="I1195" s="41"/>
    </row>
    <row r="1196" spans="1:9" ht="14.25" customHeight="1" x14ac:dyDescent="0.2">
      <c r="A1196" s="41">
        <v>110</v>
      </c>
      <c r="B1196" s="42" t="s">
        <v>416</v>
      </c>
      <c r="C1196" s="41" t="s">
        <v>587</v>
      </c>
      <c r="D1196" s="42">
        <v>616</v>
      </c>
      <c r="E1196" s="42">
        <v>816</v>
      </c>
      <c r="F1196" s="41" t="s">
        <v>254</v>
      </c>
      <c r="G1196" s="41" t="s">
        <v>849</v>
      </c>
      <c r="H1196" s="42">
        <v>30</v>
      </c>
      <c r="I1196" s="41"/>
    </row>
    <row r="1197" spans="1:9" ht="14.25" customHeight="1" x14ac:dyDescent="0.2">
      <c r="A1197" s="41"/>
      <c r="B1197" s="42"/>
      <c r="C1197" s="41"/>
      <c r="D1197" s="42"/>
      <c r="E1197" s="42"/>
      <c r="F1197" s="41" t="s">
        <v>699</v>
      </c>
      <c r="G1197" s="41" t="s">
        <v>851</v>
      </c>
      <c r="H1197" s="42">
        <v>30</v>
      </c>
      <c r="I1197" s="41"/>
    </row>
    <row r="1198" spans="1:9" ht="14.25" customHeight="1" x14ac:dyDescent="0.2">
      <c r="A1198" s="41"/>
      <c r="B1198" s="42"/>
      <c r="C1198" s="41"/>
      <c r="D1198" s="42"/>
      <c r="E1198" s="42"/>
      <c r="F1198" s="41" t="s">
        <v>699</v>
      </c>
      <c r="G1198" s="41" t="s">
        <v>1765</v>
      </c>
      <c r="H1198" s="42">
        <v>30</v>
      </c>
      <c r="I1198" s="41"/>
    </row>
    <row r="1199" spans="1:9" ht="14.25" customHeight="1" x14ac:dyDescent="0.2">
      <c r="A1199" s="41"/>
      <c r="B1199" s="42"/>
      <c r="C1199" s="41"/>
      <c r="D1199" s="42"/>
      <c r="E1199" s="42"/>
      <c r="F1199" s="41" t="s">
        <v>699</v>
      </c>
      <c r="G1199" s="41" t="s">
        <v>1766</v>
      </c>
      <c r="H1199" s="42">
        <v>30</v>
      </c>
      <c r="I1199" s="41"/>
    </row>
    <row r="1200" spans="1:9" ht="14.25" customHeight="1" x14ac:dyDescent="0.2">
      <c r="A1200" s="41"/>
      <c r="B1200" s="42"/>
      <c r="C1200" s="41"/>
      <c r="D1200" s="42"/>
      <c r="E1200" s="42"/>
      <c r="F1200" s="41" t="s">
        <v>699</v>
      </c>
      <c r="G1200" s="41" t="s">
        <v>867</v>
      </c>
      <c r="H1200" s="42">
        <v>30</v>
      </c>
      <c r="I1200" s="41"/>
    </row>
    <row r="1201" spans="1:9" ht="14.25" customHeight="1" x14ac:dyDescent="0.2">
      <c r="A1201" s="41"/>
      <c r="B1201" s="42"/>
      <c r="C1201" s="41"/>
      <c r="D1201" s="42"/>
      <c r="E1201" s="42"/>
      <c r="F1201" s="41" t="s">
        <v>699</v>
      </c>
      <c r="G1201" s="41" t="s">
        <v>879</v>
      </c>
      <c r="H1201" s="42">
        <v>60</v>
      </c>
      <c r="I1201" s="41"/>
    </row>
    <row r="1202" spans="1:9" ht="14.25" customHeight="1" x14ac:dyDescent="0.2">
      <c r="A1202" s="41"/>
      <c r="B1202" s="42"/>
      <c r="C1202" s="41"/>
      <c r="D1202" s="42"/>
      <c r="E1202" s="42"/>
      <c r="F1202" s="41" t="s">
        <v>699</v>
      </c>
      <c r="G1202" s="41" t="s">
        <v>968</v>
      </c>
      <c r="H1202" s="42">
        <v>30</v>
      </c>
      <c r="I1202" s="41"/>
    </row>
    <row r="1203" spans="1:9" ht="14.25" customHeight="1" x14ac:dyDescent="0.2">
      <c r="A1203" s="41"/>
      <c r="B1203" s="42"/>
      <c r="C1203" s="41"/>
      <c r="D1203" s="42"/>
      <c r="E1203" s="42"/>
      <c r="F1203" s="41" t="s">
        <v>699</v>
      </c>
      <c r="G1203" s="41" t="s">
        <v>972</v>
      </c>
      <c r="H1203" s="42">
        <v>30</v>
      </c>
      <c r="I1203" s="41"/>
    </row>
    <row r="1204" spans="1:9" ht="14.25" customHeight="1" x14ac:dyDescent="0.2">
      <c r="A1204" s="41"/>
      <c r="B1204" s="42"/>
      <c r="C1204" s="41"/>
      <c r="D1204" s="42"/>
      <c r="E1204" s="42"/>
      <c r="F1204" s="41" t="s">
        <v>699</v>
      </c>
      <c r="G1204" s="41" t="s">
        <v>983</v>
      </c>
      <c r="H1204" s="42">
        <v>30</v>
      </c>
      <c r="I1204" s="41"/>
    </row>
    <row r="1205" spans="1:9" ht="14.25" customHeight="1" x14ac:dyDescent="0.2">
      <c r="A1205" s="41"/>
      <c r="B1205" s="42"/>
      <c r="C1205" s="41"/>
      <c r="D1205" s="42"/>
      <c r="E1205" s="42"/>
      <c r="F1205" s="41" t="s">
        <v>254</v>
      </c>
      <c r="G1205" s="41" t="s">
        <v>1801</v>
      </c>
      <c r="H1205" s="42">
        <v>30</v>
      </c>
      <c r="I1205" s="41"/>
    </row>
    <row r="1206" spans="1:9" ht="14.25" customHeight="1" x14ac:dyDescent="0.2">
      <c r="A1206" s="41"/>
      <c r="B1206" s="42"/>
      <c r="C1206" s="41"/>
      <c r="D1206" s="42"/>
      <c r="E1206" s="42"/>
      <c r="F1206" s="41" t="s">
        <v>699</v>
      </c>
      <c r="G1206" s="41" t="s">
        <v>121</v>
      </c>
      <c r="H1206" s="42">
        <v>30</v>
      </c>
      <c r="I1206" s="41"/>
    </row>
    <row r="1207" spans="1:9" ht="14.25" customHeight="1" x14ac:dyDescent="0.2">
      <c r="A1207" s="41"/>
      <c r="B1207" s="42"/>
      <c r="C1207" s="41"/>
      <c r="D1207" s="42"/>
      <c r="E1207" s="42"/>
      <c r="F1207" s="41" t="s">
        <v>699</v>
      </c>
      <c r="G1207" s="41" t="s">
        <v>656</v>
      </c>
      <c r="H1207" s="42">
        <v>24</v>
      </c>
      <c r="I1207" s="41"/>
    </row>
    <row r="1208" spans="1:9" ht="14.25" customHeight="1" x14ac:dyDescent="0.2">
      <c r="A1208" s="41"/>
      <c r="B1208" s="42"/>
      <c r="C1208" s="41"/>
      <c r="D1208" s="42"/>
      <c r="E1208" s="42"/>
      <c r="F1208" s="41" t="s">
        <v>699</v>
      </c>
      <c r="G1208" s="41" t="s">
        <v>644</v>
      </c>
      <c r="H1208" s="42">
        <v>12</v>
      </c>
      <c r="I1208" s="41"/>
    </row>
    <row r="1209" spans="1:9" ht="14.25" customHeight="1" x14ac:dyDescent="0.2">
      <c r="A1209" s="41"/>
      <c r="B1209" s="42"/>
      <c r="C1209" s="41"/>
      <c r="D1209" s="42"/>
      <c r="E1209" s="42"/>
      <c r="F1209" s="41" t="s">
        <v>1743</v>
      </c>
      <c r="G1209" s="41" t="s">
        <v>1871</v>
      </c>
      <c r="H1209" s="42">
        <v>30</v>
      </c>
      <c r="I1209" s="41"/>
    </row>
    <row r="1210" spans="1:9" ht="14.25" customHeight="1" x14ac:dyDescent="0.2">
      <c r="A1210" s="41"/>
      <c r="B1210" s="42"/>
      <c r="C1210" s="41"/>
      <c r="D1210" s="42"/>
      <c r="E1210" s="42"/>
      <c r="F1210" s="41" t="s">
        <v>699</v>
      </c>
      <c r="G1210" s="41" t="s">
        <v>1811</v>
      </c>
      <c r="H1210" s="42" t="s">
        <v>1846</v>
      </c>
      <c r="I1210" s="41"/>
    </row>
    <row r="1211" spans="1:9" ht="14.25" customHeight="1" x14ac:dyDescent="0.2">
      <c r="A1211" s="41"/>
      <c r="B1211" s="42"/>
      <c r="C1211" s="41"/>
      <c r="D1211" s="42"/>
      <c r="E1211" s="42"/>
      <c r="F1211" s="41" t="s">
        <v>699</v>
      </c>
      <c r="G1211" s="41" t="s">
        <v>1065</v>
      </c>
      <c r="H1211" s="42">
        <v>60</v>
      </c>
      <c r="I1211" s="41"/>
    </row>
    <row r="1212" spans="1:9" ht="14.25" customHeight="1" x14ac:dyDescent="0.2">
      <c r="A1212" s="41"/>
      <c r="B1212" s="42"/>
      <c r="C1212" s="41"/>
      <c r="D1212" s="42"/>
      <c r="E1212" s="42"/>
      <c r="F1212" s="41" t="s">
        <v>699</v>
      </c>
      <c r="G1212" s="41" t="s">
        <v>1163</v>
      </c>
      <c r="H1212" s="42">
        <v>30</v>
      </c>
      <c r="I1212" s="41"/>
    </row>
    <row r="1213" spans="1:9" ht="14.25" customHeight="1" x14ac:dyDescent="0.2">
      <c r="A1213" s="41"/>
      <c r="B1213" s="42"/>
      <c r="C1213" s="41"/>
      <c r="D1213" s="42"/>
      <c r="E1213" s="42"/>
      <c r="F1213" s="41" t="s">
        <v>254</v>
      </c>
      <c r="G1213" s="41" t="s">
        <v>289</v>
      </c>
      <c r="H1213" s="42">
        <v>30</v>
      </c>
      <c r="I1213" s="41"/>
    </row>
    <row r="1214" spans="1:9" ht="14.25" customHeight="1" x14ac:dyDescent="0.2">
      <c r="A1214" s="41"/>
      <c r="B1214" s="42"/>
      <c r="C1214" s="41"/>
      <c r="D1214" s="42"/>
      <c r="E1214" s="42"/>
      <c r="F1214" s="41" t="s">
        <v>699</v>
      </c>
      <c r="G1214" s="41" t="s">
        <v>1815</v>
      </c>
      <c r="H1214" s="42">
        <v>30</v>
      </c>
      <c r="I1214" s="41"/>
    </row>
    <row r="1215" spans="1:9" ht="14.25" customHeight="1" x14ac:dyDescent="0.2">
      <c r="A1215" s="41"/>
      <c r="B1215" s="42"/>
      <c r="C1215" s="41"/>
      <c r="D1215" s="42"/>
      <c r="E1215" s="42"/>
      <c r="F1215" s="41" t="s">
        <v>254</v>
      </c>
      <c r="G1215" s="41" t="s">
        <v>297</v>
      </c>
      <c r="H1215" s="42">
        <v>30</v>
      </c>
      <c r="I1215" s="41"/>
    </row>
    <row r="1216" spans="1:9" ht="14.25" customHeight="1" x14ac:dyDescent="0.2">
      <c r="A1216" s="41"/>
      <c r="B1216" s="42"/>
      <c r="C1216" s="41"/>
      <c r="D1216" s="42"/>
      <c r="E1216" s="42"/>
      <c r="F1216" s="41" t="s">
        <v>699</v>
      </c>
      <c r="G1216" s="41" t="s">
        <v>1817</v>
      </c>
      <c r="H1216" s="42">
        <v>30</v>
      </c>
      <c r="I1216" s="41"/>
    </row>
    <row r="1217" spans="1:9" ht="14.25" customHeight="1" x14ac:dyDescent="0.2">
      <c r="A1217" s="41"/>
      <c r="B1217" s="42"/>
      <c r="C1217" s="41"/>
      <c r="D1217" s="42"/>
      <c r="E1217" s="42"/>
      <c r="F1217" s="41" t="s">
        <v>699</v>
      </c>
      <c r="G1217" s="41" t="s">
        <v>1204</v>
      </c>
      <c r="H1217" s="42">
        <v>30</v>
      </c>
      <c r="I1217" s="41"/>
    </row>
    <row r="1218" spans="1:9" ht="14.25" customHeight="1" x14ac:dyDescent="0.2">
      <c r="A1218" s="41"/>
      <c r="B1218" s="42"/>
      <c r="C1218" s="41"/>
      <c r="D1218" s="42"/>
      <c r="E1218" s="42"/>
      <c r="F1218" s="41" t="s">
        <v>699</v>
      </c>
      <c r="G1218" s="41" t="s">
        <v>1179</v>
      </c>
      <c r="H1218" s="42">
        <v>30</v>
      </c>
      <c r="I1218" s="41"/>
    </row>
    <row r="1219" spans="1:9" ht="14.25" customHeight="1" x14ac:dyDescent="0.2">
      <c r="A1219" s="41"/>
      <c r="B1219" s="42"/>
      <c r="C1219" s="41"/>
      <c r="D1219" s="42"/>
      <c r="E1219" s="42"/>
      <c r="F1219" s="41" t="s">
        <v>699</v>
      </c>
      <c r="G1219" s="41" t="s">
        <v>471</v>
      </c>
      <c r="H1219" s="42">
        <v>30</v>
      </c>
      <c r="I1219" s="41"/>
    </row>
    <row r="1220" spans="1:9" ht="14.25" customHeight="1" x14ac:dyDescent="0.2">
      <c r="A1220" s="41"/>
      <c r="B1220" s="42"/>
      <c r="C1220" s="41"/>
      <c r="D1220" s="42"/>
      <c r="E1220" s="42"/>
      <c r="F1220" s="41" t="s">
        <v>699</v>
      </c>
      <c r="G1220" s="41" t="s">
        <v>1216</v>
      </c>
      <c r="H1220" s="42">
        <v>30</v>
      </c>
      <c r="I1220" s="41"/>
    </row>
    <row r="1221" spans="1:9" ht="14.25" customHeight="1" x14ac:dyDescent="0.2">
      <c r="A1221" s="41"/>
      <c r="B1221" s="42"/>
      <c r="C1221" s="41"/>
      <c r="D1221" s="42"/>
      <c r="E1221" s="42"/>
      <c r="F1221" s="41" t="s">
        <v>699</v>
      </c>
      <c r="G1221" s="41" t="s">
        <v>1271</v>
      </c>
      <c r="H1221" s="42">
        <v>30</v>
      </c>
      <c r="I1221" s="41"/>
    </row>
    <row r="1222" spans="1:9" ht="14.25" customHeight="1" x14ac:dyDescent="0.2">
      <c r="A1222" s="41"/>
      <c r="B1222" s="42"/>
      <c r="C1222" s="41"/>
      <c r="D1222" s="42"/>
      <c r="E1222" s="42"/>
      <c r="F1222" s="41" t="s">
        <v>680</v>
      </c>
      <c r="G1222" s="41" t="s">
        <v>1284</v>
      </c>
      <c r="H1222" s="42">
        <v>30</v>
      </c>
      <c r="I1222" s="41"/>
    </row>
    <row r="1223" spans="1:9" ht="14.25" customHeight="1" x14ac:dyDescent="0.2">
      <c r="A1223" s="41">
        <v>111</v>
      </c>
      <c r="B1223" s="42" t="s">
        <v>417</v>
      </c>
      <c r="C1223" s="41" t="s">
        <v>588</v>
      </c>
      <c r="D1223" s="42">
        <v>493</v>
      </c>
      <c r="E1223" s="42">
        <v>375</v>
      </c>
      <c r="F1223" s="41" t="s">
        <v>698</v>
      </c>
      <c r="G1223" s="41" t="s">
        <v>889</v>
      </c>
      <c r="H1223" s="42">
        <v>30</v>
      </c>
      <c r="I1223" s="41"/>
    </row>
    <row r="1224" spans="1:9" ht="14.25" customHeight="1" x14ac:dyDescent="0.2">
      <c r="A1224" s="41"/>
      <c r="B1224" s="42"/>
      <c r="C1224" s="41"/>
      <c r="D1224" s="42"/>
      <c r="E1224" s="42"/>
      <c r="F1224" s="41" t="s">
        <v>1740</v>
      </c>
      <c r="G1224" s="41" t="s">
        <v>889</v>
      </c>
      <c r="H1224" s="42">
        <v>30</v>
      </c>
      <c r="I1224" s="41"/>
    </row>
    <row r="1225" spans="1:9" ht="14.25" customHeight="1" x14ac:dyDescent="0.2">
      <c r="A1225" s="41"/>
      <c r="B1225" s="42"/>
      <c r="C1225" s="41"/>
      <c r="D1225" s="42"/>
      <c r="E1225" s="42"/>
      <c r="F1225" s="41" t="s">
        <v>698</v>
      </c>
      <c r="G1225" s="41" t="s">
        <v>894</v>
      </c>
      <c r="H1225" s="42">
        <v>30</v>
      </c>
      <c r="I1225" s="41"/>
    </row>
    <row r="1226" spans="1:9" ht="14.25" customHeight="1" x14ac:dyDescent="0.2">
      <c r="A1226" s="41"/>
      <c r="B1226" s="42"/>
      <c r="C1226" s="41"/>
      <c r="D1226" s="42"/>
      <c r="E1226" s="42"/>
      <c r="F1226" s="41" t="s">
        <v>662</v>
      </c>
      <c r="G1226" s="41" t="s">
        <v>894</v>
      </c>
      <c r="H1226" s="42">
        <v>15</v>
      </c>
      <c r="I1226" s="41"/>
    </row>
    <row r="1227" spans="1:9" ht="14.25" customHeight="1" x14ac:dyDescent="0.2">
      <c r="A1227" s="41"/>
      <c r="B1227" s="42"/>
      <c r="C1227" s="41"/>
      <c r="D1227" s="42"/>
      <c r="E1227" s="42"/>
      <c r="F1227" s="41" t="s">
        <v>1740</v>
      </c>
      <c r="G1227" s="41" t="s">
        <v>894</v>
      </c>
      <c r="H1227" s="42">
        <v>30</v>
      </c>
      <c r="I1227" s="41"/>
    </row>
    <row r="1228" spans="1:9" ht="14.25" customHeight="1" x14ac:dyDescent="0.2">
      <c r="A1228" s="41"/>
      <c r="B1228" s="42"/>
      <c r="C1228" s="41"/>
      <c r="D1228" s="42"/>
      <c r="E1228" s="42"/>
      <c r="F1228" s="41" t="s">
        <v>716</v>
      </c>
      <c r="G1228" s="41" t="s">
        <v>1011</v>
      </c>
      <c r="H1228" s="42">
        <v>30</v>
      </c>
      <c r="I1228" s="41"/>
    </row>
    <row r="1229" spans="1:9" ht="14.25" customHeight="1" x14ac:dyDescent="0.2">
      <c r="A1229" s="41"/>
      <c r="B1229" s="42"/>
      <c r="C1229" s="41"/>
      <c r="D1229" s="42"/>
      <c r="E1229" s="42"/>
      <c r="F1229" s="41" t="s">
        <v>698</v>
      </c>
      <c r="G1229" s="41" t="s">
        <v>1163</v>
      </c>
      <c r="H1229" s="42">
        <v>30</v>
      </c>
      <c r="I1229" s="41"/>
    </row>
    <row r="1230" spans="1:9" ht="14.25" customHeight="1" x14ac:dyDescent="0.2">
      <c r="A1230" s="41"/>
      <c r="B1230" s="42"/>
      <c r="C1230" s="41"/>
      <c r="D1230" s="42"/>
      <c r="E1230" s="42"/>
      <c r="F1230" s="41" t="s">
        <v>698</v>
      </c>
      <c r="G1230" s="41" t="s">
        <v>1817</v>
      </c>
      <c r="H1230" s="42">
        <v>30</v>
      </c>
      <c r="I1230" s="41"/>
    </row>
    <row r="1231" spans="1:9" ht="14.25" customHeight="1" x14ac:dyDescent="0.2">
      <c r="A1231" s="41"/>
      <c r="B1231" s="42"/>
      <c r="C1231" s="41"/>
      <c r="D1231" s="42"/>
      <c r="E1231" s="42"/>
      <c r="F1231" s="41" t="s">
        <v>1864</v>
      </c>
      <c r="G1231" s="41" t="s">
        <v>1818</v>
      </c>
      <c r="H1231" s="42">
        <v>30</v>
      </c>
      <c r="I1231" s="41"/>
    </row>
    <row r="1232" spans="1:9" ht="14.25" customHeight="1" x14ac:dyDescent="0.2">
      <c r="A1232" s="41"/>
      <c r="B1232" s="42"/>
      <c r="C1232" s="41"/>
      <c r="D1232" s="42"/>
      <c r="E1232" s="42"/>
      <c r="F1232" s="41" t="s">
        <v>662</v>
      </c>
      <c r="G1232" s="41" t="s">
        <v>471</v>
      </c>
      <c r="H1232" s="42">
        <v>15</v>
      </c>
      <c r="I1232" s="41"/>
    </row>
    <row r="1233" spans="1:9" ht="14.25" customHeight="1" x14ac:dyDescent="0.2">
      <c r="A1233" s="41"/>
      <c r="B1233" s="42"/>
      <c r="C1233" s="41"/>
      <c r="D1233" s="42"/>
      <c r="E1233" s="42"/>
      <c r="F1233" s="41" t="s">
        <v>1744</v>
      </c>
      <c r="G1233" s="41" t="s">
        <v>471</v>
      </c>
      <c r="H1233" s="42">
        <v>30</v>
      </c>
      <c r="I1233" s="41"/>
    </row>
    <row r="1234" spans="1:9" ht="14.25" customHeight="1" x14ac:dyDescent="0.2">
      <c r="A1234" s="41"/>
      <c r="B1234" s="42"/>
      <c r="C1234" s="41"/>
      <c r="D1234" s="42"/>
      <c r="E1234" s="42"/>
      <c r="F1234" s="41" t="s">
        <v>698</v>
      </c>
      <c r="G1234" s="41" t="s">
        <v>1246</v>
      </c>
      <c r="H1234" s="42">
        <v>30</v>
      </c>
      <c r="I1234" s="41"/>
    </row>
    <row r="1235" spans="1:9" ht="14.25" customHeight="1" x14ac:dyDescent="0.2">
      <c r="A1235" s="41"/>
      <c r="B1235" s="42"/>
      <c r="C1235" s="41"/>
      <c r="D1235" s="42"/>
      <c r="E1235" s="42"/>
      <c r="F1235" s="41" t="s">
        <v>662</v>
      </c>
      <c r="G1235" s="41" t="s">
        <v>1246</v>
      </c>
      <c r="H1235" s="42">
        <v>15</v>
      </c>
      <c r="I1235" s="41"/>
    </row>
    <row r="1236" spans="1:9" ht="14.25" customHeight="1" x14ac:dyDescent="0.2">
      <c r="A1236" s="41"/>
      <c r="B1236" s="42"/>
      <c r="C1236" s="41"/>
      <c r="D1236" s="42"/>
      <c r="E1236" s="42"/>
      <c r="F1236" s="41" t="s">
        <v>1744</v>
      </c>
      <c r="G1236" s="41" t="s">
        <v>1246</v>
      </c>
      <c r="H1236" s="42">
        <v>30</v>
      </c>
      <c r="I1236" s="41"/>
    </row>
    <row r="1237" spans="1:9" ht="14.25" customHeight="1" x14ac:dyDescent="0.2">
      <c r="A1237" s="41"/>
      <c r="B1237" s="42"/>
      <c r="C1237" s="41"/>
      <c r="D1237" s="42"/>
      <c r="E1237" s="42"/>
      <c r="F1237" s="41" t="s">
        <v>1865</v>
      </c>
      <c r="G1237" s="41" t="s">
        <v>1271</v>
      </c>
      <c r="H1237" s="42" t="s">
        <v>1848</v>
      </c>
      <c r="I1237" s="41"/>
    </row>
    <row r="1238" spans="1:9" ht="14.25" customHeight="1" x14ac:dyDescent="0.2">
      <c r="A1238" s="41"/>
      <c r="B1238" s="42"/>
      <c r="C1238" s="41"/>
      <c r="D1238" s="42"/>
      <c r="E1238" s="42"/>
      <c r="F1238" s="41" t="s">
        <v>684</v>
      </c>
      <c r="G1238" s="41" t="s">
        <v>1284</v>
      </c>
      <c r="H1238" s="42" t="s">
        <v>1848</v>
      </c>
      <c r="I1238" s="41"/>
    </row>
    <row r="1239" spans="1:9" ht="14.25" customHeight="1" x14ac:dyDescent="0.2">
      <c r="A1239" s="41">
        <v>112</v>
      </c>
      <c r="B1239" s="42" t="s">
        <v>418</v>
      </c>
      <c r="C1239" s="41" t="s">
        <v>589</v>
      </c>
      <c r="D1239" s="42">
        <v>493</v>
      </c>
      <c r="E1239" s="42">
        <v>405</v>
      </c>
      <c r="F1239" s="41" t="s">
        <v>698</v>
      </c>
      <c r="G1239" s="41" t="s">
        <v>1012</v>
      </c>
      <c r="H1239" s="42">
        <v>30</v>
      </c>
      <c r="I1239" s="41"/>
    </row>
    <row r="1240" spans="1:9" ht="14.25" customHeight="1" x14ac:dyDescent="0.2">
      <c r="A1240" s="41"/>
      <c r="B1240" s="42"/>
      <c r="C1240" s="41"/>
      <c r="D1240" s="42"/>
      <c r="E1240" s="42"/>
      <c r="F1240" s="41" t="s">
        <v>662</v>
      </c>
      <c r="G1240" s="41" t="s">
        <v>1012</v>
      </c>
      <c r="H1240" s="42">
        <v>15</v>
      </c>
      <c r="I1240" s="41"/>
    </row>
    <row r="1241" spans="1:9" ht="14.25" customHeight="1" x14ac:dyDescent="0.2">
      <c r="A1241" s="41"/>
      <c r="B1241" s="42"/>
      <c r="C1241" s="41"/>
      <c r="D1241" s="42"/>
      <c r="E1241" s="42"/>
      <c r="F1241" s="41" t="s">
        <v>716</v>
      </c>
      <c r="G1241" s="41" t="s">
        <v>1012</v>
      </c>
      <c r="H1241" s="42">
        <v>30</v>
      </c>
      <c r="I1241" s="41"/>
    </row>
    <row r="1242" spans="1:9" ht="14.25" customHeight="1" x14ac:dyDescent="0.2">
      <c r="A1242" s="41"/>
      <c r="B1242" s="42"/>
      <c r="C1242" s="41"/>
      <c r="D1242" s="42"/>
      <c r="E1242" s="42"/>
      <c r="F1242" s="41" t="s">
        <v>698</v>
      </c>
      <c r="G1242" s="41" t="s">
        <v>1017</v>
      </c>
      <c r="H1242" s="42">
        <v>30</v>
      </c>
      <c r="I1242" s="41"/>
    </row>
    <row r="1243" spans="1:9" ht="14.25" customHeight="1" x14ac:dyDescent="0.2">
      <c r="A1243" s="41"/>
      <c r="B1243" s="42"/>
      <c r="C1243" s="41"/>
      <c r="D1243" s="42"/>
      <c r="E1243" s="42"/>
      <c r="F1243" s="41" t="s">
        <v>662</v>
      </c>
      <c r="G1243" s="41" t="s">
        <v>1017</v>
      </c>
      <c r="H1243" s="42">
        <v>15</v>
      </c>
      <c r="I1243" s="41"/>
    </row>
    <row r="1244" spans="1:9" ht="14.25" customHeight="1" x14ac:dyDescent="0.2">
      <c r="A1244" s="41"/>
      <c r="B1244" s="42"/>
      <c r="C1244" s="41"/>
      <c r="D1244" s="42"/>
      <c r="E1244" s="42"/>
      <c r="F1244" s="41" t="s">
        <v>701</v>
      </c>
      <c r="G1244" s="41" t="s">
        <v>1017</v>
      </c>
      <c r="H1244" s="42">
        <v>30</v>
      </c>
      <c r="I1244" s="41"/>
    </row>
    <row r="1245" spans="1:9" ht="14.25" customHeight="1" x14ac:dyDescent="0.2">
      <c r="A1245" s="41"/>
      <c r="B1245" s="42"/>
      <c r="C1245" s="41"/>
      <c r="D1245" s="42"/>
      <c r="E1245" s="42"/>
      <c r="F1245" s="41" t="s">
        <v>1748</v>
      </c>
      <c r="G1245" s="41" t="s">
        <v>1019</v>
      </c>
      <c r="H1245" s="42">
        <v>30</v>
      </c>
      <c r="I1245" s="41"/>
    </row>
    <row r="1246" spans="1:9" ht="14.25" customHeight="1" x14ac:dyDescent="0.2">
      <c r="A1246" s="41"/>
      <c r="B1246" s="42"/>
      <c r="C1246" s="41"/>
      <c r="D1246" s="42"/>
      <c r="E1246" s="42"/>
      <c r="F1246" s="41" t="s">
        <v>662</v>
      </c>
      <c r="G1246" s="41" t="s">
        <v>1019</v>
      </c>
      <c r="H1246" s="42">
        <v>15</v>
      </c>
      <c r="I1246" s="41"/>
    </row>
    <row r="1247" spans="1:9" ht="14.25" customHeight="1" x14ac:dyDescent="0.2">
      <c r="A1247" s="41"/>
      <c r="B1247" s="42"/>
      <c r="C1247" s="41"/>
      <c r="D1247" s="42"/>
      <c r="E1247" s="42"/>
      <c r="F1247" s="41" t="s">
        <v>701</v>
      </c>
      <c r="G1247" s="41" t="s">
        <v>1019</v>
      </c>
      <c r="H1247" s="42">
        <v>30</v>
      </c>
      <c r="I1247" s="41"/>
    </row>
    <row r="1248" spans="1:9" ht="14.25" customHeight="1" x14ac:dyDescent="0.2">
      <c r="A1248" s="41"/>
      <c r="B1248" s="42"/>
      <c r="C1248" s="41"/>
      <c r="D1248" s="42"/>
      <c r="E1248" s="42"/>
      <c r="F1248" s="41" t="s">
        <v>1745</v>
      </c>
      <c r="G1248" s="41" t="s">
        <v>1084</v>
      </c>
      <c r="H1248" s="42">
        <v>30</v>
      </c>
      <c r="I1248" s="41"/>
    </row>
    <row r="1249" spans="1:9" ht="14.25" customHeight="1" x14ac:dyDescent="0.2">
      <c r="A1249" s="41"/>
      <c r="B1249" s="42"/>
      <c r="C1249" s="41"/>
      <c r="D1249" s="42"/>
      <c r="E1249" s="42"/>
      <c r="F1249" s="41" t="s">
        <v>662</v>
      </c>
      <c r="G1249" s="41" t="s">
        <v>1084</v>
      </c>
      <c r="H1249" s="42">
        <v>15</v>
      </c>
      <c r="I1249" s="41"/>
    </row>
    <row r="1250" spans="1:9" ht="14.25" customHeight="1" x14ac:dyDescent="0.2">
      <c r="A1250" s="41"/>
      <c r="B1250" s="42"/>
      <c r="C1250" s="41"/>
      <c r="D1250" s="42"/>
      <c r="E1250" s="42"/>
      <c r="F1250" s="41" t="s">
        <v>662</v>
      </c>
      <c r="G1250" s="41" t="s">
        <v>1094</v>
      </c>
      <c r="H1250" s="42">
        <v>15</v>
      </c>
      <c r="I1250" s="41"/>
    </row>
    <row r="1251" spans="1:9" ht="14.25" customHeight="1" x14ac:dyDescent="0.2">
      <c r="A1251" s="41"/>
      <c r="B1251" s="42"/>
      <c r="C1251" s="41"/>
      <c r="D1251" s="42"/>
      <c r="E1251" s="42"/>
      <c r="F1251" s="41" t="s">
        <v>662</v>
      </c>
      <c r="G1251" s="41" t="s">
        <v>1812</v>
      </c>
      <c r="H1251" s="42">
        <v>15</v>
      </c>
      <c r="I1251" s="41"/>
    </row>
    <row r="1252" spans="1:9" ht="14.25" customHeight="1" x14ac:dyDescent="0.2">
      <c r="A1252" s="41"/>
      <c r="B1252" s="42"/>
      <c r="C1252" s="41"/>
      <c r="D1252" s="42"/>
      <c r="E1252" s="42"/>
      <c r="F1252" s="41" t="s">
        <v>662</v>
      </c>
      <c r="G1252" s="41" t="s">
        <v>1179</v>
      </c>
      <c r="H1252" s="42">
        <v>15</v>
      </c>
      <c r="I1252" s="41"/>
    </row>
    <row r="1253" spans="1:9" ht="14.25" customHeight="1" x14ac:dyDescent="0.2">
      <c r="A1253" s="41"/>
      <c r="B1253" s="42"/>
      <c r="C1253" s="41"/>
      <c r="D1253" s="42"/>
      <c r="E1253" s="42"/>
      <c r="F1253" s="41" t="s">
        <v>662</v>
      </c>
      <c r="G1253" s="41" t="s">
        <v>1216</v>
      </c>
      <c r="H1253" s="42">
        <v>15</v>
      </c>
      <c r="I1253" s="41"/>
    </row>
    <row r="1254" spans="1:9" ht="14.25" customHeight="1" x14ac:dyDescent="0.2">
      <c r="A1254" s="41"/>
      <c r="B1254" s="42"/>
      <c r="C1254" s="41"/>
      <c r="D1254" s="42"/>
      <c r="E1254" s="42"/>
      <c r="F1254" s="41" t="s">
        <v>1746</v>
      </c>
      <c r="G1254" s="41" t="s">
        <v>469</v>
      </c>
      <c r="H1254" s="42">
        <v>75</v>
      </c>
      <c r="I1254" s="41"/>
    </row>
    <row r="1255" spans="1:9" ht="14.25" customHeight="1" x14ac:dyDescent="0.2">
      <c r="A1255" s="41">
        <v>113</v>
      </c>
      <c r="B1255" s="42" t="s">
        <v>419</v>
      </c>
      <c r="C1255" s="41" t="s">
        <v>1332</v>
      </c>
      <c r="D1255" s="42">
        <v>350</v>
      </c>
      <c r="E1255" s="42">
        <v>435</v>
      </c>
      <c r="F1255" s="41" t="s">
        <v>662</v>
      </c>
      <c r="G1255" s="41" t="s">
        <v>1765</v>
      </c>
      <c r="H1255" s="42">
        <v>15</v>
      </c>
      <c r="I1255" s="41"/>
    </row>
    <row r="1256" spans="1:9" ht="14.25" customHeight="1" x14ac:dyDescent="0.2">
      <c r="A1256" s="41"/>
      <c r="B1256" s="42"/>
      <c r="C1256" s="41"/>
      <c r="D1256" s="42"/>
      <c r="E1256" s="42"/>
      <c r="F1256" s="41" t="s">
        <v>1810</v>
      </c>
      <c r="G1256" s="41" t="s">
        <v>1765</v>
      </c>
      <c r="H1256" s="42">
        <v>30</v>
      </c>
      <c r="I1256" s="41"/>
    </row>
    <row r="1257" spans="1:9" ht="14.25" customHeight="1" x14ac:dyDescent="0.2">
      <c r="A1257" s="41"/>
      <c r="B1257" s="42"/>
      <c r="C1257" s="41"/>
      <c r="D1257" s="42"/>
      <c r="E1257" s="42"/>
      <c r="F1257" s="41" t="s">
        <v>662</v>
      </c>
      <c r="G1257" s="41" t="s">
        <v>1766</v>
      </c>
      <c r="H1257" s="42">
        <v>15</v>
      </c>
      <c r="I1257" s="41"/>
    </row>
    <row r="1258" spans="1:9" ht="14.25" customHeight="1" x14ac:dyDescent="0.2">
      <c r="A1258" s="41"/>
      <c r="B1258" s="42"/>
      <c r="C1258" s="41"/>
      <c r="D1258" s="42"/>
      <c r="E1258" s="42"/>
      <c r="F1258" s="41" t="s">
        <v>1810</v>
      </c>
      <c r="G1258" s="41" t="s">
        <v>1766</v>
      </c>
      <c r="H1258" s="42">
        <v>30</v>
      </c>
      <c r="I1258" s="41"/>
    </row>
    <row r="1259" spans="1:9" ht="14.25" customHeight="1" x14ac:dyDescent="0.2">
      <c r="A1259" s="41"/>
      <c r="B1259" s="42"/>
      <c r="C1259" s="41"/>
      <c r="D1259" s="42"/>
      <c r="E1259" s="42"/>
      <c r="F1259" s="41" t="s">
        <v>662</v>
      </c>
      <c r="G1259" s="41" t="s">
        <v>972</v>
      </c>
      <c r="H1259" s="42">
        <v>15</v>
      </c>
      <c r="I1259" s="41"/>
    </row>
    <row r="1260" spans="1:9" ht="14.25" customHeight="1" x14ac:dyDescent="0.2">
      <c r="A1260" s="41"/>
      <c r="B1260" s="42"/>
      <c r="C1260" s="41"/>
      <c r="D1260" s="42"/>
      <c r="E1260" s="42"/>
      <c r="F1260" s="41" t="s">
        <v>716</v>
      </c>
      <c r="G1260" s="41" t="s">
        <v>972</v>
      </c>
      <c r="H1260" s="42">
        <v>30</v>
      </c>
      <c r="I1260" s="41"/>
    </row>
    <row r="1261" spans="1:9" ht="14.25" customHeight="1" x14ac:dyDescent="0.2">
      <c r="A1261" s="41"/>
      <c r="B1261" s="42"/>
      <c r="C1261" s="41"/>
      <c r="D1261" s="42"/>
      <c r="E1261" s="42"/>
      <c r="F1261" s="41" t="s">
        <v>662</v>
      </c>
      <c r="G1261" s="41" t="s">
        <v>1871</v>
      </c>
      <c r="H1261" s="42">
        <v>15</v>
      </c>
      <c r="I1261" s="41"/>
    </row>
    <row r="1262" spans="1:9" ht="14.25" customHeight="1" x14ac:dyDescent="0.2">
      <c r="A1262" s="41"/>
      <c r="B1262" s="42"/>
      <c r="C1262" s="41"/>
      <c r="D1262" s="42"/>
      <c r="E1262" s="42"/>
      <c r="F1262" s="41" t="s">
        <v>1747</v>
      </c>
      <c r="G1262" s="41" t="s">
        <v>1871</v>
      </c>
      <c r="H1262" s="42">
        <v>30</v>
      </c>
      <c r="I1262" s="41"/>
    </row>
    <row r="1263" spans="1:9" ht="14.25" customHeight="1" x14ac:dyDescent="0.2">
      <c r="A1263" s="41"/>
      <c r="B1263" s="42"/>
      <c r="C1263" s="41"/>
      <c r="D1263" s="42"/>
      <c r="E1263" s="42"/>
      <c r="F1263" s="41" t="s">
        <v>662</v>
      </c>
      <c r="G1263" s="41" t="s">
        <v>1811</v>
      </c>
      <c r="H1263" s="42" t="s">
        <v>1846</v>
      </c>
      <c r="I1263" s="41"/>
    </row>
    <row r="1264" spans="1:9" ht="14.25" customHeight="1" x14ac:dyDescent="0.2">
      <c r="A1264" s="41"/>
      <c r="B1264" s="42"/>
      <c r="C1264" s="41"/>
      <c r="D1264" s="42"/>
      <c r="E1264" s="42"/>
      <c r="F1264" s="41" t="s">
        <v>701</v>
      </c>
      <c r="G1264" s="41" t="s">
        <v>1811</v>
      </c>
      <c r="H1264" s="42" t="s">
        <v>1846</v>
      </c>
      <c r="I1264" s="41"/>
    </row>
    <row r="1265" spans="1:9" ht="14.25" customHeight="1" x14ac:dyDescent="0.2">
      <c r="A1265" s="41"/>
      <c r="B1265" s="42"/>
      <c r="C1265" s="41"/>
      <c r="D1265" s="42"/>
      <c r="E1265" s="42"/>
      <c r="F1265" s="849" t="s">
        <v>662</v>
      </c>
      <c r="G1265" s="41" t="s">
        <v>1065</v>
      </c>
      <c r="H1265" s="42">
        <v>30</v>
      </c>
      <c r="I1265" s="41"/>
    </row>
    <row r="1266" spans="1:9" ht="14.25" customHeight="1" x14ac:dyDescent="0.2">
      <c r="A1266" s="41"/>
      <c r="B1266" s="42"/>
      <c r="C1266" s="41"/>
      <c r="D1266" s="42"/>
      <c r="E1266" s="42"/>
      <c r="F1266" s="41" t="s">
        <v>701</v>
      </c>
      <c r="G1266" s="41" t="s">
        <v>1065</v>
      </c>
      <c r="H1266" s="42">
        <v>30</v>
      </c>
      <c r="I1266" s="41"/>
    </row>
    <row r="1267" spans="1:9" ht="14.25" customHeight="1" x14ac:dyDescent="0.2">
      <c r="A1267" s="41"/>
      <c r="B1267" s="42"/>
      <c r="C1267" s="41"/>
      <c r="D1267" s="42"/>
      <c r="E1267" s="42"/>
      <c r="F1267" s="41" t="s">
        <v>658</v>
      </c>
      <c r="G1267" s="41" t="s">
        <v>289</v>
      </c>
      <c r="H1267" s="42">
        <v>15</v>
      </c>
      <c r="I1267" s="41"/>
    </row>
    <row r="1268" spans="1:9" ht="14.25" customHeight="1" x14ac:dyDescent="0.2">
      <c r="A1268" s="41"/>
      <c r="B1268" s="42"/>
      <c r="C1268" s="41"/>
      <c r="D1268" s="42"/>
      <c r="E1268" s="42"/>
      <c r="F1268" s="41" t="s">
        <v>698</v>
      </c>
      <c r="G1268" s="41" t="s">
        <v>1179</v>
      </c>
      <c r="H1268" s="42">
        <v>30</v>
      </c>
      <c r="I1268" s="41"/>
    </row>
    <row r="1269" spans="1:9" ht="14.25" customHeight="1" x14ac:dyDescent="0.2">
      <c r="A1269" s="41"/>
      <c r="B1269" s="42"/>
      <c r="C1269" s="41"/>
      <c r="D1269" s="42"/>
      <c r="E1269" s="42"/>
      <c r="F1269" s="41" t="s">
        <v>1696</v>
      </c>
      <c r="G1269" s="41" t="s">
        <v>1818</v>
      </c>
      <c r="H1269" s="42">
        <v>30</v>
      </c>
      <c r="I1269" s="41"/>
    </row>
    <row r="1270" spans="1:9" ht="14.25" customHeight="1" x14ac:dyDescent="0.2">
      <c r="A1270" s="41"/>
      <c r="B1270" s="42"/>
      <c r="C1270" s="41"/>
      <c r="D1270" s="42"/>
      <c r="E1270" s="42"/>
      <c r="F1270" s="41" t="s">
        <v>698</v>
      </c>
      <c r="G1270" s="41" t="s">
        <v>471</v>
      </c>
      <c r="H1270" s="42">
        <v>30</v>
      </c>
      <c r="I1270" s="41"/>
    </row>
    <row r="1271" spans="1:9" ht="14.25" customHeight="1" x14ac:dyDescent="0.2">
      <c r="A1271" s="41"/>
      <c r="B1271" s="42"/>
      <c r="C1271" s="41"/>
      <c r="D1271" s="42"/>
      <c r="E1271" s="42"/>
      <c r="F1271" s="41" t="s">
        <v>698</v>
      </c>
      <c r="G1271" s="41" t="s">
        <v>1216</v>
      </c>
      <c r="H1271" s="42">
        <v>30</v>
      </c>
      <c r="I1271" s="41"/>
    </row>
    <row r="1272" spans="1:9" ht="14.25" customHeight="1" x14ac:dyDescent="0.2">
      <c r="A1272" s="41"/>
      <c r="B1272" s="42"/>
      <c r="C1272" s="41"/>
      <c r="D1272" s="42"/>
      <c r="E1272" s="42"/>
      <c r="F1272" s="41" t="s">
        <v>662</v>
      </c>
      <c r="G1272" s="41" t="s">
        <v>1271</v>
      </c>
      <c r="H1272" s="42">
        <v>15</v>
      </c>
      <c r="I1272" s="41"/>
    </row>
    <row r="1273" spans="1:9" ht="14.25" customHeight="1" x14ac:dyDescent="0.2">
      <c r="A1273" s="41"/>
      <c r="B1273" s="42"/>
      <c r="C1273" s="41"/>
      <c r="D1273" s="42"/>
      <c r="E1273" s="42"/>
      <c r="F1273" s="41" t="s">
        <v>1747</v>
      </c>
      <c r="G1273" s="41" t="s">
        <v>1271</v>
      </c>
      <c r="H1273" s="42">
        <v>30</v>
      </c>
      <c r="I1273" s="41"/>
    </row>
    <row r="1274" spans="1:9" ht="14.25" customHeight="1" x14ac:dyDescent="0.2">
      <c r="A1274" s="41"/>
      <c r="B1274" s="42"/>
      <c r="C1274" s="41"/>
      <c r="D1274" s="42"/>
      <c r="E1274" s="42"/>
      <c r="F1274" s="41" t="s">
        <v>679</v>
      </c>
      <c r="G1274" s="41" t="s">
        <v>1284</v>
      </c>
      <c r="H1274" s="42">
        <v>15</v>
      </c>
      <c r="I1274" s="41"/>
    </row>
    <row r="1275" spans="1:9" ht="14.25" customHeight="1" x14ac:dyDescent="0.2">
      <c r="A1275" s="41">
        <v>114</v>
      </c>
      <c r="B1275" s="42" t="s">
        <v>420</v>
      </c>
      <c r="C1275" s="41" t="s">
        <v>590</v>
      </c>
      <c r="D1275" s="42">
        <v>616</v>
      </c>
      <c r="E1275" s="42">
        <v>768</v>
      </c>
      <c r="F1275" s="41" t="s">
        <v>698</v>
      </c>
      <c r="G1275" s="41" t="s">
        <v>236</v>
      </c>
      <c r="H1275" s="42">
        <v>48</v>
      </c>
      <c r="I1275" s="41"/>
    </row>
    <row r="1276" spans="1:9" ht="14.25" customHeight="1" x14ac:dyDescent="0.2">
      <c r="A1276" s="41"/>
      <c r="B1276" s="42"/>
      <c r="C1276" s="41"/>
      <c r="D1276" s="42"/>
      <c r="E1276" s="42"/>
      <c r="F1276" s="41" t="s">
        <v>698</v>
      </c>
      <c r="G1276" s="41" t="s">
        <v>1765</v>
      </c>
      <c r="H1276" s="42">
        <v>30</v>
      </c>
      <c r="I1276" s="41"/>
    </row>
    <row r="1277" spans="1:9" ht="14.25" customHeight="1" x14ac:dyDescent="0.2">
      <c r="A1277" s="41"/>
      <c r="B1277" s="42"/>
      <c r="C1277" s="41"/>
      <c r="D1277" s="42"/>
      <c r="E1277" s="42"/>
      <c r="F1277" s="41" t="s">
        <v>698</v>
      </c>
      <c r="G1277" s="41" t="s">
        <v>1766</v>
      </c>
      <c r="H1277" s="42">
        <v>30</v>
      </c>
      <c r="I1277" s="41"/>
    </row>
    <row r="1278" spans="1:9" ht="14.25" customHeight="1" x14ac:dyDescent="0.2">
      <c r="A1278" s="41"/>
      <c r="B1278" s="42"/>
      <c r="C1278" s="41"/>
      <c r="D1278" s="42"/>
      <c r="E1278" s="42"/>
      <c r="F1278" s="41" t="s">
        <v>698</v>
      </c>
      <c r="G1278" s="41" t="s">
        <v>879</v>
      </c>
      <c r="H1278" s="42">
        <v>75</v>
      </c>
      <c r="I1278" s="41"/>
    </row>
    <row r="1279" spans="1:9" ht="14.25" customHeight="1" x14ac:dyDescent="0.2">
      <c r="A1279" s="41"/>
      <c r="B1279" s="42"/>
      <c r="C1279" s="41"/>
      <c r="D1279" s="42"/>
      <c r="E1279" s="42"/>
      <c r="F1279" s="41" t="s">
        <v>698</v>
      </c>
      <c r="G1279" s="41" t="s">
        <v>1777</v>
      </c>
      <c r="H1279" s="42">
        <v>75</v>
      </c>
      <c r="I1279" s="41"/>
    </row>
    <row r="1280" spans="1:9" ht="14.25" customHeight="1" x14ac:dyDescent="0.2">
      <c r="A1280" s="41"/>
      <c r="B1280" s="42"/>
      <c r="C1280" s="41"/>
      <c r="D1280" s="42"/>
      <c r="E1280" s="42"/>
      <c r="F1280" s="41" t="s">
        <v>698</v>
      </c>
      <c r="G1280" s="41" t="s">
        <v>972</v>
      </c>
      <c r="H1280" s="42">
        <v>30</v>
      </c>
      <c r="I1280" s="41"/>
    </row>
    <row r="1281" spans="1:9" ht="14.25" customHeight="1" x14ac:dyDescent="0.2">
      <c r="A1281" s="41"/>
      <c r="B1281" s="42"/>
      <c r="C1281" s="41"/>
      <c r="D1281" s="42"/>
      <c r="E1281" s="42"/>
      <c r="F1281" s="41" t="s">
        <v>698</v>
      </c>
      <c r="G1281" s="41" t="s">
        <v>976</v>
      </c>
      <c r="H1281" s="42">
        <v>75</v>
      </c>
      <c r="I1281" s="41"/>
    </row>
    <row r="1282" spans="1:9" ht="14.25" customHeight="1" x14ac:dyDescent="0.2">
      <c r="A1282" s="41"/>
      <c r="B1282" s="42"/>
      <c r="C1282" s="41"/>
      <c r="D1282" s="42"/>
      <c r="E1282" s="42"/>
      <c r="F1282" s="41" t="s">
        <v>698</v>
      </c>
      <c r="G1282" s="41" t="s">
        <v>983</v>
      </c>
      <c r="H1282" s="42">
        <v>30</v>
      </c>
      <c r="I1282" s="41"/>
    </row>
    <row r="1283" spans="1:9" ht="14.25" customHeight="1" x14ac:dyDescent="0.2">
      <c r="A1283" s="41"/>
      <c r="B1283" s="42"/>
      <c r="C1283" s="41"/>
      <c r="D1283" s="42"/>
      <c r="E1283" s="42"/>
      <c r="F1283" s="41" t="s">
        <v>698</v>
      </c>
      <c r="G1283" s="41" t="s">
        <v>1871</v>
      </c>
      <c r="H1283" s="42">
        <v>30</v>
      </c>
      <c r="I1283" s="41"/>
    </row>
    <row r="1284" spans="1:9" ht="14.25" customHeight="1" x14ac:dyDescent="0.2">
      <c r="A1284" s="41"/>
      <c r="B1284" s="42"/>
      <c r="C1284" s="41"/>
      <c r="D1284" s="42"/>
      <c r="E1284" s="42"/>
      <c r="F1284" s="41" t="s">
        <v>1745</v>
      </c>
      <c r="G1284" s="41" t="s">
        <v>1811</v>
      </c>
      <c r="H1284" s="42" t="s">
        <v>1846</v>
      </c>
      <c r="I1284" s="41"/>
    </row>
    <row r="1285" spans="1:9" ht="14.25" customHeight="1" x14ac:dyDescent="0.2">
      <c r="A1285" s="41"/>
      <c r="B1285" s="42"/>
      <c r="C1285" s="41"/>
      <c r="D1285" s="42"/>
      <c r="E1285" s="42"/>
      <c r="F1285" s="41" t="s">
        <v>1745</v>
      </c>
      <c r="G1285" s="41" t="s">
        <v>1065</v>
      </c>
      <c r="H1285" s="42">
        <v>75</v>
      </c>
      <c r="I1285" s="41"/>
    </row>
    <row r="1286" spans="1:9" ht="14.25" customHeight="1" x14ac:dyDescent="0.2">
      <c r="A1286" s="41"/>
      <c r="B1286" s="42"/>
      <c r="C1286" s="41"/>
      <c r="D1286" s="42"/>
      <c r="E1286" s="42"/>
      <c r="F1286" s="41" t="s">
        <v>698</v>
      </c>
      <c r="G1286" s="41" t="s">
        <v>1815</v>
      </c>
      <c r="H1286" s="42">
        <v>30</v>
      </c>
      <c r="I1286" s="41"/>
    </row>
    <row r="1287" spans="1:9" ht="14.25" customHeight="1" x14ac:dyDescent="0.2">
      <c r="A1287" s="41"/>
      <c r="B1287" s="42"/>
      <c r="C1287" s="41"/>
      <c r="D1287" s="42"/>
      <c r="E1287" s="42"/>
      <c r="F1287" s="41" t="s">
        <v>662</v>
      </c>
      <c r="G1287" s="41" t="s">
        <v>1815</v>
      </c>
      <c r="H1287" s="42">
        <v>15</v>
      </c>
      <c r="I1287" s="41"/>
    </row>
    <row r="1288" spans="1:9" ht="14.25" customHeight="1" x14ac:dyDescent="0.2">
      <c r="A1288" s="41"/>
      <c r="B1288" s="42"/>
      <c r="C1288" s="41"/>
      <c r="D1288" s="42"/>
      <c r="E1288" s="42"/>
      <c r="F1288" s="41" t="s">
        <v>698</v>
      </c>
      <c r="G1288" s="41" t="s">
        <v>1204</v>
      </c>
      <c r="H1288" s="42">
        <v>30</v>
      </c>
      <c r="I1288" s="41"/>
    </row>
    <row r="1289" spans="1:9" ht="14.25" customHeight="1" x14ac:dyDescent="0.2">
      <c r="A1289" s="41"/>
      <c r="B1289" s="42"/>
      <c r="C1289" s="41"/>
      <c r="D1289" s="42"/>
      <c r="E1289" s="42"/>
      <c r="F1289" s="41" t="s">
        <v>662</v>
      </c>
      <c r="G1289" s="41" t="s">
        <v>1204</v>
      </c>
      <c r="H1289" s="42">
        <v>15</v>
      </c>
      <c r="I1289" s="41"/>
    </row>
    <row r="1290" spans="1:9" ht="14.25" customHeight="1" x14ac:dyDescent="0.2">
      <c r="A1290" s="41"/>
      <c r="B1290" s="42"/>
      <c r="C1290" s="41"/>
      <c r="D1290" s="42"/>
      <c r="E1290" s="42"/>
      <c r="F1290" s="41" t="s">
        <v>698</v>
      </c>
      <c r="G1290" s="41" t="s">
        <v>1818</v>
      </c>
      <c r="H1290" s="42" t="s">
        <v>1847</v>
      </c>
      <c r="I1290" s="41"/>
    </row>
    <row r="1291" spans="1:9" ht="14.25" customHeight="1" x14ac:dyDescent="0.2">
      <c r="A1291" s="41"/>
      <c r="B1291" s="42"/>
      <c r="C1291" s="41"/>
      <c r="D1291" s="42"/>
      <c r="E1291" s="42"/>
      <c r="F1291" s="41" t="s">
        <v>698</v>
      </c>
      <c r="G1291" s="41" t="s">
        <v>1271</v>
      </c>
      <c r="H1291" s="42">
        <v>30</v>
      </c>
      <c r="I1291" s="41"/>
    </row>
    <row r="1292" spans="1:9" ht="14.25" customHeight="1" x14ac:dyDescent="0.2">
      <c r="A1292" s="41"/>
      <c r="B1292" s="42"/>
      <c r="C1292" s="41"/>
      <c r="D1292" s="42"/>
      <c r="E1292" s="42"/>
      <c r="F1292" s="41" t="s">
        <v>678</v>
      </c>
      <c r="G1292" s="41" t="s">
        <v>1284</v>
      </c>
      <c r="H1292" s="42">
        <v>30</v>
      </c>
      <c r="I1292" s="41"/>
    </row>
    <row r="1293" spans="1:9" ht="14.25" customHeight="1" x14ac:dyDescent="0.2">
      <c r="A1293" s="41">
        <v>115</v>
      </c>
      <c r="B1293" s="42" t="s">
        <v>422</v>
      </c>
      <c r="C1293" s="41" t="s">
        <v>591</v>
      </c>
      <c r="D1293" s="42">
        <v>616</v>
      </c>
      <c r="E1293" s="42">
        <v>585</v>
      </c>
      <c r="F1293" s="41" t="s">
        <v>1748</v>
      </c>
      <c r="G1293" s="41" t="s">
        <v>892</v>
      </c>
      <c r="H1293" s="42">
        <v>30</v>
      </c>
      <c r="I1293" s="41"/>
    </row>
    <row r="1294" spans="1:9" ht="13.5" customHeight="1" x14ac:dyDescent="0.2">
      <c r="A1294" s="41"/>
      <c r="B1294" s="42"/>
      <c r="C1294" s="41"/>
      <c r="D1294" s="42"/>
      <c r="E1294" s="42"/>
      <c r="F1294" s="41" t="s">
        <v>662</v>
      </c>
      <c r="G1294" s="41" t="s">
        <v>892</v>
      </c>
      <c r="H1294" s="42">
        <v>15</v>
      </c>
      <c r="I1294" s="41"/>
    </row>
    <row r="1295" spans="1:9" ht="13.5" customHeight="1" x14ac:dyDescent="0.2">
      <c r="A1295" s="41"/>
      <c r="B1295" s="42"/>
      <c r="C1295" s="41"/>
      <c r="D1295" s="42"/>
      <c r="E1295" s="42"/>
      <c r="F1295" s="41" t="s">
        <v>698</v>
      </c>
      <c r="G1295" s="41" t="s">
        <v>893</v>
      </c>
      <c r="H1295" s="42">
        <v>30</v>
      </c>
      <c r="I1295" s="41"/>
    </row>
    <row r="1296" spans="1:9" ht="13.5" customHeight="1" x14ac:dyDescent="0.2">
      <c r="A1296" s="41"/>
      <c r="B1296" s="42"/>
      <c r="C1296" s="41"/>
      <c r="D1296" s="42"/>
      <c r="E1296" s="42"/>
      <c r="F1296" s="41" t="s">
        <v>662</v>
      </c>
      <c r="G1296" s="41" t="s">
        <v>893</v>
      </c>
      <c r="H1296" s="42">
        <v>15</v>
      </c>
      <c r="I1296" s="41"/>
    </row>
    <row r="1297" spans="1:9" ht="13.5" customHeight="1" x14ac:dyDescent="0.2">
      <c r="A1297" s="41"/>
      <c r="B1297" s="42"/>
      <c r="C1297" s="41"/>
      <c r="D1297" s="42"/>
      <c r="E1297" s="42"/>
      <c r="F1297" s="41" t="s">
        <v>1842</v>
      </c>
      <c r="G1297" s="41" t="s">
        <v>1792</v>
      </c>
      <c r="H1297" s="42">
        <v>30</v>
      </c>
      <c r="I1297" s="41"/>
    </row>
    <row r="1298" spans="1:9" ht="13.5" customHeight="1" x14ac:dyDescent="0.2">
      <c r="A1298" s="41"/>
      <c r="B1298" s="42"/>
      <c r="C1298" s="41"/>
      <c r="D1298" s="42"/>
      <c r="E1298" s="42"/>
      <c r="F1298" s="41" t="s">
        <v>698</v>
      </c>
      <c r="G1298" s="41" t="s">
        <v>1008</v>
      </c>
      <c r="H1298" s="42">
        <v>30</v>
      </c>
      <c r="I1298" s="41"/>
    </row>
    <row r="1299" spans="1:9" ht="13.5" customHeight="1" x14ac:dyDescent="0.2">
      <c r="A1299" s="41"/>
      <c r="B1299" s="42"/>
      <c r="C1299" s="41"/>
      <c r="D1299" s="42"/>
      <c r="E1299" s="42"/>
      <c r="F1299" s="41" t="s">
        <v>662</v>
      </c>
      <c r="G1299" s="41" t="s">
        <v>1008</v>
      </c>
      <c r="H1299" s="42">
        <v>15</v>
      </c>
      <c r="I1299" s="41"/>
    </row>
    <row r="1300" spans="1:9" ht="13.5" customHeight="1" x14ac:dyDescent="0.2">
      <c r="A1300" s="41"/>
      <c r="B1300" s="42"/>
      <c r="C1300" s="41"/>
      <c r="D1300" s="42"/>
      <c r="E1300" s="42"/>
      <c r="F1300" s="41" t="s">
        <v>716</v>
      </c>
      <c r="G1300" s="41" t="s">
        <v>1008</v>
      </c>
      <c r="H1300" s="42">
        <v>30</v>
      </c>
      <c r="I1300" s="41"/>
    </row>
    <row r="1301" spans="1:9" ht="13.5" customHeight="1" x14ac:dyDescent="0.2">
      <c r="A1301" s="41"/>
      <c r="B1301" s="42"/>
      <c r="C1301" s="41"/>
      <c r="D1301" s="42"/>
      <c r="E1301" s="42"/>
      <c r="F1301" s="41" t="s">
        <v>698</v>
      </c>
      <c r="G1301" s="41" t="s">
        <v>121</v>
      </c>
      <c r="H1301" s="42">
        <v>30</v>
      </c>
      <c r="I1301" s="41"/>
    </row>
    <row r="1302" spans="1:9" ht="13.5" customHeight="1" x14ac:dyDescent="0.2">
      <c r="A1302" s="41"/>
      <c r="B1302" s="42"/>
      <c r="C1302" s="41"/>
      <c r="D1302" s="42"/>
      <c r="E1302" s="42"/>
      <c r="F1302" s="41" t="s">
        <v>701</v>
      </c>
      <c r="G1302" s="41" t="s">
        <v>1084</v>
      </c>
      <c r="H1302" s="42">
        <v>30</v>
      </c>
      <c r="I1302" s="41"/>
    </row>
    <row r="1303" spans="1:9" ht="13.5" customHeight="1" x14ac:dyDescent="0.2">
      <c r="A1303" s="41"/>
      <c r="B1303" s="42"/>
      <c r="C1303" s="41"/>
      <c r="D1303" s="42"/>
      <c r="E1303" s="42"/>
      <c r="F1303" s="41" t="s">
        <v>1745</v>
      </c>
      <c r="G1303" s="41" t="s">
        <v>1094</v>
      </c>
      <c r="H1303" s="42">
        <v>30</v>
      </c>
      <c r="I1303" s="41"/>
    </row>
    <row r="1304" spans="1:9" ht="13.5" customHeight="1" x14ac:dyDescent="0.2">
      <c r="A1304" s="41"/>
      <c r="B1304" s="42"/>
      <c r="C1304" s="41"/>
      <c r="D1304" s="42"/>
      <c r="E1304" s="42"/>
      <c r="F1304" s="41" t="s">
        <v>701</v>
      </c>
      <c r="G1304" s="41" t="s">
        <v>1094</v>
      </c>
      <c r="H1304" s="42">
        <v>30</v>
      </c>
      <c r="I1304" s="41"/>
    </row>
    <row r="1305" spans="1:9" ht="13.5" customHeight="1" x14ac:dyDescent="0.2">
      <c r="A1305" s="41"/>
      <c r="B1305" s="42"/>
      <c r="C1305" s="41"/>
      <c r="D1305" s="42"/>
      <c r="E1305" s="42"/>
      <c r="F1305" s="41" t="s">
        <v>1745</v>
      </c>
      <c r="G1305" s="41" t="s">
        <v>1812</v>
      </c>
      <c r="H1305" s="42">
        <v>30</v>
      </c>
      <c r="I1305" s="41"/>
    </row>
    <row r="1306" spans="1:9" ht="13.5" customHeight="1" x14ac:dyDescent="0.2">
      <c r="A1306" s="41"/>
      <c r="B1306" s="42"/>
      <c r="C1306" s="41"/>
      <c r="D1306" s="42"/>
      <c r="E1306" s="42"/>
      <c r="F1306" s="41" t="s">
        <v>701</v>
      </c>
      <c r="G1306" s="41" t="s">
        <v>1812</v>
      </c>
      <c r="H1306" s="42">
        <v>30</v>
      </c>
      <c r="I1306" s="41"/>
    </row>
    <row r="1307" spans="1:9" ht="13.5" customHeight="1" x14ac:dyDescent="0.2">
      <c r="A1307" s="41"/>
      <c r="B1307" s="42"/>
      <c r="C1307" s="41"/>
      <c r="D1307" s="42"/>
      <c r="E1307" s="42"/>
      <c r="F1307" s="41" t="s">
        <v>1749</v>
      </c>
      <c r="G1307" s="41" t="s">
        <v>1150</v>
      </c>
      <c r="H1307" s="42">
        <v>30</v>
      </c>
      <c r="I1307" s="41"/>
    </row>
    <row r="1308" spans="1:9" ht="13.5" customHeight="1" x14ac:dyDescent="0.2">
      <c r="A1308" s="41"/>
      <c r="B1308" s="42"/>
      <c r="C1308" s="41"/>
      <c r="D1308" s="42"/>
      <c r="E1308" s="42"/>
      <c r="F1308" s="41" t="s">
        <v>658</v>
      </c>
      <c r="G1308" s="41" t="s">
        <v>1150</v>
      </c>
      <c r="H1308" s="42">
        <v>15</v>
      </c>
      <c r="I1308" s="41"/>
    </row>
    <row r="1309" spans="1:9" ht="13.5" customHeight="1" x14ac:dyDescent="0.2">
      <c r="A1309" s="41"/>
      <c r="B1309" s="42"/>
      <c r="C1309" s="41"/>
      <c r="D1309" s="42"/>
      <c r="E1309" s="42"/>
      <c r="F1309" s="41" t="s">
        <v>696</v>
      </c>
      <c r="G1309" s="41" t="s">
        <v>1150</v>
      </c>
      <c r="H1309" s="42">
        <v>30</v>
      </c>
      <c r="I1309" s="41"/>
    </row>
    <row r="1310" spans="1:9" ht="13.5" customHeight="1" x14ac:dyDescent="0.2">
      <c r="A1310" s="41"/>
      <c r="B1310" s="42"/>
      <c r="C1310" s="41"/>
      <c r="D1310" s="42"/>
      <c r="E1310" s="42"/>
      <c r="F1310" s="41" t="s">
        <v>662</v>
      </c>
      <c r="G1310" s="41" t="s">
        <v>1163</v>
      </c>
      <c r="H1310" s="42">
        <v>15</v>
      </c>
      <c r="I1310" s="41"/>
    </row>
    <row r="1311" spans="1:9" ht="13.5" customHeight="1" x14ac:dyDescent="0.2">
      <c r="A1311" s="41"/>
      <c r="B1311" s="42"/>
      <c r="C1311" s="41"/>
      <c r="D1311" s="42"/>
      <c r="E1311" s="42"/>
      <c r="F1311" s="41" t="s">
        <v>662</v>
      </c>
      <c r="G1311" s="41" t="s">
        <v>1817</v>
      </c>
      <c r="H1311" s="42">
        <v>15</v>
      </c>
      <c r="I1311" s="41"/>
    </row>
    <row r="1312" spans="1:9" ht="13.5" customHeight="1" x14ac:dyDescent="0.2">
      <c r="A1312" s="41"/>
      <c r="B1312" s="42"/>
      <c r="C1312" s="41"/>
      <c r="D1312" s="42"/>
      <c r="E1312" s="42"/>
      <c r="F1312" s="41" t="s">
        <v>1750</v>
      </c>
      <c r="G1312" s="41" t="s">
        <v>471</v>
      </c>
      <c r="H1312" s="42">
        <v>30</v>
      </c>
      <c r="I1312" s="41"/>
    </row>
    <row r="1313" spans="1:12" ht="13.5" customHeight="1" x14ac:dyDescent="0.2">
      <c r="A1313" s="41"/>
      <c r="B1313" s="42"/>
      <c r="C1313" s="41"/>
      <c r="D1313" s="42"/>
      <c r="E1313" s="42"/>
      <c r="F1313" s="41" t="s">
        <v>662</v>
      </c>
      <c r="G1313" s="41" t="s">
        <v>1244</v>
      </c>
      <c r="H1313" s="42">
        <v>15</v>
      </c>
      <c r="I1313" s="41"/>
    </row>
    <row r="1314" spans="1:12" ht="13.5" customHeight="1" x14ac:dyDescent="0.2">
      <c r="A1314" s="41"/>
      <c r="B1314" s="42"/>
      <c r="C1314" s="41"/>
      <c r="D1314" s="42"/>
      <c r="E1314" s="42"/>
      <c r="F1314" s="41" t="s">
        <v>1751</v>
      </c>
      <c r="G1314" s="41" t="s">
        <v>1246</v>
      </c>
      <c r="H1314" s="42">
        <v>30</v>
      </c>
      <c r="I1314" s="41"/>
    </row>
    <row r="1315" spans="1:12" ht="14.25" customHeight="1" x14ac:dyDescent="0.2">
      <c r="A1315" s="41">
        <v>116</v>
      </c>
      <c r="B1315" s="42" t="s">
        <v>229</v>
      </c>
      <c r="C1315" s="41" t="s">
        <v>543</v>
      </c>
      <c r="D1315" s="42">
        <v>70</v>
      </c>
      <c r="E1315" s="42">
        <v>30</v>
      </c>
      <c r="F1315" s="41" t="s">
        <v>1527</v>
      </c>
      <c r="G1315" s="41" t="s">
        <v>1765</v>
      </c>
      <c r="H1315" s="42">
        <v>30</v>
      </c>
      <c r="I1315" s="41"/>
    </row>
    <row r="1316" spans="1:12" ht="14.25" customHeight="1" x14ac:dyDescent="0.2">
      <c r="A1316" s="41">
        <v>117</v>
      </c>
      <c r="B1316" s="42" t="s">
        <v>424</v>
      </c>
      <c r="C1316" s="41" t="s">
        <v>592</v>
      </c>
      <c r="D1316" s="42">
        <v>60</v>
      </c>
      <c r="E1316" s="42">
        <v>60</v>
      </c>
      <c r="F1316" s="41" t="s">
        <v>800</v>
      </c>
      <c r="G1316" s="41" t="s">
        <v>120</v>
      </c>
      <c r="H1316" s="42">
        <v>60</v>
      </c>
      <c r="I1316" s="41"/>
    </row>
    <row r="1317" spans="1:12" ht="14.25" customHeight="1" x14ac:dyDescent="0.2">
      <c r="A1317" s="41">
        <v>118</v>
      </c>
      <c r="B1317" s="42" t="s">
        <v>425</v>
      </c>
      <c r="C1317" s="41" t="s">
        <v>593</v>
      </c>
      <c r="D1317" s="42">
        <v>80</v>
      </c>
      <c r="E1317" s="42">
        <v>30</v>
      </c>
      <c r="F1317" s="41" t="s">
        <v>1873</v>
      </c>
      <c r="G1317" s="41" t="s">
        <v>1777</v>
      </c>
      <c r="H1317" s="42">
        <v>30</v>
      </c>
      <c r="I1317" s="41"/>
    </row>
    <row r="1318" spans="1:12" ht="14.25" customHeight="1" x14ac:dyDescent="0.2">
      <c r="A1318" s="41">
        <v>119</v>
      </c>
      <c r="B1318" s="42" t="s">
        <v>636</v>
      </c>
      <c r="C1318" s="41" t="s">
        <v>581</v>
      </c>
      <c r="D1318" s="42">
        <v>80</v>
      </c>
      <c r="E1318" s="42">
        <v>80</v>
      </c>
      <c r="F1318" s="41" t="s">
        <v>1874</v>
      </c>
      <c r="G1318" s="41" t="s">
        <v>1875</v>
      </c>
      <c r="H1318" s="42">
        <v>88</v>
      </c>
      <c r="I1318" s="41"/>
      <c r="J1318" s="37" t="s">
        <v>1874</v>
      </c>
      <c r="K1318" s="37" t="s">
        <v>1875</v>
      </c>
      <c r="L1318" s="36">
        <v>88</v>
      </c>
    </row>
    <row r="1319" spans="1:12" ht="14.25" customHeight="1" x14ac:dyDescent="0.2">
      <c r="A1319" s="41">
        <v>120</v>
      </c>
      <c r="B1319" s="42" t="s">
        <v>426</v>
      </c>
      <c r="C1319" s="41" t="s">
        <v>594</v>
      </c>
      <c r="D1319" s="42">
        <v>56</v>
      </c>
      <c r="E1319" s="42">
        <v>120</v>
      </c>
      <c r="F1319" s="41" t="s">
        <v>699</v>
      </c>
      <c r="G1319" s="41" t="s">
        <v>1792</v>
      </c>
      <c r="H1319" s="42">
        <v>60</v>
      </c>
      <c r="I1319" s="41"/>
    </row>
    <row r="1320" spans="1:12" ht="14.25" customHeight="1" x14ac:dyDescent="0.2">
      <c r="A1320" s="41"/>
      <c r="B1320" s="42"/>
      <c r="C1320" s="41"/>
      <c r="D1320" s="42"/>
      <c r="E1320" s="42"/>
      <c r="F1320" s="41" t="s">
        <v>699</v>
      </c>
      <c r="G1320" s="41" t="s">
        <v>976</v>
      </c>
      <c r="H1320" s="42">
        <v>60</v>
      </c>
      <c r="I1320" s="41"/>
    </row>
    <row r="1321" spans="1:12" ht="14.25" customHeight="1" x14ac:dyDescent="0.2">
      <c r="A1321" s="41"/>
      <c r="B1321" s="42"/>
      <c r="C1321" s="41"/>
      <c r="D1321" s="42"/>
      <c r="E1321" s="42"/>
      <c r="F1321" s="41" t="s">
        <v>699</v>
      </c>
      <c r="G1321" s="41" t="s">
        <v>1818</v>
      </c>
      <c r="H1321" s="42" t="s">
        <v>1847</v>
      </c>
      <c r="I1321" s="41"/>
    </row>
    <row r="1322" spans="1:12" ht="14.25" customHeight="1" x14ac:dyDescent="0.2">
      <c r="A1322" s="41">
        <v>121</v>
      </c>
      <c r="B1322" s="42" t="s">
        <v>427</v>
      </c>
      <c r="C1322" s="41" t="s">
        <v>595</v>
      </c>
      <c r="D1322" s="42">
        <v>80</v>
      </c>
      <c r="E1322" s="42">
        <v>90</v>
      </c>
      <c r="F1322" s="41" t="s">
        <v>761</v>
      </c>
      <c r="G1322" s="41" t="s">
        <v>1216</v>
      </c>
      <c r="H1322" s="42">
        <v>90</v>
      </c>
      <c r="I1322" s="41"/>
    </row>
    <row r="1323" spans="1:12" ht="14.25" customHeight="1" x14ac:dyDescent="0.2">
      <c r="A1323" s="41">
        <v>122</v>
      </c>
      <c r="B1323" s="42" t="s">
        <v>429</v>
      </c>
      <c r="C1323" s="41" t="s">
        <v>596</v>
      </c>
      <c r="D1323" s="42">
        <v>70</v>
      </c>
      <c r="E1323" s="42">
        <v>300</v>
      </c>
      <c r="F1323" s="41" t="s">
        <v>1487</v>
      </c>
      <c r="G1323" s="41" t="s">
        <v>266</v>
      </c>
      <c r="H1323" s="42">
        <v>60</v>
      </c>
      <c r="I1323" s="41"/>
    </row>
    <row r="1324" spans="1:12" ht="14.25" customHeight="1" x14ac:dyDescent="0.2">
      <c r="A1324" s="41"/>
      <c r="B1324" s="42"/>
      <c r="C1324" s="41"/>
      <c r="D1324" s="42"/>
      <c r="E1324" s="42"/>
      <c r="F1324" s="41" t="s">
        <v>1752</v>
      </c>
      <c r="G1324" s="41" t="s">
        <v>266</v>
      </c>
      <c r="H1324" s="42">
        <v>90</v>
      </c>
      <c r="I1324" s="41"/>
    </row>
    <row r="1325" spans="1:12" ht="14.25" customHeight="1" x14ac:dyDescent="0.2">
      <c r="A1325" s="41"/>
      <c r="B1325" s="42"/>
      <c r="C1325" s="41"/>
      <c r="D1325" s="42"/>
      <c r="E1325" s="42"/>
      <c r="F1325" s="41" t="s">
        <v>1487</v>
      </c>
      <c r="G1325" s="41" t="s">
        <v>641</v>
      </c>
      <c r="H1325" s="42">
        <v>60</v>
      </c>
      <c r="I1325" s="41"/>
    </row>
    <row r="1326" spans="1:12" ht="14.25" customHeight="1" x14ac:dyDescent="0.2">
      <c r="A1326" s="41"/>
      <c r="B1326" s="42"/>
      <c r="C1326" s="41"/>
      <c r="D1326" s="42"/>
      <c r="E1326" s="42"/>
      <c r="F1326" s="41" t="s">
        <v>1752</v>
      </c>
      <c r="G1326" s="41" t="s">
        <v>641</v>
      </c>
      <c r="H1326" s="42">
        <v>90</v>
      </c>
      <c r="I1326" s="41"/>
    </row>
    <row r="1327" spans="1:12" ht="14.25" customHeight="1" x14ac:dyDescent="0.2">
      <c r="A1327" s="41">
        <v>123</v>
      </c>
      <c r="B1327" s="42" t="s">
        <v>637</v>
      </c>
      <c r="C1327" s="41" t="s">
        <v>565</v>
      </c>
      <c r="D1327" s="42">
        <v>80</v>
      </c>
      <c r="E1327" s="42">
        <v>0</v>
      </c>
      <c r="F1327" s="41"/>
      <c r="G1327" s="41"/>
      <c r="H1327" s="42"/>
      <c r="I1327" s="41"/>
    </row>
    <row r="1328" spans="1:12" ht="14.25" customHeight="1" x14ac:dyDescent="0.2">
      <c r="A1328" s="41">
        <v>124</v>
      </c>
      <c r="B1328" s="42" t="s">
        <v>430</v>
      </c>
      <c r="C1328" s="41" t="s">
        <v>597</v>
      </c>
      <c r="D1328" s="42">
        <v>60</v>
      </c>
      <c r="E1328" s="42">
        <v>90</v>
      </c>
      <c r="F1328" s="41" t="s">
        <v>733</v>
      </c>
      <c r="G1328" s="41" t="s">
        <v>463</v>
      </c>
      <c r="H1328" s="42">
        <v>90</v>
      </c>
      <c r="I1328" s="41"/>
    </row>
    <row r="1329" spans="1:13" ht="14.25" customHeight="1" x14ac:dyDescent="0.2">
      <c r="A1329" s="41">
        <v>125</v>
      </c>
      <c r="B1329" s="42" t="s">
        <v>432</v>
      </c>
      <c r="C1329" s="41" t="s">
        <v>598</v>
      </c>
      <c r="D1329" s="42">
        <v>60</v>
      </c>
      <c r="E1329" s="42">
        <v>60</v>
      </c>
      <c r="F1329" s="41" t="s">
        <v>1876</v>
      </c>
      <c r="G1329" s="41" t="s">
        <v>1877</v>
      </c>
      <c r="H1329" s="42">
        <v>30</v>
      </c>
      <c r="I1329" s="42"/>
      <c r="J1329" s="37" t="s">
        <v>1876</v>
      </c>
      <c r="K1329" s="37" t="s">
        <v>1877</v>
      </c>
      <c r="L1329" s="36">
        <v>30</v>
      </c>
    </row>
    <row r="1330" spans="1:13" ht="14.25" customHeight="1" x14ac:dyDescent="0.2">
      <c r="A1330" s="41">
        <v>126</v>
      </c>
      <c r="B1330" s="42" t="s">
        <v>433</v>
      </c>
      <c r="C1330" s="41" t="s">
        <v>599</v>
      </c>
      <c r="D1330" s="42">
        <v>60</v>
      </c>
      <c r="E1330" s="42">
        <v>60</v>
      </c>
      <c r="F1330" s="41" t="s">
        <v>1527</v>
      </c>
      <c r="G1330" s="41" t="s">
        <v>1766</v>
      </c>
      <c r="H1330" s="42">
        <v>45</v>
      </c>
      <c r="I1330" s="41"/>
    </row>
    <row r="1331" spans="1:13" ht="14.25" customHeight="1" x14ac:dyDescent="0.2">
      <c r="A1331" s="41">
        <v>127</v>
      </c>
      <c r="B1331" s="42" t="s">
        <v>435</v>
      </c>
      <c r="C1331" s="41" t="s">
        <v>600</v>
      </c>
      <c r="D1331" s="42">
        <v>70</v>
      </c>
      <c r="E1331" s="42">
        <v>60</v>
      </c>
      <c r="F1331" s="41" t="s">
        <v>771</v>
      </c>
      <c r="G1331" s="41" t="s">
        <v>73</v>
      </c>
      <c r="H1331" s="42">
        <v>30</v>
      </c>
      <c r="I1331" s="41"/>
    </row>
    <row r="1332" spans="1:13" ht="14.25" customHeight="1" x14ac:dyDescent="0.2">
      <c r="A1332" s="41"/>
      <c r="B1332" s="42"/>
      <c r="C1332" s="41"/>
      <c r="D1332" s="42"/>
      <c r="E1332" s="42"/>
      <c r="F1332" s="41" t="s">
        <v>1843</v>
      </c>
      <c r="G1332" s="41" t="s">
        <v>1801</v>
      </c>
      <c r="H1332" s="42">
        <v>30</v>
      </c>
      <c r="I1332" s="41"/>
    </row>
    <row r="1333" spans="1:13" ht="14.25" customHeight="1" x14ac:dyDescent="0.2">
      <c r="A1333" s="41">
        <v>128</v>
      </c>
      <c r="B1333" s="42" t="s">
        <v>436</v>
      </c>
      <c r="C1333" s="41" t="s">
        <v>601</v>
      </c>
      <c r="D1333" s="42">
        <v>80</v>
      </c>
      <c r="E1333" s="42">
        <v>60</v>
      </c>
      <c r="F1333" s="41" t="s">
        <v>1725</v>
      </c>
      <c r="G1333" s="41" t="s">
        <v>1179</v>
      </c>
      <c r="H1333" s="42">
        <v>60</v>
      </c>
      <c r="I1333" s="41"/>
    </row>
    <row r="1334" spans="1:13" ht="14.25" customHeight="1" x14ac:dyDescent="0.2">
      <c r="A1334" s="41">
        <v>129</v>
      </c>
      <c r="B1334" s="42" t="s">
        <v>438</v>
      </c>
      <c r="C1334" s="41" t="s">
        <v>602</v>
      </c>
      <c r="D1334" s="42">
        <v>70</v>
      </c>
      <c r="E1334" s="42">
        <v>30</v>
      </c>
      <c r="F1334" s="41" t="s">
        <v>1368</v>
      </c>
      <c r="G1334" s="41" t="s">
        <v>1792</v>
      </c>
      <c r="H1334" s="42">
        <v>30</v>
      </c>
      <c r="I1334" s="41"/>
    </row>
    <row r="1335" spans="1:13" ht="14.25" customHeight="1" x14ac:dyDescent="0.2">
      <c r="A1335" s="41">
        <v>130</v>
      </c>
      <c r="B1335" s="42" t="s">
        <v>439</v>
      </c>
      <c r="C1335" s="41" t="s">
        <v>603</v>
      </c>
      <c r="D1335" s="42">
        <v>80</v>
      </c>
      <c r="E1335" s="42">
        <v>45</v>
      </c>
      <c r="F1335" s="41" t="s">
        <v>1841</v>
      </c>
      <c r="G1335" s="41" t="s">
        <v>1801</v>
      </c>
      <c r="H1335" s="42">
        <v>45</v>
      </c>
      <c r="I1335" s="41"/>
    </row>
    <row r="1336" spans="1:13" ht="14.25" customHeight="1" x14ac:dyDescent="0.2">
      <c r="A1336" s="41">
        <v>131</v>
      </c>
      <c r="B1336" s="42" t="s">
        <v>440</v>
      </c>
      <c r="C1336" s="41" t="s">
        <v>604</v>
      </c>
      <c r="D1336" s="42">
        <v>60</v>
      </c>
      <c r="E1336" s="42">
        <v>90</v>
      </c>
      <c r="F1336" s="41" t="s">
        <v>1629</v>
      </c>
      <c r="G1336" s="41" t="s">
        <v>1146</v>
      </c>
      <c r="H1336" s="42">
        <v>90</v>
      </c>
      <c r="I1336" s="41"/>
    </row>
    <row r="1337" spans="1:13" ht="14.25" customHeight="1" x14ac:dyDescent="0.2">
      <c r="A1337" s="41">
        <v>132</v>
      </c>
      <c r="B1337" s="42" t="s">
        <v>358</v>
      </c>
      <c r="C1337" s="41" t="s">
        <v>557</v>
      </c>
      <c r="D1337" s="42">
        <v>80</v>
      </c>
      <c r="E1337" s="42">
        <v>164</v>
      </c>
      <c r="F1337" s="41" t="s">
        <v>672</v>
      </c>
      <c r="G1337" s="41" t="s">
        <v>634</v>
      </c>
      <c r="H1337" s="42">
        <v>14</v>
      </c>
      <c r="I1337" s="41"/>
    </row>
    <row r="1338" spans="1:13" ht="14.25" customHeight="1" x14ac:dyDescent="0.2">
      <c r="A1338" s="41"/>
      <c r="B1338" s="42"/>
      <c r="C1338" s="41"/>
      <c r="D1338" s="42"/>
      <c r="E1338" s="42"/>
      <c r="F1338" s="41" t="s">
        <v>1583</v>
      </c>
      <c r="G1338" s="41" t="s">
        <v>1310</v>
      </c>
      <c r="H1338" s="42">
        <v>90</v>
      </c>
      <c r="I1338" s="41"/>
    </row>
    <row r="1339" spans="1:13" ht="14.25" customHeight="1" x14ac:dyDescent="0.2">
      <c r="A1339" s="41"/>
      <c r="B1339" s="42"/>
      <c r="C1339" s="41"/>
      <c r="D1339" s="42"/>
      <c r="E1339" s="42"/>
      <c r="F1339" s="41" t="s">
        <v>1584</v>
      </c>
      <c r="G1339" s="41" t="s">
        <v>1310</v>
      </c>
      <c r="H1339" s="42">
        <v>60</v>
      </c>
      <c r="I1339" s="41"/>
    </row>
    <row r="1340" spans="1:13" ht="14.25" customHeight="1" x14ac:dyDescent="0.2">
      <c r="A1340" s="41">
        <v>133</v>
      </c>
      <c r="B1340" s="42" t="s">
        <v>1772</v>
      </c>
      <c r="C1340" s="41" t="s">
        <v>605</v>
      </c>
      <c r="D1340" s="42">
        <v>60</v>
      </c>
      <c r="E1340" s="42">
        <v>0</v>
      </c>
      <c r="F1340" s="41"/>
      <c r="G1340" s="41"/>
      <c r="H1340" s="42"/>
      <c r="I1340" s="41"/>
    </row>
    <row r="1341" spans="1:13" ht="14.25" customHeight="1" x14ac:dyDescent="0.2">
      <c r="A1341" s="41">
        <v>134</v>
      </c>
      <c r="B1341" s="42" t="s">
        <v>231</v>
      </c>
      <c r="C1341" s="41" t="s">
        <v>545</v>
      </c>
      <c r="D1341" s="42">
        <v>80</v>
      </c>
      <c r="E1341" s="42">
        <v>90</v>
      </c>
      <c r="F1341" s="41" t="s">
        <v>760</v>
      </c>
      <c r="G1341" s="41" t="s">
        <v>1216</v>
      </c>
      <c r="H1341" s="42">
        <v>90</v>
      </c>
      <c r="I1341" s="41"/>
    </row>
    <row r="1342" spans="1:13" ht="14.25" customHeight="1" x14ac:dyDescent="0.2">
      <c r="A1342" s="41">
        <v>135</v>
      </c>
      <c r="B1342" s="42" t="s">
        <v>442</v>
      </c>
      <c r="C1342" s="41" t="s">
        <v>606</v>
      </c>
      <c r="D1342" s="42">
        <v>70</v>
      </c>
      <c r="E1342" s="42">
        <v>70</v>
      </c>
      <c r="F1342" s="41" t="s">
        <v>1878</v>
      </c>
      <c r="G1342" s="41">
        <v>11</v>
      </c>
      <c r="H1342" s="42">
        <v>47</v>
      </c>
      <c r="I1342" s="41"/>
      <c r="J1342" s="36"/>
      <c r="M1342" s="36"/>
    </row>
    <row r="1343" spans="1:13" ht="14.25" customHeight="1" x14ac:dyDescent="0.2">
      <c r="A1343" s="41">
        <v>136</v>
      </c>
      <c r="B1343" s="42" t="s">
        <v>1822</v>
      </c>
      <c r="C1343" s="41" t="s">
        <v>562</v>
      </c>
      <c r="D1343" s="42">
        <v>80</v>
      </c>
      <c r="E1343" s="42">
        <v>80</v>
      </c>
      <c r="F1343" s="41" t="s">
        <v>1503</v>
      </c>
      <c r="G1343" s="41" t="s">
        <v>266</v>
      </c>
      <c r="H1343" s="42">
        <v>90</v>
      </c>
      <c r="I1343" s="41"/>
      <c r="J1343" s="36"/>
      <c r="M1343" s="36"/>
    </row>
    <row r="1344" spans="1:13" ht="14.25" customHeight="1" x14ac:dyDescent="0.2">
      <c r="A1344" s="41"/>
      <c r="B1344" s="42"/>
      <c r="C1344" s="41"/>
      <c r="D1344" s="42"/>
      <c r="E1344" s="42"/>
      <c r="F1344" s="41" t="s">
        <v>1503</v>
      </c>
      <c r="G1344" s="41" t="s">
        <v>641</v>
      </c>
      <c r="H1344" s="42">
        <v>90</v>
      </c>
      <c r="I1344" s="41"/>
    </row>
    <row r="1345" spans="1:9" ht="14.25" customHeight="1" x14ac:dyDescent="0.2">
      <c r="A1345" s="41">
        <v>137</v>
      </c>
      <c r="B1345" s="42" t="s">
        <v>443</v>
      </c>
      <c r="C1345" s="41" t="s">
        <v>607</v>
      </c>
      <c r="D1345" s="42">
        <v>60</v>
      </c>
      <c r="E1345" s="42">
        <v>75</v>
      </c>
      <c r="F1345" s="41" t="s">
        <v>698</v>
      </c>
      <c r="G1345" s="41" t="s">
        <v>1792</v>
      </c>
      <c r="H1345" s="42">
        <v>75</v>
      </c>
      <c r="I1345" s="41"/>
    </row>
    <row r="1346" spans="1:9" ht="14.25" customHeight="1" x14ac:dyDescent="0.2">
      <c r="A1346" s="41">
        <v>138</v>
      </c>
      <c r="B1346" s="42" t="s">
        <v>638</v>
      </c>
      <c r="C1346" s="41" t="s">
        <v>547</v>
      </c>
      <c r="D1346" s="42">
        <v>32</v>
      </c>
      <c r="E1346" s="42">
        <v>32</v>
      </c>
      <c r="F1346" s="41" t="s">
        <v>191</v>
      </c>
      <c r="G1346" s="41" t="s">
        <v>218</v>
      </c>
      <c r="H1346" s="42">
        <v>40</v>
      </c>
      <c r="I1346" s="41"/>
    </row>
    <row r="1347" spans="1:9" ht="14.25" customHeight="1" x14ac:dyDescent="0.2">
      <c r="A1347" s="41">
        <v>139</v>
      </c>
      <c r="B1347" s="42" t="s">
        <v>444</v>
      </c>
      <c r="C1347" s="41" t="s">
        <v>608</v>
      </c>
      <c r="D1347" s="42">
        <v>80</v>
      </c>
      <c r="E1347" s="42">
        <v>80</v>
      </c>
      <c r="F1347" s="41" t="s">
        <v>1753</v>
      </c>
      <c r="G1347" s="41" t="s">
        <v>236</v>
      </c>
      <c r="H1347" s="42">
        <v>30</v>
      </c>
      <c r="I1347" s="41"/>
    </row>
    <row r="1348" spans="1:9" ht="14.25" customHeight="1" x14ac:dyDescent="0.2">
      <c r="A1348" s="41">
        <v>140</v>
      </c>
      <c r="B1348" s="42" t="s">
        <v>446</v>
      </c>
      <c r="C1348" s="41" t="s">
        <v>609</v>
      </c>
      <c r="D1348" s="42">
        <v>60</v>
      </c>
      <c r="E1348" s="42">
        <v>60</v>
      </c>
      <c r="F1348" s="41" t="s">
        <v>729</v>
      </c>
      <c r="G1348" s="41" t="s">
        <v>655</v>
      </c>
      <c r="H1348" s="42">
        <v>30</v>
      </c>
      <c r="I1348" s="41"/>
    </row>
    <row r="1349" spans="1:9" ht="14.25" customHeight="1" x14ac:dyDescent="0.2">
      <c r="A1349" s="41">
        <v>141</v>
      </c>
      <c r="B1349" s="42" t="s">
        <v>447</v>
      </c>
      <c r="C1349" s="41" t="s">
        <v>610</v>
      </c>
      <c r="D1349" s="42">
        <v>80</v>
      </c>
      <c r="E1349" s="42">
        <v>80</v>
      </c>
      <c r="F1349" s="41" t="s">
        <v>1879</v>
      </c>
      <c r="G1349" s="41" t="s">
        <v>73</v>
      </c>
      <c r="H1349" s="42">
        <v>88</v>
      </c>
      <c r="I1349" s="41"/>
    </row>
    <row r="1350" spans="1:9" ht="14.25" customHeight="1" x14ac:dyDescent="0.2">
      <c r="A1350" s="41">
        <v>142</v>
      </c>
      <c r="B1350" s="42" t="s">
        <v>448</v>
      </c>
      <c r="C1350" s="41" t="s">
        <v>611</v>
      </c>
      <c r="D1350" s="42">
        <v>80</v>
      </c>
      <c r="E1350" s="42">
        <v>80</v>
      </c>
      <c r="F1350" s="41" t="s">
        <v>1874</v>
      </c>
      <c r="G1350" s="41" t="s">
        <v>651</v>
      </c>
      <c r="H1350" s="42">
        <v>88</v>
      </c>
      <c r="I1350" s="41"/>
    </row>
    <row r="1351" spans="1:9" ht="14.25" customHeight="1" x14ac:dyDescent="0.2">
      <c r="A1351" s="41">
        <v>143</v>
      </c>
      <c r="B1351" s="42" t="s">
        <v>295</v>
      </c>
      <c r="C1351" s="41" t="s">
        <v>569</v>
      </c>
      <c r="D1351" s="42">
        <v>80</v>
      </c>
      <c r="E1351" s="42">
        <v>0</v>
      </c>
      <c r="F1351" s="41"/>
      <c r="G1351" s="41"/>
      <c r="H1351" s="42"/>
      <c r="I1351" s="41"/>
    </row>
    <row r="1352" spans="1:9" ht="14.25" customHeight="1" x14ac:dyDescent="0.2">
      <c r="A1352" s="41">
        <v>144</v>
      </c>
      <c r="B1352" s="42" t="s">
        <v>449</v>
      </c>
      <c r="C1352" s="41" t="s">
        <v>612</v>
      </c>
      <c r="D1352" s="42">
        <v>21</v>
      </c>
      <c r="E1352" s="42">
        <v>21</v>
      </c>
      <c r="F1352" s="41" t="s">
        <v>1548</v>
      </c>
      <c r="G1352" s="41" t="s">
        <v>236</v>
      </c>
      <c r="H1352" s="42">
        <v>30</v>
      </c>
      <c r="I1352" s="41"/>
    </row>
    <row r="1353" spans="1:9" ht="14.25" customHeight="1" x14ac:dyDescent="0.2">
      <c r="A1353" s="41">
        <v>145</v>
      </c>
      <c r="B1353" s="42" t="s">
        <v>450</v>
      </c>
      <c r="C1353" s="41" t="s">
        <v>434</v>
      </c>
      <c r="D1353" s="42">
        <v>70</v>
      </c>
      <c r="E1353" s="42">
        <v>96</v>
      </c>
      <c r="F1353" s="41" t="s">
        <v>1620</v>
      </c>
      <c r="G1353" s="41" t="s">
        <v>654</v>
      </c>
      <c r="H1353" s="42">
        <v>96</v>
      </c>
      <c r="I1353" s="41"/>
    </row>
    <row r="1354" spans="1:9" ht="14.25" customHeight="1" x14ac:dyDescent="0.2">
      <c r="A1354" s="41">
        <v>146</v>
      </c>
      <c r="B1354" s="42" t="s">
        <v>452</v>
      </c>
      <c r="C1354" s="41" t="s">
        <v>613</v>
      </c>
      <c r="D1354" s="42">
        <v>40</v>
      </c>
      <c r="E1354" s="42">
        <v>40</v>
      </c>
      <c r="F1354" s="41" t="s">
        <v>1648</v>
      </c>
      <c r="G1354" s="41" t="s">
        <v>1150</v>
      </c>
      <c r="H1354" s="42">
        <v>60</v>
      </c>
      <c r="I1354" s="41"/>
    </row>
    <row r="1355" spans="1:9" ht="14.25" customHeight="1" x14ac:dyDescent="0.2">
      <c r="A1355" s="41">
        <v>147</v>
      </c>
      <c r="B1355" s="42" t="s">
        <v>635</v>
      </c>
      <c r="C1355" s="41" t="s">
        <v>1845</v>
      </c>
      <c r="D1355" s="42"/>
      <c r="E1355" s="42">
        <v>945</v>
      </c>
      <c r="F1355" s="41" t="s">
        <v>662</v>
      </c>
      <c r="G1355" s="41" t="s">
        <v>1777</v>
      </c>
      <c r="H1355" s="42">
        <v>30</v>
      </c>
      <c r="I1355" s="41"/>
    </row>
    <row r="1356" spans="1:9" ht="14.25" customHeight="1" x14ac:dyDescent="0.2">
      <c r="A1356" s="41"/>
      <c r="B1356" s="42"/>
      <c r="C1356" s="41"/>
      <c r="D1356" s="42"/>
      <c r="E1356" s="42"/>
      <c r="F1356" s="41" t="s">
        <v>699</v>
      </c>
      <c r="G1356" s="41" t="s">
        <v>1777</v>
      </c>
      <c r="H1356" s="42">
        <v>60</v>
      </c>
      <c r="I1356" s="41"/>
    </row>
    <row r="1357" spans="1:9" ht="14.25" customHeight="1" x14ac:dyDescent="0.2">
      <c r="A1357" s="41"/>
      <c r="B1357" s="42"/>
      <c r="C1357" s="41"/>
      <c r="D1357" s="42"/>
      <c r="E1357" s="42"/>
      <c r="F1357" s="41" t="s">
        <v>1809</v>
      </c>
      <c r="G1357" s="41" t="s">
        <v>1777</v>
      </c>
      <c r="H1357" s="42">
        <v>75</v>
      </c>
      <c r="I1357" s="41"/>
    </row>
    <row r="1358" spans="1:9" ht="14.25" customHeight="1" x14ac:dyDescent="0.2">
      <c r="A1358" s="41"/>
      <c r="B1358" s="42"/>
      <c r="C1358" s="41"/>
      <c r="D1358" s="42"/>
      <c r="E1358" s="42"/>
      <c r="F1358" s="41" t="s">
        <v>700</v>
      </c>
      <c r="G1358" s="41" t="s">
        <v>1777</v>
      </c>
      <c r="H1358" s="42">
        <v>75</v>
      </c>
      <c r="I1358" s="41"/>
    </row>
    <row r="1359" spans="1:9" ht="14.25" customHeight="1" x14ac:dyDescent="0.2">
      <c r="A1359" s="41"/>
      <c r="B1359" s="42"/>
      <c r="C1359" s="41"/>
      <c r="D1359" s="42"/>
      <c r="E1359" s="42"/>
      <c r="F1359" s="41" t="s">
        <v>662</v>
      </c>
      <c r="G1359" s="41" t="s">
        <v>1803</v>
      </c>
      <c r="H1359" s="42">
        <v>30</v>
      </c>
      <c r="I1359" s="41"/>
    </row>
    <row r="1360" spans="1:9" ht="14.25" customHeight="1" x14ac:dyDescent="0.2">
      <c r="A1360" s="41"/>
      <c r="B1360" s="42"/>
      <c r="C1360" s="41"/>
      <c r="D1360" s="42"/>
      <c r="E1360" s="42"/>
      <c r="F1360" s="41" t="s">
        <v>699</v>
      </c>
      <c r="G1360" s="41" t="s">
        <v>1017</v>
      </c>
      <c r="H1360" s="42"/>
      <c r="I1360" s="41"/>
    </row>
    <row r="1361" spans="1:9" ht="14.25" customHeight="1" x14ac:dyDescent="0.2">
      <c r="A1361" s="41"/>
      <c r="B1361" s="42"/>
      <c r="C1361" s="41"/>
      <c r="D1361" s="42"/>
      <c r="E1361" s="42"/>
      <c r="F1361" s="41" t="s">
        <v>1741</v>
      </c>
      <c r="G1361" s="41" t="s">
        <v>1017</v>
      </c>
      <c r="H1361" s="42"/>
      <c r="I1361" s="41"/>
    </row>
    <row r="1362" spans="1:9" ht="14.25" customHeight="1" x14ac:dyDescent="0.2">
      <c r="A1362" s="41"/>
      <c r="B1362" s="42"/>
      <c r="C1362" s="41"/>
      <c r="D1362" s="42"/>
      <c r="E1362" s="42"/>
      <c r="F1362" s="41" t="s">
        <v>700</v>
      </c>
      <c r="G1362" s="41" t="s">
        <v>1017</v>
      </c>
      <c r="H1362" s="42"/>
      <c r="I1362" s="41"/>
    </row>
    <row r="1363" spans="1:9" ht="14.25" customHeight="1" x14ac:dyDescent="0.2">
      <c r="A1363" s="41"/>
      <c r="B1363" s="42"/>
      <c r="C1363" s="41"/>
      <c r="D1363" s="42"/>
      <c r="E1363" s="42"/>
      <c r="F1363" s="41" t="s">
        <v>699</v>
      </c>
      <c r="G1363" s="41" t="s">
        <v>1019</v>
      </c>
      <c r="H1363" s="42"/>
      <c r="I1363" s="41"/>
    </row>
    <row r="1364" spans="1:9" ht="14.25" customHeight="1" x14ac:dyDescent="0.2">
      <c r="A1364" s="41"/>
      <c r="B1364" s="42"/>
      <c r="C1364" s="41"/>
      <c r="D1364" s="42"/>
      <c r="E1364" s="42"/>
      <c r="F1364" s="41" t="s">
        <v>1741</v>
      </c>
      <c r="G1364" s="41" t="s">
        <v>1019</v>
      </c>
      <c r="H1364" s="42"/>
      <c r="I1364" s="41"/>
    </row>
    <row r="1365" spans="1:9" ht="14.25" customHeight="1" x14ac:dyDescent="0.2">
      <c r="A1365" s="41"/>
      <c r="B1365" s="42"/>
      <c r="C1365" s="41"/>
      <c r="D1365" s="42"/>
      <c r="E1365" s="42"/>
      <c r="F1365" s="41" t="s">
        <v>700</v>
      </c>
      <c r="G1365" s="41" t="s">
        <v>1019</v>
      </c>
      <c r="H1365" s="42"/>
      <c r="I1365" s="41"/>
    </row>
    <row r="1366" spans="1:9" ht="14.25" customHeight="1" x14ac:dyDescent="0.2">
      <c r="A1366" s="41"/>
      <c r="B1366" s="42"/>
      <c r="C1366" s="41"/>
      <c r="D1366" s="42"/>
      <c r="E1366" s="42"/>
      <c r="F1366" s="41" t="s">
        <v>662</v>
      </c>
      <c r="G1366" s="41" t="s">
        <v>644</v>
      </c>
      <c r="H1366" s="42">
        <v>15</v>
      </c>
      <c r="I1366" s="41"/>
    </row>
    <row r="1367" spans="1:9" ht="14.25" customHeight="1" x14ac:dyDescent="0.2">
      <c r="A1367" s="41"/>
      <c r="B1367" s="42"/>
      <c r="C1367" s="41"/>
      <c r="D1367" s="42"/>
      <c r="E1367" s="42"/>
      <c r="F1367" s="41" t="s">
        <v>1866</v>
      </c>
      <c r="G1367" s="41" t="s">
        <v>644</v>
      </c>
      <c r="H1367" s="42">
        <v>45</v>
      </c>
      <c r="I1367" s="41"/>
    </row>
    <row r="1368" spans="1:9" ht="14.25" customHeight="1" x14ac:dyDescent="0.2">
      <c r="A1368" s="41"/>
      <c r="B1368" s="42"/>
      <c r="C1368" s="41"/>
      <c r="D1368" s="42"/>
      <c r="E1368" s="42"/>
      <c r="F1368" s="41" t="s">
        <v>700</v>
      </c>
      <c r="G1368" s="41" t="s">
        <v>644</v>
      </c>
      <c r="H1368" s="42">
        <v>45</v>
      </c>
      <c r="I1368" s="41"/>
    </row>
    <row r="1369" spans="1:9" ht="14.25" customHeight="1" x14ac:dyDescent="0.2">
      <c r="A1369" s="41"/>
      <c r="B1369" s="42"/>
      <c r="C1369" s="41"/>
      <c r="D1369" s="42"/>
      <c r="E1369" s="42"/>
      <c r="F1369" s="41" t="s">
        <v>1861</v>
      </c>
      <c r="G1369" s="41" t="s">
        <v>267</v>
      </c>
      <c r="H1369" s="42">
        <v>45</v>
      </c>
      <c r="I1369" s="41"/>
    </row>
    <row r="1370" spans="1:9" ht="14.25" customHeight="1" x14ac:dyDescent="0.2">
      <c r="A1370" s="41"/>
      <c r="B1370" s="42"/>
      <c r="C1370" s="41"/>
      <c r="D1370" s="42"/>
      <c r="E1370" s="42"/>
      <c r="F1370" s="41" t="s">
        <v>1861</v>
      </c>
      <c r="G1370" s="41" t="s">
        <v>640</v>
      </c>
      <c r="H1370" s="42">
        <v>45</v>
      </c>
      <c r="I1370" s="41"/>
    </row>
    <row r="1371" spans="1:9" ht="14.25" customHeight="1" x14ac:dyDescent="0.2">
      <c r="A1371" s="41"/>
      <c r="B1371" s="42"/>
      <c r="C1371" s="41"/>
      <c r="D1371" s="42"/>
      <c r="E1371" s="42"/>
      <c r="F1371" s="41" t="s">
        <v>1867</v>
      </c>
      <c r="G1371" s="41" t="s">
        <v>633</v>
      </c>
      <c r="H1371" s="42">
        <v>30</v>
      </c>
      <c r="I1371" s="41"/>
    </row>
    <row r="1372" spans="1:9" ht="14.25" customHeight="1" x14ac:dyDescent="0.2">
      <c r="A1372" s="41"/>
      <c r="B1372" s="42"/>
      <c r="C1372" s="41"/>
      <c r="D1372" s="42"/>
      <c r="E1372" s="42"/>
      <c r="F1372" s="41" t="s">
        <v>699</v>
      </c>
      <c r="G1372" s="41" t="s">
        <v>1315</v>
      </c>
      <c r="H1372" s="42">
        <v>30</v>
      </c>
      <c r="I1372" s="41"/>
    </row>
    <row r="1373" spans="1:9" ht="14.25" customHeight="1" x14ac:dyDescent="0.2">
      <c r="A1373" s="41"/>
      <c r="B1373" s="42"/>
      <c r="C1373" s="41"/>
      <c r="D1373" s="42"/>
      <c r="E1373" s="42"/>
      <c r="F1373" s="41" t="s">
        <v>1868</v>
      </c>
      <c r="G1373" s="41" t="s">
        <v>1315</v>
      </c>
      <c r="H1373" s="42">
        <v>45</v>
      </c>
      <c r="I1373" s="41"/>
    </row>
    <row r="1374" spans="1:9" ht="14.25" customHeight="1" x14ac:dyDescent="0.2">
      <c r="A1374" s="41"/>
      <c r="B1374" s="42"/>
      <c r="C1374" s="41"/>
      <c r="D1374" s="42"/>
      <c r="E1374" s="42"/>
      <c r="F1374" s="41" t="s">
        <v>700</v>
      </c>
      <c r="G1374" s="41" t="s">
        <v>1315</v>
      </c>
      <c r="H1374" s="42">
        <v>45</v>
      </c>
      <c r="I1374" s="41"/>
    </row>
    <row r="1375" spans="1:9" ht="14.25" customHeight="1" x14ac:dyDescent="0.2">
      <c r="A1375" s="41"/>
      <c r="B1375" s="42"/>
      <c r="C1375" s="41"/>
      <c r="D1375" s="42"/>
      <c r="E1375" s="42"/>
      <c r="F1375" s="41" t="s">
        <v>254</v>
      </c>
      <c r="G1375" s="41" t="s">
        <v>1849</v>
      </c>
      <c r="H1375" s="42">
        <v>60</v>
      </c>
      <c r="I1375" s="41"/>
    </row>
    <row r="1376" spans="1:9" ht="14.25" customHeight="1" x14ac:dyDescent="0.2">
      <c r="A1376" s="41"/>
      <c r="B1376" s="42"/>
      <c r="C1376" s="41"/>
      <c r="D1376" s="42"/>
      <c r="E1376" s="42"/>
      <c r="F1376" s="41" t="s">
        <v>1869</v>
      </c>
      <c r="G1376" s="41" t="s">
        <v>1849</v>
      </c>
      <c r="H1376" s="42">
        <v>75</v>
      </c>
      <c r="I1376" s="41"/>
    </row>
    <row r="1377" spans="1:54" ht="14.25" customHeight="1" x14ac:dyDescent="0.2">
      <c r="A1377" s="41"/>
      <c r="B1377" s="42"/>
      <c r="C1377" s="41"/>
      <c r="D1377" s="42"/>
      <c r="E1377" s="42"/>
      <c r="F1377" s="41" t="s">
        <v>262</v>
      </c>
      <c r="G1377" s="41" t="s">
        <v>1849</v>
      </c>
      <c r="H1377" s="42">
        <v>75</v>
      </c>
      <c r="I1377" s="41"/>
    </row>
    <row r="1378" spans="1:54" ht="14.25" customHeight="1" x14ac:dyDescent="0.2">
      <c r="A1378" s="44"/>
      <c r="B1378" s="45"/>
      <c r="C1378" s="44"/>
      <c r="D1378" s="45"/>
      <c r="E1378" s="45"/>
      <c r="F1378" s="44" t="s">
        <v>1870</v>
      </c>
      <c r="G1378" s="44" t="s">
        <v>1849</v>
      </c>
      <c r="H1378" s="45">
        <v>120</v>
      </c>
      <c r="I1378" s="44"/>
    </row>
    <row r="1379" spans="1:54" ht="14.25" customHeight="1" x14ac:dyDescent="0.2">
      <c r="F1379" s="37" t="s">
        <v>2454</v>
      </c>
    </row>
    <row r="1380" spans="1:54" s="51" customFormat="1" ht="27.75" customHeight="1" x14ac:dyDescent="0.25">
      <c r="A1380" s="57"/>
      <c r="B1380" s="58"/>
      <c r="C1380" s="59"/>
      <c r="D1380" s="60"/>
      <c r="E1380" s="61"/>
      <c r="F1380" s="61"/>
      <c r="G1380" s="61"/>
      <c r="H1380" s="61"/>
      <c r="I1380" s="61"/>
      <c r="J1380" s="61"/>
      <c r="K1380" s="61"/>
      <c r="L1380" s="61"/>
      <c r="M1380" s="61"/>
      <c r="N1380" s="61"/>
      <c r="O1380" s="61"/>
      <c r="P1380" s="61"/>
      <c r="Q1380" s="61"/>
      <c r="R1380" s="61"/>
      <c r="S1380" s="61"/>
      <c r="T1380" s="61"/>
      <c r="U1380" s="61"/>
      <c r="V1380" s="61"/>
      <c r="W1380" s="63"/>
      <c r="X1380" s="13"/>
      <c r="Y1380" s="62"/>
      <c r="Z1380" s="62"/>
      <c r="AA1380" s="62"/>
      <c r="AB1380" s="62"/>
      <c r="AC1380" s="62"/>
      <c r="AD1380" s="64"/>
      <c r="AE1380" s="64"/>
      <c r="AF1380" s="64"/>
      <c r="AG1380" s="62"/>
      <c r="AH1380" s="62"/>
      <c r="AI1380" s="62"/>
      <c r="AJ1380" s="62"/>
      <c r="AK1380" s="62"/>
      <c r="AL1380" s="62"/>
      <c r="AM1380" s="62"/>
      <c r="AN1380" s="62"/>
      <c r="BA1380" s="15"/>
      <c r="BB1380" s="15"/>
    </row>
    <row r="1381" spans="1:54" s="8" customFormat="1" ht="21" customHeight="1" x14ac:dyDescent="0.2">
      <c r="A1381" s="2190"/>
      <c r="B1381" s="2190"/>
      <c r="C1381" s="2190"/>
      <c r="E1381" s="25"/>
      <c r="H1381" s="15"/>
      <c r="I1381" s="850"/>
      <c r="J1381" s="15"/>
      <c r="K1381" s="15"/>
      <c r="L1381" s="15"/>
      <c r="M1381" s="15"/>
      <c r="N1381" s="15"/>
      <c r="O1381" s="15"/>
      <c r="P1381" s="15"/>
      <c r="Q1381" s="1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BA1381" s="26"/>
      <c r="BB1381" s="26"/>
    </row>
    <row r="1382" spans="1:54" s="8" customFormat="1" ht="18.75" x14ac:dyDescent="0.2">
      <c r="B1382" s="25"/>
      <c r="C1382" s="25"/>
      <c r="D1382" s="25"/>
      <c r="E1382" s="25"/>
      <c r="F1382" s="25"/>
      <c r="G1382" s="2190"/>
      <c r="H1382" s="2190"/>
      <c r="I1382" s="2190"/>
      <c r="J1382" s="26"/>
      <c r="K1382" s="26"/>
      <c r="L1382" s="26"/>
      <c r="M1382" s="26"/>
      <c r="N1382" s="26"/>
      <c r="O1382" s="26"/>
      <c r="P1382" s="26"/>
      <c r="Q1382" s="26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BA1382" s="25"/>
      <c r="BB1382" s="25"/>
    </row>
    <row r="1383" spans="1:54" s="8" customFormat="1" ht="18.75" x14ac:dyDescent="0.2"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BA1383" s="25"/>
      <c r="BB1383" s="25"/>
    </row>
    <row r="1384" spans="1:54" s="8" customFormat="1" ht="18.75" x14ac:dyDescent="0.2"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BA1384" s="25"/>
      <c r="BB1384" s="25"/>
    </row>
    <row r="1385" spans="1:54" s="8" customFormat="1" ht="18.75" x14ac:dyDescent="0.2"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BA1385" s="25"/>
      <c r="BB1385" s="25"/>
    </row>
    <row r="1386" spans="1:54" s="8" customFormat="1" ht="18.75" x14ac:dyDescent="0.2">
      <c r="A1386" s="2190"/>
      <c r="B1386" s="2190"/>
      <c r="C1386" s="2190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BA1386" s="25"/>
      <c r="BB1386" s="25"/>
    </row>
    <row r="1387" spans="1:54" ht="14.25" customHeight="1" x14ac:dyDescent="0.2">
      <c r="F1387" s="25"/>
      <c r="G1387" s="2190"/>
      <c r="H1387" s="2190"/>
      <c r="I1387" s="2190"/>
      <c r="J1387" s="26"/>
      <c r="K1387" s="26"/>
      <c r="L1387" s="26"/>
      <c r="M1387" s="26"/>
      <c r="N1387" s="26"/>
      <c r="O1387" s="26"/>
      <c r="P1387" s="26"/>
      <c r="Q1387" s="26"/>
    </row>
  </sheetData>
  <mergeCells count="8">
    <mergeCell ref="A1381:C1381"/>
    <mergeCell ref="A1386:C1386"/>
    <mergeCell ref="G1382:I1382"/>
    <mergeCell ref="G1387:I1387"/>
    <mergeCell ref="A1:E1"/>
    <mergeCell ref="A2:E2"/>
    <mergeCell ref="A4:I4"/>
    <mergeCell ref="A5:I5"/>
  </mergeCells>
  <pageMargins left="0.82" right="0.28000000000000003" top="0.3" bottom="0.43" header="0.3" footer="0.3"/>
  <pageSetup paperSize="9" scale="90" orientation="portrait" r:id="rId1"/>
  <colBreaks count="1" manualBreakCount="1">
    <brk id="9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update">
                <anchor moveWithCells="1" sizeWithCells="1">
                  <from>
                    <xdr:col>9</xdr:col>
                    <xdr:colOff>38100</xdr:colOff>
                    <xdr:row>2</xdr:row>
                    <xdr:rowOff>0</xdr:rowOff>
                  </from>
                  <to>
                    <xdr:col>10</xdr:col>
                    <xdr:colOff>104775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B32"/>
  <sheetViews>
    <sheetView topLeftCell="A10" zoomScale="70" zoomScaleNormal="70" zoomScaleSheetLayoutView="85" workbookViewId="0">
      <selection activeCell="S9" sqref="S9"/>
    </sheetView>
  </sheetViews>
  <sheetFormatPr defaultColWidth="9.140625" defaultRowHeight="15.75" x14ac:dyDescent="0.2"/>
  <cols>
    <col min="1" max="1" width="4.140625" style="8" customWidth="1"/>
    <col min="2" max="2" width="28.28515625" style="8" customWidth="1"/>
    <col min="3" max="3" width="4.42578125" style="8" customWidth="1"/>
    <col min="4" max="24" width="3.28515625" style="8" customWidth="1"/>
    <col min="25" max="25" width="3.5703125" style="8" customWidth="1"/>
    <col min="26" max="27" width="3.28515625" style="8" customWidth="1"/>
    <col min="28" max="28" width="4" style="8" customWidth="1"/>
    <col min="29" max="48" width="3.28515625" style="8" customWidth="1"/>
    <col min="49" max="49" width="4.140625" style="8" customWidth="1"/>
    <col min="50" max="50" width="3.28515625" style="8" customWidth="1"/>
    <col min="51" max="51" width="4.28515625" style="8" customWidth="1"/>
    <col min="52" max="52" width="3.7109375" style="8" customWidth="1"/>
    <col min="53" max="54" width="3.28515625" style="8" customWidth="1"/>
    <col min="55" max="16384" width="9.140625" style="8"/>
  </cols>
  <sheetData>
    <row r="1" spans="1:54" s="848" customFormat="1" ht="18.75" x14ac:dyDescent="0.2">
      <c r="A1" s="2193" t="s">
        <v>24</v>
      </c>
      <c r="B1" s="2193"/>
      <c r="C1" s="2193"/>
      <c r="D1" s="2193"/>
      <c r="E1" s="2193"/>
      <c r="F1" s="2193"/>
    </row>
    <row r="2" spans="1:54" s="848" customFormat="1" ht="18.75" x14ac:dyDescent="0.2">
      <c r="A2" s="2190" t="s">
        <v>25</v>
      </c>
      <c r="B2" s="2190"/>
      <c r="C2" s="2190"/>
      <c r="D2" s="2190"/>
      <c r="E2" s="2190"/>
      <c r="F2" s="2190"/>
    </row>
    <row r="3" spans="1:54" s="848" customFormat="1" ht="18.75" x14ac:dyDescent="0.2">
      <c r="A3" s="2190" t="s">
        <v>26</v>
      </c>
      <c r="B3" s="2190"/>
      <c r="C3" s="2190"/>
      <c r="D3" s="2190"/>
      <c r="E3" s="2190"/>
      <c r="F3" s="2190"/>
    </row>
    <row r="4" spans="1:54" ht="33.75" customHeight="1" x14ac:dyDescent="0.2">
      <c r="A4" s="2203" t="s">
        <v>1909</v>
      </c>
      <c r="B4" s="2203"/>
      <c r="C4" s="2203"/>
      <c r="D4" s="2203"/>
      <c r="E4" s="2203"/>
      <c r="F4" s="2203"/>
      <c r="G4" s="2203"/>
      <c r="H4" s="2203"/>
      <c r="I4" s="2203"/>
      <c r="J4" s="2203"/>
      <c r="K4" s="2203"/>
      <c r="L4" s="2203"/>
      <c r="M4" s="2203"/>
      <c r="N4" s="2203"/>
      <c r="O4" s="2203"/>
      <c r="P4" s="2203"/>
      <c r="Q4" s="2203"/>
      <c r="R4" s="2203"/>
      <c r="S4" s="2203"/>
      <c r="T4" s="2203"/>
      <c r="U4" s="2203"/>
      <c r="V4" s="2203"/>
      <c r="W4" s="2203"/>
      <c r="X4" s="2203"/>
      <c r="Y4" s="2203"/>
      <c r="Z4" s="2203"/>
      <c r="AA4" s="2203"/>
      <c r="AB4" s="2203"/>
      <c r="AC4" s="2203"/>
      <c r="AD4" s="2203"/>
      <c r="AE4" s="2203"/>
      <c r="AF4" s="2203"/>
      <c r="AG4" s="2203"/>
      <c r="AH4" s="2203"/>
      <c r="AI4" s="2203"/>
      <c r="AJ4" s="2203"/>
      <c r="AK4" s="2203"/>
      <c r="AL4" s="2203"/>
      <c r="AM4" s="2203"/>
      <c r="AN4" s="2203"/>
      <c r="AO4" s="2203"/>
      <c r="AP4" s="2203"/>
      <c r="AQ4" s="2203"/>
      <c r="AR4" s="2203"/>
      <c r="AS4" s="2203"/>
      <c r="AT4" s="2203"/>
      <c r="AU4" s="2203"/>
      <c r="AV4" s="2203"/>
      <c r="AW4" s="2203"/>
      <c r="AX4" s="2203"/>
      <c r="AY4" s="2203"/>
      <c r="AZ4" s="2203"/>
      <c r="BA4" s="2203"/>
    </row>
    <row r="5" spans="1:54" ht="10.5" customHeight="1" x14ac:dyDescent="0.2">
      <c r="A5" s="10"/>
      <c r="B5" s="21"/>
      <c r="C5" s="21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4" ht="31.5" customHeight="1" x14ac:dyDescent="0.2">
      <c r="A6" s="2207" t="s">
        <v>828</v>
      </c>
      <c r="B6" s="47" t="s">
        <v>1</v>
      </c>
      <c r="C6" s="2209" t="s">
        <v>1885</v>
      </c>
      <c r="D6" s="2209"/>
      <c r="E6" s="2209"/>
      <c r="F6" s="2191" t="s">
        <v>1886</v>
      </c>
      <c r="G6" s="2192"/>
      <c r="H6" s="2192"/>
      <c r="I6" s="2192"/>
      <c r="J6" s="2191" t="s">
        <v>1887</v>
      </c>
      <c r="K6" s="2192"/>
      <c r="L6" s="2192"/>
      <c r="M6" s="2192"/>
      <c r="N6" s="2192"/>
      <c r="O6" s="2191" t="s">
        <v>1888</v>
      </c>
      <c r="P6" s="2192"/>
      <c r="Q6" s="2192"/>
      <c r="R6" s="2192"/>
      <c r="S6" s="2191" t="s">
        <v>1889</v>
      </c>
      <c r="T6" s="2192"/>
      <c r="U6" s="2192"/>
      <c r="V6" s="2192"/>
      <c r="W6" s="2192"/>
      <c r="X6" s="2191" t="s">
        <v>1890</v>
      </c>
      <c r="Y6" s="2191"/>
      <c r="Z6" s="2191"/>
      <c r="AA6" s="2191"/>
      <c r="AB6" s="2191" t="s">
        <v>1891</v>
      </c>
      <c r="AC6" s="2192"/>
      <c r="AD6" s="2192"/>
      <c r="AE6" s="2192"/>
      <c r="AF6" s="2191" t="s">
        <v>1892</v>
      </c>
      <c r="AG6" s="2192"/>
      <c r="AH6" s="2192"/>
      <c r="AI6" s="2192"/>
      <c r="AJ6" s="2192"/>
      <c r="AK6" s="2191" t="s">
        <v>1893</v>
      </c>
      <c r="AL6" s="2192"/>
      <c r="AM6" s="2192"/>
      <c r="AN6" s="2192"/>
      <c r="AO6" s="2191" t="s">
        <v>1894</v>
      </c>
      <c r="AP6" s="2191"/>
      <c r="AQ6" s="2191"/>
      <c r="AR6" s="2191"/>
      <c r="AS6" s="2191" t="s">
        <v>1895</v>
      </c>
      <c r="AT6" s="2191"/>
      <c r="AU6" s="2191"/>
      <c r="AV6" s="2191"/>
      <c r="AW6" s="2191"/>
      <c r="AX6" s="2191" t="s">
        <v>1896</v>
      </c>
      <c r="AY6" s="2191"/>
      <c r="AZ6" s="2191"/>
      <c r="BA6" s="2191"/>
      <c r="BB6" s="873" t="s">
        <v>1882</v>
      </c>
    </row>
    <row r="7" spans="1:54" ht="29.25" customHeight="1" x14ac:dyDescent="0.2">
      <c r="A7" s="2207"/>
      <c r="B7" s="47" t="s">
        <v>0</v>
      </c>
      <c r="C7" s="30">
        <v>1</v>
      </c>
      <c r="D7" s="30">
        <v>2</v>
      </c>
      <c r="E7" s="30">
        <v>3</v>
      </c>
      <c r="F7" s="30">
        <v>4</v>
      </c>
      <c r="G7" s="30">
        <v>5</v>
      </c>
      <c r="H7" s="30">
        <v>6</v>
      </c>
      <c r="I7" s="30">
        <v>7</v>
      </c>
      <c r="J7" s="30">
        <v>8</v>
      </c>
      <c r="K7" s="30">
        <v>9</v>
      </c>
      <c r="L7" s="30">
        <v>10</v>
      </c>
      <c r="M7" s="30">
        <v>11</v>
      </c>
      <c r="N7" s="30">
        <v>12</v>
      </c>
      <c r="O7" s="30">
        <v>13</v>
      </c>
      <c r="P7" s="30">
        <v>14</v>
      </c>
      <c r="Q7" s="30">
        <v>15</v>
      </c>
      <c r="R7" s="30">
        <v>16</v>
      </c>
      <c r="S7" s="30">
        <v>17</v>
      </c>
      <c r="T7" s="30">
        <v>18</v>
      </c>
      <c r="U7" s="30">
        <v>19</v>
      </c>
      <c r="V7" s="30">
        <v>20</v>
      </c>
      <c r="W7" s="30">
        <v>21</v>
      </c>
      <c r="X7" s="30">
        <v>22</v>
      </c>
      <c r="Y7" s="30">
        <v>23</v>
      </c>
      <c r="Z7" s="30">
        <v>24</v>
      </c>
      <c r="AA7" s="30">
        <v>25</v>
      </c>
      <c r="AB7" s="30">
        <v>26</v>
      </c>
      <c r="AC7" s="30">
        <v>27</v>
      </c>
      <c r="AD7" s="30">
        <v>28</v>
      </c>
      <c r="AE7" s="30">
        <v>29</v>
      </c>
      <c r="AF7" s="30">
        <v>30</v>
      </c>
      <c r="AG7" s="30">
        <v>31</v>
      </c>
      <c r="AH7" s="30">
        <v>32</v>
      </c>
      <c r="AI7" s="30">
        <v>33</v>
      </c>
      <c r="AJ7" s="30">
        <v>34</v>
      </c>
      <c r="AK7" s="30">
        <v>35</v>
      </c>
      <c r="AL7" s="30">
        <v>36</v>
      </c>
      <c r="AM7" s="30">
        <v>37</v>
      </c>
      <c r="AN7" s="30">
        <v>38</v>
      </c>
      <c r="AO7" s="30">
        <v>39</v>
      </c>
      <c r="AP7" s="30">
        <v>40</v>
      </c>
      <c r="AQ7" s="30">
        <v>41</v>
      </c>
      <c r="AR7" s="30">
        <v>42</v>
      </c>
      <c r="AS7" s="30">
        <v>43</v>
      </c>
      <c r="AT7" s="30">
        <v>44</v>
      </c>
      <c r="AU7" s="30">
        <v>45</v>
      </c>
      <c r="AV7" s="30">
        <v>46</v>
      </c>
      <c r="AW7" s="30">
        <v>47</v>
      </c>
      <c r="AX7" s="30">
        <v>48</v>
      </c>
      <c r="AY7" s="30">
        <v>49</v>
      </c>
      <c r="AZ7" s="30">
        <v>50</v>
      </c>
      <c r="BA7" s="30">
        <v>51</v>
      </c>
      <c r="BB7" s="30">
        <v>52</v>
      </c>
    </row>
    <row r="8" spans="1:54" ht="26.25" customHeight="1" x14ac:dyDescent="0.2">
      <c r="A8" s="2207"/>
      <c r="B8" s="28" t="s">
        <v>7</v>
      </c>
      <c r="C8" s="29">
        <v>7</v>
      </c>
      <c r="D8" s="2">
        <v>14</v>
      </c>
      <c r="E8" s="2">
        <v>21</v>
      </c>
      <c r="F8" s="2">
        <v>28</v>
      </c>
      <c r="G8" s="2">
        <v>4</v>
      </c>
      <c r="H8" s="2">
        <v>11</v>
      </c>
      <c r="I8" s="2">
        <v>18</v>
      </c>
      <c r="J8" s="2">
        <v>25</v>
      </c>
      <c r="K8" s="2">
        <v>2</v>
      </c>
      <c r="L8" s="2">
        <v>9</v>
      </c>
      <c r="M8" s="2">
        <v>16</v>
      </c>
      <c r="N8" s="2">
        <v>23</v>
      </c>
      <c r="O8" s="2">
        <v>30</v>
      </c>
      <c r="P8" s="2">
        <v>6</v>
      </c>
      <c r="Q8" s="2">
        <v>13</v>
      </c>
      <c r="R8" s="2">
        <v>20</v>
      </c>
      <c r="S8" s="2">
        <v>27</v>
      </c>
      <c r="T8" s="2">
        <v>4</v>
      </c>
      <c r="U8" s="2">
        <v>11</v>
      </c>
      <c r="V8" s="2">
        <v>18</v>
      </c>
      <c r="W8" s="2">
        <v>25</v>
      </c>
      <c r="X8" s="2">
        <v>1</v>
      </c>
      <c r="Y8" s="2">
        <v>8</v>
      </c>
      <c r="Z8" s="2">
        <v>15</v>
      </c>
      <c r="AA8" s="2">
        <v>22</v>
      </c>
      <c r="AB8" s="9">
        <v>29</v>
      </c>
      <c r="AC8" s="9">
        <v>5</v>
      </c>
      <c r="AD8" s="9">
        <v>12</v>
      </c>
      <c r="AE8" s="2">
        <v>19</v>
      </c>
      <c r="AF8" s="2">
        <v>26</v>
      </c>
      <c r="AG8" s="2">
        <v>4</v>
      </c>
      <c r="AH8" s="2">
        <v>11</v>
      </c>
      <c r="AI8" s="2">
        <v>18</v>
      </c>
      <c r="AJ8" s="2">
        <v>25</v>
      </c>
      <c r="AK8" s="2">
        <v>1</v>
      </c>
      <c r="AL8" s="2">
        <v>8</v>
      </c>
      <c r="AM8" s="2">
        <v>15</v>
      </c>
      <c r="AN8" s="2">
        <v>22</v>
      </c>
      <c r="AO8" s="2">
        <v>29</v>
      </c>
      <c r="AP8" s="2">
        <v>6</v>
      </c>
      <c r="AQ8" s="2">
        <v>13</v>
      </c>
      <c r="AR8" s="2">
        <v>20</v>
      </c>
      <c r="AS8" s="2">
        <v>27</v>
      </c>
      <c r="AT8" s="2">
        <v>3</v>
      </c>
      <c r="AU8" s="2">
        <v>10</v>
      </c>
      <c r="AV8" s="2">
        <v>17</v>
      </c>
      <c r="AW8" s="2">
        <v>24</v>
      </c>
      <c r="AX8" s="2">
        <v>1</v>
      </c>
      <c r="AY8" s="9">
        <v>8</v>
      </c>
      <c r="AZ8" s="9">
        <v>15</v>
      </c>
      <c r="BA8" s="9">
        <v>22</v>
      </c>
      <c r="BB8" s="9">
        <v>29</v>
      </c>
    </row>
    <row r="9" spans="1:54" ht="30" customHeight="1" x14ac:dyDescent="0.2">
      <c r="A9" s="2207"/>
      <c r="B9" s="27" t="s">
        <v>8</v>
      </c>
      <c r="C9" s="29">
        <v>13</v>
      </c>
      <c r="D9" s="2">
        <v>20</v>
      </c>
      <c r="E9" s="2">
        <v>27</v>
      </c>
      <c r="F9" s="2">
        <v>3</v>
      </c>
      <c r="G9" s="2">
        <v>10</v>
      </c>
      <c r="H9" s="2">
        <v>17</v>
      </c>
      <c r="I9" s="2">
        <v>24</v>
      </c>
      <c r="J9" s="2">
        <v>1</v>
      </c>
      <c r="K9" s="2">
        <v>8</v>
      </c>
      <c r="L9" s="2">
        <v>15</v>
      </c>
      <c r="M9" s="2">
        <v>22</v>
      </c>
      <c r="N9" s="2">
        <v>29</v>
      </c>
      <c r="O9" s="2">
        <v>5</v>
      </c>
      <c r="P9" s="2">
        <v>12</v>
      </c>
      <c r="Q9" s="2">
        <v>19</v>
      </c>
      <c r="R9" s="2">
        <v>26</v>
      </c>
      <c r="S9" s="2">
        <v>3</v>
      </c>
      <c r="T9" s="2">
        <v>10</v>
      </c>
      <c r="U9" s="2">
        <v>17</v>
      </c>
      <c r="V9" s="2">
        <v>24</v>
      </c>
      <c r="W9" s="2">
        <v>31</v>
      </c>
      <c r="X9" s="2">
        <v>7</v>
      </c>
      <c r="Y9" s="2">
        <v>14</v>
      </c>
      <c r="Z9" s="2">
        <v>21</v>
      </c>
      <c r="AA9" s="2">
        <v>28</v>
      </c>
      <c r="AB9" s="890">
        <v>4</v>
      </c>
      <c r="AC9" s="9">
        <v>11</v>
      </c>
      <c r="AD9" s="9">
        <v>18</v>
      </c>
      <c r="AE9" s="2">
        <v>25</v>
      </c>
      <c r="AF9" s="2">
        <v>3</v>
      </c>
      <c r="AG9" s="2">
        <v>10</v>
      </c>
      <c r="AH9" s="2">
        <v>17</v>
      </c>
      <c r="AI9" s="2">
        <v>24</v>
      </c>
      <c r="AJ9" s="2">
        <v>31</v>
      </c>
      <c r="AK9" s="2">
        <v>7</v>
      </c>
      <c r="AL9" s="2">
        <v>14</v>
      </c>
      <c r="AM9" s="2">
        <v>21</v>
      </c>
      <c r="AN9" s="2">
        <v>28</v>
      </c>
      <c r="AO9" s="2">
        <v>5</v>
      </c>
      <c r="AP9" s="2">
        <v>12</v>
      </c>
      <c r="AQ9" s="2">
        <v>19</v>
      </c>
      <c r="AR9" s="2">
        <v>26</v>
      </c>
      <c r="AS9" s="2">
        <v>2</v>
      </c>
      <c r="AT9" s="2">
        <v>9</v>
      </c>
      <c r="AU9" s="2">
        <v>16</v>
      </c>
      <c r="AV9" s="2">
        <v>23</v>
      </c>
      <c r="AW9" s="2">
        <v>30</v>
      </c>
      <c r="AX9" s="891">
        <v>7</v>
      </c>
      <c r="AY9" s="886">
        <v>14</v>
      </c>
      <c r="AZ9" s="886">
        <v>21</v>
      </c>
      <c r="BA9" s="886">
        <v>28</v>
      </c>
      <c r="BB9" s="886">
        <v>4</v>
      </c>
    </row>
    <row r="10" spans="1:54" ht="31.5" customHeight="1" x14ac:dyDescent="0.2">
      <c r="A10" s="2207"/>
      <c r="B10" s="65" t="s">
        <v>829</v>
      </c>
      <c r="C10" s="2194" t="s">
        <v>17</v>
      </c>
      <c r="D10" s="2195"/>
      <c r="E10" s="2195"/>
      <c r="F10" s="2195"/>
      <c r="G10" s="2195"/>
      <c r="H10" s="2195"/>
      <c r="I10" s="2195"/>
      <c r="J10" s="2195"/>
      <c r="K10" s="2195"/>
      <c r="L10" s="2195"/>
      <c r="M10" s="2195"/>
      <c r="N10" s="2195"/>
      <c r="O10" s="2195"/>
      <c r="P10" s="2195"/>
      <c r="Q10" s="2195"/>
      <c r="R10" s="2195"/>
      <c r="S10" s="2195"/>
      <c r="T10" s="2195"/>
      <c r="U10" s="2195"/>
      <c r="V10" s="2195"/>
      <c r="W10" s="2195"/>
      <c r="X10" s="2208"/>
      <c r="Y10" s="2194" t="s">
        <v>1897</v>
      </c>
      <c r="Z10" s="2195"/>
      <c r="AA10" s="2195"/>
      <c r="AB10" s="2195"/>
      <c r="AC10" s="2195"/>
      <c r="AD10" s="2195"/>
      <c r="AE10" s="2195"/>
      <c r="AF10" s="2195"/>
      <c r="AG10" s="2195"/>
      <c r="AH10" s="2195"/>
      <c r="AI10" s="2195"/>
      <c r="AJ10" s="2195"/>
      <c r="AK10" s="2195"/>
      <c r="AL10" s="2195"/>
      <c r="AM10" s="2195"/>
      <c r="AN10" s="2195"/>
      <c r="AO10" s="2195"/>
      <c r="AP10" s="2195"/>
      <c r="AQ10" s="2195"/>
      <c r="AR10" s="2195"/>
      <c r="AS10" s="2195"/>
      <c r="AT10" s="2195"/>
      <c r="AU10" s="2195"/>
      <c r="AV10" s="2195"/>
      <c r="AW10" s="892"/>
      <c r="AX10" s="893"/>
      <c r="AY10" s="2214" t="s">
        <v>21</v>
      </c>
      <c r="AZ10" s="2215"/>
      <c r="BA10" s="2215"/>
      <c r="BB10" s="2216"/>
    </row>
    <row r="11" spans="1:54" ht="30.75" customHeight="1" x14ac:dyDescent="0.2">
      <c r="A11" s="872" t="s">
        <v>827</v>
      </c>
      <c r="B11" s="65" t="s">
        <v>1899</v>
      </c>
      <c r="C11" s="49" t="s">
        <v>826</v>
      </c>
      <c r="D11" s="49" t="s">
        <v>2</v>
      </c>
      <c r="E11" s="49" t="s">
        <v>2</v>
      </c>
      <c r="F11" s="50" t="s">
        <v>4</v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870"/>
      <c r="Y11" s="870"/>
      <c r="Z11" s="870"/>
      <c r="AA11" s="870"/>
      <c r="AB11" s="871"/>
      <c r="AC11" s="871"/>
      <c r="AD11" s="871"/>
      <c r="AE11" s="67"/>
      <c r="AF11" s="67"/>
      <c r="AG11" s="870"/>
      <c r="AH11" s="870"/>
      <c r="AI11" s="870"/>
      <c r="AJ11" s="870"/>
      <c r="AK11" s="870"/>
      <c r="AL11" s="67"/>
      <c r="AM11" s="67"/>
      <c r="AN11" s="67"/>
      <c r="AO11" s="67"/>
      <c r="AP11" s="67"/>
      <c r="AQ11" s="67"/>
      <c r="AR11" s="870"/>
      <c r="AS11" s="870"/>
      <c r="AT11" s="870"/>
      <c r="AU11" s="870"/>
      <c r="AV11" s="881"/>
      <c r="AW11" s="893"/>
      <c r="AX11" s="893"/>
      <c r="AY11" s="2210" t="s">
        <v>1902</v>
      </c>
      <c r="AZ11" s="2210"/>
      <c r="BA11" s="2210"/>
      <c r="BB11" s="2211"/>
    </row>
    <row r="12" spans="1:54" s="51" customFormat="1" ht="24" customHeight="1" x14ac:dyDescent="0.25">
      <c r="A12" s="2197" t="s">
        <v>1881</v>
      </c>
      <c r="B12" s="48" t="s">
        <v>473</v>
      </c>
      <c r="C12" s="49" t="s">
        <v>826</v>
      </c>
      <c r="D12" s="49" t="s">
        <v>2</v>
      </c>
      <c r="E12" s="49" t="s">
        <v>2</v>
      </c>
      <c r="F12" s="50" t="s">
        <v>4</v>
      </c>
      <c r="G12" s="867"/>
      <c r="H12" s="867"/>
      <c r="I12" s="867"/>
      <c r="J12" s="867"/>
      <c r="K12" s="867"/>
      <c r="L12" s="867"/>
      <c r="M12" s="867"/>
      <c r="N12" s="867"/>
      <c r="O12" s="867"/>
      <c r="P12" s="867"/>
      <c r="Q12" s="867"/>
      <c r="R12" s="867"/>
      <c r="S12" s="867"/>
      <c r="T12" s="867"/>
      <c r="U12" s="867"/>
      <c r="V12" s="867"/>
      <c r="W12" s="867"/>
      <c r="X12" s="867"/>
      <c r="Y12" s="867"/>
      <c r="Z12" s="887"/>
      <c r="AA12" s="887"/>
      <c r="AB12" s="871"/>
      <c r="AC12" s="888"/>
      <c r="AD12" s="888"/>
      <c r="AE12" s="868"/>
      <c r="AF12" s="869"/>
      <c r="AG12" s="867"/>
      <c r="AH12" s="867"/>
      <c r="AI12" s="867"/>
      <c r="AJ12" s="867"/>
      <c r="AK12" s="867"/>
      <c r="AL12" s="867"/>
      <c r="AM12" s="867"/>
      <c r="AN12" s="867"/>
      <c r="AO12" s="867"/>
      <c r="AP12" s="867"/>
      <c r="AQ12" s="867"/>
      <c r="AR12" s="867"/>
      <c r="AS12" s="867"/>
      <c r="AT12" s="867"/>
      <c r="AU12" s="867"/>
      <c r="AV12" s="882"/>
      <c r="AW12" s="893"/>
      <c r="AX12" s="893"/>
      <c r="AY12" s="2210"/>
      <c r="AZ12" s="2210"/>
      <c r="BA12" s="2210"/>
      <c r="BB12" s="2211"/>
    </row>
    <row r="13" spans="1:54" s="51" customFormat="1" ht="27" customHeight="1" x14ac:dyDescent="0.25">
      <c r="A13" s="2197"/>
      <c r="B13" s="48" t="s">
        <v>1906</v>
      </c>
      <c r="C13" s="52" t="s">
        <v>6</v>
      </c>
      <c r="D13" s="52" t="s">
        <v>6</v>
      </c>
      <c r="E13" s="52" t="s">
        <v>6</v>
      </c>
      <c r="F13" s="52" t="s">
        <v>6</v>
      </c>
      <c r="G13" s="52" t="s">
        <v>6</v>
      </c>
      <c r="H13" s="52" t="s">
        <v>6</v>
      </c>
      <c r="I13" s="52" t="s">
        <v>6</v>
      </c>
      <c r="J13" s="52" t="s">
        <v>6</v>
      </c>
      <c r="K13" s="52" t="s">
        <v>6</v>
      </c>
      <c r="L13" s="52" t="s">
        <v>6</v>
      </c>
      <c r="M13" s="52" t="s">
        <v>6</v>
      </c>
      <c r="N13" s="52" t="s">
        <v>6</v>
      </c>
      <c r="O13" s="52" t="s">
        <v>6</v>
      </c>
      <c r="P13" s="52" t="s">
        <v>6</v>
      </c>
      <c r="Q13" s="52" t="s">
        <v>6</v>
      </c>
      <c r="R13" s="52" t="s">
        <v>6</v>
      </c>
      <c r="S13" s="52" t="s">
        <v>6</v>
      </c>
      <c r="T13" s="52" t="s">
        <v>6</v>
      </c>
      <c r="U13" s="52" t="s">
        <v>6</v>
      </c>
      <c r="V13" s="52" t="s">
        <v>6</v>
      </c>
      <c r="W13" s="52" t="s">
        <v>6</v>
      </c>
      <c r="X13" s="1" t="s">
        <v>5</v>
      </c>
      <c r="Y13" s="53" t="s">
        <v>825</v>
      </c>
      <c r="Z13" s="52" t="s">
        <v>3</v>
      </c>
      <c r="AA13" s="52" t="s">
        <v>3</v>
      </c>
      <c r="AB13" s="2217" t="s">
        <v>1884</v>
      </c>
      <c r="AC13" s="2218"/>
      <c r="AD13" s="2219"/>
      <c r="AE13" s="49" t="s">
        <v>826</v>
      </c>
      <c r="AF13" s="49" t="s">
        <v>2</v>
      </c>
      <c r="AG13" s="49" t="s">
        <v>2</v>
      </c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883"/>
      <c r="AW13" s="893"/>
      <c r="AX13" s="893"/>
      <c r="AY13" s="2210"/>
      <c r="AZ13" s="2210"/>
      <c r="BA13" s="2210"/>
      <c r="BB13" s="2211"/>
    </row>
    <row r="14" spans="1:54" s="51" customFormat="1" ht="27.75" customHeight="1" x14ac:dyDescent="0.25">
      <c r="A14" s="2197"/>
      <c r="B14" s="48" t="s">
        <v>1901</v>
      </c>
      <c r="C14" s="52" t="s">
        <v>6</v>
      </c>
      <c r="D14" s="52" t="s">
        <v>6</v>
      </c>
      <c r="E14" s="52" t="s">
        <v>6</v>
      </c>
      <c r="F14" s="52" t="s">
        <v>6</v>
      </c>
      <c r="G14" s="52" t="s">
        <v>6</v>
      </c>
      <c r="H14" s="52" t="s">
        <v>6</v>
      </c>
      <c r="I14" s="52" t="s">
        <v>6</v>
      </c>
      <c r="J14" s="52" t="s">
        <v>6</v>
      </c>
      <c r="K14" s="52" t="s">
        <v>6</v>
      </c>
      <c r="L14" s="52" t="s">
        <v>6</v>
      </c>
      <c r="M14" s="52" t="s">
        <v>6</v>
      </c>
      <c r="N14" s="52" t="s">
        <v>6</v>
      </c>
      <c r="O14" s="52" t="s">
        <v>6</v>
      </c>
      <c r="P14" s="52" t="s">
        <v>6</v>
      </c>
      <c r="Q14" s="52" t="s">
        <v>6</v>
      </c>
      <c r="R14" s="52" t="s">
        <v>6</v>
      </c>
      <c r="S14" s="52" t="s">
        <v>6</v>
      </c>
      <c r="T14" s="52" t="s">
        <v>6</v>
      </c>
      <c r="U14" s="52" t="s">
        <v>6</v>
      </c>
      <c r="V14" s="52" t="s">
        <v>6</v>
      </c>
      <c r="W14" s="52" t="s">
        <v>6</v>
      </c>
      <c r="X14" s="1" t="s">
        <v>5</v>
      </c>
      <c r="Y14" s="53" t="s">
        <v>825</v>
      </c>
      <c r="Z14" s="52" t="s">
        <v>6</v>
      </c>
      <c r="AA14" s="52" t="s">
        <v>6</v>
      </c>
      <c r="AB14" s="894"/>
      <c r="AC14" s="871"/>
      <c r="AD14" s="871"/>
      <c r="AE14" s="52" t="s">
        <v>6</v>
      </c>
      <c r="AF14" s="52" t="s">
        <v>6</v>
      </c>
      <c r="AG14" s="52" t="s">
        <v>6</v>
      </c>
      <c r="AH14" s="52" t="s">
        <v>6</v>
      </c>
      <c r="AI14" s="52" t="s">
        <v>6</v>
      </c>
      <c r="AJ14" s="52" t="s">
        <v>6</v>
      </c>
      <c r="AK14" s="52" t="s">
        <v>6</v>
      </c>
      <c r="AL14" s="52" t="s">
        <v>6</v>
      </c>
      <c r="AM14" s="52" t="s">
        <v>6</v>
      </c>
      <c r="AN14" s="54" t="s">
        <v>3</v>
      </c>
      <c r="AO14" s="54" t="s">
        <v>3</v>
      </c>
      <c r="AP14" s="54" t="s">
        <v>3</v>
      </c>
      <c r="AQ14" s="54" t="s">
        <v>3</v>
      </c>
      <c r="AR14" s="54" t="s">
        <v>3</v>
      </c>
      <c r="AS14" s="54" t="s">
        <v>3</v>
      </c>
      <c r="AT14" s="54" t="s">
        <v>3</v>
      </c>
      <c r="AU14" s="54" t="s">
        <v>3</v>
      </c>
      <c r="AV14" s="54" t="s">
        <v>3</v>
      </c>
      <c r="AW14" s="54" t="s">
        <v>3</v>
      </c>
      <c r="AX14" s="895" t="s">
        <v>3</v>
      </c>
      <c r="AY14" s="2210"/>
      <c r="AZ14" s="2210"/>
      <c r="BA14" s="2210"/>
      <c r="BB14" s="2211"/>
    </row>
    <row r="15" spans="1:54" s="51" customFormat="1" ht="24" customHeight="1" x14ac:dyDescent="0.25">
      <c r="A15" s="2200" t="s">
        <v>1900</v>
      </c>
      <c r="B15" s="48" t="s">
        <v>473</v>
      </c>
      <c r="C15" s="52" t="s">
        <v>6</v>
      </c>
      <c r="D15" s="52" t="s">
        <v>6</v>
      </c>
      <c r="E15" s="52" t="s">
        <v>6</v>
      </c>
      <c r="F15" s="52" t="s">
        <v>6</v>
      </c>
      <c r="G15" s="52" t="s">
        <v>6</v>
      </c>
      <c r="H15" s="52" t="s">
        <v>6</v>
      </c>
      <c r="I15" s="52" t="s">
        <v>6</v>
      </c>
      <c r="J15" s="52" t="s">
        <v>6</v>
      </c>
      <c r="K15" s="52" t="s">
        <v>6</v>
      </c>
      <c r="L15" s="52" t="s">
        <v>6</v>
      </c>
      <c r="M15" s="52" t="s">
        <v>6</v>
      </c>
      <c r="N15" s="52" t="s">
        <v>6</v>
      </c>
      <c r="O15" s="52" t="s">
        <v>6</v>
      </c>
      <c r="P15" s="52" t="s">
        <v>6</v>
      </c>
      <c r="Q15" s="52" t="s">
        <v>6</v>
      </c>
      <c r="R15" s="52" t="s">
        <v>6</v>
      </c>
      <c r="S15" s="52" t="s">
        <v>6</v>
      </c>
      <c r="T15" s="52" t="s">
        <v>6</v>
      </c>
      <c r="U15" s="52" t="s">
        <v>6</v>
      </c>
      <c r="V15" s="52" t="s">
        <v>6</v>
      </c>
      <c r="W15" s="52" t="s">
        <v>6</v>
      </c>
      <c r="X15" s="1" t="s">
        <v>5</v>
      </c>
      <c r="Y15" s="53" t="s">
        <v>825</v>
      </c>
      <c r="Z15" s="52" t="s">
        <v>6</v>
      </c>
      <c r="AA15" s="52" t="s">
        <v>6</v>
      </c>
      <c r="AB15" s="894"/>
      <c r="AC15" s="871"/>
      <c r="AD15" s="871"/>
      <c r="AE15" s="66" t="s">
        <v>6</v>
      </c>
      <c r="AF15" s="66" t="s">
        <v>6</v>
      </c>
      <c r="AG15" s="52" t="s">
        <v>6</v>
      </c>
      <c r="AH15" s="52" t="s">
        <v>6</v>
      </c>
      <c r="AI15" s="52" t="s">
        <v>6</v>
      </c>
      <c r="AJ15" s="52" t="s">
        <v>6</v>
      </c>
      <c r="AK15" s="52" t="s">
        <v>6</v>
      </c>
      <c r="AL15" s="52" t="s">
        <v>6</v>
      </c>
      <c r="AM15" s="52" t="s">
        <v>6</v>
      </c>
      <c r="AN15" s="52" t="s">
        <v>6</v>
      </c>
      <c r="AO15" s="52" t="s">
        <v>6</v>
      </c>
      <c r="AP15" s="1" t="s">
        <v>5</v>
      </c>
      <c r="AQ15" s="55" t="s">
        <v>3</v>
      </c>
      <c r="AR15" s="55" t="s">
        <v>3</v>
      </c>
      <c r="AS15" s="55" t="s">
        <v>3</v>
      </c>
      <c r="AT15" s="55" t="s">
        <v>3</v>
      </c>
      <c r="AU15" s="55" t="s">
        <v>3</v>
      </c>
      <c r="AV15" s="49" t="s">
        <v>826</v>
      </c>
      <c r="AW15" s="49" t="s">
        <v>2</v>
      </c>
      <c r="AX15" s="884" t="s">
        <v>2</v>
      </c>
      <c r="AY15" s="2210"/>
      <c r="AZ15" s="2210"/>
      <c r="BA15" s="2210"/>
      <c r="BB15" s="2211"/>
    </row>
    <row r="16" spans="1:54" s="51" customFormat="1" ht="24" customHeight="1" x14ac:dyDescent="0.25">
      <c r="A16" s="2201"/>
      <c r="B16" s="48" t="s">
        <v>1904</v>
      </c>
      <c r="C16" s="52" t="s">
        <v>6</v>
      </c>
      <c r="D16" s="52" t="s">
        <v>6</v>
      </c>
      <c r="E16" s="52" t="s">
        <v>6</v>
      </c>
      <c r="F16" s="52" t="s">
        <v>6</v>
      </c>
      <c r="G16" s="52" t="s">
        <v>6</v>
      </c>
      <c r="H16" s="52" t="s">
        <v>6</v>
      </c>
      <c r="I16" s="52" t="s">
        <v>6</v>
      </c>
      <c r="J16" s="52" t="s">
        <v>6</v>
      </c>
      <c r="K16" s="52" t="s">
        <v>6</v>
      </c>
      <c r="L16" s="52" t="s">
        <v>6</v>
      </c>
      <c r="M16" s="52" t="s">
        <v>6</v>
      </c>
      <c r="N16" s="52" t="s">
        <v>6</v>
      </c>
      <c r="O16" s="52" t="s">
        <v>6</v>
      </c>
      <c r="P16" s="52" t="s">
        <v>6</v>
      </c>
      <c r="Q16" s="52" t="s">
        <v>6</v>
      </c>
      <c r="R16" s="52" t="s">
        <v>6</v>
      </c>
      <c r="S16" s="52" t="s">
        <v>6</v>
      </c>
      <c r="T16" s="52" t="s">
        <v>6</v>
      </c>
      <c r="U16" s="52" t="s">
        <v>6</v>
      </c>
      <c r="V16" s="52" t="s">
        <v>6</v>
      </c>
      <c r="W16" s="52" t="s">
        <v>6</v>
      </c>
      <c r="X16" s="1" t="s">
        <v>5</v>
      </c>
      <c r="Y16" s="53" t="s">
        <v>825</v>
      </c>
      <c r="Z16" s="52" t="s">
        <v>6</v>
      </c>
      <c r="AA16" s="52" t="s">
        <v>6</v>
      </c>
      <c r="AB16" s="894"/>
      <c r="AC16" s="871"/>
      <c r="AD16" s="871"/>
      <c r="AE16" s="66" t="s">
        <v>6</v>
      </c>
      <c r="AF16" s="66" t="s">
        <v>6</v>
      </c>
      <c r="AG16" s="52" t="s">
        <v>6</v>
      </c>
      <c r="AH16" s="52" t="s">
        <v>6</v>
      </c>
      <c r="AI16" s="52" t="s">
        <v>6</v>
      </c>
      <c r="AJ16" s="52" t="s">
        <v>6</v>
      </c>
      <c r="AK16" s="52" t="s">
        <v>6</v>
      </c>
      <c r="AL16" s="52" t="s">
        <v>6</v>
      </c>
      <c r="AM16" s="52" t="s">
        <v>6</v>
      </c>
      <c r="AN16" s="52" t="s">
        <v>6</v>
      </c>
      <c r="AO16" s="52" t="s">
        <v>6</v>
      </c>
      <c r="AP16" s="52" t="s">
        <v>6</v>
      </c>
      <c r="AQ16" s="52" t="s">
        <v>6</v>
      </c>
      <c r="AR16" s="52" t="s">
        <v>6</v>
      </c>
      <c r="AS16" s="52" t="s">
        <v>6</v>
      </c>
      <c r="AT16" s="52" t="s">
        <v>6</v>
      </c>
      <c r="AU16" s="52" t="s">
        <v>6</v>
      </c>
      <c r="AV16" s="52" t="s">
        <v>6</v>
      </c>
      <c r="AW16" s="52" t="s">
        <v>6</v>
      </c>
      <c r="AX16" s="883" t="s">
        <v>6</v>
      </c>
      <c r="AY16" s="2210"/>
      <c r="AZ16" s="2210"/>
      <c r="BA16" s="2210"/>
      <c r="BB16" s="2211"/>
    </row>
    <row r="17" spans="1:54" s="51" customFormat="1" ht="24" customHeight="1" x14ac:dyDescent="0.25">
      <c r="A17" s="2196" t="s">
        <v>1898</v>
      </c>
      <c r="B17" s="48" t="s">
        <v>473</v>
      </c>
      <c r="C17" s="52" t="s">
        <v>6</v>
      </c>
      <c r="D17" s="52" t="s">
        <v>6</v>
      </c>
      <c r="E17" s="52" t="s">
        <v>6</v>
      </c>
      <c r="F17" s="52" t="s">
        <v>6</v>
      </c>
      <c r="G17" s="52" t="s">
        <v>6</v>
      </c>
      <c r="H17" s="52" t="s">
        <v>6</v>
      </c>
      <c r="I17" s="52" t="s">
        <v>6</v>
      </c>
      <c r="J17" s="52" t="s">
        <v>6</v>
      </c>
      <c r="K17" s="52" t="s">
        <v>6</v>
      </c>
      <c r="L17" s="52" t="s">
        <v>6</v>
      </c>
      <c r="M17" s="52" t="s">
        <v>6</v>
      </c>
      <c r="N17" s="52" t="s">
        <v>6</v>
      </c>
      <c r="O17" s="52" t="s">
        <v>6</v>
      </c>
      <c r="P17" s="52" t="s">
        <v>6</v>
      </c>
      <c r="Q17" s="52" t="s">
        <v>6</v>
      </c>
      <c r="R17" s="52" t="s">
        <v>6</v>
      </c>
      <c r="S17" s="52" t="s">
        <v>6</v>
      </c>
      <c r="T17" s="52" t="s">
        <v>6</v>
      </c>
      <c r="U17" s="52" t="s">
        <v>6</v>
      </c>
      <c r="V17" s="52" t="s">
        <v>6</v>
      </c>
      <c r="W17" s="52" t="s">
        <v>6</v>
      </c>
      <c r="X17" s="1" t="s">
        <v>5</v>
      </c>
      <c r="Y17" s="53" t="s">
        <v>825</v>
      </c>
      <c r="Z17" s="52" t="s">
        <v>6</v>
      </c>
      <c r="AA17" s="52" t="s">
        <v>6</v>
      </c>
      <c r="AB17" s="894"/>
      <c r="AC17" s="871"/>
      <c r="AD17" s="871"/>
      <c r="AE17" s="66" t="s">
        <v>6</v>
      </c>
      <c r="AF17" s="66" t="s">
        <v>6</v>
      </c>
      <c r="AG17" s="52" t="s">
        <v>6</v>
      </c>
      <c r="AH17" s="52" t="s">
        <v>6</v>
      </c>
      <c r="AI17" s="52" t="s">
        <v>6</v>
      </c>
      <c r="AJ17" s="52" t="s">
        <v>6</v>
      </c>
      <c r="AK17" s="52" t="s">
        <v>6</v>
      </c>
      <c r="AL17" s="52" t="s">
        <v>6</v>
      </c>
      <c r="AM17" s="52" t="s">
        <v>6</v>
      </c>
      <c r="AN17" s="52" t="s">
        <v>6</v>
      </c>
      <c r="AO17" s="52" t="s">
        <v>6</v>
      </c>
      <c r="AP17" s="52" t="s">
        <v>6</v>
      </c>
      <c r="AQ17" s="52" t="s">
        <v>6</v>
      </c>
      <c r="AR17" s="52" t="s">
        <v>6</v>
      </c>
      <c r="AS17" s="52" t="s">
        <v>6</v>
      </c>
      <c r="AT17" s="52" t="s">
        <v>6</v>
      </c>
      <c r="AU17" s="52" t="s">
        <v>6</v>
      </c>
      <c r="AV17" s="52" t="s">
        <v>6</v>
      </c>
      <c r="AW17" s="52" t="s">
        <v>6</v>
      </c>
      <c r="AX17" s="883" t="s">
        <v>6</v>
      </c>
      <c r="AY17" s="2210"/>
      <c r="AZ17" s="2210"/>
      <c r="BA17" s="2210"/>
      <c r="BB17" s="2211"/>
    </row>
    <row r="18" spans="1:54" s="51" customFormat="1" ht="24" customHeight="1" x14ac:dyDescent="0.25">
      <c r="A18" s="2196"/>
      <c r="B18" s="48" t="s">
        <v>1904</v>
      </c>
      <c r="C18" s="52" t="s">
        <v>6</v>
      </c>
      <c r="D18" s="52" t="s">
        <v>6</v>
      </c>
      <c r="E18" s="52" t="s">
        <v>6</v>
      </c>
      <c r="F18" s="52" t="s">
        <v>6</v>
      </c>
      <c r="G18" s="52" t="s">
        <v>6</v>
      </c>
      <c r="H18" s="52" t="s">
        <v>6</v>
      </c>
      <c r="I18" s="52" t="s">
        <v>6</v>
      </c>
      <c r="J18" s="52" t="s">
        <v>6</v>
      </c>
      <c r="K18" s="52" t="s">
        <v>6</v>
      </c>
      <c r="L18" s="52" t="s">
        <v>6</v>
      </c>
      <c r="M18" s="52" t="s">
        <v>6</v>
      </c>
      <c r="N18" s="52" t="s">
        <v>6</v>
      </c>
      <c r="O18" s="52" t="s">
        <v>6</v>
      </c>
      <c r="P18" s="52" t="s">
        <v>6</v>
      </c>
      <c r="Q18" s="52" t="s">
        <v>6</v>
      </c>
      <c r="R18" s="52" t="s">
        <v>6</v>
      </c>
      <c r="S18" s="52" t="s">
        <v>6</v>
      </c>
      <c r="T18" s="52" t="s">
        <v>6</v>
      </c>
      <c r="U18" s="52" t="s">
        <v>6</v>
      </c>
      <c r="V18" s="52" t="s">
        <v>6</v>
      </c>
      <c r="W18" s="52" t="s">
        <v>6</v>
      </c>
      <c r="X18" s="1" t="s">
        <v>5</v>
      </c>
      <c r="Y18" s="53" t="s">
        <v>825</v>
      </c>
      <c r="Z18" s="52" t="s">
        <v>6</v>
      </c>
      <c r="AA18" s="52" t="s">
        <v>6</v>
      </c>
      <c r="AB18" s="894"/>
      <c r="AC18" s="871"/>
      <c r="AD18" s="871"/>
      <c r="AE18" s="66" t="s">
        <v>6</v>
      </c>
      <c r="AF18" s="66" t="s">
        <v>6</v>
      </c>
      <c r="AG18" s="52" t="s">
        <v>6</v>
      </c>
      <c r="AH18" s="52" t="s">
        <v>6</v>
      </c>
      <c r="AI18" s="52" t="s">
        <v>6</v>
      </c>
      <c r="AJ18" s="52" t="s">
        <v>6</v>
      </c>
      <c r="AK18" s="52" t="s">
        <v>6</v>
      </c>
      <c r="AL18" s="52" t="s">
        <v>6</v>
      </c>
      <c r="AM18" s="52" t="s">
        <v>6</v>
      </c>
      <c r="AN18" s="52" t="s">
        <v>6</v>
      </c>
      <c r="AO18" s="52" t="s">
        <v>6</v>
      </c>
      <c r="AP18" s="52" t="s">
        <v>6</v>
      </c>
      <c r="AQ18" s="52" t="s">
        <v>6</v>
      </c>
      <c r="AR18" s="52" t="s">
        <v>6</v>
      </c>
      <c r="AS18" s="52" t="s">
        <v>6</v>
      </c>
      <c r="AT18" s="52" t="s">
        <v>6</v>
      </c>
      <c r="AU18" s="52" t="s">
        <v>6</v>
      </c>
      <c r="AV18" s="52" t="s">
        <v>6</v>
      </c>
      <c r="AW18" s="52" t="s">
        <v>6</v>
      </c>
      <c r="AX18" s="883" t="s">
        <v>6</v>
      </c>
      <c r="AY18" s="2212"/>
      <c r="AZ18" s="2212"/>
      <c r="BA18" s="2212"/>
      <c r="BB18" s="2213"/>
    </row>
    <row r="19" spans="1:54" ht="21" customHeight="1" x14ac:dyDescent="0.2">
      <c r="A19" s="22"/>
      <c r="B19" s="24"/>
      <c r="C19" s="24"/>
      <c r="E19" s="23"/>
      <c r="F19" s="23"/>
      <c r="G19" s="23"/>
      <c r="H19" s="23"/>
      <c r="I19" s="23"/>
      <c r="J19" s="23"/>
      <c r="K19" s="23"/>
      <c r="L19" s="23"/>
      <c r="M19" s="23"/>
      <c r="N19" s="23"/>
      <c r="P19" s="23"/>
      <c r="R19" s="31" t="s">
        <v>23</v>
      </c>
      <c r="S19" s="23"/>
      <c r="T19" s="3" t="s">
        <v>9</v>
      </c>
      <c r="U19" s="16" t="s">
        <v>13</v>
      </c>
      <c r="V19" s="17"/>
      <c r="W19" s="17"/>
      <c r="X19" s="17"/>
      <c r="Y19" s="17"/>
      <c r="AE19" s="15"/>
      <c r="AF19" s="15"/>
      <c r="AH19" s="6" t="s">
        <v>825</v>
      </c>
      <c r="AI19" s="16" t="s">
        <v>16</v>
      </c>
      <c r="AJ19" s="15"/>
      <c r="AK19" s="15"/>
      <c r="AL19" s="15"/>
      <c r="AM19" s="15"/>
      <c r="AN19" s="15"/>
      <c r="AT19" s="17"/>
      <c r="AU19" s="14"/>
      <c r="AV19" s="17" t="s">
        <v>18</v>
      </c>
      <c r="AW19" s="17"/>
      <c r="AX19" s="17"/>
      <c r="AZ19" s="21"/>
      <c r="BA19" s="21"/>
      <c r="BB19" s="21"/>
    </row>
    <row r="20" spans="1:54" ht="20.25" customHeight="1" x14ac:dyDescent="0.2">
      <c r="T20" s="7" t="s">
        <v>6</v>
      </c>
      <c r="U20" s="17" t="s">
        <v>19</v>
      </c>
      <c r="V20" s="17"/>
      <c r="W20" s="17"/>
      <c r="X20" s="17"/>
      <c r="Y20" s="17"/>
      <c r="AE20" s="18"/>
      <c r="AF20" s="18"/>
      <c r="AH20" s="5" t="s">
        <v>3</v>
      </c>
      <c r="AI20" s="16" t="s">
        <v>10</v>
      </c>
      <c r="AJ20" s="17"/>
      <c r="AK20" s="17"/>
      <c r="AL20" s="17"/>
      <c r="AM20" s="18"/>
      <c r="AN20" s="16"/>
      <c r="AS20" s="17"/>
      <c r="AT20" s="17"/>
      <c r="AU20" s="4"/>
      <c r="AV20" s="17" t="s">
        <v>20</v>
      </c>
      <c r="AW20" s="17"/>
      <c r="AX20" s="17"/>
      <c r="AY20" s="17"/>
      <c r="AZ20" s="13"/>
      <c r="BA20" s="13"/>
      <c r="BB20" s="13"/>
    </row>
    <row r="21" spans="1:54" ht="20.25" customHeight="1" x14ac:dyDescent="0.2">
      <c r="C21" s="12"/>
      <c r="T21" s="1" t="s">
        <v>5</v>
      </c>
      <c r="U21" s="17" t="s">
        <v>12</v>
      </c>
      <c r="V21" s="17"/>
      <c r="W21" s="17"/>
      <c r="X21" s="17"/>
      <c r="Y21" s="17"/>
      <c r="AE21" s="17"/>
      <c r="AF21" s="17"/>
      <c r="AH21" s="19" t="s">
        <v>2</v>
      </c>
      <c r="AI21" s="16" t="s">
        <v>11</v>
      </c>
      <c r="AJ21" s="17"/>
      <c r="AK21" s="17"/>
      <c r="AL21" s="17"/>
      <c r="AM21" s="17"/>
      <c r="AN21" s="17"/>
      <c r="AS21" s="17"/>
      <c r="AT21" s="17"/>
      <c r="AU21" s="20" t="s">
        <v>4</v>
      </c>
      <c r="AV21" s="17" t="s">
        <v>14</v>
      </c>
      <c r="AW21" s="17"/>
      <c r="AX21" s="17"/>
      <c r="AY21" s="17"/>
      <c r="AZ21" s="12"/>
      <c r="BA21" s="12"/>
      <c r="BB21" s="12"/>
    </row>
    <row r="22" spans="1:54" s="51" customFormat="1" ht="27.75" customHeight="1" x14ac:dyDescent="0.25">
      <c r="A22" s="57"/>
      <c r="B22" s="58"/>
      <c r="C22" s="59"/>
      <c r="D22" s="60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3"/>
      <c r="X22" s="62"/>
      <c r="Y22" s="62"/>
      <c r="Z22" s="62"/>
      <c r="AA22" s="62"/>
      <c r="AB22" s="62"/>
      <c r="AC22" s="64"/>
      <c r="AD22" s="64"/>
      <c r="AE22" s="64"/>
      <c r="AF22" s="62"/>
      <c r="AG22" s="62"/>
      <c r="AH22" s="62"/>
      <c r="AI22" s="62"/>
      <c r="AJ22" s="62"/>
      <c r="AK22" s="62"/>
      <c r="AL22" s="62"/>
      <c r="AM22" s="2202" t="s">
        <v>2449</v>
      </c>
      <c r="AN22" s="2202"/>
      <c r="AO22" s="2202"/>
      <c r="AP22" s="2202"/>
      <c r="AQ22" s="2202"/>
      <c r="AR22" s="2202"/>
      <c r="AS22" s="2202"/>
      <c r="AT22" s="2202"/>
      <c r="AU22" s="2202"/>
      <c r="AV22" s="2202"/>
      <c r="AW22" s="2202"/>
      <c r="AX22" s="2202"/>
      <c r="AY22" s="2202"/>
      <c r="AZ22" s="15"/>
      <c r="BA22" s="15"/>
      <c r="BB22" s="15"/>
    </row>
    <row r="23" spans="1:54" ht="21" customHeight="1" x14ac:dyDescent="0.2">
      <c r="A23" s="2198" t="s">
        <v>1880</v>
      </c>
      <c r="B23" s="2198"/>
      <c r="C23" s="2198"/>
      <c r="D23" s="2198"/>
      <c r="E23" s="2198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198" t="s">
        <v>15</v>
      </c>
      <c r="AN23" s="2198"/>
      <c r="AO23" s="2198"/>
      <c r="AP23" s="2198"/>
      <c r="AQ23" s="2198"/>
      <c r="AR23" s="2198"/>
      <c r="AS23" s="2198"/>
      <c r="AT23" s="2198"/>
      <c r="AU23" s="2198"/>
      <c r="AV23" s="2198"/>
      <c r="AW23" s="2198"/>
      <c r="AX23" s="2198"/>
      <c r="AY23" s="2198"/>
      <c r="AZ23" s="26"/>
      <c r="BA23" s="26"/>
      <c r="BB23" s="26"/>
    </row>
    <row r="24" spans="1:54" ht="18.75" x14ac:dyDescent="0.2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</row>
    <row r="25" spans="1:54" ht="18.75" x14ac:dyDescent="0.2">
      <c r="B25" s="2189" t="s">
        <v>2453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189" t="s">
        <v>2451</v>
      </c>
      <c r="AS25" s="25"/>
      <c r="AT25" s="25"/>
      <c r="AU25" s="25"/>
      <c r="AV25" s="25"/>
      <c r="AW25" s="25"/>
      <c r="AX25" s="25"/>
      <c r="AY25" s="25"/>
      <c r="AZ25" s="25"/>
      <c r="BA25" s="25"/>
      <c r="BB25" s="25"/>
    </row>
    <row r="26" spans="1:54" ht="18.75" x14ac:dyDescent="0.2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</row>
    <row r="27" spans="1:54" ht="18.75" x14ac:dyDescent="0.2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</row>
    <row r="28" spans="1:54" ht="20.100000000000001" customHeight="1" x14ac:dyDescent="0.2">
      <c r="A28" s="2190" t="s">
        <v>2452</v>
      </c>
      <c r="B28" s="2190"/>
      <c r="C28" s="2190"/>
      <c r="D28" s="2190"/>
      <c r="E28" s="2190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190" t="s">
        <v>2450</v>
      </c>
      <c r="AN28" s="2190"/>
      <c r="AO28" s="2190"/>
      <c r="AP28" s="2190"/>
      <c r="AQ28" s="2190"/>
      <c r="AR28" s="2190"/>
      <c r="AS28" s="2190"/>
      <c r="AT28" s="2190"/>
      <c r="AU28" s="2190"/>
      <c r="AV28" s="2190"/>
      <c r="AW28" s="2190"/>
      <c r="AX28" s="2190"/>
      <c r="AY28" s="2190"/>
      <c r="AZ28" s="25"/>
      <c r="BA28" s="25"/>
      <c r="BB28" s="25"/>
    </row>
    <row r="32" spans="1:54" ht="18.75" x14ac:dyDescent="0.2">
      <c r="AQ32" s="2193"/>
      <c r="AR32" s="2193"/>
      <c r="AS32" s="2193"/>
      <c r="AT32" s="2193"/>
      <c r="AU32" s="2193"/>
      <c r="AV32" s="2193"/>
      <c r="AW32" s="2193"/>
      <c r="AX32" s="2193"/>
      <c r="AY32" s="2193"/>
      <c r="AZ32" s="2193"/>
      <c r="BA32" s="2193"/>
    </row>
  </sheetData>
  <mergeCells count="31">
    <mergeCell ref="A1:F1"/>
    <mergeCell ref="A2:F2"/>
    <mergeCell ref="A3:F3"/>
    <mergeCell ref="A4:BA4"/>
    <mergeCell ref="A6:A10"/>
    <mergeCell ref="C6:E6"/>
    <mergeCell ref="F6:I6"/>
    <mergeCell ref="J6:N6"/>
    <mergeCell ref="O6:R6"/>
    <mergeCell ref="S6:W6"/>
    <mergeCell ref="AX6:BA6"/>
    <mergeCell ref="C10:X10"/>
    <mergeCell ref="Y10:AV10"/>
    <mergeCell ref="X6:AA6"/>
    <mergeCell ref="AB6:AE6"/>
    <mergeCell ref="AF6:AJ6"/>
    <mergeCell ref="A23:E23"/>
    <mergeCell ref="A28:E28"/>
    <mergeCell ref="AM28:AY28"/>
    <mergeCell ref="AQ32:BA32"/>
    <mergeCell ref="AK6:AN6"/>
    <mergeCell ref="AO6:AR6"/>
    <mergeCell ref="AS6:AW6"/>
    <mergeCell ref="AM23:AY23"/>
    <mergeCell ref="AY11:BB18"/>
    <mergeCell ref="A12:A14"/>
    <mergeCell ref="A15:A16"/>
    <mergeCell ref="A17:A18"/>
    <mergeCell ref="AY10:BB10"/>
    <mergeCell ref="AB13:AD13"/>
    <mergeCell ref="AM22:AY22"/>
  </mergeCells>
  <pageMargins left="0.7" right="0.7" top="0.75" bottom="0.75" header="0.3" footer="0.3"/>
  <pageSetup scale="44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C00000"/>
  </sheetPr>
  <dimension ref="A1:BN1654"/>
  <sheetViews>
    <sheetView view="pageBreakPreview" topLeftCell="A19" zoomScale="70" zoomScaleNormal="85" zoomScaleSheetLayoutView="70" workbookViewId="0">
      <selection activeCell="AT15" sqref="AT15"/>
    </sheetView>
  </sheetViews>
  <sheetFormatPr defaultRowHeight="12" x14ac:dyDescent="0.2"/>
  <cols>
    <col min="1" max="1" width="3.42578125" style="69" bestFit="1" customWidth="1"/>
    <col min="2" max="2" width="11.28515625" style="69" customWidth="1"/>
    <col min="3" max="3" width="8.28515625" style="69" customWidth="1"/>
    <col min="4" max="4" width="34.85546875" style="69" customWidth="1"/>
    <col min="5" max="5" width="6.5703125" style="69" customWidth="1"/>
    <col min="6" max="6" width="13.42578125" style="69" customWidth="1"/>
    <col min="7" max="7" width="9.85546875" style="69" customWidth="1"/>
    <col min="8" max="8" width="5.28515625" style="69" customWidth="1"/>
    <col min="9" max="9" width="3.5703125" style="69" bestFit="1" customWidth="1"/>
    <col min="10" max="10" width="3.5703125" style="69" customWidth="1"/>
    <col min="11" max="12" width="2.85546875" style="69" customWidth="1"/>
    <col min="13" max="14" width="3.42578125" style="69" customWidth="1"/>
    <col min="15" max="16" width="2.85546875" style="69" bestFit="1" customWidth="1"/>
    <col min="17" max="17" width="3.85546875" style="69" customWidth="1"/>
    <col min="18" max="35" width="3" style="69" bestFit="1" customWidth="1"/>
    <col min="36" max="36" width="3.42578125" style="69" customWidth="1"/>
    <col min="37" max="38" width="3" style="69" bestFit="1" customWidth="1"/>
    <col min="39" max="39" width="4" style="69" customWidth="1"/>
    <col min="40" max="40" width="3" style="69" bestFit="1" customWidth="1"/>
    <col min="41" max="41" width="3.42578125" style="69" customWidth="1"/>
    <col min="42" max="60" width="3" style="69" bestFit="1" customWidth="1"/>
    <col min="61" max="257" width="9.140625" style="69"/>
    <col min="258" max="258" width="3.42578125" style="69" bestFit="1" customWidth="1"/>
    <col min="259" max="259" width="9.42578125" style="69" customWidth="1"/>
    <col min="260" max="260" width="8.28515625" style="69" customWidth="1"/>
    <col min="261" max="261" width="34.85546875" style="69" customWidth="1"/>
    <col min="262" max="262" width="8.140625" style="69" bestFit="1" customWidth="1"/>
    <col min="263" max="263" width="10.42578125" style="69" bestFit="1" customWidth="1"/>
    <col min="264" max="264" width="5.28515625" style="69" customWidth="1"/>
    <col min="265" max="265" width="3.5703125" style="69" bestFit="1" customWidth="1"/>
    <col min="266" max="266" width="3.5703125" style="69" customWidth="1"/>
    <col min="267" max="268" width="2.85546875" style="69" customWidth="1"/>
    <col min="269" max="273" width="2.85546875" style="69" bestFit="1" customWidth="1"/>
    <col min="274" max="291" width="3" style="69" bestFit="1" customWidth="1"/>
    <col min="292" max="292" width="3.42578125" style="69" customWidth="1"/>
    <col min="293" max="294" width="3" style="69" bestFit="1" customWidth="1"/>
    <col min="295" max="295" width="4" style="69" customWidth="1"/>
    <col min="296" max="296" width="3" style="69" bestFit="1" customWidth="1"/>
    <col min="297" max="297" width="3.42578125" style="69" customWidth="1"/>
    <col min="298" max="316" width="3" style="69" bestFit="1" customWidth="1"/>
    <col min="317" max="513" width="9.140625" style="69"/>
    <col min="514" max="514" width="3.42578125" style="69" bestFit="1" customWidth="1"/>
    <col min="515" max="515" width="9.42578125" style="69" customWidth="1"/>
    <col min="516" max="516" width="8.28515625" style="69" customWidth="1"/>
    <col min="517" max="517" width="34.85546875" style="69" customWidth="1"/>
    <col min="518" max="518" width="8.140625" style="69" bestFit="1" customWidth="1"/>
    <col min="519" max="519" width="10.42578125" style="69" bestFit="1" customWidth="1"/>
    <col min="520" max="520" width="5.28515625" style="69" customWidth="1"/>
    <col min="521" max="521" width="3.5703125" style="69" bestFit="1" customWidth="1"/>
    <col min="522" max="522" width="3.5703125" style="69" customWidth="1"/>
    <col min="523" max="524" width="2.85546875" style="69" customWidth="1"/>
    <col min="525" max="529" width="2.85546875" style="69" bestFit="1" customWidth="1"/>
    <col min="530" max="547" width="3" style="69" bestFit="1" customWidth="1"/>
    <col min="548" max="548" width="3.42578125" style="69" customWidth="1"/>
    <col min="549" max="550" width="3" style="69" bestFit="1" customWidth="1"/>
    <col min="551" max="551" width="4" style="69" customWidth="1"/>
    <col min="552" max="552" width="3" style="69" bestFit="1" customWidth="1"/>
    <col min="553" max="553" width="3.42578125" style="69" customWidth="1"/>
    <col min="554" max="572" width="3" style="69" bestFit="1" customWidth="1"/>
    <col min="573" max="769" width="9.140625" style="69"/>
    <col min="770" max="770" width="3.42578125" style="69" bestFit="1" customWidth="1"/>
    <col min="771" max="771" width="9.42578125" style="69" customWidth="1"/>
    <col min="772" max="772" width="8.28515625" style="69" customWidth="1"/>
    <col min="773" max="773" width="34.85546875" style="69" customWidth="1"/>
    <col min="774" max="774" width="8.140625" style="69" bestFit="1" customWidth="1"/>
    <col min="775" max="775" width="10.42578125" style="69" bestFit="1" customWidth="1"/>
    <col min="776" max="776" width="5.28515625" style="69" customWidth="1"/>
    <col min="777" max="777" width="3.5703125" style="69" bestFit="1" customWidth="1"/>
    <col min="778" max="778" width="3.5703125" style="69" customWidth="1"/>
    <col min="779" max="780" width="2.85546875" style="69" customWidth="1"/>
    <col min="781" max="785" width="2.85546875" style="69" bestFit="1" customWidth="1"/>
    <col min="786" max="803" width="3" style="69" bestFit="1" customWidth="1"/>
    <col min="804" max="804" width="3.42578125" style="69" customWidth="1"/>
    <col min="805" max="806" width="3" style="69" bestFit="1" customWidth="1"/>
    <col min="807" max="807" width="4" style="69" customWidth="1"/>
    <col min="808" max="808" width="3" style="69" bestFit="1" customWidth="1"/>
    <col min="809" max="809" width="3.42578125" style="69" customWidth="1"/>
    <col min="810" max="828" width="3" style="69" bestFit="1" customWidth="1"/>
    <col min="829" max="1025" width="9.140625" style="69"/>
    <col min="1026" max="1026" width="3.42578125" style="69" bestFit="1" customWidth="1"/>
    <col min="1027" max="1027" width="9.42578125" style="69" customWidth="1"/>
    <col min="1028" max="1028" width="8.28515625" style="69" customWidth="1"/>
    <col min="1029" max="1029" width="34.85546875" style="69" customWidth="1"/>
    <col min="1030" max="1030" width="8.140625" style="69" bestFit="1" customWidth="1"/>
    <col min="1031" max="1031" width="10.42578125" style="69" bestFit="1" customWidth="1"/>
    <col min="1032" max="1032" width="5.28515625" style="69" customWidth="1"/>
    <col min="1033" max="1033" width="3.5703125" style="69" bestFit="1" customWidth="1"/>
    <col min="1034" max="1034" width="3.5703125" style="69" customWidth="1"/>
    <col min="1035" max="1036" width="2.85546875" style="69" customWidth="1"/>
    <col min="1037" max="1041" width="2.85546875" style="69" bestFit="1" customWidth="1"/>
    <col min="1042" max="1059" width="3" style="69" bestFit="1" customWidth="1"/>
    <col min="1060" max="1060" width="3.42578125" style="69" customWidth="1"/>
    <col min="1061" max="1062" width="3" style="69" bestFit="1" customWidth="1"/>
    <col min="1063" max="1063" width="4" style="69" customWidth="1"/>
    <col min="1064" max="1064" width="3" style="69" bestFit="1" customWidth="1"/>
    <col min="1065" max="1065" width="3.42578125" style="69" customWidth="1"/>
    <col min="1066" max="1084" width="3" style="69" bestFit="1" customWidth="1"/>
    <col min="1085" max="1281" width="9.140625" style="69"/>
    <col min="1282" max="1282" width="3.42578125" style="69" bestFit="1" customWidth="1"/>
    <col min="1283" max="1283" width="9.42578125" style="69" customWidth="1"/>
    <col min="1284" max="1284" width="8.28515625" style="69" customWidth="1"/>
    <col min="1285" max="1285" width="34.85546875" style="69" customWidth="1"/>
    <col min="1286" max="1286" width="8.140625" style="69" bestFit="1" customWidth="1"/>
    <col min="1287" max="1287" width="10.42578125" style="69" bestFit="1" customWidth="1"/>
    <col min="1288" max="1288" width="5.28515625" style="69" customWidth="1"/>
    <col min="1289" max="1289" width="3.5703125" style="69" bestFit="1" customWidth="1"/>
    <col min="1290" max="1290" width="3.5703125" style="69" customWidth="1"/>
    <col min="1291" max="1292" width="2.85546875" style="69" customWidth="1"/>
    <col min="1293" max="1297" width="2.85546875" style="69" bestFit="1" customWidth="1"/>
    <col min="1298" max="1315" width="3" style="69" bestFit="1" customWidth="1"/>
    <col min="1316" max="1316" width="3.42578125" style="69" customWidth="1"/>
    <col min="1317" max="1318" width="3" style="69" bestFit="1" customWidth="1"/>
    <col min="1319" max="1319" width="4" style="69" customWidth="1"/>
    <col min="1320" max="1320" width="3" style="69" bestFit="1" customWidth="1"/>
    <col min="1321" max="1321" width="3.42578125" style="69" customWidth="1"/>
    <col min="1322" max="1340" width="3" style="69" bestFit="1" customWidth="1"/>
    <col min="1341" max="1537" width="9.140625" style="69"/>
    <col min="1538" max="1538" width="3.42578125" style="69" bestFit="1" customWidth="1"/>
    <col min="1539" max="1539" width="9.42578125" style="69" customWidth="1"/>
    <col min="1540" max="1540" width="8.28515625" style="69" customWidth="1"/>
    <col min="1541" max="1541" width="34.85546875" style="69" customWidth="1"/>
    <col min="1542" max="1542" width="8.140625" style="69" bestFit="1" customWidth="1"/>
    <col min="1543" max="1543" width="10.42578125" style="69" bestFit="1" customWidth="1"/>
    <col min="1544" max="1544" width="5.28515625" style="69" customWidth="1"/>
    <col min="1545" max="1545" width="3.5703125" style="69" bestFit="1" customWidth="1"/>
    <col min="1546" max="1546" width="3.5703125" style="69" customWidth="1"/>
    <col min="1547" max="1548" width="2.85546875" style="69" customWidth="1"/>
    <col min="1549" max="1553" width="2.85546875" style="69" bestFit="1" customWidth="1"/>
    <col min="1554" max="1571" width="3" style="69" bestFit="1" customWidth="1"/>
    <col min="1572" max="1572" width="3.42578125" style="69" customWidth="1"/>
    <col min="1573" max="1574" width="3" style="69" bestFit="1" customWidth="1"/>
    <col min="1575" max="1575" width="4" style="69" customWidth="1"/>
    <col min="1576" max="1576" width="3" style="69" bestFit="1" customWidth="1"/>
    <col min="1577" max="1577" width="3.42578125" style="69" customWidth="1"/>
    <col min="1578" max="1596" width="3" style="69" bestFit="1" customWidth="1"/>
    <col min="1597" max="1793" width="9.140625" style="69"/>
    <col min="1794" max="1794" width="3.42578125" style="69" bestFit="1" customWidth="1"/>
    <col min="1795" max="1795" width="9.42578125" style="69" customWidth="1"/>
    <col min="1796" max="1796" width="8.28515625" style="69" customWidth="1"/>
    <col min="1797" max="1797" width="34.85546875" style="69" customWidth="1"/>
    <col min="1798" max="1798" width="8.140625" style="69" bestFit="1" customWidth="1"/>
    <col min="1799" max="1799" width="10.42578125" style="69" bestFit="1" customWidth="1"/>
    <col min="1800" max="1800" width="5.28515625" style="69" customWidth="1"/>
    <col min="1801" max="1801" width="3.5703125" style="69" bestFit="1" customWidth="1"/>
    <col min="1802" max="1802" width="3.5703125" style="69" customWidth="1"/>
    <col min="1803" max="1804" width="2.85546875" style="69" customWidth="1"/>
    <col min="1805" max="1809" width="2.85546875" style="69" bestFit="1" customWidth="1"/>
    <col min="1810" max="1827" width="3" style="69" bestFit="1" customWidth="1"/>
    <col min="1828" max="1828" width="3.42578125" style="69" customWidth="1"/>
    <col min="1829" max="1830" width="3" style="69" bestFit="1" customWidth="1"/>
    <col min="1831" max="1831" width="4" style="69" customWidth="1"/>
    <col min="1832" max="1832" width="3" style="69" bestFit="1" customWidth="1"/>
    <col min="1833" max="1833" width="3.42578125" style="69" customWidth="1"/>
    <col min="1834" max="1852" width="3" style="69" bestFit="1" customWidth="1"/>
    <col min="1853" max="2049" width="9.140625" style="69"/>
    <col min="2050" max="2050" width="3.42578125" style="69" bestFit="1" customWidth="1"/>
    <col min="2051" max="2051" width="9.42578125" style="69" customWidth="1"/>
    <col min="2052" max="2052" width="8.28515625" style="69" customWidth="1"/>
    <col min="2053" max="2053" width="34.85546875" style="69" customWidth="1"/>
    <col min="2054" max="2054" width="8.140625" style="69" bestFit="1" customWidth="1"/>
    <col min="2055" max="2055" width="10.42578125" style="69" bestFit="1" customWidth="1"/>
    <col min="2056" max="2056" width="5.28515625" style="69" customWidth="1"/>
    <col min="2057" max="2057" width="3.5703125" style="69" bestFit="1" customWidth="1"/>
    <col min="2058" max="2058" width="3.5703125" style="69" customWidth="1"/>
    <col min="2059" max="2060" width="2.85546875" style="69" customWidth="1"/>
    <col min="2061" max="2065" width="2.85546875" style="69" bestFit="1" customWidth="1"/>
    <col min="2066" max="2083" width="3" style="69" bestFit="1" customWidth="1"/>
    <col min="2084" max="2084" width="3.42578125" style="69" customWidth="1"/>
    <col min="2085" max="2086" width="3" style="69" bestFit="1" customWidth="1"/>
    <col min="2087" max="2087" width="4" style="69" customWidth="1"/>
    <col min="2088" max="2088" width="3" style="69" bestFit="1" customWidth="1"/>
    <col min="2089" max="2089" width="3.42578125" style="69" customWidth="1"/>
    <col min="2090" max="2108" width="3" style="69" bestFit="1" customWidth="1"/>
    <col min="2109" max="2305" width="9.140625" style="69"/>
    <col min="2306" max="2306" width="3.42578125" style="69" bestFit="1" customWidth="1"/>
    <col min="2307" max="2307" width="9.42578125" style="69" customWidth="1"/>
    <col min="2308" max="2308" width="8.28515625" style="69" customWidth="1"/>
    <col min="2309" max="2309" width="34.85546875" style="69" customWidth="1"/>
    <col min="2310" max="2310" width="8.140625" style="69" bestFit="1" customWidth="1"/>
    <col min="2311" max="2311" width="10.42578125" style="69" bestFit="1" customWidth="1"/>
    <col min="2312" max="2312" width="5.28515625" style="69" customWidth="1"/>
    <col min="2313" max="2313" width="3.5703125" style="69" bestFit="1" customWidth="1"/>
    <col min="2314" max="2314" width="3.5703125" style="69" customWidth="1"/>
    <col min="2315" max="2316" width="2.85546875" style="69" customWidth="1"/>
    <col min="2317" max="2321" width="2.85546875" style="69" bestFit="1" customWidth="1"/>
    <col min="2322" max="2339" width="3" style="69" bestFit="1" customWidth="1"/>
    <col min="2340" max="2340" width="3.42578125" style="69" customWidth="1"/>
    <col min="2341" max="2342" width="3" style="69" bestFit="1" customWidth="1"/>
    <col min="2343" max="2343" width="4" style="69" customWidth="1"/>
    <col min="2344" max="2344" width="3" style="69" bestFit="1" customWidth="1"/>
    <col min="2345" max="2345" width="3.42578125" style="69" customWidth="1"/>
    <col min="2346" max="2364" width="3" style="69" bestFit="1" customWidth="1"/>
    <col min="2365" max="2561" width="9.140625" style="69"/>
    <col min="2562" max="2562" width="3.42578125" style="69" bestFit="1" customWidth="1"/>
    <col min="2563" max="2563" width="9.42578125" style="69" customWidth="1"/>
    <col min="2564" max="2564" width="8.28515625" style="69" customWidth="1"/>
    <col min="2565" max="2565" width="34.85546875" style="69" customWidth="1"/>
    <col min="2566" max="2566" width="8.140625" style="69" bestFit="1" customWidth="1"/>
    <col min="2567" max="2567" width="10.42578125" style="69" bestFit="1" customWidth="1"/>
    <col min="2568" max="2568" width="5.28515625" style="69" customWidth="1"/>
    <col min="2569" max="2569" width="3.5703125" style="69" bestFit="1" customWidth="1"/>
    <col min="2570" max="2570" width="3.5703125" style="69" customWidth="1"/>
    <col min="2571" max="2572" width="2.85546875" style="69" customWidth="1"/>
    <col min="2573" max="2577" width="2.85546875" style="69" bestFit="1" customWidth="1"/>
    <col min="2578" max="2595" width="3" style="69" bestFit="1" customWidth="1"/>
    <col min="2596" max="2596" width="3.42578125" style="69" customWidth="1"/>
    <col min="2597" max="2598" width="3" style="69" bestFit="1" customWidth="1"/>
    <col min="2599" max="2599" width="4" style="69" customWidth="1"/>
    <col min="2600" max="2600" width="3" style="69" bestFit="1" customWidth="1"/>
    <col min="2601" max="2601" width="3.42578125" style="69" customWidth="1"/>
    <col min="2602" max="2620" width="3" style="69" bestFit="1" customWidth="1"/>
    <col min="2621" max="2817" width="9.140625" style="69"/>
    <col min="2818" max="2818" width="3.42578125" style="69" bestFit="1" customWidth="1"/>
    <col min="2819" max="2819" width="9.42578125" style="69" customWidth="1"/>
    <col min="2820" max="2820" width="8.28515625" style="69" customWidth="1"/>
    <col min="2821" max="2821" width="34.85546875" style="69" customWidth="1"/>
    <col min="2822" max="2822" width="8.140625" style="69" bestFit="1" customWidth="1"/>
    <col min="2823" max="2823" width="10.42578125" style="69" bestFit="1" customWidth="1"/>
    <col min="2824" max="2824" width="5.28515625" style="69" customWidth="1"/>
    <col min="2825" max="2825" width="3.5703125" style="69" bestFit="1" customWidth="1"/>
    <col min="2826" max="2826" width="3.5703125" style="69" customWidth="1"/>
    <col min="2827" max="2828" width="2.85546875" style="69" customWidth="1"/>
    <col min="2829" max="2833" width="2.85546875" style="69" bestFit="1" customWidth="1"/>
    <col min="2834" max="2851" width="3" style="69" bestFit="1" customWidth="1"/>
    <col min="2852" max="2852" width="3.42578125" style="69" customWidth="1"/>
    <col min="2853" max="2854" width="3" style="69" bestFit="1" customWidth="1"/>
    <col min="2855" max="2855" width="4" style="69" customWidth="1"/>
    <col min="2856" max="2856" width="3" style="69" bestFit="1" customWidth="1"/>
    <col min="2857" max="2857" width="3.42578125" style="69" customWidth="1"/>
    <col min="2858" max="2876" width="3" style="69" bestFit="1" customWidth="1"/>
    <col min="2877" max="3073" width="9.140625" style="69"/>
    <col min="3074" max="3074" width="3.42578125" style="69" bestFit="1" customWidth="1"/>
    <col min="3075" max="3075" width="9.42578125" style="69" customWidth="1"/>
    <col min="3076" max="3076" width="8.28515625" style="69" customWidth="1"/>
    <col min="3077" max="3077" width="34.85546875" style="69" customWidth="1"/>
    <col min="3078" max="3078" width="8.140625" style="69" bestFit="1" customWidth="1"/>
    <col min="3079" max="3079" width="10.42578125" style="69" bestFit="1" customWidth="1"/>
    <col min="3080" max="3080" width="5.28515625" style="69" customWidth="1"/>
    <col min="3081" max="3081" width="3.5703125" style="69" bestFit="1" customWidth="1"/>
    <col min="3082" max="3082" width="3.5703125" style="69" customWidth="1"/>
    <col min="3083" max="3084" width="2.85546875" style="69" customWidth="1"/>
    <col min="3085" max="3089" width="2.85546875" style="69" bestFit="1" customWidth="1"/>
    <col min="3090" max="3107" width="3" style="69" bestFit="1" customWidth="1"/>
    <col min="3108" max="3108" width="3.42578125" style="69" customWidth="1"/>
    <col min="3109" max="3110" width="3" style="69" bestFit="1" customWidth="1"/>
    <col min="3111" max="3111" width="4" style="69" customWidth="1"/>
    <col min="3112" max="3112" width="3" style="69" bestFit="1" customWidth="1"/>
    <col min="3113" max="3113" width="3.42578125" style="69" customWidth="1"/>
    <col min="3114" max="3132" width="3" style="69" bestFit="1" customWidth="1"/>
    <col min="3133" max="3329" width="9.140625" style="69"/>
    <col min="3330" max="3330" width="3.42578125" style="69" bestFit="1" customWidth="1"/>
    <col min="3331" max="3331" width="9.42578125" style="69" customWidth="1"/>
    <col min="3332" max="3332" width="8.28515625" style="69" customWidth="1"/>
    <col min="3333" max="3333" width="34.85546875" style="69" customWidth="1"/>
    <col min="3334" max="3334" width="8.140625" style="69" bestFit="1" customWidth="1"/>
    <col min="3335" max="3335" width="10.42578125" style="69" bestFit="1" customWidth="1"/>
    <col min="3336" max="3336" width="5.28515625" style="69" customWidth="1"/>
    <col min="3337" max="3337" width="3.5703125" style="69" bestFit="1" customWidth="1"/>
    <col min="3338" max="3338" width="3.5703125" style="69" customWidth="1"/>
    <col min="3339" max="3340" width="2.85546875" style="69" customWidth="1"/>
    <col min="3341" max="3345" width="2.85546875" style="69" bestFit="1" customWidth="1"/>
    <col min="3346" max="3363" width="3" style="69" bestFit="1" customWidth="1"/>
    <col min="3364" max="3364" width="3.42578125" style="69" customWidth="1"/>
    <col min="3365" max="3366" width="3" style="69" bestFit="1" customWidth="1"/>
    <col min="3367" max="3367" width="4" style="69" customWidth="1"/>
    <col min="3368" max="3368" width="3" style="69" bestFit="1" customWidth="1"/>
    <col min="3369" max="3369" width="3.42578125" style="69" customWidth="1"/>
    <col min="3370" max="3388" width="3" style="69" bestFit="1" customWidth="1"/>
    <col min="3389" max="3585" width="9.140625" style="69"/>
    <col min="3586" max="3586" width="3.42578125" style="69" bestFit="1" customWidth="1"/>
    <col min="3587" max="3587" width="9.42578125" style="69" customWidth="1"/>
    <col min="3588" max="3588" width="8.28515625" style="69" customWidth="1"/>
    <col min="3589" max="3589" width="34.85546875" style="69" customWidth="1"/>
    <col min="3590" max="3590" width="8.140625" style="69" bestFit="1" customWidth="1"/>
    <col min="3591" max="3591" width="10.42578125" style="69" bestFit="1" customWidth="1"/>
    <col min="3592" max="3592" width="5.28515625" style="69" customWidth="1"/>
    <col min="3593" max="3593" width="3.5703125" style="69" bestFit="1" customWidth="1"/>
    <col min="3594" max="3594" width="3.5703125" style="69" customWidth="1"/>
    <col min="3595" max="3596" width="2.85546875" style="69" customWidth="1"/>
    <col min="3597" max="3601" width="2.85546875" style="69" bestFit="1" customWidth="1"/>
    <col min="3602" max="3619" width="3" style="69" bestFit="1" customWidth="1"/>
    <col min="3620" max="3620" width="3.42578125" style="69" customWidth="1"/>
    <col min="3621" max="3622" width="3" style="69" bestFit="1" customWidth="1"/>
    <col min="3623" max="3623" width="4" style="69" customWidth="1"/>
    <col min="3624" max="3624" width="3" style="69" bestFit="1" customWidth="1"/>
    <col min="3625" max="3625" width="3.42578125" style="69" customWidth="1"/>
    <col min="3626" max="3644" width="3" style="69" bestFit="1" customWidth="1"/>
    <col min="3645" max="3841" width="9.140625" style="69"/>
    <col min="3842" max="3842" width="3.42578125" style="69" bestFit="1" customWidth="1"/>
    <col min="3843" max="3843" width="9.42578125" style="69" customWidth="1"/>
    <col min="3844" max="3844" width="8.28515625" style="69" customWidth="1"/>
    <col min="3845" max="3845" width="34.85546875" style="69" customWidth="1"/>
    <col min="3846" max="3846" width="8.140625" style="69" bestFit="1" customWidth="1"/>
    <col min="3847" max="3847" width="10.42578125" style="69" bestFit="1" customWidth="1"/>
    <col min="3848" max="3848" width="5.28515625" style="69" customWidth="1"/>
    <col min="3849" max="3849" width="3.5703125" style="69" bestFit="1" customWidth="1"/>
    <col min="3850" max="3850" width="3.5703125" style="69" customWidth="1"/>
    <col min="3851" max="3852" width="2.85546875" style="69" customWidth="1"/>
    <col min="3853" max="3857" width="2.85546875" style="69" bestFit="1" customWidth="1"/>
    <col min="3858" max="3875" width="3" style="69" bestFit="1" customWidth="1"/>
    <col min="3876" max="3876" width="3.42578125" style="69" customWidth="1"/>
    <col min="3877" max="3878" width="3" style="69" bestFit="1" customWidth="1"/>
    <col min="3879" max="3879" width="4" style="69" customWidth="1"/>
    <col min="3880" max="3880" width="3" style="69" bestFit="1" customWidth="1"/>
    <col min="3881" max="3881" width="3.42578125" style="69" customWidth="1"/>
    <col min="3882" max="3900" width="3" style="69" bestFit="1" customWidth="1"/>
    <col min="3901" max="4097" width="9.140625" style="69"/>
    <col min="4098" max="4098" width="3.42578125" style="69" bestFit="1" customWidth="1"/>
    <col min="4099" max="4099" width="9.42578125" style="69" customWidth="1"/>
    <col min="4100" max="4100" width="8.28515625" style="69" customWidth="1"/>
    <col min="4101" max="4101" width="34.85546875" style="69" customWidth="1"/>
    <col min="4102" max="4102" width="8.140625" style="69" bestFit="1" customWidth="1"/>
    <col min="4103" max="4103" width="10.42578125" style="69" bestFit="1" customWidth="1"/>
    <col min="4104" max="4104" width="5.28515625" style="69" customWidth="1"/>
    <col min="4105" max="4105" width="3.5703125" style="69" bestFit="1" customWidth="1"/>
    <col min="4106" max="4106" width="3.5703125" style="69" customWidth="1"/>
    <col min="4107" max="4108" width="2.85546875" style="69" customWidth="1"/>
    <col min="4109" max="4113" width="2.85546875" style="69" bestFit="1" customWidth="1"/>
    <col min="4114" max="4131" width="3" style="69" bestFit="1" customWidth="1"/>
    <col min="4132" max="4132" width="3.42578125" style="69" customWidth="1"/>
    <col min="4133" max="4134" width="3" style="69" bestFit="1" customWidth="1"/>
    <col min="4135" max="4135" width="4" style="69" customWidth="1"/>
    <col min="4136" max="4136" width="3" style="69" bestFit="1" customWidth="1"/>
    <col min="4137" max="4137" width="3.42578125" style="69" customWidth="1"/>
    <col min="4138" max="4156" width="3" style="69" bestFit="1" customWidth="1"/>
    <col min="4157" max="4353" width="9.140625" style="69"/>
    <col min="4354" max="4354" width="3.42578125" style="69" bestFit="1" customWidth="1"/>
    <col min="4355" max="4355" width="9.42578125" style="69" customWidth="1"/>
    <col min="4356" max="4356" width="8.28515625" style="69" customWidth="1"/>
    <col min="4357" max="4357" width="34.85546875" style="69" customWidth="1"/>
    <col min="4358" max="4358" width="8.140625" style="69" bestFit="1" customWidth="1"/>
    <col min="4359" max="4359" width="10.42578125" style="69" bestFit="1" customWidth="1"/>
    <col min="4360" max="4360" width="5.28515625" style="69" customWidth="1"/>
    <col min="4361" max="4361" width="3.5703125" style="69" bestFit="1" customWidth="1"/>
    <col min="4362" max="4362" width="3.5703125" style="69" customWidth="1"/>
    <col min="4363" max="4364" width="2.85546875" style="69" customWidth="1"/>
    <col min="4365" max="4369" width="2.85546875" style="69" bestFit="1" customWidth="1"/>
    <col min="4370" max="4387" width="3" style="69" bestFit="1" customWidth="1"/>
    <col min="4388" max="4388" width="3.42578125" style="69" customWidth="1"/>
    <col min="4389" max="4390" width="3" style="69" bestFit="1" customWidth="1"/>
    <col min="4391" max="4391" width="4" style="69" customWidth="1"/>
    <col min="4392" max="4392" width="3" style="69" bestFit="1" customWidth="1"/>
    <col min="4393" max="4393" width="3.42578125" style="69" customWidth="1"/>
    <col min="4394" max="4412" width="3" style="69" bestFit="1" customWidth="1"/>
    <col min="4413" max="4609" width="9.140625" style="69"/>
    <col min="4610" max="4610" width="3.42578125" style="69" bestFit="1" customWidth="1"/>
    <col min="4611" max="4611" width="9.42578125" style="69" customWidth="1"/>
    <col min="4612" max="4612" width="8.28515625" style="69" customWidth="1"/>
    <col min="4613" max="4613" width="34.85546875" style="69" customWidth="1"/>
    <col min="4614" max="4614" width="8.140625" style="69" bestFit="1" customWidth="1"/>
    <col min="4615" max="4615" width="10.42578125" style="69" bestFit="1" customWidth="1"/>
    <col min="4616" max="4616" width="5.28515625" style="69" customWidth="1"/>
    <col min="4617" max="4617" width="3.5703125" style="69" bestFit="1" customWidth="1"/>
    <col min="4618" max="4618" width="3.5703125" style="69" customWidth="1"/>
    <col min="4619" max="4620" width="2.85546875" style="69" customWidth="1"/>
    <col min="4621" max="4625" width="2.85546875" style="69" bestFit="1" customWidth="1"/>
    <col min="4626" max="4643" width="3" style="69" bestFit="1" customWidth="1"/>
    <col min="4644" max="4644" width="3.42578125" style="69" customWidth="1"/>
    <col min="4645" max="4646" width="3" style="69" bestFit="1" customWidth="1"/>
    <col min="4647" max="4647" width="4" style="69" customWidth="1"/>
    <col min="4648" max="4648" width="3" style="69" bestFit="1" customWidth="1"/>
    <col min="4649" max="4649" width="3.42578125" style="69" customWidth="1"/>
    <col min="4650" max="4668" width="3" style="69" bestFit="1" customWidth="1"/>
    <col min="4669" max="4865" width="9.140625" style="69"/>
    <col min="4866" max="4866" width="3.42578125" style="69" bestFit="1" customWidth="1"/>
    <col min="4867" max="4867" width="9.42578125" style="69" customWidth="1"/>
    <col min="4868" max="4868" width="8.28515625" style="69" customWidth="1"/>
    <col min="4869" max="4869" width="34.85546875" style="69" customWidth="1"/>
    <col min="4870" max="4870" width="8.140625" style="69" bestFit="1" customWidth="1"/>
    <col min="4871" max="4871" width="10.42578125" style="69" bestFit="1" customWidth="1"/>
    <col min="4872" max="4872" width="5.28515625" style="69" customWidth="1"/>
    <col min="4873" max="4873" width="3.5703125" style="69" bestFit="1" customWidth="1"/>
    <col min="4874" max="4874" width="3.5703125" style="69" customWidth="1"/>
    <col min="4875" max="4876" width="2.85546875" style="69" customWidth="1"/>
    <col min="4877" max="4881" width="2.85546875" style="69" bestFit="1" customWidth="1"/>
    <col min="4882" max="4899" width="3" style="69" bestFit="1" customWidth="1"/>
    <col min="4900" max="4900" width="3.42578125" style="69" customWidth="1"/>
    <col min="4901" max="4902" width="3" style="69" bestFit="1" customWidth="1"/>
    <col min="4903" max="4903" width="4" style="69" customWidth="1"/>
    <col min="4904" max="4904" width="3" style="69" bestFit="1" customWidth="1"/>
    <col min="4905" max="4905" width="3.42578125" style="69" customWidth="1"/>
    <col min="4906" max="4924" width="3" style="69" bestFit="1" customWidth="1"/>
    <col min="4925" max="5121" width="9.140625" style="69"/>
    <col min="5122" max="5122" width="3.42578125" style="69" bestFit="1" customWidth="1"/>
    <col min="5123" max="5123" width="9.42578125" style="69" customWidth="1"/>
    <col min="5124" max="5124" width="8.28515625" style="69" customWidth="1"/>
    <col min="5125" max="5125" width="34.85546875" style="69" customWidth="1"/>
    <col min="5126" max="5126" width="8.140625" style="69" bestFit="1" customWidth="1"/>
    <col min="5127" max="5127" width="10.42578125" style="69" bestFit="1" customWidth="1"/>
    <col min="5128" max="5128" width="5.28515625" style="69" customWidth="1"/>
    <col min="5129" max="5129" width="3.5703125" style="69" bestFit="1" customWidth="1"/>
    <col min="5130" max="5130" width="3.5703125" style="69" customWidth="1"/>
    <col min="5131" max="5132" width="2.85546875" style="69" customWidth="1"/>
    <col min="5133" max="5137" width="2.85546875" style="69" bestFit="1" customWidth="1"/>
    <col min="5138" max="5155" width="3" style="69" bestFit="1" customWidth="1"/>
    <col min="5156" max="5156" width="3.42578125" style="69" customWidth="1"/>
    <col min="5157" max="5158" width="3" style="69" bestFit="1" customWidth="1"/>
    <col min="5159" max="5159" width="4" style="69" customWidth="1"/>
    <col min="5160" max="5160" width="3" style="69" bestFit="1" customWidth="1"/>
    <col min="5161" max="5161" width="3.42578125" style="69" customWidth="1"/>
    <col min="5162" max="5180" width="3" style="69" bestFit="1" customWidth="1"/>
    <col min="5181" max="5377" width="9.140625" style="69"/>
    <col min="5378" max="5378" width="3.42578125" style="69" bestFit="1" customWidth="1"/>
    <col min="5379" max="5379" width="9.42578125" style="69" customWidth="1"/>
    <col min="5380" max="5380" width="8.28515625" style="69" customWidth="1"/>
    <col min="5381" max="5381" width="34.85546875" style="69" customWidth="1"/>
    <col min="5382" max="5382" width="8.140625" style="69" bestFit="1" customWidth="1"/>
    <col min="5383" max="5383" width="10.42578125" style="69" bestFit="1" customWidth="1"/>
    <col min="5384" max="5384" width="5.28515625" style="69" customWidth="1"/>
    <col min="5385" max="5385" width="3.5703125" style="69" bestFit="1" customWidth="1"/>
    <col min="5386" max="5386" width="3.5703125" style="69" customWidth="1"/>
    <col min="5387" max="5388" width="2.85546875" style="69" customWidth="1"/>
    <col min="5389" max="5393" width="2.85546875" style="69" bestFit="1" customWidth="1"/>
    <col min="5394" max="5411" width="3" style="69" bestFit="1" customWidth="1"/>
    <col min="5412" max="5412" width="3.42578125" style="69" customWidth="1"/>
    <col min="5413" max="5414" width="3" style="69" bestFit="1" customWidth="1"/>
    <col min="5415" max="5415" width="4" style="69" customWidth="1"/>
    <col min="5416" max="5416" width="3" style="69" bestFit="1" customWidth="1"/>
    <col min="5417" max="5417" width="3.42578125" style="69" customWidth="1"/>
    <col min="5418" max="5436" width="3" style="69" bestFit="1" customWidth="1"/>
    <col min="5437" max="5633" width="9.140625" style="69"/>
    <col min="5634" max="5634" width="3.42578125" style="69" bestFit="1" customWidth="1"/>
    <col min="5635" max="5635" width="9.42578125" style="69" customWidth="1"/>
    <col min="5636" max="5636" width="8.28515625" style="69" customWidth="1"/>
    <col min="5637" max="5637" width="34.85546875" style="69" customWidth="1"/>
    <col min="5638" max="5638" width="8.140625" style="69" bestFit="1" customWidth="1"/>
    <col min="5639" max="5639" width="10.42578125" style="69" bestFit="1" customWidth="1"/>
    <col min="5640" max="5640" width="5.28515625" style="69" customWidth="1"/>
    <col min="5641" max="5641" width="3.5703125" style="69" bestFit="1" customWidth="1"/>
    <col min="5642" max="5642" width="3.5703125" style="69" customWidth="1"/>
    <col min="5643" max="5644" width="2.85546875" style="69" customWidth="1"/>
    <col min="5645" max="5649" width="2.85546875" style="69" bestFit="1" customWidth="1"/>
    <col min="5650" max="5667" width="3" style="69" bestFit="1" customWidth="1"/>
    <col min="5668" max="5668" width="3.42578125" style="69" customWidth="1"/>
    <col min="5669" max="5670" width="3" style="69" bestFit="1" customWidth="1"/>
    <col min="5671" max="5671" width="4" style="69" customWidth="1"/>
    <col min="5672" max="5672" width="3" style="69" bestFit="1" customWidth="1"/>
    <col min="5673" max="5673" width="3.42578125" style="69" customWidth="1"/>
    <col min="5674" max="5692" width="3" style="69" bestFit="1" customWidth="1"/>
    <col min="5693" max="5889" width="9.140625" style="69"/>
    <col min="5890" max="5890" width="3.42578125" style="69" bestFit="1" customWidth="1"/>
    <col min="5891" max="5891" width="9.42578125" style="69" customWidth="1"/>
    <col min="5892" max="5892" width="8.28515625" style="69" customWidth="1"/>
    <col min="5893" max="5893" width="34.85546875" style="69" customWidth="1"/>
    <col min="5894" max="5894" width="8.140625" style="69" bestFit="1" customWidth="1"/>
    <col min="5895" max="5895" width="10.42578125" style="69" bestFit="1" customWidth="1"/>
    <col min="5896" max="5896" width="5.28515625" style="69" customWidth="1"/>
    <col min="5897" max="5897" width="3.5703125" style="69" bestFit="1" customWidth="1"/>
    <col min="5898" max="5898" width="3.5703125" style="69" customWidth="1"/>
    <col min="5899" max="5900" width="2.85546875" style="69" customWidth="1"/>
    <col min="5901" max="5905" width="2.85546875" style="69" bestFit="1" customWidth="1"/>
    <col min="5906" max="5923" width="3" style="69" bestFit="1" customWidth="1"/>
    <col min="5924" max="5924" width="3.42578125" style="69" customWidth="1"/>
    <col min="5925" max="5926" width="3" style="69" bestFit="1" customWidth="1"/>
    <col min="5927" max="5927" width="4" style="69" customWidth="1"/>
    <col min="5928" max="5928" width="3" style="69" bestFit="1" customWidth="1"/>
    <col min="5929" max="5929" width="3.42578125" style="69" customWidth="1"/>
    <col min="5930" max="5948" width="3" style="69" bestFit="1" customWidth="1"/>
    <col min="5949" max="6145" width="9.140625" style="69"/>
    <col min="6146" max="6146" width="3.42578125" style="69" bestFit="1" customWidth="1"/>
    <col min="6147" max="6147" width="9.42578125" style="69" customWidth="1"/>
    <col min="6148" max="6148" width="8.28515625" style="69" customWidth="1"/>
    <col min="6149" max="6149" width="34.85546875" style="69" customWidth="1"/>
    <col min="6150" max="6150" width="8.140625" style="69" bestFit="1" customWidth="1"/>
    <col min="6151" max="6151" width="10.42578125" style="69" bestFit="1" customWidth="1"/>
    <col min="6152" max="6152" width="5.28515625" style="69" customWidth="1"/>
    <col min="6153" max="6153" width="3.5703125" style="69" bestFit="1" customWidth="1"/>
    <col min="6154" max="6154" width="3.5703125" style="69" customWidth="1"/>
    <col min="6155" max="6156" width="2.85546875" style="69" customWidth="1"/>
    <col min="6157" max="6161" width="2.85546875" style="69" bestFit="1" customWidth="1"/>
    <col min="6162" max="6179" width="3" style="69" bestFit="1" customWidth="1"/>
    <col min="6180" max="6180" width="3.42578125" style="69" customWidth="1"/>
    <col min="6181" max="6182" width="3" style="69" bestFit="1" customWidth="1"/>
    <col min="6183" max="6183" width="4" style="69" customWidth="1"/>
    <col min="6184" max="6184" width="3" style="69" bestFit="1" customWidth="1"/>
    <col min="6185" max="6185" width="3.42578125" style="69" customWidth="1"/>
    <col min="6186" max="6204" width="3" style="69" bestFit="1" customWidth="1"/>
    <col min="6205" max="6401" width="9.140625" style="69"/>
    <col min="6402" max="6402" width="3.42578125" style="69" bestFit="1" customWidth="1"/>
    <col min="6403" max="6403" width="9.42578125" style="69" customWidth="1"/>
    <col min="6404" max="6404" width="8.28515625" style="69" customWidth="1"/>
    <col min="6405" max="6405" width="34.85546875" style="69" customWidth="1"/>
    <col min="6406" max="6406" width="8.140625" style="69" bestFit="1" customWidth="1"/>
    <col min="6407" max="6407" width="10.42578125" style="69" bestFit="1" customWidth="1"/>
    <col min="6408" max="6408" width="5.28515625" style="69" customWidth="1"/>
    <col min="6409" max="6409" width="3.5703125" style="69" bestFit="1" customWidth="1"/>
    <col min="6410" max="6410" width="3.5703125" style="69" customWidth="1"/>
    <col min="6411" max="6412" width="2.85546875" style="69" customWidth="1"/>
    <col min="6413" max="6417" width="2.85546875" style="69" bestFit="1" customWidth="1"/>
    <col min="6418" max="6435" width="3" style="69" bestFit="1" customWidth="1"/>
    <col min="6436" max="6436" width="3.42578125" style="69" customWidth="1"/>
    <col min="6437" max="6438" width="3" style="69" bestFit="1" customWidth="1"/>
    <col min="6439" max="6439" width="4" style="69" customWidth="1"/>
    <col min="6440" max="6440" width="3" style="69" bestFit="1" customWidth="1"/>
    <col min="6441" max="6441" width="3.42578125" style="69" customWidth="1"/>
    <col min="6442" max="6460" width="3" style="69" bestFit="1" customWidth="1"/>
    <col min="6461" max="6657" width="9.140625" style="69"/>
    <col min="6658" max="6658" width="3.42578125" style="69" bestFit="1" customWidth="1"/>
    <col min="6659" max="6659" width="9.42578125" style="69" customWidth="1"/>
    <col min="6660" max="6660" width="8.28515625" style="69" customWidth="1"/>
    <col min="6661" max="6661" width="34.85546875" style="69" customWidth="1"/>
    <col min="6662" max="6662" width="8.140625" style="69" bestFit="1" customWidth="1"/>
    <col min="6663" max="6663" width="10.42578125" style="69" bestFit="1" customWidth="1"/>
    <col min="6664" max="6664" width="5.28515625" style="69" customWidth="1"/>
    <col min="6665" max="6665" width="3.5703125" style="69" bestFit="1" customWidth="1"/>
    <col min="6666" max="6666" width="3.5703125" style="69" customWidth="1"/>
    <col min="6667" max="6668" width="2.85546875" style="69" customWidth="1"/>
    <col min="6669" max="6673" width="2.85546875" style="69" bestFit="1" customWidth="1"/>
    <col min="6674" max="6691" width="3" style="69" bestFit="1" customWidth="1"/>
    <col min="6692" max="6692" width="3.42578125" style="69" customWidth="1"/>
    <col min="6693" max="6694" width="3" style="69" bestFit="1" customWidth="1"/>
    <col min="6695" max="6695" width="4" style="69" customWidth="1"/>
    <col min="6696" max="6696" width="3" style="69" bestFit="1" customWidth="1"/>
    <col min="6697" max="6697" width="3.42578125" style="69" customWidth="1"/>
    <col min="6698" max="6716" width="3" style="69" bestFit="1" customWidth="1"/>
    <col min="6717" max="6913" width="9.140625" style="69"/>
    <col min="6914" max="6914" width="3.42578125" style="69" bestFit="1" customWidth="1"/>
    <col min="6915" max="6915" width="9.42578125" style="69" customWidth="1"/>
    <col min="6916" max="6916" width="8.28515625" style="69" customWidth="1"/>
    <col min="6917" max="6917" width="34.85546875" style="69" customWidth="1"/>
    <col min="6918" max="6918" width="8.140625" style="69" bestFit="1" customWidth="1"/>
    <col min="6919" max="6919" width="10.42578125" style="69" bestFit="1" customWidth="1"/>
    <col min="6920" max="6920" width="5.28515625" style="69" customWidth="1"/>
    <col min="6921" max="6921" width="3.5703125" style="69" bestFit="1" customWidth="1"/>
    <col min="6922" max="6922" width="3.5703125" style="69" customWidth="1"/>
    <col min="6923" max="6924" width="2.85546875" style="69" customWidth="1"/>
    <col min="6925" max="6929" width="2.85546875" style="69" bestFit="1" customWidth="1"/>
    <col min="6930" max="6947" width="3" style="69" bestFit="1" customWidth="1"/>
    <col min="6948" max="6948" width="3.42578125" style="69" customWidth="1"/>
    <col min="6949" max="6950" width="3" style="69" bestFit="1" customWidth="1"/>
    <col min="6951" max="6951" width="4" style="69" customWidth="1"/>
    <col min="6952" max="6952" width="3" style="69" bestFit="1" customWidth="1"/>
    <col min="6953" max="6953" width="3.42578125" style="69" customWidth="1"/>
    <col min="6954" max="6972" width="3" style="69" bestFit="1" customWidth="1"/>
    <col min="6973" max="7169" width="9.140625" style="69"/>
    <col min="7170" max="7170" width="3.42578125" style="69" bestFit="1" customWidth="1"/>
    <col min="7171" max="7171" width="9.42578125" style="69" customWidth="1"/>
    <col min="7172" max="7172" width="8.28515625" style="69" customWidth="1"/>
    <col min="7173" max="7173" width="34.85546875" style="69" customWidth="1"/>
    <col min="7174" max="7174" width="8.140625" style="69" bestFit="1" customWidth="1"/>
    <col min="7175" max="7175" width="10.42578125" style="69" bestFit="1" customWidth="1"/>
    <col min="7176" max="7176" width="5.28515625" style="69" customWidth="1"/>
    <col min="7177" max="7177" width="3.5703125" style="69" bestFit="1" customWidth="1"/>
    <col min="7178" max="7178" width="3.5703125" style="69" customWidth="1"/>
    <col min="7179" max="7180" width="2.85546875" style="69" customWidth="1"/>
    <col min="7181" max="7185" width="2.85546875" style="69" bestFit="1" customWidth="1"/>
    <col min="7186" max="7203" width="3" style="69" bestFit="1" customWidth="1"/>
    <col min="7204" max="7204" width="3.42578125" style="69" customWidth="1"/>
    <col min="7205" max="7206" width="3" style="69" bestFit="1" customWidth="1"/>
    <col min="7207" max="7207" width="4" style="69" customWidth="1"/>
    <col min="7208" max="7208" width="3" style="69" bestFit="1" customWidth="1"/>
    <col min="7209" max="7209" width="3.42578125" style="69" customWidth="1"/>
    <col min="7210" max="7228" width="3" style="69" bestFit="1" customWidth="1"/>
    <col min="7229" max="7425" width="9.140625" style="69"/>
    <col min="7426" max="7426" width="3.42578125" style="69" bestFit="1" customWidth="1"/>
    <col min="7427" max="7427" width="9.42578125" style="69" customWidth="1"/>
    <col min="7428" max="7428" width="8.28515625" style="69" customWidth="1"/>
    <col min="7429" max="7429" width="34.85546875" style="69" customWidth="1"/>
    <col min="7430" max="7430" width="8.140625" style="69" bestFit="1" customWidth="1"/>
    <col min="7431" max="7431" width="10.42578125" style="69" bestFit="1" customWidth="1"/>
    <col min="7432" max="7432" width="5.28515625" style="69" customWidth="1"/>
    <col min="7433" max="7433" width="3.5703125" style="69" bestFit="1" customWidth="1"/>
    <col min="7434" max="7434" width="3.5703125" style="69" customWidth="1"/>
    <col min="7435" max="7436" width="2.85546875" style="69" customWidth="1"/>
    <col min="7437" max="7441" width="2.85546875" style="69" bestFit="1" customWidth="1"/>
    <col min="7442" max="7459" width="3" style="69" bestFit="1" customWidth="1"/>
    <col min="7460" max="7460" width="3.42578125" style="69" customWidth="1"/>
    <col min="7461" max="7462" width="3" style="69" bestFit="1" customWidth="1"/>
    <col min="7463" max="7463" width="4" style="69" customWidth="1"/>
    <col min="7464" max="7464" width="3" style="69" bestFit="1" customWidth="1"/>
    <col min="7465" max="7465" width="3.42578125" style="69" customWidth="1"/>
    <col min="7466" max="7484" width="3" style="69" bestFit="1" customWidth="1"/>
    <col min="7485" max="7681" width="9.140625" style="69"/>
    <col min="7682" max="7682" width="3.42578125" style="69" bestFit="1" customWidth="1"/>
    <col min="7683" max="7683" width="9.42578125" style="69" customWidth="1"/>
    <col min="7684" max="7684" width="8.28515625" style="69" customWidth="1"/>
    <col min="7685" max="7685" width="34.85546875" style="69" customWidth="1"/>
    <col min="7686" max="7686" width="8.140625" style="69" bestFit="1" customWidth="1"/>
    <col min="7687" max="7687" width="10.42578125" style="69" bestFit="1" customWidth="1"/>
    <col min="7688" max="7688" width="5.28515625" style="69" customWidth="1"/>
    <col min="7689" max="7689" width="3.5703125" style="69" bestFit="1" customWidth="1"/>
    <col min="7690" max="7690" width="3.5703125" style="69" customWidth="1"/>
    <col min="7691" max="7692" width="2.85546875" style="69" customWidth="1"/>
    <col min="7693" max="7697" width="2.85546875" style="69" bestFit="1" customWidth="1"/>
    <col min="7698" max="7715" width="3" style="69" bestFit="1" customWidth="1"/>
    <col min="7716" max="7716" width="3.42578125" style="69" customWidth="1"/>
    <col min="7717" max="7718" width="3" style="69" bestFit="1" customWidth="1"/>
    <col min="7719" max="7719" width="4" style="69" customWidth="1"/>
    <col min="7720" max="7720" width="3" style="69" bestFit="1" customWidth="1"/>
    <col min="7721" max="7721" width="3.42578125" style="69" customWidth="1"/>
    <col min="7722" max="7740" width="3" style="69" bestFit="1" customWidth="1"/>
    <col min="7741" max="7937" width="9.140625" style="69"/>
    <col min="7938" max="7938" width="3.42578125" style="69" bestFit="1" customWidth="1"/>
    <col min="7939" max="7939" width="9.42578125" style="69" customWidth="1"/>
    <col min="7940" max="7940" width="8.28515625" style="69" customWidth="1"/>
    <col min="7941" max="7941" width="34.85546875" style="69" customWidth="1"/>
    <col min="7942" max="7942" width="8.140625" style="69" bestFit="1" customWidth="1"/>
    <col min="7943" max="7943" width="10.42578125" style="69" bestFit="1" customWidth="1"/>
    <col min="7944" max="7944" width="5.28515625" style="69" customWidth="1"/>
    <col min="7945" max="7945" width="3.5703125" style="69" bestFit="1" customWidth="1"/>
    <col min="7946" max="7946" width="3.5703125" style="69" customWidth="1"/>
    <col min="7947" max="7948" width="2.85546875" style="69" customWidth="1"/>
    <col min="7949" max="7953" width="2.85546875" style="69" bestFit="1" customWidth="1"/>
    <col min="7954" max="7971" width="3" style="69" bestFit="1" customWidth="1"/>
    <col min="7972" max="7972" width="3.42578125" style="69" customWidth="1"/>
    <col min="7973" max="7974" width="3" style="69" bestFit="1" customWidth="1"/>
    <col min="7975" max="7975" width="4" style="69" customWidth="1"/>
    <col min="7976" max="7976" width="3" style="69" bestFit="1" customWidth="1"/>
    <col min="7977" max="7977" width="3.42578125" style="69" customWidth="1"/>
    <col min="7978" max="7996" width="3" style="69" bestFit="1" customWidth="1"/>
    <col min="7997" max="8193" width="9.140625" style="69"/>
    <col min="8194" max="8194" width="3.42578125" style="69" bestFit="1" customWidth="1"/>
    <col min="8195" max="8195" width="9.42578125" style="69" customWidth="1"/>
    <col min="8196" max="8196" width="8.28515625" style="69" customWidth="1"/>
    <col min="8197" max="8197" width="34.85546875" style="69" customWidth="1"/>
    <col min="8198" max="8198" width="8.140625" style="69" bestFit="1" customWidth="1"/>
    <col min="8199" max="8199" width="10.42578125" style="69" bestFit="1" customWidth="1"/>
    <col min="8200" max="8200" width="5.28515625" style="69" customWidth="1"/>
    <col min="8201" max="8201" width="3.5703125" style="69" bestFit="1" customWidth="1"/>
    <col min="8202" max="8202" width="3.5703125" style="69" customWidth="1"/>
    <col min="8203" max="8204" width="2.85546875" style="69" customWidth="1"/>
    <col min="8205" max="8209" width="2.85546875" style="69" bestFit="1" customWidth="1"/>
    <col min="8210" max="8227" width="3" style="69" bestFit="1" customWidth="1"/>
    <col min="8228" max="8228" width="3.42578125" style="69" customWidth="1"/>
    <col min="8229" max="8230" width="3" style="69" bestFit="1" customWidth="1"/>
    <col min="8231" max="8231" width="4" style="69" customWidth="1"/>
    <col min="8232" max="8232" width="3" style="69" bestFit="1" customWidth="1"/>
    <col min="8233" max="8233" width="3.42578125" style="69" customWidth="1"/>
    <col min="8234" max="8252" width="3" style="69" bestFit="1" customWidth="1"/>
    <col min="8253" max="8449" width="9.140625" style="69"/>
    <col min="8450" max="8450" width="3.42578125" style="69" bestFit="1" customWidth="1"/>
    <col min="8451" max="8451" width="9.42578125" style="69" customWidth="1"/>
    <col min="8452" max="8452" width="8.28515625" style="69" customWidth="1"/>
    <col min="8453" max="8453" width="34.85546875" style="69" customWidth="1"/>
    <col min="8454" max="8454" width="8.140625" style="69" bestFit="1" customWidth="1"/>
    <col min="8455" max="8455" width="10.42578125" style="69" bestFit="1" customWidth="1"/>
    <col min="8456" max="8456" width="5.28515625" style="69" customWidth="1"/>
    <col min="8457" max="8457" width="3.5703125" style="69" bestFit="1" customWidth="1"/>
    <col min="8458" max="8458" width="3.5703125" style="69" customWidth="1"/>
    <col min="8459" max="8460" width="2.85546875" style="69" customWidth="1"/>
    <col min="8461" max="8465" width="2.85546875" style="69" bestFit="1" customWidth="1"/>
    <col min="8466" max="8483" width="3" style="69" bestFit="1" customWidth="1"/>
    <col min="8484" max="8484" width="3.42578125" style="69" customWidth="1"/>
    <col min="8485" max="8486" width="3" style="69" bestFit="1" customWidth="1"/>
    <col min="8487" max="8487" width="4" style="69" customWidth="1"/>
    <col min="8488" max="8488" width="3" style="69" bestFit="1" customWidth="1"/>
    <col min="8489" max="8489" width="3.42578125" style="69" customWidth="1"/>
    <col min="8490" max="8508" width="3" style="69" bestFit="1" customWidth="1"/>
    <col min="8509" max="8705" width="9.140625" style="69"/>
    <col min="8706" max="8706" width="3.42578125" style="69" bestFit="1" customWidth="1"/>
    <col min="8707" max="8707" width="9.42578125" style="69" customWidth="1"/>
    <col min="8708" max="8708" width="8.28515625" style="69" customWidth="1"/>
    <col min="8709" max="8709" width="34.85546875" style="69" customWidth="1"/>
    <col min="8710" max="8710" width="8.140625" style="69" bestFit="1" customWidth="1"/>
    <col min="8711" max="8711" width="10.42578125" style="69" bestFit="1" customWidth="1"/>
    <col min="8712" max="8712" width="5.28515625" style="69" customWidth="1"/>
    <col min="8713" max="8713" width="3.5703125" style="69" bestFit="1" customWidth="1"/>
    <col min="8714" max="8714" width="3.5703125" style="69" customWidth="1"/>
    <col min="8715" max="8716" width="2.85546875" style="69" customWidth="1"/>
    <col min="8717" max="8721" width="2.85546875" style="69" bestFit="1" customWidth="1"/>
    <col min="8722" max="8739" width="3" style="69" bestFit="1" customWidth="1"/>
    <col min="8740" max="8740" width="3.42578125" style="69" customWidth="1"/>
    <col min="8741" max="8742" width="3" style="69" bestFit="1" customWidth="1"/>
    <col min="8743" max="8743" width="4" style="69" customWidth="1"/>
    <col min="8744" max="8744" width="3" style="69" bestFit="1" customWidth="1"/>
    <col min="8745" max="8745" width="3.42578125" style="69" customWidth="1"/>
    <col min="8746" max="8764" width="3" style="69" bestFit="1" customWidth="1"/>
    <col min="8765" max="8961" width="9.140625" style="69"/>
    <col min="8962" max="8962" width="3.42578125" style="69" bestFit="1" customWidth="1"/>
    <col min="8963" max="8963" width="9.42578125" style="69" customWidth="1"/>
    <col min="8964" max="8964" width="8.28515625" style="69" customWidth="1"/>
    <col min="8965" max="8965" width="34.85546875" style="69" customWidth="1"/>
    <col min="8966" max="8966" width="8.140625" style="69" bestFit="1" customWidth="1"/>
    <col min="8967" max="8967" width="10.42578125" style="69" bestFit="1" customWidth="1"/>
    <col min="8968" max="8968" width="5.28515625" style="69" customWidth="1"/>
    <col min="8969" max="8969" width="3.5703125" style="69" bestFit="1" customWidth="1"/>
    <col min="8970" max="8970" width="3.5703125" style="69" customWidth="1"/>
    <col min="8971" max="8972" width="2.85546875" style="69" customWidth="1"/>
    <col min="8973" max="8977" width="2.85546875" style="69" bestFit="1" customWidth="1"/>
    <col min="8978" max="8995" width="3" style="69" bestFit="1" customWidth="1"/>
    <col min="8996" max="8996" width="3.42578125" style="69" customWidth="1"/>
    <col min="8997" max="8998" width="3" style="69" bestFit="1" customWidth="1"/>
    <col min="8999" max="8999" width="4" style="69" customWidth="1"/>
    <col min="9000" max="9000" width="3" style="69" bestFit="1" customWidth="1"/>
    <col min="9001" max="9001" width="3.42578125" style="69" customWidth="1"/>
    <col min="9002" max="9020" width="3" style="69" bestFit="1" customWidth="1"/>
    <col min="9021" max="9217" width="9.140625" style="69"/>
    <col min="9218" max="9218" width="3.42578125" style="69" bestFit="1" customWidth="1"/>
    <col min="9219" max="9219" width="9.42578125" style="69" customWidth="1"/>
    <col min="9220" max="9220" width="8.28515625" style="69" customWidth="1"/>
    <col min="9221" max="9221" width="34.85546875" style="69" customWidth="1"/>
    <col min="9222" max="9222" width="8.140625" style="69" bestFit="1" customWidth="1"/>
    <col min="9223" max="9223" width="10.42578125" style="69" bestFit="1" customWidth="1"/>
    <col min="9224" max="9224" width="5.28515625" style="69" customWidth="1"/>
    <col min="9225" max="9225" width="3.5703125" style="69" bestFit="1" customWidth="1"/>
    <col min="9226" max="9226" width="3.5703125" style="69" customWidth="1"/>
    <col min="9227" max="9228" width="2.85546875" style="69" customWidth="1"/>
    <col min="9229" max="9233" width="2.85546875" style="69" bestFit="1" customWidth="1"/>
    <col min="9234" max="9251" width="3" style="69" bestFit="1" customWidth="1"/>
    <col min="9252" max="9252" width="3.42578125" style="69" customWidth="1"/>
    <col min="9253" max="9254" width="3" style="69" bestFit="1" customWidth="1"/>
    <col min="9255" max="9255" width="4" style="69" customWidth="1"/>
    <col min="9256" max="9256" width="3" style="69" bestFit="1" customWidth="1"/>
    <col min="9257" max="9257" width="3.42578125" style="69" customWidth="1"/>
    <col min="9258" max="9276" width="3" style="69" bestFit="1" customWidth="1"/>
    <col min="9277" max="9473" width="9.140625" style="69"/>
    <col min="9474" max="9474" width="3.42578125" style="69" bestFit="1" customWidth="1"/>
    <col min="9475" max="9475" width="9.42578125" style="69" customWidth="1"/>
    <col min="9476" max="9476" width="8.28515625" style="69" customWidth="1"/>
    <col min="9477" max="9477" width="34.85546875" style="69" customWidth="1"/>
    <col min="9478" max="9478" width="8.140625" style="69" bestFit="1" customWidth="1"/>
    <col min="9479" max="9479" width="10.42578125" style="69" bestFit="1" customWidth="1"/>
    <col min="9480" max="9480" width="5.28515625" style="69" customWidth="1"/>
    <col min="9481" max="9481" width="3.5703125" style="69" bestFit="1" customWidth="1"/>
    <col min="9482" max="9482" width="3.5703125" style="69" customWidth="1"/>
    <col min="9483" max="9484" width="2.85546875" style="69" customWidth="1"/>
    <col min="9485" max="9489" width="2.85546875" style="69" bestFit="1" customWidth="1"/>
    <col min="9490" max="9507" width="3" style="69" bestFit="1" customWidth="1"/>
    <col min="9508" max="9508" width="3.42578125" style="69" customWidth="1"/>
    <col min="9509" max="9510" width="3" style="69" bestFit="1" customWidth="1"/>
    <col min="9511" max="9511" width="4" style="69" customWidth="1"/>
    <col min="9512" max="9512" width="3" style="69" bestFit="1" customWidth="1"/>
    <col min="9513" max="9513" width="3.42578125" style="69" customWidth="1"/>
    <col min="9514" max="9532" width="3" style="69" bestFit="1" customWidth="1"/>
    <col min="9533" max="9729" width="9.140625" style="69"/>
    <col min="9730" max="9730" width="3.42578125" style="69" bestFit="1" customWidth="1"/>
    <col min="9731" max="9731" width="9.42578125" style="69" customWidth="1"/>
    <col min="9732" max="9732" width="8.28515625" style="69" customWidth="1"/>
    <col min="9733" max="9733" width="34.85546875" style="69" customWidth="1"/>
    <col min="9734" max="9734" width="8.140625" style="69" bestFit="1" customWidth="1"/>
    <col min="9735" max="9735" width="10.42578125" style="69" bestFit="1" customWidth="1"/>
    <col min="9736" max="9736" width="5.28515625" style="69" customWidth="1"/>
    <col min="9737" max="9737" width="3.5703125" style="69" bestFit="1" customWidth="1"/>
    <col min="9738" max="9738" width="3.5703125" style="69" customWidth="1"/>
    <col min="9739" max="9740" width="2.85546875" style="69" customWidth="1"/>
    <col min="9741" max="9745" width="2.85546875" style="69" bestFit="1" customWidth="1"/>
    <col min="9746" max="9763" width="3" style="69" bestFit="1" customWidth="1"/>
    <col min="9764" max="9764" width="3.42578125" style="69" customWidth="1"/>
    <col min="9765" max="9766" width="3" style="69" bestFit="1" customWidth="1"/>
    <col min="9767" max="9767" width="4" style="69" customWidth="1"/>
    <col min="9768" max="9768" width="3" style="69" bestFit="1" customWidth="1"/>
    <col min="9769" max="9769" width="3.42578125" style="69" customWidth="1"/>
    <col min="9770" max="9788" width="3" style="69" bestFit="1" customWidth="1"/>
    <col min="9789" max="9985" width="9.140625" style="69"/>
    <col min="9986" max="9986" width="3.42578125" style="69" bestFit="1" customWidth="1"/>
    <col min="9987" max="9987" width="9.42578125" style="69" customWidth="1"/>
    <col min="9988" max="9988" width="8.28515625" style="69" customWidth="1"/>
    <col min="9989" max="9989" width="34.85546875" style="69" customWidth="1"/>
    <col min="9990" max="9990" width="8.140625" style="69" bestFit="1" customWidth="1"/>
    <col min="9991" max="9991" width="10.42578125" style="69" bestFit="1" customWidth="1"/>
    <col min="9992" max="9992" width="5.28515625" style="69" customWidth="1"/>
    <col min="9993" max="9993" width="3.5703125" style="69" bestFit="1" customWidth="1"/>
    <col min="9994" max="9994" width="3.5703125" style="69" customWidth="1"/>
    <col min="9995" max="9996" width="2.85546875" style="69" customWidth="1"/>
    <col min="9997" max="10001" width="2.85546875" style="69" bestFit="1" customWidth="1"/>
    <col min="10002" max="10019" width="3" style="69" bestFit="1" customWidth="1"/>
    <col min="10020" max="10020" width="3.42578125" style="69" customWidth="1"/>
    <col min="10021" max="10022" width="3" style="69" bestFit="1" customWidth="1"/>
    <col min="10023" max="10023" width="4" style="69" customWidth="1"/>
    <col min="10024" max="10024" width="3" style="69" bestFit="1" customWidth="1"/>
    <col min="10025" max="10025" width="3.42578125" style="69" customWidth="1"/>
    <col min="10026" max="10044" width="3" style="69" bestFit="1" customWidth="1"/>
    <col min="10045" max="10241" width="9.140625" style="69"/>
    <col min="10242" max="10242" width="3.42578125" style="69" bestFit="1" customWidth="1"/>
    <col min="10243" max="10243" width="9.42578125" style="69" customWidth="1"/>
    <col min="10244" max="10244" width="8.28515625" style="69" customWidth="1"/>
    <col min="10245" max="10245" width="34.85546875" style="69" customWidth="1"/>
    <col min="10246" max="10246" width="8.140625" style="69" bestFit="1" customWidth="1"/>
    <col min="10247" max="10247" width="10.42578125" style="69" bestFit="1" customWidth="1"/>
    <col min="10248" max="10248" width="5.28515625" style="69" customWidth="1"/>
    <col min="10249" max="10249" width="3.5703125" style="69" bestFit="1" customWidth="1"/>
    <col min="10250" max="10250" width="3.5703125" style="69" customWidth="1"/>
    <col min="10251" max="10252" width="2.85546875" style="69" customWidth="1"/>
    <col min="10253" max="10257" width="2.85546875" style="69" bestFit="1" customWidth="1"/>
    <col min="10258" max="10275" width="3" style="69" bestFit="1" customWidth="1"/>
    <col min="10276" max="10276" width="3.42578125" style="69" customWidth="1"/>
    <col min="10277" max="10278" width="3" style="69" bestFit="1" customWidth="1"/>
    <col min="10279" max="10279" width="4" style="69" customWidth="1"/>
    <col min="10280" max="10280" width="3" style="69" bestFit="1" customWidth="1"/>
    <col min="10281" max="10281" width="3.42578125" style="69" customWidth="1"/>
    <col min="10282" max="10300" width="3" style="69" bestFit="1" customWidth="1"/>
    <col min="10301" max="10497" width="9.140625" style="69"/>
    <col min="10498" max="10498" width="3.42578125" style="69" bestFit="1" customWidth="1"/>
    <col min="10499" max="10499" width="9.42578125" style="69" customWidth="1"/>
    <col min="10500" max="10500" width="8.28515625" style="69" customWidth="1"/>
    <col min="10501" max="10501" width="34.85546875" style="69" customWidth="1"/>
    <col min="10502" max="10502" width="8.140625" style="69" bestFit="1" customWidth="1"/>
    <col min="10503" max="10503" width="10.42578125" style="69" bestFit="1" customWidth="1"/>
    <col min="10504" max="10504" width="5.28515625" style="69" customWidth="1"/>
    <col min="10505" max="10505" width="3.5703125" style="69" bestFit="1" customWidth="1"/>
    <col min="10506" max="10506" width="3.5703125" style="69" customWidth="1"/>
    <col min="10507" max="10508" width="2.85546875" style="69" customWidth="1"/>
    <col min="10509" max="10513" width="2.85546875" style="69" bestFit="1" customWidth="1"/>
    <col min="10514" max="10531" width="3" style="69" bestFit="1" customWidth="1"/>
    <col min="10532" max="10532" width="3.42578125" style="69" customWidth="1"/>
    <col min="10533" max="10534" width="3" style="69" bestFit="1" customWidth="1"/>
    <col min="10535" max="10535" width="4" style="69" customWidth="1"/>
    <col min="10536" max="10536" width="3" style="69" bestFit="1" customWidth="1"/>
    <col min="10537" max="10537" width="3.42578125" style="69" customWidth="1"/>
    <col min="10538" max="10556" width="3" style="69" bestFit="1" customWidth="1"/>
    <col min="10557" max="10753" width="9.140625" style="69"/>
    <col min="10754" max="10754" width="3.42578125" style="69" bestFit="1" customWidth="1"/>
    <col min="10755" max="10755" width="9.42578125" style="69" customWidth="1"/>
    <col min="10756" max="10756" width="8.28515625" style="69" customWidth="1"/>
    <col min="10757" max="10757" width="34.85546875" style="69" customWidth="1"/>
    <col min="10758" max="10758" width="8.140625" style="69" bestFit="1" customWidth="1"/>
    <col min="10759" max="10759" width="10.42578125" style="69" bestFit="1" customWidth="1"/>
    <col min="10760" max="10760" width="5.28515625" style="69" customWidth="1"/>
    <col min="10761" max="10761" width="3.5703125" style="69" bestFit="1" customWidth="1"/>
    <col min="10762" max="10762" width="3.5703125" style="69" customWidth="1"/>
    <col min="10763" max="10764" width="2.85546875" style="69" customWidth="1"/>
    <col min="10765" max="10769" width="2.85546875" style="69" bestFit="1" customWidth="1"/>
    <col min="10770" max="10787" width="3" style="69" bestFit="1" customWidth="1"/>
    <col min="10788" max="10788" width="3.42578125" style="69" customWidth="1"/>
    <col min="10789" max="10790" width="3" style="69" bestFit="1" customWidth="1"/>
    <col min="10791" max="10791" width="4" style="69" customWidth="1"/>
    <col min="10792" max="10792" width="3" style="69" bestFit="1" customWidth="1"/>
    <col min="10793" max="10793" width="3.42578125" style="69" customWidth="1"/>
    <col min="10794" max="10812" width="3" style="69" bestFit="1" customWidth="1"/>
    <col min="10813" max="11009" width="9.140625" style="69"/>
    <col min="11010" max="11010" width="3.42578125" style="69" bestFit="1" customWidth="1"/>
    <col min="11011" max="11011" width="9.42578125" style="69" customWidth="1"/>
    <col min="11012" max="11012" width="8.28515625" style="69" customWidth="1"/>
    <col min="11013" max="11013" width="34.85546875" style="69" customWidth="1"/>
    <col min="11014" max="11014" width="8.140625" style="69" bestFit="1" customWidth="1"/>
    <col min="11015" max="11015" width="10.42578125" style="69" bestFit="1" customWidth="1"/>
    <col min="11016" max="11016" width="5.28515625" style="69" customWidth="1"/>
    <col min="11017" max="11017" width="3.5703125" style="69" bestFit="1" customWidth="1"/>
    <col min="11018" max="11018" width="3.5703125" style="69" customWidth="1"/>
    <col min="11019" max="11020" width="2.85546875" style="69" customWidth="1"/>
    <col min="11021" max="11025" width="2.85546875" style="69" bestFit="1" customWidth="1"/>
    <col min="11026" max="11043" width="3" style="69" bestFit="1" customWidth="1"/>
    <col min="11044" max="11044" width="3.42578125" style="69" customWidth="1"/>
    <col min="11045" max="11046" width="3" style="69" bestFit="1" customWidth="1"/>
    <col min="11047" max="11047" width="4" style="69" customWidth="1"/>
    <col min="11048" max="11048" width="3" style="69" bestFit="1" customWidth="1"/>
    <col min="11049" max="11049" width="3.42578125" style="69" customWidth="1"/>
    <col min="11050" max="11068" width="3" style="69" bestFit="1" customWidth="1"/>
    <col min="11069" max="11265" width="9.140625" style="69"/>
    <col min="11266" max="11266" width="3.42578125" style="69" bestFit="1" customWidth="1"/>
    <col min="11267" max="11267" width="9.42578125" style="69" customWidth="1"/>
    <col min="11268" max="11268" width="8.28515625" style="69" customWidth="1"/>
    <col min="11269" max="11269" width="34.85546875" style="69" customWidth="1"/>
    <col min="11270" max="11270" width="8.140625" style="69" bestFit="1" customWidth="1"/>
    <col min="11271" max="11271" width="10.42578125" style="69" bestFit="1" customWidth="1"/>
    <col min="11272" max="11272" width="5.28515625" style="69" customWidth="1"/>
    <col min="11273" max="11273" width="3.5703125" style="69" bestFit="1" customWidth="1"/>
    <col min="11274" max="11274" width="3.5703125" style="69" customWidth="1"/>
    <col min="11275" max="11276" width="2.85546875" style="69" customWidth="1"/>
    <col min="11277" max="11281" width="2.85546875" style="69" bestFit="1" customWidth="1"/>
    <col min="11282" max="11299" width="3" style="69" bestFit="1" customWidth="1"/>
    <col min="11300" max="11300" width="3.42578125" style="69" customWidth="1"/>
    <col min="11301" max="11302" width="3" style="69" bestFit="1" customWidth="1"/>
    <col min="11303" max="11303" width="4" style="69" customWidth="1"/>
    <col min="11304" max="11304" width="3" style="69" bestFit="1" customWidth="1"/>
    <col min="11305" max="11305" width="3.42578125" style="69" customWidth="1"/>
    <col min="11306" max="11324" width="3" style="69" bestFit="1" customWidth="1"/>
    <col min="11325" max="11521" width="9.140625" style="69"/>
    <col min="11522" max="11522" width="3.42578125" style="69" bestFit="1" customWidth="1"/>
    <col min="11523" max="11523" width="9.42578125" style="69" customWidth="1"/>
    <col min="11524" max="11524" width="8.28515625" style="69" customWidth="1"/>
    <col min="11525" max="11525" width="34.85546875" style="69" customWidth="1"/>
    <col min="11526" max="11526" width="8.140625" style="69" bestFit="1" customWidth="1"/>
    <col min="11527" max="11527" width="10.42578125" style="69" bestFit="1" customWidth="1"/>
    <col min="11528" max="11528" width="5.28515625" style="69" customWidth="1"/>
    <col min="11529" max="11529" width="3.5703125" style="69" bestFit="1" customWidth="1"/>
    <col min="11530" max="11530" width="3.5703125" style="69" customWidth="1"/>
    <col min="11531" max="11532" width="2.85546875" style="69" customWidth="1"/>
    <col min="11533" max="11537" width="2.85546875" style="69" bestFit="1" customWidth="1"/>
    <col min="11538" max="11555" width="3" style="69" bestFit="1" customWidth="1"/>
    <col min="11556" max="11556" width="3.42578125" style="69" customWidth="1"/>
    <col min="11557" max="11558" width="3" style="69" bestFit="1" customWidth="1"/>
    <col min="11559" max="11559" width="4" style="69" customWidth="1"/>
    <col min="11560" max="11560" width="3" style="69" bestFit="1" customWidth="1"/>
    <col min="11561" max="11561" width="3.42578125" style="69" customWidth="1"/>
    <col min="11562" max="11580" width="3" style="69" bestFit="1" customWidth="1"/>
    <col min="11581" max="11777" width="9.140625" style="69"/>
    <col min="11778" max="11778" width="3.42578125" style="69" bestFit="1" customWidth="1"/>
    <col min="11779" max="11779" width="9.42578125" style="69" customWidth="1"/>
    <col min="11780" max="11780" width="8.28515625" style="69" customWidth="1"/>
    <col min="11781" max="11781" width="34.85546875" style="69" customWidth="1"/>
    <col min="11782" max="11782" width="8.140625" style="69" bestFit="1" customWidth="1"/>
    <col min="11783" max="11783" width="10.42578125" style="69" bestFit="1" customWidth="1"/>
    <col min="11784" max="11784" width="5.28515625" style="69" customWidth="1"/>
    <col min="11785" max="11785" width="3.5703125" style="69" bestFit="1" customWidth="1"/>
    <col min="11786" max="11786" width="3.5703125" style="69" customWidth="1"/>
    <col min="11787" max="11788" width="2.85546875" style="69" customWidth="1"/>
    <col min="11789" max="11793" width="2.85546875" style="69" bestFit="1" customWidth="1"/>
    <col min="11794" max="11811" width="3" style="69" bestFit="1" customWidth="1"/>
    <col min="11812" max="11812" width="3.42578125" style="69" customWidth="1"/>
    <col min="11813" max="11814" width="3" style="69" bestFit="1" customWidth="1"/>
    <col min="11815" max="11815" width="4" style="69" customWidth="1"/>
    <col min="11816" max="11816" width="3" style="69" bestFit="1" customWidth="1"/>
    <col min="11817" max="11817" width="3.42578125" style="69" customWidth="1"/>
    <col min="11818" max="11836" width="3" style="69" bestFit="1" customWidth="1"/>
    <col min="11837" max="12033" width="9.140625" style="69"/>
    <col min="12034" max="12034" width="3.42578125" style="69" bestFit="1" customWidth="1"/>
    <col min="12035" max="12035" width="9.42578125" style="69" customWidth="1"/>
    <col min="12036" max="12036" width="8.28515625" style="69" customWidth="1"/>
    <col min="12037" max="12037" width="34.85546875" style="69" customWidth="1"/>
    <col min="12038" max="12038" width="8.140625" style="69" bestFit="1" customWidth="1"/>
    <col min="12039" max="12039" width="10.42578125" style="69" bestFit="1" customWidth="1"/>
    <col min="12040" max="12040" width="5.28515625" style="69" customWidth="1"/>
    <col min="12041" max="12041" width="3.5703125" style="69" bestFit="1" customWidth="1"/>
    <col min="12042" max="12042" width="3.5703125" style="69" customWidth="1"/>
    <col min="12043" max="12044" width="2.85546875" style="69" customWidth="1"/>
    <col min="12045" max="12049" width="2.85546875" style="69" bestFit="1" customWidth="1"/>
    <col min="12050" max="12067" width="3" style="69" bestFit="1" customWidth="1"/>
    <col min="12068" max="12068" width="3.42578125" style="69" customWidth="1"/>
    <col min="12069" max="12070" width="3" style="69" bestFit="1" customWidth="1"/>
    <col min="12071" max="12071" width="4" style="69" customWidth="1"/>
    <col min="12072" max="12072" width="3" style="69" bestFit="1" customWidth="1"/>
    <col min="12073" max="12073" width="3.42578125" style="69" customWidth="1"/>
    <col min="12074" max="12092" width="3" style="69" bestFit="1" customWidth="1"/>
    <col min="12093" max="12289" width="9.140625" style="69"/>
    <col min="12290" max="12290" width="3.42578125" style="69" bestFit="1" customWidth="1"/>
    <col min="12291" max="12291" width="9.42578125" style="69" customWidth="1"/>
    <col min="12292" max="12292" width="8.28515625" style="69" customWidth="1"/>
    <col min="12293" max="12293" width="34.85546875" style="69" customWidth="1"/>
    <col min="12294" max="12294" width="8.140625" style="69" bestFit="1" customWidth="1"/>
    <col min="12295" max="12295" width="10.42578125" style="69" bestFit="1" customWidth="1"/>
    <col min="12296" max="12296" width="5.28515625" style="69" customWidth="1"/>
    <col min="12297" max="12297" width="3.5703125" style="69" bestFit="1" customWidth="1"/>
    <col min="12298" max="12298" width="3.5703125" style="69" customWidth="1"/>
    <col min="12299" max="12300" width="2.85546875" style="69" customWidth="1"/>
    <col min="12301" max="12305" width="2.85546875" style="69" bestFit="1" customWidth="1"/>
    <col min="12306" max="12323" width="3" style="69" bestFit="1" customWidth="1"/>
    <col min="12324" max="12324" width="3.42578125" style="69" customWidth="1"/>
    <col min="12325" max="12326" width="3" style="69" bestFit="1" customWidth="1"/>
    <col min="12327" max="12327" width="4" style="69" customWidth="1"/>
    <col min="12328" max="12328" width="3" style="69" bestFit="1" customWidth="1"/>
    <col min="12329" max="12329" width="3.42578125" style="69" customWidth="1"/>
    <col min="12330" max="12348" width="3" style="69" bestFit="1" customWidth="1"/>
    <col min="12349" max="12545" width="9.140625" style="69"/>
    <col min="12546" max="12546" width="3.42578125" style="69" bestFit="1" customWidth="1"/>
    <col min="12547" max="12547" width="9.42578125" style="69" customWidth="1"/>
    <col min="12548" max="12548" width="8.28515625" style="69" customWidth="1"/>
    <col min="12549" max="12549" width="34.85546875" style="69" customWidth="1"/>
    <col min="12550" max="12550" width="8.140625" style="69" bestFit="1" customWidth="1"/>
    <col min="12551" max="12551" width="10.42578125" style="69" bestFit="1" customWidth="1"/>
    <col min="12552" max="12552" width="5.28515625" style="69" customWidth="1"/>
    <col min="12553" max="12553" width="3.5703125" style="69" bestFit="1" customWidth="1"/>
    <col min="12554" max="12554" width="3.5703125" style="69" customWidth="1"/>
    <col min="12555" max="12556" width="2.85546875" style="69" customWidth="1"/>
    <col min="12557" max="12561" width="2.85546875" style="69" bestFit="1" customWidth="1"/>
    <col min="12562" max="12579" width="3" style="69" bestFit="1" customWidth="1"/>
    <col min="12580" max="12580" width="3.42578125" style="69" customWidth="1"/>
    <col min="12581" max="12582" width="3" style="69" bestFit="1" customWidth="1"/>
    <col min="12583" max="12583" width="4" style="69" customWidth="1"/>
    <col min="12584" max="12584" width="3" style="69" bestFit="1" customWidth="1"/>
    <col min="12585" max="12585" width="3.42578125" style="69" customWidth="1"/>
    <col min="12586" max="12604" width="3" style="69" bestFit="1" customWidth="1"/>
    <col min="12605" max="12801" width="9.140625" style="69"/>
    <col min="12802" max="12802" width="3.42578125" style="69" bestFit="1" customWidth="1"/>
    <col min="12803" max="12803" width="9.42578125" style="69" customWidth="1"/>
    <col min="12804" max="12804" width="8.28515625" style="69" customWidth="1"/>
    <col min="12805" max="12805" width="34.85546875" style="69" customWidth="1"/>
    <col min="12806" max="12806" width="8.140625" style="69" bestFit="1" customWidth="1"/>
    <col min="12807" max="12807" width="10.42578125" style="69" bestFit="1" customWidth="1"/>
    <col min="12808" max="12808" width="5.28515625" style="69" customWidth="1"/>
    <col min="12809" max="12809" width="3.5703125" style="69" bestFit="1" customWidth="1"/>
    <col min="12810" max="12810" width="3.5703125" style="69" customWidth="1"/>
    <col min="12811" max="12812" width="2.85546875" style="69" customWidth="1"/>
    <col min="12813" max="12817" width="2.85546875" style="69" bestFit="1" customWidth="1"/>
    <col min="12818" max="12835" width="3" style="69" bestFit="1" customWidth="1"/>
    <col min="12836" max="12836" width="3.42578125" style="69" customWidth="1"/>
    <col min="12837" max="12838" width="3" style="69" bestFit="1" customWidth="1"/>
    <col min="12839" max="12839" width="4" style="69" customWidth="1"/>
    <col min="12840" max="12840" width="3" style="69" bestFit="1" customWidth="1"/>
    <col min="12841" max="12841" width="3.42578125" style="69" customWidth="1"/>
    <col min="12842" max="12860" width="3" style="69" bestFit="1" customWidth="1"/>
    <col min="12861" max="13057" width="9.140625" style="69"/>
    <col min="13058" max="13058" width="3.42578125" style="69" bestFit="1" customWidth="1"/>
    <col min="13059" max="13059" width="9.42578125" style="69" customWidth="1"/>
    <col min="13060" max="13060" width="8.28515625" style="69" customWidth="1"/>
    <col min="13061" max="13061" width="34.85546875" style="69" customWidth="1"/>
    <col min="13062" max="13062" width="8.140625" style="69" bestFit="1" customWidth="1"/>
    <col min="13063" max="13063" width="10.42578125" style="69" bestFit="1" customWidth="1"/>
    <col min="13064" max="13064" width="5.28515625" style="69" customWidth="1"/>
    <col min="13065" max="13065" width="3.5703125" style="69" bestFit="1" customWidth="1"/>
    <col min="13066" max="13066" width="3.5703125" style="69" customWidth="1"/>
    <col min="13067" max="13068" width="2.85546875" style="69" customWidth="1"/>
    <col min="13069" max="13073" width="2.85546875" style="69" bestFit="1" customWidth="1"/>
    <col min="13074" max="13091" width="3" style="69" bestFit="1" customWidth="1"/>
    <col min="13092" max="13092" width="3.42578125" style="69" customWidth="1"/>
    <col min="13093" max="13094" width="3" style="69" bestFit="1" customWidth="1"/>
    <col min="13095" max="13095" width="4" style="69" customWidth="1"/>
    <col min="13096" max="13096" width="3" style="69" bestFit="1" customWidth="1"/>
    <col min="13097" max="13097" width="3.42578125" style="69" customWidth="1"/>
    <col min="13098" max="13116" width="3" style="69" bestFit="1" customWidth="1"/>
    <col min="13117" max="13313" width="9.140625" style="69"/>
    <col min="13314" max="13314" width="3.42578125" style="69" bestFit="1" customWidth="1"/>
    <col min="13315" max="13315" width="9.42578125" style="69" customWidth="1"/>
    <col min="13316" max="13316" width="8.28515625" style="69" customWidth="1"/>
    <col min="13317" max="13317" width="34.85546875" style="69" customWidth="1"/>
    <col min="13318" max="13318" width="8.140625" style="69" bestFit="1" customWidth="1"/>
    <col min="13319" max="13319" width="10.42578125" style="69" bestFit="1" customWidth="1"/>
    <col min="13320" max="13320" width="5.28515625" style="69" customWidth="1"/>
    <col min="13321" max="13321" width="3.5703125" style="69" bestFit="1" customWidth="1"/>
    <col min="13322" max="13322" width="3.5703125" style="69" customWidth="1"/>
    <col min="13323" max="13324" width="2.85546875" style="69" customWidth="1"/>
    <col min="13325" max="13329" width="2.85546875" style="69" bestFit="1" customWidth="1"/>
    <col min="13330" max="13347" width="3" style="69" bestFit="1" customWidth="1"/>
    <col min="13348" max="13348" width="3.42578125" style="69" customWidth="1"/>
    <col min="13349" max="13350" width="3" style="69" bestFit="1" customWidth="1"/>
    <col min="13351" max="13351" width="4" style="69" customWidth="1"/>
    <col min="13352" max="13352" width="3" style="69" bestFit="1" customWidth="1"/>
    <col min="13353" max="13353" width="3.42578125" style="69" customWidth="1"/>
    <col min="13354" max="13372" width="3" style="69" bestFit="1" customWidth="1"/>
    <col min="13373" max="13569" width="9.140625" style="69"/>
    <col min="13570" max="13570" width="3.42578125" style="69" bestFit="1" customWidth="1"/>
    <col min="13571" max="13571" width="9.42578125" style="69" customWidth="1"/>
    <col min="13572" max="13572" width="8.28515625" style="69" customWidth="1"/>
    <col min="13573" max="13573" width="34.85546875" style="69" customWidth="1"/>
    <col min="13574" max="13574" width="8.140625" style="69" bestFit="1" customWidth="1"/>
    <col min="13575" max="13575" width="10.42578125" style="69" bestFit="1" customWidth="1"/>
    <col min="13576" max="13576" width="5.28515625" style="69" customWidth="1"/>
    <col min="13577" max="13577" width="3.5703125" style="69" bestFit="1" customWidth="1"/>
    <col min="13578" max="13578" width="3.5703125" style="69" customWidth="1"/>
    <col min="13579" max="13580" width="2.85546875" style="69" customWidth="1"/>
    <col min="13581" max="13585" width="2.85546875" style="69" bestFit="1" customWidth="1"/>
    <col min="13586" max="13603" width="3" style="69" bestFit="1" customWidth="1"/>
    <col min="13604" max="13604" width="3.42578125" style="69" customWidth="1"/>
    <col min="13605" max="13606" width="3" style="69" bestFit="1" customWidth="1"/>
    <col min="13607" max="13607" width="4" style="69" customWidth="1"/>
    <col min="13608" max="13608" width="3" style="69" bestFit="1" customWidth="1"/>
    <col min="13609" max="13609" width="3.42578125" style="69" customWidth="1"/>
    <col min="13610" max="13628" width="3" style="69" bestFit="1" customWidth="1"/>
    <col min="13629" max="13825" width="9.140625" style="69"/>
    <col min="13826" max="13826" width="3.42578125" style="69" bestFit="1" customWidth="1"/>
    <col min="13827" max="13827" width="9.42578125" style="69" customWidth="1"/>
    <col min="13828" max="13828" width="8.28515625" style="69" customWidth="1"/>
    <col min="13829" max="13829" width="34.85546875" style="69" customWidth="1"/>
    <col min="13830" max="13830" width="8.140625" style="69" bestFit="1" customWidth="1"/>
    <col min="13831" max="13831" width="10.42578125" style="69" bestFit="1" customWidth="1"/>
    <col min="13832" max="13832" width="5.28515625" style="69" customWidth="1"/>
    <col min="13833" max="13833" width="3.5703125" style="69" bestFit="1" customWidth="1"/>
    <col min="13834" max="13834" width="3.5703125" style="69" customWidth="1"/>
    <col min="13835" max="13836" width="2.85546875" style="69" customWidth="1"/>
    <col min="13837" max="13841" width="2.85546875" style="69" bestFit="1" customWidth="1"/>
    <col min="13842" max="13859" width="3" style="69" bestFit="1" customWidth="1"/>
    <col min="13860" max="13860" width="3.42578125" style="69" customWidth="1"/>
    <col min="13861" max="13862" width="3" style="69" bestFit="1" customWidth="1"/>
    <col min="13863" max="13863" width="4" style="69" customWidth="1"/>
    <col min="13864" max="13864" width="3" style="69" bestFit="1" customWidth="1"/>
    <col min="13865" max="13865" width="3.42578125" style="69" customWidth="1"/>
    <col min="13866" max="13884" width="3" style="69" bestFit="1" customWidth="1"/>
    <col min="13885" max="14081" width="9.140625" style="69"/>
    <col min="14082" max="14082" width="3.42578125" style="69" bestFit="1" customWidth="1"/>
    <col min="14083" max="14083" width="9.42578125" style="69" customWidth="1"/>
    <col min="14084" max="14084" width="8.28515625" style="69" customWidth="1"/>
    <col min="14085" max="14085" width="34.85546875" style="69" customWidth="1"/>
    <col min="14086" max="14086" width="8.140625" style="69" bestFit="1" customWidth="1"/>
    <col min="14087" max="14087" width="10.42578125" style="69" bestFit="1" customWidth="1"/>
    <col min="14088" max="14088" width="5.28515625" style="69" customWidth="1"/>
    <col min="14089" max="14089" width="3.5703125" style="69" bestFit="1" customWidth="1"/>
    <col min="14090" max="14090" width="3.5703125" style="69" customWidth="1"/>
    <col min="14091" max="14092" width="2.85546875" style="69" customWidth="1"/>
    <col min="14093" max="14097" width="2.85546875" style="69" bestFit="1" customWidth="1"/>
    <col min="14098" max="14115" width="3" style="69" bestFit="1" customWidth="1"/>
    <col min="14116" max="14116" width="3.42578125" style="69" customWidth="1"/>
    <col min="14117" max="14118" width="3" style="69" bestFit="1" customWidth="1"/>
    <col min="14119" max="14119" width="4" style="69" customWidth="1"/>
    <col min="14120" max="14120" width="3" style="69" bestFit="1" customWidth="1"/>
    <col min="14121" max="14121" width="3.42578125" style="69" customWidth="1"/>
    <col min="14122" max="14140" width="3" style="69" bestFit="1" customWidth="1"/>
    <col min="14141" max="14337" width="9.140625" style="69"/>
    <col min="14338" max="14338" width="3.42578125" style="69" bestFit="1" customWidth="1"/>
    <col min="14339" max="14339" width="9.42578125" style="69" customWidth="1"/>
    <col min="14340" max="14340" width="8.28515625" style="69" customWidth="1"/>
    <col min="14341" max="14341" width="34.85546875" style="69" customWidth="1"/>
    <col min="14342" max="14342" width="8.140625" style="69" bestFit="1" customWidth="1"/>
    <col min="14343" max="14343" width="10.42578125" style="69" bestFit="1" customWidth="1"/>
    <col min="14344" max="14344" width="5.28515625" style="69" customWidth="1"/>
    <col min="14345" max="14345" width="3.5703125" style="69" bestFit="1" customWidth="1"/>
    <col min="14346" max="14346" width="3.5703125" style="69" customWidth="1"/>
    <col min="14347" max="14348" width="2.85546875" style="69" customWidth="1"/>
    <col min="14349" max="14353" width="2.85546875" style="69" bestFit="1" customWidth="1"/>
    <col min="14354" max="14371" width="3" style="69" bestFit="1" customWidth="1"/>
    <col min="14372" max="14372" width="3.42578125" style="69" customWidth="1"/>
    <col min="14373" max="14374" width="3" style="69" bestFit="1" customWidth="1"/>
    <col min="14375" max="14375" width="4" style="69" customWidth="1"/>
    <col min="14376" max="14376" width="3" style="69" bestFit="1" customWidth="1"/>
    <col min="14377" max="14377" width="3.42578125" style="69" customWidth="1"/>
    <col min="14378" max="14396" width="3" style="69" bestFit="1" customWidth="1"/>
    <col min="14397" max="14593" width="9.140625" style="69"/>
    <col min="14594" max="14594" width="3.42578125" style="69" bestFit="1" customWidth="1"/>
    <col min="14595" max="14595" width="9.42578125" style="69" customWidth="1"/>
    <col min="14596" max="14596" width="8.28515625" style="69" customWidth="1"/>
    <col min="14597" max="14597" width="34.85546875" style="69" customWidth="1"/>
    <col min="14598" max="14598" width="8.140625" style="69" bestFit="1" customWidth="1"/>
    <col min="14599" max="14599" width="10.42578125" style="69" bestFit="1" customWidth="1"/>
    <col min="14600" max="14600" width="5.28515625" style="69" customWidth="1"/>
    <col min="14601" max="14601" width="3.5703125" style="69" bestFit="1" customWidth="1"/>
    <col min="14602" max="14602" width="3.5703125" style="69" customWidth="1"/>
    <col min="14603" max="14604" width="2.85546875" style="69" customWidth="1"/>
    <col min="14605" max="14609" width="2.85546875" style="69" bestFit="1" customWidth="1"/>
    <col min="14610" max="14627" width="3" style="69" bestFit="1" customWidth="1"/>
    <col min="14628" max="14628" width="3.42578125" style="69" customWidth="1"/>
    <col min="14629" max="14630" width="3" style="69" bestFit="1" customWidth="1"/>
    <col min="14631" max="14631" width="4" style="69" customWidth="1"/>
    <col min="14632" max="14632" width="3" style="69" bestFit="1" customWidth="1"/>
    <col min="14633" max="14633" width="3.42578125" style="69" customWidth="1"/>
    <col min="14634" max="14652" width="3" style="69" bestFit="1" customWidth="1"/>
    <col min="14653" max="14849" width="9.140625" style="69"/>
    <col min="14850" max="14850" width="3.42578125" style="69" bestFit="1" customWidth="1"/>
    <col min="14851" max="14851" width="9.42578125" style="69" customWidth="1"/>
    <col min="14852" max="14852" width="8.28515625" style="69" customWidth="1"/>
    <col min="14853" max="14853" width="34.85546875" style="69" customWidth="1"/>
    <col min="14854" max="14854" width="8.140625" style="69" bestFit="1" customWidth="1"/>
    <col min="14855" max="14855" width="10.42578125" style="69" bestFit="1" customWidth="1"/>
    <col min="14856" max="14856" width="5.28515625" style="69" customWidth="1"/>
    <col min="14857" max="14857" width="3.5703125" style="69" bestFit="1" customWidth="1"/>
    <col min="14858" max="14858" width="3.5703125" style="69" customWidth="1"/>
    <col min="14859" max="14860" width="2.85546875" style="69" customWidth="1"/>
    <col min="14861" max="14865" width="2.85546875" style="69" bestFit="1" customWidth="1"/>
    <col min="14866" max="14883" width="3" style="69" bestFit="1" customWidth="1"/>
    <col min="14884" max="14884" width="3.42578125" style="69" customWidth="1"/>
    <col min="14885" max="14886" width="3" style="69" bestFit="1" customWidth="1"/>
    <col min="14887" max="14887" width="4" style="69" customWidth="1"/>
    <col min="14888" max="14888" width="3" style="69" bestFit="1" customWidth="1"/>
    <col min="14889" max="14889" width="3.42578125" style="69" customWidth="1"/>
    <col min="14890" max="14908" width="3" style="69" bestFit="1" customWidth="1"/>
    <col min="14909" max="15105" width="9.140625" style="69"/>
    <col min="15106" max="15106" width="3.42578125" style="69" bestFit="1" customWidth="1"/>
    <col min="15107" max="15107" width="9.42578125" style="69" customWidth="1"/>
    <col min="15108" max="15108" width="8.28515625" style="69" customWidth="1"/>
    <col min="15109" max="15109" width="34.85546875" style="69" customWidth="1"/>
    <col min="15110" max="15110" width="8.140625" style="69" bestFit="1" customWidth="1"/>
    <col min="15111" max="15111" width="10.42578125" style="69" bestFit="1" customWidth="1"/>
    <col min="15112" max="15112" width="5.28515625" style="69" customWidth="1"/>
    <col min="15113" max="15113" width="3.5703125" style="69" bestFit="1" customWidth="1"/>
    <col min="15114" max="15114" width="3.5703125" style="69" customWidth="1"/>
    <col min="15115" max="15116" width="2.85546875" style="69" customWidth="1"/>
    <col min="15117" max="15121" width="2.85546875" style="69" bestFit="1" customWidth="1"/>
    <col min="15122" max="15139" width="3" style="69" bestFit="1" customWidth="1"/>
    <col min="15140" max="15140" width="3.42578125" style="69" customWidth="1"/>
    <col min="15141" max="15142" width="3" style="69" bestFit="1" customWidth="1"/>
    <col min="15143" max="15143" width="4" style="69" customWidth="1"/>
    <col min="15144" max="15144" width="3" style="69" bestFit="1" customWidth="1"/>
    <col min="15145" max="15145" width="3.42578125" style="69" customWidth="1"/>
    <col min="15146" max="15164" width="3" style="69" bestFit="1" customWidth="1"/>
    <col min="15165" max="15361" width="9.140625" style="69"/>
    <col min="15362" max="15362" width="3.42578125" style="69" bestFit="1" customWidth="1"/>
    <col min="15363" max="15363" width="9.42578125" style="69" customWidth="1"/>
    <col min="15364" max="15364" width="8.28515625" style="69" customWidth="1"/>
    <col min="15365" max="15365" width="34.85546875" style="69" customWidth="1"/>
    <col min="15366" max="15366" width="8.140625" style="69" bestFit="1" customWidth="1"/>
    <col min="15367" max="15367" width="10.42578125" style="69" bestFit="1" customWidth="1"/>
    <col min="15368" max="15368" width="5.28515625" style="69" customWidth="1"/>
    <col min="15369" max="15369" width="3.5703125" style="69" bestFit="1" customWidth="1"/>
    <col min="15370" max="15370" width="3.5703125" style="69" customWidth="1"/>
    <col min="15371" max="15372" width="2.85546875" style="69" customWidth="1"/>
    <col min="15373" max="15377" width="2.85546875" style="69" bestFit="1" customWidth="1"/>
    <col min="15378" max="15395" width="3" style="69" bestFit="1" customWidth="1"/>
    <col min="15396" max="15396" width="3.42578125" style="69" customWidth="1"/>
    <col min="15397" max="15398" width="3" style="69" bestFit="1" customWidth="1"/>
    <col min="15399" max="15399" width="4" style="69" customWidth="1"/>
    <col min="15400" max="15400" width="3" style="69" bestFit="1" customWidth="1"/>
    <col min="15401" max="15401" width="3.42578125" style="69" customWidth="1"/>
    <col min="15402" max="15420" width="3" style="69" bestFit="1" customWidth="1"/>
    <col min="15421" max="15617" width="9.140625" style="69"/>
    <col min="15618" max="15618" width="3.42578125" style="69" bestFit="1" customWidth="1"/>
    <col min="15619" max="15619" width="9.42578125" style="69" customWidth="1"/>
    <col min="15620" max="15620" width="8.28515625" style="69" customWidth="1"/>
    <col min="15621" max="15621" width="34.85546875" style="69" customWidth="1"/>
    <col min="15622" max="15622" width="8.140625" style="69" bestFit="1" customWidth="1"/>
    <col min="15623" max="15623" width="10.42578125" style="69" bestFit="1" customWidth="1"/>
    <col min="15624" max="15624" width="5.28515625" style="69" customWidth="1"/>
    <col min="15625" max="15625" width="3.5703125" style="69" bestFit="1" customWidth="1"/>
    <col min="15626" max="15626" width="3.5703125" style="69" customWidth="1"/>
    <col min="15627" max="15628" width="2.85546875" style="69" customWidth="1"/>
    <col min="15629" max="15633" width="2.85546875" style="69" bestFit="1" customWidth="1"/>
    <col min="15634" max="15651" width="3" style="69" bestFit="1" customWidth="1"/>
    <col min="15652" max="15652" width="3.42578125" style="69" customWidth="1"/>
    <col min="15653" max="15654" width="3" style="69" bestFit="1" customWidth="1"/>
    <col min="15655" max="15655" width="4" style="69" customWidth="1"/>
    <col min="15656" max="15656" width="3" style="69" bestFit="1" customWidth="1"/>
    <col min="15657" max="15657" width="3.42578125" style="69" customWidth="1"/>
    <col min="15658" max="15676" width="3" style="69" bestFit="1" customWidth="1"/>
    <col min="15677" max="15873" width="9.140625" style="69"/>
    <col min="15874" max="15874" width="3.42578125" style="69" bestFit="1" customWidth="1"/>
    <col min="15875" max="15875" width="9.42578125" style="69" customWidth="1"/>
    <col min="15876" max="15876" width="8.28515625" style="69" customWidth="1"/>
    <col min="15877" max="15877" width="34.85546875" style="69" customWidth="1"/>
    <col min="15878" max="15878" width="8.140625" style="69" bestFit="1" customWidth="1"/>
    <col min="15879" max="15879" width="10.42578125" style="69" bestFit="1" customWidth="1"/>
    <col min="15880" max="15880" width="5.28515625" style="69" customWidth="1"/>
    <col min="15881" max="15881" width="3.5703125" style="69" bestFit="1" customWidth="1"/>
    <col min="15882" max="15882" width="3.5703125" style="69" customWidth="1"/>
    <col min="15883" max="15884" width="2.85546875" style="69" customWidth="1"/>
    <col min="15885" max="15889" width="2.85546875" style="69" bestFit="1" customWidth="1"/>
    <col min="15890" max="15907" width="3" style="69" bestFit="1" customWidth="1"/>
    <col min="15908" max="15908" width="3.42578125" style="69" customWidth="1"/>
    <col min="15909" max="15910" width="3" style="69" bestFit="1" customWidth="1"/>
    <col min="15911" max="15911" width="4" style="69" customWidth="1"/>
    <col min="15912" max="15912" width="3" style="69" bestFit="1" customWidth="1"/>
    <col min="15913" max="15913" width="3.42578125" style="69" customWidth="1"/>
    <col min="15914" max="15932" width="3" style="69" bestFit="1" customWidth="1"/>
    <col min="15933" max="16129" width="9.140625" style="69"/>
    <col min="16130" max="16130" width="3.42578125" style="69" bestFit="1" customWidth="1"/>
    <col min="16131" max="16131" width="9.42578125" style="69" customWidth="1"/>
    <col min="16132" max="16132" width="8.28515625" style="69" customWidth="1"/>
    <col min="16133" max="16133" width="34.85546875" style="69" customWidth="1"/>
    <col min="16134" max="16134" width="8.140625" style="69" bestFit="1" customWidth="1"/>
    <col min="16135" max="16135" width="10.42578125" style="69" bestFit="1" customWidth="1"/>
    <col min="16136" max="16136" width="5.28515625" style="69" customWidth="1"/>
    <col min="16137" max="16137" width="3.5703125" style="69" bestFit="1" customWidth="1"/>
    <col min="16138" max="16138" width="3.5703125" style="69" customWidth="1"/>
    <col min="16139" max="16140" width="2.85546875" style="69" customWidth="1"/>
    <col min="16141" max="16145" width="2.85546875" style="69" bestFit="1" customWidth="1"/>
    <col min="16146" max="16163" width="3" style="69" bestFit="1" customWidth="1"/>
    <col min="16164" max="16164" width="3.42578125" style="69" customWidth="1"/>
    <col min="16165" max="16166" width="3" style="69" bestFit="1" customWidth="1"/>
    <col min="16167" max="16167" width="4" style="69" customWidth="1"/>
    <col min="16168" max="16168" width="3" style="69" bestFit="1" customWidth="1"/>
    <col min="16169" max="16169" width="3.42578125" style="69" customWidth="1"/>
    <col min="16170" max="16188" width="3" style="69" bestFit="1" customWidth="1"/>
    <col min="16189" max="16384" width="9.140625" style="69"/>
  </cols>
  <sheetData>
    <row r="1" spans="1:60" ht="21" customHeight="1" x14ac:dyDescent="0.2">
      <c r="A1" s="2267" t="s">
        <v>24</v>
      </c>
      <c r="B1" s="2267"/>
      <c r="C1" s="2267"/>
      <c r="D1" s="2267"/>
      <c r="E1" s="68"/>
      <c r="F1" s="2175"/>
      <c r="G1" s="68"/>
    </row>
    <row r="2" spans="1:60" ht="16.5" customHeight="1" x14ac:dyDescent="0.2">
      <c r="A2" s="2268" t="s">
        <v>25</v>
      </c>
      <c r="B2" s="2268"/>
      <c r="C2" s="2268"/>
      <c r="D2" s="2268"/>
      <c r="E2" s="70"/>
      <c r="F2" s="2176"/>
      <c r="G2" s="70"/>
    </row>
    <row r="3" spans="1:60" ht="16.5" customHeight="1" x14ac:dyDescent="0.2">
      <c r="A3" s="2268" t="s">
        <v>26</v>
      </c>
      <c r="B3" s="2268"/>
      <c r="C3" s="2268"/>
      <c r="D3" s="2268"/>
      <c r="E3" s="70"/>
      <c r="F3" s="2176"/>
      <c r="G3" s="70"/>
    </row>
    <row r="4" spans="1:60" ht="33.75" customHeight="1" x14ac:dyDescent="0.2">
      <c r="A4" s="2269" t="s">
        <v>1883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69"/>
      <c r="AD4" s="2269"/>
      <c r="AE4" s="2269"/>
      <c r="AF4" s="2269"/>
      <c r="AG4" s="2269"/>
      <c r="AH4" s="2269"/>
      <c r="AI4" s="2269"/>
      <c r="AJ4" s="2269"/>
      <c r="AK4" s="2269"/>
      <c r="AL4" s="2269"/>
      <c r="AM4" s="2269"/>
      <c r="AN4" s="2269"/>
      <c r="AO4" s="2269"/>
      <c r="AP4" s="2269"/>
      <c r="AQ4" s="2269"/>
      <c r="AR4" s="2269"/>
      <c r="AS4" s="2269"/>
      <c r="AT4" s="2269"/>
      <c r="AU4" s="2269"/>
      <c r="AV4" s="2269"/>
      <c r="AW4" s="2269"/>
      <c r="AX4" s="2269"/>
      <c r="AY4" s="2269"/>
      <c r="AZ4" s="2269"/>
      <c r="BA4" s="2269"/>
      <c r="BB4" s="2269"/>
      <c r="BC4" s="2269"/>
      <c r="BD4" s="2269"/>
      <c r="BE4" s="2269"/>
      <c r="BF4" s="2269"/>
      <c r="BG4" s="2269"/>
      <c r="BH4" s="2269"/>
    </row>
    <row r="5" spans="1:60" s="73" customFormat="1" ht="24" customHeight="1" x14ac:dyDescent="0.2">
      <c r="A5" s="71" t="s">
        <v>833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</row>
    <row r="6" spans="1:60" s="73" customFormat="1" ht="27.75" customHeight="1" x14ac:dyDescent="0.2">
      <c r="A6" s="71" t="s">
        <v>834</v>
      </c>
      <c r="B6" s="71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</row>
    <row r="7" spans="1:60" ht="15" customHeight="1" x14ac:dyDescent="0.2">
      <c r="A7" s="2234" t="s">
        <v>3</v>
      </c>
      <c r="B7" s="2234" t="s">
        <v>28</v>
      </c>
      <c r="C7" s="2237" t="s">
        <v>835</v>
      </c>
      <c r="D7" s="2240" t="s">
        <v>836</v>
      </c>
      <c r="E7" s="2232" t="s">
        <v>1755</v>
      </c>
      <c r="F7" s="2255" t="s">
        <v>1756</v>
      </c>
      <c r="G7" s="2231" t="s">
        <v>838</v>
      </c>
      <c r="H7" s="2232" t="s">
        <v>839</v>
      </c>
      <c r="I7" s="2233" t="s">
        <v>830</v>
      </c>
      <c r="J7" s="2233"/>
      <c r="K7" s="2233"/>
      <c r="L7" s="2233"/>
      <c r="M7" s="2233"/>
      <c r="N7" s="2225">
        <v>44440</v>
      </c>
      <c r="O7" s="2225"/>
      <c r="P7" s="2225"/>
      <c r="Q7" s="2225"/>
      <c r="R7" s="2225">
        <v>44470</v>
      </c>
      <c r="S7" s="2225"/>
      <c r="T7" s="2225"/>
      <c r="U7" s="2225"/>
      <c r="V7" s="2225"/>
      <c r="W7" s="2225">
        <v>44501</v>
      </c>
      <c r="X7" s="2225"/>
      <c r="Y7" s="2225"/>
      <c r="Z7" s="2225"/>
      <c r="AA7" s="2225">
        <v>44531</v>
      </c>
      <c r="AB7" s="2225"/>
      <c r="AC7" s="2225"/>
      <c r="AD7" s="2225"/>
      <c r="AE7" s="2229" t="s">
        <v>831</v>
      </c>
      <c r="AF7" s="2229"/>
      <c r="AG7" s="2229"/>
      <c r="AH7" s="2229"/>
      <c r="AI7" s="2229"/>
      <c r="AJ7" s="2225">
        <v>44593</v>
      </c>
      <c r="AK7" s="2225"/>
      <c r="AL7" s="2225"/>
      <c r="AM7" s="2225"/>
      <c r="AN7" s="2225">
        <v>44621</v>
      </c>
      <c r="AO7" s="2225"/>
      <c r="AP7" s="2225"/>
      <c r="AQ7" s="2225"/>
      <c r="AR7" s="2225">
        <v>44652</v>
      </c>
      <c r="AS7" s="2225"/>
      <c r="AT7" s="2225"/>
      <c r="AU7" s="2225"/>
      <c r="AV7" s="2225">
        <v>44682</v>
      </c>
      <c r="AW7" s="2225"/>
      <c r="AX7" s="2225"/>
      <c r="AY7" s="2225"/>
      <c r="AZ7" s="2225"/>
      <c r="BA7" s="2225">
        <v>44713</v>
      </c>
      <c r="BB7" s="2225"/>
      <c r="BC7" s="2225"/>
      <c r="BD7" s="2225"/>
      <c r="BE7" s="2225">
        <v>44743</v>
      </c>
      <c r="BF7" s="2225"/>
      <c r="BG7" s="2225"/>
      <c r="BH7" s="2225"/>
    </row>
    <row r="8" spans="1:60" ht="15.75" customHeight="1" x14ac:dyDescent="0.2">
      <c r="A8" s="2235"/>
      <c r="B8" s="2235"/>
      <c r="C8" s="2238"/>
      <c r="D8" s="2238"/>
      <c r="E8" s="2231"/>
      <c r="F8" s="2256"/>
      <c r="G8" s="2231"/>
      <c r="H8" s="2231"/>
      <c r="I8" s="74">
        <v>1</v>
      </c>
      <c r="J8" s="74">
        <v>2</v>
      </c>
      <c r="K8" s="74">
        <v>3</v>
      </c>
      <c r="L8" s="74">
        <v>4</v>
      </c>
      <c r="M8" s="74">
        <v>5</v>
      </c>
      <c r="N8" s="74">
        <v>6</v>
      </c>
      <c r="O8" s="74">
        <v>7</v>
      </c>
      <c r="P8" s="74">
        <v>8</v>
      </c>
      <c r="Q8" s="74">
        <v>9</v>
      </c>
      <c r="R8" s="74">
        <v>10</v>
      </c>
      <c r="S8" s="74">
        <v>11</v>
      </c>
      <c r="T8" s="74">
        <v>12</v>
      </c>
      <c r="U8" s="74">
        <v>13</v>
      </c>
      <c r="V8" s="74">
        <v>14</v>
      </c>
      <c r="W8" s="74">
        <v>15</v>
      </c>
      <c r="X8" s="74">
        <v>16</v>
      </c>
      <c r="Y8" s="74">
        <v>17</v>
      </c>
      <c r="Z8" s="74">
        <v>18</v>
      </c>
      <c r="AA8" s="74">
        <v>19</v>
      </c>
      <c r="AB8" s="74">
        <v>20</v>
      </c>
      <c r="AC8" s="74">
        <v>21</v>
      </c>
      <c r="AD8" s="74">
        <v>22</v>
      </c>
      <c r="AE8" s="74">
        <v>23</v>
      </c>
      <c r="AF8" s="74">
        <v>24</v>
      </c>
      <c r="AG8" s="74">
        <v>25</v>
      </c>
      <c r="AH8" s="74">
        <v>26</v>
      </c>
      <c r="AI8" s="679">
        <v>27</v>
      </c>
      <c r="AJ8" s="679">
        <v>28</v>
      </c>
      <c r="AK8" s="679">
        <v>29</v>
      </c>
      <c r="AL8" s="74">
        <v>30</v>
      </c>
      <c r="AM8" s="74">
        <v>31</v>
      </c>
      <c r="AN8" s="74">
        <v>32</v>
      </c>
      <c r="AO8" s="74">
        <v>33</v>
      </c>
      <c r="AP8" s="74">
        <v>34</v>
      </c>
      <c r="AQ8" s="74">
        <v>35</v>
      </c>
      <c r="AR8" s="74">
        <v>36</v>
      </c>
      <c r="AS8" s="74">
        <v>37</v>
      </c>
      <c r="AT8" s="74">
        <v>38</v>
      </c>
      <c r="AU8" s="74">
        <v>39</v>
      </c>
      <c r="AV8" s="74">
        <v>40</v>
      </c>
      <c r="AW8" s="74">
        <v>41</v>
      </c>
      <c r="AX8" s="74">
        <v>42</v>
      </c>
      <c r="AY8" s="74">
        <v>43</v>
      </c>
      <c r="AZ8" s="74">
        <v>44</v>
      </c>
      <c r="BA8" s="74">
        <v>45</v>
      </c>
      <c r="BB8" s="74">
        <v>46</v>
      </c>
      <c r="BC8" s="74">
        <v>47</v>
      </c>
      <c r="BD8" s="679">
        <v>48</v>
      </c>
      <c r="BE8" s="679">
        <v>49</v>
      </c>
      <c r="BF8" s="679">
        <v>50</v>
      </c>
      <c r="BG8" s="679">
        <v>51</v>
      </c>
      <c r="BH8" s="679">
        <v>52</v>
      </c>
    </row>
    <row r="9" spans="1:60" ht="15.75" customHeight="1" x14ac:dyDescent="0.2">
      <c r="A9" s="2235"/>
      <c r="B9" s="2235"/>
      <c r="C9" s="2238"/>
      <c r="D9" s="2238"/>
      <c r="E9" s="2231"/>
      <c r="F9" s="2256"/>
      <c r="G9" s="2231"/>
      <c r="H9" s="2231"/>
      <c r="I9" s="75">
        <v>26</v>
      </c>
      <c r="J9" s="75">
        <v>2</v>
      </c>
      <c r="K9" s="75">
        <v>9</v>
      </c>
      <c r="L9" s="75">
        <v>16</v>
      </c>
      <c r="M9" s="75">
        <v>23</v>
      </c>
      <c r="N9" s="75">
        <v>30</v>
      </c>
      <c r="O9" s="75">
        <v>6</v>
      </c>
      <c r="P9" s="75">
        <v>13</v>
      </c>
      <c r="Q9" s="75">
        <v>20</v>
      </c>
      <c r="R9" s="75">
        <v>27</v>
      </c>
      <c r="S9" s="75">
        <v>4</v>
      </c>
      <c r="T9" s="75">
        <v>11</v>
      </c>
      <c r="U9" s="75">
        <v>18</v>
      </c>
      <c r="V9" s="75">
        <v>25</v>
      </c>
      <c r="W9" s="75">
        <v>1</v>
      </c>
      <c r="X9" s="75">
        <v>8</v>
      </c>
      <c r="Y9" s="75">
        <v>15</v>
      </c>
      <c r="Z9" s="75">
        <v>22</v>
      </c>
      <c r="AA9" s="75">
        <v>29</v>
      </c>
      <c r="AB9" s="75">
        <v>6</v>
      </c>
      <c r="AC9" s="75">
        <v>13</v>
      </c>
      <c r="AD9" s="75">
        <v>20</v>
      </c>
      <c r="AE9" s="75">
        <v>27</v>
      </c>
      <c r="AF9" s="75">
        <v>3</v>
      </c>
      <c r="AG9" s="75">
        <v>10</v>
      </c>
      <c r="AH9" s="75">
        <v>17</v>
      </c>
      <c r="AI9" s="680">
        <v>24</v>
      </c>
      <c r="AJ9" s="680">
        <v>31</v>
      </c>
      <c r="AK9" s="680">
        <v>7</v>
      </c>
      <c r="AL9" s="75">
        <v>14</v>
      </c>
      <c r="AM9" s="75">
        <v>21</v>
      </c>
      <c r="AN9" s="75">
        <v>28</v>
      </c>
      <c r="AO9" s="75">
        <v>7</v>
      </c>
      <c r="AP9" s="75">
        <v>14</v>
      </c>
      <c r="AQ9" s="75">
        <v>21</v>
      </c>
      <c r="AR9" s="75">
        <v>28</v>
      </c>
      <c r="AS9" s="75">
        <v>4</v>
      </c>
      <c r="AT9" s="75">
        <v>11</v>
      </c>
      <c r="AU9" s="75">
        <v>18</v>
      </c>
      <c r="AV9" s="75">
        <v>25</v>
      </c>
      <c r="AW9" s="75">
        <v>2</v>
      </c>
      <c r="AX9" s="75">
        <v>9</v>
      </c>
      <c r="AY9" s="75">
        <v>16</v>
      </c>
      <c r="AZ9" s="75">
        <v>23</v>
      </c>
      <c r="BA9" s="75">
        <v>30</v>
      </c>
      <c r="BB9" s="75">
        <v>6</v>
      </c>
      <c r="BC9" s="75">
        <v>13</v>
      </c>
      <c r="BD9" s="680">
        <v>20</v>
      </c>
      <c r="BE9" s="680">
        <v>27</v>
      </c>
      <c r="BF9" s="680">
        <v>4</v>
      </c>
      <c r="BG9" s="680">
        <v>11</v>
      </c>
      <c r="BH9" s="680">
        <v>18</v>
      </c>
    </row>
    <row r="10" spans="1:60" ht="15.75" customHeight="1" x14ac:dyDescent="0.2">
      <c r="A10" s="2236"/>
      <c r="B10" s="2236"/>
      <c r="C10" s="2239"/>
      <c r="D10" s="2239"/>
      <c r="E10" s="2231"/>
      <c r="F10" s="2257"/>
      <c r="G10" s="2231"/>
      <c r="H10" s="2231"/>
      <c r="I10" s="75">
        <v>1</v>
      </c>
      <c r="J10" s="75">
        <v>8</v>
      </c>
      <c r="K10" s="75">
        <v>15</v>
      </c>
      <c r="L10" s="75">
        <v>22</v>
      </c>
      <c r="M10" s="75">
        <v>29</v>
      </c>
      <c r="N10" s="75">
        <v>5</v>
      </c>
      <c r="O10" s="75">
        <v>12</v>
      </c>
      <c r="P10" s="75">
        <v>19</v>
      </c>
      <c r="Q10" s="75">
        <v>26</v>
      </c>
      <c r="R10" s="75">
        <v>3</v>
      </c>
      <c r="S10" s="75">
        <v>10</v>
      </c>
      <c r="T10" s="75">
        <v>17</v>
      </c>
      <c r="U10" s="75">
        <v>24</v>
      </c>
      <c r="V10" s="75">
        <v>31</v>
      </c>
      <c r="W10" s="75">
        <v>7</v>
      </c>
      <c r="X10" s="75">
        <v>14</v>
      </c>
      <c r="Y10" s="75">
        <v>21</v>
      </c>
      <c r="Z10" s="75">
        <v>28</v>
      </c>
      <c r="AA10" s="75">
        <v>5</v>
      </c>
      <c r="AB10" s="75">
        <v>12</v>
      </c>
      <c r="AC10" s="75">
        <v>19</v>
      </c>
      <c r="AD10" s="75">
        <v>26</v>
      </c>
      <c r="AE10" s="75">
        <v>2</v>
      </c>
      <c r="AF10" s="75">
        <v>9</v>
      </c>
      <c r="AG10" s="75">
        <v>16</v>
      </c>
      <c r="AH10" s="75">
        <v>23</v>
      </c>
      <c r="AI10" s="680">
        <v>30</v>
      </c>
      <c r="AJ10" s="680">
        <v>6</v>
      </c>
      <c r="AK10" s="680">
        <v>13</v>
      </c>
      <c r="AL10" s="75">
        <v>20</v>
      </c>
      <c r="AM10" s="75">
        <v>27</v>
      </c>
      <c r="AN10" s="75">
        <v>6</v>
      </c>
      <c r="AO10" s="75">
        <v>13</v>
      </c>
      <c r="AP10" s="75">
        <v>20</v>
      </c>
      <c r="AQ10" s="75">
        <v>27</v>
      </c>
      <c r="AR10" s="75">
        <v>3</v>
      </c>
      <c r="AS10" s="75">
        <v>10</v>
      </c>
      <c r="AT10" s="75">
        <v>17</v>
      </c>
      <c r="AU10" s="75">
        <v>24</v>
      </c>
      <c r="AV10" s="75">
        <v>1</v>
      </c>
      <c r="AW10" s="75">
        <v>8</v>
      </c>
      <c r="AX10" s="75">
        <v>15</v>
      </c>
      <c r="AY10" s="75">
        <v>22</v>
      </c>
      <c r="AZ10" s="75">
        <v>29</v>
      </c>
      <c r="BA10" s="75">
        <v>5</v>
      </c>
      <c r="BB10" s="75">
        <v>12</v>
      </c>
      <c r="BC10" s="75">
        <v>19</v>
      </c>
      <c r="BD10" s="680">
        <v>26</v>
      </c>
      <c r="BE10" s="680">
        <v>3</v>
      </c>
      <c r="BF10" s="680">
        <v>10</v>
      </c>
      <c r="BG10" s="680">
        <v>17</v>
      </c>
      <c r="BH10" s="680">
        <v>24</v>
      </c>
    </row>
    <row r="11" spans="1:60" ht="15.75" customHeight="1" x14ac:dyDescent="0.2">
      <c r="A11" s="412"/>
      <c r="B11" s="631" t="s">
        <v>218</v>
      </c>
      <c r="C11" s="549" t="s">
        <v>68</v>
      </c>
      <c r="D11" s="633" t="s">
        <v>1300</v>
      </c>
      <c r="E11" s="634">
        <v>60</v>
      </c>
      <c r="F11" s="634">
        <v>120</v>
      </c>
      <c r="G11" s="549" t="s">
        <v>353</v>
      </c>
      <c r="H11" s="549" t="s">
        <v>354</v>
      </c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414"/>
      <c r="AA11" s="414"/>
      <c r="AB11" s="414"/>
      <c r="AC11" s="109"/>
      <c r="AD11" s="109"/>
      <c r="AE11" s="109"/>
      <c r="AF11" s="109"/>
      <c r="AG11" s="109"/>
      <c r="AH11" s="109"/>
      <c r="AI11" s="551"/>
      <c r="AJ11" s="552"/>
      <c r="AK11" s="553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551"/>
      <c r="BE11" s="552"/>
      <c r="BF11" s="552"/>
      <c r="BG11" s="552"/>
      <c r="BH11" s="553"/>
    </row>
    <row r="12" spans="1:60" ht="15.75" customHeight="1" x14ac:dyDescent="0.2">
      <c r="A12" s="412"/>
      <c r="B12" s="631" t="s">
        <v>218</v>
      </c>
      <c r="C12" s="549" t="s">
        <v>51</v>
      </c>
      <c r="D12" s="633" t="s">
        <v>1301</v>
      </c>
      <c r="E12" s="638">
        <v>60</v>
      </c>
      <c r="F12" s="638">
        <v>120</v>
      </c>
      <c r="G12" s="549" t="s">
        <v>356</v>
      </c>
      <c r="H12" s="549" t="s">
        <v>355</v>
      </c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414"/>
      <c r="AA12" s="414"/>
      <c r="AB12" s="414"/>
      <c r="AC12" s="109"/>
      <c r="AD12" s="109"/>
      <c r="AE12" s="109"/>
      <c r="AF12" s="109"/>
      <c r="AG12" s="109"/>
      <c r="AH12" s="109"/>
      <c r="AI12" s="551"/>
      <c r="AJ12" s="552"/>
      <c r="AK12" s="553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551"/>
      <c r="BE12" s="552"/>
      <c r="BF12" s="552"/>
      <c r="BG12" s="552"/>
      <c r="BH12" s="553"/>
    </row>
    <row r="13" spans="1:60" ht="17.25" customHeight="1" x14ac:dyDescent="0.25">
      <c r="A13" s="2252">
        <v>1</v>
      </c>
      <c r="B13" s="109" t="s">
        <v>218</v>
      </c>
      <c r="C13" s="77" t="s">
        <v>50</v>
      </c>
      <c r="D13" s="78" t="s">
        <v>177</v>
      </c>
      <c r="E13" s="77">
        <v>60</v>
      </c>
      <c r="F13" s="77">
        <f>IF(LEFT(E13,1)="*","", IF(LEFT(C13,2)="MĐ",E13*2,E13))</f>
        <v>120</v>
      </c>
      <c r="G13" s="79" t="s">
        <v>308</v>
      </c>
      <c r="H13" s="80" t="s">
        <v>178</v>
      </c>
      <c r="I13" s="81"/>
      <c r="J13" s="82">
        <v>40</v>
      </c>
      <c r="K13" s="82">
        <v>20</v>
      </c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3"/>
      <c r="AJ13" s="84"/>
      <c r="AK13" s="85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6"/>
      <c r="BE13" s="87"/>
      <c r="BF13" s="87"/>
      <c r="BG13" s="87"/>
      <c r="BH13" s="88"/>
    </row>
    <row r="14" spans="1:60" ht="17.25" customHeight="1" x14ac:dyDescent="0.2">
      <c r="A14" s="2253"/>
      <c r="B14" s="109" t="s">
        <v>218</v>
      </c>
      <c r="C14" s="77" t="s">
        <v>34</v>
      </c>
      <c r="D14" s="89" t="s">
        <v>212</v>
      </c>
      <c r="E14" s="77">
        <v>73</v>
      </c>
      <c r="F14" s="77">
        <f t="shared" ref="F14:F24" si="0">IF(LEFT(E14,1)="*","", IF(LEFT(C14,2)="MĐ",E14*2,E14))</f>
        <v>146</v>
      </c>
      <c r="G14" s="79" t="s">
        <v>840</v>
      </c>
      <c r="H14" s="80" t="s">
        <v>192</v>
      </c>
      <c r="I14" s="81"/>
      <c r="J14" s="82"/>
      <c r="K14" s="82">
        <v>40</v>
      </c>
      <c r="L14" s="82">
        <v>33</v>
      </c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3"/>
      <c r="AJ14" s="84"/>
      <c r="AK14" s="85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3"/>
      <c r="BE14" s="84"/>
      <c r="BF14" s="84"/>
      <c r="BG14" s="84"/>
      <c r="BH14" s="85"/>
    </row>
    <row r="15" spans="1:60" ht="17.25" customHeight="1" x14ac:dyDescent="0.2">
      <c r="A15" s="2253"/>
      <c r="B15" s="109" t="s">
        <v>218</v>
      </c>
      <c r="C15" s="77" t="s">
        <v>66</v>
      </c>
      <c r="D15" s="89" t="s">
        <v>182</v>
      </c>
      <c r="E15" s="77">
        <v>120</v>
      </c>
      <c r="F15" s="77">
        <f t="shared" si="0"/>
        <v>240</v>
      </c>
      <c r="G15" s="79" t="s">
        <v>303</v>
      </c>
      <c r="H15" s="80" t="s">
        <v>181</v>
      </c>
      <c r="I15" s="81"/>
      <c r="J15" s="82"/>
      <c r="K15" s="82"/>
      <c r="L15" s="82"/>
      <c r="M15" s="82">
        <v>40</v>
      </c>
      <c r="N15" s="82">
        <v>40</v>
      </c>
      <c r="O15" s="82">
        <v>40</v>
      </c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3"/>
      <c r="AJ15" s="84"/>
      <c r="AK15" s="85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3"/>
      <c r="BE15" s="84"/>
      <c r="BF15" s="84"/>
      <c r="BG15" s="84"/>
      <c r="BH15" s="85"/>
    </row>
    <row r="16" spans="1:60" ht="17.25" customHeight="1" x14ac:dyDescent="0.25">
      <c r="A16" s="2253"/>
      <c r="B16" s="109" t="s">
        <v>218</v>
      </c>
      <c r="C16" s="77" t="s">
        <v>40</v>
      </c>
      <c r="D16" s="90" t="s">
        <v>215</v>
      </c>
      <c r="E16" s="77">
        <v>105</v>
      </c>
      <c r="F16" s="77">
        <f t="shared" si="0"/>
        <v>210</v>
      </c>
      <c r="G16" s="79" t="s">
        <v>308</v>
      </c>
      <c r="H16" s="80" t="s">
        <v>178</v>
      </c>
      <c r="I16" s="81"/>
      <c r="J16" s="82"/>
      <c r="K16" s="82"/>
      <c r="L16" s="82"/>
      <c r="M16" s="82"/>
      <c r="N16" s="82"/>
      <c r="O16" s="82"/>
      <c r="P16" s="82">
        <v>30</v>
      </c>
      <c r="Q16" s="82">
        <v>40</v>
      </c>
      <c r="R16" s="82">
        <v>35</v>
      </c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3"/>
      <c r="AJ16" s="84"/>
      <c r="AK16" s="85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3"/>
      <c r="BE16" s="84"/>
      <c r="BF16" s="84"/>
      <c r="BG16" s="84"/>
      <c r="BH16" s="85"/>
    </row>
    <row r="17" spans="1:60" ht="17.25" customHeight="1" x14ac:dyDescent="0.25">
      <c r="A17" s="2253"/>
      <c r="B17" s="109" t="s">
        <v>218</v>
      </c>
      <c r="C17" s="77" t="s">
        <v>43</v>
      </c>
      <c r="D17" s="90" t="s">
        <v>841</v>
      </c>
      <c r="E17" s="77">
        <v>192</v>
      </c>
      <c r="F17" s="77">
        <f t="shared" si="0"/>
        <v>384</v>
      </c>
      <c r="G17" s="79" t="s">
        <v>309</v>
      </c>
      <c r="H17" s="80" t="s">
        <v>187</v>
      </c>
      <c r="I17" s="81"/>
      <c r="J17" s="82"/>
      <c r="K17" s="82"/>
      <c r="L17" s="82"/>
      <c r="M17" s="82"/>
      <c r="N17" s="82"/>
      <c r="O17" s="82"/>
      <c r="P17" s="82"/>
      <c r="Q17" s="82"/>
      <c r="R17" s="82"/>
      <c r="S17" s="82">
        <v>40</v>
      </c>
      <c r="T17" s="82">
        <v>40</v>
      </c>
      <c r="U17" s="82">
        <v>40</v>
      </c>
      <c r="V17" s="82">
        <v>40</v>
      </c>
      <c r="W17" s="82">
        <v>32</v>
      </c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3"/>
      <c r="AJ17" s="84"/>
      <c r="AK17" s="85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3"/>
      <c r="BE17" s="84"/>
      <c r="BF17" s="84"/>
      <c r="BG17" s="84"/>
      <c r="BH17" s="85"/>
    </row>
    <row r="18" spans="1:60" ht="17.25" customHeight="1" x14ac:dyDescent="0.25">
      <c r="A18" s="2253"/>
      <c r="B18" s="109" t="s">
        <v>218</v>
      </c>
      <c r="C18" s="77" t="s">
        <v>185</v>
      </c>
      <c r="D18" s="90" t="s">
        <v>186</v>
      </c>
      <c r="E18" s="77">
        <v>120</v>
      </c>
      <c r="F18" s="77">
        <f t="shared" si="0"/>
        <v>240</v>
      </c>
      <c r="G18" s="79" t="s">
        <v>309</v>
      </c>
      <c r="H18" s="80" t="s">
        <v>187</v>
      </c>
      <c r="I18" s="81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>
        <v>40</v>
      </c>
      <c r="Y18" s="82">
        <v>40</v>
      </c>
      <c r="Z18" s="82">
        <v>40</v>
      </c>
      <c r="AA18" s="82"/>
      <c r="AB18" s="82"/>
      <c r="AC18" s="82"/>
      <c r="AD18" s="82"/>
      <c r="AE18" s="82"/>
      <c r="AF18" s="82"/>
      <c r="AG18" s="82"/>
      <c r="AH18" s="82"/>
      <c r="AI18" s="83"/>
      <c r="AJ18" s="84"/>
      <c r="AK18" s="85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3"/>
      <c r="BE18" s="84"/>
      <c r="BF18" s="84"/>
      <c r="BG18" s="84"/>
      <c r="BH18" s="85"/>
    </row>
    <row r="19" spans="1:60" ht="17.25" customHeight="1" x14ac:dyDescent="0.25">
      <c r="A19" s="2253"/>
      <c r="B19" s="109" t="s">
        <v>218</v>
      </c>
      <c r="C19" s="77" t="s">
        <v>113</v>
      </c>
      <c r="D19" s="90" t="s">
        <v>188</v>
      </c>
      <c r="E19" s="77">
        <v>180</v>
      </c>
      <c r="F19" s="77">
        <f t="shared" si="0"/>
        <v>360</v>
      </c>
      <c r="G19" s="79" t="s">
        <v>840</v>
      </c>
      <c r="H19" s="80" t="s">
        <v>192</v>
      </c>
      <c r="I19" s="81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>
        <v>40</v>
      </c>
      <c r="AB19" s="82">
        <v>40</v>
      </c>
      <c r="AC19" s="82">
        <v>40</v>
      </c>
      <c r="AD19" s="82">
        <v>40</v>
      </c>
      <c r="AE19" s="82">
        <v>20</v>
      </c>
      <c r="AF19" s="82"/>
      <c r="AG19" s="82"/>
      <c r="AH19" s="82"/>
      <c r="AI19" s="83"/>
      <c r="AJ19" s="84"/>
      <c r="AK19" s="85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3"/>
      <c r="BE19" s="84"/>
      <c r="BF19" s="84"/>
      <c r="BG19" s="84"/>
      <c r="BH19" s="85"/>
    </row>
    <row r="20" spans="1:60" ht="17.25" customHeight="1" x14ac:dyDescent="0.25">
      <c r="A20" s="2253"/>
      <c r="B20" s="109" t="s">
        <v>218</v>
      </c>
      <c r="C20" s="77" t="s">
        <v>190</v>
      </c>
      <c r="D20" s="90" t="s">
        <v>191</v>
      </c>
      <c r="E20" s="77">
        <v>240</v>
      </c>
      <c r="F20" s="77">
        <v>440</v>
      </c>
      <c r="G20" s="79" t="s">
        <v>304</v>
      </c>
      <c r="H20" s="80" t="s">
        <v>189</v>
      </c>
      <c r="I20" s="81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>
        <v>40</v>
      </c>
      <c r="AF20" s="82">
        <v>40</v>
      </c>
      <c r="AG20" s="82">
        <v>40</v>
      </c>
      <c r="AH20" s="82">
        <v>40</v>
      </c>
      <c r="AI20" s="83"/>
      <c r="AJ20" s="84"/>
      <c r="AK20" s="85"/>
      <c r="AL20" s="82">
        <v>40</v>
      </c>
      <c r="AM20" s="82">
        <v>40</v>
      </c>
      <c r="AN20" s="91"/>
      <c r="AO20" s="91"/>
      <c r="AP20" s="91"/>
      <c r="AQ20" s="9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3"/>
      <c r="BE20" s="84"/>
      <c r="BF20" s="84"/>
      <c r="BG20" s="84"/>
      <c r="BH20" s="85"/>
    </row>
    <row r="21" spans="1:60" ht="17.25" customHeight="1" x14ac:dyDescent="0.25">
      <c r="A21" s="2253"/>
      <c r="B21" s="109" t="s">
        <v>218</v>
      </c>
      <c r="C21" s="77" t="s">
        <v>190</v>
      </c>
      <c r="D21" s="90" t="s">
        <v>191</v>
      </c>
      <c r="E21" s="77">
        <v>40</v>
      </c>
      <c r="F21" s="77">
        <v>40</v>
      </c>
      <c r="G21" s="79" t="s">
        <v>310</v>
      </c>
      <c r="H21" s="80" t="s">
        <v>638</v>
      </c>
      <c r="I21" s="81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>
        <v>40</v>
      </c>
      <c r="AF21" s="82"/>
      <c r="AG21" s="82"/>
      <c r="AH21" s="82"/>
      <c r="AI21" s="83"/>
      <c r="AJ21" s="84"/>
      <c r="AK21" s="85"/>
      <c r="AL21" s="82"/>
      <c r="AM21" s="82"/>
      <c r="AN21" s="91"/>
      <c r="AO21" s="91"/>
      <c r="AP21" s="91"/>
      <c r="AQ21" s="9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3"/>
      <c r="BE21" s="84"/>
      <c r="BF21" s="84"/>
      <c r="BG21" s="84"/>
      <c r="BH21" s="85"/>
    </row>
    <row r="22" spans="1:60" ht="17.25" customHeight="1" x14ac:dyDescent="0.25">
      <c r="A22" s="2253"/>
      <c r="B22" s="109" t="s">
        <v>218</v>
      </c>
      <c r="C22" s="77" t="s">
        <v>193</v>
      </c>
      <c r="D22" s="90" t="s">
        <v>194</v>
      </c>
      <c r="E22" s="77">
        <v>120</v>
      </c>
      <c r="F22" s="77">
        <f t="shared" si="0"/>
        <v>240</v>
      </c>
      <c r="G22" s="79" t="s">
        <v>317</v>
      </c>
      <c r="H22" s="80" t="s">
        <v>184</v>
      </c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92"/>
      <c r="AA22" s="92"/>
      <c r="AB22" s="92"/>
      <c r="AC22" s="81"/>
      <c r="AD22" s="81"/>
      <c r="AE22" s="81"/>
      <c r="AF22" s="81"/>
      <c r="AG22" s="81"/>
      <c r="AH22" s="81"/>
      <c r="AI22" s="83"/>
      <c r="AJ22" s="84"/>
      <c r="AK22" s="85"/>
      <c r="AL22" s="91"/>
      <c r="AM22" s="82">
        <v>40</v>
      </c>
      <c r="AN22" s="82">
        <v>40</v>
      </c>
      <c r="AO22" s="82">
        <v>40</v>
      </c>
      <c r="AP22" s="91"/>
      <c r="AQ22" s="9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3"/>
      <c r="BE22" s="84"/>
      <c r="BF22" s="84"/>
      <c r="BG22" s="84"/>
      <c r="BH22" s="85"/>
    </row>
    <row r="23" spans="1:60" ht="17.25" customHeight="1" x14ac:dyDescent="0.25">
      <c r="A23" s="2253"/>
      <c r="B23" s="109" t="s">
        <v>218</v>
      </c>
      <c r="C23" s="77" t="s">
        <v>201</v>
      </c>
      <c r="D23" s="90" t="s">
        <v>202</v>
      </c>
      <c r="E23" s="77">
        <v>120</v>
      </c>
      <c r="F23" s="77">
        <f t="shared" si="0"/>
        <v>240</v>
      </c>
      <c r="G23" s="79" t="s">
        <v>304</v>
      </c>
      <c r="H23" s="80" t="s">
        <v>189</v>
      </c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92"/>
      <c r="AA23" s="92"/>
      <c r="AB23" s="92"/>
      <c r="AC23" s="81"/>
      <c r="AD23" s="81"/>
      <c r="AE23" s="81"/>
      <c r="AF23" s="81"/>
      <c r="AG23" s="81"/>
      <c r="AH23" s="81"/>
      <c r="AI23" s="83"/>
      <c r="AJ23" s="84"/>
      <c r="AK23" s="85"/>
      <c r="AL23" s="91"/>
      <c r="AM23" s="91"/>
      <c r="AN23" s="91"/>
      <c r="AO23" s="82">
        <v>40</v>
      </c>
      <c r="AP23" s="82">
        <v>40</v>
      </c>
      <c r="AQ23" s="82">
        <v>40</v>
      </c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3"/>
      <c r="BE23" s="84"/>
      <c r="BF23" s="84"/>
      <c r="BG23" s="84"/>
      <c r="BH23" s="85"/>
    </row>
    <row r="24" spans="1:60" ht="17.25" customHeight="1" x14ac:dyDescent="0.25">
      <c r="A24" s="2253"/>
      <c r="B24" s="109" t="s">
        <v>218</v>
      </c>
      <c r="C24" s="77" t="s">
        <v>269</v>
      </c>
      <c r="D24" s="93" t="s">
        <v>842</v>
      </c>
      <c r="E24" s="678" t="s">
        <v>1757</v>
      </c>
      <c r="F24" s="77" t="str">
        <f t="shared" si="0"/>
        <v/>
      </c>
      <c r="G24" s="79"/>
      <c r="H24" s="80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92"/>
      <c r="AA24" s="92"/>
      <c r="AB24" s="92"/>
      <c r="AC24" s="81"/>
      <c r="AD24" s="81"/>
      <c r="AE24" s="81"/>
      <c r="AF24" s="81"/>
      <c r="AG24" s="81"/>
      <c r="AH24" s="81"/>
      <c r="AI24" s="83"/>
      <c r="AJ24" s="84"/>
      <c r="AK24" s="85"/>
      <c r="AL24" s="91"/>
      <c r="AM24" s="91"/>
      <c r="AN24" s="91"/>
      <c r="AO24" s="82"/>
      <c r="AP24" s="687" t="s">
        <v>3</v>
      </c>
      <c r="AQ24" s="687" t="s">
        <v>3</v>
      </c>
      <c r="AR24" s="687" t="s">
        <v>3</v>
      </c>
      <c r="AS24" s="687" t="s">
        <v>3</v>
      </c>
      <c r="AT24" s="687" t="s">
        <v>3</v>
      </c>
      <c r="AU24" s="687" t="s">
        <v>3</v>
      </c>
      <c r="AV24" s="687" t="s">
        <v>3</v>
      </c>
      <c r="AW24" s="687" t="s">
        <v>3</v>
      </c>
      <c r="AX24" s="687" t="s">
        <v>3</v>
      </c>
      <c r="AY24" s="688" t="s">
        <v>826</v>
      </c>
      <c r="AZ24" s="688" t="s">
        <v>826</v>
      </c>
      <c r="BA24" s="688" t="s">
        <v>2</v>
      </c>
      <c r="BB24" s="688" t="s">
        <v>2</v>
      </c>
      <c r="BC24" s="688" t="s">
        <v>2</v>
      </c>
      <c r="BD24" s="83"/>
      <c r="BE24" s="84"/>
      <c r="BF24" s="84"/>
      <c r="BG24" s="84"/>
      <c r="BH24" s="85"/>
    </row>
    <row r="25" spans="1:60" s="106" customFormat="1" ht="17.25" customHeight="1" x14ac:dyDescent="0.2">
      <c r="A25" s="2254"/>
      <c r="B25" s="233" t="s">
        <v>1758</v>
      </c>
      <c r="C25" s="95"/>
      <c r="D25" s="95" t="s">
        <v>843</v>
      </c>
      <c r="E25" s="95">
        <f>SUM(E13:E24)</f>
        <v>1370</v>
      </c>
      <c r="F25" s="95">
        <f>SUM(F13:F24)</f>
        <v>2660</v>
      </c>
      <c r="G25" s="96"/>
      <c r="H25" s="690"/>
      <c r="I25" s="689"/>
      <c r="J25" s="691">
        <f t="shared" ref="J25:BH25" si="1">SUM(J13:J24)</f>
        <v>40</v>
      </c>
      <c r="K25" s="691">
        <f t="shared" si="1"/>
        <v>60</v>
      </c>
      <c r="L25" s="691">
        <f t="shared" si="1"/>
        <v>33</v>
      </c>
      <c r="M25" s="691">
        <f t="shared" si="1"/>
        <v>40</v>
      </c>
      <c r="N25" s="691">
        <f t="shared" si="1"/>
        <v>40</v>
      </c>
      <c r="O25" s="691">
        <f t="shared" si="1"/>
        <v>40</v>
      </c>
      <c r="P25" s="691">
        <f t="shared" si="1"/>
        <v>30</v>
      </c>
      <c r="Q25" s="691">
        <f t="shared" si="1"/>
        <v>40</v>
      </c>
      <c r="R25" s="691">
        <f t="shared" si="1"/>
        <v>35</v>
      </c>
      <c r="S25" s="691">
        <f t="shared" si="1"/>
        <v>40</v>
      </c>
      <c r="T25" s="691">
        <f t="shared" si="1"/>
        <v>40</v>
      </c>
      <c r="U25" s="691">
        <f t="shared" si="1"/>
        <v>40</v>
      </c>
      <c r="V25" s="691">
        <f t="shared" si="1"/>
        <v>40</v>
      </c>
      <c r="W25" s="691">
        <f t="shared" si="1"/>
        <v>32</v>
      </c>
      <c r="X25" s="691">
        <f t="shared" si="1"/>
        <v>40</v>
      </c>
      <c r="Y25" s="691">
        <f t="shared" si="1"/>
        <v>40</v>
      </c>
      <c r="Z25" s="691">
        <f t="shared" si="1"/>
        <v>40</v>
      </c>
      <c r="AA25" s="691">
        <f t="shared" si="1"/>
        <v>40</v>
      </c>
      <c r="AB25" s="691">
        <f t="shared" si="1"/>
        <v>40</v>
      </c>
      <c r="AC25" s="691">
        <f t="shared" si="1"/>
        <v>40</v>
      </c>
      <c r="AD25" s="691">
        <f t="shared" si="1"/>
        <v>40</v>
      </c>
      <c r="AE25" s="691">
        <f t="shared" si="1"/>
        <v>100</v>
      </c>
      <c r="AF25" s="691">
        <f t="shared" si="1"/>
        <v>40</v>
      </c>
      <c r="AG25" s="691">
        <f t="shared" si="1"/>
        <v>40</v>
      </c>
      <c r="AH25" s="691">
        <f t="shared" si="1"/>
        <v>40</v>
      </c>
      <c r="AI25" s="692">
        <f t="shared" si="1"/>
        <v>0</v>
      </c>
      <c r="AJ25" s="693">
        <f t="shared" si="1"/>
        <v>0</v>
      </c>
      <c r="AK25" s="694">
        <f t="shared" si="1"/>
        <v>0</v>
      </c>
      <c r="AL25" s="691">
        <f t="shared" si="1"/>
        <v>40</v>
      </c>
      <c r="AM25" s="691">
        <f t="shared" si="1"/>
        <v>80</v>
      </c>
      <c r="AN25" s="691">
        <f t="shared" si="1"/>
        <v>40</v>
      </c>
      <c r="AO25" s="691">
        <f t="shared" si="1"/>
        <v>80</v>
      </c>
      <c r="AP25" s="691">
        <f>SUM(AP13:AP24)</f>
        <v>40</v>
      </c>
      <c r="AQ25" s="691">
        <f>SUM(AQ13:AQ24)</f>
        <v>40</v>
      </c>
      <c r="AR25" s="691">
        <f t="shared" si="1"/>
        <v>0</v>
      </c>
      <c r="AS25" s="691">
        <f t="shared" si="1"/>
        <v>0</v>
      </c>
      <c r="AT25" s="691">
        <f t="shared" si="1"/>
        <v>0</v>
      </c>
      <c r="AU25" s="691">
        <f t="shared" si="1"/>
        <v>0</v>
      </c>
      <c r="AV25" s="691">
        <f t="shared" si="1"/>
        <v>0</v>
      </c>
      <c r="AW25" s="691">
        <f t="shared" si="1"/>
        <v>0</v>
      </c>
      <c r="AX25" s="691">
        <f t="shared" si="1"/>
        <v>0</v>
      </c>
      <c r="AY25" s="691">
        <f t="shared" si="1"/>
        <v>0</v>
      </c>
      <c r="AZ25" s="691">
        <f t="shared" si="1"/>
        <v>0</v>
      </c>
      <c r="BA25" s="691">
        <f t="shared" si="1"/>
        <v>0</v>
      </c>
      <c r="BB25" s="691">
        <f t="shared" si="1"/>
        <v>0</v>
      </c>
      <c r="BC25" s="691">
        <f t="shared" si="1"/>
        <v>0</v>
      </c>
      <c r="BD25" s="695">
        <f t="shared" si="1"/>
        <v>0</v>
      </c>
      <c r="BE25" s="696">
        <f t="shared" si="1"/>
        <v>0</v>
      </c>
      <c r="BF25" s="696">
        <f t="shared" si="1"/>
        <v>0</v>
      </c>
      <c r="BG25" s="696">
        <f t="shared" si="1"/>
        <v>0</v>
      </c>
      <c r="BH25" s="697">
        <f t="shared" si="1"/>
        <v>0</v>
      </c>
    </row>
    <row r="26" spans="1:60" ht="17.25" customHeight="1" x14ac:dyDescent="0.25">
      <c r="A26" s="2247">
        <v>2</v>
      </c>
      <c r="B26" s="107" t="s">
        <v>222</v>
      </c>
      <c r="C26" s="77" t="s">
        <v>50</v>
      </c>
      <c r="D26" s="90" t="s">
        <v>177</v>
      </c>
      <c r="E26" s="108">
        <v>60</v>
      </c>
      <c r="F26" s="108">
        <v>60</v>
      </c>
      <c r="G26" s="79" t="s">
        <v>308</v>
      </c>
      <c r="H26" s="80" t="s">
        <v>178</v>
      </c>
      <c r="I26" s="109"/>
      <c r="J26" s="109"/>
      <c r="K26" s="109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>
        <v>20</v>
      </c>
      <c r="X26" s="92">
        <v>20</v>
      </c>
      <c r="Y26" s="92">
        <v>20</v>
      </c>
      <c r="Z26" s="92"/>
      <c r="AA26" s="92"/>
      <c r="AB26" s="92"/>
      <c r="AC26" s="92"/>
      <c r="AD26" s="92"/>
      <c r="AE26" s="92"/>
      <c r="AF26" s="92"/>
      <c r="AG26" s="92"/>
      <c r="AH26" s="92"/>
      <c r="AI26" s="110"/>
      <c r="AJ26" s="111"/>
      <c r="AK26" s="11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83"/>
      <c r="BE26" s="84"/>
      <c r="BF26" s="84"/>
      <c r="BG26" s="84"/>
      <c r="BH26" s="85"/>
    </row>
    <row r="27" spans="1:60" ht="17.25" customHeight="1" x14ac:dyDescent="0.25">
      <c r="A27" s="2248"/>
      <c r="B27" s="107" t="s">
        <v>222</v>
      </c>
      <c r="C27" s="77" t="s">
        <v>56</v>
      </c>
      <c r="D27" s="90" t="s">
        <v>180</v>
      </c>
      <c r="E27" s="108">
        <v>60</v>
      </c>
      <c r="F27" s="108">
        <v>60</v>
      </c>
      <c r="G27" s="79" t="s">
        <v>303</v>
      </c>
      <c r="H27" s="80" t="s">
        <v>181</v>
      </c>
      <c r="I27" s="109"/>
      <c r="J27" s="109"/>
      <c r="K27" s="109"/>
      <c r="L27" s="92"/>
      <c r="M27" s="92"/>
      <c r="N27" s="92"/>
      <c r="O27" s="92"/>
      <c r="P27" s="92"/>
      <c r="Q27" s="92"/>
      <c r="R27" s="92">
        <v>20</v>
      </c>
      <c r="S27" s="92">
        <v>20</v>
      </c>
      <c r="T27" s="92">
        <v>20</v>
      </c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10"/>
      <c r="AJ27" s="111"/>
      <c r="AK27" s="11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83"/>
      <c r="BE27" s="84"/>
      <c r="BF27" s="84"/>
      <c r="BG27" s="84"/>
      <c r="BH27" s="85"/>
    </row>
    <row r="28" spans="1:60" ht="17.25" customHeight="1" x14ac:dyDescent="0.25">
      <c r="A28" s="2248"/>
      <c r="B28" s="107" t="s">
        <v>222</v>
      </c>
      <c r="C28" s="77" t="s">
        <v>66</v>
      </c>
      <c r="D28" s="90" t="s">
        <v>182</v>
      </c>
      <c r="E28" s="108">
        <v>45</v>
      </c>
      <c r="F28" s="108">
        <v>45</v>
      </c>
      <c r="G28" s="79" t="s">
        <v>303</v>
      </c>
      <c r="H28" s="80" t="s">
        <v>181</v>
      </c>
      <c r="I28" s="109"/>
      <c r="J28" s="109"/>
      <c r="K28" s="109"/>
      <c r="L28" s="92"/>
      <c r="M28" s="92"/>
      <c r="N28" s="92"/>
      <c r="O28" s="92"/>
      <c r="P28" s="92"/>
      <c r="Q28" s="92"/>
      <c r="R28" s="92"/>
      <c r="S28" s="92"/>
      <c r="T28" s="92"/>
      <c r="U28" s="92">
        <v>25</v>
      </c>
      <c r="V28" s="92">
        <v>20</v>
      </c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110"/>
      <c r="AJ28" s="111"/>
      <c r="AK28" s="11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83"/>
      <c r="BE28" s="84"/>
      <c r="BF28" s="84"/>
      <c r="BG28" s="84"/>
      <c r="BH28" s="85"/>
    </row>
    <row r="29" spans="1:60" ht="17.25" customHeight="1" x14ac:dyDescent="0.25">
      <c r="A29" s="2248"/>
      <c r="B29" s="107" t="s">
        <v>222</v>
      </c>
      <c r="C29" s="77" t="s">
        <v>40</v>
      </c>
      <c r="D29" s="90" t="s">
        <v>215</v>
      </c>
      <c r="E29" s="108">
        <v>60</v>
      </c>
      <c r="F29" s="108">
        <v>60</v>
      </c>
      <c r="G29" s="79" t="s">
        <v>308</v>
      </c>
      <c r="H29" s="80" t="s">
        <v>178</v>
      </c>
      <c r="I29" s="109"/>
      <c r="J29" s="109"/>
      <c r="K29" s="109"/>
      <c r="L29" s="92"/>
      <c r="M29" s="92"/>
      <c r="N29" s="92"/>
      <c r="O29" s="92">
        <v>20</v>
      </c>
      <c r="P29" s="92">
        <v>20</v>
      </c>
      <c r="Q29" s="92">
        <v>20</v>
      </c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110"/>
      <c r="AJ29" s="111"/>
      <c r="AK29" s="11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83"/>
      <c r="BE29" s="84"/>
      <c r="BF29" s="84"/>
      <c r="BG29" s="84"/>
      <c r="BH29" s="85"/>
    </row>
    <row r="30" spans="1:60" ht="17.25" customHeight="1" x14ac:dyDescent="0.25">
      <c r="A30" s="2248"/>
      <c r="B30" s="107" t="s">
        <v>222</v>
      </c>
      <c r="C30" s="77" t="s">
        <v>43</v>
      </c>
      <c r="D30" s="90" t="s">
        <v>183</v>
      </c>
      <c r="E30" s="108">
        <v>60</v>
      </c>
      <c r="F30" s="108">
        <v>60</v>
      </c>
      <c r="G30" s="79" t="s">
        <v>317</v>
      </c>
      <c r="H30" s="80" t="s">
        <v>184</v>
      </c>
      <c r="I30" s="109"/>
      <c r="J30" s="109">
        <v>20</v>
      </c>
      <c r="K30" s="109">
        <v>20</v>
      </c>
      <c r="L30" s="92">
        <v>20</v>
      </c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110"/>
      <c r="AJ30" s="111"/>
      <c r="AK30" s="11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83"/>
      <c r="BE30" s="84"/>
      <c r="BF30" s="84"/>
      <c r="BG30" s="84"/>
      <c r="BH30" s="85"/>
    </row>
    <row r="31" spans="1:60" ht="17.25" customHeight="1" x14ac:dyDescent="0.25">
      <c r="A31" s="2248"/>
      <c r="B31" s="107" t="s">
        <v>222</v>
      </c>
      <c r="C31" s="77" t="s">
        <v>185</v>
      </c>
      <c r="D31" s="90" t="s">
        <v>186</v>
      </c>
      <c r="E31" s="108">
        <v>45</v>
      </c>
      <c r="F31" s="77">
        <v>45</v>
      </c>
      <c r="G31" s="79" t="s">
        <v>309</v>
      </c>
      <c r="H31" s="80" t="s">
        <v>187</v>
      </c>
      <c r="I31" s="109"/>
      <c r="J31" s="109"/>
      <c r="K31" s="109"/>
      <c r="L31" s="92"/>
      <c r="M31" s="92">
        <v>25</v>
      </c>
      <c r="N31" s="92">
        <v>20</v>
      </c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10"/>
      <c r="AJ31" s="111"/>
      <c r="AK31" s="11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83"/>
      <c r="BE31" s="84"/>
      <c r="BF31" s="84"/>
      <c r="BG31" s="84"/>
      <c r="BH31" s="85"/>
    </row>
    <row r="32" spans="1:60" ht="17.25" customHeight="1" x14ac:dyDescent="0.25">
      <c r="A32" s="2248"/>
      <c r="B32" s="107" t="s">
        <v>222</v>
      </c>
      <c r="C32" s="77" t="s">
        <v>113</v>
      </c>
      <c r="D32" s="90" t="s">
        <v>188</v>
      </c>
      <c r="E32" s="108">
        <v>60</v>
      </c>
      <c r="F32" s="108">
        <v>60</v>
      </c>
      <c r="G32" s="79" t="s">
        <v>308</v>
      </c>
      <c r="H32" s="80" t="s">
        <v>178</v>
      </c>
      <c r="I32" s="109"/>
      <c r="J32" s="109"/>
      <c r="K32" s="109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>
        <v>20</v>
      </c>
      <c r="AA32" s="92">
        <v>20</v>
      </c>
      <c r="AB32" s="92">
        <v>20</v>
      </c>
      <c r="AC32" s="92"/>
      <c r="AD32" s="92"/>
      <c r="AE32" s="92"/>
      <c r="AF32" s="92"/>
      <c r="AG32" s="92"/>
      <c r="AH32" s="92"/>
      <c r="AI32" s="110"/>
      <c r="AJ32" s="111"/>
      <c r="AK32" s="11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83"/>
      <c r="BE32" s="84"/>
      <c r="BF32" s="84"/>
      <c r="BG32" s="84"/>
      <c r="BH32" s="85"/>
    </row>
    <row r="33" spans="1:60" ht="17.25" customHeight="1" x14ac:dyDescent="0.25">
      <c r="A33" s="2248"/>
      <c r="B33" s="107" t="s">
        <v>222</v>
      </c>
      <c r="C33" s="77" t="s">
        <v>190</v>
      </c>
      <c r="D33" s="90" t="s">
        <v>191</v>
      </c>
      <c r="E33" s="108">
        <v>60</v>
      </c>
      <c r="F33" s="108">
        <v>60</v>
      </c>
      <c r="G33" s="79" t="s">
        <v>304</v>
      </c>
      <c r="H33" s="80" t="s">
        <v>189</v>
      </c>
      <c r="I33" s="109"/>
      <c r="J33" s="109"/>
      <c r="K33" s="109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>
        <v>20</v>
      </c>
      <c r="AD33" s="92">
        <v>20</v>
      </c>
      <c r="AE33" s="92">
        <v>20</v>
      </c>
      <c r="AF33" s="92"/>
      <c r="AG33" s="92"/>
      <c r="AH33" s="92"/>
      <c r="AI33" s="110"/>
      <c r="AJ33" s="111"/>
      <c r="AK33" s="11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83"/>
      <c r="BE33" s="84"/>
      <c r="BF33" s="84"/>
      <c r="BG33" s="84"/>
      <c r="BH33" s="85"/>
    </row>
    <row r="34" spans="1:60" ht="17.25" customHeight="1" x14ac:dyDescent="0.25">
      <c r="A34" s="2248"/>
      <c r="B34" s="107" t="s">
        <v>222</v>
      </c>
      <c r="C34" s="77" t="s">
        <v>193</v>
      </c>
      <c r="D34" s="90" t="s">
        <v>194</v>
      </c>
      <c r="E34" s="108">
        <v>45</v>
      </c>
      <c r="F34" s="108">
        <v>45</v>
      </c>
      <c r="G34" s="79" t="s">
        <v>317</v>
      </c>
      <c r="H34" s="80" t="s">
        <v>184</v>
      </c>
      <c r="I34" s="109"/>
      <c r="J34" s="109"/>
      <c r="K34" s="109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110"/>
      <c r="AJ34" s="111"/>
      <c r="AK34" s="112"/>
      <c r="AL34" s="92">
        <v>25</v>
      </c>
      <c r="AM34" s="92">
        <v>20</v>
      </c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83"/>
      <c r="BE34" s="84"/>
      <c r="BF34" s="84"/>
      <c r="BG34" s="84"/>
      <c r="BH34" s="85"/>
    </row>
    <row r="35" spans="1:60" ht="17.25" customHeight="1" x14ac:dyDescent="0.25">
      <c r="A35" s="2248"/>
      <c r="B35" s="107" t="s">
        <v>222</v>
      </c>
      <c r="C35" s="77" t="s">
        <v>201</v>
      </c>
      <c r="D35" s="90" t="s">
        <v>202</v>
      </c>
      <c r="E35" s="108">
        <v>60</v>
      </c>
      <c r="F35" s="108">
        <v>60</v>
      </c>
      <c r="G35" s="79" t="s">
        <v>304</v>
      </c>
      <c r="H35" s="80" t="s">
        <v>189</v>
      </c>
      <c r="I35" s="109"/>
      <c r="J35" s="109"/>
      <c r="K35" s="109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>
        <v>24</v>
      </c>
      <c r="AG35" s="92">
        <v>24</v>
      </c>
      <c r="AH35" s="92">
        <v>12</v>
      </c>
      <c r="AI35" s="110"/>
      <c r="AJ35" s="111"/>
      <c r="AK35" s="11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83"/>
      <c r="BE35" s="84"/>
      <c r="BF35" s="84"/>
      <c r="BG35" s="84"/>
      <c r="BH35" s="85"/>
    </row>
    <row r="36" spans="1:60" ht="17.25" customHeight="1" x14ac:dyDescent="0.25">
      <c r="A36" s="2248"/>
      <c r="B36" s="107" t="s">
        <v>222</v>
      </c>
      <c r="C36" s="77" t="s">
        <v>269</v>
      </c>
      <c r="D36" s="93" t="s">
        <v>842</v>
      </c>
      <c r="E36" s="681" t="s">
        <v>1754</v>
      </c>
      <c r="F36" s="681" t="s">
        <v>1754</v>
      </c>
      <c r="G36" s="79"/>
      <c r="H36" s="80"/>
      <c r="I36" s="109"/>
      <c r="J36" s="109"/>
      <c r="K36" s="109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110"/>
      <c r="AJ36" s="111"/>
      <c r="AK36" s="112"/>
      <c r="AL36" s="92"/>
      <c r="AM36" s="92"/>
      <c r="AO36" s="81"/>
      <c r="AP36" s="687" t="s">
        <v>3</v>
      </c>
      <c r="AQ36" s="687" t="s">
        <v>3</v>
      </c>
      <c r="AR36" s="687" t="s">
        <v>3</v>
      </c>
      <c r="AS36" s="687" t="s">
        <v>3</v>
      </c>
      <c r="AT36" s="687" t="s">
        <v>3</v>
      </c>
      <c r="AU36" s="687" t="s">
        <v>3</v>
      </c>
      <c r="AV36" s="687" t="s">
        <v>3</v>
      </c>
      <c r="AW36" s="687" t="s">
        <v>3</v>
      </c>
      <c r="AX36" s="687" t="s">
        <v>3</v>
      </c>
      <c r="AY36" s="688" t="s">
        <v>826</v>
      </c>
      <c r="AZ36" s="688" t="s">
        <v>826</v>
      </c>
      <c r="BA36" s="688" t="s">
        <v>2</v>
      </c>
      <c r="BB36" s="688" t="s">
        <v>2</v>
      </c>
      <c r="BC36" s="688" t="s">
        <v>2</v>
      </c>
      <c r="BD36" s="83"/>
      <c r="BE36" s="84"/>
      <c r="BF36" s="84"/>
      <c r="BG36" s="84"/>
      <c r="BH36" s="85"/>
    </row>
    <row r="37" spans="1:60" s="106" customFormat="1" ht="17.25" customHeight="1" x14ac:dyDescent="0.2">
      <c r="A37" s="2249"/>
      <c r="B37" s="424" t="s">
        <v>1759</v>
      </c>
      <c r="C37" s="95"/>
      <c r="D37" s="95" t="s">
        <v>843</v>
      </c>
      <c r="E37" s="95">
        <f>SUM(E26:E36)</f>
        <v>555</v>
      </c>
      <c r="F37" s="95"/>
      <c r="G37" s="96"/>
      <c r="H37" s="113"/>
      <c r="I37" s="99"/>
      <c r="J37" s="99">
        <f t="shared" ref="J37:BH37" si="2">SUM(J26:J36)</f>
        <v>20</v>
      </c>
      <c r="K37" s="99">
        <f t="shared" si="2"/>
        <v>20</v>
      </c>
      <c r="L37" s="99">
        <f t="shared" si="2"/>
        <v>20</v>
      </c>
      <c r="M37" s="99">
        <f t="shared" si="2"/>
        <v>25</v>
      </c>
      <c r="N37" s="99">
        <f t="shared" si="2"/>
        <v>20</v>
      </c>
      <c r="O37" s="99">
        <f t="shared" si="2"/>
        <v>20</v>
      </c>
      <c r="P37" s="99">
        <f t="shared" si="2"/>
        <v>20</v>
      </c>
      <c r="Q37" s="99">
        <f t="shared" si="2"/>
        <v>20</v>
      </c>
      <c r="R37" s="99">
        <f t="shared" si="2"/>
        <v>20</v>
      </c>
      <c r="S37" s="99">
        <f t="shared" si="2"/>
        <v>20</v>
      </c>
      <c r="T37" s="99">
        <f t="shared" si="2"/>
        <v>20</v>
      </c>
      <c r="U37" s="99">
        <f t="shared" si="2"/>
        <v>25</v>
      </c>
      <c r="V37" s="99">
        <f t="shared" si="2"/>
        <v>20</v>
      </c>
      <c r="W37" s="99">
        <f t="shared" si="2"/>
        <v>20</v>
      </c>
      <c r="X37" s="99">
        <f t="shared" si="2"/>
        <v>20</v>
      </c>
      <c r="Y37" s="99">
        <f t="shared" si="2"/>
        <v>20</v>
      </c>
      <c r="Z37" s="99">
        <f t="shared" si="2"/>
        <v>20</v>
      </c>
      <c r="AA37" s="99">
        <f t="shared" si="2"/>
        <v>20</v>
      </c>
      <c r="AB37" s="99">
        <f t="shared" si="2"/>
        <v>20</v>
      </c>
      <c r="AC37" s="99">
        <f t="shared" si="2"/>
        <v>20</v>
      </c>
      <c r="AD37" s="99">
        <f t="shared" si="2"/>
        <v>20</v>
      </c>
      <c r="AE37" s="99">
        <f t="shared" si="2"/>
        <v>20</v>
      </c>
      <c r="AF37" s="99">
        <f t="shared" si="2"/>
        <v>24</v>
      </c>
      <c r="AG37" s="99">
        <f t="shared" si="2"/>
        <v>24</v>
      </c>
      <c r="AH37" s="99">
        <f t="shared" si="2"/>
        <v>12</v>
      </c>
      <c r="AI37" s="100">
        <f t="shared" si="2"/>
        <v>0</v>
      </c>
      <c r="AJ37" s="101">
        <f t="shared" si="2"/>
        <v>0</v>
      </c>
      <c r="AK37" s="102">
        <f t="shared" si="2"/>
        <v>0</v>
      </c>
      <c r="AL37" s="99">
        <f t="shared" si="2"/>
        <v>25</v>
      </c>
      <c r="AM37" s="99">
        <f t="shared" si="2"/>
        <v>20</v>
      </c>
      <c r="AN37" s="99">
        <f t="shared" si="2"/>
        <v>0</v>
      </c>
      <c r="AO37" s="99">
        <f t="shared" si="2"/>
        <v>0</v>
      </c>
      <c r="AP37" s="99">
        <f t="shared" si="2"/>
        <v>0</v>
      </c>
      <c r="AQ37" s="99">
        <f t="shared" si="2"/>
        <v>0</v>
      </c>
      <c r="AR37" s="99">
        <f t="shared" si="2"/>
        <v>0</v>
      </c>
      <c r="AS37" s="99">
        <f t="shared" si="2"/>
        <v>0</v>
      </c>
      <c r="AT37" s="99">
        <f t="shared" si="2"/>
        <v>0</v>
      </c>
      <c r="AU37" s="99">
        <f t="shared" si="2"/>
        <v>0</v>
      </c>
      <c r="AV37" s="99">
        <f t="shared" si="2"/>
        <v>0</v>
      </c>
      <c r="AW37" s="99">
        <f t="shared" si="2"/>
        <v>0</v>
      </c>
      <c r="AX37" s="99">
        <f>SUM(AX26:AX36)</f>
        <v>0</v>
      </c>
      <c r="AY37" s="99">
        <f t="shared" si="2"/>
        <v>0</v>
      </c>
      <c r="AZ37" s="99">
        <f t="shared" si="2"/>
        <v>0</v>
      </c>
      <c r="BA37" s="99">
        <f t="shared" si="2"/>
        <v>0</v>
      </c>
      <c r="BB37" s="99">
        <f t="shared" si="2"/>
        <v>0</v>
      </c>
      <c r="BC37" s="99">
        <f t="shared" si="2"/>
        <v>0</v>
      </c>
      <c r="BD37" s="103">
        <f t="shared" si="2"/>
        <v>0</v>
      </c>
      <c r="BE37" s="104">
        <f t="shared" si="2"/>
        <v>0</v>
      </c>
      <c r="BF37" s="104">
        <f t="shared" si="2"/>
        <v>0</v>
      </c>
      <c r="BG37" s="104">
        <f t="shared" si="2"/>
        <v>0</v>
      </c>
      <c r="BH37" s="105">
        <f t="shared" si="2"/>
        <v>0</v>
      </c>
    </row>
    <row r="38" spans="1:60" ht="17.25" customHeight="1" x14ac:dyDescent="0.2">
      <c r="A38" s="878"/>
      <c r="B38" s="682" t="s">
        <v>236</v>
      </c>
      <c r="C38" s="114" t="s">
        <v>153</v>
      </c>
      <c r="D38" s="115" t="s">
        <v>148</v>
      </c>
      <c r="E38" s="108">
        <v>48</v>
      </c>
      <c r="F38" s="108">
        <v>48</v>
      </c>
      <c r="G38" s="116" t="s">
        <v>421</v>
      </c>
      <c r="H38" s="81" t="s">
        <v>420</v>
      </c>
      <c r="I38" s="81">
        <v>6</v>
      </c>
      <c r="J38" s="81">
        <v>6</v>
      </c>
      <c r="K38" s="81">
        <v>6</v>
      </c>
      <c r="L38" s="81">
        <v>6</v>
      </c>
      <c r="M38" s="81">
        <v>6</v>
      </c>
      <c r="N38" s="81">
        <v>6</v>
      </c>
      <c r="O38" s="81">
        <v>6</v>
      </c>
      <c r="P38" s="81">
        <v>6</v>
      </c>
      <c r="Q38" s="81"/>
      <c r="R38" s="81"/>
      <c r="S38" s="81"/>
      <c r="T38" s="81"/>
      <c r="U38" s="81"/>
      <c r="V38" s="81"/>
      <c r="W38" s="81"/>
      <c r="X38" s="81"/>
      <c r="Y38" s="81"/>
      <c r="Z38" s="92"/>
      <c r="AA38" s="92"/>
      <c r="AB38" s="92"/>
      <c r="AC38" s="81"/>
      <c r="AD38" s="81"/>
      <c r="AE38" s="81"/>
      <c r="AF38" s="81"/>
      <c r="AG38" s="81"/>
      <c r="AH38" s="81"/>
      <c r="AI38" s="83"/>
      <c r="AJ38" s="84"/>
      <c r="AK38" s="85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3"/>
      <c r="BE38" s="84"/>
      <c r="BF38" s="84"/>
      <c r="BG38" s="84"/>
      <c r="BH38" s="85"/>
    </row>
    <row r="39" spans="1:60" ht="17.25" customHeight="1" x14ac:dyDescent="0.25">
      <c r="A39" s="2247">
        <v>3</v>
      </c>
      <c r="B39" s="117" t="s">
        <v>236</v>
      </c>
      <c r="C39" s="77" t="s">
        <v>94</v>
      </c>
      <c r="D39" s="90" t="s">
        <v>196</v>
      </c>
      <c r="E39" s="77">
        <v>30</v>
      </c>
      <c r="F39" s="77">
        <v>30</v>
      </c>
      <c r="G39" s="118" t="s">
        <v>844</v>
      </c>
      <c r="H39" s="80" t="s">
        <v>197</v>
      </c>
      <c r="I39" s="119"/>
      <c r="J39" s="119">
        <v>12</v>
      </c>
      <c r="K39" s="119">
        <v>12</v>
      </c>
      <c r="L39" s="119">
        <v>6</v>
      </c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20"/>
      <c r="AC39" s="120"/>
      <c r="AD39" s="120"/>
      <c r="AE39" s="120"/>
      <c r="AF39" s="120"/>
      <c r="AG39" s="120"/>
      <c r="AH39" s="120"/>
      <c r="AI39" s="100"/>
      <c r="AJ39" s="101"/>
      <c r="AK39" s="102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83"/>
      <c r="BE39" s="84"/>
      <c r="BF39" s="84"/>
      <c r="BG39" s="84"/>
      <c r="BH39" s="85"/>
    </row>
    <row r="40" spans="1:60" ht="17.25" customHeight="1" x14ac:dyDescent="0.2">
      <c r="A40" s="2248"/>
      <c r="B40" s="117" t="s">
        <v>236</v>
      </c>
      <c r="C40" s="77" t="s">
        <v>95</v>
      </c>
      <c r="D40" s="121" t="s">
        <v>225</v>
      </c>
      <c r="E40" s="77">
        <v>37</v>
      </c>
      <c r="F40" s="77">
        <v>37</v>
      </c>
      <c r="G40" s="118" t="s">
        <v>844</v>
      </c>
      <c r="H40" s="80" t="s">
        <v>197</v>
      </c>
      <c r="I40" s="119"/>
      <c r="J40" s="119"/>
      <c r="K40" s="119"/>
      <c r="L40" s="119">
        <v>6</v>
      </c>
      <c r="M40" s="119">
        <v>12</v>
      </c>
      <c r="N40" s="119">
        <v>12</v>
      </c>
      <c r="O40" s="119">
        <v>7</v>
      </c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20"/>
      <c r="AC40" s="120"/>
      <c r="AD40" s="120"/>
      <c r="AE40" s="120"/>
      <c r="AF40" s="120"/>
      <c r="AG40" s="120"/>
      <c r="AH40" s="120"/>
      <c r="AI40" s="100"/>
      <c r="AJ40" s="101"/>
      <c r="AK40" s="102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83"/>
      <c r="BE40" s="84"/>
      <c r="BF40" s="84"/>
      <c r="BG40" s="84"/>
      <c r="BH40" s="85"/>
    </row>
    <row r="41" spans="1:60" ht="17.25" customHeight="1" x14ac:dyDescent="0.2">
      <c r="A41" s="2248"/>
      <c r="B41" s="117" t="s">
        <v>236</v>
      </c>
      <c r="C41" s="77" t="s">
        <v>96</v>
      </c>
      <c r="D41" s="121" t="s">
        <v>226</v>
      </c>
      <c r="E41" s="77">
        <v>30</v>
      </c>
      <c r="F41" s="77">
        <v>30</v>
      </c>
      <c r="G41" s="118" t="s">
        <v>314</v>
      </c>
      <c r="H41" s="80" t="s">
        <v>211</v>
      </c>
      <c r="I41" s="119"/>
      <c r="J41" s="119">
        <v>8</v>
      </c>
      <c r="K41" s="119">
        <v>8</v>
      </c>
      <c r="L41" s="119">
        <v>8</v>
      </c>
      <c r="M41" s="119">
        <v>6</v>
      </c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20"/>
      <c r="AC41" s="120"/>
      <c r="AD41" s="120"/>
      <c r="AE41" s="120"/>
      <c r="AF41" s="120"/>
      <c r="AG41" s="120"/>
      <c r="AH41" s="120"/>
      <c r="AI41" s="100"/>
      <c r="AJ41" s="101"/>
      <c r="AK41" s="102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83"/>
      <c r="BE41" s="84"/>
      <c r="BF41" s="84"/>
      <c r="BG41" s="84"/>
      <c r="BH41" s="85"/>
    </row>
    <row r="42" spans="1:60" ht="17.25" customHeight="1" x14ac:dyDescent="0.25">
      <c r="A42" s="2248"/>
      <c r="B42" s="117" t="s">
        <v>236</v>
      </c>
      <c r="C42" s="77" t="s">
        <v>97</v>
      </c>
      <c r="D42" s="78" t="s">
        <v>227</v>
      </c>
      <c r="E42" s="77">
        <v>37</v>
      </c>
      <c r="F42" s="77">
        <v>37</v>
      </c>
      <c r="G42" s="118" t="s">
        <v>314</v>
      </c>
      <c r="H42" s="80" t="s">
        <v>211</v>
      </c>
      <c r="I42" s="119"/>
      <c r="J42" s="119"/>
      <c r="K42" s="119"/>
      <c r="L42" s="119"/>
      <c r="M42" s="119"/>
      <c r="N42" s="119"/>
      <c r="O42" s="119">
        <v>12</v>
      </c>
      <c r="P42" s="119">
        <v>12</v>
      </c>
      <c r="Q42" s="119">
        <v>13</v>
      </c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20"/>
      <c r="AC42" s="120"/>
      <c r="AD42" s="120"/>
      <c r="AE42" s="120"/>
      <c r="AF42" s="120"/>
      <c r="AG42" s="120"/>
      <c r="AH42" s="120"/>
      <c r="AI42" s="100"/>
      <c r="AJ42" s="101"/>
      <c r="AK42" s="102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83"/>
      <c r="BE42" s="84"/>
      <c r="BF42" s="84"/>
      <c r="BG42" s="84"/>
      <c r="BH42" s="85"/>
    </row>
    <row r="43" spans="1:60" ht="17.25" customHeight="1" x14ac:dyDescent="0.25">
      <c r="A43" s="2248"/>
      <c r="B43" s="117" t="s">
        <v>236</v>
      </c>
      <c r="C43" s="77" t="s">
        <v>58</v>
      </c>
      <c r="D43" s="78" t="s">
        <v>230</v>
      </c>
      <c r="E43" s="77">
        <v>30</v>
      </c>
      <c r="F43" s="77">
        <v>30</v>
      </c>
      <c r="G43" s="118" t="s">
        <v>845</v>
      </c>
      <c r="H43" s="80" t="s">
        <v>449</v>
      </c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20"/>
      <c r="AC43" s="120"/>
      <c r="AD43" s="120"/>
      <c r="AE43" s="120"/>
      <c r="AF43" s="120"/>
      <c r="AG43" s="120"/>
      <c r="AH43" s="120"/>
      <c r="AI43" s="100"/>
      <c r="AJ43" s="101"/>
      <c r="AK43" s="102"/>
      <c r="AL43" s="119">
        <v>8</v>
      </c>
      <c r="AM43" s="119">
        <v>8</v>
      </c>
      <c r="AN43" s="119">
        <v>8</v>
      </c>
      <c r="AO43" s="119">
        <v>6</v>
      </c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83"/>
      <c r="BE43" s="84"/>
      <c r="BF43" s="84"/>
      <c r="BG43" s="84"/>
      <c r="BH43" s="85"/>
    </row>
    <row r="44" spans="1:60" ht="17.25" customHeight="1" x14ac:dyDescent="0.2">
      <c r="A44" s="2248"/>
      <c r="B44" s="117" t="s">
        <v>236</v>
      </c>
      <c r="C44" s="77" t="s">
        <v>60</v>
      </c>
      <c r="D44" s="121" t="s">
        <v>232</v>
      </c>
      <c r="E44" s="77">
        <v>30</v>
      </c>
      <c r="F44" s="77">
        <v>30</v>
      </c>
      <c r="G44" s="118" t="s">
        <v>844</v>
      </c>
      <c r="H44" s="80" t="s">
        <v>197</v>
      </c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20"/>
      <c r="AC44" s="120"/>
      <c r="AD44" s="120"/>
      <c r="AE44" s="120"/>
      <c r="AF44" s="120"/>
      <c r="AG44" s="120"/>
      <c r="AH44" s="120"/>
      <c r="AI44" s="100"/>
      <c r="AJ44" s="101"/>
      <c r="AK44" s="102"/>
      <c r="AL44" s="119"/>
      <c r="AM44" s="119"/>
      <c r="AN44" s="119"/>
      <c r="AO44" s="119">
        <v>8</v>
      </c>
      <c r="AP44" s="119">
        <v>8</v>
      </c>
      <c r="AQ44" s="119">
        <v>8</v>
      </c>
      <c r="AR44" s="119">
        <v>6</v>
      </c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83"/>
      <c r="BE44" s="84"/>
      <c r="BF44" s="84"/>
      <c r="BG44" s="84"/>
      <c r="BH44" s="85"/>
    </row>
    <row r="45" spans="1:60" ht="17.25" customHeight="1" x14ac:dyDescent="0.2">
      <c r="A45" s="2248"/>
      <c r="B45" s="117" t="s">
        <v>236</v>
      </c>
      <c r="C45" s="77" t="s">
        <v>152</v>
      </c>
      <c r="D45" s="121" t="s">
        <v>235</v>
      </c>
      <c r="E45" s="77">
        <v>30</v>
      </c>
      <c r="F45" s="77">
        <v>30</v>
      </c>
      <c r="G45" s="118" t="s">
        <v>846</v>
      </c>
      <c r="H45" s="80" t="s">
        <v>444</v>
      </c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20"/>
      <c r="AC45" s="120"/>
      <c r="AD45" s="120"/>
      <c r="AE45" s="120"/>
      <c r="AF45" s="120"/>
      <c r="AG45" s="120"/>
      <c r="AH45" s="120"/>
      <c r="AI45" s="100"/>
      <c r="AJ45" s="101"/>
      <c r="AK45" s="102"/>
      <c r="AL45" s="119"/>
      <c r="AM45" s="119"/>
      <c r="AN45" s="119"/>
      <c r="AO45" s="119"/>
      <c r="AP45" s="119"/>
      <c r="AQ45" s="119"/>
      <c r="AR45" s="119">
        <v>8</v>
      </c>
      <c r="AS45" s="119">
        <v>8</v>
      </c>
      <c r="AT45" s="119">
        <v>8</v>
      </c>
      <c r="AU45" s="119">
        <v>6</v>
      </c>
      <c r="AV45" s="119"/>
      <c r="AW45" s="119"/>
      <c r="AX45" s="119"/>
      <c r="AY45" s="119"/>
      <c r="AZ45" s="119"/>
      <c r="BA45" s="119"/>
      <c r="BB45" s="119"/>
      <c r="BC45" s="119"/>
      <c r="BD45" s="83"/>
      <c r="BE45" s="84"/>
      <c r="BF45" s="84"/>
      <c r="BG45" s="84"/>
      <c r="BH45" s="85"/>
    </row>
    <row r="46" spans="1:60" ht="17.25" customHeight="1" x14ac:dyDescent="0.2">
      <c r="A46" s="2248"/>
      <c r="B46" s="117" t="s">
        <v>236</v>
      </c>
      <c r="C46" s="77" t="s">
        <v>72</v>
      </c>
      <c r="D46" s="122" t="s">
        <v>220</v>
      </c>
      <c r="E46" s="77">
        <v>71</v>
      </c>
      <c r="F46" s="77">
        <v>71</v>
      </c>
      <c r="G46" s="118" t="s">
        <v>312</v>
      </c>
      <c r="H46" s="80" t="s">
        <v>221</v>
      </c>
      <c r="I46" s="119"/>
      <c r="J46" s="119"/>
      <c r="K46" s="119"/>
      <c r="L46" s="119"/>
      <c r="M46" s="119"/>
      <c r="N46" s="119">
        <v>16</v>
      </c>
      <c r="O46" s="119">
        <v>16</v>
      </c>
      <c r="P46" s="119">
        <v>16</v>
      </c>
      <c r="Q46" s="119">
        <v>16</v>
      </c>
      <c r="R46" s="119">
        <v>7</v>
      </c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20"/>
      <c r="AE46" s="120"/>
      <c r="AF46" s="120"/>
      <c r="AG46" s="120"/>
      <c r="AH46" s="120"/>
      <c r="AI46" s="100"/>
      <c r="AJ46" s="101"/>
      <c r="AK46" s="102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83"/>
      <c r="BE46" s="84"/>
      <c r="BF46" s="84"/>
      <c r="BG46" s="84"/>
      <c r="BH46" s="85"/>
    </row>
    <row r="47" spans="1:60" ht="17.25" customHeight="1" x14ac:dyDescent="0.2">
      <c r="A47" s="2248"/>
      <c r="B47" s="117" t="s">
        <v>236</v>
      </c>
      <c r="C47" s="77" t="s">
        <v>54</v>
      </c>
      <c r="D47" s="121" t="s">
        <v>207</v>
      </c>
      <c r="E47" s="77">
        <v>75</v>
      </c>
      <c r="F47" s="77">
        <v>75</v>
      </c>
      <c r="G47" s="118" t="s">
        <v>309</v>
      </c>
      <c r="H47" s="80" t="s">
        <v>187</v>
      </c>
      <c r="I47" s="119"/>
      <c r="J47" s="119"/>
      <c r="K47" s="119"/>
      <c r="L47" s="119"/>
      <c r="M47" s="119"/>
      <c r="N47" s="119"/>
      <c r="O47" s="119"/>
      <c r="P47" s="119"/>
      <c r="Q47" s="119"/>
      <c r="R47" s="119">
        <v>15</v>
      </c>
      <c r="S47" s="119">
        <v>20</v>
      </c>
      <c r="T47" s="119">
        <v>20</v>
      </c>
      <c r="U47" s="119">
        <v>20</v>
      </c>
      <c r="V47" s="119"/>
      <c r="W47" s="119"/>
      <c r="X47" s="119"/>
      <c r="Y47" s="119"/>
      <c r="Z47" s="119"/>
      <c r="AA47" s="119"/>
      <c r="AB47" s="119"/>
      <c r="AC47" s="119"/>
      <c r="AD47" s="120"/>
      <c r="AE47" s="120"/>
      <c r="AF47" s="120"/>
      <c r="AG47" s="120"/>
      <c r="AH47" s="120"/>
      <c r="AI47" s="100"/>
      <c r="AJ47" s="101"/>
      <c r="AK47" s="102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83"/>
      <c r="BE47" s="84"/>
      <c r="BF47" s="84"/>
      <c r="BG47" s="84"/>
      <c r="BH47" s="85"/>
    </row>
    <row r="48" spans="1:60" ht="17.25" customHeight="1" x14ac:dyDescent="0.2">
      <c r="A48" s="2248"/>
      <c r="B48" s="117" t="s">
        <v>236</v>
      </c>
      <c r="C48" s="77" t="s">
        <v>56</v>
      </c>
      <c r="D48" s="121" t="s">
        <v>180</v>
      </c>
      <c r="E48" s="77">
        <v>45</v>
      </c>
      <c r="F48" s="77">
        <v>45</v>
      </c>
      <c r="G48" s="118" t="s">
        <v>303</v>
      </c>
      <c r="H48" s="80" t="s">
        <v>181</v>
      </c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>
        <v>25</v>
      </c>
      <c r="W48" s="119">
        <v>20</v>
      </c>
      <c r="X48" s="119"/>
      <c r="Y48" s="119"/>
      <c r="Z48" s="119"/>
      <c r="AA48" s="119"/>
      <c r="AB48" s="119"/>
      <c r="AC48" s="119"/>
      <c r="AD48" s="120"/>
      <c r="AE48" s="120"/>
      <c r="AF48" s="120"/>
      <c r="AG48" s="120"/>
      <c r="AH48" s="120"/>
      <c r="AI48" s="100"/>
      <c r="AJ48" s="101"/>
      <c r="AK48" s="102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83"/>
      <c r="BE48" s="84"/>
      <c r="BF48" s="84"/>
      <c r="BG48" s="84"/>
      <c r="BH48" s="85"/>
    </row>
    <row r="49" spans="1:60" ht="17.25" customHeight="1" x14ac:dyDescent="0.2">
      <c r="A49" s="2248"/>
      <c r="B49" s="117" t="s">
        <v>236</v>
      </c>
      <c r="C49" s="77" t="s">
        <v>61</v>
      </c>
      <c r="D49" s="121" t="s">
        <v>208</v>
      </c>
      <c r="E49" s="77">
        <v>120</v>
      </c>
      <c r="F49" s="77">
        <v>120</v>
      </c>
      <c r="G49" s="118" t="s">
        <v>840</v>
      </c>
      <c r="H49" s="80" t="s">
        <v>192</v>
      </c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>
        <v>20</v>
      </c>
      <c r="Y49" s="119">
        <v>20</v>
      </c>
      <c r="Z49" s="119">
        <v>20</v>
      </c>
      <c r="AA49" s="119">
        <v>20</v>
      </c>
      <c r="AB49" s="119">
        <v>20</v>
      </c>
      <c r="AC49" s="119">
        <v>20</v>
      </c>
      <c r="AD49" s="120"/>
      <c r="AE49" s="120"/>
      <c r="AF49" s="120"/>
      <c r="AG49" s="120"/>
      <c r="AH49" s="120"/>
      <c r="AI49" s="100"/>
      <c r="AJ49" s="101"/>
      <c r="AK49" s="102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83"/>
      <c r="BE49" s="84"/>
      <c r="BF49" s="84"/>
      <c r="BG49" s="84"/>
      <c r="BH49" s="85"/>
    </row>
    <row r="50" spans="1:60" ht="17.25" customHeight="1" x14ac:dyDescent="0.2">
      <c r="A50" s="2248"/>
      <c r="B50" s="117" t="s">
        <v>236</v>
      </c>
      <c r="C50" s="77" t="s">
        <v>32</v>
      </c>
      <c r="D50" s="121" t="s">
        <v>210</v>
      </c>
      <c r="E50" s="77">
        <v>90</v>
      </c>
      <c r="F50" s="77">
        <v>90</v>
      </c>
      <c r="G50" s="118" t="s">
        <v>377</v>
      </c>
      <c r="H50" s="80" t="s">
        <v>847</v>
      </c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20"/>
      <c r="AC50" s="120"/>
      <c r="AD50" s="119">
        <v>20</v>
      </c>
      <c r="AE50" s="119">
        <v>20</v>
      </c>
      <c r="AF50" s="119">
        <v>20</v>
      </c>
      <c r="AG50" s="119">
        <v>16</v>
      </c>
      <c r="AH50" s="119">
        <v>14</v>
      </c>
      <c r="AI50" s="100"/>
      <c r="AJ50" s="101"/>
      <c r="AK50" s="102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83"/>
      <c r="BE50" s="84"/>
      <c r="BF50" s="84"/>
      <c r="BG50" s="84"/>
      <c r="BH50" s="85"/>
    </row>
    <row r="51" spans="1:60" ht="17.25" customHeight="1" x14ac:dyDescent="0.2">
      <c r="A51" s="2248"/>
      <c r="B51" s="117" t="s">
        <v>236</v>
      </c>
      <c r="C51" s="77" t="s">
        <v>34</v>
      </c>
      <c r="D51" s="121" t="s">
        <v>212</v>
      </c>
      <c r="E51" s="77">
        <v>83</v>
      </c>
      <c r="F51" s="77">
        <v>83</v>
      </c>
      <c r="G51" s="118" t="s">
        <v>377</v>
      </c>
      <c r="H51" s="80" t="s">
        <v>847</v>
      </c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20"/>
      <c r="AC51" s="120"/>
      <c r="AD51" s="120"/>
      <c r="AE51" s="120"/>
      <c r="AF51" s="120"/>
      <c r="AG51" s="120"/>
      <c r="AH51" s="120"/>
      <c r="AI51" s="100"/>
      <c r="AJ51" s="101"/>
      <c r="AK51" s="102"/>
      <c r="AL51" s="119">
        <v>12</v>
      </c>
      <c r="AM51" s="119">
        <v>12</v>
      </c>
      <c r="AN51" s="119">
        <v>12</v>
      </c>
      <c r="AO51" s="119">
        <v>12</v>
      </c>
      <c r="AP51" s="119">
        <v>12</v>
      </c>
      <c r="AQ51" s="119">
        <v>12</v>
      </c>
      <c r="AR51" s="119">
        <v>11</v>
      </c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83"/>
      <c r="BE51" s="84"/>
      <c r="BF51" s="84"/>
      <c r="BG51" s="84"/>
      <c r="BH51" s="85"/>
    </row>
    <row r="52" spans="1:60" ht="17.25" customHeight="1" x14ac:dyDescent="0.2">
      <c r="A52" s="2248"/>
      <c r="B52" s="117" t="s">
        <v>236</v>
      </c>
      <c r="C52" s="77" t="s">
        <v>37</v>
      </c>
      <c r="D52" s="122" t="s">
        <v>213</v>
      </c>
      <c r="E52" s="77">
        <v>60</v>
      </c>
      <c r="F52" s="77">
        <v>60</v>
      </c>
      <c r="G52" s="79" t="s">
        <v>377</v>
      </c>
      <c r="H52" s="80" t="s">
        <v>847</v>
      </c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20"/>
      <c r="AC52" s="120"/>
      <c r="AD52" s="120"/>
      <c r="AE52" s="120"/>
      <c r="AF52" s="120"/>
      <c r="AG52" s="120"/>
      <c r="AH52" s="120"/>
      <c r="AI52" s="100"/>
      <c r="AJ52" s="101"/>
      <c r="AK52" s="102"/>
      <c r="AL52" s="119"/>
      <c r="AM52" s="119"/>
      <c r="AN52" s="119"/>
      <c r="AO52" s="119"/>
      <c r="AP52" s="119"/>
      <c r="AQ52" s="119"/>
      <c r="AR52" s="119"/>
      <c r="AS52" s="119">
        <v>12</v>
      </c>
      <c r="AT52" s="119">
        <v>12</v>
      </c>
      <c r="AU52" s="119">
        <v>12</v>
      </c>
      <c r="AV52" s="119">
        <v>12</v>
      </c>
      <c r="AW52" s="119">
        <v>12</v>
      </c>
      <c r="AX52" s="119"/>
      <c r="AY52" s="119"/>
      <c r="AZ52" s="119"/>
      <c r="BA52" s="119"/>
      <c r="BB52" s="119"/>
      <c r="BC52" s="119"/>
      <c r="BD52" s="83"/>
      <c r="BE52" s="84"/>
      <c r="BF52" s="84"/>
      <c r="BG52" s="84"/>
      <c r="BH52" s="85"/>
    </row>
    <row r="53" spans="1:60" ht="17.25" customHeight="1" x14ac:dyDescent="0.2">
      <c r="A53" s="2248"/>
      <c r="B53" s="117" t="s">
        <v>236</v>
      </c>
      <c r="C53" s="77" t="s">
        <v>112</v>
      </c>
      <c r="D53" s="122" t="s">
        <v>214</v>
      </c>
      <c r="E53" s="77">
        <v>60</v>
      </c>
      <c r="F53" s="77">
        <v>60</v>
      </c>
      <c r="G53" s="79" t="s">
        <v>308</v>
      </c>
      <c r="H53" s="80" t="s">
        <v>178</v>
      </c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20"/>
      <c r="AC53" s="120"/>
      <c r="AD53" s="120"/>
      <c r="AE53" s="120"/>
      <c r="AF53" s="120"/>
      <c r="AG53" s="120"/>
      <c r="AH53" s="120"/>
      <c r="AI53" s="100"/>
      <c r="AJ53" s="101"/>
      <c r="AK53" s="102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>
        <v>12</v>
      </c>
      <c r="AY53" s="119">
        <v>12</v>
      </c>
      <c r="AZ53" s="119">
        <v>12</v>
      </c>
      <c r="BA53" s="119">
        <v>12</v>
      </c>
      <c r="BB53" s="119">
        <v>12</v>
      </c>
      <c r="BC53" s="119"/>
      <c r="BD53" s="83"/>
      <c r="BE53" s="84"/>
      <c r="BF53" s="84"/>
      <c r="BG53" s="84"/>
      <c r="BH53" s="85"/>
    </row>
    <row r="54" spans="1:60" s="106" customFormat="1" ht="17.25" customHeight="1" x14ac:dyDescent="0.2">
      <c r="A54" s="2249"/>
      <c r="B54" s="424" t="s">
        <v>1760</v>
      </c>
      <c r="C54" s="95"/>
      <c r="D54" s="95" t="s">
        <v>843</v>
      </c>
      <c r="E54" s="95">
        <f>SUM(E39:E53)</f>
        <v>828</v>
      </c>
      <c r="F54" s="95"/>
      <c r="G54" s="96"/>
      <c r="H54" s="113"/>
      <c r="I54" s="99"/>
      <c r="J54" s="99">
        <f t="shared" ref="J54:BH54" si="3">SUM(J39:J53)</f>
        <v>20</v>
      </c>
      <c r="K54" s="99">
        <f t="shared" si="3"/>
        <v>20</v>
      </c>
      <c r="L54" s="99">
        <f t="shared" si="3"/>
        <v>20</v>
      </c>
      <c r="M54" s="99">
        <f t="shared" si="3"/>
        <v>18</v>
      </c>
      <c r="N54" s="99">
        <f t="shared" si="3"/>
        <v>28</v>
      </c>
      <c r="O54" s="99">
        <f t="shared" si="3"/>
        <v>35</v>
      </c>
      <c r="P54" s="99">
        <f t="shared" si="3"/>
        <v>28</v>
      </c>
      <c r="Q54" s="99">
        <f t="shared" si="3"/>
        <v>29</v>
      </c>
      <c r="R54" s="99">
        <f t="shared" si="3"/>
        <v>22</v>
      </c>
      <c r="S54" s="99">
        <f t="shared" si="3"/>
        <v>20</v>
      </c>
      <c r="T54" s="99">
        <f t="shared" si="3"/>
        <v>20</v>
      </c>
      <c r="U54" s="99">
        <f t="shared" si="3"/>
        <v>20</v>
      </c>
      <c r="V54" s="99">
        <f t="shared" si="3"/>
        <v>25</v>
      </c>
      <c r="W54" s="99">
        <f t="shared" si="3"/>
        <v>20</v>
      </c>
      <c r="X54" s="99">
        <f t="shared" si="3"/>
        <v>20</v>
      </c>
      <c r="Y54" s="99">
        <f t="shared" si="3"/>
        <v>20</v>
      </c>
      <c r="Z54" s="99">
        <f t="shared" si="3"/>
        <v>20</v>
      </c>
      <c r="AA54" s="99">
        <f t="shared" si="3"/>
        <v>20</v>
      </c>
      <c r="AB54" s="99">
        <f t="shared" si="3"/>
        <v>20</v>
      </c>
      <c r="AC54" s="99">
        <f t="shared" si="3"/>
        <v>20</v>
      </c>
      <c r="AD54" s="99">
        <f t="shared" si="3"/>
        <v>20</v>
      </c>
      <c r="AE54" s="99">
        <f t="shared" si="3"/>
        <v>20</v>
      </c>
      <c r="AF54" s="99">
        <f t="shared" si="3"/>
        <v>20</v>
      </c>
      <c r="AG54" s="99">
        <f t="shared" si="3"/>
        <v>16</v>
      </c>
      <c r="AH54" s="99">
        <f t="shared" si="3"/>
        <v>14</v>
      </c>
      <c r="AI54" s="123">
        <f t="shared" si="3"/>
        <v>0</v>
      </c>
      <c r="AJ54" s="124">
        <f t="shared" si="3"/>
        <v>0</v>
      </c>
      <c r="AK54" s="125">
        <f t="shared" si="3"/>
        <v>0</v>
      </c>
      <c r="AL54" s="99">
        <f t="shared" si="3"/>
        <v>20</v>
      </c>
      <c r="AM54" s="99">
        <f t="shared" si="3"/>
        <v>20</v>
      </c>
      <c r="AN54" s="99">
        <f t="shared" si="3"/>
        <v>20</v>
      </c>
      <c r="AO54" s="99">
        <f t="shared" si="3"/>
        <v>26</v>
      </c>
      <c r="AP54" s="99">
        <f t="shared" si="3"/>
        <v>20</v>
      </c>
      <c r="AQ54" s="99">
        <f t="shared" si="3"/>
        <v>20</v>
      </c>
      <c r="AR54" s="99">
        <f t="shared" si="3"/>
        <v>25</v>
      </c>
      <c r="AS54" s="99">
        <f t="shared" si="3"/>
        <v>20</v>
      </c>
      <c r="AT54" s="99">
        <f t="shared" si="3"/>
        <v>20</v>
      </c>
      <c r="AU54" s="99">
        <f t="shared" si="3"/>
        <v>18</v>
      </c>
      <c r="AV54" s="99">
        <f t="shared" si="3"/>
        <v>12</v>
      </c>
      <c r="AW54" s="99">
        <f t="shared" si="3"/>
        <v>12</v>
      </c>
      <c r="AX54" s="99">
        <f t="shared" si="3"/>
        <v>12</v>
      </c>
      <c r="AY54" s="99">
        <f t="shared" si="3"/>
        <v>12</v>
      </c>
      <c r="AZ54" s="99">
        <f t="shared" si="3"/>
        <v>12</v>
      </c>
      <c r="BA54" s="99">
        <f t="shared" si="3"/>
        <v>12</v>
      </c>
      <c r="BB54" s="99">
        <f t="shared" si="3"/>
        <v>12</v>
      </c>
      <c r="BC54" s="99">
        <f t="shared" si="3"/>
        <v>0</v>
      </c>
      <c r="BD54" s="126">
        <f t="shared" si="3"/>
        <v>0</v>
      </c>
      <c r="BE54" s="127">
        <f t="shared" si="3"/>
        <v>0</v>
      </c>
      <c r="BF54" s="127">
        <f t="shared" si="3"/>
        <v>0</v>
      </c>
      <c r="BG54" s="127">
        <f t="shared" si="3"/>
        <v>0</v>
      </c>
      <c r="BH54" s="128">
        <f t="shared" si="3"/>
        <v>0</v>
      </c>
    </row>
    <row r="55" spans="1:60" ht="15.75" customHeight="1" x14ac:dyDescent="0.2">
      <c r="A55" s="412"/>
      <c r="B55" s="827" t="s">
        <v>241</v>
      </c>
      <c r="C55" s="632" t="s">
        <v>75</v>
      </c>
      <c r="D55" s="636" t="s">
        <v>1300</v>
      </c>
      <c r="E55" s="637">
        <v>40</v>
      </c>
      <c r="F55" s="637">
        <v>40</v>
      </c>
      <c r="G55" s="549" t="s">
        <v>353</v>
      </c>
      <c r="H55" s="549" t="s">
        <v>354</v>
      </c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414"/>
      <c r="AA55" s="414"/>
      <c r="AB55" s="414"/>
      <c r="AC55" s="109"/>
      <c r="AD55" s="109"/>
      <c r="AE55" s="109"/>
      <c r="AF55" s="109"/>
      <c r="AG55" s="109"/>
      <c r="AH55" s="109"/>
      <c r="AI55" s="551"/>
      <c r="AJ55" s="552"/>
      <c r="AK55" s="553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551"/>
      <c r="BE55" s="552"/>
      <c r="BF55" s="552"/>
      <c r="BG55" s="552"/>
      <c r="BH55" s="553"/>
    </row>
    <row r="56" spans="1:60" ht="17.25" customHeight="1" x14ac:dyDescent="0.25">
      <c r="A56" s="2247">
        <v>4</v>
      </c>
      <c r="B56" s="117" t="s">
        <v>241</v>
      </c>
      <c r="C56" s="77" t="s">
        <v>68</v>
      </c>
      <c r="D56" s="122" t="s">
        <v>245</v>
      </c>
      <c r="E56" s="129">
        <v>16</v>
      </c>
      <c r="F56" s="77">
        <f t="shared" ref="F56:F62" si="4">IF(LEFT(E56,1)="*","", IF(LEFT(C56,2)="MĐ",E56*2,E56))</f>
        <v>32</v>
      </c>
      <c r="G56" s="118" t="s">
        <v>315</v>
      </c>
      <c r="H56" s="130" t="s">
        <v>200</v>
      </c>
      <c r="I56" s="119"/>
      <c r="J56" s="119"/>
      <c r="K56" s="119"/>
      <c r="L56" s="119">
        <v>16</v>
      </c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20"/>
      <c r="AC56" s="120"/>
      <c r="AD56" s="120"/>
      <c r="AE56" s="120"/>
      <c r="AF56" s="120"/>
      <c r="AG56" s="120"/>
      <c r="AH56" s="120"/>
      <c r="AI56" s="100"/>
      <c r="AJ56" s="101"/>
      <c r="AK56" s="102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83"/>
      <c r="BE56" s="84"/>
      <c r="BF56" s="84"/>
      <c r="BG56" s="84"/>
      <c r="BH56" s="85"/>
    </row>
    <row r="57" spans="1:60" ht="17.25" customHeight="1" x14ac:dyDescent="0.25">
      <c r="A57" s="2248"/>
      <c r="B57" s="117" t="s">
        <v>241</v>
      </c>
      <c r="C57" s="77" t="s">
        <v>51</v>
      </c>
      <c r="D57" s="122" t="s">
        <v>246</v>
      </c>
      <c r="E57" s="129">
        <v>20</v>
      </c>
      <c r="F57" s="77">
        <f t="shared" si="4"/>
        <v>40</v>
      </c>
      <c r="G57" s="118" t="s">
        <v>377</v>
      </c>
      <c r="H57" s="130" t="s">
        <v>847</v>
      </c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>
        <v>20</v>
      </c>
      <c r="X57" s="119"/>
      <c r="Y57" s="119"/>
      <c r="Z57" s="119"/>
      <c r="AA57" s="119"/>
      <c r="AB57" s="120"/>
      <c r="AC57" s="120"/>
      <c r="AD57" s="120"/>
      <c r="AE57" s="120"/>
      <c r="AF57" s="120"/>
      <c r="AG57" s="120"/>
      <c r="AH57" s="120"/>
      <c r="AI57" s="100"/>
      <c r="AJ57" s="101"/>
      <c r="AK57" s="102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83"/>
      <c r="BE57" s="84"/>
      <c r="BF57" s="84"/>
      <c r="BG57" s="84"/>
      <c r="BH57" s="85"/>
    </row>
    <row r="58" spans="1:60" ht="17.25" customHeight="1" x14ac:dyDescent="0.25">
      <c r="A58" s="2248"/>
      <c r="B58" s="117" t="s">
        <v>241</v>
      </c>
      <c r="C58" s="77" t="s">
        <v>72</v>
      </c>
      <c r="D58" s="122" t="s">
        <v>252</v>
      </c>
      <c r="E58" s="129">
        <v>56</v>
      </c>
      <c r="F58" s="77">
        <f t="shared" si="4"/>
        <v>112</v>
      </c>
      <c r="G58" s="118" t="s">
        <v>303</v>
      </c>
      <c r="H58" s="130" t="s">
        <v>181</v>
      </c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>
        <v>24</v>
      </c>
      <c r="Y58" s="119">
        <v>24</v>
      </c>
      <c r="Z58" s="119">
        <v>8</v>
      </c>
      <c r="AA58" s="119"/>
      <c r="AB58" s="120"/>
      <c r="AC58" s="120"/>
      <c r="AD58" s="120"/>
      <c r="AE58" s="120"/>
      <c r="AF58" s="120"/>
      <c r="AG58" s="120"/>
      <c r="AH58" s="120"/>
      <c r="AI58" s="100"/>
      <c r="AJ58" s="101"/>
      <c r="AK58" s="102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83"/>
      <c r="BE58" s="84"/>
      <c r="BF58" s="84"/>
      <c r="BG58" s="84"/>
      <c r="BH58" s="85"/>
    </row>
    <row r="59" spans="1:60" ht="17.25" customHeight="1" x14ac:dyDescent="0.25">
      <c r="A59" s="2248"/>
      <c r="B59" s="117" t="s">
        <v>241</v>
      </c>
      <c r="C59" s="77" t="s">
        <v>54</v>
      </c>
      <c r="D59" s="122" t="s">
        <v>238</v>
      </c>
      <c r="E59" s="129">
        <v>152</v>
      </c>
      <c r="F59" s="77">
        <f t="shared" si="4"/>
        <v>304</v>
      </c>
      <c r="G59" s="118" t="s">
        <v>317</v>
      </c>
      <c r="H59" s="130" t="s">
        <v>184</v>
      </c>
      <c r="I59" s="119"/>
      <c r="J59" s="119"/>
      <c r="K59" s="119">
        <v>32</v>
      </c>
      <c r="L59" s="119">
        <v>32</v>
      </c>
      <c r="M59" s="119">
        <v>32</v>
      </c>
      <c r="N59" s="119">
        <v>32</v>
      </c>
      <c r="O59" s="119">
        <v>26</v>
      </c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20"/>
      <c r="AC59" s="120"/>
      <c r="AD59" s="120"/>
      <c r="AE59" s="120"/>
      <c r="AF59" s="120"/>
      <c r="AG59" s="120"/>
      <c r="AH59" s="120"/>
      <c r="AI59" s="100"/>
      <c r="AJ59" s="101"/>
      <c r="AK59" s="102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83"/>
      <c r="BE59" s="84"/>
      <c r="BF59" s="84"/>
      <c r="BG59" s="84"/>
      <c r="BH59" s="85"/>
    </row>
    <row r="60" spans="1:60" ht="17.25" customHeight="1" x14ac:dyDescent="0.25">
      <c r="A60" s="2248"/>
      <c r="B60" s="117" t="s">
        <v>241</v>
      </c>
      <c r="C60" s="77" t="s">
        <v>56</v>
      </c>
      <c r="D60" s="122" t="s">
        <v>239</v>
      </c>
      <c r="E60" s="129">
        <v>150</v>
      </c>
      <c r="F60" s="77">
        <f t="shared" si="4"/>
        <v>300</v>
      </c>
      <c r="G60" s="118" t="s">
        <v>840</v>
      </c>
      <c r="H60" s="130" t="s">
        <v>192</v>
      </c>
      <c r="I60" s="119"/>
      <c r="J60" s="119"/>
      <c r="K60" s="119"/>
      <c r="L60" s="119"/>
      <c r="M60" s="119"/>
      <c r="N60" s="119"/>
      <c r="O60" s="119">
        <v>32</v>
      </c>
      <c r="P60" s="119">
        <v>32</v>
      </c>
      <c r="Q60" s="119">
        <v>32</v>
      </c>
      <c r="R60" s="119">
        <v>32</v>
      </c>
      <c r="S60" s="119">
        <v>24</v>
      </c>
      <c r="T60" s="119"/>
      <c r="U60" s="119"/>
      <c r="V60" s="119"/>
      <c r="W60" s="119"/>
      <c r="X60" s="119"/>
      <c r="Y60" s="119"/>
      <c r="Z60" s="119"/>
      <c r="AA60" s="119"/>
      <c r="AB60" s="120"/>
      <c r="AC60" s="120"/>
      <c r="AD60" s="120"/>
      <c r="AE60" s="120"/>
      <c r="AF60" s="120"/>
      <c r="AG60" s="120"/>
      <c r="AH60" s="120"/>
      <c r="AI60" s="100"/>
      <c r="AJ60" s="101"/>
      <c r="AK60" s="102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83"/>
      <c r="BE60" s="84"/>
      <c r="BF60" s="84"/>
      <c r="BG60" s="84"/>
      <c r="BH60" s="85"/>
    </row>
    <row r="61" spans="1:60" ht="17.25" customHeight="1" x14ac:dyDescent="0.25">
      <c r="A61" s="2248"/>
      <c r="B61" s="117" t="s">
        <v>241</v>
      </c>
      <c r="C61" s="77" t="s">
        <v>61</v>
      </c>
      <c r="D61" s="122" t="s">
        <v>240</v>
      </c>
      <c r="E61" s="129">
        <v>73</v>
      </c>
      <c r="F61" s="77">
        <f t="shared" si="4"/>
        <v>146</v>
      </c>
      <c r="G61" s="118" t="s">
        <v>304</v>
      </c>
      <c r="H61" s="130" t="s">
        <v>189</v>
      </c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>
        <v>24</v>
      </c>
      <c r="U61" s="119">
        <v>24</v>
      </c>
      <c r="V61" s="119">
        <v>24</v>
      </c>
      <c r="W61" s="119"/>
      <c r="X61" s="119"/>
      <c r="Y61" s="119"/>
      <c r="Z61" s="119"/>
      <c r="AA61" s="119"/>
      <c r="AB61" s="120"/>
      <c r="AC61" s="120"/>
      <c r="AD61" s="120"/>
      <c r="AE61" s="120"/>
      <c r="AF61" s="120"/>
      <c r="AG61" s="120"/>
      <c r="AH61" s="120"/>
      <c r="AI61" s="100"/>
      <c r="AJ61" s="101"/>
      <c r="AK61" s="102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83"/>
      <c r="BE61" s="84"/>
      <c r="BF61" s="84"/>
      <c r="BG61" s="84"/>
      <c r="BH61" s="85"/>
    </row>
    <row r="62" spans="1:60" ht="17.25" customHeight="1" x14ac:dyDescent="0.25">
      <c r="A62" s="2248"/>
      <c r="B62" s="117" t="s">
        <v>241</v>
      </c>
      <c r="C62" s="77" t="s">
        <v>32</v>
      </c>
      <c r="D62" s="93" t="s">
        <v>848</v>
      </c>
      <c r="E62" s="683" t="s">
        <v>1762</v>
      </c>
      <c r="F62" s="77" t="str">
        <f t="shared" si="4"/>
        <v/>
      </c>
      <c r="G62" s="118"/>
      <c r="H62" s="130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685" t="s">
        <v>3</v>
      </c>
      <c r="AB62" s="685" t="s">
        <v>3</v>
      </c>
      <c r="AC62" s="685" t="s">
        <v>3</v>
      </c>
      <c r="AD62" s="685" t="s">
        <v>3</v>
      </c>
      <c r="AE62" s="685" t="s">
        <v>3</v>
      </c>
      <c r="AF62" s="685" t="s">
        <v>3</v>
      </c>
      <c r="AG62" s="686" t="s">
        <v>2</v>
      </c>
      <c r="AH62" s="686" t="s">
        <v>2</v>
      </c>
      <c r="AI62" s="100"/>
      <c r="AJ62" s="101"/>
      <c r="AK62" s="102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83"/>
      <c r="BE62" s="84"/>
      <c r="BF62" s="84"/>
      <c r="BG62" s="84"/>
      <c r="BH62" s="85"/>
    </row>
    <row r="63" spans="1:60" s="106" customFormat="1" ht="17.25" customHeight="1" x14ac:dyDescent="0.2">
      <c r="A63" s="2249"/>
      <c r="B63" s="424" t="s">
        <v>1761</v>
      </c>
      <c r="C63" s="95"/>
      <c r="D63" s="95" t="s">
        <v>843</v>
      </c>
      <c r="E63" s="95">
        <f>SUM(E56:E62)</f>
        <v>467</v>
      </c>
      <c r="F63" s="95"/>
      <c r="G63" s="96"/>
      <c r="H63" s="113"/>
      <c r="I63" s="99"/>
      <c r="J63" s="99">
        <f t="shared" ref="J63:BH63" si="5">SUM(J56:J62)</f>
        <v>0</v>
      </c>
      <c r="K63" s="99">
        <f t="shared" si="5"/>
        <v>32</v>
      </c>
      <c r="L63" s="99">
        <f t="shared" si="5"/>
        <v>48</v>
      </c>
      <c r="M63" s="99">
        <f t="shared" si="5"/>
        <v>32</v>
      </c>
      <c r="N63" s="99">
        <f t="shared" si="5"/>
        <v>32</v>
      </c>
      <c r="O63" s="99">
        <f t="shared" si="5"/>
        <v>58</v>
      </c>
      <c r="P63" s="99">
        <f t="shared" si="5"/>
        <v>32</v>
      </c>
      <c r="Q63" s="99">
        <f t="shared" si="5"/>
        <v>32</v>
      </c>
      <c r="R63" s="99">
        <f t="shared" si="5"/>
        <v>32</v>
      </c>
      <c r="S63" s="99">
        <f t="shared" si="5"/>
        <v>24</v>
      </c>
      <c r="T63" s="99">
        <f t="shared" si="5"/>
        <v>24</v>
      </c>
      <c r="U63" s="99">
        <f t="shared" si="5"/>
        <v>24</v>
      </c>
      <c r="V63" s="99">
        <f t="shared" si="5"/>
        <v>24</v>
      </c>
      <c r="W63" s="99">
        <f t="shared" si="5"/>
        <v>20</v>
      </c>
      <c r="X63" s="99">
        <f t="shared" si="5"/>
        <v>24</v>
      </c>
      <c r="Y63" s="99">
        <f t="shared" si="5"/>
        <v>24</v>
      </c>
      <c r="Z63" s="99">
        <f t="shared" si="5"/>
        <v>8</v>
      </c>
      <c r="AA63" s="99">
        <f t="shared" si="5"/>
        <v>0</v>
      </c>
      <c r="AB63" s="99">
        <f t="shared" si="5"/>
        <v>0</v>
      </c>
      <c r="AC63" s="99">
        <f t="shared" si="5"/>
        <v>0</v>
      </c>
      <c r="AD63" s="99">
        <f t="shared" si="5"/>
        <v>0</v>
      </c>
      <c r="AE63" s="99">
        <f t="shared" si="5"/>
        <v>0</v>
      </c>
      <c r="AF63" s="99">
        <f t="shared" si="5"/>
        <v>0</v>
      </c>
      <c r="AG63" s="99">
        <f t="shared" si="5"/>
        <v>0</v>
      </c>
      <c r="AH63" s="99">
        <f t="shared" si="5"/>
        <v>0</v>
      </c>
      <c r="AI63" s="123">
        <f t="shared" si="5"/>
        <v>0</v>
      </c>
      <c r="AJ63" s="124">
        <f t="shared" si="5"/>
        <v>0</v>
      </c>
      <c r="AK63" s="125">
        <f t="shared" si="5"/>
        <v>0</v>
      </c>
      <c r="AL63" s="99">
        <f t="shared" si="5"/>
        <v>0</v>
      </c>
      <c r="AM63" s="99">
        <f t="shared" si="5"/>
        <v>0</v>
      </c>
      <c r="AN63" s="99">
        <f t="shared" si="5"/>
        <v>0</v>
      </c>
      <c r="AO63" s="99">
        <f t="shared" si="5"/>
        <v>0</v>
      </c>
      <c r="AP63" s="99">
        <f t="shared" si="5"/>
        <v>0</v>
      </c>
      <c r="AQ63" s="99">
        <f t="shared" si="5"/>
        <v>0</v>
      </c>
      <c r="AR63" s="99">
        <f t="shared" si="5"/>
        <v>0</v>
      </c>
      <c r="AS63" s="99">
        <f t="shared" si="5"/>
        <v>0</v>
      </c>
      <c r="AT63" s="99">
        <f t="shared" si="5"/>
        <v>0</v>
      </c>
      <c r="AU63" s="99">
        <f t="shared" si="5"/>
        <v>0</v>
      </c>
      <c r="AV63" s="99">
        <f t="shared" si="5"/>
        <v>0</v>
      </c>
      <c r="AW63" s="99">
        <f t="shared" si="5"/>
        <v>0</v>
      </c>
      <c r="AX63" s="99">
        <f t="shared" si="5"/>
        <v>0</v>
      </c>
      <c r="AY63" s="99">
        <f t="shared" si="5"/>
        <v>0</v>
      </c>
      <c r="AZ63" s="99">
        <f t="shared" si="5"/>
        <v>0</v>
      </c>
      <c r="BA63" s="99">
        <f t="shared" si="5"/>
        <v>0</v>
      </c>
      <c r="BB63" s="99">
        <f t="shared" si="5"/>
        <v>0</v>
      </c>
      <c r="BC63" s="99">
        <f t="shared" si="5"/>
        <v>0</v>
      </c>
      <c r="BD63" s="126">
        <f t="shared" si="5"/>
        <v>0</v>
      </c>
      <c r="BE63" s="127">
        <f t="shared" si="5"/>
        <v>0</v>
      </c>
      <c r="BF63" s="127">
        <f t="shared" si="5"/>
        <v>0</v>
      </c>
      <c r="BG63" s="127">
        <f t="shared" si="5"/>
        <v>0</v>
      </c>
      <c r="BH63" s="128">
        <f t="shared" si="5"/>
        <v>0</v>
      </c>
    </row>
    <row r="64" spans="1:60" ht="17.25" customHeight="1" x14ac:dyDescent="0.25">
      <c r="A64" s="2247">
        <v>5</v>
      </c>
      <c r="B64" s="117" t="s">
        <v>253</v>
      </c>
      <c r="C64" s="133" t="s">
        <v>72</v>
      </c>
      <c r="D64" s="134" t="s">
        <v>252</v>
      </c>
      <c r="E64" s="77">
        <v>60</v>
      </c>
      <c r="F64" s="77">
        <v>60</v>
      </c>
      <c r="G64" s="118" t="s">
        <v>840</v>
      </c>
      <c r="H64" s="135" t="s">
        <v>192</v>
      </c>
      <c r="I64" s="119"/>
      <c r="J64" s="119"/>
      <c r="K64" s="119"/>
      <c r="L64" s="119"/>
      <c r="M64" s="119"/>
      <c r="N64" s="119"/>
      <c r="O64" s="119"/>
      <c r="P64" s="119"/>
      <c r="Q64" s="119">
        <v>20</v>
      </c>
      <c r="R64" s="119">
        <v>20</v>
      </c>
      <c r="S64" s="119">
        <v>20</v>
      </c>
      <c r="T64" s="119"/>
      <c r="U64" s="119"/>
      <c r="V64" s="119"/>
      <c r="W64" s="119"/>
      <c r="X64" s="119"/>
      <c r="Y64" s="119"/>
      <c r="Z64" s="136"/>
      <c r="AA64" s="136"/>
      <c r="AB64" s="137"/>
      <c r="AC64" s="137"/>
      <c r="AD64" s="120"/>
      <c r="AE64" s="120"/>
      <c r="AF64" s="120"/>
      <c r="AG64" s="120"/>
      <c r="AH64" s="120"/>
      <c r="AI64" s="100"/>
      <c r="AJ64" s="101"/>
      <c r="AK64" s="102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83"/>
      <c r="BE64" s="84"/>
      <c r="BF64" s="84"/>
      <c r="BG64" s="84"/>
      <c r="BH64" s="85"/>
    </row>
    <row r="65" spans="1:60" ht="17.25" customHeight="1" x14ac:dyDescent="0.25">
      <c r="A65" s="2248"/>
      <c r="B65" s="117" t="s">
        <v>253</v>
      </c>
      <c r="C65" s="93" t="s">
        <v>54</v>
      </c>
      <c r="D65" s="134" t="s">
        <v>238</v>
      </c>
      <c r="E65" s="77">
        <v>11</v>
      </c>
      <c r="F65" s="77">
        <v>11</v>
      </c>
      <c r="G65" s="79" t="s">
        <v>320</v>
      </c>
      <c r="H65" s="135" t="s">
        <v>249</v>
      </c>
      <c r="I65" s="119"/>
      <c r="J65" s="119"/>
      <c r="K65" s="119">
        <v>11</v>
      </c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36"/>
      <c r="AA65" s="136"/>
      <c r="AB65" s="137"/>
      <c r="AC65" s="137"/>
      <c r="AD65" s="120"/>
      <c r="AE65" s="120"/>
      <c r="AF65" s="120"/>
      <c r="AG65" s="120"/>
      <c r="AH65" s="120"/>
      <c r="AI65" s="100"/>
      <c r="AJ65" s="101"/>
      <c r="AK65" s="102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83"/>
      <c r="BE65" s="84"/>
      <c r="BF65" s="84"/>
      <c r="BG65" s="84"/>
      <c r="BH65" s="85"/>
    </row>
    <row r="66" spans="1:60" ht="17.25" customHeight="1" x14ac:dyDescent="0.25">
      <c r="A66" s="2248"/>
      <c r="B66" s="117" t="s">
        <v>253</v>
      </c>
      <c r="C66" s="93" t="s">
        <v>56</v>
      </c>
      <c r="D66" s="134" t="s">
        <v>239</v>
      </c>
      <c r="E66" s="77">
        <v>75</v>
      </c>
      <c r="F66" s="77">
        <v>75</v>
      </c>
      <c r="G66" s="79" t="s">
        <v>320</v>
      </c>
      <c r="H66" s="135" t="s">
        <v>249</v>
      </c>
      <c r="I66" s="119"/>
      <c r="J66" s="119">
        <v>20</v>
      </c>
      <c r="K66" s="119">
        <v>15</v>
      </c>
      <c r="L66" s="119">
        <v>20</v>
      </c>
      <c r="M66" s="119">
        <v>20</v>
      </c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36"/>
      <c r="AA66" s="136"/>
      <c r="AB66" s="137"/>
      <c r="AC66" s="137"/>
      <c r="AD66" s="120"/>
      <c r="AE66" s="120"/>
      <c r="AF66" s="120"/>
      <c r="AG66" s="120"/>
      <c r="AH66" s="120"/>
      <c r="AI66" s="100"/>
      <c r="AJ66" s="101"/>
      <c r="AK66" s="102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83"/>
      <c r="BE66" s="84"/>
      <c r="BF66" s="84"/>
      <c r="BG66" s="84"/>
      <c r="BH66" s="85"/>
    </row>
    <row r="67" spans="1:60" ht="17.25" customHeight="1" x14ac:dyDescent="0.25">
      <c r="A67" s="2248"/>
      <c r="B67" s="117" t="s">
        <v>253</v>
      </c>
      <c r="C67" s="93" t="s">
        <v>61</v>
      </c>
      <c r="D67" s="134" t="s">
        <v>240</v>
      </c>
      <c r="E67" s="77">
        <v>60</v>
      </c>
      <c r="F67" s="77">
        <v>60</v>
      </c>
      <c r="G67" s="116" t="s">
        <v>317</v>
      </c>
      <c r="H67" s="135" t="s">
        <v>184</v>
      </c>
      <c r="I67" s="119"/>
      <c r="J67" s="119"/>
      <c r="K67" s="119"/>
      <c r="L67" s="119"/>
      <c r="M67" s="119"/>
      <c r="N67" s="119">
        <v>20</v>
      </c>
      <c r="O67" s="119">
        <v>20</v>
      </c>
      <c r="P67" s="119">
        <v>20</v>
      </c>
      <c r="Q67" s="119"/>
      <c r="R67" s="119"/>
      <c r="S67" s="119"/>
      <c r="T67" s="119"/>
      <c r="U67" s="119"/>
      <c r="V67" s="119"/>
      <c r="W67" s="119"/>
      <c r="X67" s="119"/>
      <c r="Y67" s="119"/>
      <c r="Z67" s="136"/>
      <c r="AA67" s="136"/>
      <c r="AB67" s="137"/>
      <c r="AC67" s="137"/>
      <c r="AD67" s="120"/>
      <c r="AE67" s="120"/>
      <c r="AF67" s="120"/>
      <c r="AG67" s="120"/>
      <c r="AH67" s="120"/>
      <c r="AI67" s="100"/>
      <c r="AJ67" s="101"/>
      <c r="AK67" s="102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83"/>
      <c r="BE67" s="84"/>
      <c r="BF67" s="84"/>
      <c r="BG67" s="84"/>
      <c r="BH67" s="85"/>
    </row>
    <row r="68" spans="1:60" ht="17.25" customHeight="1" x14ac:dyDescent="0.25">
      <c r="A68" s="2248"/>
      <c r="B68" s="117" t="s">
        <v>253</v>
      </c>
      <c r="C68" s="77" t="s">
        <v>32</v>
      </c>
      <c r="D68" s="93" t="s">
        <v>848</v>
      </c>
      <c r="E68" s="678" t="s">
        <v>1762</v>
      </c>
      <c r="F68" s="678"/>
      <c r="G68" s="116"/>
      <c r="H68" s="135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685" t="s">
        <v>3</v>
      </c>
      <c r="U68" s="685" t="s">
        <v>3</v>
      </c>
      <c r="V68" s="685" t="s">
        <v>3</v>
      </c>
      <c r="W68" s="685" t="s">
        <v>3</v>
      </c>
      <c r="X68" s="685" t="s">
        <v>3</v>
      </c>
      <c r="Y68" s="685" t="s">
        <v>3</v>
      </c>
      <c r="Z68" s="698" t="s">
        <v>826</v>
      </c>
      <c r="AA68" s="698" t="s">
        <v>826</v>
      </c>
      <c r="AB68" s="686" t="s">
        <v>2</v>
      </c>
      <c r="AC68" s="686" t="s">
        <v>2</v>
      </c>
      <c r="AD68" s="120"/>
      <c r="AE68" s="120"/>
      <c r="AF68" s="120"/>
      <c r="AG68" s="120"/>
      <c r="AH68" s="120"/>
      <c r="AI68" s="100"/>
      <c r="AJ68" s="101"/>
      <c r="AK68" s="102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83"/>
      <c r="BE68" s="84"/>
      <c r="BF68" s="84"/>
      <c r="BG68" s="84"/>
      <c r="BH68" s="85"/>
    </row>
    <row r="69" spans="1:60" s="106" customFormat="1" ht="17.25" customHeight="1" x14ac:dyDescent="0.2">
      <c r="A69" s="2249"/>
      <c r="B69" s="94" t="s">
        <v>1763</v>
      </c>
      <c r="C69" s="95"/>
      <c r="D69" s="95" t="s">
        <v>843</v>
      </c>
      <c r="E69" s="95">
        <f>SUM(E64:E68)</f>
        <v>206</v>
      </c>
      <c r="F69" s="95"/>
      <c r="G69" s="96"/>
      <c r="H69" s="113"/>
      <c r="I69" s="99"/>
      <c r="J69" s="99">
        <f t="shared" ref="J69:BH69" si="6">SUM(J64:J68)</f>
        <v>20</v>
      </c>
      <c r="K69" s="99">
        <f t="shared" si="6"/>
        <v>26</v>
      </c>
      <c r="L69" s="99">
        <f t="shared" si="6"/>
        <v>20</v>
      </c>
      <c r="M69" s="99">
        <f t="shared" si="6"/>
        <v>20</v>
      </c>
      <c r="N69" s="99">
        <f t="shared" si="6"/>
        <v>20</v>
      </c>
      <c r="O69" s="99">
        <f t="shared" si="6"/>
        <v>20</v>
      </c>
      <c r="P69" s="99">
        <f t="shared" si="6"/>
        <v>20</v>
      </c>
      <c r="Q69" s="99">
        <f t="shared" si="6"/>
        <v>20</v>
      </c>
      <c r="R69" s="99">
        <f t="shared" si="6"/>
        <v>20</v>
      </c>
      <c r="S69" s="99">
        <f t="shared" si="6"/>
        <v>20</v>
      </c>
      <c r="T69" s="99">
        <f t="shared" si="6"/>
        <v>0</v>
      </c>
      <c r="U69" s="99">
        <f t="shared" si="6"/>
        <v>0</v>
      </c>
      <c r="V69" s="99">
        <f t="shared" si="6"/>
        <v>0</v>
      </c>
      <c r="W69" s="99">
        <f t="shared" si="6"/>
        <v>0</v>
      </c>
      <c r="X69" s="99">
        <f t="shared" si="6"/>
        <v>0</v>
      </c>
      <c r="Y69" s="99">
        <f t="shared" si="6"/>
        <v>0</v>
      </c>
      <c r="Z69" s="99">
        <f t="shared" si="6"/>
        <v>0</v>
      </c>
      <c r="AA69" s="99">
        <f t="shared" si="6"/>
        <v>0</v>
      </c>
      <c r="AB69" s="99">
        <f t="shared" si="6"/>
        <v>0</v>
      </c>
      <c r="AC69" s="99">
        <f t="shared" si="6"/>
        <v>0</v>
      </c>
      <c r="AD69" s="99">
        <f t="shared" si="6"/>
        <v>0</v>
      </c>
      <c r="AE69" s="99">
        <f t="shared" si="6"/>
        <v>0</v>
      </c>
      <c r="AF69" s="99">
        <f t="shared" si="6"/>
        <v>0</v>
      </c>
      <c r="AG69" s="99">
        <f t="shared" si="6"/>
        <v>0</v>
      </c>
      <c r="AH69" s="99">
        <f t="shared" si="6"/>
        <v>0</v>
      </c>
      <c r="AI69" s="123">
        <f t="shared" si="6"/>
        <v>0</v>
      </c>
      <c r="AJ69" s="124">
        <f t="shared" si="6"/>
        <v>0</v>
      </c>
      <c r="AK69" s="125">
        <f t="shared" si="6"/>
        <v>0</v>
      </c>
      <c r="AL69" s="99">
        <f t="shared" si="6"/>
        <v>0</v>
      </c>
      <c r="AM69" s="99">
        <f t="shared" si="6"/>
        <v>0</v>
      </c>
      <c r="AN69" s="99">
        <f t="shared" si="6"/>
        <v>0</v>
      </c>
      <c r="AO69" s="99">
        <f t="shared" si="6"/>
        <v>0</v>
      </c>
      <c r="AP69" s="99">
        <f t="shared" si="6"/>
        <v>0</v>
      </c>
      <c r="AQ69" s="99">
        <f t="shared" si="6"/>
        <v>0</v>
      </c>
      <c r="AR69" s="99">
        <f t="shared" si="6"/>
        <v>0</v>
      </c>
      <c r="AS69" s="99">
        <f t="shared" si="6"/>
        <v>0</v>
      </c>
      <c r="AT69" s="99">
        <f t="shared" si="6"/>
        <v>0</v>
      </c>
      <c r="AU69" s="99">
        <f t="shared" si="6"/>
        <v>0</v>
      </c>
      <c r="AV69" s="99">
        <f t="shared" si="6"/>
        <v>0</v>
      </c>
      <c r="AW69" s="99">
        <f t="shared" si="6"/>
        <v>0</v>
      </c>
      <c r="AX69" s="99">
        <f t="shared" si="6"/>
        <v>0</v>
      </c>
      <c r="AY69" s="99">
        <f t="shared" si="6"/>
        <v>0</v>
      </c>
      <c r="AZ69" s="99">
        <f t="shared" si="6"/>
        <v>0</v>
      </c>
      <c r="BA69" s="99">
        <f t="shared" si="6"/>
        <v>0</v>
      </c>
      <c r="BB69" s="99">
        <f t="shared" si="6"/>
        <v>0</v>
      </c>
      <c r="BC69" s="99">
        <f t="shared" si="6"/>
        <v>0</v>
      </c>
      <c r="BD69" s="126">
        <f t="shared" si="6"/>
        <v>0</v>
      </c>
      <c r="BE69" s="127">
        <f t="shared" si="6"/>
        <v>0</v>
      </c>
      <c r="BF69" s="127">
        <f t="shared" si="6"/>
        <v>0</v>
      </c>
      <c r="BG69" s="127">
        <f t="shared" si="6"/>
        <v>0</v>
      </c>
      <c r="BH69" s="128">
        <f t="shared" si="6"/>
        <v>0</v>
      </c>
    </row>
    <row r="70" spans="1:60" ht="15.75" customHeight="1" x14ac:dyDescent="0.2">
      <c r="A70" s="412"/>
      <c r="B70" s="639" t="s">
        <v>651</v>
      </c>
      <c r="C70" s="632" t="s">
        <v>75</v>
      </c>
      <c r="D70" s="636" t="s">
        <v>1300</v>
      </c>
      <c r="E70" s="637">
        <v>40</v>
      </c>
      <c r="F70" s="637">
        <v>40</v>
      </c>
      <c r="G70" s="549" t="s">
        <v>353</v>
      </c>
      <c r="H70" s="549" t="s">
        <v>354</v>
      </c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414"/>
      <c r="AA70" s="414"/>
      <c r="AB70" s="414"/>
      <c r="AC70" s="109"/>
      <c r="AD70" s="109"/>
      <c r="AE70" s="109"/>
      <c r="AF70" s="109"/>
      <c r="AG70" s="109"/>
      <c r="AH70" s="109"/>
      <c r="AI70" s="551"/>
      <c r="AJ70" s="552"/>
      <c r="AK70" s="553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551"/>
      <c r="BE70" s="552"/>
      <c r="BF70" s="552"/>
      <c r="BG70" s="552"/>
      <c r="BH70" s="553"/>
    </row>
    <row r="71" spans="1:60" ht="15.75" customHeight="1" x14ac:dyDescent="0.2">
      <c r="A71" s="412"/>
      <c r="B71" s="639" t="s">
        <v>651</v>
      </c>
      <c r="C71" s="549" t="s">
        <v>67</v>
      </c>
      <c r="D71" s="633" t="s">
        <v>1301</v>
      </c>
      <c r="E71" s="634">
        <v>40</v>
      </c>
      <c r="F71" s="634">
        <v>40</v>
      </c>
      <c r="G71" s="549" t="s">
        <v>363</v>
      </c>
      <c r="H71" s="549" t="s">
        <v>362</v>
      </c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414"/>
      <c r="AA71" s="414"/>
      <c r="AB71" s="414"/>
      <c r="AC71" s="109"/>
      <c r="AD71" s="109"/>
      <c r="AE71" s="109"/>
      <c r="AF71" s="109"/>
      <c r="AG71" s="109"/>
      <c r="AH71" s="109"/>
      <c r="AI71" s="551"/>
      <c r="AJ71" s="552"/>
      <c r="AK71" s="553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551"/>
      <c r="BE71" s="552"/>
      <c r="BF71" s="552"/>
      <c r="BG71" s="552"/>
      <c r="BH71" s="553"/>
    </row>
    <row r="72" spans="1:60" ht="17.25" customHeight="1" x14ac:dyDescent="0.25">
      <c r="A72" s="879"/>
      <c r="B72" s="699" t="s">
        <v>651</v>
      </c>
      <c r="C72" s="138" t="s">
        <v>157</v>
      </c>
      <c r="D72" s="139" t="s">
        <v>124</v>
      </c>
      <c r="E72" s="140">
        <f>SUM(I72:AH72)</f>
        <v>45</v>
      </c>
      <c r="F72" s="140">
        <f>SUM(J72:AI72)</f>
        <v>45</v>
      </c>
      <c r="G72" s="79" t="s">
        <v>371</v>
      </c>
      <c r="H72" s="141" t="s">
        <v>125</v>
      </c>
      <c r="I72" s="119"/>
      <c r="J72" s="119"/>
      <c r="K72" s="119"/>
      <c r="L72" s="119"/>
      <c r="M72" s="119"/>
      <c r="N72" s="119"/>
      <c r="O72" s="119"/>
      <c r="P72" s="119"/>
      <c r="Q72" s="119"/>
      <c r="R72" s="119">
        <v>12</v>
      </c>
      <c r="S72" s="119">
        <v>12</v>
      </c>
      <c r="T72" s="119">
        <v>12</v>
      </c>
      <c r="U72" s="119">
        <v>9</v>
      </c>
      <c r="V72" s="119"/>
      <c r="W72" s="119"/>
      <c r="X72" s="119"/>
      <c r="Y72" s="119"/>
      <c r="Z72" s="119"/>
      <c r="AA72" s="119"/>
      <c r="AB72" s="120"/>
      <c r="AC72" s="120"/>
      <c r="AD72" s="120"/>
      <c r="AE72" s="120"/>
      <c r="AF72" s="120"/>
      <c r="AG72" s="120"/>
      <c r="AH72" s="120"/>
      <c r="AI72" s="83"/>
      <c r="AJ72" s="84"/>
      <c r="AK72" s="85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83"/>
      <c r="BE72" s="84"/>
      <c r="BF72" s="84"/>
      <c r="BG72" s="84"/>
      <c r="BH72" s="85"/>
    </row>
    <row r="73" spans="1:60" ht="17.25" customHeight="1" x14ac:dyDescent="0.25">
      <c r="A73" s="2247">
        <v>6</v>
      </c>
      <c r="B73" s="117" t="s">
        <v>651</v>
      </c>
      <c r="C73" s="77" t="s">
        <v>92</v>
      </c>
      <c r="D73" s="90" t="s">
        <v>255</v>
      </c>
      <c r="E73" s="142">
        <v>24</v>
      </c>
      <c r="F73" s="142">
        <v>24</v>
      </c>
      <c r="G73" s="143" t="s">
        <v>844</v>
      </c>
      <c r="H73" s="144" t="s">
        <v>197</v>
      </c>
      <c r="I73" s="119"/>
      <c r="J73" s="119">
        <v>8</v>
      </c>
      <c r="K73" s="119">
        <v>8</v>
      </c>
      <c r="L73" s="119">
        <v>8</v>
      </c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20"/>
      <c r="AC73" s="119"/>
      <c r="AD73" s="119"/>
      <c r="AE73" s="119"/>
      <c r="AF73" s="119"/>
      <c r="AG73" s="119"/>
      <c r="AH73" s="119"/>
      <c r="AI73" s="100"/>
      <c r="AJ73" s="101"/>
      <c r="AK73" s="102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20"/>
      <c r="BD73" s="83"/>
      <c r="BE73" s="84"/>
      <c r="BF73" s="84"/>
      <c r="BG73" s="84"/>
      <c r="BH73" s="85"/>
    </row>
    <row r="74" spans="1:60" ht="17.25" customHeight="1" x14ac:dyDescent="0.25">
      <c r="A74" s="2248"/>
      <c r="B74" s="117" t="s">
        <v>651</v>
      </c>
      <c r="C74" s="77" t="s">
        <v>69</v>
      </c>
      <c r="D74" s="90" t="s">
        <v>256</v>
      </c>
      <c r="E74" s="142">
        <v>30</v>
      </c>
      <c r="F74" s="142">
        <v>30</v>
      </c>
      <c r="G74" s="143" t="s">
        <v>313</v>
      </c>
      <c r="H74" s="144" t="s">
        <v>234</v>
      </c>
      <c r="I74" s="119"/>
      <c r="J74" s="119">
        <v>8</v>
      </c>
      <c r="K74" s="119">
        <v>8</v>
      </c>
      <c r="L74" s="119">
        <v>8</v>
      </c>
      <c r="M74" s="119">
        <v>6</v>
      </c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20"/>
      <c r="AC74" s="119"/>
      <c r="AD74" s="119"/>
      <c r="AE74" s="119"/>
      <c r="AF74" s="119"/>
      <c r="AG74" s="119"/>
      <c r="AH74" s="119"/>
      <c r="AI74" s="100"/>
      <c r="AJ74" s="101"/>
      <c r="AK74" s="102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20"/>
      <c r="BD74" s="83"/>
      <c r="BE74" s="84"/>
      <c r="BF74" s="84"/>
      <c r="BG74" s="84"/>
      <c r="BH74" s="85"/>
    </row>
    <row r="75" spans="1:60" ht="17.25" customHeight="1" x14ac:dyDescent="0.25">
      <c r="A75" s="2248"/>
      <c r="B75" s="117" t="s">
        <v>651</v>
      </c>
      <c r="C75" s="77" t="s">
        <v>49</v>
      </c>
      <c r="D75" s="90" t="s">
        <v>244</v>
      </c>
      <c r="E75" s="142">
        <v>227</v>
      </c>
      <c r="F75" s="142">
        <v>227</v>
      </c>
      <c r="G75" s="143" t="s">
        <v>319</v>
      </c>
      <c r="H75" s="144" t="s">
        <v>257</v>
      </c>
      <c r="I75" s="119"/>
      <c r="J75" s="119"/>
      <c r="K75" s="119"/>
      <c r="L75" s="119"/>
      <c r="M75" s="119">
        <v>8</v>
      </c>
      <c r="N75" s="119">
        <v>32</v>
      </c>
      <c r="O75" s="119">
        <v>32</v>
      </c>
      <c r="P75" s="119">
        <v>32</v>
      </c>
      <c r="Q75" s="119">
        <v>23</v>
      </c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20"/>
      <c r="AC75" s="119"/>
      <c r="AD75" s="119"/>
      <c r="AE75" s="119"/>
      <c r="AF75" s="119"/>
      <c r="AG75" s="119"/>
      <c r="AH75" s="119"/>
      <c r="AI75" s="100"/>
      <c r="AJ75" s="101"/>
      <c r="AK75" s="102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20"/>
      <c r="BD75" s="83"/>
      <c r="BE75" s="84"/>
      <c r="BF75" s="84"/>
      <c r="BG75" s="84"/>
      <c r="BH75" s="85"/>
    </row>
    <row r="76" spans="1:60" ht="17.25" customHeight="1" x14ac:dyDescent="0.25">
      <c r="A76" s="2248"/>
      <c r="B76" s="117" t="s">
        <v>651</v>
      </c>
      <c r="C76" s="77" t="s">
        <v>50</v>
      </c>
      <c r="D76" s="90" t="s">
        <v>250</v>
      </c>
      <c r="E76" s="142">
        <v>120</v>
      </c>
      <c r="F76" s="142">
        <v>120</v>
      </c>
      <c r="G76" s="143" t="s">
        <v>309</v>
      </c>
      <c r="H76" s="144" t="s">
        <v>187</v>
      </c>
      <c r="I76" s="119"/>
      <c r="J76" s="119"/>
      <c r="K76" s="119"/>
      <c r="L76" s="119"/>
      <c r="M76" s="119"/>
      <c r="N76" s="119">
        <v>32</v>
      </c>
      <c r="O76" s="119">
        <v>32</v>
      </c>
      <c r="P76" s="119">
        <v>32</v>
      </c>
      <c r="Q76" s="119">
        <v>24</v>
      </c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20"/>
      <c r="AC76" s="119"/>
      <c r="AD76" s="119"/>
      <c r="AE76" s="119"/>
      <c r="AF76" s="119"/>
      <c r="AG76" s="119"/>
      <c r="AH76" s="119"/>
      <c r="AI76" s="100"/>
      <c r="AJ76" s="101"/>
      <c r="AK76" s="102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20"/>
      <c r="BD76" s="83"/>
      <c r="BE76" s="84"/>
      <c r="BF76" s="84"/>
      <c r="BG76" s="84"/>
      <c r="BH76" s="85"/>
    </row>
    <row r="77" spans="1:60" ht="17.25" customHeight="1" x14ac:dyDescent="0.25">
      <c r="A77" s="2248"/>
      <c r="B77" s="117" t="s">
        <v>651</v>
      </c>
      <c r="C77" s="77" t="s">
        <v>68</v>
      </c>
      <c r="D77" s="90" t="s">
        <v>245</v>
      </c>
      <c r="E77" s="142">
        <v>180</v>
      </c>
      <c r="F77" s="142">
        <v>180</v>
      </c>
      <c r="G77" s="143" t="s">
        <v>315</v>
      </c>
      <c r="H77" s="144" t="s">
        <v>200</v>
      </c>
      <c r="I77" s="119"/>
      <c r="J77" s="119"/>
      <c r="K77" s="119"/>
      <c r="L77" s="119"/>
      <c r="M77" s="119"/>
      <c r="N77" s="119"/>
      <c r="O77" s="119"/>
      <c r="P77" s="119"/>
      <c r="Q77" s="119"/>
      <c r="R77" s="119">
        <v>32</v>
      </c>
      <c r="S77" s="119">
        <v>32</v>
      </c>
      <c r="T77" s="119">
        <v>32</v>
      </c>
      <c r="U77" s="119">
        <v>32</v>
      </c>
      <c r="V77" s="119">
        <v>32</v>
      </c>
      <c r="W77" s="119">
        <v>20</v>
      </c>
      <c r="X77" s="119"/>
      <c r="Y77" s="119"/>
      <c r="Z77" s="119"/>
      <c r="AA77" s="119"/>
      <c r="AB77" s="120"/>
      <c r="AC77" s="119"/>
      <c r="AD77" s="119"/>
      <c r="AE77" s="119"/>
      <c r="AF77" s="119"/>
      <c r="AG77" s="119"/>
      <c r="AH77" s="119"/>
      <c r="AI77" s="100"/>
      <c r="AJ77" s="101"/>
      <c r="AK77" s="102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20"/>
      <c r="BD77" s="83"/>
      <c r="BE77" s="84"/>
      <c r="BF77" s="84"/>
      <c r="BG77" s="84"/>
      <c r="BH77" s="85"/>
    </row>
    <row r="78" spans="1:60" ht="17.25" customHeight="1" x14ac:dyDescent="0.25">
      <c r="A78" s="2248"/>
      <c r="B78" s="117" t="s">
        <v>651</v>
      </c>
      <c r="C78" s="77" t="s">
        <v>51</v>
      </c>
      <c r="D78" s="90" t="s">
        <v>246</v>
      </c>
      <c r="E78" s="142">
        <v>47</v>
      </c>
      <c r="F78" s="142">
        <v>47</v>
      </c>
      <c r="G78" s="143" t="s">
        <v>377</v>
      </c>
      <c r="H78" s="144" t="s">
        <v>847</v>
      </c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>
        <v>31</v>
      </c>
      <c r="Y78" s="119">
        <v>16</v>
      </c>
      <c r="Z78" s="119"/>
      <c r="AA78" s="119"/>
      <c r="AB78" s="120"/>
      <c r="AC78" s="119"/>
      <c r="AD78" s="119"/>
      <c r="AE78" s="119"/>
      <c r="AF78" s="119"/>
      <c r="AG78" s="119"/>
      <c r="AH78" s="119"/>
      <c r="AI78" s="100"/>
      <c r="AJ78" s="101"/>
      <c r="AK78" s="102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20"/>
      <c r="BD78" s="83"/>
      <c r="BE78" s="84"/>
      <c r="BF78" s="84"/>
      <c r="BG78" s="84"/>
      <c r="BH78" s="85"/>
    </row>
    <row r="79" spans="1:60" ht="17.25" customHeight="1" x14ac:dyDescent="0.25">
      <c r="A79" s="2248"/>
      <c r="B79" s="117" t="s">
        <v>651</v>
      </c>
      <c r="C79" s="77" t="s">
        <v>83</v>
      </c>
      <c r="D79" s="90" t="s">
        <v>247</v>
      </c>
      <c r="E79" s="142">
        <v>120</v>
      </c>
      <c r="F79" s="142">
        <v>120</v>
      </c>
      <c r="G79" s="143" t="s">
        <v>377</v>
      </c>
      <c r="H79" s="144" t="s">
        <v>847</v>
      </c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>
        <v>14</v>
      </c>
      <c r="Z79" s="119">
        <v>30</v>
      </c>
      <c r="AA79" s="119">
        <v>30</v>
      </c>
      <c r="AB79" s="119">
        <v>30</v>
      </c>
      <c r="AC79" s="119">
        <v>16</v>
      </c>
      <c r="AD79" s="119"/>
      <c r="AE79" s="119"/>
      <c r="AF79" s="119"/>
      <c r="AG79" s="119"/>
      <c r="AH79" s="119"/>
      <c r="AI79" s="100"/>
      <c r="AJ79" s="101"/>
      <c r="AK79" s="102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20"/>
      <c r="BD79" s="83"/>
      <c r="BE79" s="84"/>
      <c r="BF79" s="84"/>
      <c r="BG79" s="84"/>
      <c r="BH79" s="85"/>
    </row>
    <row r="80" spans="1:60" ht="17.25" customHeight="1" x14ac:dyDescent="0.25">
      <c r="A80" s="2248"/>
      <c r="B80" s="117" t="s">
        <v>651</v>
      </c>
      <c r="C80" s="77" t="s">
        <v>88</v>
      </c>
      <c r="D80" s="90" t="s">
        <v>251</v>
      </c>
      <c r="E80" s="142">
        <v>156</v>
      </c>
      <c r="F80" s="142">
        <v>156</v>
      </c>
      <c r="G80" s="143" t="s">
        <v>320</v>
      </c>
      <c r="H80" s="144" t="s">
        <v>249</v>
      </c>
      <c r="I80" s="119"/>
      <c r="J80" s="119"/>
      <c r="K80" s="119"/>
      <c r="L80" s="119"/>
      <c r="M80" s="119"/>
      <c r="N80" s="119"/>
      <c r="O80" s="119"/>
      <c r="P80" s="119"/>
      <c r="Q80" s="119"/>
      <c r="R80" s="119">
        <v>32</v>
      </c>
      <c r="S80" s="119">
        <v>32</v>
      </c>
      <c r="T80" s="119">
        <v>32</v>
      </c>
      <c r="U80" s="119">
        <v>32</v>
      </c>
      <c r="V80" s="119">
        <v>28</v>
      </c>
      <c r="W80" s="119"/>
      <c r="X80" s="119"/>
      <c r="Y80" s="119"/>
      <c r="Z80" s="119"/>
      <c r="AA80" s="119"/>
      <c r="AB80" s="120"/>
      <c r="AC80" s="119"/>
      <c r="AD80" s="119"/>
      <c r="AE80" s="119"/>
      <c r="AF80" s="119"/>
      <c r="AG80" s="119"/>
      <c r="AH80" s="119"/>
      <c r="AI80" s="100"/>
      <c r="AJ80" s="101"/>
      <c r="AK80" s="102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20"/>
      <c r="BD80" s="83"/>
      <c r="BE80" s="84"/>
      <c r="BF80" s="84"/>
      <c r="BG80" s="84"/>
      <c r="BH80" s="85"/>
    </row>
    <row r="81" spans="1:60" ht="17.25" customHeight="1" x14ac:dyDescent="0.25">
      <c r="A81" s="2248"/>
      <c r="B81" s="117" t="s">
        <v>651</v>
      </c>
      <c r="C81" s="77" t="s">
        <v>72</v>
      </c>
      <c r="D81" s="90" t="s">
        <v>252</v>
      </c>
      <c r="E81" s="142">
        <v>120</v>
      </c>
      <c r="F81" s="142">
        <v>120</v>
      </c>
      <c r="G81" s="143" t="s">
        <v>840</v>
      </c>
      <c r="H81" s="144" t="s">
        <v>192</v>
      </c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>
        <v>30</v>
      </c>
      <c r="X81" s="119">
        <v>30</v>
      </c>
      <c r="Y81" s="119">
        <v>30</v>
      </c>
      <c r="Z81" s="119">
        <v>30</v>
      </c>
      <c r="AA81" s="119"/>
      <c r="AB81" s="120"/>
      <c r="AC81" s="119"/>
      <c r="AD81" s="119"/>
      <c r="AE81" s="119"/>
      <c r="AF81" s="119"/>
      <c r="AG81" s="119"/>
      <c r="AH81" s="119"/>
      <c r="AI81" s="100"/>
      <c r="AJ81" s="101"/>
      <c r="AK81" s="102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20"/>
      <c r="BD81" s="83"/>
      <c r="BE81" s="84"/>
      <c r="BF81" s="84"/>
      <c r="BG81" s="84"/>
      <c r="BH81" s="85"/>
    </row>
    <row r="82" spans="1:60" ht="17.25" customHeight="1" x14ac:dyDescent="0.25">
      <c r="A82" s="2248"/>
      <c r="B82" s="117" t="s">
        <v>651</v>
      </c>
      <c r="C82" s="77" t="s">
        <v>54</v>
      </c>
      <c r="D82" s="90" t="s">
        <v>238</v>
      </c>
      <c r="E82" s="142">
        <v>180</v>
      </c>
      <c r="F82" s="142">
        <v>180</v>
      </c>
      <c r="G82" s="143" t="s">
        <v>309</v>
      </c>
      <c r="H82" s="144" t="s">
        <v>187</v>
      </c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>
        <v>30</v>
      </c>
      <c r="AB82" s="119">
        <v>30</v>
      </c>
      <c r="AC82" s="119">
        <v>30</v>
      </c>
      <c r="AD82" s="119">
        <v>30</v>
      </c>
      <c r="AE82" s="119">
        <v>30</v>
      </c>
      <c r="AF82" s="119">
        <v>30</v>
      </c>
      <c r="AG82" s="119"/>
      <c r="AH82" s="119"/>
      <c r="AI82" s="100"/>
      <c r="AJ82" s="101"/>
      <c r="AK82" s="102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20"/>
      <c r="BD82" s="83"/>
      <c r="BE82" s="84"/>
      <c r="BF82" s="84"/>
      <c r="BG82" s="84"/>
      <c r="BH82" s="85"/>
    </row>
    <row r="83" spans="1:60" ht="17.25" customHeight="1" x14ac:dyDescent="0.25">
      <c r="A83" s="2248"/>
      <c r="B83" s="117" t="s">
        <v>651</v>
      </c>
      <c r="C83" s="77" t="s">
        <v>56</v>
      </c>
      <c r="D83" s="90" t="s">
        <v>239</v>
      </c>
      <c r="E83" s="142">
        <v>150</v>
      </c>
      <c r="F83" s="142">
        <v>150</v>
      </c>
      <c r="G83" s="143" t="s">
        <v>320</v>
      </c>
      <c r="H83" s="145" t="s">
        <v>249</v>
      </c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20"/>
      <c r="AC83" s="119"/>
      <c r="AD83" s="119">
        <v>30</v>
      </c>
      <c r="AE83" s="119">
        <v>30</v>
      </c>
      <c r="AF83" s="119">
        <v>30</v>
      </c>
      <c r="AG83" s="119">
        <v>30</v>
      </c>
      <c r="AH83" s="119">
        <v>30</v>
      </c>
      <c r="AI83" s="100"/>
      <c r="AJ83" s="101"/>
      <c r="AK83" s="102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20"/>
      <c r="BD83" s="83"/>
      <c r="BE83" s="84"/>
      <c r="BF83" s="84"/>
      <c r="BG83" s="84"/>
      <c r="BH83" s="85"/>
    </row>
    <row r="84" spans="1:60" ht="17.25" customHeight="1" x14ac:dyDescent="0.25">
      <c r="A84" s="2248"/>
      <c r="B84" s="117" t="s">
        <v>651</v>
      </c>
      <c r="C84" s="77" t="s">
        <v>61</v>
      </c>
      <c r="D84" s="90" t="s">
        <v>240</v>
      </c>
      <c r="E84" s="142">
        <v>120</v>
      </c>
      <c r="F84" s="142">
        <v>120</v>
      </c>
      <c r="G84" s="143" t="s">
        <v>308</v>
      </c>
      <c r="H84" s="145" t="s">
        <v>178</v>
      </c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20"/>
      <c r="AC84" s="119"/>
      <c r="AD84" s="119"/>
      <c r="AE84" s="119"/>
      <c r="AF84" s="119"/>
      <c r="AG84" s="119">
        <v>30</v>
      </c>
      <c r="AH84" s="119">
        <v>30</v>
      </c>
      <c r="AI84" s="100"/>
      <c r="AJ84" s="101"/>
      <c r="AK84" s="102"/>
      <c r="AL84" s="119">
        <v>30</v>
      </c>
      <c r="AM84" s="119">
        <v>30</v>
      </c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20"/>
      <c r="BD84" s="83"/>
      <c r="BE84" s="84"/>
      <c r="BF84" s="84"/>
      <c r="BG84" s="84"/>
      <c r="BH84" s="85"/>
    </row>
    <row r="85" spans="1:60" ht="17.25" customHeight="1" x14ac:dyDescent="0.25">
      <c r="A85" s="2248"/>
      <c r="B85" s="117" t="s">
        <v>651</v>
      </c>
      <c r="C85" s="77" t="s">
        <v>32</v>
      </c>
      <c r="D85" s="93" t="s">
        <v>848</v>
      </c>
      <c r="E85" s="142" t="s">
        <v>1762</v>
      </c>
      <c r="F85" s="142"/>
      <c r="G85" s="143"/>
      <c r="H85" s="145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20"/>
      <c r="AC85" s="120"/>
      <c r="AD85" s="120"/>
      <c r="AE85" s="120"/>
      <c r="AF85" s="120"/>
      <c r="AG85" s="120"/>
      <c r="AH85" s="120"/>
      <c r="AI85" s="100"/>
      <c r="AJ85" s="101"/>
      <c r="AK85" s="102"/>
      <c r="AL85" s="119"/>
      <c r="AM85" s="119"/>
      <c r="AN85" s="685" t="s">
        <v>3</v>
      </c>
      <c r="AO85" s="685" t="s">
        <v>3</v>
      </c>
      <c r="AP85" s="685" t="s">
        <v>3</v>
      </c>
      <c r="AQ85" s="685" t="s">
        <v>3</v>
      </c>
      <c r="AR85" s="685" t="s">
        <v>3</v>
      </c>
      <c r="AS85" s="685" t="s">
        <v>3</v>
      </c>
      <c r="AT85" s="698" t="s">
        <v>826</v>
      </c>
      <c r="AU85" s="698" t="s">
        <v>826</v>
      </c>
      <c r="AV85" s="686" t="s">
        <v>2</v>
      </c>
      <c r="AW85" s="686" t="s">
        <v>2</v>
      </c>
      <c r="AX85" s="119"/>
      <c r="AY85" s="119"/>
      <c r="AZ85" s="119"/>
      <c r="BA85" s="119"/>
      <c r="BB85" s="119"/>
      <c r="BC85" s="120"/>
      <c r="BD85" s="83"/>
      <c r="BE85" s="84"/>
      <c r="BF85" s="84"/>
      <c r="BG85" s="84"/>
      <c r="BH85" s="85"/>
    </row>
    <row r="86" spans="1:60" s="106" customFormat="1" ht="17.25" customHeight="1" x14ac:dyDescent="0.2">
      <c r="A86" s="2249"/>
      <c r="B86" s="94" t="s">
        <v>1761</v>
      </c>
      <c r="C86" s="95"/>
      <c r="D86" s="95" t="s">
        <v>843</v>
      </c>
      <c r="E86" s="95">
        <f>SUM(E73:E85)</f>
        <v>1474</v>
      </c>
      <c r="F86" s="95"/>
      <c r="G86" s="96"/>
      <c r="H86" s="113"/>
      <c r="I86" s="99"/>
      <c r="J86" s="99">
        <f t="shared" ref="J86:BH86" si="7">SUM(J73:J85)</f>
        <v>16</v>
      </c>
      <c r="K86" s="99">
        <f t="shared" si="7"/>
        <v>16</v>
      </c>
      <c r="L86" s="99">
        <f t="shared" si="7"/>
        <v>16</v>
      </c>
      <c r="M86" s="99">
        <f t="shared" si="7"/>
        <v>14</v>
      </c>
      <c r="N86" s="99">
        <f t="shared" si="7"/>
        <v>64</v>
      </c>
      <c r="O86" s="99">
        <f t="shared" si="7"/>
        <v>64</v>
      </c>
      <c r="P86" s="99">
        <f t="shared" si="7"/>
        <v>64</v>
      </c>
      <c r="Q86" s="99">
        <f t="shared" si="7"/>
        <v>47</v>
      </c>
      <c r="R86" s="99">
        <f t="shared" si="7"/>
        <v>64</v>
      </c>
      <c r="S86" s="99">
        <f t="shared" si="7"/>
        <v>64</v>
      </c>
      <c r="T86" s="99">
        <f t="shared" si="7"/>
        <v>64</v>
      </c>
      <c r="U86" s="99">
        <f t="shared" si="7"/>
        <v>64</v>
      </c>
      <c r="V86" s="99">
        <f t="shared" si="7"/>
        <v>60</v>
      </c>
      <c r="W86" s="99">
        <f t="shared" si="7"/>
        <v>50</v>
      </c>
      <c r="X86" s="99">
        <f t="shared" si="7"/>
        <v>61</v>
      </c>
      <c r="Y86" s="99">
        <f t="shared" si="7"/>
        <v>60</v>
      </c>
      <c r="Z86" s="99">
        <f t="shared" si="7"/>
        <v>60</v>
      </c>
      <c r="AA86" s="99">
        <f t="shared" si="7"/>
        <v>60</v>
      </c>
      <c r="AB86" s="99">
        <f t="shared" si="7"/>
        <v>60</v>
      </c>
      <c r="AC86" s="99">
        <f t="shared" si="7"/>
        <v>46</v>
      </c>
      <c r="AD86" s="99">
        <f t="shared" si="7"/>
        <v>60</v>
      </c>
      <c r="AE86" s="99">
        <f t="shared" si="7"/>
        <v>60</v>
      </c>
      <c r="AF86" s="99">
        <f t="shared" si="7"/>
        <v>60</v>
      </c>
      <c r="AG86" s="99">
        <f t="shared" si="7"/>
        <v>60</v>
      </c>
      <c r="AH86" s="99">
        <f t="shared" si="7"/>
        <v>60</v>
      </c>
      <c r="AI86" s="123">
        <f t="shared" si="7"/>
        <v>0</v>
      </c>
      <c r="AJ86" s="124">
        <f t="shared" si="7"/>
        <v>0</v>
      </c>
      <c r="AK86" s="125">
        <f t="shared" si="7"/>
        <v>0</v>
      </c>
      <c r="AL86" s="99">
        <f t="shared" si="7"/>
        <v>30</v>
      </c>
      <c r="AM86" s="99">
        <f t="shared" si="7"/>
        <v>30</v>
      </c>
      <c r="AN86" s="99">
        <f t="shared" si="7"/>
        <v>0</v>
      </c>
      <c r="AO86" s="99">
        <f t="shared" si="7"/>
        <v>0</v>
      </c>
      <c r="AP86" s="99">
        <f t="shared" si="7"/>
        <v>0</v>
      </c>
      <c r="AQ86" s="99">
        <f t="shared" si="7"/>
        <v>0</v>
      </c>
      <c r="AR86" s="99">
        <f t="shared" si="7"/>
        <v>0</v>
      </c>
      <c r="AS86" s="99">
        <f t="shared" si="7"/>
        <v>0</v>
      </c>
      <c r="AT86" s="99">
        <f t="shared" si="7"/>
        <v>0</v>
      </c>
      <c r="AU86" s="99">
        <f t="shared" si="7"/>
        <v>0</v>
      </c>
      <c r="AV86" s="99">
        <f t="shared" si="7"/>
        <v>0</v>
      </c>
      <c r="AW86" s="99">
        <f t="shared" si="7"/>
        <v>0</v>
      </c>
      <c r="AX86" s="99">
        <f t="shared" si="7"/>
        <v>0</v>
      </c>
      <c r="AY86" s="99">
        <f t="shared" si="7"/>
        <v>0</v>
      </c>
      <c r="AZ86" s="99">
        <f t="shared" si="7"/>
        <v>0</v>
      </c>
      <c r="BA86" s="99">
        <f t="shared" si="7"/>
        <v>0</v>
      </c>
      <c r="BB86" s="99">
        <f t="shared" si="7"/>
        <v>0</v>
      </c>
      <c r="BC86" s="99">
        <f t="shared" si="7"/>
        <v>0</v>
      </c>
      <c r="BD86" s="126">
        <f t="shared" si="7"/>
        <v>0</v>
      </c>
      <c r="BE86" s="127">
        <f t="shared" si="7"/>
        <v>0</v>
      </c>
      <c r="BF86" s="127">
        <f t="shared" si="7"/>
        <v>0</v>
      </c>
      <c r="BG86" s="127">
        <f t="shared" si="7"/>
        <v>0</v>
      </c>
      <c r="BH86" s="128">
        <f t="shared" si="7"/>
        <v>0</v>
      </c>
    </row>
    <row r="87" spans="1:60" ht="17.25" customHeight="1" x14ac:dyDescent="0.2">
      <c r="A87" s="2266">
        <v>7</v>
      </c>
      <c r="B87" s="702" t="s">
        <v>849</v>
      </c>
      <c r="C87" s="177" t="s">
        <v>138</v>
      </c>
      <c r="D87" s="178" t="s">
        <v>149</v>
      </c>
      <c r="E87" s="177">
        <v>30</v>
      </c>
      <c r="F87" s="151">
        <f t="shared" ref="F87:F100" si="8">IF(LEFT(E87,1)="*","", IF(LEFT(C87,2)="MĐ",E87*2,E87))</f>
        <v>30</v>
      </c>
      <c r="G87" s="116" t="s">
        <v>329</v>
      </c>
      <c r="H87" s="81" t="s">
        <v>416</v>
      </c>
      <c r="I87" s="149">
        <v>6</v>
      </c>
      <c r="J87" s="149">
        <v>6</v>
      </c>
      <c r="K87" s="149">
        <v>6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3"/>
      <c r="AJ87" s="84"/>
      <c r="AK87" s="85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3"/>
      <c r="BE87" s="84"/>
      <c r="BF87" s="84"/>
      <c r="BG87" s="84"/>
      <c r="BH87" s="85"/>
    </row>
    <row r="88" spans="1:60" ht="17.25" customHeight="1" x14ac:dyDescent="0.25">
      <c r="A88" s="2250"/>
      <c r="B88" s="699" t="s">
        <v>652</v>
      </c>
      <c r="C88" s="138" t="s">
        <v>157</v>
      </c>
      <c r="D88" s="139" t="s">
        <v>124</v>
      </c>
      <c r="E88" s="138">
        <f>SUM(I88:AH88)</f>
        <v>45</v>
      </c>
      <c r="F88" s="185">
        <f t="shared" si="8"/>
        <v>45</v>
      </c>
      <c r="G88" s="79" t="s">
        <v>365</v>
      </c>
      <c r="H88" s="141" t="s">
        <v>130</v>
      </c>
      <c r="I88" s="119"/>
      <c r="J88" s="119"/>
      <c r="K88" s="119"/>
      <c r="L88" s="119"/>
      <c r="M88" s="119"/>
      <c r="N88" s="119"/>
      <c r="O88" s="119"/>
      <c r="P88" s="119"/>
      <c r="Q88" s="119"/>
      <c r="R88" s="119">
        <v>12</v>
      </c>
      <c r="S88" s="119">
        <v>12</v>
      </c>
      <c r="T88" s="119">
        <v>12</v>
      </c>
      <c r="U88" s="119">
        <v>9</v>
      </c>
      <c r="V88" s="119"/>
      <c r="W88" s="119"/>
      <c r="X88" s="119"/>
      <c r="Y88" s="119"/>
      <c r="Z88" s="119"/>
      <c r="AA88" s="119"/>
      <c r="AB88" s="120"/>
      <c r="AC88" s="120"/>
      <c r="AD88" s="120"/>
      <c r="AE88" s="120"/>
      <c r="AF88" s="120"/>
      <c r="AG88" s="120"/>
      <c r="AH88" s="120"/>
      <c r="AI88" s="83"/>
      <c r="AJ88" s="84"/>
      <c r="AK88" s="85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83"/>
      <c r="BE88" s="84"/>
      <c r="BF88" s="84"/>
      <c r="BG88" s="84"/>
      <c r="BH88" s="85"/>
    </row>
    <row r="89" spans="1:60" ht="17.25" customHeight="1" x14ac:dyDescent="0.25">
      <c r="A89" s="2250"/>
      <c r="B89" s="703" t="s">
        <v>652</v>
      </c>
      <c r="C89" s="185" t="s">
        <v>96</v>
      </c>
      <c r="D89" s="704" t="s">
        <v>242</v>
      </c>
      <c r="E89" s="152">
        <v>30</v>
      </c>
      <c r="F89" s="185">
        <f t="shared" si="8"/>
        <v>30</v>
      </c>
      <c r="G89" s="118" t="s">
        <v>314</v>
      </c>
      <c r="H89" s="153" t="s">
        <v>211</v>
      </c>
      <c r="I89" s="119"/>
      <c r="J89" s="119">
        <v>8</v>
      </c>
      <c r="K89" s="119">
        <v>8</v>
      </c>
      <c r="L89" s="119">
        <v>8</v>
      </c>
      <c r="M89" s="119">
        <v>6</v>
      </c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20"/>
      <c r="AC89" s="120"/>
      <c r="AD89" s="120"/>
      <c r="AE89" s="120"/>
      <c r="AF89" s="120"/>
      <c r="AG89" s="120"/>
      <c r="AH89" s="120"/>
      <c r="AI89" s="100"/>
      <c r="AJ89" s="101"/>
      <c r="AK89" s="102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83"/>
      <c r="BE89" s="84"/>
      <c r="BF89" s="84"/>
      <c r="BG89" s="84"/>
      <c r="BH89" s="85"/>
    </row>
    <row r="90" spans="1:60" ht="17.25" customHeight="1" x14ac:dyDescent="0.25">
      <c r="A90" s="2250"/>
      <c r="B90" s="703" t="s">
        <v>652</v>
      </c>
      <c r="C90" s="185" t="s">
        <v>49</v>
      </c>
      <c r="D90" s="705" t="s">
        <v>244</v>
      </c>
      <c r="E90" s="152">
        <v>220</v>
      </c>
      <c r="F90" s="185">
        <f t="shared" si="8"/>
        <v>440</v>
      </c>
      <c r="G90" s="118" t="s">
        <v>319</v>
      </c>
      <c r="H90" s="154" t="s">
        <v>257</v>
      </c>
      <c r="I90" s="119"/>
      <c r="J90" s="119">
        <v>30</v>
      </c>
      <c r="K90" s="119">
        <v>30</v>
      </c>
      <c r="L90" s="119">
        <v>30</v>
      </c>
      <c r="M90" s="119">
        <v>16</v>
      </c>
      <c r="N90" s="119"/>
      <c r="O90" s="119"/>
      <c r="P90" s="119"/>
      <c r="Q90" s="119"/>
      <c r="R90" s="119">
        <v>30</v>
      </c>
      <c r="S90" s="119">
        <v>30</v>
      </c>
      <c r="T90" s="119">
        <v>30</v>
      </c>
      <c r="U90" s="119">
        <v>24</v>
      </c>
      <c r="V90" s="119"/>
      <c r="W90" s="119"/>
      <c r="X90" s="119"/>
      <c r="Y90" s="119"/>
      <c r="Z90" s="119"/>
      <c r="AA90" s="119"/>
      <c r="AB90" s="120"/>
      <c r="AC90" s="120"/>
      <c r="AD90" s="120"/>
      <c r="AE90" s="120"/>
      <c r="AF90" s="120"/>
      <c r="AG90" s="120"/>
      <c r="AH90" s="120"/>
      <c r="AI90" s="100"/>
      <c r="AJ90" s="101"/>
      <c r="AK90" s="102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83"/>
      <c r="BE90" s="84"/>
      <c r="BF90" s="84"/>
      <c r="BG90" s="84"/>
      <c r="BH90" s="85"/>
    </row>
    <row r="91" spans="1:60" ht="17.25" customHeight="1" x14ac:dyDescent="0.25">
      <c r="A91" s="2250"/>
      <c r="B91" s="703" t="s">
        <v>652</v>
      </c>
      <c r="C91" s="185" t="s">
        <v>50</v>
      </c>
      <c r="D91" s="705" t="s">
        <v>237</v>
      </c>
      <c r="E91" s="152">
        <v>120</v>
      </c>
      <c r="F91" s="185">
        <f t="shared" si="8"/>
        <v>240</v>
      </c>
      <c r="G91" s="118" t="s">
        <v>309</v>
      </c>
      <c r="H91" s="154" t="s">
        <v>187</v>
      </c>
      <c r="I91" s="119"/>
      <c r="J91" s="119">
        <v>24</v>
      </c>
      <c r="K91" s="119">
        <v>24</v>
      </c>
      <c r="L91" s="119">
        <v>24</v>
      </c>
      <c r="M91" s="119">
        <v>24</v>
      </c>
      <c r="N91" s="119"/>
      <c r="O91" s="119"/>
      <c r="P91" s="119"/>
      <c r="Q91" s="119"/>
      <c r="R91" s="119">
        <v>24</v>
      </c>
      <c r="S91" s="119"/>
      <c r="T91" s="119"/>
      <c r="U91" s="119"/>
      <c r="V91" s="119"/>
      <c r="W91" s="119"/>
      <c r="X91" s="119"/>
      <c r="Y91" s="119"/>
      <c r="Z91" s="119"/>
      <c r="AA91" s="119"/>
      <c r="AB91" s="120"/>
      <c r="AC91" s="120"/>
      <c r="AD91" s="120"/>
      <c r="AE91" s="120"/>
      <c r="AF91" s="120"/>
      <c r="AG91" s="120"/>
      <c r="AH91" s="120"/>
      <c r="AI91" s="100"/>
      <c r="AJ91" s="101"/>
      <c r="AK91" s="102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83"/>
      <c r="BE91" s="84"/>
      <c r="BF91" s="84"/>
      <c r="BG91" s="84"/>
      <c r="BH91" s="85"/>
    </row>
    <row r="92" spans="1:60" ht="17.25" customHeight="1" x14ac:dyDescent="0.25">
      <c r="A92" s="2250"/>
      <c r="B92" s="703" t="s">
        <v>652</v>
      </c>
      <c r="C92" s="185" t="s">
        <v>68</v>
      </c>
      <c r="D92" s="705" t="s">
        <v>245</v>
      </c>
      <c r="E92" s="152">
        <v>87</v>
      </c>
      <c r="F92" s="185">
        <f t="shared" si="8"/>
        <v>174</v>
      </c>
      <c r="G92" s="118" t="s">
        <v>315</v>
      </c>
      <c r="H92" s="155" t="s">
        <v>200</v>
      </c>
      <c r="I92" s="119"/>
      <c r="J92" s="119"/>
      <c r="K92" s="119"/>
      <c r="L92" s="119"/>
      <c r="M92" s="119"/>
      <c r="N92" s="119">
        <v>30</v>
      </c>
      <c r="O92" s="119">
        <v>30</v>
      </c>
      <c r="P92" s="119">
        <v>24</v>
      </c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20"/>
      <c r="AC92" s="120"/>
      <c r="AD92" s="120"/>
      <c r="AE92" s="120"/>
      <c r="AF92" s="120"/>
      <c r="AG92" s="120"/>
      <c r="AH92" s="120"/>
      <c r="AI92" s="100"/>
      <c r="AJ92" s="101"/>
      <c r="AK92" s="102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83"/>
      <c r="BE92" s="84"/>
      <c r="BF92" s="84"/>
      <c r="BG92" s="84"/>
      <c r="BH92" s="85"/>
    </row>
    <row r="93" spans="1:60" ht="17.25" customHeight="1" x14ac:dyDescent="0.25">
      <c r="A93" s="2250"/>
      <c r="B93" s="703" t="s">
        <v>652</v>
      </c>
      <c r="C93" s="185" t="s">
        <v>51</v>
      </c>
      <c r="D93" s="705" t="s">
        <v>246</v>
      </c>
      <c r="E93" s="152">
        <v>180</v>
      </c>
      <c r="F93" s="185">
        <f t="shared" si="8"/>
        <v>360</v>
      </c>
      <c r="G93" s="118" t="s">
        <v>377</v>
      </c>
      <c r="H93" s="155" t="s">
        <v>847</v>
      </c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>
        <v>30</v>
      </c>
      <c r="T93" s="119">
        <v>30</v>
      </c>
      <c r="U93" s="119">
        <v>30</v>
      </c>
      <c r="V93" s="119">
        <v>30</v>
      </c>
      <c r="W93" s="119">
        <v>30</v>
      </c>
      <c r="X93" s="119">
        <v>30</v>
      </c>
      <c r="Y93" s="119"/>
      <c r="Z93" s="119"/>
      <c r="AA93" s="119"/>
      <c r="AB93" s="120"/>
      <c r="AC93" s="120"/>
      <c r="AD93" s="120"/>
      <c r="AE93" s="120"/>
      <c r="AF93" s="120"/>
      <c r="AG93" s="120"/>
      <c r="AH93" s="120"/>
      <c r="AI93" s="100"/>
      <c r="AJ93" s="101"/>
      <c r="AK93" s="102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83"/>
      <c r="BE93" s="84"/>
      <c r="BF93" s="84"/>
      <c r="BG93" s="84"/>
      <c r="BH93" s="85"/>
    </row>
    <row r="94" spans="1:60" ht="17.25" customHeight="1" x14ac:dyDescent="0.25">
      <c r="A94" s="2250"/>
      <c r="B94" s="703" t="s">
        <v>652</v>
      </c>
      <c r="C94" s="185" t="s">
        <v>83</v>
      </c>
      <c r="D94" s="705" t="s">
        <v>247</v>
      </c>
      <c r="E94" s="152">
        <v>120</v>
      </c>
      <c r="F94" s="185">
        <f t="shared" si="8"/>
        <v>240</v>
      </c>
      <c r="G94" s="118" t="s">
        <v>315</v>
      </c>
      <c r="H94" s="155" t="s">
        <v>200</v>
      </c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>
        <v>30</v>
      </c>
      <c r="W94" s="119"/>
      <c r="X94" s="119"/>
      <c r="Y94" s="119">
        <v>30</v>
      </c>
      <c r="Z94" s="119">
        <v>30</v>
      </c>
      <c r="AA94" s="119">
        <v>30</v>
      </c>
      <c r="AB94" s="120"/>
      <c r="AC94" s="120"/>
      <c r="AD94" s="120"/>
      <c r="AE94" s="120"/>
      <c r="AF94" s="120"/>
      <c r="AG94" s="120"/>
      <c r="AH94" s="120"/>
      <c r="AI94" s="100"/>
      <c r="AJ94" s="101"/>
      <c r="AK94" s="102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83"/>
      <c r="BE94" s="84"/>
      <c r="BF94" s="84"/>
      <c r="BG94" s="84"/>
      <c r="BH94" s="85"/>
    </row>
    <row r="95" spans="1:60" ht="17.25" customHeight="1" x14ac:dyDescent="0.25">
      <c r="A95" s="2250"/>
      <c r="B95" s="703" t="s">
        <v>652</v>
      </c>
      <c r="C95" s="185" t="s">
        <v>88</v>
      </c>
      <c r="D95" s="705" t="s">
        <v>248</v>
      </c>
      <c r="E95" s="152">
        <v>180</v>
      </c>
      <c r="F95" s="185">
        <f t="shared" si="8"/>
        <v>360</v>
      </c>
      <c r="G95" s="118" t="s">
        <v>320</v>
      </c>
      <c r="H95" s="155" t="s">
        <v>249</v>
      </c>
      <c r="I95" s="119"/>
      <c r="J95" s="119"/>
      <c r="K95" s="119"/>
      <c r="L95" s="119"/>
      <c r="M95" s="119"/>
      <c r="N95" s="119">
        <v>30</v>
      </c>
      <c r="O95" s="119">
        <v>30</v>
      </c>
      <c r="P95" s="119">
        <v>30</v>
      </c>
      <c r="Q95" s="119">
        <v>30</v>
      </c>
      <c r="R95" s="119"/>
      <c r="S95" s="119"/>
      <c r="T95" s="119"/>
      <c r="U95" s="119"/>
      <c r="V95" s="119"/>
      <c r="W95" s="119">
        <v>30</v>
      </c>
      <c r="X95" s="119">
        <v>30</v>
      </c>
      <c r="Y95" s="119"/>
      <c r="Z95" s="119"/>
      <c r="AA95" s="119"/>
      <c r="AB95" s="120"/>
      <c r="AC95" s="120"/>
      <c r="AD95" s="120"/>
      <c r="AE95" s="120"/>
      <c r="AF95" s="120"/>
      <c r="AG95" s="120"/>
      <c r="AH95" s="120"/>
      <c r="AI95" s="100"/>
      <c r="AJ95" s="101"/>
      <c r="AK95" s="102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83"/>
      <c r="BE95" s="84"/>
      <c r="BF95" s="84"/>
      <c r="BG95" s="84"/>
      <c r="BH95" s="85"/>
    </row>
    <row r="96" spans="1:60" ht="17.25" customHeight="1" x14ac:dyDescent="0.25">
      <c r="A96" s="2250"/>
      <c r="B96" s="703" t="s">
        <v>652</v>
      </c>
      <c r="C96" s="185" t="s">
        <v>72</v>
      </c>
      <c r="D96" s="705" t="s">
        <v>252</v>
      </c>
      <c r="E96" s="152">
        <v>120</v>
      </c>
      <c r="F96" s="185">
        <f t="shared" si="8"/>
        <v>240</v>
      </c>
      <c r="G96" s="118" t="s">
        <v>303</v>
      </c>
      <c r="H96" s="155" t="s">
        <v>181</v>
      </c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>
        <v>30</v>
      </c>
      <c r="Z96" s="119">
        <v>30</v>
      </c>
      <c r="AA96" s="119">
        <v>30</v>
      </c>
      <c r="AB96" s="120"/>
      <c r="AC96" s="120"/>
      <c r="AD96" s="120"/>
      <c r="AE96" s="120"/>
      <c r="AF96" s="120"/>
      <c r="AG96" s="120"/>
      <c r="AH96" s="120"/>
      <c r="AI96" s="100"/>
      <c r="AJ96" s="101"/>
      <c r="AK96" s="102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83"/>
      <c r="BE96" s="84"/>
      <c r="BF96" s="84"/>
      <c r="BG96" s="84"/>
      <c r="BH96" s="85"/>
    </row>
    <row r="97" spans="1:60" ht="17.25" customHeight="1" x14ac:dyDescent="0.25">
      <c r="A97" s="2250"/>
      <c r="B97" s="703" t="s">
        <v>652</v>
      </c>
      <c r="C97" s="185" t="s">
        <v>54</v>
      </c>
      <c r="D97" s="705" t="s">
        <v>238</v>
      </c>
      <c r="E97" s="152">
        <v>180</v>
      </c>
      <c r="F97" s="185">
        <f t="shared" si="8"/>
        <v>360</v>
      </c>
      <c r="G97" s="118" t="s">
        <v>319</v>
      </c>
      <c r="H97" s="155" t="s">
        <v>257</v>
      </c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>
        <v>30</v>
      </c>
      <c r="AC97" s="119">
        <v>30</v>
      </c>
      <c r="AD97" s="119">
        <v>30</v>
      </c>
      <c r="AE97" s="119">
        <v>30</v>
      </c>
      <c r="AF97" s="119">
        <v>30</v>
      </c>
      <c r="AG97" s="119">
        <v>30</v>
      </c>
      <c r="AH97" s="120"/>
      <c r="AI97" s="100"/>
      <c r="AJ97" s="101"/>
      <c r="AK97" s="102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83"/>
      <c r="BE97" s="84"/>
      <c r="BF97" s="84"/>
      <c r="BG97" s="84"/>
      <c r="BH97" s="85"/>
    </row>
    <row r="98" spans="1:60" ht="17.25" customHeight="1" x14ac:dyDescent="0.25">
      <c r="A98" s="2250"/>
      <c r="B98" s="703" t="s">
        <v>652</v>
      </c>
      <c r="C98" s="185" t="s">
        <v>56</v>
      </c>
      <c r="D98" s="705" t="s">
        <v>239</v>
      </c>
      <c r="E98" s="152">
        <v>150</v>
      </c>
      <c r="F98" s="185">
        <f t="shared" si="8"/>
        <v>300</v>
      </c>
      <c r="G98" s="79" t="s">
        <v>320</v>
      </c>
      <c r="H98" s="154" t="s">
        <v>249</v>
      </c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>
        <v>30</v>
      </c>
      <c r="AC98" s="119">
        <v>30</v>
      </c>
      <c r="AD98" s="119">
        <v>30</v>
      </c>
      <c r="AE98" s="119">
        <v>30</v>
      </c>
      <c r="AF98" s="119">
        <v>30</v>
      </c>
      <c r="AG98" s="120"/>
      <c r="AH98" s="120"/>
      <c r="AI98" s="100"/>
      <c r="AJ98" s="101"/>
      <c r="AK98" s="102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83"/>
      <c r="BE98" s="84"/>
      <c r="BF98" s="84"/>
      <c r="BG98" s="84"/>
      <c r="BH98" s="85"/>
    </row>
    <row r="99" spans="1:60" ht="17.25" customHeight="1" x14ac:dyDescent="0.25">
      <c r="A99" s="2250"/>
      <c r="B99" s="703" t="s">
        <v>652</v>
      </c>
      <c r="C99" s="185" t="s">
        <v>61</v>
      </c>
      <c r="D99" s="705" t="s">
        <v>240</v>
      </c>
      <c r="E99" s="152">
        <v>120</v>
      </c>
      <c r="F99" s="185">
        <f t="shared" si="8"/>
        <v>240</v>
      </c>
      <c r="G99" s="79" t="s">
        <v>850</v>
      </c>
      <c r="H99" s="154" t="s">
        <v>203</v>
      </c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20"/>
      <c r="AC99" s="120"/>
      <c r="AD99" s="120"/>
      <c r="AE99" s="120"/>
      <c r="AF99" s="120"/>
      <c r="AG99" s="119">
        <v>30</v>
      </c>
      <c r="AH99" s="119">
        <v>30</v>
      </c>
      <c r="AI99" s="156"/>
      <c r="AJ99" s="157"/>
      <c r="AK99" s="158"/>
      <c r="AL99" s="119">
        <v>30</v>
      </c>
      <c r="AM99" s="119"/>
      <c r="AN99" s="685" t="s">
        <v>3</v>
      </c>
      <c r="AO99" s="685" t="s">
        <v>3</v>
      </c>
      <c r="AP99" s="685" t="s">
        <v>3</v>
      </c>
      <c r="AQ99" s="685" t="s">
        <v>3</v>
      </c>
      <c r="AR99" s="685" t="s">
        <v>3</v>
      </c>
      <c r="AS99" s="685" t="s">
        <v>3</v>
      </c>
      <c r="AT99" s="698" t="s">
        <v>826</v>
      </c>
      <c r="AU99" s="698" t="s">
        <v>826</v>
      </c>
      <c r="AV99" s="686" t="s">
        <v>2</v>
      </c>
      <c r="AW99" s="686" t="s">
        <v>2</v>
      </c>
      <c r="AX99" s="120"/>
      <c r="AY99" s="120"/>
      <c r="AZ99" s="120"/>
      <c r="BA99" s="120"/>
      <c r="BB99" s="120"/>
      <c r="BC99" s="120"/>
      <c r="BD99" s="83"/>
      <c r="BE99" s="84"/>
      <c r="BF99" s="84"/>
      <c r="BG99" s="84"/>
      <c r="BH99" s="85"/>
    </row>
    <row r="100" spans="1:60" ht="17.25" customHeight="1" x14ac:dyDescent="0.25">
      <c r="A100" s="2250"/>
      <c r="B100" s="706" t="s">
        <v>652</v>
      </c>
      <c r="C100" s="187" t="s">
        <v>32</v>
      </c>
      <c r="D100" s="707" t="s">
        <v>848</v>
      </c>
      <c r="E100" s="426" t="s">
        <v>1762</v>
      </c>
      <c r="F100" s="187" t="str">
        <f t="shared" si="8"/>
        <v/>
      </c>
      <c r="G100" s="116"/>
      <c r="H100" s="141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56"/>
      <c r="AJ100" s="157"/>
      <c r="AK100" s="158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83"/>
      <c r="BE100" s="84"/>
      <c r="BF100" s="84"/>
      <c r="BG100" s="84"/>
      <c r="BH100" s="85"/>
    </row>
    <row r="101" spans="1:60" s="106" customFormat="1" ht="17.25" customHeight="1" x14ac:dyDescent="0.2">
      <c r="A101" s="2251"/>
      <c r="B101" s="424" t="s">
        <v>1764</v>
      </c>
      <c r="C101" s="95"/>
      <c r="D101" s="95" t="s">
        <v>843</v>
      </c>
      <c r="E101" s="95">
        <f>SUM(E89:E100)</f>
        <v>1507</v>
      </c>
      <c r="F101" s="95"/>
      <c r="G101" s="96"/>
      <c r="H101" s="113"/>
      <c r="I101" s="99"/>
      <c r="J101" s="99">
        <f t="shared" ref="J101:BH101" si="9">SUM(J89:J100)</f>
        <v>62</v>
      </c>
      <c r="K101" s="99">
        <f t="shared" si="9"/>
        <v>62</v>
      </c>
      <c r="L101" s="99">
        <f t="shared" si="9"/>
        <v>62</v>
      </c>
      <c r="M101" s="99">
        <f t="shared" si="9"/>
        <v>46</v>
      </c>
      <c r="N101" s="99">
        <f t="shared" si="9"/>
        <v>60</v>
      </c>
      <c r="O101" s="99">
        <f t="shared" si="9"/>
        <v>60</v>
      </c>
      <c r="P101" s="99">
        <f t="shared" si="9"/>
        <v>54</v>
      </c>
      <c r="Q101" s="99">
        <f t="shared" si="9"/>
        <v>30</v>
      </c>
      <c r="R101" s="99">
        <f t="shared" si="9"/>
        <v>54</v>
      </c>
      <c r="S101" s="99">
        <f t="shared" si="9"/>
        <v>60</v>
      </c>
      <c r="T101" s="99">
        <f t="shared" si="9"/>
        <v>60</v>
      </c>
      <c r="U101" s="99">
        <f t="shared" si="9"/>
        <v>54</v>
      </c>
      <c r="V101" s="99">
        <f t="shared" si="9"/>
        <v>60</v>
      </c>
      <c r="W101" s="99">
        <f t="shared" si="9"/>
        <v>60</v>
      </c>
      <c r="X101" s="99">
        <f t="shared" si="9"/>
        <v>60</v>
      </c>
      <c r="Y101" s="99">
        <f t="shared" si="9"/>
        <v>60</v>
      </c>
      <c r="Z101" s="99">
        <f t="shared" si="9"/>
        <v>60</v>
      </c>
      <c r="AA101" s="99">
        <f t="shared" si="9"/>
        <v>60</v>
      </c>
      <c r="AB101" s="99">
        <f t="shared" si="9"/>
        <v>60</v>
      </c>
      <c r="AC101" s="99">
        <f t="shared" si="9"/>
        <v>60</v>
      </c>
      <c r="AD101" s="99">
        <f t="shared" si="9"/>
        <v>60</v>
      </c>
      <c r="AE101" s="99">
        <f t="shared" si="9"/>
        <v>60</v>
      </c>
      <c r="AF101" s="99">
        <f t="shared" si="9"/>
        <v>60</v>
      </c>
      <c r="AG101" s="99">
        <f t="shared" si="9"/>
        <v>60</v>
      </c>
      <c r="AH101" s="99">
        <f t="shared" si="9"/>
        <v>30</v>
      </c>
      <c r="AI101" s="123">
        <f t="shared" si="9"/>
        <v>0</v>
      </c>
      <c r="AJ101" s="124">
        <f t="shared" si="9"/>
        <v>0</v>
      </c>
      <c r="AK101" s="125">
        <f t="shared" si="9"/>
        <v>0</v>
      </c>
      <c r="AL101" s="99">
        <f t="shared" si="9"/>
        <v>30</v>
      </c>
      <c r="AM101" s="99">
        <f t="shared" si="9"/>
        <v>0</v>
      </c>
      <c r="AN101" s="99">
        <f t="shared" si="9"/>
        <v>0</v>
      </c>
      <c r="AO101" s="99">
        <f t="shared" si="9"/>
        <v>0</v>
      </c>
      <c r="AP101" s="99">
        <f t="shared" si="9"/>
        <v>0</v>
      </c>
      <c r="AQ101" s="99">
        <f t="shared" si="9"/>
        <v>0</v>
      </c>
      <c r="AR101" s="99">
        <f t="shared" si="9"/>
        <v>0</v>
      </c>
      <c r="AS101" s="99">
        <f t="shared" si="9"/>
        <v>0</v>
      </c>
      <c r="AT101" s="99">
        <f t="shared" si="9"/>
        <v>0</v>
      </c>
      <c r="AU101" s="99">
        <f t="shared" si="9"/>
        <v>0</v>
      </c>
      <c r="AV101" s="99">
        <f t="shared" si="9"/>
        <v>0</v>
      </c>
      <c r="AW101" s="99">
        <f t="shared" si="9"/>
        <v>0</v>
      </c>
      <c r="AX101" s="99">
        <f t="shared" si="9"/>
        <v>0</v>
      </c>
      <c r="AY101" s="99">
        <f t="shared" si="9"/>
        <v>0</v>
      </c>
      <c r="AZ101" s="99">
        <f t="shared" si="9"/>
        <v>0</v>
      </c>
      <c r="BA101" s="99">
        <f t="shared" si="9"/>
        <v>0</v>
      </c>
      <c r="BB101" s="99">
        <f t="shared" si="9"/>
        <v>0</v>
      </c>
      <c r="BC101" s="99">
        <f t="shared" si="9"/>
        <v>0</v>
      </c>
      <c r="BD101" s="126">
        <f t="shared" si="9"/>
        <v>0</v>
      </c>
      <c r="BE101" s="127">
        <f t="shared" si="9"/>
        <v>0</v>
      </c>
      <c r="BF101" s="127">
        <f t="shared" si="9"/>
        <v>0</v>
      </c>
      <c r="BG101" s="127">
        <f t="shared" si="9"/>
        <v>0</v>
      </c>
      <c r="BH101" s="128">
        <f t="shared" si="9"/>
        <v>0</v>
      </c>
    </row>
    <row r="102" spans="1:60" ht="17.25" customHeight="1" x14ac:dyDescent="0.2">
      <c r="A102" s="2247">
        <v>8</v>
      </c>
      <c r="B102" s="117" t="s">
        <v>851</v>
      </c>
      <c r="C102" s="147" t="s">
        <v>155</v>
      </c>
      <c r="D102" s="148" t="s">
        <v>149</v>
      </c>
      <c r="E102" s="108">
        <v>30</v>
      </c>
      <c r="F102" s="108">
        <v>30</v>
      </c>
      <c r="G102" s="116" t="s">
        <v>329</v>
      </c>
      <c r="H102" s="81" t="s">
        <v>416</v>
      </c>
      <c r="I102" s="81"/>
      <c r="J102" s="81"/>
      <c r="K102" s="81"/>
      <c r="L102" s="81"/>
      <c r="M102" s="81"/>
      <c r="N102" s="81"/>
      <c r="O102" s="81"/>
      <c r="P102" s="81"/>
      <c r="Q102" s="81">
        <v>6</v>
      </c>
      <c r="R102" s="81">
        <v>6</v>
      </c>
      <c r="S102" s="81">
        <v>6</v>
      </c>
      <c r="T102" s="81">
        <v>6</v>
      </c>
      <c r="U102" s="81">
        <v>6</v>
      </c>
      <c r="V102" s="81"/>
      <c r="W102" s="81"/>
      <c r="X102" s="81"/>
      <c r="Y102" s="81"/>
      <c r="Z102" s="92"/>
      <c r="AA102" s="92"/>
      <c r="AB102" s="92"/>
      <c r="AC102" s="81"/>
      <c r="AD102" s="81"/>
      <c r="AE102" s="81"/>
      <c r="AF102" s="81"/>
      <c r="AG102" s="81"/>
      <c r="AH102" s="81"/>
      <c r="AI102" s="83"/>
      <c r="AJ102" s="84"/>
      <c r="AK102" s="85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3"/>
      <c r="BE102" s="84"/>
      <c r="BF102" s="84"/>
      <c r="BG102" s="84"/>
      <c r="BH102" s="85"/>
    </row>
    <row r="103" spans="1:60" ht="17.25" customHeight="1" x14ac:dyDescent="0.25">
      <c r="A103" s="2248"/>
      <c r="B103" s="117" t="s">
        <v>851</v>
      </c>
      <c r="C103" s="138" t="s">
        <v>158</v>
      </c>
      <c r="D103" s="160" t="s">
        <v>852</v>
      </c>
      <c r="E103" s="140">
        <f>SUM(I103:AH103)</f>
        <v>90</v>
      </c>
      <c r="F103" s="140">
        <f>SUM(J103:AI103)</f>
        <v>90</v>
      </c>
      <c r="G103" s="79" t="s">
        <v>380</v>
      </c>
      <c r="H103" s="141" t="s">
        <v>146</v>
      </c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>
        <v>8</v>
      </c>
      <c r="T103" s="119">
        <v>8</v>
      </c>
      <c r="U103" s="119">
        <v>8</v>
      </c>
      <c r="V103" s="119">
        <v>8</v>
      </c>
      <c r="W103" s="119">
        <v>8</v>
      </c>
      <c r="X103" s="119">
        <v>8</v>
      </c>
      <c r="Y103" s="119">
        <v>8</v>
      </c>
      <c r="Z103" s="119">
        <v>8</v>
      </c>
      <c r="AA103" s="119">
        <v>8</v>
      </c>
      <c r="AB103" s="119">
        <v>8</v>
      </c>
      <c r="AC103" s="119">
        <v>8</v>
      </c>
      <c r="AD103" s="119">
        <v>2</v>
      </c>
      <c r="AE103" s="120"/>
      <c r="AF103" s="120"/>
      <c r="AG103" s="120"/>
      <c r="AH103" s="120"/>
      <c r="AI103" s="83"/>
      <c r="AJ103" s="84"/>
      <c r="AK103" s="85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83"/>
      <c r="BE103" s="84"/>
      <c r="BF103" s="84"/>
      <c r="BG103" s="84"/>
      <c r="BH103" s="85"/>
    </row>
    <row r="104" spans="1:60" ht="17.25" customHeight="1" x14ac:dyDescent="0.25">
      <c r="A104" s="2248"/>
      <c r="B104" s="117" t="s">
        <v>851</v>
      </c>
      <c r="C104" s="138" t="s">
        <v>157</v>
      </c>
      <c r="D104" s="139" t="s">
        <v>124</v>
      </c>
      <c r="E104" s="140">
        <f>SUM(I104:AH104)</f>
        <v>45</v>
      </c>
      <c r="F104" s="140">
        <f>SUM(J104:AI104)</f>
        <v>45</v>
      </c>
      <c r="G104" s="79" t="s">
        <v>371</v>
      </c>
      <c r="H104" s="141" t="s">
        <v>125</v>
      </c>
      <c r="I104" s="119"/>
      <c r="J104" s="119"/>
      <c r="K104" s="119"/>
      <c r="L104" s="119"/>
      <c r="M104" s="119"/>
      <c r="N104" s="119">
        <v>12</v>
      </c>
      <c r="O104" s="119">
        <v>12</v>
      </c>
      <c r="P104" s="119">
        <v>12</v>
      </c>
      <c r="Q104" s="119">
        <v>9</v>
      </c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20"/>
      <c r="AC104" s="120"/>
      <c r="AD104" s="120"/>
      <c r="AE104" s="120"/>
      <c r="AF104" s="120"/>
      <c r="AG104" s="120"/>
      <c r="AH104" s="120"/>
      <c r="AI104" s="83"/>
      <c r="AJ104" s="84"/>
      <c r="AK104" s="85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83"/>
      <c r="BE104" s="84"/>
      <c r="BF104" s="84"/>
      <c r="BG104" s="84"/>
      <c r="BH104" s="85"/>
    </row>
    <row r="105" spans="1:60" ht="17.25" customHeight="1" x14ac:dyDescent="0.25">
      <c r="A105" s="2248"/>
      <c r="B105" s="117" t="s">
        <v>851</v>
      </c>
      <c r="C105" s="133" t="s">
        <v>94</v>
      </c>
      <c r="D105" s="161" t="s">
        <v>853</v>
      </c>
      <c r="E105" s="77">
        <v>14</v>
      </c>
      <c r="F105" s="77">
        <v>14</v>
      </c>
      <c r="G105" s="118" t="s">
        <v>844</v>
      </c>
      <c r="H105" s="145" t="s">
        <v>197</v>
      </c>
      <c r="I105" s="119"/>
      <c r="J105" s="119"/>
      <c r="K105" s="119"/>
      <c r="L105" s="119"/>
      <c r="M105" s="119">
        <v>4</v>
      </c>
      <c r="N105" s="119">
        <v>4</v>
      </c>
      <c r="O105" s="119">
        <v>4</v>
      </c>
      <c r="P105" s="119">
        <v>2</v>
      </c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56"/>
      <c r="AJ105" s="157"/>
      <c r="AK105" s="158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83"/>
      <c r="BE105" s="84"/>
      <c r="BF105" s="84"/>
      <c r="BG105" s="84"/>
      <c r="BH105" s="85"/>
    </row>
    <row r="106" spans="1:60" ht="17.25" customHeight="1" x14ac:dyDescent="0.25">
      <c r="A106" s="2248"/>
      <c r="B106" s="117" t="s">
        <v>851</v>
      </c>
      <c r="C106" s="133" t="s">
        <v>95</v>
      </c>
      <c r="D106" s="161" t="s">
        <v>854</v>
      </c>
      <c r="E106" s="77">
        <v>15</v>
      </c>
      <c r="F106" s="77">
        <v>15</v>
      </c>
      <c r="G106" s="118" t="s">
        <v>855</v>
      </c>
      <c r="H106" s="145" t="s">
        <v>206</v>
      </c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>
        <v>3</v>
      </c>
      <c r="V106" s="119">
        <v>3</v>
      </c>
      <c r="W106" s="119">
        <v>3</v>
      </c>
      <c r="X106" s="119">
        <v>4</v>
      </c>
      <c r="Y106" s="119">
        <v>2</v>
      </c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56"/>
      <c r="AJ106" s="157"/>
      <c r="AK106" s="158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83"/>
      <c r="BE106" s="84"/>
      <c r="BF106" s="84"/>
      <c r="BG106" s="84"/>
      <c r="BH106" s="85"/>
    </row>
    <row r="107" spans="1:60" ht="17.25" customHeight="1" x14ac:dyDescent="0.25">
      <c r="A107" s="2248"/>
      <c r="B107" s="117" t="s">
        <v>851</v>
      </c>
      <c r="C107" s="133" t="s">
        <v>96</v>
      </c>
      <c r="D107" s="161" t="s">
        <v>856</v>
      </c>
      <c r="E107" s="77">
        <v>30</v>
      </c>
      <c r="F107" s="77">
        <v>30</v>
      </c>
      <c r="G107" s="118" t="s">
        <v>314</v>
      </c>
      <c r="H107" s="145" t="s">
        <v>211</v>
      </c>
      <c r="I107" s="119"/>
      <c r="J107" s="119">
        <v>8</v>
      </c>
      <c r="K107" s="119">
        <v>8</v>
      </c>
      <c r="L107" s="119">
        <v>8</v>
      </c>
      <c r="M107" s="119">
        <v>4</v>
      </c>
      <c r="N107" s="119">
        <v>2</v>
      </c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56"/>
      <c r="AJ107" s="157"/>
      <c r="AK107" s="158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83"/>
      <c r="BE107" s="84"/>
      <c r="BF107" s="84"/>
      <c r="BG107" s="84"/>
      <c r="BH107" s="85"/>
    </row>
    <row r="108" spans="1:60" ht="17.25" customHeight="1" x14ac:dyDescent="0.25">
      <c r="A108" s="2248"/>
      <c r="B108" s="117" t="s">
        <v>851</v>
      </c>
      <c r="C108" s="133" t="s">
        <v>69</v>
      </c>
      <c r="D108" s="161" t="s">
        <v>256</v>
      </c>
      <c r="E108" s="77">
        <v>30</v>
      </c>
      <c r="F108" s="77">
        <v>30</v>
      </c>
      <c r="G108" s="118" t="s">
        <v>313</v>
      </c>
      <c r="H108" s="144" t="s">
        <v>234</v>
      </c>
      <c r="I108" s="119"/>
      <c r="J108" s="119"/>
      <c r="K108" s="119"/>
      <c r="L108" s="119"/>
      <c r="M108" s="119"/>
      <c r="N108" s="119"/>
      <c r="O108" s="119"/>
      <c r="P108" s="119"/>
      <c r="Q108" s="119">
        <v>4</v>
      </c>
      <c r="R108" s="119">
        <v>8</v>
      </c>
      <c r="S108" s="119">
        <v>8</v>
      </c>
      <c r="T108" s="119">
        <v>8</v>
      </c>
      <c r="U108" s="119">
        <v>2</v>
      </c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56"/>
      <c r="AJ108" s="157"/>
      <c r="AK108" s="158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83"/>
      <c r="BE108" s="84"/>
      <c r="BF108" s="84"/>
      <c r="BG108" s="84"/>
      <c r="BH108" s="85"/>
    </row>
    <row r="109" spans="1:60" ht="17.25" customHeight="1" x14ac:dyDescent="0.25">
      <c r="A109" s="2248"/>
      <c r="B109" s="117" t="s">
        <v>851</v>
      </c>
      <c r="C109" s="133" t="s">
        <v>47</v>
      </c>
      <c r="D109" s="162" t="s">
        <v>857</v>
      </c>
      <c r="E109" s="77">
        <v>60</v>
      </c>
      <c r="F109" s="77">
        <v>60</v>
      </c>
      <c r="G109" s="118" t="s">
        <v>1820</v>
      </c>
      <c r="H109" s="144" t="s">
        <v>1821</v>
      </c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>
        <v>8</v>
      </c>
      <c r="Z109" s="119">
        <v>8</v>
      </c>
      <c r="AA109" s="119">
        <v>8</v>
      </c>
      <c r="AB109" s="119">
        <v>8</v>
      </c>
      <c r="AC109" s="119">
        <v>8</v>
      </c>
      <c r="AD109" s="119">
        <v>8</v>
      </c>
      <c r="AE109" s="119">
        <v>8</v>
      </c>
      <c r="AF109" s="119">
        <v>4</v>
      </c>
      <c r="AG109" s="119"/>
      <c r="AH109" s="119"/>
      <c r="AI109" s="156"/>
      <c r="AJ109" s="157"/>
      <c r="AK109" s="158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83"/>
      <c r="BE109" s="84"/>
      <c r="BF109" s="84"/>
      <c r="BG109" s="84"/>
      <c r="BH109" s="85"/>
    </row>
    <row r="110" spans="1:60" ht="17.25" customHeight="1" x14ac:dyDescent="0.25">
      <c r="A110" s="2248"/>
      <c r="B110" s="117" t="s">
        <v>851</v>
      </c>
      <c r="C110" s="133" t="s">
        <v>49</v>
      </c>
      <c r="D110" s="134" t="s">
        <v>858</v>
      </c>
      <c r="E110" s="77">
        <v>60</v>
      </c>
      <c r="F110" s="77">
        <v>60</v>
      </c>
      <c r="G110" s="118" t="s">
        <v>317</v>
      </c>
      <c r="H110" s="144" t="s">
        <v>184</v>
      </c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>
        <v>8</v>
      </c>
      <c r="AA110" s="119">
        <v>8</v>
      </c>
      <c r="AB110" s="119">
        <v>8</v>
      </c>
      <c r="AC110" s="119">
        <v>8</v>
      </c>
      <c r="AD110" s="119">
        <v>8</v>
      </c>
      <c r="AE110" s="119">
        <v>8</v>
      </c>
      <c r="AF110" s="119">
        <v>8</v>
      </c>
      <c r="AG110" s="119">
        <v>4</v>
      </c>
      <c r="AH110" s="119"/>
      <c r="AI110" s="156"/>
      <c r="AJ110" s="157"/>
      <c r="AK110" s="158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83"/>
      <c r="BE110" s="84"/>
      <c r="BF110" s="84"/>
      <c r="BG110" s="84"/>
      <c r="BH110" s="85"/>
    </row>
    <row r="111" spans="1:60" ht="17.25" customHeight="1" x14ac:dyDescent="0.25">
      <c r="A111" s="2248"/>
      <c r="B111" s="117" t="s">
        <v>851</v>
      </c>
      <c r="C111" s="133" t="s">
        <v>50</v>
      </c>
      <c r="D111" s="134" t="s">
        <v>859</v>
      </c>
      <c r="E111" s="77">
        <v>120</v>
      </c>
      <c r="F111" s="77">
        <v>120</v>
      </c>
      <c r="G111" s="118" t="s">
        <v>312</v>
      </c>
      <c r="H111" s="144" t="s">
        <v>221</v>
      </c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>
        <v>12</v>
      </c>
      <c r="AH111" s="119">
        <v>16</v>
      </c>
      <c r="AI111" s="156"/>
      <c r="AJ111" s="157"/>
      <c r="AK111" s="158"/>
      <c r="AL111" s="119">
        <v>16</v>
      </c>
      <c r="AM111" s="119">
        <v>16</v>
      </c>
      <c r="AN111" s="119">
        <v>16</v>
      </c>
      <c r="AO111" s="119">
        <v>16</v>
      </c>
      <c r="AP111" s="119">
        <v>16</v>
      </c>
      <c r="AQ111" s="119">
        <v>12</v>
      </c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83"/>
      <c r="BE111" s="84"/>
      <c r="BF111" s="84"/>
      <c r="BG111" s="84"/>
      <c r="BH111" s="85"/>
    </row>
    <row r="112" spans="1:60" ht="17.25" customHeight="1" x14ac:dyDescent="0.25">
      <c r="A112" s="2248"/>
      <c r="B112" s="117" t="s">
        <v>851</v>
      </c>
      <c r="C112" s="133" t="s">
        <v>68</v>
      </c>
      <c r="D112" s="134" t="s">
        <v>245</v>
      </c>
      <c r="E112" s="77">
        <v>90</v>
      </c>
      <c r="F112" s="77">
        <v>90</v>
      </c>
      <c r="G112" s="118" t="s">
        <v>377</v>
      </c>
      <c r="H112" s="144" t="s">
        <v>847</v>
      </c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56"/>
      <c r="AJ112" s="157"/>
      <c r="AK112" s="158"/>
      <c r="AL112" s="119"/>
      <c r="AM112" s="119"/>
      <c r="AN112" s="119"/>
      <c r="AO112" s="119"/>
      <c r="AP112" s="119"/>
      <c r="AQ112" s="119">
        <v>8</v>
      </c>
      <c r="AR112" s="119">
        <v>16</v>
      </c>
      <c r="AS112" s="119">
        <v>16</v>
      </c>
      <c r="AT112" s="119">
        <v>16</v>
      </c>
      <c r="AU112" s="119">
        <v>16</v>
      </c>
      <c r="AV112" s="119">
        <v>16</v>
      </c>
      <c r="AW112" s="119"/>
      <c r="AX112" s="119"/>
      <c r="AY112" s="119"/>
      <c r="AZ112" s="119"/>
      <c r="BA112" s="119"/>
      <c r="BB112" s="119"/>
      <c r="BC112" s="119"/>
      <c r="BD112" s="83"/>
      <c r="BE112" s="84"/>
      <c r="BF112" s="84"/>
      <c r="BG112" s="84"/>
      <c r="BH112" s="85"/>
    </row>
    <row r="113" spans="1:60" ht="17.25" customHeight="1" x14ac:dyDescent="0.25">
      <c r="A113" s="2248"/>
      <c r="B113" s="117" t="s">
        <v>851</v>
      </c>
      <c r="C113" s="133" t="s">
        <v>51</v>
      </c>
      <c r="D113" s="134" t="s">
        <v>860</v>
      </c>
      <c r="E113" s="77">
        <v>60</v>
      </c>
      <c r="F113" s="77">
        <v>60</v>
      </c>
      <c r="G113" s="118" t="s">
        <v>377</v>
      </c>
      <c r="H113" s="144" t="s">
        <v>847</v>
      </c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56"/>
      <c r="AJ113" s="157"/>
      <c r="AK113" s="158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>
        <v>40</v>
      </c>
      <c r="AX113" s="119">
        <v>20</v>
      </c>
      <c r="AY113" s="119"/>
      <c r="AZ113" s="119"/>
      <c r="BA113" s="119"/>
      <c r="BB113" s="119"/>
      <c r="BC113" s="119"/>
      <c r="BD113" s="83"/>
      <c r="BE113" s="84"/>
      <c r="BF113" s="84"/>
      <c r="BG113" s="84"/>
      <c r="BH113" s="85"/>
    </row>
    <row r="114" spans="1:60" ht="17.25" customHeight="1" x14ac:dyDescent="0.25">
      <c r="A114" s="2248"/>
      <c r="B114" s="117" t="s">
        <v>851</v>
      </c>
      <c r="C114" s="133" t="s">
        <v>83</v>
      </c>
      <c r="D114" s="134" t="s">
        <v>247</v>
      </c>
      <c r="E114" s="77">
        <v>60</v>
      </c>
      <c r="F114" s="77">
        <v>60</v>
      </c>
      <c r="G114" s="79" t="s">
        <v>315</v>
      </c>
      <c r="H114" s="145" t="s">
        <v>200</v>
      </c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56"/>
      <c r="AJ114" s="157"/>
      <c r="AK114" s="158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>
        <v>20</v>
      </c>
      <c r="AY114" s="119">
        <v>40</v>
      </c>
      <c r="AZ114" s="119"/>
      <c r="BA114" s="119"/>
      <c r="BB114" s="119"/>
      <c r="BC114" s="119"/>
      <c r="BD114" s="83"/>
      <c r="BE114" s="84"/>
      <c r="BF114" s="84"/>
      <c r="BG114" s="84"/>
      <c r="BH114" s="85"/>
    </row>
    <row r="115" spans="1:60" ht="17.25" customHeight="1" x14ac:dyDescent="0.25">
      <c r="A115" s="2248"/>
      <c r="B115" s="117" t="s">
        <v>851</v>
      </c>
      <c r="C115" s="133" t="s">
        <v>72</v>
      </c>
      <c r="D115" s="134" t="s">
        <v>861</v>
      </c>
      <c r="E115" s="77">
        <v>150</v>
      </c>
      <c r="F115" s="77">
        <v>150</v>
      </c>
      <c r="G115" s="79" t="s">
        <v>840</v>
      </c>
      <c r="H115" s="145" t="s">
        <v>192</v>
      </c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56"/>
      <c r="AJ115" s="157"/>
      <c r="AK115" s="158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>
        <v>40</v>
      </c>
      <c r="BA115" s="119">
        <v>40</v>
      </c>
      <c r="BB115" s="119">
        <v>40</v>
      </c>
      <c r="BC115" s="119">
        <v>30</v>
      </c>
      <c r="BD115" s="83"/>
      <c r="BE115" s="84"/>
      <c r="BF115" s="84"/>
      <c r="BG115" s="84"/>
      <c r="BH115" s="85"/>
    </row>
    <row r="116" spans="1:60" s="106" customFormat="1" ht="17.25" customHeight="1" x14ac:dyDescent="0.2">
      <c r="A116" s="2249"/>
      <c r="B116" s="424" t="s">
        <v>1767</v>
      </c>
      <c r="C116" s="95"/>
      <c r="D116" s="95" t="s">
        <v>843</v>
      </c>
      <c r="E116" s="95">
        <f>SUM(E105:E115)</f>
        <v>689</v>
      </c>
      <c r="F116" s="95"/>
      <c r="G116" s="96"/>
      <c r="H116" s="113"/>
      <c r="I116" s="99"/>
      <c r="J116" s="99">
        <f t="shared" ref="J116:BH116" si="10">SUM(J105:J115)</f>
        <v>8</v>
      </c>
      <c r="K116" s="99">
        <f t="shared" si="10"/>
        <v>8</v>
      </c>
      <c r="L116" s="99">
        <f t="shared" si="10"/>
        <v>8</v>
      </c>
      <c r="M116" s="99">
        <f t="shared" si="10"/>
        <v>8</v>
      </c>
      <c r="N116" s="99">
        <f t="shared" si="10"/>
        <v>6</v>
      </c>
      <c r="O116" s="99">
        <f t="shared" si="10"/>
        <v>4</v>
      </c>
      <c r="P116" s="99">
        <f t="shared" si="10"/>
        <v>2</v>
      </c>
      <c r="Q116" s="99">
        <f t="shared" si="10"/>
        <v>4</v>
      </c>
      <c r="R116" s="99">
        <f t="shared" si="10"/>
        <v>8</v>
      </c>
      <c r="S116" s="99">
        <f t="shared" si="10"/>
        <v>8</v>
      </c>
      <c r="T116" s="99">
        <f t="shared" si="10"/>
        <v>8</v>
      </c>
      <c r="U116" s="99">
        <f t="shared" si="10"/>
        <v>5</v>
      </c>
      <c r="V116" s="99">
        <f t="shared" si="10"/>
        <v>3</v>
      </c>
      <c r="W116" s="99">
        <f t="shared" si="10"/>
        <v>3</v>
      </c>
      <c r="X116" s="99">
        <f t="shared" si="10"/>
        <v>4</v>
      </c>
      <c r="Y116" s="99">
        <f t="shared" si="10"/>
        <v>10</v>
      </c>
      <c r="Z116" s="99">
        <f t="shared" si="10"/>
        <v>16</v>
      </c>
      <c r="AA116" s="99">
        <f t="shared" si="10"/>
        <v>16</v>
      </c>
      <c r="AB116" s="99">
        <f t="shared" si="10"/>
        <v>16</v>
      </c>
      <c r="AC116" s="99">
        <f t="shared" si="10"/>
        <v>16</v>
      </c>
      <c r="AD116" s="99">
        <f t="shared" si="10"/>
        <v>16</v>
      </c>
      <c r="AE116" s="99">
        <f t="shared" si="10"/>
        <v>16</v>
      </c>
      <c r="AF116" s="99">
        <f t="shared" si="10"/>
        <v>12</v>
      </c>
      <c r="AG116" s="99">
        <f t="shared" si="10"/>
        <v>16</v>
      </c>
      <c r="AH116" s="99">
        <f t="shared" si="10"/>
        <v>16</v>
      </c>
      <c r="AI116" s="123">
        <f t="shared" si="10"/>
        <v>0</v>
      </c>
      <c r="AJ116" s="124">
        <f t="shared" si="10"/>
        <v>0</v>
      </c>
      <c r="AK116" s="125">
        <f t="shared" si="10"/>
        <v>0</v>
      </c>
      <c r="AL116" s="99">
        <f t="shared" si="10"/>
        <v>16</v>
      </c>
      <c r="AM116" s="99">
        <f t="shared" si="10"/>
        <v>16</v>
      </c>
      <c r="AN116" s="99">
        <f t="shared" si="10"/>
        <v>16</v>
      </c>
      <c r="AO116" s="99">
        <f t="shared" si="10"/>
        <v>16</v>
      </c>
      <c r="AP116" s="99">
        <f t="shared" si="10"/>
        <v>16</v>
      </c>
      <c r="AQ116" s="99">
        <f t="shared" si="10"/>
        <v>20</v>
      </c>
      <c r="AR116" s="99">
        <f t="shared" si="10"/>
        <v>16</v>
      </c>
      <c r="AS116" s="99">
        <f t="shared" si="10"/>
        <v>16</v>
      </c>
      <c r="AT116" s="99">
        <f t="shared" si="10"/>
        <v>16</v>
      </c>
      <c r="AU116" s="99">
        <f t="shared" si="10"/>
        <v>16</v>
      </c>
      <c r="AV116" s="99">
        <f t="shared" si="10"/>
        <v>16</v>
      </c>
      <c r="AW116" s="99">
        <f t="shared" si="10"/>
        <v>40</v>
      </c>
      <c r="AX116" s="99">
        <f t="shared" si="10"/>
        <v>40</v>
      </c>
      <c r="AY116" s="99">
        <f t="shared" si="10"/>
        <v>40</v>
      </c>
      <c r="AZ116" s="99">
        <f t="shared" si="10"/>
        <v>40</v>
      </c>
      <c r="BA116" s="99">
        <f t="shared" si="10"/>
        <v>40</v>
      </c>
      <c r="BB116" s="99">
        <f t="shared" si="10"/>
        <v>40</v>
      </c>
      <c r="BC116" s="99">
        <f t="shared" si="10"/>
        <v>30</v>
      </c>
      <c r="BD116" s="126">
        <f t="shared" si="10"/>
        <v>0</v>
      </c>
      <c r="BE116" s="127">
        <f t="shared" si="10"/>
        <v>0</v>
      </c>
      <c r="BF116" s="127">
        <f t="shared" si="10"/>
        <v>0</v>
      </c>
      <c r="BG116" s="127">
        <f t="shared" si="10"/>
        <v>0</v>
      </c>
      <c r="BH116" s="128">
        <f t="shared" si="10"/>
        <v>0</v>
      </c>
    </row>
    <row r="117" spans="1:60" ht="17.25" customHeight="1" x14ac:dyDescent="0.2">
      <c r="A117" s="877"/>
      <c r="B117" s="117" t="s">
        <v>1765</v>
      </c>
      <c r="C117" s="147" t="s">
        <v>153</v>
      </c>
      <c r="D117" s="148" t="s">
        <v>148</v>
      </c>
      <c r="E117" s="108">
        <v>30</v>
      </c>
      <c r="F117" s="108">
        <v>30</v>
      </c>
      <c r="G117" s="116" t="s">
        <v>421</v>
      </c>
      <c r="H117" s="81" t="s">
        <v>420</v>
      </c>
      <c r="I117" s="81">
        <v>6</v>
      </c>
      <c r="J117" s="81">
        <v>6</v>
      </c>
      <c r="K117" s="81">
        <v>6</v>
      </c>
      <c r="L117" s="81">
        <v>6</v>
      </c>
      <c r="M117" s="81">
        <v>6</v>
      </c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92"/>
      <c r="AA117" s="92"/>
      <c r="AB117" s="92"/>
      <c r="AC117" s="81"/>
      <c r="AD117" s="81"/>
      <c r="AE117" s="81"/>
      <c r="AF117" s="81"/>
      <c r="AG117" s="81"/>
      <c r="AH117" s="81"/>
      <c r="AI117" s="83"/>
      <c r="AJ117" s="84"/>
      <c r="AK117" s="85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3"/>
      <c r="BE117" s="84"/>
      <c r="BF117" s="84"/>
      <c r="BG117" s="84"/>
      <c r="BH117" s="85"/>
    </row>
    <row r="118" spans="1:60" ht="17.25" customHeight="1" x14ac:dyDescent="0.2">
      <c r="A118" s="877"/>
      <c r="B118" s="117" t="s">
        <v>1765</v>
      </c>
      <c r="C118" s="147" t="s">
        <v>154</v>
      </c>
      <c r="D118" s="148" t="s">
        <v>136</v>
      </c>
      <c r="E118" s="108">
        <v>15</v>
      </c>
      <c r="F118" s="108">
        <v>15</v>
      </c>
      <c r="G118" s="116" t="s">
        <v>376</v>
      </c>
      <c r="H118" s="81" t="s">
        <v>419</v>
      </c>
      <c r="I118" s="81"/>
      <c r="J118" s="81"/>
      <c r="K118" s="81"/>
      <c r="L118" s="81"/>
      <c r="M118" s="81">
        <v>6</v>
      </c>
      <c r="N118" s="81">
        <v>6</v>
      </c>
      <c r="O118" s="81">
        <v>6</v>
      </c>
      <c r="P118" s="81">
        <v>3</v>
      </c>
      <c r="Q118" s="81"/>
      <c r="R118" s="81"/>
      <c r="S118" s="81"/>
      <c r="T118" s="81"/>
      <c r="U118" s="81"/>
      <c r="V118" s="81"/>
      <c r="W118" s="81"/>
      <c r="X118" s="81"/>
      <c r="Y118" s="81"/>
      <c r="Z118" s="92"/>
      <c r="AA118" s="92"/>
      <c r="AB118" s="92"/>
      <c r="AC118" s="81"/>
      <c r="AD118" s="81"/>
      <c r="AE118" s="81"/>
      <c r="AF118" s="81"/>
      <c r="AG118" s="81"/>
      <c r="AH118" s="81"/>
      <c r="AI118" s="83"/>
      <c r="AJ118" s="84"/>
      <c r="AK118" s="85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3"/>
      <c r="BE118" s="84"/>
      <c r="BF118" s="84"/>
      <c r="BG118" s="84"/>
      <c r="BH118" s="85"/>
    </row>
    <row r="119" spans="1:60" ht="17.25" customHeight="1" x14ac:dyDescent="0.2">
      <c r="A119" s="877"/>
      <c r="B119" s="117" t="s">
        <v>1765</v>
      </c>
      <c r="C119" s="147" t="s">
        <v>155</v>
      </c>
      <c r="D119" s="148" t="s">
        <v>149</v>
      </c>
      <c r="E119" s="108">
        <v>30</v>
      </c>
      <c r="F119" s="108">
        <v>30</v>
      </c>
      <c r="G119" s="116" t="s">
        <v>329</v>
      </c>
      <c r="H119" s="81" t="s">
        <v>416</v>
      </c>
      <c r="I119" s="81"/>
      <c r="J119" s="81"/>
      <c r="K119" s="81"/>
      <c r="L119" s="81"/>
      <c r="M119" s="81"/>
      <c r="N119" s="81"/>
      <c r="O119" s="81"/>
      <c r="P119" s="81">
        <v>6</v>
      </c>
      <c r="Q119" s="81">
        <v>6</v>
      </c>
      <c r="R119" s="81">
        <v>6</v>
      </c>
      <c r="S119" s="81">
        <v>6</v>
      </c>
      <c r="T119" s="81">
        <v>6</v>
      </c>
      <c r="U119" s="81"/>
      <c r="V119" s="81"/>
      <c r="W119" s="81"/>
      <c r="X119" s="81"/>
      <c r="Y119" s="81"/>
      <c r="Z119" s="92"/>
      <c r="AA119" s="92"/>
      <c r="AB119" s="92"/>
      <c r="AC119" s="81"/>
      <c r="AD119" s="81"/>
      <c r="AE119" s="81"/>
      <c r="AF119" s="81"/>
      <c r="AG119" s="81"/>
      <c r="AH119" s="81"/>
      <c r="AI119" s="83"/>
      <c r="AJ119" s="84"/>
      <c r="AK119" s="85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3"/>
      <c r="BE119" s="84"/>
      <c r="BF119" s="84"/>
      <c r="BG119" s="84"/>
      <c r="BH119" s="85"/>
    </row>
    <row r="120" spans="1:60" ht="17.25" customHeight="1" x14ac:dyDescent="0.2">
      <c r="A120" s="877"/>
      <c r="B120" s="117" t="s">
        <v>1765</v>
      </c>
      <c r="C120" s="147" t="s">
        <v>156</v>
      </c>
      <c r="D120" s="148" t="s">
        <v>862</v>
      </c>
      <c r="E120" s="108">
        <v>45</v>
      </c>
      <c r="F120" s="108">
        <v>45</v>
      </c>
      <c r="G120" s="116" t="s">
        <v>863</v>
      </c>
      <c r="H120" s="81" t="s">
        <v>414</v>
      </c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>
        <v>20</v>
      </c>
      <c r="V120" s="81">
        <v>20</v>
      </c>
      <c r="W120" s="81">
        <v>5</v>
      </c>
      <c r="X120" s="81"/>
      <c r="Y120" s="81"/>
      <c r="Z120" s="92"/>
      <c r="AA120" s="92"/>
      <c r="AB120" s="92"/>
      <c r="AC120" s="81"/>
      <c r="AD120" s="81"/>
      <c r="AE120" s="81"/>
      <c r="AF120" s="81"/>
      <c r="AG120" s="81"/>
      <c r="AH120" s="81"/>
      <c r="AI120" s="83"/>
      <c r="AJ120" s="84"/>
      <c r="AK120" s="85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3"/>
      <c r="BE120" s="84"/>
      <c r="BF120" s="84"/>
      <c r="BG120" s="84"/>
      <c r="BH120" s="85"/>
    </row>
    <row r="121" spans="1:60" ht="17.25" customHeight="1" x14ac:dyDescent="0.2">
      <c r="A121" s="877"/>
      <c r="B121" s="117" t="s">
        <v>1765</v>
      </c>
      <c r="C121" s="147" t="s">
        <v>162</v>
      </c>
      <c r="D121" s="148" t="s">
        <v>59</v>
      </c>
      <c r="E121" s="108">
        <v>30</v>
      </c>
      <c r="F121" s="108">
        <v>30</v>
      </c>
      <c r="G121" s="116" t="s">
        <v>376</v>
      </c>
      <c r="H121" s="81" t="s">
        <v>419</v>
      </c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>
        <v>6</v>
      </c>
      <c r="V121" s="81">
        <v>6</v>
      </c>
      <c r="W121" s="81">
        <v>6</v>
      </c>
      <c r="X121" s="81">
        <v>6</v>
      </c>
      <c r="Y121" s="81">
        <v>6</v>
      </c>
      <c r="Z121" s="92"/>
      <c r="AA121" s="92"/>
      <c r="AB121" s="92"/>
      <c r="AC121" s="81"/>
      <c r="AD121" s="81"/>
      <c r="AE121" s="81"/>
      <c r="AF121" s="81"/>
      <c r="AG121" s="81"/>
      <c r="AH121" s="81"/>
      <c r="AI121" s="83"/>
      <c r="AJ121" s="84"/>
      <c r="AK121" s="85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3"/>
      <c r="BE121" s="84"/>
      <c r="BF121" s="84"/>
      <c r="BG121" s="84"/>
      <c r="BH121" s="85"/>
    </row>
    <row r="122" spans="1:60" ht="17.25" customHeight="1" x14ac:dyDescent="0.25">
      <c r="A122" s="879"/>
      <c r="B122" s="117" t="s">
        <v>1765</v>
      </c>
      <c r="C122" s="138" t="s">
        <v>158</v>
      </c>
      <c r="D122" s="160" t="s">
        <v>852</v>
      </c>
      <c r="E122" s="140">
        <f>SUM(I122:AH122)</f>
        <v>90</v>
      </c>
      <c r="F122" s="140">
        <f>SUM(J122:AI122)</f>
        <v>90</v>
      </c>
      <c r="G122" s="79" t="s">
        <v>379</v>
      </c>
      <c r="H122" s="141" t="s">
        <v>147</v>
      </c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>
        <v>8</v>
      </c>
      <c r="X122" s="119">
        <v>8</v>
      </c>
      <c r="Y122" s="119">
        <v>8</v>
      </c>
      <c r="Z122" s="119">
        <v>8</v>
      </c>
      <c r="AA122" s="119">
        <v>8</v>
      </c>
      <c r="AB122" s="119">
        <v>8</v>
      </c>
      <c r="AC122" s="119">
        <v>8</v>
      </c>
      <c r="AD122" s="119">
        <v>8</v>
      </c>
      <c r="AE122" s="119">
        <v>8</v>
      </c>
      <c r="AF122" s="119">
        <v>8</v>
      </c>
      <c r="AG122" s="119">
        <v>10</v>
      </c>
      <c r="AH122" s="119"/>
      <c r="AI122" s="83"/>
      <c r="AJ122" s="84"/>
      <c r="AK122" s="85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83"/>
      <c r="BE122" s="84"/>
      <c r="BF122" s="84"/>
      <c r="BG122" s="84"/>
      <c r="BH122" s="85"/>
    </row>
    <row r="123" spans="1:60" ht="17.25" customHeight="1" x14ac:dyDescent="0.25">
      <c r="A123" s="879"/>
      <c r="B123" s="117" t="s">
        <v>1765</v>
      </c>
      <c r="C123" s="138" t="s">
        <v>157</v>
      </c>
      <c r="D123" s="139" t="s">
        <v>124</v>
      </c>
      <c r="E123" s="140">
        <f>SUM(I123:AH123)</f>
        <v>45</v>
      </c>
      <c r="F123" s="140">
        <f>SUM(J123:AI123)</f>
        <v>45</v>
      </c>
      <c r="G123" s="79" t="s">
        <v>368</v>
      </c>
      <c r="H123" s="141" t="s">
        <v>127</v>
      </c>
      <c r="I123" s="119"/>
      <c r="J123" s="119"/>
      <c r="K123" s="119"/>
      <c r="L123" s="119"/>
      <c r="M123" s="119"/>
      <c r="N123" s="119"/>
      <c r="O123" s="119"/>
      <c r="P123" s="119"/>
      <c r="Q123" s="119">
        <v>12</v>
      </c>
      <c r="R123" s="119">
        <v>12</v>
      </c>
      <c r="S123" s="119">
        <v>12</v>
      </c>
      <c r="T123" s="119">
        <v>9</v>
      </c>
      <c r="U123" s="119"/>
      <c r="V123" s="119"/>
      <c r="W123" s="119"/>
      <c r="X123" s="119"/>
      <c r="Y123" s="119"/>
      <c r="Z123" s="119"/>
      <c r="AA123" s="119"/>
      <c r="AB123" s="120"/>
      <c r="AC123" s="120"/>
      <c r="AD123" s="120"/>
      <c r="AE123" s="120"/>
      <c r="AF123" s="120"/>
      <c r="AG123" s="120"/>
      <c r="AH123" s="120"/>
      <c r="AI123" s="83"/>
      <c r="AJ123" s="84"/>
      <c r="AK123" s="85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83"/>
      <c r="BE123" s="84"/>
      <c r="BF123" s="84"/>
      <c r="BG123" s="84"/>
      <c r="BH123" s="85"/>
    </row>
    <row r="124" spans="1:60" ht="17.25" customHeight="1" x14ac:dyDescent="0.25">
      <c r="A124" s="2247">
        <v>9</v>
      </c>
      <c r="B124" s="117" t="s">
        <v>1765</v>
      </c>
      <c r="C124" s="133" t="s">
        <v>92</v>
      </c>
      <c r="D124" s="163" t="s">
        <v>255</v>
      </c>
      <c r="E124" s="164">
        <v>30</v>
      </c>
      <c r="F124" s="164">
        <v>30</v>
      </c>
      <c r="G124" s="118" t="s">
        <v>844</v>
      </c>
      <c r="H124" s="165" t="s">
        <v>197</v>
      </c>
      <c r="I124" s="119"/>
      <c r="J124" s="119"/>
      <c r="K124" s="119"/>
      <c r="L124" s="119"/>
      <c r="M124" s="119"/>
      <c r="N124" s="119"/>
      <c r="O124" s="119"/>
      <c r="P124" s="119"/>
      <c r="Q124" s="119">
        <v>4</v>
      </c>
      <c r="R124" s="119">
        <v>4</v>
      </c>
      <c r="S124" s="119">
        <v>4</v>
      </c>
      <c r="T124" s="119">
        <v>4</v>
      </c>
      <c r="U124" s="119">
        <v>4</v>
      </c>
      <c r="V124" s="119">
        <v>4</v>
      </c>
      <c r="W124" s="119">
        <v>4</v>
      </c>
      <c r="X124" s="119">
        <v>2</v>
      </c>
      <c r="Y124" s="119"/>
      <c r="Z124" s="119"/>
      <c r="AA124" s="119"/>
      <c r="AB124" s="120"/>
      <c r="AC124" s="120"/>
      <c r="AD124" s="120"/>
      <c r="AE124" s="120"/>
      <c r="AF124" s="120"/>
      <c r="AG124" s="120"/>
      <c r="AH124" s="120"/>
      <c r="AI124" s="100"/>
      <c r="AJ124" s="101"/>
      <c r="AK124" s="102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83"/>
      <c r="BE124" s="84"/>
      <c r="BF124" s="84"/>
      <c r="BG124" s="84"/>
      <c r="BH124" s="85"/>
    </row>
    <row r="125" spans="1:60" ht="17.25" customHeight="1" x14ac:dyDescent="0.25">
      <c r="A125" s="2248"/>
      <c r="B125" s="117" t="s">
        <v>1765</v>
      </c>
      <c r="C125" s="133" t="s">
        <v>94</v>
      </c>
      <c r="D125" s="163" t="s">
        <v>853</v>
      </c>
      <c r="E125" s="164">
        <v>30</v>
      </c>
      <c r="F125" s="164">
        <v>30</v>
      </c>
      <c r="G125" s="118" t="s">
        <v>844</v>
      </c>
      <c r="H125" s="166" t="s">
        <v>197</v>
      </c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20"/>
      <c r="AC125" s="120"/>
      <c r="AD125" s="120"/>
      <c r="AE125" s="120"/>
      <c r="AF125" s="120"/>
      <c r="AG125" s="120"/>
      <c r="AH125" s="120"/>
      <c r="AI125" s="100"/>
      <c r="AJ125" s="101"/>
      <c r="AK125" s="102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83"/>
      <c r="BE125" s="84"/>
      <c r="BF125" s="84"/>
      <c r="BG125" s="84"/>
      <c r="BH125" s="85"/>
    </row>
    <row r="126" spans="1:60" ht="17.25" customHeight="1" x14ac:dyDescent="0.25">
      <c r="A126" s="2248"/>
      <c r="B126" s="117" t="s">
        <v>1765</v>
      </c>
      <c r="C126" s="133" t="s">
        <v>95</v>
      </c>
      <c r="D126" s="163" t="s">
        <v>854</v>
      </c>
      <c r="E126" s="164">
        <v>15</v>
      </c>
      <c r="F126" s="164">
        <v>15</v>
      </c>
      <c r="G126" s="118" t="s">
        <v>855</v>
      </c>
      <c r="H126" s="166" t="s">
        <v>206</v>
      </c>
      <c r="I126" s="119"/>
      <c r="J126" s="119"/>
      <c r="K126" s="119"/>
      <c r="L126" s="119"/>
      <c r="M126" s="119"/>
      <c r="N126" s="119"/>
      <c r="O126" s="119"/>
      <c r="P126" s="119"/>
      <c r="Q126" s="119"/>
      <c r="R126" s="119">
        <v>3</v>
      </c>
      <c r="S126" s="119">
        <v>3</v>
      </c>
      <c r="T126" s="119">
        <v>3</v>
      </c>
      <c r="U126" s="119">
        <v>4</v>
      </c>
      <c r="V126" s="119">
        <v>2</v>
      </c>
      <c r="W126" s="119"/>
      <c r="X126" s="119"/>
      <c r="Y126" s="119"/>
      <c r="Z126" s="119"/>
      <c r="AA126" s="119"/>
      <c r="AB126" s="120"/>
      <c r="AC126" s="120"/>
      <c r="AD126" s="120"/>
      <c r="AE126" s="120"/>
      <c r="AF126" s="120"/>
      <c r="AG126" s="120"/>
      <c r="AH126" s="120"/>
      <c r="AI126" s="100"/>
      <c r="AJ126" s="101"/>
      <c r="AK126" s="102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83"/>
      <c r="BE126" s="84"/>
      <c r="BF126" s="84"/>
      <c r="BG126" s="84"/>
      <c r="BH126" s="85"/>
    </row>
    <row r="127" spans="1:60" ht="17.25" customHeight="1" x14ac:dyDescent="0.25">
      <c r="A127" s="2248"/>
      <c r="B127" s="117" t="s">
        <v>1765</v>
      </c>
      <c r="C127" s="133" t="s">
        <v>96</v>
      </c>
      <c r="D127" s="163" t="s">
        <v>856</v>
      </c>
      <c r="E127" s="164">
        <v>30</v>
      </c>
      <c r="F127" s="164">
        <v>30</v>
      </c>
      <c r="G127" s="118" t="s">
        <v>314</v>
      </c>
      <c r="H127" s="166" t="s">
        <v>211</v>
      </c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>
        <v>4</v>
      </c>
      <c r="X127" s="119">
        <v>4</v>
      </c>
      <c r="Y127" s="119">
        <v>4</v>
      </c>
      <c r="Z127" s="119">
        <v>4</v>
      </c>
      <c r="AA127" s="119">
        <v>4</v>
      </c>
      <c r="AB127" s="119">
        <v>4</v>
      </c>
      <c r="AC127" s="119">
        <v>4</v>
      </c>
      <c r="AD127" s="119">
        <v>2</v>
      </c>
      <c r="AE127" s="120"/>
      <c r="AF127" s="120"/>
      <c r="AG127" s="120"/>
      <c r="AH127" s="120"/>
      <c r="AI127" s="100"/>
      <c r="AJ127" s="101"/>
      <c r="AK127" s="102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83"/>
      <c r="BE127" s="84"/>
      <c r="BF127" s="84"/>
      <c r="BG127" s="84"/>
      <c r="BH127" s="85"/>
    </row>
    <row r="128" spans="1:60" ht="17.25" customHeight="1" x14ac:dyDescent="0.25">
      <c r="A128" s="2248"/>
      <c r="B128" s="117" t="s">
        <v>1765</v>
      </c>
      <c r="C128" s="133" t="s">
        <v>97</v>
      </c>
      <c r="D128" s="163" t="s">
        <v>243</v>
      </c>
      <c r="E128" s="164">
        <v>30</v>
      </c>
      <c r="F128" s="164">
        <v>30</v>
      </c>
      <c r="G128" s="118" t="s">
        <v>321</v>
      </c>
      <c r="H128" s="166" t="s">
        <v>229</v>
      </c>
      <c r="I128" s="119"/>
      <c r="J128" s="119">
        <v>4</v>
      </c>
      <c r="K128" s="119">
        <v>4</v>
      </c>
      <c r="L128" s="119">
        <v>4</v>
      </c>
      <c r="M128" s="119">
        <v>4</v>
      </c>
      <c r="N128" s="119">
        <v>4</v>
      </c>
      <c r="O128" s="119">
        <v>4</v>
      </c>
      <c r="P128" s="119">
        <v>4</v>
      </c>
      <c r="Q128" s="119">
        <v>2</v>
      </c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20"/>
      <c r="AC128" s="120"/>
      <c r="AD128" s="120"/>
      <c r="AE128" s="120"/>
      <c r="AF128" s="120"/>
      <c r="AG128" s="120"/>
      <c r="AH128" s="120"/>
      <c r="AI128" s="100"/>
      <c r="AJ128" s="101"/>
      <c r="AK128" s="102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83"/>
      <c r="BE128" s="84"/>
      <c r="BF128" s="84"/>
      <c r="BG128" s="84"/>
      <c r="BH128" s="85"/>
    </row>
    <row r="129" spans="1:60" ht="17.25" customHeight="1" x14ac:dyDescent="0.25">
      <c r="A129" s="2248"/>
      <c r="B129" s="117" t="s">
        <v>1765</v>
      </c>
      <c r="C129" s="133" t="s">
        <v>69</v>
      </c>
      <c r="D129" s="163" t="s">
        <v>256</v>
      </c>
      <c r="E129" s="164">
        <v>30</v>
      </c>
      <c r="F129" s="164">
        <v>30</v>
      </c>
      <c r="G129" s="118" t="s">
        <v>313</v>
      </c>
      <c r="H129" s="166" t="s">
        <v>234</v>
      </c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>
        <v>4</v>
      </c>
      <c r="Z129" s="119">
        <v>4</v>
      </c>
      <c r="AA129" s="119">
        <v>4</v>
      </c>
      <c r="AB129" s="119">
        <v>4</v>
      </c>
      <c r="AC129" s="119">
        <v>4</v>
      </c>
      <c r="AD129" s="119">
        <v>4</v>
      </c>
      <c r="AE129" s="119">
        <v>4</v>
      </c>
      <c r="AF129" s="119">
        <v>2</v>
      </c>
      <c r="AG129" s="120"/>
      <c r="AH129" s="120"/>
      <c r="AI129" s="100"/>
      <c r="AJ129" s="101"/>
      <c r="AK129" s="102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83"/>
      <c r="BE129" s="84"/>
      <c r="BF129" s="84"/>
      <c r="BG129" s="84"/>
      <c r="BH129" s="85"/>
    </row>
    <row r="130" spans="1:60" ht="17.25" customHeight="1" x14ac:dyDescent="0.25">
      <c r="A130" s="2248"/>
      <c r="B130" s="117" t="s">
        <v>1765</v>
      </c>
      <c r="C130" s="163" t="s">
        <v>47</v>
      </c>
      <c r="D130" s="163" t="s">
        <v>857</v>
      </c>
      <c r="E130" s="164">
        <v>60</v>
      </c>
      <c r="F130" s="164">
        <v>60</v>
      </c>
      <c r="G130" s="118" t="s">
        <v>312</v>
      </c>
      <c r="H130" s="166" t="s">
        <v>221</v>
      </c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20"/>
      <c r="AC130" s="120"/>
      <c r="AD130" s="120"/>
      <c r="AE130" s="120"/>
      <c r="AF130" s="119">
        <v>12</v>
      </c>
      <c r="AG130" s="119">
        <v>12</v>
      </c>
      <c r="AH130" s="119">
        <v>12</v>
      </c>
      <c r="AI130" s="156"/>
      <c r="AJ130" s="157"/>
      <c r="AK130" s="158"/>
      <c r="AL130" s="119">
        <v>12</v>
      </c>
      <c r="AM130" s="119">
        <v>12</v>
      </c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83"/>
      <c r="BE130" s="84"/>
      <c r="BF130" s="84"/>
      <c r="BG130" s="84"/>
      <c r="BH130" s="85"/>
    </row>
    <row r="131" spans="1:60" ht="17.25" customHeight="1" x14ac:dyDescent="0.25">
      <c r="A131" s="2248"/>
      <c r="B131" s="117" t="s">
        <v>1765</v>
      </c>
      <c r="C131" s="163" t="s">
        <v>49</v>
      </c>
      <c r="D131" s="163" t="s">
        <v>858</v>
      </c>
      <c r="E131" s="164">
        <v>60</v>
      </c>
      <c r="F131" s="164">
        <v>60</v>
      </c>
      <c r="G131" s="118" t="s">
        <v>850</v>
      </c>
      <c r="H131" s="166" t="s">
        <v>203</v>
      </c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20"/>
      <c r="AC131" s="120"/>
      <c r="AD131" s="120"/>
      <c r="AE131" s="120"/>
      <c r="AF131" s="119"/>
      <c r="AG131" s="119"/>
      <c r="AH131" s="119"/>
      <c r="AI131" s="156"/>
      <c r="AJ131" s="157"/>
      <c r="AK131" s="158"/>
      <c r="AL131" s="119"/>
      <c r="AM131" s="119"/>
      <c r="AN131" s="119">
        <v>12</v>
      </c>
      <c r="AO131" s="119">
        <v>12</v>
      </c>
      <c r="AP131" s="119">
        <v>12</v>
      </c>
      <c r="AQ131" s="119">
        <v>12</v>
      </c>
      <c r="AR131" s="119">
        <v>12</v>
      </c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83"/>
      <c r="BE131" s="84"/>
      <c r="BF131" s="84"/>
      <c r="BG131" s="84"/>
      <c r="BH131" s="85"/>
    </row>
    <row r="132" spans="1:60" ht="17.25" customHeight="1" x14ac:dyDescent="0.25">
      <c r="A132" s="2248"/>
      <c r="B132" s="117" t="s">
        <v>1765</v>
      </c>
      <c r="C132" s="163" t="s">
        <v>50</v>
      </c>
      <c r="D132" s="163" t="s">
        <v>859</v>
      </c>
      <c r="E132" s="164">
        <v>120</v>
      </c>
      <c r="F132" s="164">
        <v>120</v>
      </c>
      <c r="G132" s="118" t="s">
        <v>311</v>
      </c>
      <c r="H132" s="166" t="s">
        <v>195</v>
      </c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20"/>
      <c r="AC132" s="120"/>
      <c r="AD132" s="120"/>
      <c r="AE132" s="120"/>
      <c r="AF132" s="119"/>
      <c r="AG132" s="119"/>
      <c r="AH132" s="119"/>
      <c r="AI132" s="156"/>
      <c r="AJ132" s="157"/>
      <c r="AK132" s="158"/>
      <c r="AL132" s="119"/>
      <c r="AM132" s="119"/>
      <c r="AN132" s="119"/>
      <c r="AO132" s="119"/>
      <c r="AP132" s="119"/>
      <c r="AQ132" s="119"/>
      <c r="AR132" s="119"/>
      <c r="AS132" s="119">
        <v>12</v>
      </c>
      <c r="AT132" s="119">
        <v>12</v>
      </c>
      <c r="AU132" s="119">
        <v>12</v>
      </c>
      <c r="AV132" s="119">
        <v>12</v>
      </c>
      <c r="AW132" s="119">
        <v>40</v>
      </c>
      <c r="AX132" s="119">
        <v>32</v>
      </c>
      <c r="AY132" s="119"/>
      <c r="AZ132" s="119"/>
      <c r="BA132" s="119"/>
      <c r="BB132" s="119"/>
      <c r="BC132" s="119"/>
      <c r="BD132" s="83"/>
      <c r="BE132" s="84"/>
      <c r="BF132" s="84"/>
      <c r="BG132" s="84"/>
      <c r="BH132" s="85"/>
    </row>
    <row r="133" spans="1:60" ht="17.25" customHeight="1" x14ac:dyDescent="0.25">
      <c r="A133" s="2248"/>
      <c r="B133" s="117" t="s">
        <v>1765</v>
      </c>
      <c r="C133" s="163" t="s">
        <v>68</v>
      </c>
      <c r="D133" s="163" t="s">
        <v>245</v>
      </c>
      <c r="E133" s="164">
        <v>90</v>
      </c>
      <c r="F133" s="164">
        <v>90</v>
      </c>
      <c r="G133" s="79" t="s">
        <v>315</v>
      </c>
      <c r="H133" s="166" t="s">
        <v>200</v>
      </c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20"/>
      <c r="AC133" s="120"/>
      <c r="AD133" s="120"/>
      <c r="AE133" s="120"/>
      <c r="AF133" s="119"/>
      <c r="AG133" s="119"/>
      <c r="AH133" s="119"/>
      <c r="AI133" s="156"/>
      <c r="AJ133" s="157"/>
      <c r="AK133" s="158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>
        <v>8</v>
      </c>
      <c r="AY133" s="119">
        <v>40</v>
      </c>
      <c r="AZ133" s="119">
        <v>40</v>
      </c>
      <c r="BA133" s="119"/>
      <c r="BB133" s="119"/>
      <c r="BC133" s="119"/>
      <c r="BD133" s="83"/>
      <c r="BE133" s="84"/>
      <c r="BF133" s="84"/>
      <c r="BG133" s="84"/>
      <c r="BH133" s="85"/>
    </row>
    <row r="134" spans="1:60" ht="17.25" customHeight="1" x14ac:dyDescent="0.25">
      <c r="A134" s="2248"/>
      <c r="B134" s="117" t="s">
        <v>1765</v>
      </c>
      <c r="C134" s="163" t="s">
        <v>51</v>
      </c>
      <c r="D134" s="163" t="s">
        <v>860</v>
      </c>
      <c r="E134" s="164">
        <v>60</v>
      </c>
      <c r="F134" s="164">
        <v>60</v>
      </c>
      <c r="G134" s="79" t="s">
        <v>311</v>
      </c>
      <c r="H134" s="166" t="s">
        <v>195</v>
      </c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20"/>
      <c r="AC134" s="120"/>
      <c r="AD134" s="120"/>
      <c r="AE134" s="120"/>
      <c r="AF134" s="119"/>
      <c r="AG134" s="119"/>
      <c r="AH134" s="119"/>
      <c r="AI134" s="156"/>
      <c r="AJ134" s="157"/>
      <c r="AK134" s="158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>
        <v>40</v>
      </c>
      <c r="BB134" s="119">
        <v>20</v>
      </c>
      <c r="BC134" s="119"/>
      <c r="BD134" s="83"/>
      <c r="BE134" s="84"/>
      <c r="BF134" s="84"/>
      <c r="BG134" s="84"/>
      <c r="BH134" s="85"/>
    </row>
    <row r="135" spans="1:60" ht="17.25" customHeight="1" x14ac:dyDescent="0.25">
      <c r="A135" s="2248"/>
      <c r="B135" s="117" t="s">
        <v>1765</v>
      </c>
      <c r="C135" s="163" t="s">
        <v>83</v>
      </c>
      <c r="D135" s="163" t="s">
        <v>247</v>
      </c>
      <c r="E135" s="164">
        <v>60</v>
      </c>
      <c r="F135" s="164">
        <v>60</v>
      </c>
      <c r="G135" s="116" t="s">
        <v>315</v>
      </c>
      <c r="H135" s="166" t="s">
        <v>200</v>
      </c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20"/>
      <c r="AC135" s="120"/>
      <c r="AD135" s="120"/>
      <c r="AE135" s="120"/>
      <c r="AF135" s="119"/>
      <c r="AG135" s="119"/>
      <c r="AH135" s="119"/>
      <c r="AI135" s="156"/>
      <c r="AJ135" s="157"/>
      <c r="AK135" s="158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>
        <v>20</v>
      </c>
      <c r="BC135" s="119">
        <v>40</v>
      </c>
      <c r="BD135" s="83"/>
      <c r="BE135" s="84"/>
      <c r="BF135" s="84"/>
      <c r="BG135" s="84"/>
      <c r="BH135" s="85"/>
    </row>
    <row r="136" spans="1:60" s="106" customFormat="1" ht="17.25" customHeight="1" x14ac:dyDescent="0.2">
      <c r="A136" s="2249"/>
      <c r="B136" s="94">
        <v>35</v>
      </c>
      <c r="C136" s="95"/>
      <c r="D136" s="95" t="s">
        <v>843</v>
      </c>
      <c r="E136" s="95">
        <f>SUM(E124:E135)</f>
        <v>615</v>
      </c>
      <c r="F136" s="95"/>
      <c r="G136" s="96"/>
      <c r="H136" s="113"/>
      <c r="I136" s="99"/>
      <c r="J136" s="99">
        <f t="shared" ref="J136:BH136" si="11">SUM(J124:J135)</f>
        <v>4</v>
      </c>
      <c r="K136" s="99">
        <f t="shared" si="11"/>
        <v>4</v>
      </c>
      <c r="L136" s="99">
        <f t="shared" si="11"/>
        <v>4</v>
      </c>
      <c r="M136" s="99">
        <f t="shared" si="11"/>
        <v>4</v>
      </c>
      <c r="N136" s="99">
        <f t="shared" si="11"/>
        <v>4</v>
      </c>
      <c r="O136" s="99">
        <f t="shared" si="11"/>
        <v>4</v>
      </c>
      <c r="P136" s="99">
        <f t="shared" si="11"/>
        <v>4</v>
      </c>
      <c r="Q136" s="99">
        <f t="shared" si="11"/>
        <v>6</v>
      </c>
      <c r="R136" s="99">
        <f t="shared" si="11"/>
        <v>7</v>
      </c>
      <c r="S136" s="99">
        <f t="shared" si="11"/>
        <v>7</v>
      </c>
      <c r="T136" s="99">
        <f t="shared" si="11"/>
        <v>7</v>
      </c>
      <c r="U136" s="99">
        <f t="shared" si="11"/>
        <v>8</v>
      </c>
      <c r="V136" s="99">
        <f t="shared" si="11"/>
        <v>6</v>
      </c>
      <c r="W136" s="99">
        <f t="shared" si="11"/>
        <v>8</v>
      </c>
      <c r="X136" s="99">
        <f t="shared" si="11"/>
        <v>6</v>
      </c>
      <c r="Y136" s="99">
        <f t="shared" si="11"/>
        <v>8</v>
      </c>
      <c r="Z136" s="99">
        <f t="shared" si="11"/>
        <v>8</v>
      </c>
      <c r="AA136" s="99">
        <f t="shared" si="11"/>
        <v>8</v>
      </c>
      <c r="AB136" s="99">
        <f t="shared" si="11"/>
        <v>8</v>
      </c>
      <c r="AC136" s="99">
        <f t="shared" si="11"/>
        <v>8</v>
      </c>
      <c r="AD136" s="99">
        <f t="shared" si="11"/>
        <v>6</v>
      </c>
      <c r="AE136" s="99">
        <f t="shared" si="11"/>
        <v>4</v>
      </c>
      <c r="AF136" s="99">
        <f t="shared" si="11"/>
        <v>14</v>
      </c>
      <c r="AG136" s="99">
        <f t="shared" si="11"/>
        <v>12</v>
      </c>
      <c r="AH136" s="99">
        <f t="shared" si="11"/>
        <v>12</v>
      </c>
      <c r="AI136" s="123">
        <f t="shared" si="11"/>
        <v>0</v>
      </c>
      <c r="AJ136" s="124">
        <f t="shared" si="11"/>
        <v>0</v>
      </c>
      <c r="AK136" s="125">
        <f t="shared" si="11"/>
        <v>0</v>
      </c>
      <c r="AL136" s="99">
        <f t="shared" si="11"/>
        <v>12</v>
      </c>
      <c r="AM136" s="99">
        <f t="shared" si="11"/>
        <v>12</v>
      </c>
      <c r="AN136" s="99">
        <f t="shared" si="11"/>
        <v>12</v>
      </c>
      <c r="AO136" s="99">
        <f t="shared" si="11"/>
        <v>12</v>
      </c>
      <c r="AP136" s="99">
        <f t="shared" si="11"/>
        <v>12</v>
      </c>
      <c r="AQ136" s="99">
        <f t="shared" si="11"/>
        <v>12</v>
      </c>
      <c r="AR136" s="99">
        <f t="shared" si="11"/>
        <v>12</v>
      </c>
      <c r="AS136" s="99">
        <f t="shared" si="11"/>
        <v>12</v>
      </c>
      <c r="AT136" s="99">
        <f t="shared" si="11"/>
        <v>12</v>
      </c>
      <c r="AU136" s="99">
        <f t="shared" si="11"/>
        <v>12</v>
      </c>
      <c r="AV136" s="99">
        <f t="shared" si="11"/>
        <v>12</v>
      </c>
      <c r="AW136" s="99">
        <f t="shared" si="11"/>
        <v>40</v>
      </c>
      <c r="AX136" s="99">
        <f t="shared" si="11"/>
        <v>40</v>
      </c>
      <c r="AY136" s="99">
        <f t="shared" si="11"/>
        <v>40</v>
      </c>
      <c r="AZ136" s="99">
        <f t="shared" si="11"/>
        <v>40</v>
      </c>
      <c r="BA136" s="99">
        <f t="shared" si="11"/>
        <v>40</v>
      </c>
      <c r="BB136" s="99">
        <f t="shared" si="11"/>
        <v>40</v>
      </c>
      <c r="BC136" s="99">
        <f t="shared" si="11"/>
        <v>40</v>
      </c>
      <c r="BD136" s="126">
        <f t="shared" si="11"/>
        <v>0</v>
      </c>
      <c r="BE136" s="127">
        <f t="shared" si="11"/>
        <v>0</v>
      </c>
      <c r="BF136" s="127">
        <f t="shared" si="11"/>
        <v>0</v>
      </c>
      <c r="BG136" s="127">
        <f t="shared" si="11"/>
        <v>0</v>
      </c>
      <c r="BH136" s="128">
        <f t="shared" si="11"/>
        <v>0</v>
      </c>
    </row>
    <row r="137" spans="1:60" ht="17.25" customHeight="1" x14ac:dyDescent="0.2">
      <c r="A137" s="877"/>
      <c r="B137" s="117" t="s">
        <v>1766</v>
      </c>
      <c r="C137" s="147" t="s">
        <v>153</v>
      </c>
      <c r="D137" s="148" t="s">
        <v>148</v>
      </c>
      <c r="E137" s="108">
        <v>30</v>
      </c>
      <c r="F137" s="108">
        <v>30</v>
      </c>
      <c r="G137" s="116" t="s">
        <v>421</v>
      </c>
      <c r="H137" s="81" t="s">
        <v>420</v>
      </c>
      <c r="I137" s="81">
        <v>6</v>
      </c>
      <c r="J137" s="81">
        <v>6</v>
      </c>
      <c r="K137" s="81">
        <v>6</v>
      </c>
      <c r="L137" s="81">
        <v>6</v>
      </c>
      <c r="M137" s="81">
        <v>6</v>
      </c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92"/>
      <c r="AA137" s="92"/>
      <c r="AB137" s="92"/>
      <c r="AC137" s="81"/>
      <c r="AD137" s="81"/>
      <c r="AE137" s="81"/>
      <c r="AF137" s="81"/>
      <c r="AG137" s="81"/>
      <c r="AH137" s="81"/>
      <c r="AI137" s="83"/>
      <c r="AJ137" s="84"/>
      <c r="AK137" s="85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3"/>
      <c r="BE137" s="84"/>
      <c r="BF137" s="84"/>
      <c r="BG137" s="84"/>
      <c r="BH137" s="85"/>
    </row>
    <row r="138" spans="1:60" ht="17.25" customHeight="1" x14ac:dyDescent="0.2">
      <c r="A138" s="877"/>
      <c r="B138" s="117" t="s">
        <v>1766</v>
      </c>
      <c r="C138" s="147" t="s">
        <v>154</v>
      </c>
      <c r="D138" s="148" t="s">
        <v>136</v>
      </c>
      <c r="E138" s="108">
        <v>15</v>
      </c>
      <c r="F138" s="108">
        <v>15</v>
      </c>
      <c r="G138" s="116" t="s">
        <v>376</v>
      </c>
      <c r="H138" s="81" t="s">
        <v>419</v>
      </c>
      <c r="I138" s="81"/>
      <c r="J138" s="81"/>
      <c r="K138" s="81"/>
      <c r="L138" s="81"/>
      <c r="M138" s="81">
        <v>6</v>
      </c>
      <c r="N138" s="81">
        <v>6</v>
      </c>
      <c r="O138" s="81">
        <v>6</v>
      </c>
      <c r="P138" s="81">
        <v>3</v>
      </c>
      <c r="Q138" s="81"/>
      <c r="R138" s="81"/>
      <c r="S138" s="81"/>
      <c r="T138" s="81"/>
      <c r="U138" s="81"/>
      <c r="V138" s="81"/>
      <c r="W138" s="81"/>
      <c r="X138" s="81"/>
      <c r="Y138" s="81"/>
      <c r="Z138" s="92"/>
      <c r="AA138" s="92"/>
      <c r="AB138" s="92"/>
      <c r="AC138" s="81"/>
      <c r="AD138" s="81"/>
      <c r="AE138" s="81"/>
      <c r="AF138" s="81"/>
      <c r="AG138" s="81"/>
      <c r="AH138" s="81"/>
      <c r="AI138" s="83"/>
      <c r="AJ138" s="84"/>
      <c r="AK138" s="85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3"/>
      <c r="BE138" s="84"/>
      <c r="BF138" s="84"/>
      <c r="BG138" s="84"/>
      <c r="BH138" s="85"/>
    </row>
    <row r="139" spans="1:60" ht="17.25" customHeight="1" x14ac:dyDescent="0.2">
      <c r="A139" s="877"/>
      <c r="B139" s="117" t="s">
        <v>1766</v>
      </c>
      <c r="C139" s="147" t="s">
        <v>155</v>
      </c>
      <c r="D139" s="148" t="s">
        <v>149</v>
      </c>
      <c r="E139" s="108">
        <v>30</v>
      </c>
      <c r="F139" s="108">
        <v>30</v>
      </c>
      <c r="G139" s="116" t="s">
        <v>329</v>
      </c>
      <c r="H139" s="81" t="s">
        <v>416</v>
      </c>
      <c r="I139" s="81"/>
      <c r="J139" s="81"/>
      <c r="K139" s="81"/>
      <c r="L139" s="81"/>
      <c r="M139" s="81"/>
      <c r="N139" s="81"/>
      <c r="O139" s="81"/>
      <c r="P139" s="81">
        <v>6</v>
      </c>
      <c r="Q139" s="81">
        <v>6</v>
      </c>
      <c r="R139" s="81">
        <v>6</v>
      </c>
      <c r="S139" s="81">
        <v>6</v>
      </c>
      <c r="T139" s="81">
        <v>6</v>
      </c>
      <c r="U139" s="81"/>
      <c r="V139" s="81"/>
      <c r="W139" s="81"/>
      <c r="X139" s="81"/>
      <c r="Y139" s="81"/>
      <c r="Z139" s="92"/>
      <c r="AA139" s="92"/>
      <c r="AB139" s="92"/>
      <c r="AC139" s="81"/>
      <c r="AD139" s="81"/>
      <c r="AE139" s="81"/>
      <c r="AF139" s="81"/>
      <c r="AG139" s="81"/>
      <c r="AH139" s="81"/>
      <c r="AI139" s="83"/>
      <c r="AJ139" s="84"/>
      <c r="AK139" s="85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3"/>
      <c r="BE139" s="84"/>
      <c r="BF139" s="84"/>
      <c r="BG139" s="84"/>
      <c r="BH139" s="85"/>
    </row>
    <row r="140" spans="1:60" ht="17.25" customHeight="1" x14ac:dyDescent="0.2">
      <c r="A140" s="877"/>
      <c r="B140" s="117" t="s">
        <v>1766</v>
      </c>
      <c r="C140" s="147" t="s">
        <v>156</v>
      </c>
      <c r="D140" s="148" t="s">
        <v>862</v>
      </c>
      <c r="E140" s="108">
        <v>45</v>
      </c>
      <c r="F140" s="108">
        <v>45</v>
      </c>
      <c r="G140" s="116" t="s">
        <v>863</v>
      </c>
      <c r="H140" s="81" t="s">
        <v>414</v>
      </c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>
        <v>20</v>
      </c>
      <c r="V140" s="81">
        <v>20</v>
      </c>
      <c r="W140" s="81">
        <v>5</v>
      </c>
      <c r="X140" s="81"/>
      <c r="Y140" s="81"/>
      <c r="Z140" s="92"/>
      <c r="AA140" s="92"/>
      <c r="AB140" s="92"/>
      <c r="AC140" s="81"/>
      <c r="AD140" s="81"/>
      <c r="AE140" s="81"/>
      <c r="AF140" s="81"/>
      <c r="AG140" s="81"/>
      <c r="AH140" s="81"/>
      <c r="AI140" s="83"/>
      <c r="AJ140" s="84"/>
      <c r="AK140" s="85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3"/>
      <c r="BE140" s="84"/>
      <c r="BF140" s="84"/>
      <c r="BG140" s="84"/>
      <c r="BH140" s="85"/>
    </row>
    <row r="141" spans="1:60" ht="17.25" customHeight="1" x14ac:dyDescent="0.2">
      <c r="A141" s="877"/>
      <c r="B141" s="117" t="s">
        <v>1766</v>
      </c>
      <c r="C141" s="147" t="s">
        <v>162</v>
      </c>
      <c r="D141" s="148" t="s">
        <v>59</v>
      </c>
      <c r="E141" s="108">
        <v>30</v>
      </c>
      <c r="F141" s="108">
        <v>30</v>
      </c>
      <c r="G141" s="116" t="s">
        <v>376</v>
      </c>
      <c r="H141" s="81" t="s">
        <v>419</v>
      </c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>
        <v>6</v>
      </c>
      <c r="V141" s="81">
        <v>6</v>
      </c>
      <c r="W141" s="81">
        <v>6</v>
      </c>
      <c r="X141" s="81">
        <v>6</v>
      </c>
      <c r="Y141" s="81">
        <v>6</v>
      </c>
      <c r="Z141" s="92"/>
      <c r="AA141" s="92"/>
      <c r="AB141" s="92"/>
      <c r="AC141" s="81"/>
      <c r="AD141" s="81"/>
      <c r="AE141" s="81"/>
      <c r="AF141" s="81"/>
      <c r="AG141" s="81"/>
      <c r="AH141" s="81"/>
      <c r="AI141" s="83"/>
      <c r="AJ141" s="84"/>
      <c r="AK141" s="85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3"/>
      <c r="BE141" s="84"/>
      <c r="BF141" s="84"/>
      <c r="BG141" s="84"/>
      <c r="BH141" s="85"/>
    </row>
    <row r="142" spans="1:60" ht="17.25" customHeight="1" x14ac:dyDescent="0.25">
      <c r="A142" s="879"/>
      <c r="B142" s="117" t="s">
        <v>1766</v>
      </c>
      <c r="C142" s="138" t="s">
        <v>158</v>
      </c>
      <c r="D142" s="160" t="s">
        <v>852</v>
      </c>
      <c r="E142" s="140">
        <f>SUM(I142:AH142)</f>
        <v>90</v>
      </c>
      <c r="F142" s="140">
        <f>SUM(J142:AI142)</f>
        <v>90</v>
      </c>
      <c r="G142" s="79" t="s">
        <v>379</v>
      </c>
      <c r="H142" s="141" t="s">
        <v>147</v>
      </c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>
        <v>8</v>
      </c>
      <c r="X142" s="119">
        <v>8</v>
      </c>
      <c r="Y142" s="119">
        <v>8</v>
      </c>
      <c r="Z142" s="119">
        <v>8</v>
      </c>
      <c r="AA142" s="119">
        <v>8</v>
      </c>
      <c r="AB142" s="119">
        <v>8</v>
      </c>
      <c r="AC142" s="119">
        <v>8</v>
      </c>
      <c r="AD142" s="119">
        <v>8</v>
      </c>
      <c r="AE142" s="119">
        <v>8</v>
      </c>
      <c r="AF142" s="119">
        <v>8</v>
      </c>
      <c r="AG142" s="119">
        <v>10</v>
      </c>
      <c r="AH142" s="119"/>
      <c r="AI142" s="83"/>
      <c r="AJ142" s="84"/>
      <c r="AK142" s="85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83"/>
      <c r="BE142" s="84"/>
      <c r="BF142" s="84"/>
      <c r="BG142" s="84"/>
      <c r="BH142" s="85"/>
    </row>
    <row r="143" spans="1:60" ht="17.25" customHeight="1" x14ac:dyDescent="0.25">
      <c r="A143" s="879"/>
      <c r="B143" s="117" t="s">
        <v>1766</v>
      </c>
      <c r="C143" s="138" t="s">
        <v>157</v>
      </c>
      <c r="D143" s="139" t="s">
        <v>124</v>
      </c>
      <c r="E143" s="140">
        <f>SUM(I143:AH143)</f>
        <v>45</v>
      </c>
      <c r="F143" s="140">
        <f>SUM(J143:AI143)</f>
        <v>45</v>
      </c>
      <c r="G143" s="79" t="s">
        <v>368</v>
      </c>
      <c r="H143" s="141" t="s">
        <v>127</v>
      </c>
      <c r="I143" s="119"/>
      <c r="J143" s="119"/>
      <c r="K143" s="119"/>
      <c r="L143" s="119"/>
      <c r="M143" s="119"/>
      <c r="N143" s="119"/>
      <c r="O143" s="119"/>
      <c r="P143" s="119"/>
      <c r="Q143" s="119">
        <v>12</v>
      </c>
      <c r="R143" s="119">
        <v>12</v>
      </c>
      <c r="S143" s="119">
        <v>12</v>
      </c>
      <c r="T143" s="119">
        <v>9</v>
      </c>
      <c r="U143" s="119"/>
      <c r="V143" s="119"/>
      <c r="W143" s="119"/>
      <c r="X143" s="119"/>
      <c r="Y143" s="119"/>
      <c r="Z143" s="119"/>
      <c r="AA143" s="119"/>
      <c r="AB143" s="120"/>
      <c r="AC143" s="120"/>
      <c r="AD143" s="120"/>
      <c r="AE143" s="120"/>
      <c r="AF143" s="120"/>
      <c r="AG143" s="120"/>
      <c r="AH143" s="120"/>
      <c r="AI143" s="83"/>
      <c r="AJ143" s="84"/>
      <c r="AK143" s="85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83"/>
      <c r="BE143" s="84"/>
      <c r="BF143" s="84"/>
      <c r="BG143" s="84"/>
      <c r="BH143" s="85"/>
    </row>
    <row r="144" spans="1:60" ht="17.25" customHeight="1" x14ac:dyDescent="0.25">
      <c r="A144" s="2247">
        <v>9</v>
      </c>
      <c r="B144" s="117" t="s">
        <v>1766</v>
      </c>
      <c r="C144" s="133" t="s">
        <v>92</v>
      </c>
      <c r="D144" s="163" t="s">
        <v>255</v>
      </c>
      <c r="E144" s="164">
        <v>30</v>
      </c>
      <c r="F144" s="164">
        <v>30</v>
      </c>
      <c r="G144" s="118" t="s">
        <v>844</v>
      </c>
      <c r="H144" s="165" t="s">
        <v>197</v>
      </c>
      <c r="I144" s="119"/>
      <c r="J144" s="119"/>
      <c r="K144" s="119"/>
      <c r="L144" s="119"/>
      <c r="M144" s="119"/>
      <c r="N144" s="119"/>
      <c r="O144" s="119"/>
      <c r="P144" s="119"/>
      <c r="Q144" s="119">
        <v>4</v>
      </c>
      <c r="R144" s="119">
        <v>4</v>
      </c>
      <c r="S144" s="119">
        <v>4</v>
      </c>
      <c r="T144" s="119">
        <v>4</v>
      </c>
      <c r="U144" s="119">
        <v>4</v>
      </c>
      <c r="V144" s="119">
        <v>4</v>
      </c>
      <c r="W144" s="119">
        <v>4</v>
      </c>
      <c r="X144" s="119">
        <v>2</v>
      </c>
      <c r="Y144" s="119"/>
      <c r="Z144" s="119"/>
      <c r="AA144" s="119"/>
      <c r="AB144" s="120"/>
      <c r="AC144" s="120"/>
      <c r="AD144" s="120"/>
      <c r="AE144" s="120"/>
      <c r="AF144" s="120"/>
      <c r="AG144" s="120"/>
      <c r="AH144" s="120"/>
      <c r="AI144" s="100"/>
      <c r="AJ144" s="101"/>
      <c r="AK144" s="102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83"/>
      <c r="BE144" s="84"/>
      <c r="BF144" s="84"/>
      <c r="BG144" s="84"/>
      <c r="BH144" s="85"/>
    </row>
    <row r="145" spans="1:60" ht="17.25" customHeight="1" x14ac:dyDescent="0.25">
      <c r="A145" s="2248"/>
      <c r="B145" s="117" t="s">
        <v>1766</v>
      </c>
      <c r="C145" s="133" t="s">
        <v>94</v>
      </c>
      <c r="D145" s="163" t="s">
        <v>853</v>
      </c>
      <c r="E145" s="164">
        <v>30</v>
      </c>
      <c r="F145" s="164">
        <v>30</v>
      </c>
      <c r="G145" s="118" t="s">
        <v>844</v>
      </c>
      <c r="H145" s="166" t="s">
        <v>197</v>
      </c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20"/>
      <c r="AC145" s="120"/>
      <c r="AD145" s="120"/>
      <c r="AE145" s="120"/>
      <c r="AF145" s="120"/>
      <c r="AG145" s="120"/>
      <c r="AH145" s="120"/>
      <c r="AI145" s="100"/>
      <c r="AJ145" s="101"/>
      <c r="AK145" s="102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83"/>
      <c r="BE145" s="84"/>
      <c r="BF145" s="84"/>
      <c r="BG145" s="84"/>
      <c r="BH145" s="85"/>
    </row>
    <row r="146" spans="1:60" ht="17.25" customHeight="1" x14ac:dyDescent="0.25">
      <c r="A146" s="2248"/>
      <c r="B146" s="117" t="s">
        <v>1766</v>
      </c>
      <c r="C146" s="133" t="s">
        <v>95</v>
      </c>
      <c r="D146" s="163" t="s">
        <v>854</v>
      </c>
      <c r="E146" s="164">
        <v>15</v>
      </c>
      <c r="F146" s="164">
        <v>15</v>
      </c>
      <c r="G146" s="118" t="s">
        <v>855</v>
      </c>
      <c r="H146" s="166" t="s">
        <v>206</v>
      </c>
      <c r="I146" s="119"/>
      <c r="J146" s="119"/>
      <c r="K146" s="119"/>
      <c r="L146" s="119"/>
      <c r="M146" s="119"/>
      <c r="N146" s="119"/>
      <c r="O146" s="119"/>
      <c r="P146" s="119"/>
      <c r="Q146" s="119"/>
      <c r="R146" s="119">
        <v>3</v>
      </c>
      <c r="S146" s="119">
        <v>3</v>
      </c>
      <c r="T146" s="119">
        <v>3</v>
      </c>
      <c r="U146" s="119">
        <v>4</v>
      </c>
      <c r="V146" s="119">
        <v>2</v>
      </c>
      <c r="W146" s="119"/>
      <c r="X146" s="119"/>
      <c r="Y146" s="119"/>
      <c r="Z146" s="119"/>
      <c r="AA146" s="119"/>
      <c r="AB146" s="120"/>
      <c r="AC146" s="120"/>
      <c r="AD146" s="120"/>
      <c r="AE146" s="120"/>
      <c r="AF146" s="120"/>
      <c r="AG146" s="120"/>
      <c r="AH146" s="120"/>
      <c r="AI146" s="100"/>
      <c r="AJ146" s="101"/>
      <c r="AK146" s="102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83"/>
      <c r="BE146" s="84"/>
      <c r="BF146" s="84"/>
      <c r="BG146" s="84"/>
      <c r="BH146" s="85"/>
    </row>
    <row r="147" spans="1:60" ht="17.25" customHeight="1" x14ac:dyDescent="0.25">
      <c r="A147" s="2248"/>
      <c r="B147" s="117" t="s">
        <v>1766</v>
      </c>
      <c r="C147" s="133" t="s">
        <v>96</v>
      </c>
      <c r="D147" s="163" t="s">
        <v>856</v>
      </c>
      <c r="E147" s="164">
        <v>30</v>
      </c>
      <c r="F147" s="164">
        <v>30</v>
      </c>
      <c r="G147" s="118" t="s">
        <v>314</v>
      </c>
      <c r="H147" s="166" t="s">
        <v>211</v>
      </c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>
        <v>4</v>
      </c>
      <c r="X147" s="119">
        <v>4</v>
      </c>
      <c r="Y147" s="119">
        <v>4</v>
      </c>
      <c r="Z147" s="119">
        <v>4</v>
      </c>
      <c r="AA147" s="119">
        <v>4</v>
      </c>
      <c r="AB147" s="119">
        <v>4</v>
      </c>
      <c r="AC147" s="119">
        <v>4</v>
      </c>
      <c r="AD147" s="119">
        <v>2</v>
      </c>
      <c r="AE147" s="120"/>
      <c r="AF147" s="120"/>
      <c r="AG147" s="120"/>
      <c r="AH147" s="120"/>
      <c r="AI147" s="100"/>
      <c r="AJ147" s="101"/>
      <c r="AK147" s="102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83"/>
      <c r="BE147" s="84"/>
      <c r="BF147" s="84"/>
      <c r="BG147" s="84"/>
      <c r="BH147" s="85"/>
    </row>
    <row r="148" spans="1:60" ht="17.25" customHeight="1" x14ac:dyDescent="0.25">
      <c r="A148" s="2248"/>
      <c r="B148" s="117" t="s">
        <v>1766</v>
      </c>
      <c r="C148" s="133" t="s">
        <v>97</v>
      </c>
      <c r="D148" s="163" t="s">
        <v>243</v>
      </c>
      <c r="E148" s="164">
        <v>30</v>
      </c>
      <c r="F148" s="164">
        <v>30</v>
      </c>
      <c r="G148" s="118" t="s">
        <v>329</v>
      </c>
      <c r="H148" s="166" t="s">
        <v>433</v>
      </c>
      <c r="I148" s="119"/>
      <c r="J148" s="119">
        <v>4</v>
      </c>
      <c r="K148" s="119">
        <v>4</v>
      </c>
      <c r="L148" s="119">
        <v>4</v>
      </c>
      <c r="M148" s="119">
        <v>4</v>
      </c>
      <c r="N148" s="119">
        <v>4</v>
      </c>
      <c r="O148" s="119">
        <v>4</v>
      </c>
      <c r="P148" s="119">
        <v>4</v>
      </c>
      <c r="Q148" s="119">
        <v>2</v>
      </c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20"/>
      <c r="AC148" s="120"/>
      <c r="AD148" s="120"/>
      <c r="AE148" s="120"/>
      <c r="AF148" s="120"/>
      <c r="AG148" s="120"/>
      <c r="AH148" s="120"/>
      <c r="AI148" s="100"/>
      <c r="AJ148" s="101"/>
      <c r="AK148" s="102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83"/>
      <c r="BE148" s="84"/>
      <c r="BF148" s="84"/>
      <c r="BG148" s="84"/>
      <c r="BH148" s="85"/>
    </row>
    <row r="149" spans="1:60" ht="17.25" customHeight="1" x14ac:dyDescent="0.25">
      <c r="A149" s="2248"/>
      <c r="B149" s="117" t="s">
        <v>1766</v>
      </c>
      <c r="C149" s="133" t="s">
        <v>69</v>
      </c>
      <c r="D149" s="163" t="s">
        <v>256</v>
      </c>
      <c r="E149" s="164">
        <v>30</v>
      </c>
      <c r="F149" s="164">
        <v>30</v>
      </c>
      <c r="G149" s="118" t="s">
        <v>313</v>
      </c>
      <c r="H149" s="166" t="s">
        <v>234</v>
      </c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>
        <v>4</v>
      </c>
      <c r="Z149" s="119">
        <v>4</v>
      </c>
      <c r="AA149" s="119">
        <v>4</v>
      </c>
      <c r="AB149" s="119">
        <v>4</v>
      </c>
      <c r="AC149" s="119">
        <v>4</v>
      </c>
      <c r="AD149" s="119">
        <v>4</v>
      </c>
      <c r="AE149" s="119">
        <v>4</v>
      </c>
      <c r="AF149" s="119">
        <v>2</v>
      </c>
      <c r="AG149" s="120"/>
      <c r="AH149" s="120"/>
      <c r="AI149" s="100"/>
      <c r="AJ149" s="101"/>
      <c r="AK149" s="102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83"/>
      <c r="BE149" s="84"/>
      <c r="BF149" s="84"/>
      <c r="BG149" s="84"/>
      <c r="BH149" s="85"/>
    </row>
    <row r="150" spans="1:60" ht="17.25" customHeight="1" x14ac:dyDescent="0.25">
      <c r="A150" s="2248"/>
      <c r="B150" s="117" t="s">
        <v>1766</v>
      </c>
      <c r="C150" s="163" t="s">
        <v>47</v>
      </c>
      <c r="D150" s="163" t="s">
        <v>857</v>
      </c>
      <c r="E150" s="164">
        <v>60</v>
      </c>
      <c r="F150" s="164">
        <v>60</v>
      </c>
      <c r="G150" s="118" t="s">
        <v>312</v>
      </c>
      <c r="H150" s="166" t="s">
        <v>221</v>
      </c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20"/>
      <c r="AC150" s="120"/>
      <c r="AD150" s="120"/>
      <c r="AE150" s="120"/>
      <c r="AF150" s="119">
        <v>12</v>
      </c>
      <c r="AG150" s="119">
        <v>12</v>
      </c>
      <c r="AH150" s="119">
        <v>12</v>
      </c>
      <c r="AI150" s="156"/>
      <c r="AJ150" s="157"/>
      <c r="AK150" s="158"/>
      <c r="AL150" s="119">
        <v>12</v>
      </c>
      <c r="AM150" s="119">
        <v>12</v>
      </c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83"/>
      <c r="BE150" s="84"/>
      <c r="BF150" s="84"/>
      <c r="BG150" s="84"/>
      <c r="BH150" s="85"/>
    </row>
    <row r="151" spans="1:60" ht="17.25" customHeight="1" x14ac:dyDescent="0.25">
      <c r="A151" s="2248"/>
      <c r="B151" s="117" t="s">
        <v>1766</v>
      </c>
      <c r="C151" s="163" t="s">
        <v>49</v>
      </c>
      <c r="D151" s="163" t="s">
        <v>858</v>
      </c>
      <c r="E151" s="164">
        <v>60</v>
      </c>
      <c r="F151" s="164">
        <v>60</v>
      </c>
      <c r="G151" s="118" t="s">
        <v>850</v>
      </c>
      <c r="H151" s="166" t="s">
        <v>203</v>
      </c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20"/>
      <c r="AC151" s="120"/>
      <c r="AD151" s="120"/>
      <c r="AE151" s="120"/>
      <c r="AF151" s="119"/>
      <c r="AG151" s="119"/>
      <c r="AH151" s="119"/>
      <c r="AI151" s="156"/>
      <c r="AJ151" s="157"/>
      <c r="AK151" s="158"/>
      <c r="AL151" s="119"/>
      <c r="AM151" s="119"/>
      <c r="AN151" s="119">
        <v>12</v>
      </c>
      <c r="AO151" s="119">
        <v>12</v>
      </c>
      <c r="AP151" s="119">
        <v>12</v>
      </c>
      <c r="AQ151" s="119">
        <v>12</v>
      </c>
      <c r="AR151" s="119">
        <v>12</v>
      </c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83"/>
      <c r="BE151" s="84"/>
      <c r="BF151" s="84"/>
      <c r="BG151" s="84"/>
      <c r="BH151" s="85"/>
    </row>
    <row r="152" spans="1:60" ht="17.25" customHeight="1" x14ac:dyDescent="0.25">
      <c r="A152" s="2248"/>
      <c r="B152" s="117" t="s">
        <v>1766</v>
      </c>
      <c r="C152" s="163" t="s">
        <v>50</v>
      </c>
      <c r="D152" s="163" t="s">
        <v>859</v>
      </c>
      <c r="E152" s="164">
        <v>120</v>
      </c>
      <c r="F152" s="164">
        <v>120</v>
      </c>
      <c r="G152" s="118" t="s">
        <v>311</v>
      </c>
      <c r="H152" s="166" t="s">
        <v>195</v>
      </c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20"/>
      <c r="AC152" s="120"/>
      <c r="AD152" s="120"/>
      <c r="AE152" s="120"/>
      <c r="AF152" s="119"/>
      <c r="AG152" s="119"/>
      <c r="AH152" s="119"/>
      <c r="AI152" s="156"/>
      <c r="AJ152" s="157"/>
      <c r="AK152" s="158"/>
      <c r="AL152" s="119"/>
      <c r="AM152" s="119"/>
      <c r="AN152" s="119"/>
      <c r="AO152" s="119"/>
      <c r="AP152" s="119"/>
      <c r="AQ152" s="119"/>
      <c r="AR152" s="119"/>
      <c r="AS152" s="119">
        <v>12</v>
      </c>
      <c r="AT152" s="119">
        <v>12</v>
      </c>
      <c r="AU152" s="119">
        <v>12</v>
      </c>
      <c r="AV152" s="119">
        <v>12</v>
      </c>
      <c r="AW152" s="119">
        <v>40</v>
      </c>
      <c r="AX152" s="119">
        <v>32</v>
      </c>
      <c r="AY152" s="119"/>
      <c r="AZ152" s="119"/>
      <c r="BA152" s="119"/>
      <c r="BB152" s="119"/>
      <c r="BC152" s="119"/>
      <c r="BD152" s="83"/>
      <c r="BE152" s="84"/>
      <c r="BF152" s="84"/>
      <c r="BG152" s="84"/>
      <c r="BH152" s="85"/>
    </row>
    <row r="153" spans="1:60" ht="17.25" customHeight="1" x14ac:dyDescent="0.25">
      <c r="A153" s="2248"/>
      <c r="B153" s="117" t="s">
        <v>1766</v>
      </c>
      <c r="C153" s="163" t="s">
        <v>68</v>
      </c>
      <c r="D153" s="163" t="s">
        <v>245</v>
      </c>
      <c r="E153" s="164">
        <v>90</v>
      </c>
      <c r="F153" s="164">
        <v>90</v>
      </c>
      <c r="G153" s="79" t="s">
        <v>315</v>
      </c>
      <c r="H153" s="166" t="s">
        <v>200</v>
      </c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20"/>
      <c r="AC153" s="120"/>
      <c r="AD153" s="120"/>
      <c r="AE153" s="120"/>
      <c r="AF153" s="119"/>
      <c r="AG153" s="119"/>
      <c r="AH153" s="119"/>
      <c r="AI153" s="156"/>
      <c r="AJ153" s="157"/>
      <c r="AK153" s="158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>
        <v>8</v>
      </c>
      <c r="AY153" s="119">
        <v>40</v>
      </c>
      <c r="AZ153" s="119">
        <v>40</v>
      </c>
      <c r="BA153" s="119"/>
      <c r="BB153" s="119"/>
      <c r="BC153" s="119"/>
      <c r="BD153" s="83"/>
      <c r="BE153" s="84"/>
      <c r="BF153" s="84"/>
      <c r="BG153" s="84"/>
      <c r="BH153" s="85"/>
    </row>
    <row r="154" spans="1:60" ht="17.25" customHeight="1" x14ac:dyDescent="0.25">
      <c r="A154" s="2248"/>
      <c r="B154" s="117" t="s">
        <v>1766</v>
      </c>
      <c r="C154" s="163" t="s">
        <v>51</v>
      </c>
      <c r="D154" s="163" t="s">
        <v>860</v>
      </c>
      <c r="E154" s="164">
        <v>60</v>
      </c>
      <c r="F154" s="164">
        <v>60</v>
      </c>
      <c r="G154" s="79" t="s">
        <v>311</v>
      </c>
      <c r="H154" s="166" t="s">
        <v>195</v>
      </c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20"/>
      <c r="AC154" s="120"/>
      <c r="AD154" s="120"/>
      <c r="AE154" s="120"/>
      <c r="AF154" s="119"/>
      <c r="AG154" s="119"/>
      <c r="AH154" s="119"/>
      <c r="AI154" s="156"/>
      <c r="AJ154" s="157"/>
      <c r="AK154" s="158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>
        <v>40</v>
      </c>
      <c r="BB154" s="119">
        <v>20</v>
      </c>
      <c r="BC154" s="119"/>
      <c r="BD154" s="83"/>
      <c r="BE154" s="84"/>
      <c r="BF154" s="84"/>
      <c r="BG154" s="84"/>
      <c r="BH154" s="85"/>
    </row>
    <row r="155" spans="1:60" ht="17.25" customHeight="1" x14ac:dyDescent="0.25">
      <c r="A155" s="2248"/>
      <c r="B155" s="117" t="s">
        <v>1766</v>
      </c>
      <c r="C155" s="163" t="s">
        <v>83</v>
      </c>
      <c r="D155" s="163" t="s">
        <v>247</v>
      </c>
      <c r="E155" s="164">
        <v>60</v>
      </c>
      <c r="F155" s="164">
        <v>60</v>
      </c>
      <c r="G155" s="116" t="s">
        <v>315</v>
      </c>
      <c r="H155" s="166" t="s">
        <v>200</v>
      </c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20"/>
      <c r="AC155" s="120"/>
      <c r="AD155" s="120"/>
      <c r="AE155" s="120"/>
      <c r="AF155" s="119"/>
      <c r="AG155" s="119"/>
      <c r="AH155" s="119"/>
      <c r="AI155" s="156"/>
      <c r="AJ155" s="157"/>
      <c r="AK155" s="158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>
        <v>20</v>
      </c>
      <c r="BC155" s="119">
        <v>40</v>
      </c>
      <c r="BD155" s="83"/>
      <c r="BE155" s="84"/>
      <c r="BF155" s="84"/>
      <c r="BG155" s="84"/>
      <c r="BH155" s="85"/>
    </row>
    <row r="156" spans="1:60" s="106" customFormat="1" ht="17.25" customHeight="1" x14ac:dyDescent="0.2">
      <c r="A156" s="2249"/>
      <c r="B156" s="94" t="s">
        <v>1768</v>
      </c>
      <c r="C156" s="95"/>
      <c r="D156" s="95" t="s">
        <v>843</v>
      </c>
      <c r="E156" s="95">
        <f>SUM(E144:E155)</f>
        <v>615</v>
      </c>
      <c r="F156" s="95"/>
      <c r="G156" s="96"/>
      <c r="H156" s="113"/>
      <c r="I156" s="99"/>
      <c r="J156" s="99">
        <f t="shared" ref="J156:BH156" si="12">SUM(J144:J155)</f>
        <v>4</v>
      </c>
      <c r="K156" s="99">
        <f t="shared" si="12"/>
        <v>4</v>
      </c>
      <c r="L156" s="99">
        <f t="shared" si="12"/>
        <v>4</v>
      </c>
      <c r="M156" s="99">
        <f t="shared" si="12"/>
        <v>4</v>
      </c>
      <c r="N156" s="99">
        <f t="shared" si="12"/>
        <v>4</v>
      </c>
      <c r="O156" s="99">
        <f t="shared" si="12"/>
        <v>4</v>
      </c>
      <c r="P156" s="99">
        <f t="shared" si="12"/>
        <v>4</v>
      </c>
      <c r="Q156" s="99">
        <f t="shared" si="12"/>
        <v>6</v>
      </c>
      <c r="R156" s="99">
        <f t="shared" si="12"/>
        <v>7</v>
      </c>
      <c r="S156" s="99">
        <f t="shared" si="12"/>
        <v>7</v>
      </c>
      <c r="T156" s="99">
        <f t="shared" si="12"/>
        <v>7</v>
      </c>
      <c r="U156" s="99">
        <f t="shared" si="12"/>
        <v>8</v>
      </c>
      <c r="V156" s="99">
        <f t="shared" si="12"/>
        <v>6</v>
      </c>
      <c r="W156" s="99">
        <f t="shared" si="12"/>
        <v>8</v>
      </c>
      <c r="X156" s="99">
        <f t="shared" si="12"/>
        <v>6</v>
      </c>
      <c r="Y156" s="99">
        <f t="shared" si="12"/>
        <v>8</v>
      </c>
      <c r="Z156" s="99">
        <f t="shared" si="12"/>
        <v>8</v>
      </c>
      <c r="AA156" s="99">
        <f t="shared" si="12"/>
        <v>8</v>
      </c>
      <c r="AB156" s="99">
        <f t="shared" si="12"/>
        <v>8</v>
      </c>
      <c r="AC156" s="99">
        <f t="shared" si="12"/>
        <v>8</v>
      </c>
      <c r="AD156" s="99">
        <f t="shared" si="12"/>
        <v>6</v>
      </c>
      <c r="AE156" s="99">
        <f t="shared" si="12"/>
        <v>4</v>
      </c>
      <c r="AF156" s="99">
        <f t="shared" si="12"/>
        <v>14</v>
      </c>
      <c r="AG156" s="99">
        <f t="shared" si="12"/>
        <v>12</v>
      </c>
      <c r="AH156" s="99">
        <f t="shared" si="12"/>
        <v>12</v>
      </c>
      <c r="AI156" s="123">
        <f t="shared" si="12"/>
        <v>0</v>
      </c>
      <c r="AJ156" s="124">
        <f t="shared" si="12"/>
        <v>0</v>
      </c>
      <c r="AK156" s="125">
        <f t="shared" si="12"/>
        <v>0</v>
      </c>
      <c r="AL156" s="99">
        <f t="shared" si="12"/>
        <v>12</v>
      </c>
      <c r="AM156" s="99">
        <f t="shared" si="12"/>
        <v>12</v>
      </c>
      <c r="AN156" s="99">
        <f t="shared" si="12"/>
        <v>12</v>
      </c>
      <c r="AO156" s="99">
        <f t="shared" si="12"/>
        <v>12</v>
      </c>
      <c r="AP156" s="99">
        <f t="shared" si="12"/>
        <v>12</v>
      </c>
      <c r="AQ156" s="99">
        <f t="shared" si="12"/>
        <v>12</v>
      </c>
      <c r="AR156" s="99">
        <f t="shared" si="12"/>
        <v>12</v>
      </c>
      <c r="AS156" s="99">
        <f t="shared" si="12"/>
        <v>12</v>
      </c>
      <c r="AT156" s="99">
        <f t="shared" si="12"/>
        <v>12</v>
      </c>
      <c r="AU156" s="99">
        <f t="shared" si="12"/>
        <v>12</v>
      </c>
      <c r="AV156" s="99">
        <f t="shared" si="12"/>
        <v>12</v>
      </c>
      <c r="AW156" s="99">
        <f t="shared" si="12"/>
        <v>40</v>
      </c>
      <c r="AX156" s="99">
        <f t="shared" si="12"/>
        <v>40</v>
      </c>
      <c r="AY156" s="99">
        <f t="shared" si="12"/>
        <v>40</v>
      </c>
      <c r="AZ156" s="99">
        <f t="shared" si="12"/>
        <v>40</v>
      </c>
      <c r="BA156" s="99">
        <f t="shared" si="12"/>
        <v>40</v>
      </c>
      <c r="BB156" s="99">
        <f t="shared" si="12"/>
        <v>40</v>
      </c>
      <c r="BC156" s="99">
        <f t="shared" si="12"/>
        <v>40</v>
      </c>
      <c r="BD156" s="126">
        <f t="shared" si="12"/>
        <v>0</v>
      </c>
      <c r="BE156" s="127">
        <f t="shared" si="12"/>
        <v>0</v>
      </c>
      <c r="BF156" s="127">
        <f t="shared" si="12"/>
        <v>0</v>
      </c>
      <c r="BG156" s="127">
        <f t="shared" si="12"/>
        <v>0</v>
      </c>
      <c r="BH156" s="128">
        <f t="shared" si="12"/>
        <v>0</v>
      </c>
    </row>
    <row r="157" spans="1:60" s="175" customFormat="1" ht="17.25" customHeight="1" x14ac:dyDescent="0.25">
      <c r="A157" s="167"/>
      <c r="B157" s="708" t="s">
        <v>653</v>
      </c>
      <c r="C157" s="168" t="s">
        <v>123</v>
      </c>
      <c r="D157" s="168" t="s">
        <v>124</v>
      </c>
      <c r="E157" s="140">
        <f>SUM(I157:AH157)</f>
        <v>45</v>
      </c>
      <c r="F157" s="140">
        <f>SUM(J157:AI157)</f>
        <v>45</v>
      </c>
      <c r="G157" s="79" t="s">
        <v>368</v>
      </c>
      <c r="H157" s="169" t="s">
        <v>127</v>
      </c>
      <c r="I157" s="170"/>
      <c r="J157" s="170">
        <v>12</v>
      </c>
      <c r="K157" s="170">
        <v>12</v>
      </c>
      <c r="L157" s="170">
        <v>12</v>
      </c>
      <c r="M157" s="170">
        <v>9</v>
      </c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1"/>
      <c r="AC157" s="171"/>
      <c r="AD157" s="171"/>
      <c r="AE157" s="171"/>
      <c r="AF157" s="171"/>
      <c r="AG157" s="171"/>
      <c r="AH157" s="171"/>
      <c r="AI157" s="172"/>
      <c r="AJ157" s="173"/>
      <c r="AK157" s="174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2"/>
      <c r="BE157" s="173"/>
      <c r="BF157" s="173"/>
      <c r="BG157" s="173"/>
      <c r="BH157" s="174"/>
    </row>
    <row r="158" spans="1:60" ht="17.25" customHeight="1" x14ac:dyDescent="0.25">
      <c r="A158" s="2247">
        <v>10</v>
      </c>
      <c r="B158" s="117" t="s">
        <v>653</v>
      </c>
      <c r="C158" s="133" t="s">
        <v>139</v>
      </c>
      <c r="D158" s="176" t="s">
        <v>865</v>
      </c>
      <c r="E158" s="142">
        <v>30</v>
      </c>
      <c r="F158" s="142">
        <v>30</v>
      </c>
      <c r="G158" s="118" t="s">
        <v>313</v>
      </c>
      <c r="H158" s="145" t="s">
        <v>234</v>
      </c>
      <c r="I158" s="119"/>
      <c r="J158" s="119">
        <v>15</v>
      </c>
      <c r="K158" s="119">
        <v>15</v>
      </c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20"/>
      <c r="AC158" s="137"/>
      <c r="AD158" s="120"/>
      <c r="AE158" s="120"/>
      <c r="AF158" s="120"/>
      <c r="AG158" s="120"/>
      <c r="AH158" s="120"/>
      <c r="AI158" s="100"/>
      <c r="AJ158" s="101"/>
      <c r="AK158" s="102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83"/>
      <c r="BE158" s="84"/>
      <c r="BF158" s="84"/>
      <c r="BG158" s="84"/>
      <c r="BH158" s="85"/>
    </row>
    <row r="159" spans="1:60" ht="17.25" customHeight="1" x14ac:dyDescent="0.25">
      <c r="A159" s="2248"/>
      <c r="B159" s="117" t="s">
        <v>653</v>
      </c>
      <c r="C159" s="93" t="s">
        <v>60</v>
      </c>
      <c r="D159" s="176" t="s">
        <v>265</v>
      </c>
      <c r="E159" s="142">
        <v>30</v>
      </c>
      <c r="F159" s="142">
        <v>30</v>
      </c>
      <c r="G159" s="79" t="s">
        <v>850</v>
      </c>
      <c r="H159" s="145" t="s">
        <v>203</v>
      </c>
      <c r="I159" s="119"/>
      <c r="J159" s="119"/>
      <c r="K159" s="119"/>
      <c r="L159" s="119">
        <v>15</v>
      </c>
      <c r="M159" s="119">
        <v>15</v>
      </c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20"/>
      <c r="AC159" s="137"/>
      <c r="AD159" s="120"/>
      <c r="AE159" s="120"/>
      <c r="AF159" s="120"/>
      <c r="AG159" s="120"/>
      <c r="AH159" s="120"/>
      <c r="AI159" s="100"/>
      <c r="AJ159" s="101"/>
      <c r="AK159" s="102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83"/>
      <c r="BE159" s="84"/>
      <c r="BF159" s="84"/>
      <c r="BG159" s="84"/>
      <c r="BH159" s="85"/>
    </row>
    <row r="160" spans="1:60" ht="17.25" customHeight="1" x14ac:dyDescent="0.25">
      <c r="A160" s="2248"/>
      <c r="B160" s="117" t="s">
        <v>653</v>
      </c>
      <c r="C160" s="93" t="s">
        <v>98</v>
      </c>
      <c r="D160" s="176" t="s">
        <v>261</v>
      </c>
      <c r="E160" s="142">
        <v>22</v>
      </c>
      <c r="F160" s="142">
        <v>22</v>
      </c>
      <c r="G160" s="79" t="s">
        <v>850</v>
      </c>
      <c r="H160" s="145" t="s">
        <v>203</v>
      </c>
      <c r="I160" s="119"/>
      <c r="J160" s="119"/>
      <c r="K160" s="119"/>
      <c r="L160" s="119"/>
      <c r="M160" s="119"/>
      <c r="N160" s="119">
        <v>22</v>
      </c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20"/>
      <c r="AC160" s="137"/>
      <c r="AD160" s="120"/>
      <c r="AE160" s="120"/>
      <c r="AF160" s="120"/>
      <c r="AG160" s="120"/>
      <c r="AH160" s="120"/>
      <c r="AI160" s="100"/>
      <c r="AJ160" s="101"/>
      <c r="AK160" s="102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83"/>
      <c r="BE160" s="84"/>
      <c r="BF160" s="84"/>
      <c r="BG160" s="84"/>
      <c r="BH160" s="85"/>
    </row>
    <row r="161" spans="1:60" ht="17.25" customHeight="1" x14ac:dyDescent="0.25">
      <c r="A161" s="2248"/>
      <c r="B161" s="117" t="s">
        <v>653</v>
      </c>
      <c r="C161" s="93" t="s">
        <v>50</v>
      </c>
      <c r="D161" s="176" t="s">
        <v>866</v>
      </c>
      <c r="E161" s="142" t="s">
        <v>1770</v>
      </c>
      <c r="F161" s="142"/>
      <c r="G161" s="79"/>
      <c r="H161" s="145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20"/>
      <c r="AC161" s="137"/>
      <c r="AD161" s="120"/>
      <c r="AE161" s="120"/>
      <c r="AF161" s="120"/>
      <c r="AG161" s="120"/>
      <c r="AH161" s="120"/>
      <c r="AI161" s="100"/>
      <c r="AJ161" s="101"/>
      <c r="AK161" s="102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83"/>
      <c r="BE161" s="84"/>
      <c r="BF161" s="84"/>
      <c r="BG161" s="84"/>
      <c r="BH161" s="85"/>
    </row>
    <row r="162" spans="1:60" s="106" customFormat="1" ht="17.25" customHeight="1" x14ac:dyDescent="0.2">
      <c r="A162" s="2249"/>
      <c r="B162" s="424" t="s">
        <v>1769</v>
      </c>
      <c r="C162" s="95"/>
      <c r="D162" s="95" t="s">
        <v>843</v>
      </c>
      <c r="E162" s="95">
        <f>SUM(E158:E161)</f>
        <v>82</v>
      </c>
      <c r="F162" s="95"/>
      <c r="G162" s="96"/>
      <c r="H162" s="113"/>
      <c r="I162" s="99"/>
      <c r="J162" s="99">
        <f t="shared" ref="J162:BH162" si="13">SUM(J158:J161)</f>
        <v>15</v>
      </c>
      <c r="K162" s="99">
        <f t="shared" si="13"/>
        <v>15</v>
      </c>
      <c r="L162" s="99">
        <f t="shared" si="13"/>
        <v>15</v>
      </c>
      <c r="M162" s="99">
        <f t="shared" si="13"/>
        <v>15</v>
      </c>
      <c r="N162" s="99">
        <f t="shared" si="13"/>
        <v>22</v>
      </c>
      <c r="O162" s="99">
        <f t="shared" si="13"/>
        <v>0</v>
      </c>
      <c r="P162" s="99">
        <f t="shared" si="13"/>
        <v>0</v>
      </c>
      <c r="Q162" s="99">
        <f t="shared" si="13"/>
        <v>0</v>
      </c>
      <c r="R162" s="99">
        <f t="shared" si="13"/>
        <v>0</v>
      </c>
      <c r="S162" s="99">
        <f t="shared" si="13"/>
        <v>0</v>
      </c>
      <c r="T162" s="99">
        <f t="shared" si="13"/>
        <v>0</v>
      </c>
      <c r="U162" s="99">
        <f t="shared" si="13"/>
        <v>0</v>
      </c>
      <c r="V162" s="99">
        <f t="shared" si="13"/>
        <v>0</v>
      </c>
      <c r="W162" s="99">
        <f t="shared" si="13"/>
        <v>0</v>
      </c>
      <c r="X162" s="99">
        <f t="shared" si="13"/>
        <v>0</v>
      </c>
      <c r="Y162" s="99">
        <f t="shared" si="13"/>
        <v>0</v>
      </c>
      <c r="Z162" s="99">
        <f t="shared" si="13"/>
        <v>0</v>
      </c>
      <c r="AA162" s="99">
        <f t="shared" si="13"/>
        <v>0</v>
      </c>
      <c r="AB162" s="99">
        <f t="shared" si="13"/>
        <v>0</v>
      </c>
      <c r="AC162" s="99">
        <f t="shared" si="13"/>
        <v>0</v>
      </c>
      <c r="AD162" s="99">
        <f t="shared" si="13"/>
        <v>0</v>
      </c>
      <c r="AE162" s="99">
        <f t="shared" si="13"/>
        <v>0</v>
      </c>
      <c r="AF162" s="99">
        <f t="shared" si="13"/>
        <v>0</v>
      </c>
      <c r="AG162" s="99">
        <f t="shared" si="13"/>
        <v>0</v>
      </c>
      <c r="AH162" s="99">
        <f t="shared" si="13"/>
        <v>0</v>
      </c>
      <c r="AI162" s="123">
        <f t="shared" si="13"/>
        <v>0</v>
      </c>
      <c r="AJ162" s="124">
        <f t="shared" si="13"/>
        <v>0</v>
      </c>
      <c r="AK162" s="125">
        <f t="shared" si="13"/>
        <v>0</v>
      </c>
      <c r="AL162" s="99">
        <f t="shared" si="13"/>
        <v>0</v>
      </c>
      <c r="AM162" s="99">
        <f t="shared" si="13"/>
        <v>0</v>
      </c>
      <c r="AN162" s="99">
        <f t="shared" si="13"/>
        <v>0</v>
      </c>
      <c r="AO162" s="99">
        <f t="shared" si="13"/>
        <v>0</v>
      </c>
      <c r="AP162" s="99">
        <f t="shared" si="13"/>
        <v>0</v>
      </c>
      <c r="AQ162" s="99">
        <f t="shared" si="13"/>
        <v>0</v>
      </c>
      <c r="AR162" s="99">
        <f t="shared" si="13"/>
        <v>0</v>
      </c>
      <c r="AS162" s="99">
        <f t="shared" si="13"/>
        <v>0</v>
      </c>
      <c r="AT162" s="99">
        <f t="shared" si="13"/>
        <v>0</v>
      </c>
      <c r="AU162" s="99">
        <f t="shared" si="13"/>
        <v>0</v>
      </c>
      <c r="AV162" s="99">
        <f t="shared" si="13"/>
        <v>0</v>
      </c>
      <c r="AW162" s="99">
        <f t="shared" si="13"/>
        <v>0</v>
      </c>
      <c r="AX162" s="99">
        <f t="shared" si="13"/>
        <v>0</v>
      </c>
      <c r="AY162" s="99">
        <f t="shared" si="13"/>
        <v>0</v>
      </c>
      <c r="AZ162" s="99">
        <f t="shared" si="13"/>
        <v>0</v>
      </c>
      <c r="BA162" s="99">
        <f t="shared" si="13"/>
        <v>0</v>
      </c>
      <c r="BB162" s="99">
        <f t="shared" si="13"/>
        <v>0</v>
      </c>
      <c r="BC162" s="99">
        <f t="shared" si="13"/>
        <v>0</v>
      </c>
      <c r="BD162" s="126">
        <f t="shared" si="13"/>
        <v>0</v>
      </c>
      <c r="BE162" s="127">
        <f t="shared" si="13"/>
        <v>0</v>
      </c>
      <c r="BF162" s="127">
        <f t="shared" si="13"/>
        <v>0</v>
      </c>
      <c r="BG162" s="127">
        <f t="shared" si="13"/>
        <v>0</v>
      </c>
      <c r="BH162" s="128">
        <f t="shared" si="13"/>
        <v>0</v>
      </c>
    </row>
    <row r="163" spans="1:60" ht="17.25" customHeight="1" x14ac:dyDescent="0.2">
      <c r="A163" s="877"/>
      <c r="B163" s="117" t="s">
        <v>867</v>
      </c>
      <c r="C163" s="177" t="s">
        <v>155</v>
      </c>
      <c r="D163" s="178" t="s">
        <v>149</v>
      </c>
      <c r="E163" s="108">
        <v>30</v>
      </c>
      <c r="F163" s="108">
        <v>30</v>
      </c>
      <c r="G163" s="116" t="s">
        <v>329</v>
      </c>
      <c r="H163" s="81" t="s">
        <v>416</v>
      </c>
      <c r="I163" s="81"/>
      <c r="J163" s="81"/>
      <c r="K163" s="81"/>
      <c r="L163" s="81">
        <v>6</v>
      </c>
      <c r="M163" s="81">
        <v>6</v>
      </c>
      <c r="N163" s="81">
        <v>6</v>
      </c>
      <c r="O163" s="81">
        <v>6</v>
      </c>
      <c r="P163" s="81">
        <v>6</v>
      </c>
      <c r="Q163" s="81"/>
      <c r="R163" s="81"/>
      <c r="S163" s="81"/>
      <c r="T163" s="81"/>
      <c r="U163" s="81"/>
      <c r="V163" s="81"/>
      <c r="W163" s="81"/>
      <c r="X163" s="81"/>
      <c r="Y163" s="81"/>
      <c r="Z163" s="92"/>
      <c r="AA163" s="92"/>
      <c r="AB163" s="92"/>
      <c r="AC163" s="81"/>
      <c r="AD163" s="81"/>
      <c r="AE163" s="81"/>
      <c r="AF163" s="81"/>
      <c r="AG163" s="81"/>
      <c r="AH163" s="81"/>
      <c r="AI163" s="83"/>
      <c r="AJ163" s="84"/>
      <c r="AK163" s="85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3"/>
      <c r="BE163" s="84"/>
      <c r="BF163" s="84"/>
      <c r="BG163" s="84"/>
      <c r="BH163" s="85"/>
    </row>
    <row r="164" spans="1:60" ht="17.25" customHeight="1" x14ac:dyDescent="0.25">
      <c r="A164" s="146">
        <v>25</v>
      </c>
      <c r="B164" s="117" t="s">
        <v>867</v>
      </c>
      <c r="C164" s="138" t="s">
        <v>158</v>
      </c>
      <c r="D164" s="160" t="s">
        <v>852</v>
      </c>
      <c r="E164" s="140">
        <f>SUM(I164:AH164)</f>
        <v>90</v>
      </c>
      <c r="F164" s="140">
        <f>SUM(J164:AI164)</f>
        <v>90</v>
      </c>
      <c r="G164" s="79" t="s">
        <v>380</v>
      </c>
      <c r="H164" s="141" t="s">
        <v>146</v>
      </c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>
        <v>8</v>
      </c>
      <c r="T164" s="119">
        <v>8</v>
      </c>
      <c r="U164" s="119">
        <v>8</v>
      </c>
      <c r="V164" s="119">
        <v>8</v>
      </c>
      <c r="W164" s="119">
        <v>8</v>
      </c>
      <c r="X164" s="119">
        <v>8</v>
      </c>
      <c r="Y164" s="119">
        <v>8</v>
      </c>
      <c r="Z164" s="119">
        <v>8</v>
      </c>
      <c r="AA164" s="119">
        <v>8</v>
      </c>
      <c r="AB164" s="119">
        <v>8</v>
      </c>
      <c r="AC164" s="119">
        <v>8</v>
      </c>
      <c r="AD164" s="119">
        <v>2</v>
      </c>
      <c r="AE164" s="119"/>
      <c r="AF164" s="119"/>
      <c r="AG164" s="119"/>
      <c r="AH164" s="119"/>
      <c r="AI164" s="83"/>
      <c r="AJ164" s="84"/>
      <c r="AK164" s="85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83"/>
      <c r="BE164" s="84"/>
      <c r="BF164" s="84"/>
      <c r="BG164" s="84"/>
      <c r="BH164" s="85"/>
    </row>
    <row r="165" spans="1:60" ht="17.25" customHeight="1" x14ac:dyDescent="0.25">
      <c r="A165" s="879"/>
      <c r="B165" s="117" t="s">
        <v>867</v>
      </c>
      <c r="C165" s="138" t="s">
        <v>157</v>
      </c>
      <c r="D165" s="139" t="s">
        <v>124</v>
      </c>
      <c r="E165" s="140">
        <f>SUM(I165:AH165)</f>
        <v>45</v>
      </c>
      <c r="F165" s="140">
        <f>SUM(J165:AI165)</f>
        <v>45</v>
      </c>
      <c r="G165" s="79" t="s">
        <v>374</v>
      </c>
      <c r="H165" s="141" t="s">
        <v>132</v>
      </c>
      <c r="I165" s="119"/>
      <c r="J165" s="119">
        <v>12</v>
      </c>
      <c r="K165" s="119">
        <v>12</v>
      </c>
      <c r="L165" s="119">
        <v>12</v>
      </c>
      <c r="M165" s="119">
        <v>9</v>
      </c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20"/>
      <c r="AC165" s="120"/>
      <c r="AD165" s="120"/>
      <c r="AE165" s="120"/>
      <c r="AF165" s="120"/>
      <c r="AG165" s="120"/>
      <c r="AH165" s="120"/>
      <c r="AI165" s="83"/>
      <c r="AJ165" s="84"/>
      <c r="AK165" s="85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83"/>
      <c r="BE165" s="84"/>
      <c r="BF165" s="84"/>
      <c r="BG165" s="84"/>
      <c r="BH165" s="85"/>
    </row>
    <row r="166" spans="1:60" ht="17.25" customHeight="1" x14ac:dyDescent="0.25">
      <c r="A166" s="2247">
        <v>11</v>
      </c>
      <c r="B166" s="117" t="s">
        <v>867</v>
      </c>
      <c r="C166" s="179" t="s">
        <v>92</v>
      </c>
      <c r="D166" s="180" t="s">
        <v>868</v>
      </c>
      <c r="E166" s="181">
        <v>30</v>
      </c>
      <c r="F166" s="181">
        <v>30</v>
      </c>
      <c r="G166" s="118" t="s">
        <v>844</v>
      </c>
      <c r="H166" s="153" t="s">
        <v>197</v>
      </c>
      <c r="I166" s="119"/>
      <c r="J166" s="119"/>
      <c r="K166" s="119"/>
      <c r="L166" s="119"/>
      <c r="M166" s="119"/>
      <c r="N166" s="119">
        <v>4</v>
      </c>
      <c r="O166" s="119">
        <v>4</v>
      </c>
      <c r="P166" s="119">
        <v>4</v>
      </c>
      <c r="Q166" s="119">
        <v>4</v>
      </c>
      <c r="R166" s="119">
        <v>4</v>
      </c>
      <c r="S166" s="119">
        <v>4</v>
      </c>
      <c r="T166" s="119">
        <v>4</v>
      </c>
      <c r="U166" s="119">
        <v>2</v>
      </c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56"/>
      <c r="AJ166" s="157"/>
      <c r="AK166" s="158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83"/>
      <c r="BE166" s="84"/>
      <c r="BF166" s="84"/>
      <c r="BG166" s="84"/>
      <c r="BH166" s="85"/>
    </row>
    <row r="167" spans="1:60" ht="17.25" customHeight="1" x14ac:dyDescent="0.25">
      <c r="A167" s="2248"/>
      <c r="B167" s="117" t="s">
        <v>867</v>
      </c>
      <c r="C167" s="182" t="s">
        <v>94</v>
      </c>
      <c r="D167" s="183" t="s">
        <v>263</v>
      </c>
      <c r="E167" s="152">
        <v>30</v>
      </c>
      <c r="F167" s="152">
        <v>30</v>
      </c>
      <c r="G167" s="118" t="s">
        <v>855</v>
      </c>
      <c r="H167" s="154" t="s">
        <v>206</v>
      </c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>
        <v>4</v>
      </c>
      <c r="V167" s="119">
        <v>4</v>
      </c>
      <c r="W167" s="119">
        <v>4</v>
      </c>
      <c r="X167" s="119">
        <v>4</v>
      </c>
      <c r="Y167" s="119">
        <v>4</v>
      </c>
      <c r="Z167" s="119">
        <v>4</v>
      </c>
      <c r="AA167" s="119">
        <v>4</v>
      </c>
      <c r="AB167" s="119">
        <v>2</v>
      </c>
      <c r="AC167" s="119"/>
      <c r="AD167" s="119"/>
      <c r="AE167" s="119"/>
      <c r="AF167" s="119"/>
      <c r="AG167" s="119"/>
      <c r="AH167" s="119"/>
      <c r="AI167" s="156"/>
      <c r="AJ167" s="157"/>
      <c r="AK167" s="158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83"/>
      <c r="BE167" s="84"/>
      <c r="BF167" s="84"/>
      <c r="BG167" s="84"/>
      <c r="BH167" s="85"/>
    </row>
    <row r="168" spans="1:60" ht="17.25" customHeight="1" x14ac:dyDescent="0.25">
      <c r="A168" s="2248"/>
      <c r="B168" s="117" t="s">
        <v>867</v>
      </c>
      <c r="C168" s="182" t="s">
        <v>95</v>
      </c>
      <c r="D168" s="183" t="s">
        <v>260</v>
      </c>
      <c r="E168" s="152">
        <v>15</v>
      </c>
      <c r="F168" s="152">
        <v>15</v>
      </c>
      <c r="G168" s="118" t="s">
        <v>314</v>
      </c>
      <c r="H168" s="154" t="s">
        <v>211</v>
      </c>
      <c r="I168" s="119"/>
      <c r="J168" s="119">
        <v>3</v>
      </c>
      <c r="K168" s="119">
        <v>3</v>
      </c>
      <c r="L168" s="119">
        <v>3</v>
      </c>
      <c r="M168" s="119">
        <v>4</v>
      </c>
      <c r="N168" s="119">
        <v>2</v>
      </c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56"/>
      <c r="AJ168" s="157"/>
      <c r="AK168" s="158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83"/>
      <c r="BE168" s="84"/>
      <c r="BF168" s="84"/>
      <c r="BG168" s="84"/>
      <c r="BH168" s="85"/>
    </row>
    <row r="169" spans="1:60" ht="17.25" customHeight="1" x14ac:dyDescent="0.25">
      <c r="A169" s="2248"/>
      <c r="B169" s="117" t="s">
        <v>867</v>
      </c>
      <c r="C169" s="182" t="s">
        <v>97</v>
      </c>
      <c r="D169" s="184" t="s">
        <v>264</v>
      </c>
      <c r="E169" s="152">
        <v>30</v>
      </c>
      <c r="F169" s="152">
        <v>30</v>
      </c>
      <c r="G169" s="118" t="s">
        <v>313</v>
      </c>
      <c r="H169" s="154" t="s">
        <v>234</v>
      </c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>
        <v>8</v>
      </c>
      <c r="AC169" s="119">
        <v>8</v>
      </c>
      <c r="AD169" s="119">
        <v>8</v>
      </c>
      <c r="AE169" s="119">
        <v>6</v>
      </c>
      <c r="AF169" s="119"/>
      <c r="AG169" s="119"/>
      <c r="AH169" s="119"/>
      <c r="AI169" s="156"/>
      <c r="AJ169" s="157"/>
      <c r="AK169" s="158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83"/>
      <c r="BE169" s="84"/>
      <c r="BF169" s="84"/>
      <c r="BG169" s="84"/>
      <c r="BH169" s="85"/>
    </row>
    <row r="170" spans="1:60" ht="17.25" customHeight="1" x14ac:dyDescent="0.25">
      <c r="A170" s="2248"/>
      <c r="B170" s="117" t="s">
        <v>867</v>
      </c>
      <c r="C170" s="182" t="s">
        <v>139</v>
      </c>
      <c r="D170" s="184" t="s">
        <v>869</v>
      </c>
      <c r="E170" s="152">
        <v>60</v>
      </c>
      <c r="F170" s="152">
        <v>60</v>
      </c>
      <c r="G170" s="118" t="s">
        <v>305</v>
      </c>
      <c r="H170" s="154" t="s">
        <v>217</v>
      </c>
      <c r="I170" s="119"/>
      <c r="J170" s="119"/>
      <c r="K170" s="119"/>
      <c r="L170" s="119"/>
      <c r="M170" s="119"/>
      <c r="N170" s="119"/>
      <c r="O170" s="119"/>
      <c r="P170" s="119"/>
      <c r="Q170" s="119">
        <v>8</v>
      </c>
      <c r="R170" s="119">
        <v>8</v>
      </c>
      <c r="S170" s="119">
        <v>8</v>
      </c>
      <c r="T170" s="119">
        <v>8</v>
      </c>
      <c r="U170" s="119">
        <v>8</v>
      </c>
      <c r="V170" s="119">
        <v>8</v>
      </c>
      <c r="W170" s="119">
        <v>8</v>
      </c>
      <c r="X170" s="119">
        <v>8</v>
      </c>
      <c r="Y170" s="119">
        <v>4</v>
      </c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56"/>
      <c r="AJ170" s="157"/>
      <c r="AK170" s="158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83"/>
      <c r="BE170" s="84"/>
      <c r="BF170" s="84"/>
      <c r="BG170" s="84"/>
      <c r="BH170" s="85"/>
    </row>
    <row r="171" spans="1:60" ht="17.25" customHeight="1" x14ac:dyDescent="0.25">
      <c r="A171" s="2248"/>
      <c r="B171" s="117" t="s">
        <v>867</v>
      </c>
      <c r="C171" s="182" t="s">
        <v>75</v>
      </c>
      <c r="D171" s="184" t="s">
        <v>870</v>
      </c>
      <c r="E171" s="152">
        <v>60</v>
      </c>
      <c r="F171" s="152">
        <v>60</v>
      </c>
      <c r="G171" s="118" t="s">
        <v>314</v>
      </c>
      <c r="H171" s="154" t="s">
        <v>211</v>
      </c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>
        <v>16</v>
      </c>
      <c r="AF171" s="119">
        <v>16</v>
      </c>
      <c r="AG171" s="119">
        <v>16</v>
      </c>
      <c r="AH171" s="119">
        <v>12</v>
      </c>
      <c r="AI171" s="156"/>
      <c r="AJ171" s="157"/>
      <c r="AK171" s="158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83"/>
      <c r="BE171" s="84"/>
      <c r="BF171" s="84"/>
      <c r="BG171" s="84"/>
      <c r="BH171" s="85"/>
    </row>
    <row r="172" spans="1:60" ht="17.25" customHeight="1" x14ac:dyDescent="0.25">
      <c r="A172" s="2248"/>
      <c r="B172" s="117" t="s">
        <v>867</v>
      </c>
      <c r="C172" s="182" t="s">
        <v>67</v>
      </c>
      <c r="D172" s="184" t="s">
        <v>871</v>
      </c>
      <c r="E172" s="152">
        <v>60</v>
      </c>
      <c r="F172" s="152">
        <v>60</v>
      </c>
      <c r="G172" s="118" t="s">
        <v>314</v>
      </c>
      <c r="H172" s="154" t="s">
        <v>211</v>
      </c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56"/>
      <c r="AJ172" s="157"/>
      <c r="AK172" s="158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83"/>
      <c r="BE172" s="84"/>
      <c r="BF172" s="84"/>
      <c r="BG172" s="84"/>
      <c r="BH172" s="85"/>
    </row>
    <row r="173" spans="1:60" ht="17.25" customHeight="1" x14ac:dyDescent="0.25">
      <c r="A173" s="2248"/>
      <c r="B173" s="117" t="s">
        <v>867</v>
      </c>
      <c r="C173" s="182" t="s">
        <v>171</v>
      </c>
      <c r="D173" s="184" t="s">
        <v>872</v>
      </c>
      <c r="E173" s="152">
        <v>60</v>
      </c>
      <c r="F173" s="152">
        <v>60</v>
      </c>
      <c r="G173" s="118" t="s">
        <v>313</v>
      </c>
      <c r="H173" s="154" t="s">
        <v>234</v>
      </c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56"/>
      <c r="AJ173" s="157"/>
      <c r="AK173" s="158"/>
      <c r="AL173" s="119">
        <v>16</v>
      </c>
      <c r="AM173" s="119">
        <v>16</v>
      </c>
      <c r="AN173" s="119">
        <v>16</v>
      </c>
      <c r="AO173" s="119">
        <v>12</v>
      </c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83"/>
      <c r="BE173" s="84"/>
      <c r="BF173" s="84"/>
      <c r="BG173" s="84"/>
      <c r="BH173" s="85"/>
    </row>
    <row r="174" spans="1:60" ht="17.25" customHeight="1" x14ac:dyDescent="0.25">
      <c r="A174" s="2248"/>
      <c r="B174" s="117" t="s">
        <v>867</v>
      </c>
      <c r="C174" s="182" t="s">
        <v>152</v>
      </c>
      <c r="D174" s="184" t="s">
        <v>873</v>
      </c>
      <c r="E174" s="152">
        <v>30</v>
      </c>
      <c r="F174" s="152">
        <v>30</v>
      </c>
      <c r="G174" s="118" t="s">
        <v>850</v>
      </c>
      <c r="H174" s="154" t="s">
        <v>203</v>
      </c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56"/>
      <c r="AJ174" s="157"/>
      <c r="AK174" s="158"/>
      <c r="AL174" s="119"/>
      <c r="AM174" s="119"/>
      <c r="AN174" s="119"/>
      <c r="AO174" s="119"/>
      <c r="AP174" s="119">
        <v>16</v>
      </c>
      <c r="AQ174" s="119">
        <v>14</v>
      </c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83"/>
      <c r="BE174" s="84"/>
      <c r="BF174" s="84"/>
      <c r="BG174" s="84"/>
      <c r="BH174" s="85"/>
    </row>
    <row r="175" spans="1:60" ht="17.25" customHeight="1" x14ac:dyDescent="0.25">
      <c r="A175" s="2248"/>
      <c r="B175" s="117" t="s">
        <v>867</v>
      </c>
      <c r="C175" s="185" t="s">
        <v>98</v>
      </c>
      <c r="D175" s="186" t="s">
        <v>874</v>
      </c>
      <c r="E175" s="152">
        <v>150</v>
      </c>
      <c r="F175" s="152">
        <v>48</v>
      </c>
      <c r="G175" s="79"/>
      <c r="H175" s="155" t="s">
        <v>217</v>
      </c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56"/>
      <c r="AJ175" s="157"/>
      <c r="AK175" s="158"/>
      <c r="AL175" s="119"/>
      <c r="AM175" s="119"/>
      <c r="AN175" s="119"/>
      <c r="AO175" s="119"/>
      <c r="AP175" s="119"/>
      <c r="AQ175" s="119"/>
      <c r="AR175" s="119">
        <v>24</v>
      </c>
      <c r="AS175" s="119">
        <v>24</v>
      </c>
      <c r="AX175" s="119"/>
      <c r="AY175" s="119"/>
      <c r="AZ175" s="119"/>
      <c r="BA175" s="119"/>
      <c r="BB175" s="119"/>
      <c r="BC175" s="119"/>
      <c r="BD175" s="83"/>
      <c r="BE175" s="84"/>
      <c r="BF175" s="84"/>
      <c r="BG175" s="84"/>
      <c r="BH175" s="85"/>
    </row>
    <row r="176" spans="1:60" ht="17.25" customHeight="1" x14ac:dyDescent="0.25">
      <c r="A176" s="2248"/>
      <c r="B176" s="117" t="s">
        <v>867</v>
      </c>
      <c r="C176" s="185" t="s">
        <v>98</v>
      </c>
      <c r="D176" s="186" t="s">
        <v>874</v>
      </c>
      <c r="E176" s="152">
        <v>150</v>
      </c>
      <c r="F176" s="152">
        <v>48</v>
      </c>
      <c r="G176" s="79"/>
      <c r="H176" s="155" t="s">
        <v>234</v>
      </c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56"/>
      <c r="AJ176" s="157"/>
      <c r="AK176" s="158"/>
      <c r="AL176" s="119"/>
      <c r="AM176" s="119"/>
      <c r="AN176" s="119"/>
      <c r="AO176" s="119"/>
      <c r="AP176" s="119"/>
      <c r="AQ176" s="119"/>
      <c r="AR176" s="119"/>
      <c r="AS176" s="119"/>
      <c r="AT176" s="119">
        <v>24</v>
      </c>
      <c r="AU176" s="119">
        <v>24</v>
      </c>
      <c r="AV176" s="119"/>
      <c r="AW176" s="119"/>
      <c r="AX176" s="119"/>
      <c r="AY176" s="119"/>
      <c r="AZ176" s="119"/>
      <c r="BA176" s="119"/>
      <c r="BB176" s="119"/>
      <c r="BC176" s="119"/>
      <c r="BD176" s="83"/>
      <c r="BE176" s="84"/>
      <c r="BF176" s="84"/>
      <c r="BG176" s="84"/>
      <c r="BH176" s="85"/>
    </row>
    <row r="177" spans="1:60" ht="17.25" customHeight="1" x14ac:dyDescent="0.25">
      <c r="A177" s="2248"/>
      <c r="B177" s="117" t="s">
        <v>867</v>
      </c>
      <c r="C177" s="185" t="s">
        <v>98</v>
      </c>
      <c r="D177" s="186" t="s">
        <v>874</v>
      </c>
      <c r="E177" s="152">
        <v>150</v>
      </c>
      <c r="F177" s="152">
        <v>54</v>
      </c>
      <c r="G177" s="79"/>
      <c r="H177" s="155" t="s">
        <v>206</v>
      </c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56"/>
      <c r="AJ177" s="157"/>
      <c r="AK177" s="158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>
        <v>24</v>
      </c>
      <c r="AW177" s="119">
        <v>30</v>
      </c>
      <c r="AX177" s="119"/>
      <c r="AY177" s="119"/>
      <c r="AZ177" s="119"/>
      <c r="BA177" s="119"/>
      <c r="BB177" s="119"/>
      <c r="BC177" s="119"/>
      <c r="BD177" s="83"/>
      <c r="BE177" s="84"/>
      <c r="BF177" s="84"/>
      <c r="BG177" s="84"/>
      <c r="BH177" s="85"/>
    </row>
    <row r="178" spans="1:60" ht="17.25" customHeight="1" x14ac:dyDescent="0.25">
      <c r="A178" s="2248"/>
      <c r="B178" s="117" t="s">
        <v>867</v>
      </c>
      <c r="C178" s="185" t="s">
        <v>47</v>
      </c>
      <c r="D178" s="186" t="s">
        <v>875</v>
      </c>
      <c r="E178" s="152">
        <v>100</v>
      </c>
      <c r="F178" s="152">
        <v>100</v>
      </c>
      <c r="G178" s="79" t="s">
        <v>305</v>
      </c>
      <c r="H178" s="155" t="s">
        <v>217</v>
      </c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56"/>
      <c r="AJ178" s="157"/>
      <c r="AK178" s="158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>
        <v>30</v>
      </c>
      <c r="AY178" s="119">
        <v>30</v>
      </c>
      <c r="AZ178" s="119">
        <v>40</v>
      </c>
      <c r="BA178" s="119"/>
      <c r="BB178" s="119"/>
      <c r="BC178" s="119"/>
      <c r="BD178" s="83"/>
      <c r="BE178" s="84"/>
      <c r="BF178" s="84"/>
      <c r="BG178" s="84"/>
      <c r="BH178" s="85"/>
    </row>
    <row r="179" spans="1:60" ht="17.25" customHeight="1" x14ac:dyDescent="0.25">
      <c r="A179" s="2248"/>
      <c r="B179" s="117" t="s">
        <v>867</v>
      </c>
      <c r="C179" s="185" t="s">
        <v>47</v>
      </c>
      <c r="D179" s="186" t="s">
        <v>876</v>
      </c>
      <c r="E179" s="152">
        <v>30</v>
      </c>
      <c r="F179" s="152">
        <v>30</v>
      </c>
      <c r="G179" s="116" t="s">
        <v>313</v>
      </c>
      <c r="H179" s="155" t="s">
        <v>234</v>
      </c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56"/>
      <c r="AJ179" s="157"/>
      <c r="AK179" s="158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  <c r="AZ179" s="119"/>
      <c r="BA179" s="119">
        <v>30</v>
      </c>
      <c r="BB179" s="119"/>
      <c r="BC179" s="119"/>
      <c r="BD179" s="83"/>
      <c r="BE179" s="84"/>
      <c r="BF179" s="84"/>
      <c r="BG179" s="84"/>
      <c r="BH179" s="85"/>
    </row>
    <row r="180" spans="1:60" ht="17.25" customHeight="1" x14ac:dyDescent="0.25">
      <c r="A180" s="2248"/>
      <c r="B180" s="117" t="s">
        <v>867</v>
      </c>
      <c r="C180" s="187" t="s">
        <v>47</v>
      </c>
      <c r="D180" s="188" t="s">
        <v>877</v>
      </c>
      <c r="E180" s="189">
        <v>30</v>
      </c>
      <c r="F180" s="189">
        <v>30</v>
      </c>
      <c r="G180" s="116" t="s">
        <v>314</v>
      </c>
      <c r="H180" s="190" t="s">
        <v>211</v>
      </c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56"/>
      <c r="AJ180" s="157"/>
      <c r="AK180" s="158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  <c r="AV180" s="119"/>
      <c r="AW180" s="119"/>
      <c r="AX180" s="119"/>
      <c r="AY180" s="119"/>
      <c r="AZ180" s="119"/>
      <c r="BA180" s="119"/>
      <c r="BB180" s="119">
        <v>16</v>
      </c>
      <c r="BC180" s="119">
        <v>14</v>
      </c>
      <c r="BD180" s="83"/>
      <c r="BE180" s="84"/>
      <c r="BF180" s="84"/>
      <c r="BG180" s="84"/>
      <c r="BH180" s="85"/>
    </row>
    <row r="181" spans="1:60" s="106" customFormat="1" ht="17.25" customHeight="1" x14ac:dyDescent="0.2">
      <c r="A181" s="2249"/>
      <c r="B181" s="94" t="s">
        <v>1771</v>
      </c>
      <c r="C181" s="95"/>
      <c r="D181" s="95" t="s">
        <v>843</v>
      </c>
      <c r="E181" s="95">
        <f>SUM(E166:E180)</f>
        <v>985</v>
      </c>
      <c r="F181" s="95"/>
      <c r="G181" s="96"/>
      <c r="H181" s="113"/>
      <c r="I181" s="99"/>
      <c r="J181" s="99">
        <f t="shared" ref="J181:BH181" si="14">SUM(J166:J180)</f>
        <v>3</v>
      </c>
      <c r="K181" s="99">
        <f t="shared" si="14"/>
        <v>3</v>
      </c>
      <c r="L181" s="99">
        <f t="shared" si="14"/>
        <v>3</v>
      </c>
      <c r="M181" s="99">
        <f t="shared" si="14"/>
        <v>4</v>
      </c>
      <c r="N181" s="99">
        <f t="shared" si="14"/>
        <v>6</v>
      </c>
      <c r="O181" s="99">
        <f t="shared" si="14"/>
        <v>4</v>
      </c>
      <c r="P181" s="99">
        <f t="shared" si="14"/>
        <v>4</v>
      </c>
      <c r="Q181" s="99">
        <f t="shared" si="14"/>
        <v>12</v>
      </c>
      <c r="R181" s="99">
        <f t="shared" si="14"/>
        <v>12</v>
      </c>
      <c r="S181" s="99">
        <f t="shared" si="14"/>
        <v>12</v>
      </c>
      <c r="T181" s="99">
        <f t="shared" si="14"/>
        <v>12</v>
      </c>
      <c r="U181" s="99">
        <f t="shared" si="14"/>
        <v>14</v>
      </c>
      <c r="V181" s="99">
        <f t="shared" si="14"/>
        <v>12</v>
      </c>
      <c r="W181" s="99">
        <f t="shared" si="14"/>
        <v>12</v>
      </c>
      <c r="X181" s="99">
        <f t="shared" si="14"/>
        <v>12</v>
      </c>
      <c r="Y181" s="99">
        <f t="shared" si="14"/>
        <v>8</v>
      </c>
      <c r="Z181" s="99">
        <f t="shared" si="14"/>
        <v>4</v>
      </c>
      <c r="AA181" s="99">
        <f t="shared" si="14"/>
        <v>4</v>
      </c>
      <c r="AB181" s="99">
        <f t="shared" si="14"/>
        <v>10</v>
      </c>
      <c r="AC181" s="99">
        <f t="shared" si="14"/>
        <v>8</v>
      </c>
      <c r="AD181" s="99">
        <f t="shared" si="14"/>
        <v>8</v>
      </c>
      <c r="AE181" s="99">
        <f t="shared" si="14"/>
        <v>22</v>
      </c>
      <c r="AF181" s="99">
        <f t="shared" si="14"/>
        <v>16</v>
      </c>
      <c r="AG181" s="99">
        <f t="shared" si="14"/>
        <v>16</v>
      </c>
      <c r="AH181" s="99">
        <f t="shared" si="14"/>
        <v>12</v>
      </c>
      <c r="AI181" s="123">
        <f t="shared" si="14"/>
        <v>0</v>
      </c>
      <c r="AJ181" s="124">
        <f t="shared" si="14"/>
        <v>0</v>
      </c>
      <c r="AK181" s="125">
        <f t="shared" si="14"/>
        <v>0</v>
      </c>
      <c r="AL181" s="99">
        <f t="shared" si="14"/>
        <v>16</v>
      </c>
      <c r="AM181" s="99">
        <f t="shared" si="14"/>
        <v>16</v>
      </c>
      <c r="AN181" s="99">
        <f t="shared" si="14"/>
        <v>16</v>
      </c>
      <c r="AO181" s="99">
        <f t="shared" si="14"/>
        <v>12</v>
      </c>
      <c r="AP181" s="99">
        <f t="shared" si="14"/>
        <v>16</v>
      </c>
      <c r="AQ181" s="99">
        <f t="shared" si="14"/>
        <v>14</v>
      </c>
      <c r="AR181" s="99">
        <f t="shared" si="14"/>
        <v>24</v>
      </c>
      <c r="AS181" s="99">
        <f t="shared" si="14"/>
        <v>24</v>
      </c>
      <c r="AT181" s="99">
        <f t="shared" si="14"/>
        <v>24</v>
      </c>
      <c r="AU181" s="99">
        <f t="shared" si="14"/>
        <v>24</v>
      </c>
      <c r="AV181" s="99">
        <f t="shared" si="14"/>
        <v>24</v>
      </c>
      <c r="AW181" s="99">
        <f t="shared" si="14"/>
        <v>30</v>
      </c>
      <c r="AX181" s="99">
        <f t="shared" si="14"/>
        <v>30</v>
      </c>
      <c r="AY181" s="99">
        <f t="shared" si="14"/>
        <v>30</v>
      </c>
      <c r="AZ181" s="99">
        <f t="shared" si="14"/>
        <v>40</v>
      </c>
      <c r="BA181" s="99">
        <f t="shared" si="14"/>
        <v>30</v>
      </c>
      <c r="BB181" s="99">
        <f t="shared" si="14"/>
        <v>16</v>
      </c>
      <c r="BC181" s="99">
        <f t="shared" si="14"/>
        <v>14</v>
      </c>
      <c r="BD181" s="126">
        <f t="shared" si="14"/>
        <v>0</v>
      </c>
      <c r="BE181" s="127">
        <f t="shared" si="14"/>
        <v>0</v>
      </c>
      <c r="BF181" s="127">
        <f t="shared" si="14"/>
        <v>0</v>
      </c>
      <c r="BG181" s="127">
        <f t="shared" si="14"/>
        <v>0</v>
      </c>
      <c r="BH181" s="128">
        <f t="shared" si="14"/>
        <v>0</v>
      </c>
    </row>
    <row r="182" spans="1:60" ht="17.25" customHeight="1" x14ac:dyDescent="0.2">
      <c r="A182" s="877"/>
      <c r="B182" s="709" t="s">
        <v>879</v>
      </c>
      <c r="C182" s="711" t="s">
        <v>153</v>
      </c>
      <c r="D182" s="712" t="s">
        <v>148</v>
      </c>
      <c r="E182" s="713">
        <v>75</v>
      </c>
      <c r="F182" s="711">
        <v>75</v>
      </c>
      <c r="G182" s="710"/>
      <c r="H182" s="81" t="s">
        <v>420</v>
      </c>
      <c r="I182" s="81">
        <v>15</v>
      </c>
      <c r="J182" s="81">
        <v>15</v>
      </c>
      <c r="K182" s="81">
        <v>15</v>
      </c>
      <c r="L182" s="81">
        <v>15</v>
      </c>
      <c r="M182" s="81">
        <v>15</v>
      </c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92"/>
      <c r="AA182" s="92"/>
      <c r="AB182" s="92"/>
      <c r="AC182" s="81"/>
      <c r="AD182" s="81"/>
      <c r="AE182" s="81"/>
      <c r="AF182" s="81"/>
      <c r="AG182" s="81"/>
      <c r="AH182" s="81"/>
      <c r="AI182" s="83"/>
      <c r="AJ182" s="84"/>
      <c r="AK182" s="85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3"/>
      <c r="BE182" s="84"/>
      <c r="BF182" s="84"/>
      <c r="BG182" s="84"/>
      <c r="BH182" s="85"/>
    </row>
    <row r="183" spans="1:60" ht="17.25" customHeight="1" x14ac:dyDescent="0.2">
      <c r="A183" s="146">
        <v>25</v>
      </c>
      <c r="B183" s="709" t="s">
        <v>879</v>
      </c>
      <c r="C183" s="711" t="s">
        <v>154</v>
      </c>
      <c r="D183" s="712" t="s">
        <v>136</v>
      </c>
      <c r="E183" s="713">
        <v>30</v>
      </c>
      <c r="F183" s="711">
        <v>30</v>
      </c>
      <c r="G183" s="430"/>
      <c r="H183" s="141" t="s">
        <v>415</v>
      </c>
      <c r="I183" s="119">
        <v>15</v>
      </c>
      <c r="J183" s="119">
        <v>15</v>
      </c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83"/>
      <c r="AJ183" s="84"/>
      <c r="AK183" s="85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83"/>
      <c r="BE183" s="84"/>
      <c r="BF183" s="84"/>
      <c r="BG183" s="84"/>
      <c r="BH183" s="85"/>
    </row>
    <row r="184" spans="1:60" ht="17.25" customHeight="1" x14ac:dyDescent="0.2">
      <c r="A184" s="879"/>
      <c r="B184" s="709" t="s">
        <v>879</v>
      </c>
      <c r="C184" s="711" t="s">
        <v>155</v>
      </c>
      <c r="D184" s="712" t="s">
        <v>149</v>
      </c>
      <c r="E184" s="713">
        <v>60</v>
      </c>
      <c r="F184" s="711">
        <v>60</v>
      </c>
      <c r="G184" s="430"/>
      <c r="H184" s="141" t="s">
        <v>416</v>
      </c>
      <c r="I184" s="119"/>
      <c r="J184" s="119"/>
      <c r="K184" s="81">
        <v>15</v>
      </c>
      <c r="L184" s="81">
        <v>15</v>
      </c>
      <c r="M184" s="81">
        <v>15</v>
      </c>
      <c r="N184" s="81">
        <v>15</v>
      </c>
      <c r="O184" s="81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20"/>
      <c r="AC184" s="120"/>
      <c r="AD184" s="120"/>
      <c r="AE184" s="120"/>
      <c r="AF184" s="120"/>
      <c r="AG184" s="120"/>
      <c r="AH184" s="120"/>
      <c r="AI184" s="83"/>
      <c r="AJ184" s="84"/>
      <c r="AK184" s="85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83"/>
      <c r="BE184" s="84"/>
      <c r="BF184" s="84"/>
      <c r="BG184" s="84"/>
      <c r="BH184" s="85"/>
    </row>
    <row r="185" spans="1:60" ht="17.25" customHeight="1" x14ac:dyDescent="0.2">
      <c r="A185" s="2247">
        <v>11</v>
      </c>
      <c r="B185" s="709" t="s">
        <v>879</v>
      </c>
      <c r="C185" s="711" t="s">
        <v>156</v>
      </c>
      <c r="D185" s="712" t="s">
        <v>150</v>
      </c>
      <c r="E185" s="713">
        <v>75</v>
      </c>
      <c r="F185" s="711">
        <v>75</v>
      </c>
      <c r="G185" s="444"/>
      <c r="H185" s="153" t="s">
        <v>412</v>
      </c>
      <c r="I185" s="119"/>
      <c r="J185" s="119"/>
      <c r="K185" s="119"/>
      <c r="L185" s="119"/>
      <c r="M185" s="119"/>
      <c r="N185" s="119"/>
      <c r="O185" s="81">
        <v>15</v>
      </c>
      <c r="P185" s="81">
        <v>15</v>
      </c>
      <c r="Q185" s="81">
        <v>15</v>
      </c>
      <c r="R185" s="81">
        <v>15</v>
      </c>
      <c r="S185" s="119">
        <v>15</v>
      </c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56"/>
      <c r="AJ185" s="157"/>
      <c r="AK185" s="158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83"/>
      <c r="BE185" s="84"/>
      <c r="BF185" s="84"/>
      <c r="BG185" s="84"/>
      <c r="BH185" s="85"/>
    </row>
    <row r="186" spans="1:60" ht="17.25" customHeight="1" x14ac:dyDescent="0.2">
      <c r="A186" s="2248"/>
      <c r="B186" s="709" t="s">
        <v>879</v>
      </c>
      <c r="C186" s="711" t="s">
        <v>157</v>
      </c>
      <c r="D186" s="712" t="s">
        <v>124</v>
      </c>
      <c r="E186" s="713">
        <v>75</v>
      </c>
      <c r="F186" s="711">
        <v>75</v>
      </c>
      <c r="G186" s="444"/>
      <c r="H186" s="154" t="s">
        <v>125</v>
      </c>
      <c r="I186" s="119"/>
      <c r="J186" s="119"/>
      <c r="K186" s="81">
        <v>15</v>
      </c>
      <c r="L186" s="81">
        <v>15</v>
      </c>
      <c r="M186" s="81">
        <v>15</v>
      </c>
      <c r="N186" s="81">
        <v>15</v>
      </c>
      <c r="O186" s="119">
        <v>15</v>
      </c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56"/>
      <c r="AJ186" s="157"/>
      <c r="AK186" s="158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83"/>
      <c r="BE186" s="84"/>
      <c r="BF186" s="84"/>
      <c r="BG186" s="84"/>
      <c r="BH186" s="85"/>
    </row>
    <row r="187" spans="1:60" ht="17.25" customHeight="1" x14ac:dyDescent="0.2">
      <c r="A187" s="2248"/>
      <c r="B187" s="709" t="s">
        <v>879</v>
      </c>
      <c r="C187" s="711" t="s">
        <v>158</v>
      </c>
      <c r="D187" s="712" t="s">
        <v>639</v>
      </c>
      <c r="E187" s="713">
        <v>120</v>
      </c>
      <c r="F187" s="711">
        <v>120</v>
      </c>
      <c r="G187" s="444"/>
      <c r="H187" s="154" t="s">
        <v>144</v>
      </c>
      <c r="I187" s="119"/>
      <c r="J187" s="119"/>
      <c r="K187" s="119"/>
      <c r="L187" s="119"/>
      <c r="M187" s="119"/>
      <c r="N187" s="119"/>
      <c r="O187" s="119"/>
      <c r="P187" s="81">
        <v>15</v>
      </c>
      <c r="Q187" s="81">
        <v>15</v>
      </c>
      <c r="R187" s="81">
        <v>15</v>
      </c>
      <c r="S187" s="81">
        <v>15</v>
      </c>
      <c r="T187" s="119">
        <v>15</v>
      </c>
      <c r="U187" s="81">
        <v>15</v>
      </c>
      <c r="V187" s="81">
        <v>15</v>
      </c>
      <c r="W187" s="81">
        <v>15</v>
      </c>
      <c r="X187" s="81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56"/>
      <c r="AJ187" s="157"/>
      <c r="AK187" s="158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83"/>
      <c r="BE187" s="84"/>
      <c r="BF187" s="84"/>
      <c r="BG187" s="84"/>
      <c r="BH187" s="85"/>
    </row>
    <row r="188" spans="1:60" ht="17.25" customHeight="1" x14ac:dyDescent="0.25">
      <c r="A188" s="2248"/>
      <c r="B188" s="117" t="s">
        <v>879</v>
      </c>
      <c r="C188" s="77" t="s">
        <v>92</v>
      </c>
      <c r="D188" s="192" t="s">
        <v>224</v>
      </c>
      <c r="E188" s="142">
        <v>30</v>
      </c>
      <c r="F188" s="142">
        <v>30</v>
      </c>
      <c r="G188" s="79" t="s">
        <v>844</v>
      </c>
      <c r="H188" s="80" t="s">
        <v>197</v>
      </c>
      <c r="I188" s="119"/>
      <c r="J188" s="119"/>
      <c r="K188" s="119"/>
      <c r="L188" s="119"/>
      <c r="M188" s="119"/>
      <c r="N188" s="119"/>
      <c r="O188" s="119"/>
      <c r="P188" s="119"/>
      <c r="Q188" s="119">
        <v>30</v>
      </c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20"/>
      <c r="AF188" s="120"/>
      <c r="AG188" s="120"/>
      <c r="AH188" s="120"/>
      <c r="AI188" s="853"/>
      <c r="AJ188" s="854"/>
      <c r="AK188" s="855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99"/>
      <c r="BH188" s="150"/>
    </row>
    <row r="189" spans="1:60" ht="17.25" customHeight="1" x14ac:dyDescent="0.25">
      <c r="A189" s="2248"/>
      <c r="B189" s="117" t="s">
        <v>879</v>
      </c>
      <c r="C189" s="77" t="s">
        <v>94</v>
      </c>
      <c r="D189" s="192" t="s">
        <v>196</v>
      </c>
      <c r="E189" s="142">
        <v>30</v>
      </c>
      <c r="F189" s="142">
        <v>30</v>
      </c>
      <c r="G189" s="79" t="s">
        <v>844</v>
      </c>
      <c r="H189" s="80" t="s">
        <v>197</v>
      </c>
      <c r="I189" s="119"/>
      <c r="J189" s="119"/>
      <c r="K189" s="119"/>
      <c r="L189" s="119"/>
      <c r="M189" s="119"/>
      <c r="N189" s="119"/>
      <c r="O189" s="119"/>
      <c r="P189" s="119"/>
      <c r="Q189" s="119">
        <v>15</v>
      </c>
      <c r="R189" s="119">
        <v>15</v>
      </c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20"/>
      <c r="AF189" s="120"/>
      <c r="AG189" s="120"/>
      <c r="AH189" s="120"/>
      <c r="AI189" s="853"/>
      <c r="AJ189" s="854"/>
      <c r="AK189" s="855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99"/>
      <c r="BH189" s="150"/>
    </row>
    <row r="190" spans="1:60" ht="17.25" customHeight="1" x14ac:dyDescent="0.25">
      <c r="A190" s="2248"/>
      <c r="B190" s="117" t="s">
        <v>879</v>
      </c>
      <c r="C190" s="77" t="s">
        <v>95</v>
      </c>
      <c r="D190" s="192" t="s">
        <v>225</v>
      </c>
      <c r="E190" s="142">
        <v>45</v>
      </c>
      <c r="F190" s="142">
        <v>45</v>
      </c>
      <c r="G190" s="79" t="s">
        <v>844</v>
      </c>
      <c r="H190" s="80" t="s">
        <v>197</v>
      </c>
      <c r="I190" s="119"/>
      <c r="J190" s="119"/>
      <c r="K190" s="119"/>
      <c r="L190" s="119"/>
      <c r="M190" s="119"/>
      <c r="N190" s="119"/>
      <c r="O190" s="119"/>
      <c r="P190" s="119"/>
      <c r="Q190" s="119"/>
      <c r="R190" s="119">
        <v>30</v>
      </c>
      <c r="S190" s="119">
        <v>15</v>
      </c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20"/>
      <c r="AF190" s="120"/>
      <c r="AG190" s="120"/>
      <c r="AH190" s="120"/>
      <c r="AI190" s="853"/>
      <c r="AJ190" s="854"/>
      <c r="AK190" s="855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99"/>
      <c r="BH190" s="150"/>
    </row>
    <row r="191" spans="1:60" ht="17.25" customHeight="1" x14ac:dyDescent="0.25">
      <c r="A191" s="2248"/>
      <c r="B191" s="117" t="s">
        <v>879</v>
      </c>
      <c r="C191" s="77" t="s">
        <v>96</v>
      </c>
      <c r="D191" s="192" t="s">
        <v>226</v>
      </c>
      <c r="E191" s="142">
        <v>30</v>
      </c>
      <c r="F191" s="142">
        <v>30</v>
      </c>
      <c r="G191" s="79" t="s">
        <v>844</v>
      </c>
      <c r="H191" s="80" t="s">
        <v>197</v>
      </c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>
        <v>30</v>
      </c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20"/>
      <c r="AF191" s="120"/>
      <c r="AG191" s="120"/>
      <c r="AH191" s="120"/>
      <c r="AI191" s="853"/>
      <c r="AJ191" s="854"/>
      <c r="AK191" s="855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99"/>
      <c r="BH191" s="150"/>
    </row>
    <row r="192" spans="1:60" ht="17.25" customHeight="1" x14ac:dyDescent="0.25">
      <c r="A192" s="2248"/>
      <c r="B192" s="117" t="s">
        <v>879</v>
      </c>
      <c r="C192" s="77" t="s">
        <v>97</v>
      </c>
      <c r="D192" s="176" t="s">
        <v>227</v>
      </c>
      <c r="E192" s="142">
        <v>45</v>
      </c>
      <c r="F192" s="142">
        <v>45</v>
      </c>
      <c r="G192" s="79" t="s">
        <v>844</v>
      </c>
      <c r="H192" s="80" t="s">
        <v>197</v>
      </c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>
        <v>30</v>
      </c>
      <c r="T192" s="119">
        <v>15</v>
      </c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20"/>
      <c r="AF192" s="120"/>
      <c r="AG192" s="120"/>
      <c r="AH192" s="120"/>
      <c r="AI192" s="853"/>
      <c r="AJ192" s="854"/>
      <c r="AK192" s="855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/>
      <c r="BD192" s="199"/>
      <c r="BH192" s="150"/>
    </row>
    <row r="193" spans="1:60" ht="17.25" customHeight="1" x14ac:dyDescent="0.25">
      <c r="A193" s="2248"/>
      <c r="B193" s="117" t="s">
        <v>879</v>
      </c>
      <c r="C193" s="77" t="s">
        <v>69</v>
      </c>
      <c r="D193" s="176" t="s">
        <v>228</v>
      </c>
      <c r="E193" s="142">
        <v>45</v>
      </c>
      <c r="F193" s="142">
        <v>45</v>
      </c>
      <c r="G193" s="79" t="s">
        <v>844</v>
      </c>
      <c r="H193" s="80" t="s">
        <v>197</v>
      </c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>
        <v>45</v>
      </c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20"/>
      <c r="AF193" s="120"/>
      <c r="AG193" s="120"/>
      <c r="AH193" s="120"/>
      <c r="AI193" s="853"/>
      <c r="AJ193" s="854"/>
      <c r="AK193" s="855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99"/>
      <c r="BH193" s="150"/>
    </row>
    <row r="194" spans="1:60" ht="17.25" customHeight="1" x14ac:dyDescent="0.25">
      <c r="A194" s="2248"/>
      <c r="B194" s="117" t="s">
        <v>879</v>
      </c>
      <c r="C194" s="77" t="s">
        <v>58</v>
      </c>
      <c r="D194" s="176" t="s">
        <v>230</v>
      </c>
      <c r="E194" s="142">
        <v>30</v>
      </c>
      <c r="F194" s="142">
        <v>30</v>
      </c>
      <c r="G194" s="79" t="s">
        <v>844</v>
      </c>
      <c r="H194" s="80" t="s">
        <v>197</v>
      </c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>
        <v>30</v>
      </c>
      <c r="W194" s="119"/>
      <c r="X194" s="119"/>
      <c r="Y194" s="119"/>
      <c r="Z194" s="119"/>
      <c r="AA194" s="119"/>
      <c r="AB194" s="119"/>
      <c r="AC194" s="119"/>
      <c r="AD194" s="119"/>
      <c r="AE194" s="120"/>
      <c r="AF194" s="120"/>
      <c r="AG194" s="120"/>
      <c r="AH194" s="120"/>
      <c r="AI194" s="853"/>
      <c r="AJ194" s="854"/>
      <c r="AK194" s="855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99"/>
      <c r="BH194" s="150"/>
    </row>
    <row r="195" spans="1:60" ht="17.25" customHeight="1" x14ac:dyDescent="0.25">
      <c r="A195" s="2248"/>
      <c r="B195" s="117" t="s">
        <v>879</v>
      </c>
      <c r="C195" s="77" t="s">
        <v>60</v>
      </c>
      <c r="D195" s="192" t="s">
        <v>232</v>
      </c>
      <c r="E195" s="142">
        <v>30</v>
      </c>
      <c r="F195" s="142">
        <v>30</v>
      </c>
      <c r="G195" s="79" t="s">
        <v>844</v>
      </c>
      <c r="H195" s="80" t="s">
        <v>197</v>
      </c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>
        <v>15</v>
      </c>
      <c r="W195" s="119">
        <v>15</v>
      </c>
      <c r="X195" s="119"/>
      <c r="Y195" s="119"/>
      <c r="Z195" s="119"/>
      <c r="AA195" s="119"/>
      <c r="AB195" s="119"/>
      <c r="AC195" s="119"/>
      <c r="AD195" s="119"/>
      <c r="AE195" s="120"/>
      <c r="AF195" s="120"/>
      <c r="AG195" s="120"/>
      <c r="AH195" s="120"/>
      <c r="AI195" s="853"/>
      <c r="AJ195" s="854"/>
      <c r="AK195" s="855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99"/>
      <c r="BH195" s="150"/>
    </row>
    <row r="196" spans="1:60" ht="17.25" customHeight="1" x14ac:dyDescent="0.25">
      <c r="A196" s="2248"/>
      <c r="B196" s="117" t="s">
        <v>879</v>
      </c>
      <c r="C196" s="77" t="s">
        <v>151</v>
      </c>
      <c r="D196" s="195" t="s">
        <v>233</v>
      </c>
      <c r="E196" s="142">
        <v>30</v>
      </c>
      <c r="F196" s="142">
        <v>30</v>
      </c>
      <c r="G196" s="79" t="s">
        <v>844</v>
      </c>
      <c r="H196" s="80" t="s">
        <v>197</v>
      </c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>
        <v>30</v>
      </c>
      <c r="X196" s="119"/>
      <c r="Y196" s="119"/>
      <c r="Z196" s="119"/>
      <c r="AA196" s="119"/>
      <c r="AB196" s="119"/>
      <c r="AC196" s="119"/>
      <c r="AD196" s="119"/>
      <c r="AE196" s="120"/>
      <c r="AF196" s="120"/>
      <c r="AG196" s="120"/>
      <c r="AH196" s="120"/>
      <c r="AI196" s="853"/>
      <c r="AJ196" s="854"/>
      <c r="AK196" s="855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99"/>
      <c r="BH196" s="150"/>
    </row>
    <row r="197" spans="1:60" ht="17.25" customHeight="1" x14ac:dyDescent="0.25">
      <c r="A197" s="2248"/>
      <c r="B197" s="117" t="s">
        <v>879</v>
      </c>
      <c r="C197" s="77" t="s">
        <v>152</v>
      </c>
      <c r="D197" s="195" t="s">
        <v>880</v>
      </c>
      <c r="E197" s="142">
        <v>45</v>
      </c>
      <c r="F197" s="142">
        <v>45</v>
      </c>
      <c r="G197" s="79" t="s">
        <v>844</v>
      </c>
      <c r="H197" s="80" t="s">
        <v>197</v>
      </c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>
        <v>45</v>
      </c>
      <c r="Y197" s="119"/>
      <c r="Z197" s="119"/>
      <c r="AA197" s="119"/>
      <c r="AB197" s="119"/>
      <c r="AC197" s="119"/>
      <c r="AD197" s="119"/>
      <c r="AE197" s="120"/>
      <c r="AF197" s="120"/>
      <c r="AG197" s="120"/>
      <c r="AH197" s="120"/>
      <c r="AI197" s="853"/>
      <c r="AJ197" s="854"/>
      <c r="AK197" s="855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99"/>
      <c r="BH197" s="150"/>
    </row>
    <row r="198" spans="1:60" ht="17.25" customHeight="1" x14ac:dyDescent="0.2">
      <c r="A198" s="2248"/>
      <c r="B198" s="117" t="s">
        <v>879</v>
      </c>
      <c r="C198" s="77" t="s">
        <v>88</v>
      </c>
      <c r="D198" s="196" t="s">
        <v>219</v>
      </c>
      <c r="E198" s="77">
        <v>120</v>
      </c>
      <c r="F198" s="77">
        <v>120</v>
      </c>
      <c r="G198" s="79" t="s">
        <v>311</v>
      </c>
      <c r="H198" s="80" t="s">
        <v>195</v>
      </c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>
        <v>40</v>
      </c>
      <c r="Z198" s="119">
        <v>40</v>
      </c>
      <c r="AA198" s="119">
        <v>40</v>
      </c>
      <c r="AB198" s="119"/>
      <c r="AC198" s="119"/>
      <c r="AD198" s="119"/>
      <c r="AE198" s="120"/>
      <c r="AF198" s="120"/>
      <c r="AG198" s="120"/>
      <c r="AH198" s="120"/>
      <c r="AI198" s="853"/>
      <c r="AJ198" s="854"/>
      <c r="AK198" s="855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99"/>
      <c r="BH198" s="150"/>
    </row>
    <row r="199" spans="1:60" ht="17.25" customHeight="1" x14ac:dyDescent="0.2">
      <c r="A199" s="2248"/>
      <c r="B199" s="117" t="s">
        <v>879</v>
      </c>
      <c r="C199" s="77" t="s">
        <v>72</v>
      </c>
      <c r="D199" s="196" t="s">
        <v>881</v>
      </c>
      <c r="E199" s="77">
        <v>120</v>
      </c>
      <c r="F199" s="77">
        <v>120</v>
      </c>
      <c r="G199" s="79" t="s">
        <v>850</v>
      </c>
      <c r="H199" s="80" t="s">
        <v>203</v>
      </c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20"/>
      <c r="AF199" s="120"/>
      <c r="AG199" s="120"/>
      <c r="AH199" s="120"/>
      <c r="AI199" s="853"/>
      <c r="AJ199" s="854"/>
      <c r="AK199" s="855"/>
      <c r="AL199" s="119"/>
      <c r="AM199" s="119">
        <v>40</v>
      </c>
      <c r="AN199" s="119">
        <v>40</v>
      </c>
      <c r="AO199" s="119">
        <v>40</v>
      </c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99"/>
      <c r="BH199" s="150"/>
    </row>
    <row r="200" spans="1:60" ht="17.25" customHeight="1" x14ac:dyDescent="0.2">
      <c r="A200" s="2248"/>
      <c r="B200" s="117" t="s">
        <v>879</v>
      </c>
      <c r="C200" s="77" t="s">
        <v>54</v>
      </c>
      <c r="D200" s="196" t="s">
        <v>882</v>
      </c>
      <c r="E200" s="77">
        <v>300</v>
      </c>
      <c r="F200" s="77">
        <v>300</v>
      </c>
      <c r="G200" s="79" t="s">
        <v>311</v>
      </c>
      <c r="H200" s="80" t="s">
        <v>195</v>
      </c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>
        <v>40</v>
      </c>
      <c r="AC200" s="119">
        <v>40</v>
      </c>
      <c r="AD200" s="119">
        <v>40</v>
      </c>
      <c r="AE200" s="119">
        <v>40</v>
      </c>
      <c r="AF200" s="119">
        <v>40</v>
      </c>
      <c r="AG200" s="119">
        <v>40</v>
      </c>
      <c r="AH200" s="119">
        <v>40</v>
      </c>
      <c r="AI200" s="853"/>
      <c r="AJ200" s="854"/>
      <c r="AK200" s="855"/>
      <c r="AL200" s="119">
        <v>20</v>
      </c>
      <c r="AM200" s="120"/>
      <c r="AN200" s="120"/>
      <c r="AO200" s="120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99"/>
      <c r="BH200" s="150"/>
    </row>
    <row r="201" spans="1:60" ht="17.25" customHeight="1" x14ac:dyDescent="0.2">
      <c r="A201" s="2248"/>
      <c r="B201" s="117" t="s">
        <v>879</v>
      </c>
      <c r="C201" s="77" t="s">
        <v>56</v>
      </c>
      <c r="D201" s="196" t="s">
        <v>883</v>
      </c>
      <c r="E201" s="77">
        <v>180</v>
      </c>
      <c r="F201" s="77">
        <v>180</v>
      </c>
      <c r="G201" s="79" t="s">
        <v>315</v>
      </c>
      <c r="H201" s="80" t="s">
        <v>200</v>
      </c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20"/>
      <c r="AC201" s="120"/>
      <c r="AD201" s="120"/>
      <c r="AE201" s="120"/>
      <c r="AF201" s="120"/>
      <c r="AG201" s="120"/>
      <c r="AH201" s="120"/>
      <c r="AI201" s="853"/>
      <c r="AJ201" s="854"/>
      <c r="AK201" s="855"/>
      <c r="AL201" s="120"/>
      <c r="AM201" s="120"/>
      <c r="AN201" s="120"/>
      <c r="AO201" s="120"/>
      <c r="AP201" s="119">
        <v>40</v>
      </c>
      <c r="AQ201" s="119">
        <v>40</v>
      </c>
      <c r="AR201" s="119">
        <v>40</v>
      </c>
      <c r="AS201" s="119">
        <v>40</v>
      </c>
      <c r="AT201" s="119">
        <v>20</v>
      </c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99"/>
      <c r="BH201" s="150"/>
    </row>
    <row r="202" spans="1:60" ht="17.25" customHeight="1" x14ac:dyDescent="0.2">
      <c r="A202" s="2248"/>
      <c r="B202" s="117" t="s">
        <v>879</v>
      </c>
      <c r="C202" s="77" t="s">
        <v>61</v>
      </c>
      <c r="D202" s="576" t="s">
        <v>884</v>
      </c>
      <c r="E202" s="77">
        <v>120</v>
      </c>
      <c r="F202" s="77">
        <v>120</v>
      </c>
      <c r="G202" s="79" t="s">
        <v>377</v>
      </c>
      <c r="H202" s="80" t="s">
        <v>847</v>
      </c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20"/>
      <c r="AC202" s="120"/>
      <c r="AD202" s="120"/>
      <c r="AE202" s="120"/>
      <c r="AF202" s="120"/>
      <c r="AG202" s="120"/>
      <c r="AH202" s="120"/>
      <c r="AI202" s="853"/>
      <c r="AJ202" s="854"/>
      <c r="AK202" s="855"/>
      <c r="AL202" s="120"/>
      <c r="AM202" s="120"/>
      <c r="AN202" s="120"/>
      <c r="AO202" s="120"/>
      <c r="AP202" s="120"/>
      <c r="AQ202" s="120"/>
      <c r="AR202" s="120"/>
      <c r="AS202" s="119"/>
      <c r="AT202" s="119"/>
      <c r="AU202" s="119"/>
      <c r="AV202" s="119"/>
      <c r="AW202" s="119"/>
      <c r="AX202" s="119">
        <v>40</v>
      </c>
      <c r="AY202" s="119">
        <v>40</v>
      </c>
      <c r="AZ202" s="119">
        <v>40</v>
      </c>
      <c r="BA202" s="119"/>
      <c r="BB202" s="119"/>
      <c r="BC202" s="119"/>
      <c r="BD202" s="199"/>
      <c r="BH202" s="150"/>
    </row>
    <row r="203" spans="1:60" ht="17.25" customHeight="1" x14ac:dyDescent="0.2">
      <c r="A203" s="2248"/>
      <c r="B203" s="117" t="s">
        <v>879</v>
      </c>
      <c r="C203" s="77" t="s">
        <v>32</v>
      </c>
      <c r="D203" s="576" t="s">
        <v>885</v>
      </c>
      <c r="E203" s="77">
        <v>120</v>
      </c>
      <c r="F203" s="77">
        <v>120</v>
      </c>
      <c r="G203" s="79" t="s">
        <v>315</v>
      </c>
      <c r="H203" s="80" t="s">
        <v>200</v>
      </c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20"/>
      <c r="AC203" s="120"/>
      <c r="AD203" s="120"/>
      <c r="AE203" s="120"/>
      <c r="AF203" s="120"/>
      <c r="AG203" s="120"/>
      <c r="AH203" s="120"/>
      <c r="AI203" s="853"/>
      <c r="AJ203" s="854"/>
      <c r="AK203" s="855"/>
      <c r="AL203" s="120"/>
      <c r="AM203" s="120"/>
      <c r="AN203" s="120"/>
      <c r="AO203" s="120"/>
      <c r="AP203" s="120"/>
      <c r="AQ203" s="120"/>
      <c r="AR203" s="120"/>
      <c r="AS203" s="119"/>
      <c r="AT203" s="119"/>
      <c r="AU203" s="119">
        <v>40</v>
      </c>
      <c r="AV203" s="119">
        <v>40</v>
      </c>
      <c r="AW203" s="119">
        <v>40</v>
      </c>
      <c r="AX203" s="119"/>
      <c r="AY203" s="119"/>
      <c r="AZ203" s="119"/>
      <c r="BA203" s="119"/>
      <c r="BB203" s="119"/>
      <c r="BC203" s="119"/>
      <c r="BD203" s="199"/>
      <c r="BH203" s="150"/>
    </row>
    <row r="204" spans="1:60" s="106" customFormat="1" ht="17.25" customHeight="1" x14ac:dyDescent="0.2">
      <c r="A204" s="2249"/>
      <c r="B204" s="94" t="s">
        <v>1759</v>
      </c>
      <c r="C204" s="437"/>
      <c r="D204" s="437" t="s">
        <v>843</v>
      </c>
      <c r="E204" s="437">
        <f>SUM(E185:E203)</f>
        <v>1590</v>
      </c>
      <c r="F204" s="437"/>
      <c r="G204" s="96"/>
      <c r="H204" s="113"/>
      <c r="I204" s="99"/>
      <c r="J204" s="99">
        <f t="shared" ref="J204:BH204" si="15">SUM(J185:J203)</f>
        <v>0</v>
      </c>
      <c r="K204" s="99">
        <f t="shared" si="15"/>
        <v>15</v>
      </c>
      <c r="L204" s="99">
        <f t="shared" si="15"/>
        <v>15</v>
      </c>
      <c r="M204" s="99">
        <f t="shared" si="15"/>
        <v>15</v>
      </c>
      <c r="N204" s="99">
        <f t="shared" si="15"/>
        <v>15</v>
      </c>
      <c r="O204" s="99">
        <f t="shared" si="15"/>
        <v>30</v>
      </c>
      <c r="P204" s="99">
        <f t="shared" si="15"/>
        <v>30</v>
      </c>
      <c r="Q204" s="99">
        <f t="shared" si="15"/>
        <v>75</v>
      </c>
      <c r="R204" s="99">
        <f t="shared" si="15"/>
        <v>75</v>
      </c>
      <c r="S204" s="99">
        <f t="shared" si="15"/>
        <v>75</v>
      </c>
      <c r="T204" s="99">
        <f t="shared" si="15"/>
        <v>60</v>
      </c>
      <c r="U204" s="99">
        <f t="shared" si="15"/>
        <v>60</v>
      </c>
      <c r="V204" s="99">
        <f t="shared" si="15"/>
        <v>60</v>
      </c>
      <c r="W204" s="99">
        <f t="shared" si="15"/>
        <v>60</v>
      </c>
      <c r="X204" s="99">
        <f t="shared" si="15"/>
        <v>45</v>
      </c>
      <c r="Y204" s="99">
        <f t="shared" si="15"/>
        <v>40</v>
      </c>
      <c r="Z204" s="99">
        <f t="shared" si="15"/>
        <v>40</v>
      </c>
      <c r="AA204" s="99">
        <f t="shared" si="15"/>
        <v>40</v>
      </c>
      <c r="AB204" s="99">
        <f t="shared" si="15"/>
        <v>40</v>
      </c>
      <c r="AC204" s="99">
        <f t="shared" si="15"/>
        <v>40</v>
      </c>
      <c r="AD204" s="99">
        <f t="shared" si="15"/>
        <v>40</v>
      </c>
      <c r="AE204" s="99">
        <f t="shared" si="15"/>
        <v>40</v>
      </c>
      <c r="AF204" s="99">
        <f t="shared" si="15"/>
        <v>40</v>
      </c>
      <c r="AG204" s="99">
        <f t="shared" si="15"/>
        <v>40</v>
      </c>
      <c r="AH204" s="99">
        <f t="shared" si="15"/>
        <v>40</v>
      </c>
      <c r="AI204" s="123">
        <f t="shared" si="15"/>
        <v>0</v>
      </c>
      <c r="AJ204" s="124">
        <f t="shared" si="15"/>
        <v>0</v>
      </c>
      <c r="AK204" s="125">
        <f t="shared" si="15"/>
        <v>0</v>
      </c>
      <c r="AL204" s="99">
        <f t="shared" si="15"/>
        <v>20</v>
      </c>
      <c r="AM204" s="99">
        <f t="shared" si="15"/>
        <v>40</v>
      </c>
      <c r="AN204" s="99">
        <f t="shared" si="15"/>
        <v>40</v>
      </c>
      <c r="AO204" s="99">
        <f t="shared" si="15"/>
        <v>40</v>
      </c>
      <c r="AP204" s="99">
        <f t="shared" si="15"/>
        <v>40</v>
      </c>
      <c r="AQ204" s="99">
        <f t="shared" si="15"/>
        <v>40</v>
      </c>
      <c r="AR204" s="99">
        <f t="shared" si="15"/>
        <v>40</v>
      </c>
      <c r="AS204" s="99">
        <f t="shared" si="15"/>
        <v>40</v>
      </c>
      <c r="AT204" s="99">
        <f t="shared" si="15"/>
        <v>20</v>
      </c>
      <c r="AU204" s="99">
        <f t="shared" si="15"/>
        <v>40</v>
      </c>
      <c r="AV204" s="99">
        <f t="shared" si="15"/>
        <v>40</v>
      </c>
      <c r="AW204" s="99">
        <f t="shared" si="15"/>
        <v>40</v>
      </c>
      <c r="AX204" s="99">
        <f t="shared" si="15"/>
        <v>40</v>
      </c>
      <c r="AY204" s="99">
        <f t="shared" si="15"/>
        <v>40</v>
      </c>
      <c r="AZ204" s="99">
        <f t="shared" si="15"/>
        <v>40</v>
      </c>
      <c r="BA204" s="99">
        <f t="shared" si="15"/>
        <v>0</v>
      </c>
      <c r="BB204" s="99">
        <f t="shared" si="15"/>
        <v>0</v>
      </c>
      <c r="BC204" s="99">
        <f t="shared" si="15"/>
        <v>0</v>
      </c>
      <c r="BD204" s="126">
        <f t="shared" si="15"/>
        <v>0</v>
      </c>
      <c r="BE204" s="127">
        <f t="shared" si="15"/>
        <v>0</v>
      </c>
      <c r="BF204" s="127">
        <f t="shared" si="15"/>
        <v>0</v>
      </c>
      <c r="BG204" s="127">
        <f t="shared" si="15"/>
        <v>0</v>
      </c>
      <c r="BH204" s="128">
        <f t="shared" si="15"/>
        <v>0</v>
      </c>
    </row>
    <row r="206" spans="1:60" s="73" customFormat="1" ht="27.75" customHeight="1" x14ac:dyDescent="0.2">
      <c r="A206" s="71" t="s">
        <v>878</v>
      </c>
      <c r="B206" s="71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</row>
    <row r="207" spans="1:60" ht="15" customHeight="1" x14ac:dyDescent="0.2">
      <c r="A207" s="2234" t="s">
        <v>3</v>
      </c>
      <c r="B207" s="2234" t="s">
        <v>28</v>
      </c>
      <c r="C207" s="2237" t="s">
        <v>835</v>
      </c>
      <c r="D207" s="2240" t="s">
        <v>836</v>
      </c>
      <c r="E207" s="2231" t="s">
        <v>837</v>
      </c>
      <c r="F207" s="876"/>
      <c r="G207" s="2231" t="s">
        <v>838</v>
      </c>
      <c r="H207" s="2232" t="s">
        <v>839</v>
      </c>
      <c r="I207" s="2233" t="s">
        <v>830</v>
      </c>
      <c r="J207" s="2233"/>
      <c r="K207" s="2233"/>
      <c r="L207" s="2233"/>
      <c r="M207" s="2233"/>
      <c r="N207" s="2225">
        <v>44440</v>
      </c>
      <c r="O207" s="2225"/>
      <c r="P207" s="2225"/>
      <c r="Q207" s="2225"/>
      <c r="R207" s="2225">
        <v>44470</v>
      </c>
      <c r="S207" s="2225"/>
      <c r="T207" s="2225"/>
      <c r="U207" s="2225"/>
      <c r="V207" s="2225"/>
      <c r="W207" s="2225">
        <v>44501</v>
      </c>
      <c r="X207" s="2225"/>
      <c r="Y207" s="2225"/>
      <c r="Z207" s="2225"/>
      <c r="AA207" s="2225">
        <v>44531</v>
      </c>
      <c r="AB207" s="2225"/>
      <c r="AC207" s="2225"/>
      <c r="AD207" s="2225"/>
      <c r="AE207" s="2229" t="s">
        <v>831</v>
      </c>
      <c r="AF207" s="2229"/>
      <c r="AG207" s="2229"/>
      <c r="AH207" s="2229"/>
      <c r="AI207" s="2229"/>
      <c r="AJ207" s="2225">
        <v>44593</v>
      </c>
      <c r="AK207" s="2225"/>
      <c r="AL207" s="2225"/>
      <c r="AM207" s="2225"/>
      <c r="AN207" s="2225">
        <v>44621</v>
      </c>
      <c r="AO207" s="2225"/>
      <c r="AP207" s="2225"/>
      <c r="AQ207" s="2225"/>
      <c r="AR207" s="2225">
        <v>44652</v>
      </c>
      <c r="AS207" s="2225"/>
      <c r="AT207" s="2225"/>
      <c r="AU207" s="2225"/>
      <c r="AV207" s="2225">
        <v>44682</v>
      </c>
      <c r="AW207" s="2225"/>
      <c r="AX207" s="2225"/>
      <c r="AY207" s="2225"/>
      <c r="AZ207" s="2225"/>
      <c r="BA207" s="2225">
        <v>44713</v>
      </c>
      <c r="BB207" s="2225"/>
      <c r="BC207" s="2225"/>
      <c r="BD207" s="2225"/>
      <c r="BE207" s="2225">
        <v>44743</v>
      </c>
      <c r="BF207" s="2225"/>
      <c r="BG207" s="2225"/>
      <c r="BH207" s="2225"/>
    </row>
    <row r="208" spans="1:60" ht="15.75" x14ac:dyDescent="0.2">
      <c r="A208" s="2235"/>
      <c r="B208" s="2235"/>
      <c r="C208" s="2238"/>
      <c r="D208" s="2238"/>
      <c r="E208" s="2231"/>
      <c r="F208" s="876"/>
      <c r="G208" s="2231"/>
      <c r="H208" s="2231"/>
      <c r="I208" s="74">
        <v>1</v>
      </c>
      <c r="J208" s="74">
        <v>2</v>
      </c>
      <c r="K208" s="74">
        <v>3</v>
      </c>
      <c r="L208" s="74">
        <v>4</v>
      </c>
      <c r="M208" s="74">
        <v>5</v>
      </c>
      <c r="N208" s="74">
        <v>6</v>
      </c>
      <c r="O208" s="74">
        <v>7</v>
      </c>
      <c r="P208" s="74">
        <v>8</v>
      </c>
      <c r="Q208" s="74">
        <v>9</v>
      </c>
      <c r="R208" s="74">
        <v>10</v>
      </c>
      <c r="S208" s="74">
        <v>11</v>
      </c>
      <c r="T208" s="74">
        <v>12</v>
      </c>
      <c r="U208" s="74">
        <v>13</v>
      </c>
      <c r="V208" s="74">
        <v>14</v>
      </c>
      <c r="W208" s="74">
        <v>15</v>
      </c>
      <c r="X208" s="74">
        <v>16</v>
      </c>
      <c r="Y208" s="74">
        <v>17</v>
      </c>
      <c r="Z208" s="74">
        <v>18</v>
      </c>
      <c r="AA208" s="74">
        <v>19</v>
      </c>
      <c r="AB208" s="74">
        <v>20</v>
      </c>
      <c r="AC208" s="74">
        <v>21</v>
      </c>
      <c r="AD208" s="74">
        <v>22</v>
      </c>
      <c r="AE208" s="74">
        <v>23</v>
      </c>
      <c r="AF208" s="74">
        <v>24</v>
      </c>
      <c r="AG208" s="74">
        <v>25</v>
      </c>
      <c r="AH208" s="74">
        <v>26</v>
      </c>
      <c r="AI208" s="74">
        <v>27</v>
      </c>
      <c r="AJ208" s="74">
        <v>28</v>
      </c>
      <c r="AK208" s="74">
        <v>29</v>
      </c>
      <c r="AL208" s="74">
        <v>30</v>
      </c>
      <c r="AM208" s="74">
        <v>31</v>
      </c>
      <c r="AN208" s="74">
        <v>32</v>
      </c>
      <c r="AO208" s="74">
        <v>33</v>
      </c>
      <c r="AP208" s="74">
        <v>34</v>
      </c>
      <c r="AQ208" s="74">
        <v>35</v>
      </c>
      <c r="AR208" s="74">
        <v>36</v>
      </c>
      <c r="AS208" s="74">
        <v>37</v>
      </c>
      <c r="AT208" s="74">
        <v>38</v>
      </c>
      <c r="AU208" s="74">
        <v>39</v>
      </c>
      <c r="AV208" s="74">
        <v>40</v>
      </c>
      <c r="AW208" s="74">
        <v>41</v>
      </c>
      <c r="AX208" s="74">
        <v>42</v>
      </c>
      <c r="AY208" s="74">
        <v>43</v>
      </c>
      <c r="AZ208" s="74">
        <v>44</v>
      </c>
      <c r="BA208" s="74">
        <v>45</v>
      </c>
      <c r="BB208" s="74">
        <v>46</v>
      </c>
      <c r="BC208" s="74">
        <v>47</v>
      </c>
      <c r="BD208" s="74">
        <v>48</v>
      </c>
      <c r="BE208" s="74">
        <v>49</v>
      </c>
      <c r="BF208" s="74">
        <v>50</v>
      </c>
      <c r="BG208" s="74">
        <v>51</v>
      </c>
      <c r="BH208" s="74">
        <v>52</v>
      </c>
    </row>
    <row r="209" spans="1:60" ht="15.75" x14ac:dyDescent="0.2">
      <c r="A209" s="2235"/>
      <c r="B209" s="2235"/>
      <c r="C209" s="2238"/>
      <c r="D209" s="2238"/>
      <c r="E209" s="2231"/>
      <c r="F209" s="876"/>
      <c r="G209" s="2231"/>
      <c r="H209" s="2231"/>
      <c r="I209" s="75">
        <v>26</v>
      </c>
      <c r="J209" s="75">
        <v>2</v>
      </c>
      <c r="K209" s="75">
        <v>9</v>
      </c>
      <c r="L209" s="75">
        <v>16</v>
      </c>
      <c r="M209" s="75">
        <v>23</v>
      </c>
      <c r="N209" s="75">
        <v>30</v>
      </c>
      <c r="O209" s="75">
        <v>6</v>
      </c>
      <c r="P209" s="75">
        <v>13</v>
      </c>
      <c r="Q209" s="75">
        <v>20</v>
      </c>
      <c r="R209" s="75">
        <v>27</v>
      </c>
      <c r="S209" s="75">
        <v>4</v>
      </c>
      <c r="T209" s="75">
        <v>11</v>
      </c>
      <c r="U209" s="75">
        <v>18</v>
      </c>
      <c r="V209" s="75">
        <v>25</v>
      </c>
      <c r="W209" s="75">
        <v>1</v>
      </c>
      <c r="X209" s="75">
        <v>8</v>
      </c>
      <c r="Y209" s="75">
        <v>15</v>
      </c>
      <c r="Z209" s="75">
        <v>22</v>
      </c>
      <c r="AA209" s="75">
        <v>29</v>
      </c>
      <c r="AB209" s="75">
        <v>6</v>
      </c>
      <c r="AC209" s="75">
        <v>13</v>
      </c>
      <c r="AD209" s="75">
        <v>20</v>
      </c>
      <c r="AE209" s="75">
        <v>27</v>
      </c>
      <c r="AF209" s="75">
        <v>3</v>
      </c>
      <c r="AG209" s="75">
        <v>10</v>
      </c>
      <c r="AH209" s="75">
        <v>17</v>
      </c>
      <c r="AI209" s="75">
        <v>24</v>
      </c>
      <c r="AJ209" s="75">
        <v>31</v>
      </c>
      <c r="AK209" s="75">
        <v>7</v>
      </c>
      <c r="AL209" s="75">
        <v>14</v>
      </c>
      <c r="AM209" s="75">
        <v>21</v>
      </c>
      <c r="AN209" s="75">
        <v>28</v>
      </c>
      <c r="AO209" s="75">
        <v>7</v>
      </c>
      <c r="AP209" s="75">
        <v>14</v>
      </c>
      <c r="AQ209" s="75">
        <v>21</v>
      </c>
      <c r="AR209" s="75">
        <v>28</v>
      </c>
      <c r="AS209" s="75">
        <v>4</v>
      </c>
      <c r="AT209" s="75">
        <v>11</v>
      </c>
      <c r="AU209" s="75">
        <v>18</v>
      </c>
      <c r="AV209" s="75">
        <v>25</v>
      </c>
      <c r="AW209" s="75">
        <v>2</v>
      </c>
      <c r="AX209" s="75">
        <v>9</v>
      </c>
      <c r="AY209" s="75">
        <v>16</v>
      </c>
      <c r="AZ209" s="75">
        <v>23</v>
      </c>
      <c r="BA209" s="75">
        <v>30</v>
      </c>
      <c r="BB209" s="75">
        <v>6</v>
      </c>
      <c r="BC209" s="75">
        <v>13</v>
      </c>
      <c r="BD209" s="75">
        <v>20</v>
      </c>
      <c r="BE209" s="75">
        <v>27</v>
      </c>
      <c r="BF209" s="75">
        <v>4</v>
      </c>
      <c r="BG209" s="75">
        <v>11</v>
      </c>
      <c r="BH209" s="75">
        <v>18</v>
      </c>
    </row>
    <row r="210" spans="1:60" ht="15.75" x14ac:dyDescent="0.2">
      <c r="A210" s="2236"/>
      <c r="B210" s="2236"/>
      <c r="C210" s="2239"/>
      <c r="D210" s="2239"/>
      <c r="E210" s="2231"/>
      <c r="F210" s="876"/>
      <c r="G210" s="2231"/>
      <c r="H210" s="2231"/>
      <c r="I210" s="75">
        <v>1</v>
      </c>
      <c r="J210" s="75">
        <v>8</v>
      </c>
      <c r="K210" s="75">
        <v>15</v>
      </c>
      <c r="L210" s="75">
        <v>22</v>
      </c>
      <c r="M210" s="75">
        <v>29</v>
      </c>
      <c r="N210" s="75">
        <v>5</v>
      </c>
      <c r="O210" s="75">
        <v>12</v>
      </c>
      <c r="P210" s="75">
        <v>19</v>
      </c>
      <c r="Q210" s="75">
        <v>26</v>
      </c>
      <c r="R210" s="75">
        <v>3</v>
      </c>
      <c r="S210" s="75">
        <v>10</v>
      </c>
      <c r="T210" s="75">
        <v>17</v>
      </c>
      <c r="U210" s="75">
        <v>24</v>
      </c>
      <c r="V210" s="75">
        <v>31</v>
      </c>
      <c r="W210" s="75">
        <v>7</v>
      </c>
      <c r="X210" s="75">
        <v>14</v>
      </c>
      <c r="Y210" s="75">
        <v>21</v>
      </c>
      <c r="Z210" s="75">
        <v>28</v>
      </c>
      <c r="AA210" s="75">
        <v>5</v>
      </c>
      <c r="AB210" s="75">
        <v>12</v>
      </c>
      <c r="AC210" s="75">
        <v>19</v>
      </c>
      <c r="AD210" s="75">
        <v>26</v>
      </c>
      <c r="AE210" s="75">
        <v>2</v>
      </c>
      <c r="AF210" s="75">
        <v>9</v>
      </c>
      <c r="AG210" s="75">
        <v>16</v>
      </c>
      <c r="AH210" s="75">
        <v>23</v>
      </c>
      <c r="AI210" s="75">
        <v>30</v>
      </c>
      <c r="AJ210" s="75">
        <v>6</v>
      </c>
      <c r="AK210" s="75">
        <v>13</v>
      </c>
      <c r="AL210" s="75">
        <v>20</v>
      </c>
      <c r="AM210" s="75">
        <v>27</v>
      </c>
      <c r="AN210" s="75">
        <v>6</v>
      </c>
      <c r="AO210" s="75">
        <v>13</v>
      </c>
      <c r="AP210" s="75">
        <v>20</v>
      </c>
      <c r="AQ210" s="75">
        <v>27</v>
      </c>
      <c r="AR210" s="75">
        <v>3</v>
      </c>
      <c r="AS210" s="75">
        <v>10</v>
      </c>
      <c r="AT210" s="75">
        <v>17</v>
      </c>
      <c r="AU210" s="75">
        <v>24</v>
      </c>
      <c r="AV210" s="75">
        <v>1</v>
      </c>
      <c r="AW210" s="75">
        <v>8</v>
      </c>
      <c r="AX210" s="75">
        <v>15</v>
      </c>
      <c r="AY210" s="75">
        <v>22</v>
      </c>
      <c r="AZ210" s="75">
        <v>29</v>
      </c>
      <c r="BA210" s="75">
        <v>5</v>
      </c>
      <c r="BB210" s="75">
        <v>12</v>
      </c>
      <c r="BC210" s="75">
        <v>19</v>
      </c>
      <c r="BD210" s="75">
        <v>26</v>
      </c>
      <c r="BE210" s="75">
        <v>3</v>
      </c>
      <c r="BF210" s="75">
        <v>10</v>
      </c>
      <c r="BG210" s="75">
        <v>17</v>
      </c>
      <c r="BH210" s="75">
        <v>24</v>
      </c>
    </row>
    <row r="211" spans="1:60" s="419" customFormat="1" ht="15" x14ac:dyDescent="0.2">
      <c r="A211" s="412"/>
      <c r="B211" s="631" t="s">
        <v>204</v>
      </c>
      <c r="C211" s="549" t="s">
        <v>51</v>
      </c>
      <c r="D211" s="633" t="s">
        <v>1301</v>
      </c>
      <c r="E211" s="634">
        <v>60</v>
      </c>
      <c r="F211" s="634">
        <v>60</v>
      </c>
      <c r="G211" s="549" t="s">
        <v>353</v>
      </c>
      <c r="H211" s="549" t="s">
        <v>354</v>
      </c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>
        <v>20</v>
      </c>
      <c r="X211" s="576">
        <v>20</v>
      </c>
      <c r="Y211" s="576">
        <v>20</v>
      </c>
      <c r="Z211" s="576"/>
      <c r="AA211" s="576"/>
      <c r="AB211" s="605"/>
      <c r="AC211" s="605"/>
      <c r="AD211" s="605"/>
      <c r="AE211" s="605"/>
      <c r="AF211" s="605"/>
      <c r="AG211" s="605"/>
      <c r="AH211" s="605"/>
      <c r="AI211" s="567"/>
      <c r="AJ211" s="568"/>
      <c r="AK211" s="569"/>
      <c r="AL211" s="605"/>
      <c r="AM211" s="605"/>
      <c r="AN211" s="605"/>
      <c r="AO211" s="605"/>
      <c r="AP211" s="605"/>
      <c r="AQ211" s="605"/>
      <c r="AR211" s="605"/>
      <c r="AS211" s="605"/>
      <c r="AT211" s="605"/>
      <c r="AU211" s="605"/>
      <c r="AV211" s="605"/>
      <c r="AW211" s="605"/>
      <c r="AX211" s="605"/>
      <c r="AY211" s="605"/>
      <c r="AZ211" s="605"/>
      <c r="BA211" s="605"/>
      <c r="BB211" s="605"/>
      <c r="BC211" s="605"/>
      <c r="BD211" s="551"/>
      <c r="BE211" s="552"/>
      <c r="BF211" s="552"/>
      <c r="BG211" s="552"/>
      <c r="BH211" s="553"/>
    </row>
    <row r="212" spans="1:60" ht="17.25" customHeight="1" x14ac:dyDescent="0.25">
      <c r="A212" s="2252">
        <v>1</v>
      </c>
      <c r="B212" s="76" t="s">
        <v>204</v>
      </c>
      <c r="C212" s="77" t="s">
        <v>50</v>
      </c>
      <c r="D212" s="78" t="s">
        <v>177</v>
      </c>
      <c r="E212" s="77">
        <v>60</v>
      </c>
      <c r="F212" s="77">
        <v>60</v>
      </c>
      <c r="G212" s="79" t="s">
        <v>308</v>
      </c>
      <c r="H212" s="80" t="s">
        <v>178</v>
      </c>
      <c r="I212" s="81"/>
      <c r="J212" s="82"/>
      <c r="K212" s="82"/>
      <c r="L212" s="82"/>
      <c r="M212" s="82"/>
      <c r="N212" s="82">
        <v>30</v>
      </c>
      <c r="O212" s="82">
        <v>30</v>
      </c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3"/>
      <c r="AJ212" s="84"/>
      <c r="AK212" s="85"/>
      <c r="AL212" s="81"/>
      <c r="AM212" s="19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6"/>
      <c r="BE212" s="87"/>
      <c r="BF212" s="87"/>
      <c r="BG212" s="87"/>
      <c r="BH212" s="88"/>
    </row>
    <row r="213" spans="1:60" ht="17.25" customHeight="1" x14ac:dyDescent="0.2">
      <c r="A213" s="2253"/>
      <c r="B213" s="76" t="s">
        <v>204</v>
      </c>
      <c r="C213" s="77" t="s">
        <v>54</v>
      </c>
      <c r="D213" s="89" t="s">
        <v>207</v>
      </c>
      <c r="E213" s="77">
        <v>30</v>
      </c>
      <c r="F213" s="77">
        <v>30</v>
      </c>
      <c r="G213" s="79" t="s">
        <v>309</v>
      </c>
      <c r="H213" s="80" t="s">
        <v>187</v>
      </c>
      <c r="I213" s="81"/>
      <c r="J213" s="82">
        <v>30</v>
      </c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3"/>
      <c r="AJ213" s="84"/>
      <c r="AK213" s="85"/>
      <c r="AL213" s="81"/>
      <c r="AM213" s="19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3"/>
      <c r="BE213" s="84"/>
      <c r="BF213" s="84"/>
      <c r="BG213" s="84"/>
      <c r="BH213" s="85"/>
    </row>
    <row r="214" spans="1:60" ht="17.25" customHeight="1" x14ac:dyDescent="0.2">
      <c r="A214" s="2253"/>
      <c r="B214" s="76" t="s">
        <v>204</v>
      </c>
      <c r="C214" s="77" t="s">
        <v>56</v>
      </c>
      <c r="D214" s="89" t="s">
        <v>180</v>
      </c>
      <c r="E214" s="77">
        <v>20</v>
      </c>
      <c r="F214" s="77">
        <v>20</v>
      </c>
      <c r="G214" s="79" t="s">
        <v>303</v>
      </c>
      <c r="H214" s="80" t="s">
        <v>181</v>
      </c>
      <c r="I214" s="81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>
        <v>20</v>
      </c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3"/>
      <c r="AJ214" s="84"/>
      <c r="AK214" s="85"/>
      <c r="AL214" s="81"/>
      <c r="AM214" s="19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3"/>
      <c r="BE214" s="84"/>
      <c r="BF214" s="84"/>
      <c r="BG214" s="84"/>
      <c r="BH214" s="85"/>
    </row>
    <row r="215" spans="1:60" ht="17.25" customHeight="1" x14ac:dyDescent="0.25">
      <c r="A215" s="2253"/>
      <c r="B215" s="76" t="s">
        <v>204</v>
      </c>
      <c r="C215" s="77" t="s">
        <v>40</v>
      </c>
      <c r="D215" s="90" t="s">
        <v>215</v>
      </c>
      <c r="E215" s="77">
        <v>120</v>
      </c>
      <c r="F215" s="77">
        <v>120</v>
      </c>
      <c r="G215" s="79" t="s">
        <v>308</v>
      </c>
      <c r="H215" s="80" t="s">
        <v>178</v>
      </c>
      <c r="I215" s="81"/>
      <c r="J215" s="82"/>
      <c r="K215" s="82"/>
      <c r="L215" s="82"/>
      <c r="M215" s="82"/>
      <c r="N215" s="82"/>
      <c r="O215" s="82"/>
      <c r="P215" s="82">
        <v>40</v>
      </c>
      <c r="Q215" s="82">
        <v>40</v>
      </c>
      <c r="R215" s="82">
        <v>40</v>
      </c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3"/>
      <c r="AJ215" s="84"/>
      <c r="AK215" s="85"/>
      <c r="AL215" s="81"/>
      <c r="AM215" s="19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3"/>
      <c r="BE215" s="84"/>
      <c r="BF215" s="84"/>
      <c r="BG215" s="84"/>
      <c r="BH215" s="85"/>
    </row>
    <row r="216" spans="1:60" ht="17.25" customHeight="1" x14ac:dyDescent="0.25">
      <c r="A216" s="2253"/>
      <c r="B216" s="76" t="s">
        <v>204</v>
      </c>
      <c r="C216" s="77" t="s">
        <v>43</v>
      </c>
      <c r="D216" s="90" t="s">
        <v>183</v>
      </c>
      <c r="E216" s="77">
        <v>108</v>
      </c>
      <c r="F216" s="77">
        <v>108</v>
      </c>
      <c r="G216" s="79" t="s">
        <v>316</v>
      </c>
      <c r="H216" s="80" t="s">
        <v>209</v>
      </c>
      <c r="I216" s="81"/>
      <c r="J216" s="82"/>
      <c r="K216" s="82"/>
      <c r="L216" s="82"/>
      <c r="M216" s="82"/>
      <c r="N216" s="82"/>
      <c r="O216" s="82"/>
      <c r="P216" s="82"/>
      <c r="Q216" s="82"/>
      <c r="R216" s="82"/>
      <c r="S216" s="82">
        <v>40</v>
      </c>
      <c r="T216" s="82">
        <v>40</v>
      </c>
      <c r="U216" s="82">
        <v>28</v>
      </c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3"/>
      <c r="AJ216" s="84"/>
      <c r="AK216" s="85"/>
      <c r="AL216" s="81"/>
      <c r="AM216" s="19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3"/>
      <c r="BE216" s="84"/>
      <c r="BF216" s="84"/>
      <c r="BG216" s="84"/>
      <c r="BH216" s="85"/>
    </row>
    <row r="217" spans="1:60" ht="17.25" customHeight="1" x14ac:dyDescent="0.25">
      <c r="A217" s="2253"/>
      <c r="B217" s="76" t="s">
        <v>204</v>
      </c>
      <c r="C217" s="77" t="s">
        <v>185</v>
      </c>
      <c r="D217" s="90" t="s">
        <v>186</v>
      </c>
      <c r="E217" s="77">
        <v>120</v>
      </c>
      <c r="F217" s="77">
        <v>120</v>
      </c>
      <c r="G217" s="79" t="s">
        <v>309</v>
      </c>
      <c r="H217" s="80" t="s">
        <v>187</v>
      </c>
      <c r="I217" s="81"/>
      <c r="J217" s="82">
        <v>10</v>
      </c>
      <c r="K217" s="82">
        <v>40</v>
      </c>
      <c r="L217" s="82">
        <v>40</v>
      </c>
      <c r="M217" s="82">
        <v>30</v>
      </c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3"/>
      <c r="AJ217" s="84"/>
      <c r="AK217" s="85"/>
      <c r="AL217" s="81"/>
      <c r="AM217" s="19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3"/>
      <c r="BE217" s="84"/>
      <c r="BF217" s="84"/>
      <c r="BG217" s="84"/>
      <c r="BH217" s="85"/>
    </row>
    <row r="218" spans="1:60" ht="17.25" customHeight="1" x14ac:dyDescent="0.25">
      <c r="A218" s="2253"/>
      <c r="B218" s="76" t="s">
        <v>204</v>
      </c>
      <c r="C218" s="77" t="s">
        <v>113</v>
      </c>
      <c r="D218" s="192" t="s">
        <v>188</v>
      </c>
      <c r="E218" s="77">
        <v>180</v>
      </c>
      <c r="F218" s="77">
        <v>180</v>
      </c>
      <c r="G218" s="79" t="s">
        <v>840</v>
      </c>
      <c r="H218" s="80" t="s">
        <v>192</v>
      </c>
      <c r="I218" s="81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>
        <v>40</v>
      </c>
      <c r="W218" s="82">
        <v>40</v>
      </c>
      <c r="X218" s="82">
        <v>40</v>
      </c>
      <c r="Y218" s="82">
        <v>40</v>
      </c>
      <c r="Z218" s="82">
        <v>20</v>
      </c>
      <c r="AA218" s="82"/>
      <c r="AB218" s="82"/>
      <c r="AC218" s="82"/>
      <c r="AD218" s="82"/>
      <c r="AE218" s="82"/>
      <c r="AF218" s="82"/>
      <c r="AG218" s="82"/>
      <c r="AH218" s="82"/>
      <c r="AI218" s="83"/>
      <c r="AJ218" s="84"/>
      <c r="AK218" s="85"/>
      <c r="AL218" s="81"/>
      <c r="AM218" s="19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3"/>
      <c r="BE218" s="84"/>
      <c r="BF218" s="84"/>
      <c r="BG218" s="84"/>
      <c r="BH218" s="85"/>
    </row>
    <row r="219" spans="1:60" ht="17.25" customHeight="1" x14ac:dyDescent="0.25">
      <c r="A219" s="2253"/>
      <c r="B219" s="76" t="s">
        <v>204</v>
      </c>
      <c r="C219" s="77" t="s">
        <v>190</v>
      </c>
      <c r="D219" s="192" t="s">
        <v>191</v>
      </c>
      <c r="E219" s="77">
        <v>240</v>
      </c>
      <c r="F219" s="77">
        <v>240</v>
      </c>
      <c r="G219" s="79" t="s">
        <v>316</v>
      </c>
      <c r="H219" s="80" t="s">
        <v>209</v>
      </c>
      <c r="I219" s="81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>
        <v>40</v>
      </c>
      <c r="AB219" s="82">
        <v>40</v>
      </c>
      <c r="AC219" s="82">
        <v>40</v>
      </c>
      <c r="AD219" s="82">
        <v>40</v>
      </c>
      <c r="AE219" s="82">
        <v>40</v>
      </c>
      <c r="AF219" s="82">
        <v>40</v>
      </c>
      <c r="AG219" s="82"/>
      <c r="AH219" s="82"/>
      <c r="AI219" s="83"/>
      <c r="AJ219" s="84"/>
      <c r="AK219" s="85"/>
      <c r="AL219" s="82"/>
      <c r="AM219" s="82"/>
      <c r="AN219" s="91"/>
      <c r="AO219" s="91"/>
      <c r="AP219" s="91"/>
      <c r="AQ219" s="9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3"/>
      <c r="BE219" s="84"/>
      <c r="BF219" s="84"/>
      <c r="BG219" s="84"/>
      <c r="BH219" s="85"/>
    </row>
    <row r="220" spans="1:60" ht="17.25" customHeight="1" x14ac:dyDescent="0.25">
      <c r="A220" s="2253"/>
      <c r="B220" s="76" t="s">
        <v>204</v>
      </c>
      <c r="C220" s="77" t="s">
        <v>193</v>
      </c>
      <c r="D220" s="192" t="s">
        <v>194</v>
      </c>
      <c r="E220" s="77">
        <v>120</v>
      </c>
      <c r="F220" s="77">
        <v>120</v>
      </c>
      <c r="G220" s="79" t="s">
        <v>308</v>
      </c>
      <c r="H220" s="80" t="s">
        <v>178</v>
      </c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92"/>
      <c r="AA220" s="92"/>
      <c r="AB220" s="92"/>
      <c r="AC220" s="81"/>
      <c r="AD220" s="81"/>
      <c r="AE220" s="81"/>
      <c r="AF220" s="81"/>
      <c r="AG220" s="81">
        <v>40</v>
      </c>
      <c r="AH220" s="81">
        <v>40</v>
      </c>
      <c r="AI220" s="83"/>
      <c r="AJ220" s="84"/>
      <c r="AK220" s="85"/>
      <c r="AL220" s="91">
        <v>40</v>
      </c>
      <c r="AM220" s="82"/>
      <c r="AN220" s="91"/>
      <c r="AO220" s="91"/>
      <c r="AP220" s="91"/>
      <c r="AQ220" s="9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3"/>
      <c r="BE220" s="84"/>
      <c r="BF220" s="84"/>
      <c r="BG220" s="84"/>
      <c r="BH220" s="85"/>
    </row>
    <row r="221" spans="1:60" ht="17.25" customHeight="1" x14ac:dyDescent="0.25">
      <c r="A221" s="2253"/>
      <c r="B221" s="76" t="s">
        <v>204</v>
      </c>
      <c r="C221" s="77" t="s">
        <v>269</v>
      </c>
      <c r="D221" s="93" t="s">
        <v>842</v>
      </c>
      <c r="E221" s="77"/>
      <c r="F221" s="185"/>
      <c r="G221" s="79"/>
      <c r="H221" s="80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92"/>
      <c r="AA221" s="92"/>
      <c r="AB221" s="92"/>
      <c r="AC221" s="81"/>
      <c r="AD221" s="81"/>
      <c r="AE221" s="81"/>
      <c r="AF221" s="81"/>
      <c r="AG221" s="81"/>
      <c r="AH221" s="81"/>
      <c r="AI221" s="83"/>
      <c r="AJ221" s="84"/>
      <c r="AK221" s="85"/>
      <c r="AL221" s="91"/>
      <c r="AM221" s="82"/>
      <c r="AN221" s="687" t="s">
        <v>3</v>
      </c>
      <c r="AO221" s="687" t="s">
        <v>3</v>
      </c>
      <c r="AP221" s="687" t="s">
        <v>3</v>
      </c>
      <c r="AQ221" s="687" t="s">
        <v>3</v>
      </c>
      <c r="AR221" s="687" t="s">
        <v>3</v>
      </c>
      <c r="AS221" s="687" t="s">
        <v>3</v>
      </c>
      <c r="AT221" s="687" t="s">
        <v>3</v>
      </c>
      <c r="AU221" s="687" t="s">
        <v>3</v>
      </c>
      <c r="AV221" s="688" t="s">
        <v>826</v>
      </c>
      <c r="AW221" s="688" t="s">
        <v>826</v>
      </c>
      <c r="AX221" s="688" t="s">
        <v>2</v>
      </c>
      <c r="AY221" s="688" t="s">
        <v>2</v>
      </c>
      <c r="AZ221" s="688" t="s">
        <v>2</v>
      </c>
      <c r="BA221" s="81"/>
      <c r="BB221" s="81"/>
      <c r="BC221" s="81"/>
      <c r="BD221" s="83"/>
      <c r="BE221" s="84"/>
      <c r="BF221" s="84"/>
      <c r="BG221" s="84"/>
      <c r="BH221" s="85"/>
    </row>
    <row r="222" spans="1:60" s="106" customFormat="1" ht="27" customHeight="1" x14ac:dyDescent="0.2">
      <c r="A222" s="2254"/>
      <c r="B222" s="424" t="s">
        <v>1773</v>
      </c>
      <c r="C222" s="95"/>
      <c r="D222" s="95" t="s">
        <v>843</v>
      </c>
      <c r="E222" s="95">
        <f>SUM(E212:E221)</f>
        <v>998</v>
      </c>
      <c r="F222" s="95"/>
      <c r="G222" s="96"/>
      <c r="H222" s="97"/>
      <c r="I222" s="98"/>
      <c r="J222" s="99">
        <f t="shared" ref="J222:BH222" si="16">SUM(J212:J221)</f>
        <v>40</v>
      </c>
      <c r="K222" s="99">
        <f t="shared" si="16"/>
        <v>40</v>
      </c>
      <c r="L222" s="99">
        <f t="shared" si="16"/>
        <v>40</v>
      </c>
      <c r="M222" s="99">
        <f t="shared" si="16"/>
        <v>30</v>
      </c>
      <c r="N222" s="99">
        <f t="shared" si="16"/>
        <v>30</v>
      </c>
      <c r="O222" s="99">
        <f t="shared" si="16"/>
        <v>30</v>
      </c>
      <c r="P222" s="99">
        <f t="shared" si="16"/>
        <v>40</v>
      </c>
      <c r="Q222" s="99">
        <f t="shared" si="16"/>
        <v>40</v>
      </c>
      <c r="R222" s="99">
        <f t="shared" si="16"/>
        <v>40</v>
      </c>
      <c r="S222" s="99">
        <f t="shared" si="16"/>
        <v>40</v>
      </c>
      <c r="T222" s="99">
        <f t="shared" si="16"/>
        <v>40</v>
      </c>
      <c r="U222" s="99">
        <f t="shared" si="16"/>
        <v>48</v>
      </c>
      <c r="V222" s="99">
        <f t="shared" si="16"/>
        <v>40</v>
      </c>
      <c r="W222" s="99">
        <f t="shared" si="16"/>
        <v>40</v>
      </c>
      <c r="X222" s="99">
        <f t="shared" si="16"/>
        <v>40</v>
      </c>
      <c r="Y222" s="99">
        <f t="shared" si="16"/>
        <v>40</v>
      </c>
      <c r="Z222" s="99">
        <f t="shared" si="16"/>
        <v>20</v>
      </c>
      <c r="AA222" s="99">
        <f t="shared" si="16"/>
        <v>40</v>
      </c>
      <c r="AB222" s="99">
        <f t="shared" si="16"/>
        <v>40</v>
      </c>
      <c r="AC222" s="99">
        <f t="shared" si="16"/>
        <v>40</v>
      </c>
      <c r="AD222" s="99">
        <f t="shared" si="16"/>
        <v>40</v>
      </c>
      <c r="AE222" s="99">
        <f t="shared" si="16"/>
        <v>40</v>
      </c>
      <c r="AF222" s="99">
        <f t="shared" si="16"/>
        <v>40</v>
      </c>
      <c r="AG222" s="99">
        <f t="shared" si="16"/>
        <v>40</v>
      </c>
      <c r="AH222" s="99">
        <f t="shared" si="16"/>
        <v>40</v>
      </c>
      <c r="AI222" s="100">
        <f t="shared" si="16"/>
        <v>0</v>
      </c>
      <c r="AJ222" s="101">
        <f t="shared" si="16"/>
        <v>0</v>
      </c>
      <c r="AK222" s="102">
        <f t="shared" si="16"/>
        <v>0</v>
      </c>
      <c r="AL222" s="99">
        <f t="shared" si="16"/>
        <v>40</v>
      </c>
      <c r="AM222" s="99">
        <f t="shared" si="16"/>
        <v>0</v>
      </c>
      <c r="AN222" s="99">
        <f t="shared" si="16"/>
        <v>0</v>
      </c>
      <c r="AO222" s="99">
        <f t="shared" si="16"/>
        <v>0</v>
      </c>
      <c r="AP222" s="99">
        <f t="shared" si="16"/>
        <v>0</v>
      </c>
      <c r="AQ222" s="99">
        <f t="shared" si="16"/>
        <v>0</v>
      </c>
      <c r="AR222" s="99">
        <f t="shared" si="16"/>
        <v>0</v>
      </c>
      <c r="AS222" s="99">
        <f t="shared" si="16"/>
        <v>0</v>
      </c>
      <c r="AT222" s="99">
        <f t="shared" si="16"/>
        <v>0</v>
      </c>
      <c r="AU222" s="99">
        <f t="shared" si="16"/>
        <v>0</v>
      </c>
      <c r="AV222" s="99">
        <f t="shared" si="16"/>
        <v>0</v>
      </c>
      <c r="AW222" s="99">
        <f t="shared" si="16"/>
        <v>0</v>
      </c>
      <c r="AX222" s="99">
        <f t="shared" si="16"/>
        <v>0</v>
      </c>
      <c r="AY222" s="99">
        <f t="shared" si="16"/>
        <v>0</v>
      </c>
      <c r="AZ222" s="99">
        <f t="shared" si="16"/>
        <v>0</v>
      </c>
      <c r="BA222" s="99">
        <f t="shared" si="16"/>
        <v>0</v>
      </c>
      <c r="BB222" s="99">
        <f t="shared" si="16"/>
        <v>0</v>
      </c>
      <c r="BC222" s="99">
        <f t="shared" si="16"/>
        <v>0</v>
      </c>
      <c r="BD222" s="103">
        <f t="shared" si="16"/>
        <v>0</v>
      </c>
      <c r="BE222" s="104">
        <f t="shared" si="16"/>
        <v>0</v>
      </c>
      <c r="BF222" s="104">
        <f t="shared" si="16"/>
        <v>0</v>
      </c>
      <c r="BG222" s="104">
        <f t="shared" si="16"/>
        <v>0</v>
      </c>
      <c r="BH222" s="105">
        <f t="shared" si="16"/>
        <v>0</v>
      </c>
    </row>
    <row r="223" spans="1:60" ht="17.25" customHeight="1" x14ac:dyDescent="0.25">
      <c r="A223" s="2247">
        <v>2</v>
      </c>
      <c r="B223" s="107" t="s">
        <v>216</v>
      </c>
      <c r="C223" s="77" t="s">
        <v>50</v>
      </c>
      <c r="D223" s="78" t="s">
        <v>177</v>
      </c>
      <c r="E223" s="77">
        <v>30</v>
      </c>
      <c r="F223" s="77">
        <v>30</v>
      </c>
      <c r="G223" s="79" t="s">
        <v>308</v>
      </c>
      <c r="H223" s="80" t="s">
        <v>178</v>
      </c>
      <c r="I223" s="109"/>
      <c r="J223" s="109">
        <v>30</v>
      </c>
      <c r="K223" s="109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110"/>
      <c r="AJ223" s="111"/>
      <c r="AK223" s="11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83"/>
      <c r="BE223" s="84"/>
      <c r="BF223" s="84"/>
      <c r="BG223" s="84"/>
      <c r="BH223" s="85"/>
    </row>
    <row r="224" spans="1:60" ht="17.25" customHeight="1" x14ac:dyDescent="0.25">
      <c r="A224" s="2248"/>
      <c r="B224" s="107" t="s">
        <v>216</v>
      </c>
      <c r="C224" s="77" t="s">
        <v>72</v>
      </c>
      <c r="D224" s="192" t="s">
        <v>205</v>
      </c>
      <c r="E224" s="77">
        <v>72</v>
      </c>
      <c r="F224" s="77">
        <v>72</v>
      </c>
      <c r="G224" s="79" t="s">
        <v>311</v>
      </c>
      <c r="H224" s="80" t="s">
        <v>195</v>
      </c>
      <c r="I224" s="109"/>
      <c r="J224" s="109"/>
      <c r="K224" s="109">
        <v>24</v>
      </c>
      <c r="L224" s="92">
        <v>24</v>
      </c>
      <c r="M224" s="92">
        <v>24</v>
      </c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110"/>
      <c r="AJ224" s="111"/>
      <c r="AK224" s="11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83"/>
      <c r="BE224" s="84"/>
      <c r="BF224" s="84"/>
      <c r="BG224" s="84"/>
      <c r="BH224" s="85"/>
    </row>
    <row r="225" spans="1:60" ht="17.25" customHeight="1" x14ac:dyDescent="0.25">
      <c r="A225" s="2248"/>
      <c r="B225" s="107" t="s">
        <v>216</v>
      </c>
      <c r="C225" s="77" t="s">
        <v>54</v>
      </c>
      <c r="D225" s="192" t="s">
        <v>207</v>
      </c>
      <c r="E225" s="77">
        <v>43</v>
      </c>
      <c r="F225" s="77">
        <v>43</v>
      </c>
      <c r="G225" s="79" t="s">
        <v>317</v>
      </c>
      <c r="H225" s="80" t="s">
        <v>184</v>
      </c>
      <c r="I225" s="109"/>
      <c r="J225" s="109"/>
      <c r="K225" s="109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110"/>
      <c r="AJ225" s="111"/>
      <c r="AK225" s="11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83"/>
      <c r="BE225" s="84"/>
      <c r="BF225" s="84"/>
      <c r="BG225" s="84"/>
      <c r="BH225" s="85"/>
    </row>
    <row r="226" spans="1:60" ht="17.25" customHeight="1" x14ac:dyDescent="0.25">
      <c r="A226" s="2248"/>
      <c r="B226" s="107" t="s">
        <v>216</v>
      </c>
      <c r="C226" s="77" t="s">
        <v>112</v>
      </c>
      <c r="D226" s="192" t="s">
        <v>214</v>
      </c>
      <c r="E226" s="77">
        <v>60</v>
      </c>
      <c r="F226" s="77">
        <v>60</v>
      </c>
      <c r="G226" s="79" t="s">
        <v>315</v>
      </c>
      <c r="H226" s="80" t="s">
        <v>200</v>
      </c>
      <c r="I226" s="109"/>
      <c r="J226" s="109"/>
      <c r="K226" s="109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110"/>
      <c r="AJ226" s="111"/>
      <c r="AK226" s="11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83"/>
      <c r="BE226" s="84"/>
      <c r="BF226" s="84"/>
      <c r="BG226" s="84"/>
      <c r="BH226" s="85"/>
    </row>
    <row r="227" spans="1:60" ht="17.25" customHeight="1" x14ac:dyDescent="0.25">
      <c r="A227" s="2248"/>
      <c r="B227" s="107" t="s">
        <v>216</v>
      </c>
      <c r="C227" s="77" t="s">
        <v>66</v>
      </c>
      <c r="D227" s="192" t="s">
        <v>182</v>
      </c>
      <c r="E227" s="77">
        <v>28</v>
      </c>
      <c r="F227" s="77">
        <v>28</v>
      </c>
      <c r="G227" s="79" t="s">
        <v>303</v>
      </c>
      <c r="H227" s="80" t="s">
        <v>181</v>
      </c>
      <c r="I227" s="109"/>
      <c r="J227" s="109"/>
      <c r="K227" s="109"/>
      <c r="L227" s="92"/>
      <c r="M227" s="92"/>
      <c r="N227" s="92">
        <v>28</v>
      </c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110"/>
      <c r="AJ227" s="111"/>
      <c r="AK227" s="11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83"/>
      <c r="BE227" s="84"/>
      <c r="BF227" s="84"/>
      <c r="BG227" s="84"/>
      <c r="BH227" s="85"/>
    </row>
    <row r="228" spans="1:60" ht="17.25" customHeight="1" x14ac:dyDescent="0.25">
      <c r="A228" s="2248"/>
      <c r="B228" s="107" t="s">
        <v>216</v>
      </c>
      <c r="C228" s="77" t="s">
        <v>40</v>
      </c>
      <c r="D228" s="192" t="s">
        <v>215</v>
      </c>
      <c r="E228" s="77">
        <v>60</v>
      </c>
      <c r="F228" s="77">
        <v>60</v>
      </c>
      <c r="G228" s="79" t="s">
        <v>315</v>
      </c>
      <c r="H228" s="80" t="s">
        <v>200</v>
      </c>
      <c r="I228" s="109"/>
      <c r="J228" s="109"/>
      <c r="K228" s="109"/>
      <c r="L228" s="92"/>
      <c r="M228" s="92"/>
      <c r="N228" s="92"/>
      <c r="O228" s="92">
        <v>20</v>
      </c>
      <c r="P228" s="92">
        <v>20</v>
      </c>
      <c r="Q228" s="92">
        <v>20</v>
      </c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110"/>
      <c r="AJ228" s="111"/>
      <c r="AK228" s="11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83"/>
      <c r="BE228" s="84"/>
      <c r="BF228" s="84"/>
      <c r="BG228" s="84"/>
      <c r="BH228" s="85"/>
    </row>
    <row r="229" spans="1:60" ht="17.25" customHeight="1" x14ac:dyDescent="0.2">
      <c r="A229" s="2248"/>
      <c r="B229" s="107" t="s">
        <v>216</v>
      </c>
      <c r="C229" s="77" t="s">
        <v>43</v>
      </c>
      <c r="D229" s="89" t="s">
        <v>183</v>
      </c>
      <c r="E229" s="77">
        <v>72</v>
      </c>
      <c r="F229" s="77">
        <v>72</v>
      </c>
      <c r="G229" s="79" t="s">
        <v>316</v>
      </c>
      <c r="H229" s="80" t="s">
        <v>209</v>
      </c>
      <c r="I229" s="109"/>
      <c r="J229" s="109"/>
      <c r="K229" s="109"/>
      <c r="L229" s="92"/>
      <c r="M229" s="92"/>
      <c r="N229" s="92"/>
      <c r="O229" s="92"/>
      <c r="P229" s="92"/>
      <c r="Q229" s="92"/>
      <c r="R229" s="92">
        <v>24</v>
      </c>
      <c r="S229" s="92">
        <v>24</v>
      </c>
      <c r="T229" s="92">
        <v>24</v>
      </c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110"/>
      <c r="AJ229" s="111"/>
      <c r="AK229" s="11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83"/>
      <c r="BE229" s="84"/>
      <c r="BF229" s="84"/>
      <c r="BG229" s="84"/>
      <c r="BH229" s="85"/>
    </row>
    <row r="230" spans="1:60" ht="17.25" customHeight="1" x14ac:dyDescent="0.2">
      <c r="A230" s="2248"/>
      <c r="B230" s="107" t="s">
        <v>216</v>
      </c>
      <c r="C230" s="77" t="s">
        <v>113</v>
      </c>
      <c r="D230" s="89" t="s">
        <v>188</v>
      </c>
      <c r="E230" s="77">
        <v>90</v>
      </c>
      <c r="F230" s="77">
        <v>90</v>
      </c>
      <c r="G230" s="79" t="s">
        <v>317</v>
      </c>
      <c r="H230" s="80" t="s">
        <v>184</v>
      </c>
      <c r="I230" s="109"/>
      <c r="J230" s="109"/>
      <c r="K230" s="109"/>
      <c r="L230" s="92"/>
      <c r="M230" s="92"/>
      <c r="N230" s="92"/>
      <c r="O230" s="92"/>
      <c r="P230" s="92"/>
      <c r="Q230" s="92"/>
      <c r="R230" s="92"/>
      <c r="S230" s="92"/>
      <c r="T230" s="92"/>
      <c r="U230" s="92">
        <v>20</v>
      </c>
      <c r="V230" s="92">
        <v>20</v>
      </c>
      <c r="W230" s="92">
        <v>24</v>
      </c>
      <c r="X230" s="92">
        <v>26</v>
      </c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110"/>
      <c r="AJ230" s="111"/>
      <c r="AK230" s="11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83"/>
      <c r="BE230" s="84"/>
      <c r="BF230" s="84"/>
      <c r="BG230" s="84"/>
      <c r="BH230" s="85"/>
    </row>
    <row r="231" spans="1:60" ht="17.25" customHeight="1" x14ac:dyDescent="0.2">
      <c r="A231" s="2248"/>
      <c r="B231" s="107" t="s">
        <v>216</v>
      </c>
      <c r="C231" s="77" t="s">
        <v>185</v>
      </c>
      <c r="D231" s="89" t="s">
        <v>186</v>
      </c>
      <c r="E231" s="77">
        <v>44</v>
      </c>
      <c r="F231" s="77">
        <v>44</v>
      </c>
      <c r="G231" s="79" t="s">
        <v>309</v>
      </c>
      <c r="H231" s="80" t="s">
        <v>187</v>
      </c>
      <c r="I231" s="109"/>
      <c r="J231" s="109"/>
      <c r="K231" s="109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>
        <v>20</v>
      </c>
      <c r="Z231" s="92">
        <v>24</v>
      </c>
      <c r="AA231" s="92"/>
      <c r="AB231" s="92"/>
      <c r="AC231" s="92"/>
      <c r="AD231" s="92"/>
      <c r="AE231" s="92"/>
      <c r="AF231" s="92"/>
      <c r="AG231" s="92"/>
      <c r="AH231" s="92"/>
      <c r="AI231" s="110"/>
      <c r="AJ231" s="111"/>
      <c r="AK231" s="11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83"/>
      <c r="BE231" s="84"/>
      <c r="BF231" s="84"/>
      <c r="BG231" s="84"/>
      <c r="BH231" s="85"/>
    </row>
    <row r="232" spans="1:60" ht="17.25" customHeight="1" x14ac:dyDescent="0.2">
      <c r="A232" s="2248"/>
      <c r="B232" s="107" t="s">
        <v>216</v>
      </c>
      <c r="C232" s="77" t="s">
        <v>190</v>
      </c>
      <c r="D232" s="89" t="s">
        <v>191</v>
      </c>
      <c r="E232" s="77">
        <v>120</v>
      </c>
      <c r="F232" s="77">
        <v>120</v>
      </c>
      <c r="G232" s="79" t="s">
        <v>304</v>
      </c>
      <c r="H232" s="80" t="s">
        <v>189</v>
      </c>
      <c r="I232" s="109"/>
      <c r="J232" s="109"/>
      <c r="K232" s="109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>
        <v>20</v>
      </c>
      <c r="AE232" s="92">
        <v>20</v>
      </c>
      <c r="AF232" s="92">
        <v>20</v>
      </c>
      <c r="AG232" s="92">
        <v>20</v>
      </c>
      <c r="AH232" s="92">
        <v>20</v>
      </c>
      <c r="AI232" s="110"/>
      <c r="AJ232" s="111"/>
      <c r="AK232" s="112"/>
      <c r="AL232" s="92">
        <v>20</v>
      </c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83"/>
      <c r="BE232" s="84"/>
      <c r="BF232" s="84"/>
      <c r="BG232" s="84"/>
      <c r="BH232" s="85"/>
    </row>
    <row r="233" spans="1:60" ht="17.25" customHeight="1" x14ac:dyDescent="0.2">
      <c r="A233" s="2248"/>
      <c r="B233" s="107" t="s">
        <v>216</v>
      </c>
      <c r="C233" s="77" t="s">
        <v>201</v>
      </c>
      <c r="D233" s="89" t="s">
        <v>202</v>
      </c>
      <c r="E233" s="77">
        <v>60</v>
      </c>
      <c r="F233" s="77">
        <v>60</v>
      </c>
      <c r="G233" s="79" t="s">
        <v>850</v>
      </c>
      <c r="H233" s="80" t="s">
        <v>203</v>
      </c>
      <c r="I233" s="109"/>
      <c r="J233" s="109"/>
      <c r="K233" s="109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>
        <v>20</v>
      </c>
      <c r="AB233" s="92">
        <v>20</v>
      </c>
      <c r="AC233" s="92">
        <v>20</v>
      </c>
      <c r="AD233" s="92"/>
      <c r="AE233" s="92"/>
      <c r="AF233" s="92"/>
      <c r="AG233" s="92"/>
      <c r="AH233" s="92"/>
      <c r="AI233" s="110"/>
      <c r="AJ233" s="111"/>
      <c r="AK233" s="11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83"/>
      <c r="BE233" s="84"/>
      <c r="BF233" s="84"/>
      <c r="BG233" s="84"/>
      <c r="BH233" s="85"/>
    </row>
    <row r="234" spans="1:60" ht="17.25" customHeight="1" x14ac:dyDescent="0.25">
      <c r="A234" s="2248"/>
      <c r="B234" s="107" t="s">
        <v>216</v>
      </c>
      <c r="C234" s="77" t="s">
        <v>269</v>
      </c>
      <c r="D234" s="93" t="s">
        <v>842</v>
      </c>
      <c r="E234" s="108"/>
      <c r="F234" s="108"/>
      <c r="G234" s="79"/>
      <c r="H234" s="80"/>
      <c r="I234" s="109"/>
      <c r="J234" s="109"/>
      <c r="K234" s="109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110"/>
      <c r="AJ234" s="111"/>
      <c r="AK234" s="112"/>
      <c r="AL234" s="92"/>
      <c r="AM234" s="92"/>
      <c r="AN234" s="687" t="s">
        <v>3</v>
      </c>
      <c r="AO234" s="687" t="s">
        <v>3</v>
      </c>
      <c r="AP234" s="687" t="s">
        <v>3</v>
      </c>
      <c r="AQ234" s="687" t="s">
        <v>3</v>
      </c>
      <c r="AR234" s="687" t="s">
        <v>3</v>
      </c>
      <c r="AS234" s="687" t="s">
        <v>3</v>
      </c>
      <c r="AT234" s="687" t="s">
        <v>3</v>
      </c>
      <c r="AU234" s="687" t="s">
        <v>3</v>
      </c>
      <c r="AV234" s="688" t="s">
        <v>826</v>
      </c>
      <c r="AW234" s="688" t="s">
        <v>826</v>
      </c>
      <c r="AX234" s="688" t="s">
        <v>2</v>
      </c>
      <c r="AY234" s="688" t="s">
        <v>2</v>
      </c>
      <c r="AZ234" s="688" t="s">
        <v>2</v>
      </c>
      <c r="BA234" s="92"/>
      <c r="BB234" s="92"/>
      <c r="BC234" s="92"/>
      <c r="BD234" s="83"/>
      <c r="BE234" s="84"/>
      <c r="BF234" s="84"/>
      <c r="BG234" s="84"/>
      <c r="BH234" s="85"/>
    </row>
    <row r="235" spans="1:60" s="106" customFormat="1" ht="17.25" customHeight="1" x14ac:dyDescent="0.2">
      <c r="A235" s="2249"/>
      <c r="B235" s="94" t="s">
        <v>1774</v>
      </c>
      <c r="C235" s="95"/>
      <c r="D235" s="95" t="s">
        <v>843</v>
      </c>
      <c r="E235" s="95">
        <f>SUM(E223:E234)</f>
        <v>679</v>
      </c>
      <c r="F235" s="95"/>
      <c r="G235" s="96"/>
      <c r="H235" s="113"/>
      <c r="I235" s="99"/>
      <c r="J235" s="99">
        <f t="shared" ref="J235:BH235" si="17">SUM(J223:J234)</f>
        <v>30</v>
      </c>
      <c r="K235" s="99">
        <f t="shared" si="17"/>
        <v>24</v>
      </c>
      <c r="L235" s="99">
        <f t="shared" si="17"/>
        <v>24</v>
      </c>
      <c r="M235" s="99">
        <f t="shared" si="17"/>
        <v>24</v>
      </c>
      <c r="N235" s="99">
        <f t="shared" si="17"/>
        <v>28</v>
      </c>
      <c r="O235" s="99">
        <f t="shared" si="17"/>
        <v>20</v>
      </c>
      <c r="P235" s="99">
        <f t="shared" si="17"/>
        <v>20</v>
      </c>
      <c r="Q235" s="99">
        <f t="shared" si="17"/>
        <v>20</v>
      </c>
      <c r="R235" s="99">
        <f t="shared" si="17"/>
        <v>24</v>
      </c>
      <c r="S235" s="99">
        <f t="shared" si="17"/>
        <v>24</v>
      </c>
      <c r="T235" s="99">
        <f t="shared" si="17"/>
        <v>24</v>
      </c>
      <c r="U235" s="99">
        <f t="shared" si="17"/>
        <v>20</v>
      </c>
      <c r="V235" s="99">
        <f t="shared" si="17"/>
        <v>20</v>
      </c>
      <c r="W235" s="99">
        <f t="shared" si="17"/>
        <v>24</v>
      </c>
      <c r="X235" s="99">
        <f t="shared" si="17"/>
        <v>26</v>
      </c>
      <c r="Y235" s="99">
        <f t="shared" si="17"/>
        <v>20</v>
      </c>
      <c r="Z235" s="99">
        <f t="shared" si="17"/>
        <v>24</v>
      </c>
      <c r="AA235" s="99">
        <f t="shared" si="17"/>
        <v>20</v>
      </c>
      <c r="AB235" s="99">
        <f t="shared" si="17"/>
        <v>20</v>
      </c>
      <c r="AC235" s="99">
        <f t="shared" si="17"/>
        <v>20</v>
      </c>
      <c r="AD235" s="99">
        <f t="shared" si="17"/>
        <v>20</v>
      </c>
      <c r="AE235" s="99">
        <f t="shared" si="17"/>
        <v>20</v>
      </c>
      <c r="AF235" s="99">
        <f t="shared" si="17"/>
        <v>20</v>
      </c>
      <c r="AG235" s="99">
        <f t="shared" si="17"/>
        <v>20</v>
      </c>
      <c r="AH235" s="99">
        <f t="shared" si="17"/>
        <v>20</v>
      </c>
      <c r="AI235" s="100">
        <f t="shared" si="17"/>
        <v>0</v>
      </c>
      <c r="AJ235" s="101">
        <f t="shared" si="17"/>
        <v>0</v>
      </c>
      <c r="AK235" s="102">
        <f t="shared" si="17"/>
        <v>0</v>
      </c>
      <c r="AL235" s="99">
        <f t="shared" si="17"/>
        <v>20</v>
      </c>
      <c r="AM235" s="99">
        <f t="shared" si="17"/>
        <v>0</v>
      </c>
      <c r="AN235" s="99">
        <f t="shared" si="17"/>
        <v>0</v>
      </c>
      <c r="AO235" s="99">
        <f t="shared" si="17"/>
        <v>0</v>
      </c>
      <c r="AP235" s="99">
        <f t="shared" si="17"/>
        <v>0</v>
      </c>
      <c r="AQ235" s="99">
        <f t="shared" si="17"/>
        <v>0</v>
      </c>
      <c r="AR235" s="99">
        <f t="shared" si="17"/>
        <v>0</v>
      </c>
      <c r="AS235" s="99">
        <f t="shared" si="17"/>
        <v>0</v>
      </c>
      <c r="AT235" s="99">
        <f t="shared" si="17"/>
        <v>0</v>
      </c>
      <c r="AU235" s="99">
        <f t="shared" si="17"/>
        <v>0</v>
      </c>
      <c r="AV235" s="99">
        <f t="shared" si="17"/>
        <v>0</v>
      </c>
      <c r="AW235" s="99">
        <f t="shared" si="17"/>
        <v>0</v>
      </c>
      <c r="AX235" s="99">
        <f t="shared" si="17"/>
        <v>0</v>
      </c>
      <c r="AY235" s="99">
        <f t="shared" si="17"/>
        <v>0</v>
      </c>
      <c r="AZ235" s="99">
        <f t="shared" si="17"/>
        <v>0</v>
      </c>
      <c r="BA235" s="99">
        <f t="shared" si="17"/>
        <v>0</v>
      </c>
      <c r="BB235" s="99">
        <f t="shared" si="17"/>
        <v>0</v>
      </c>
      <c r="BC235" s="99">
        <f t="shared" si="17"/>
        <v>0</v>
      </c>
      <c r="BD235" s="103">
        <f t="shared" si="17"/>
        <v>0</v>
      </c>
      <c r="BE235" s="104">
        <f t="shared" si="17"/>
        <v>0</v>
      </c>
      <c r="BF235" s="104">
        <f t="shared" si="17"/>
        <v>0</v>
      </c>
      <c r="BG235" s="104">
        <f t="shared" si="17"/>
        <v>0</v>
      </c>
      <c r="BH235" s="105">
        <f t="shared" si="17"/>
        <v>0</v>
      </c>
    </row>
    <row r="236" spans="1:60" s="419" customFormat="1" ht="15" x14ac:dyDescent="0.2">
      <c r="A236" s="412"/>
      <c r="B236" s="631" t="s">
        <v>223</v>
      </c>
      <c r="C236" s="549" t="s">
        <v>51</v>
      </c>
      <c r="D236" s="633" t="s">
        <v>1301</v>
      </c>
      <c r="E236" s="634">
        <v>60</v>
      </c>
      <c r="F236" s="634">
        <v>60</v>
      </c>
      <c r="G236" s="549" t="s">
        <v>363</v>
      </c>
      <c r="H236" s="549" t="s">
        <v>362</v>
      </c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  <c r="AB236" s="605"/>
      <c r="AC236" s="605"/>
      <c r="AD236" s="605"/>
      <c r="AE236" s="605"/>
      <c r="AF236" s="605"/>
      <c r="AG236" s="605"/>
      <c r="AH236" s="605"/>
      <c r="AI236" s="567"/>
      <c r="AJ236" s="568"/>
      <c r="AK236" s="569"/>
      <c r="AL236" s="605"/>
      <c r="AM236" s="605"/>
      <c r="AN236" s="605"/>
      <c r="AO236" s="605"/>
      <c r="AP236" s="605"/>
      <c r="AQ236" s="605"/>
      <c r="AR236" s="605"/>
      <c r="AS236" s="605"/>
      <c r="AT236" s="605"/>
      <c r="AU236" s="605"/>
      <c r="AV236" s="605"/>
      <c r="AW236" s="605"/>
      <c r="AX236" s="576">
        <v>20</v>
      </c>
      <c r="AY236" s="576">
        <v>20</v>
      </c>
      <c r="AZ236" s="576">
        <v>20</v>
      </c>
      <c r="BA236" s="605"/>
      <c r="BB236" s="605"/>
      <c r="BC236" s="605"/>
      <c r="BD236" s="551"/>
      <c r="BE236" s="552"/>
      <c r="BF236" s="552"/>
      <c r="BG236" s="552"/>
      <c r="BH236" s="553"/>
    </row>
    <row r="237" spans="1:60" ht="17.25" customHeight="1" x14ac:dyDescent="0.25">
      <c r="A237" s="2247">
        <v>3</v>
      </c>
      <c r="B237" s="117" t="s">
        <v>223</v>
      </c>
      <c r="C237" s="77" t="s">
        <v>72</v>
      </c>
      <c r="D237" s="192" t="s">
        <v>220</v>
      </c>
      <c r="E237" s="77">
        <v>408</v>
      </c>
      <c r="F237" s="77">
        <v>408</v>
      </c>
      <c r="G237" s="193" t="s">
        <v>855</v>
      </c>
      <c r="H237" s="80" t="s">
        <v>206</v>
      </c>
      <c r="I237" s="119"/>
      <c r="J237" s="119">
        <v>40</v>
      </c>
      <c r="K237" s="119">
        <v>40</v>
      </c>
      <c r="L237" s="119">
        <v>40</v>
      </c>
      <c r="M237" s="119">
        <v>40</v>
      </c>
      <c r="N237" s="119">
        <v>40</v>
      </c>
      <c r="O237" s="119">
        <v>40</v>
      </c>
      <c r="P237" s="119">
        <v>40</v>
      </c>
      <c r="Q237" s="119">
        <v>40</v>
      </c>
      <c r="R237" s="119">
        <v>44</v>
      </c>
      <c r="S237" s="119">
        <v>44</v>
      </c>
      <c r="T237" s="119"/>
      <c r="U237" s="119"/>
      <c r="V237" s="119"/>
      <c r="W237" s="119"/>
      <c r="X237" s="119"/>
      <c r="Y237" s="119"/>
      <c r="Z237" s="119"/>
      <c r="AA237" s="119"/>
      <c r="AB237" s="120"/>
      <c r="AC237" s="120"/>
      <c r="AD237" s="120"/>
      <c r="AE237" s="120"/>
      <c r="AF237" s="120"/>
      <c r="AG237" s="120"/>
      <c r="AH237" s="120"/>
      <c r="AI237" s="100"/>
      <c r="AJ237" s="101"/>
      <c r="AK237" s="102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83"/>
      <c r="BE237" s="84"/>
      <c r="BF237" s="84"/>
      <c r="BG237" s="84"/>
      <c r="BH237" s="85"/>
    </row>
    <row r="238" spans="1:60" ht="17.25" customHeight="1" x14ac:dyDescent="0.25">
      <c r="A238" s="2248"/>
      <c r="B238" s="117" t="s">
        <v>223</v>
      </c>
      <c r="C238" s="77" t="s">
        <v>54</v>
      </c>
      <c r="D238" s="192" t="s">
        <v>207</v>
      </c>
      <c r="E238" s="77">
        <v>150</v>
      </c>
      <c r="F238" s="77">
        <v>150</v>
      </c>
      <c r="G238" s="193" t="s">
        <v>316</v>
      </c>
      <c r="H238" s="80" t="s">
        <v>209</v>
      </c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>
        <v>40</v>
      </c>
      <c r="U238" s="119">
        <v>40</v>
      </c>
      <c r="V238" s="119">
        <v>40</v>
      </c>
      <c r="W238" s="119">
        <v>30</v>
      </c>
      <c r="X238" s="119"/>
      <c r="Y238" s="119"/>
      <c r="Z238" s="119"/>
      <c r="AA238" s="119"/>
      <c r="AB238" s="120"/>
      <c r="AC238" s="120"/>
      <c r="AD238" s="120"/>
      <c r="AE238" s="120"/>
      <c r="AF238" s="120"/>
      <c r="AG238" s="120"/>
      <c r="AH238" s="120"/>
      <c r="AI238" s="100"/>
      <c r="AJ238" s="101"/>
      <c r="AK238" s="102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9"/>
      <c r="AZ238" s="119"/>
      <c r="BA238" s="119"/>
      <c r="BB238" s="119"/>
      <c r="BC238" s="119"/>
      <c r="BD238" s="83"/>
      <c r="BE238" s="84"/>
      <c r="BF238" s="84"/>
      <c r="BG238" s="84"/>
      <c r="BH238" s="85"/>
    </row>
    <row r="239" spans="1:60" ht="17.25" customHeight="1" x14ac:dyDescent="0.25">
      <c r="A239" s="2248"/>
      <c r="B239" s="117" t="s">
        <v>223</v>
      </c>
      <c r="C239" s="77" t="s">
        <v>61</v>
      </c>
      <c r="D239" s="78" t="s">
        <v>208</v>
      </c>
      <c r="E239" s="77">
        <v>240</v>
      </c>
      <c r="F239" s="77">
        <v>240</v>
      </c>
      <c r="G239" s="193" t="s">
        <v>304</v>
      </c>
      <c r="H239" s="80" t="s">
        <v>189</v>
      </c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>
        <v>40</v>
      </c>
      <c r="Y239" s="119">
        <v>40</v>
      </c>
      <c r="Z239" s="119">
        <v>40</v>
      </c>
      <c r="AA239" s="119">
        <v>40</v>
      </c>
      <c r="AB239" s="119">
        <v>40</v>
      </c>
      <c r="AC239" s="119">
        <v>40</v>
      </c>
      <c r="AD239" s="120"/>
      <c r="AE239" s="120"/>
      <c r="AF239" s="120"/>
      <c r="AG239" s="120"/>
      <c r="AH239" s="120"/>
      <c r="AI239" s="100"/>
      <c r="AJ239" s="101"/>
      <c r="AK239" s="102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83"/>
      <c r="BE239" s="84"/>
      <c r="BF239" s="84"/>
      <c r="BG239" s="84"/>
      <c r="BH239" s="85"/>
    </row>
    <row r="240" spans="1:60" ht="17.25" customHeight="1" x14ac:dyDescent="0.25">
      <c r="A240" s="2248"/>
      <c r="B240" s="117" t="s">
        <v>223</v>
      </c>
      <c r="C240" s="77" t="s">
        <v>32</v>
      </c>
      <c r="D240" s="192" t="s">
        <v>210</v>
      </c>
      <c r="E240" s="77">
        <v>180</v>
      </c>
      <c r="F240" s="77">
        <v>180</v>
      </c>
      <c r="G240" s="193" t="s">
        <v>314</v>
      </c>
      <c r="H240" s="80" t="s">
        <v>211</v>
      </c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20"/>
      <c r="AC240" s="120"/>
      <c r="AD240" s="119">
        <v>40</v>
      </c>
      <c r="AE240" s="119">
        <v>40</v>
      </c>
      <c r="AF240" s="119">
        <v>40</v>
      </c>
      <c r="AG240" s="119">
        <v>40</v>
      </c>
      <c r="AH240" s="119">
        <v>20</v>
      </c>
      <c r="AI240" s="100"/>
      <c r="AJ240" s="101"/>
      <c r="AK240" s="102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83"/>
      <c r="BE240" s="84"/>
      <c r="BF240" s="84"/>
      <c r="BG240" s="84"/>
      <c r="BH240" s="85"/>
    </row>
    <row r="241" spans="1:60" ht="17.25" customHeight="1" x14ac:dyDescent="0.25">
      <c r="A241" s="2248"/>
      <c r="B241" s="117" t="s">
        <v>223</v>
      </c>
      <c r="C241" s="77" t="s">
        <v>34</v>
      </c>
      <c r="D241" s="192" t="s">
        <v>212</v>
      </c>
      <c r="E241" s="77">
        <v>240</v>
      </c>
      <c r="F241" s="77">
        <v>240</v>
      </c>
      <c r="G241" s="193" t="s">
        <v>377</v>
      </c>
      <c r="H241" s="80" t="s">
        <v>847</v>
      </c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20"/>
      <c r="AC241" s="120"/>
      <c r="AD241" s="120"/>
      <c r="AE241" s="120"/>
      <c r="AF241" s="120"/>
      <c r="AG241" s="120"/>
      <c r="AH241" s="120"/>
      <c r="AI241" s="100"/>
      <c r="AJ241" s="101"/>
      <c r="AK241" s="102"/>
      <c r="AL241" s="119">
        <v>40</v>
      </c>
      <c r="AM241" s="119">
        <v>40</v>
      </c>
      <c r="AN241" s="119">
        <v>40</v>
      </c>
      <c r="AO241" s="119">
        <v>40</v>
      </c>
      <c r="AP241" s="119">
        <v>40</v>
      </c>
      <c r="AQ241" s="119">
        <v>40</v>
      </c>
      <c r="AR241" s="119"/>
      <c r="AS241" s="119"/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83"/>
      <c r="BE241" s="84"/>
      <c r="BF241" s="84"/>
      <c r="BG241" s="84"/>
      <c r="BH241" s="85"/>
    </row>
    <row r="242" spans="1:60" ht="17.25" customHeight="1" x14ac:dyDescent="0.25">
      <c r="A242" s="2248"/>
      <c r="B242" s="117" t="s">
        <v>223</v>
      </c>
      <c r="C242" s="77" t="s">
        <v>37</v>
      </c>
      <c r="D242" s="192" t="s">
        <v>213</v>
      </c>
      <c r="E242" s="77">
        <v>104</v>
      </c>
      <c r="F242" s="77">
        <v>104</v>
      </c>
      <c r="G242" s="193" t="s">
        <v>314</v>
      </c>
      <c r="H242" s="80" t="s">
        <v>211</v>
      </c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20"/>
      <c r="AC242" s="120"/>
      <c r="AD242" s="120"/>
      <c r="AE242" s="120"/>
      <c r="AF242" s="120"/>
      <c r="AG242" s="120"/>
      <c r="AH242" s="120"/>
      <c r="AI242" s="100"/>
      <c r="AJ242" s="101"/>
      <c r="AK242" s="102"/>
      <c r="AL242" s="119"/>
      <c r="AM242" s="119"/>
      <c r="AN242" s="119"/>
      <c r="AO242" s="119"/>
      <c r="AP242" s="119"/>
      <c r="AQ242" s="119"/>
      <c r="AR242" s="119">
        <v>40</v>
      </c>
      <c r="AS242" s="119">
        <v>40</v>
      </c>
      <c r="AT242" s="119">
        <v>24</v>
      </c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83"/>
      <c r="BE242" s="84"/>
      <c r="BF242" s="84"/>
      <c r="BG242" s="84"/>
      <c r="BH242" s="85"/>
    </row>
    <row r="243" spans="1:60" ht="17.25" customHeight="1" x14ac:dyDescent="0.25">
      <c r="A243" s="2248"/>
      <c r="B243" s="117" t="s">
        <v>223</v>
      </c>
      <c r="C243" s="77" t="s">
        <v>112</v>
      </c>
      <c r="D243" s="192" t="s">
        <v>214</v>
      </c>
      <c r="E243" s="77">
        <v>120</v>
      </c>
      <c r="F243" s="77">
        <v>120</v>
      </c>
      <c r="G243" s="193" t="s">
        <v>308</v>
      </c>
      <c r="H243" s="80" t="s">
        <v>178</v>
      </c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20"/>
      <c r="AC243" s="120"/>
      <c r="AD243" s="120"/>
      <c r="AE243" s="120"/>
      <c r="AF243" s="120"/>
      <c r="AG243" s="120"/>
      <c r="AH243" s="120"/>
      <c r="AI243" s="100"/>
      <c r="AJ243" s="101"/>
      <c r="AK243" s="102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>
        <v>40</v>
      </c>
      <c r="AV243" s="119">
        <v>40</v>
      </c>
      <c r="AW243" s="119">
        <v>40</v>
      </c>
      <c r="AX243" s="119"/>
      <c r="AY243" s="119"/>
      <c r="AZ243" s="119"/>
      <c r="BA243" s="119"/>
      <c r="BB243" s="119"/>
      <c r="BC243" s="119"/>
      <c r="BD243" s="83"/>
      <c r="BE243" s="84"/>
      <c r="BF243" s="84"/>
      <c r="BG243" s="84"/>
      <c r="BH243" s="85"/>
    </row>
    <row r="244" spans="1:60" ht="17.25" customHeight="1" x14ac:dyDescent="0.25">
      <c r="A244" s="2248"/>
      <c r="B244" s="117" t="s">
        <v>223</v>
      </c>
      <c r="C244" s="77" t="s">
        <v>66</v>
      </c>
      <c r="D244" s="194" t="s">
        <v>182</v>
      </c>
      <c r="E244" s="77">
        <v>120</v>
      </c>
      <c r="F244" s="77">
        <v>120</v>
      </c>
      <c r="G244" s="193" t="s">
        <v>303</v>
      </c>
      <c r="H244" s="80" t="s">
        <v>181</v>
      </c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20"/>
      <c r="AE244" s="120"/>
      <c r="AF244" s="120"/>
      <c r="AG244" s="120"/>
      <c r="AH244" s="120"/>
      <c r="AI244" s="100"/>
      <c r="AJ244" s="101"/>
      <c r="AK244" s="102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X244" s="119">
        <v>40</v>
      </c>
      <c r="AY244" s="119">
        <v>40</v>
      </c>
      <c r="AZ244" s="119">
        <v>40</v>
      </c>
      <c r="BA244" s="119"/>
      <c r="BB244" s="119"/>
      <c r="BC244" s="119"/>
      <c r="BD244" s="83"/>
      <c r="BE244" s="84"/>
      <c r="BF244" s="84"/>
      <c r="BG244" s="84"/>
      <c r="BH244" s="85"/>
    </row>
    <row r="245" spans="1:60" s="106" customFormat="1" ht="17.25" customHeight="1" x14ac:dyDescent="0.2">
      <c r="A245" s="2249"/>
      <c r="B245" s="94" t="s">
        <v>1775</v>
      </c>
      <c r="C245" s="95"/>
      <c r="D245" s="95" t="s">
        <v>843</v>
      </c>
      <c r="E245" s="95">
        <f>SUM(E237:E244)</f>
        <v>1562</v>
      </c>
      <c r="F245" s="95"/>
      <c r="G245" s="96"/>
      <c r="H245" s="113"/>
      <c r="I245" s="99"/>
      <c r="J245" s="99">
        <f t="shared" ref="J245:BH245" si="18">SUM(J237:J244)</f>
        <v>40</v>
      </c>
      <c r="K245" s="99">
        <f t="shared" si="18"/>
        <v>40</v>
      </c>
      <c r="L245" s="99">
        <f t="shared" si="18"/>
        <v>40</v>
      </c>
      <c r="M245" s="99">
        <f t="shared" si="18"/>
        <v>40</v>
      </c>
      <c r="N245" s="99">
        <f t="shared" si="18"/>
        <v>40</v>
      </c>
      <c r="O245" s="99">
        <f t="shared" si="18"/>
        <v>40</v>
      </c>
      <c r="P245" s="99">
        <f t="shared" si="18"/>
        <v>40</v>
      </c>
      <c r="Q245" s="99">
        <f t="shared" si="18"/>
        <v>40</v>
      </c>
      <c r="R245" s="99">
        <f t="shared" si="18"/>
        <v>44</v>
      </c>
      <c r="S245" s="99">
        <f t="shared" si="18"/>
        <v>44</v>
      </c>
      <c r="T245" s="99">
        <f t="shared" si="18"/>
        <v>40</v>
      </c>
      <c r="U245" s="99">
        <f t="shared" si="18"/>
        <v>40</v>
      </c>
      <c r="V245" s="99">
        <f t="shared" si="18"/>
        <v>40</v>
      </c>
      <c r="W245" s="99">
        <f t="shared" si="18"/>
        <v>30</v>
      </c>
      <c r="X245" s="99">
        <f t="shared" si="18"/>
        <v>40</v>
      </c>
      <c r="Y245" s="99">
        <f t="shared" si="18"/>
        <v>40</v>
      </c>
      <c r="Z245" s="99">
        <f t="shared" si="18"/>
        <v>40</v>
      </c>
      <c r="AA245" s="99">
        <f t="shared" si="18"/>
        <v>40</v>
      </c>
      <c r="AB245" s="99">
        <f t="shared" si="18"/>
        <v>40</v>
      </c>
      <c r="AC245" s="99">
        <f t="shared" si="18"/>
        <v>40</v>
      </c>
      <c r="AD245" s="99">
        <f t="shared" si="18"/>
        <v>40</v>
      </c>
      <c r="AE245" s="99">
        <f t="shared" si="18"/>
        <v>40</v>
      </c>
      <c r="AF245" s="99">
        <f t="shared" si="18"/>
        <v>40</v>
      </c>
      <c r="AG245" s="99">
        <f t="shared" si="18"/>
        <v>40</v>
      </c>
      <c r="AH245" s="99">
        <f t="shared" si="18"/>
        <v>20</v>
      </c>
      <c r="AI245" s="123">
        <f t="shared" si="18"/>
        <v>0</v>
      </c>
      <c r="AJ245" s="124">
        <f t="shared" si="18"/>
        <v>0</v>
      </c>
      <c r="AK245" s="125">
        <f t="shared" si="18"/>
        <v>0</v>
      </c>
      <c r="AL245" s="99">
        <f t="shared" si="18"/>
        <v>40</v>
      </c>
      <c r="AM245" s="99">
        <f t="shared" si="18"/>
        <v>40</v>
      </c>
      <c r="AN245" s="99">
        <f t="shared" si="18"/>
        <v>40</v>
      </c>
      <c r="AO245" s="99">
        <f t="shared" si="18"/>
        <v>40</v>
      </c>
      <c r="AP245" s="99">
        <f t="shared" si="18"/>
        <v>40</v>
      </c>
      <c r="AQ245" s="99">
        <f t="shared" si="18"/>
        <v>40</v>
      </c>
      <c r="AR245" s="99">
        <f t="shared" si="18"/>
        <v>40</v>
      </c>
      <c r="AS245" s="99">
        <f t="shared" si="18"/>
        <v>40</v>
      </c>
      <c r="AT245" s="99">
        <f t="shared" si="18"/>
        <v>24</v>
      </c>
      <c r="AU245" s="99">
        <f t="shared" si="18"/>
        <v>40</v>
      </c>
      <c r="AV245" s="99">
        <f t="shared" si="18"/>
        <v>40</v>
      </c>
      <c r="AW245" s="99">
        <f t="shared" si="18"/>
        <v>40</v>
      </c>
      <c r="AX245" s="99">
        <f t="shared" si="18"/>
        <v>40</v>
      </c>
      <c r="AY245" s="99">
        <f t="shared" si="18"/>
        <v>40</v>
      </c>
      <c r="AZ245" s="99">
        <f t="shared" si="18"/>
        <v>40</v>
      </c>
      <c r="BA245" s="99">
        <f t="shared" si="18"/>
        <v>0</v>
      </c>
      <c r="BB245" s="99">
        <f t="shared" si="18"/>
        <v>0</v>
      </c>
      <c r="BC245" s="99">
        <f t="shared" si="18"/>
        <v>0</v>
      </c>
      <c r="BD245" s="126">
        <f t="shared" si="18"/>
        <v>0</v>
      </c>
      <c r="BE245" s="127">
        <f t="shared" si="18"/>
        <v>0</v>
      </c>
      <c r="BF245" s="127">
        <f t="shared" si="18"/>
        <v>0</v>
      </c>
      <c r="BG245" s="127">
        <f t="shared" si="18"/>
        <v>0</v>
      </c>
      <c r="BH245" s="128">
        <f t="shared" si="18"/>
        <v>0</v>
      </c>
    </row>
    <row r="246" spans="1:60" ht="17.25" customHeight="1" x14ac:dyDescent="0.2">
      <c r="A246" s="877"/>
      <c r="B246" s="715" t="s">
        <v>1777</v>
      </c>
      <c r="C246" s="711" t="s">
        <v>153</v>
      </c>
      <c r="D246" s="712" t="s">
        <v>148</v>
      </c>
      <c r="E246" s="713">
        <v>75</v>
      </c>
      <c r="F246" s="711">
        <v>75</v>
      </c>
      <c r="G246" s="710"/>
      <c r="H246" s="81" t="s">
        <v>420</v>
      </c>
      <c r="I246" s="81"/>
      <c r="J246" s="81"/>
      <c r="K246" s="81"/>
      <c r="L246" s="81"/>
      <c r="M246" s="81"/>
      <c r="N246" s="81"/>
      <c r="O246" s="81"/>
      <c r="P246" s="81"/>
      <c r="Q246" s="81"/>
      <c r="R246" s="81">
        <v>15</v>
      </c>
      <c r="S246" s="81">
        <v>15</v>
      </c>
      <c r="T246" s="81">
        <v>15</v>
      </c>
      <c r="U246" s="81">
        <v>15</v>
      </c>
      <c r="V246" s="81">
        <v>15</v>
      </c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3"/>
      <c r="AJ246" s="84"/>
      <c r="AK246" s="85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3"/>
      <c r="BE246" s="84"/>
      <c r="BF246" s="84"/>
      <c r="BG246" s="84"/>
      <c r="BH246" s="85"/>
    </row>
    <row r="247" spans="1:60" ht="17.25" customHeight="1" x14ac:dyDescent="0.2">
      <c r="A247" s="146">
        <v>25</v>
      </c>
      <c r="B247" s="715" t="s">
        <v>1777</v>
      </c>
      <c r="C247" s="711" t="s">
        <v>154</v>
      </c>
      <c r="D247" s="712" t="s">
        <v>136</v>
      </c>
      <c r="E247" s="713">
        <v>30</v>
      </c>
      <c r="F247" s="711">
        <v>30</v>
      </c>
      <c r="G247" s="430"/>
      <c r="H247" s="141" t="s">
        <v>635</v>
      </c>
      <c r="I247" s="119"/>
      <c r="J247" s="119"/>
      <c r="K247" s="119"/>
      <c r="L247" s="119"/>
      <c r="M247" s="119"/>
      <c r="N247" s="119"/>
      <c r="O247" s="119"/>
      <c r="P247" s="119"/>
      <c r="Q247" s="119"/>
      <c r="R247" s="119">
        <v>15</v>
      </c>
      <c r="S247" s="119">
        <v>15</v>
      </c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83"/>
      <c r="AJ247" s="84"/>
      <c r="AK247" s="85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83"/>
      <c r="BE247" s="84"/>
      <c r="BF247" s="84"/>
      <c r="BG247" s="84"/>
      <c r="BH247" s="85"/>
    </row>
    <row r="248" spans="1:60" ht="17.25" customHeight="1" x14ac:dyDescent="0.2">
      <c r="A248" s="879"/>
      <c r="B248" s="715" t="s">
        <v>1777</v>
      </c>
      <c r="C248" s="711" t="s">
        <v>155</v>
      </c>
      <c r="D248" s="712" t="s">
        <v>149</v>
      </c>
      <c r="E248" s="713">
        <v>60</v>
      </c>
      <c r="F248" s="711">
        <v>60</v>
      </c>
      <c r="G248" s="430"/>
      <c r="H248" s="141" t="s">
        <v>635</v>
      </c>
      <c r="I248" s="119"/>
      <c r="J248" s="119"/>
      <c r="K248" s="81"/>
      <c r="L248" s="81"/>
      <c r="M248" s="81"/>
      <c r="N248" s="81"/>
      <c r="O248" s="81"/>
      <c r="P248" s="119"/>
      <c r="Q248" s="119"/>
      <c r="R248" s="119"/>
      <c r="S248" s="119"/>
      <c r="T248" s="81">
        <v>15</v>
      </c>
      <c r="U248" s="81">
        <v>15</v>
      </c>
      <c r="V248" s="81">
        <v>15</v>
      </c>
      <c r="W248" s="81">
        <v>15</v>
      </c>
      <c r="X248" s="81"/>
      <c r="Y248" s="119"/>
      <c r="Z248" s="119"/>
      <c r="AA248" s="119"/>
      <c r="AB248" s="119"/>
      <c r="AC248" s="119"/>
      <c r="AD248" s="119"/>
      <c r="AE248" s="119"/>
      <c r="AF248" s="119"/>
      <c r="AG248" s="120"/>
      <c r="AH248" s="120"/>
      <c r="AI248" s="83"/>
      <c r="AJ248" s="84"/>
      <c r="AK248" s="85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83"/>
      <c r="BE248" s="84"/>
      <c r="BF248" s="84"/>
      <c r="BG248" s="84"/>
      <c r="BH248" s="85"/>
    </row>
    <row r="249" spans="1:60" ht="17.25" customHeight="1" x14ac:dyDescent="0.2">
      <c r="A249" s="879"/>
      <c r="B249" s="715" t="s">
        <v>1777</v>
      </c>
      <c r="C249" s="711" t="s">
        <v>156</v>
      </c>
      <c r="D249" s="712" t="s">
        <v>150</v>
      </c>
      <c r="E249" s="713">
        <v>75</v>
      </c>
      <c r="F249" s="711">
        <v>75</v>
      </c>
      <c r="G249" s="444"/>
      <c r="H249" s="141" t="s">
        <v>635</v>
      </c>
      <c r="I249" s="119"/>
      <c r="J249" s="119"/>
      <c r="K249" s="119"/>
      <c r="L249" s="119"/>
      <c r="M249" s="119"/>
      <c r="N249" s="119"/>
      <c r="O249" s="81"/>
      <c r="P249" s="81"/>
      <c r="Q249" s="81"/>
      <c r="R249" s="119"/>
      <c r="S249" s="119"/>
      <c r="T249" s="119"/>
      <c r="U249" s="119"/>
      <c r="V249" s="119"/>
      <c r="W249" s="119"/>
      <c r="X249" s="81">
        <v>15</v>
      </c>
      <c r="Y249" s="81">
        <v>15</v>
      </c>
      <c r="Z249" s="81">
        <v>15</v>
      </c>
      <c r="AA249" s="81">
        <v>15</v>
      </c>
      <c r="AB249" s="119">
        <v>15</v>
      </c>
      <c r="AC249" s="119"/>
      <c r="AD249" s="119"/>
      <c r="AE249" s="119"/>
      <c r="AF249" s="119"/>
      <c r="AG249" s="119"/>
      <c r="AH249" s="119"/>
      <c r="AI249" s="156"/>
      <c r="AJ249" s="157"/>
      <c r="AK249" s="158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83"/>
      <c r="BE249" s="84"/>
      <c r="BF249" s="84"/>
      <c r="BG249" s="84"/>
      <c r="BH249" s="85"/>
    </row>
    <row r="250" spans="1:60" ht="17.25" customHeight="1" x14ac:dyDescent="0.2">
      <c r="A250" s="879"/>
      <c r="B250" s="715" t="s">
        <v>1777</v>
      </c>
      <c r="C250" s="711" t="s">
        <v>157</v>
      </c>
      <c r="D250" s="712" t="s">
        <v>124</v>
      </c>
      <c r="E250" s="713">
        <v>75</v>
      </c>
      <c r="F250" s="711">
        <v>75</v>
      </c>
      <c r="G250" s="444"/>
      <c r="H250" s="141" t="s">
        <v>635</v>
      </c>
      <c r="I250" s="119"/>
      <c r="J250" s="119"/>
      <c r="K250" s="81"/>
      <c r="L250" s="81"/>
      <c r="M250" s="81"/>
      <c r="N250" s="81"/>
      <c r="O250" s="119"/>
      <c r="P250" s="119"/>
      <c r="Q250" s="119"/>
      <c r="R250" s="119"/>
      <c r="S250" s="119"/>
      <c r="T250" s="81">
        <v>15</v>
      </c>
      <c r="U250" s="81">
        <v>15</v>
      </c>
      <c r="V250" s="81">
        <v>15</v>
      </c>
      <c r="W250" s="81">
        <v>15</v>
      </c>
      <c r="X250" s="119">
        <v>15</v>
      </c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56"/>
      <c r="AJ250" s="157"/>
      <c r="AK250" s="158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83"/>
      <c r="BE250" s="84"/>
      <c r="BF250" s="84"/>
      <c r="BG250" s="84"/>
      <c r="BH250" s="85"/>
    </row>
    <row r="251" spans="1:60" ht="17.25" customHeight="1" x14ac:dyDescent="0.2">
      <c r="A251" s="879"/>
      <c r="B251" s="715" t="s">
        <v>1777</v>
      </c>
      <c r="C251" s="711" t="s">
        <v>158</v>
      </c>
      <c r="D251" s="712" t="s">
        <v>639</v>
      </c>
      <c r="E251" s="713">
        <v>120</v>
      </c>
      <c r="F251" s="711">
        <v>120</v>
      </c>
      <c r="G251" s="444"/>
      <c r="H251" s="154" t="s">
        <v>144</v>
      </c>
      <c r="I251" s="119"/>
      <c r="J251" s="119"/>
      <c r="K251" s="119"/>
      <c r="L251" s="119"/>
      <c r="M251" s="119"/>
      <c r="N251" s="119"/>
      <c r="O251" s="119"/>
      <c r="P251" s="81"/>
      <c r="Q251" s="81"/>
      <c r="R251" s="119"/>
      <c r="S251" s="119"/>
      <c r="T251" s="119"/>
      <c r="U251" s="119"/>
      <c r="V251" s="119"/>
      <c r="W251" s="119"/>
      <c r="X251" s="119"/>
      <c r="Y251" s="81">
        <v>15</v>
      </c>
      <c r="Z251" s="81">
        <v>15</v>
      </c>
      <c r="AA251" s="81">
        <v>15</v>
      </c>
      <c r="AB251" s="81">
        <v>15</v>
      </c>
      <c r="AC251" s="119">
        <v>15</v>
      </c>
      <c r="AD251" s="81">
        <v>15</v>
      </c>
      <c r="AE251" s="81">
        <v>15</v>
      </c>
      <c r="AF251" s="81">
        <v>15</v>
      </c>
      <c r="AG251" s="119"/>
      <c r="AH251" s="119"/>
      <c r="AI251" s="156"/>
      <c r="AJ251" s="157"/>
      <c r="AK251" s="158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83"/>
      <c r="BE251" s="84"/>
      <c r="BF251" s="84"/>
      <c r="BG251" s="84"/>
      <c r="BH251" s="85"/>
    </row>
    <row r="252" spans="1:60" ht="17.25" customHeight="1" x14ac:dyDescent="0.25">
      <c r="A252" s="2247">
        <v>4</v>
      </c>
      <c r="B252" s="715" t="s">
        <v>1777</v>
      </c>
      <c r="C252" s="77" t="s">
        <v>92</v>
      </c>
      <c r="D252" s="192" t="s">
        <v>224</v>
      </c>
      <c r="E252" s="142">
        <v>30</v>
      </c>
      <c r="F252" s="142">
        <v>30</v>
      </c>
      <c r="G252" s="79" t="s">
        <v>844</v>
      </c>
      <c r="H252" s="80" t="s">
        <v>197</v>
      </c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>
        <v>30</v>
      </c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20"/>
      <c r="AF252" s="120"/>
      <c r="AG252" s="120"/>
      <c r="AH252" s="120"/>
      <c r="AI252" s="156"/>
      <c r="AJ252" s="157"/>
      <c r="AK252" s="158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99"/>
      <c r="BH252" s="150"/>
    </row>
    <row r="253" spans="1:60" ht="17.25" customHeight="1" x14ac:dyDescent="0.25">
      <c r="A253" s="2248"/>
      <c r="B253" s="715" t="s">
        <v>1777</v>
      </c>
      <c r="C253" s="77" t="s">
        <v>94</v>
      </c>
      <c r="D253" s="192" t="s">
        <v>196</v>
      </c>
      <c r="E253" s="142">
        <v>30</v>
      </c>
      <c r="F253" s="142">
        <v>30</v>
      </c>
      <c r="G253" s="79" t="s">
        <v>844</v>
      </c>
      <c r="H253" s="80" t="s">
        <v>197</v>
      </c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>
        <v>15</v>
      </c>
      <c r="T253" s="119">
        <v>15</v>
      </c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20"/>
      <c r="AF253" s="120"/>
      <c r="AG253" s="120"/>
      <c r="AH253" s="120"/>
      <c r="AI253" s="156"/>
      <c r="AJ253" s="157"/>
      <c r="AK253" s="158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99"/>
      <c r="BH253" s="150"/>
    </row>
    <row r="254" spans="1:60" ht="17.25" customHeight="1" x14ac:dyDescent="0.25">
      <c r="A254" s="2248"/>
      <c r="B254" s="715" t="s">
        <v>1777</v>
      </c>
      <c r="C254" s="77" t="s">
        <v>95</v>
      </c>
      <c r="D254" s="192" t="s">
        <v>225</v>
      </c>
      <c r="E254" s="142">
        <v>45</v>
      </c>
      <c r="F254" s="142">
        <v>45</v>
      </c>
      <c r="G254" s="79" t="s">
        <v>844</v>
      </c>
      <c r="H254" s="80" t="s">
        <v>197</v>
      </c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>
        <v>30</v>
      </c>
      <c r="U254" s="119">
        <v>15</v>
      </c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20"/>
      <c r="AF254" s="120"/>
      <c r="AG254" s="120"/>
      <c r="AH254" s="120"/>
      <c r="AI254" s="156"/>
      <c r="AJ254" s="157"/>
      <c r="AK254" s="158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99"/>
      <c r="BH254" s="150"/>
    </row>
    <row r="255" spans="1:60" ht="17.25" customHeight="1" x14ac:dyDescent="0.25">
      <c r="A255" s="2248"/>
      <c r="B255" s="715" t="s">
        <v>1777</v>
      </c>
      <c r="C255" s="77" t="s">
        <v>96</v>
      </c>
      <c r="D255" s="192" t="s">
        <v>226</v>
      </c>
      <c r="E255" s="142">
        <v>30</v>
      </c>
      <c r="F255" s="142">
        <v>30</v>
      </c>
      <c r="G255" s="79" t="s">
        <v>844</v>
      </c>
      <c r="H255" s="80" t="s">
        <v>197</v>
      </c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>
        <v>30</v>
      </c>
      <c r="W255" s="119"/>
      <c r="X255" s="119"/>
      <c r="Y255" s="119"/>
      <c r="Z255" s="119"/>
      <c r="AA255" s="119"/>
      <c r="AB255" s="119"/>
      <c r="AC255" s="119"/>
      <c r="AD255" s="119"/>
      <c r="AE255" s="120"/>
      <c r="AF255" s="120"/>
      <c r="AG255" s="120"/>
      <c r="AH255" s="120"/>
      <c r="AI255" s="156"/>
      <c r="AJ255" s="157"/>
      <c r="AK255" s="158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99"/>
      <c r="BH255" s="150"/>
    </row>
    <row r="256" spans="1:60" ht="17.25" customHeight="1" x14ac:dyDescent="0.25">
      <c r="A256" s="2248"/>
      <c r="B256" s="715" t="s">
        <v>1777</v>
      </c>
      <c r="C256" s="77" t="s">
        <v>97</v>
      </c>
      <c r="D256" s="176" t="s">
        <v>227</v>
      </c>
      <c r="E256" s="142">
        <v>45</v>
      </c>
      <c r="F256" s="142">
        <v>45</v>
      </c>
      <c r="G256" s="79" t="s">
        <v>844</v>
      </c>
      <c r="H256" s="80" t="s">
        <v>197</v>
      </c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>
        <v>30</v>
      </c>
      <c r="V256" s="119">
        <v>15</v>
      </c>
      <c r="W256" s="119"/>
      <c r="X256" s="119"/>
      <c r="Y256" s="119"/>
      <c r="Z256" s="119"/>
      <c r="AA256" s="119"/>
      <c r="AB256" s="119"/>
      <c r="AC256" s="119"/>
      <c r="AD256" s="119"/>
      <c r="AE256" s="120"/>
      <c r="AF256" s="120"/>
      <c r="AG256" s="120"/>
      <c r="AH256" s="120"/>
      <c r="AI256" s="156"/>
      <c r="AJ256" s="157"/>
      <c r="AK256" s="158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99"/>
      <c r="BH256" s="150"/>
    </row>
    <row r="257" spans="1:60" ht="17.25" customHeight="1" x14ac:dyDescent="0.25">
      <c r="A257" s="2248"/>
      <c r="B257" s="715" t="s">
        <v>1777</v>
      </c>
      <c r="C257" s="77" t="s">
        <v>69</v>
      </c>
      <c r="D257" s="176" t="s">
        <v>228</v>
      </c>
      <c r="E257" s="142">
        <v>45</v>
      </c>
      <c r="F257" s="142">
        <v>45</v>
      </c>
      <c r="G257" s="79" t="s">
        <v>844</v>
      </c>
      <c r="H257" s="80" t="s">
        <v>197</v>
      </c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>
        <v>45</v>
      </c>
      <c r="X257" s="119"/>
      <c r="Y257" s="119"/>
      <c r="Z257" s="119"/>
      <c r="AA257" s="119"/>
      <c r="AB257" s="119"/>
      <c r="AC257" s="119"/>
      <c r="AD257" s="119"/>
      <c r="AE257" s="120"/>
      <c r="AF257" s="120"/>
      <c r="AG257" s="120"/>
      <c r="AH257" s="120"/>
      <c r="AI257" s="156"/>
      <c r="AJ257" s="157"/>
      <c r="AK257" s="158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99"/>
      <c r="BH257" s="150"/>
    </row>
    <row r="258" spans="1:60" ht="17.25" customHeight="1" x14ac:dyDescent="0.25">
      <c r="A258" s="2248"/>
      <c r="B258" s="715" t="s">
        <v>1777</v>
      </c>
      <c r="C258" s="77" t="s">
        <v>58</v>
      </c>
      <c r="D258" s="176" t="s">
        <v>230</v>
      </c>
      <c r="E258" s="142">
        <v>30</v>
      </c>
      <c r="F258" s="142">
        <v>30</v>
      </c>
      <c r="G258" s="79" t="s">
        <v>844</v>
      </c>
      <c r="H258" s="80" t="s">
        <v>197</v>
      </c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>
        <v>30</v>
      </c>
      <c r="Y258" s="119"/>
      <c r="Z258" s="119"/>
      <c r="AA258" s="119"/>
      <c r="AB258" s="119"/>
      <c r="AC258" s="119"/>
      <c r="AD258" s="119"/>
      <c r="AE258" s="120"/>
      <c r="AF258" s="120"/>
      <c r="AG258" s="120"/>
      <c r="AH258" s="120"/>
      <c r="AI258" s="156"/>
      <c r="AJ258" s="157"/>
      <c r="AK258" s="158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99"/>
      <c r="BH258" s="150"/>
    </row>
    <row r="259" spans="1:60" ht="17.25" customHeight="1" x14ac:dyDescent="0.25">
      <c r="A259" s="2248"/>
      <c r="B259" s="715" t="s">
        <v>1777</v>
      </c>
      <c r="C259" s="77" t="s">
        <v>60</v>
      </c>
      <c r="D259" s="192" t="s">
        <v>232</v>
      </c>
      <c r="E259" s="142">
        <v>30</v>
      </c>
      <c r="F259" s="142">
        <v>30</v>
      </c>
      <c r="G259" s="79" t="s">
        <v>844</v>
      </c>
      <c r="H259" s="80" t="s">
        <v>197</v>
      </c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>
        <v>15</v>
      </c>
      <c r="Y259" s="119">
        <v>15</v>
      </c>
      <c r="Z259" s="119"/>
      <c r="AA259" s="119"/>
      <c r="AB259" s="119"/>
      <c r="AC259" s="119"/>
      <c r="AD259" s="119"/>
      <c r="AE259" s="120"/>
      <c r="AF259" s="120"/>
      <c r="AG259" s="120"/>
      <c r="AH259" s="120"/>
      <c r="AI259" s="156"/>
      <c r="AJ259" s="157"/>
      <c r="AK259" s="158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99"/>
      <c r="BH259" s="150"/>
    </row>
    <row r="260" spans="1:60" ht="17.25" customHeight="1" x14ac:dyDescent="0.25">
      <c r="A260" s="2248"/>
      <c r="B260" s="715" t="s">
        <v>1777</v>
      </c>
      <c r="C260" s="77" t="s">
        <v>151</v>
      </c>
      <c r="D260" s="195" t="s">
        <v>233</v>
      </c>
      <c r="E260" s="142">
        <v>30</v>
      </c>
      <c r="F260" s="142">
        <v>30</v>
      </c>
      <c r="G260" s="79" t="s">
        <v>844</v>
      </c>
      <c r="H260" s="80" t="s">
        <v>197</v>
      </c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>
        <v>30</v>
      </c>
      <c r="Z260" s="119"/>
      <c r="AA260" s="119"/>
      <c r="AB260" s="119"/>
      <c r="AC260" s="119"/>
      <c r="AD260" s="119"/>
      <c r="AE260" s="120"/>
      <c r="AF260" s="120"/>
      <c r="AG260" s="120"/>
      <c r="AH260" s="120"/>
      <c r="AI260" s="156"/>
      <c r="AJ260" s="157"/>
      <c r="AK260" s="158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99"/>
      <c r="BH260" s="150"/>
    </row>
    <row r="261" spans="1:60" ht="17.25" customHeight="1" x14ac:dyDescent="0.25">
      <c r="A261" s="2248"/>
      <c r="B261" s="715" t="s">
        <v>1777</v>
      </c>
      <c r="C261" s="77" t="s">
        <v>152</v>
      </c>
      <c r="D261" s="195" t="s">
        <v>880</v>
      </c>
      <c r="E261" s="142">
        <v>45</v>
      </c>
      <c r="F261" s="142">
        <v>45</v>
      </c>
      <c r="G261" s="79" t="s">
        <v>844</v>
      </c>
      <c r="H261" s="80" t="s">
        <v>197</v>
      </c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>
        <v>45</v>
      </c>
      <c r="AA261" s="119"/>
      <c r="AB261" s="119"/>
      <c r="AC261" s="119"/>
      <c r="AD261" s="119"/>
      <c r="AE261" s="120"/>
      <c r="AF261" s="120"/>
      <c r="AG261" s="120"/>
      <c r="AH261" s="120"/>
      <c r="AI261" s="156"/>
      <c r="AJ261" s="157"/>
      <c r="AK261" s="158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99"/>
      <c r="BH261" s="150"/>
    </row>
    <row r="262" spans="1:60" ht="17.25" customHeight="1" x14ac:dyDescent="0.2">
      <c r="A262" s="2248"/>
      <c r="B262" s="715" t="s">
        <v>1777</v>
      </c>
      <c r="C262" s="77" t="s">
        <v>70</v>
      </c>
      <c r="D262" s="196" t="s">
        <v>1872</v>
      </c>
      <c r="E262" s="77">
        <v>30</v>
      </c>
      <c r="F262" s="77">
        <v>30</v>
      </c>
      <c r="G262" s="79" t="s">
        <v>323</v>
      </c>
      <c r="H262" s="80" t="s">
        <v>425</v>
      </c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>
        <v>40</v>
      </c>
      <c r="Z262" s="119">
        <v>40</v>
      </c>
      <c r="AA262" s="119">
        <v>40</v>
      </c>
      <c r="AB262" s="119"/>
      <c r="AC262" s="119"/>
      <c r="AD262" s="119"/>
      <c r="AE262" s="120"/>
      <c r="AF262" s="120"/>
      <c r="AG262" s="120"/>
      <c r="AH262" s="120"/>
      <c r="AI262" s="156"/>
      <c r="AJ262" s="157"/>
      <c r="AK262" s="158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99"/>
      <c r="BH262" s="150"/>
    </row>
    <row r="263" spans="1:60" ht="17.25" customHeight="1" x14ac:dyDescent="0.2">
      <c r="A263" s="2248"/>
      <c r="B263" s="715" t="s">
        <v>1777</v>
      </c>
      <c r="C263" s="77" t="s">
        <v>88</v>
      </c>
      <c r="D263" s="196" t="s">
        <v>219</v>
      </c>
      <c r="E263" s="77">
        <v>120</v>
      </c>
      <c r="F263" s="77">
        <v>120</v>
      </c>
      <c r="G263" s="79" t="s">
        <v>311</v>
      </c>
      <c r="H263" s="80" t="s">
        <v>195</v>
      </c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>
        <v>40</v>
      </c>
      <c r="Z263" s="119">
        <v>40</v>
      </c>
      <c r="AA263" s="119">
        <v>40</v>
      </c>
      <c r="AB263" s="119"/>
      <c r="AC263" s="119"/>
      <c r="AD263" s="119"/>
      <c r="AE263" s="120"/>
      <c r="AF263" s="120"/>
      <c r="AG263" s="120"/>
      <c r="AH263" s="120"/>
      <c r="AI263" s="156"/>
      <c r="AJ263" s="157"/>
      <c r="AK263" s="158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99"/>
      <c r="BH263" s="150"/>
    </row>
    <row r="264" spans="1:60" ht="17.25" customHeight="1" x14ac:dyDescent="0.2">
      <c r="A264" s="2248"/>
      <c r="B264" s="715" t="s">
        <v>1777</v>
      </c>
      <c r="C264" s="77" t="s">
        <v>72</v>
      </c>
      <c r="D264" s="196" t="s">
        <v>881</v>
      </c>
      <c r="E264" s="77">
        <v>120</v>
      </c>
      <c r="F264" s="77">
        <v>120</v>
      </c>
      <c r="G264" s="79" t="s">
        <v>850</v>
      </c>
      <c r="H264" s="80" t="s">
        <v>203</v>
      </c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20"/>
      <c r="AF264" s="120"/>
      <c r="AG264" s="120"/>
      <c r="AH264" s="120"/>
      <c r="AI264" s="156"/>
      <c r="AJ264" s="157"/>
      <c r="AK264" s="158"/>
      <c r="AL264" s="119"/>
      <c r="AM264" s="119">
        <v>40</v>
      </c>
      <c r="AN264" s="119">
        <v>40</v>
      </c>
      <c r="AO264" s="119">
        <v>40</v>
      </c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99"/>
      <c r="BH264" s="150"/>
    </row>
    <row r="265" spans="1:60" ht="17.25" customHeight="1" x14ac:dyDescent="0.2">
      <c r="A265" s="2248"/>
      <c r="B265" s="715" t="s">
        <v>1777</v>
      </c>
      <c r="C265" s="77" t="s">
        <v>54</v>
      </c>
      <c r="D265" s="196" t="s">
        <v>882</v>
      </c>
      <c r="E265" s="77">
        <v>300</v>
      </c>
      <c r="F265" s="77">
        <v>300</v>
      </c>
      <c r="G265" s="79" t="s">
        <v>311</v>
      </c>
      <c r="H265" s="80" t="s">
        <v>195</v>
      </c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>
        <v>40</v>
      </c>
      <c r="AC265" s="119">
        <v>40</v>
      </c>
      <c r="AD265" s="119">
        <v>40</v>
      </c>
      <c r="AE265" s="119">
        <v>40</v>
      </c>
      <c r="AF265" s="119">
        <v>40</v>
      </c>
      <c r="AG265" s="119">
        <v>40</v>
      </c>
      <c r="AH265" s="119">
        <v>40</v>
      </c>
      <c r="AI265" s="156"/>
      <c r="AJ265" s="157"/>
      <c r="AK265" s="158"/>
      <c r="AL265" s="119">
        <v>20</v>
      </c>
      <c r="AM265" s="120"/>
      <c r="AN265" s="120"/>
      <c r="AO265" s="120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  <c r="BC265" s="119"/>
      <c r="BD265" s="199"/>
      <c r="BH265" s="150"/>
    </row>
    <row r="266" spans="1:60" ht="17.25" customHeight="1" x14ac:dyDescent="0.2">
      <c r="A266" s="2248"/>
      <c r="B266" s="715" t="s">
        <v>1777</v>
      </c>
      <c r="C266" s="77" t="s">
        <v>56</v>
      </c>
      <c r="D266" s="196" t="s">
        <v>883</v>
      </c>
      <c r="E266" s="77">
        <v>180</v>
      </c>
      <c r="F266" s="77">
        <v>180</v>
      </c>
      <c r="G266" s="79" t="s">
        <v>315</v>
      </c>
      <c r="H266" s="80" t="s">
        <v>200</v>
      </c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20"/>
      <c r="AC266" s="120"/>
      <c r="AD266" s="120"/>
      <c r="AE266" s="120"/>
      <c r="AF266" s="120"/>
      <c r="AG266" s="120"/>
      <c r="AH266" s="120"/>
      <c r="AI266" s="156"/>
      <c r="AJ266" s="157"/>
      <c r="AK266" s="158"/>
      <c r="AL266" s="120"/>
      <c r="AM266" s="120"/>
      <c r="AN266" s="120"/>
      <c r="AO266" s="120"/>
      <c r="AP266" s="119">
        <v>40</v>
      </c>
      <c r="AQ266" s="119">
        <v>40</v>
      </c>
      <c r="AR266" s="119">
        <v>40</v>
      </c>
      <c r="AS266" s="119">
        <v>40</v>
      </c>
      <c r="AT266" s="119">
        <v>20</v>
      </c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99"/>
      <c r="BH266" s="150"/>
    </row>
    <row r="267" spans="1:60" ht="17.25" customHeight="1" x14ac:dyDescent="0.2">
      <c r="A267" s="2248"/>
      <c r="B267" s="715" t="s">
        <v>1777</v>
      </c>
      <c r="C267" s="77" t="s">
        <v>61</v>
      </c>
      <c r="D267" s="576" t="s">
        <v>884</v>
      </c>
      <c r="E267" s="77">
        <v>120</v>
      </c>
      <c r="F267" s="77">
        <v>120</v>
      </c>
      <c r="G267" s="79" t="s">
        <v>377</v>
      </c>
      <c r="H267" s="80" t="s">
        <v>847</v>
      </c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20"/>
      <c r="AC267" s="120"/>
      <c r="AD267" s="120"/>
      <c r="AE267" s="120"/>
      <c r="AF267" s="120"/>
      <c r="AG267" s="120"/>
      <c r="AH267" s="120"/>
      <c r="AI267" s="156"/>
      <c r="AJ267" s="157"/>
      <c r="AK267" s="158"/>
      <c r="AL267" s="120"/>
      <c r="AM267" s="120"/>
      <c r="AN267" s="120"/>
      <c r="AO267" s="120"/>
      <c r="AP267" s="120"/>
      <c r="AQ267" s="120"/>
      <c r="AR267" s="120"/>
      <c r="AS267" s="119"/>
      <c r="AT267" s="119"/>
      <c r="AU267" s="119"/>
      <c r="AV267" s="119"/>
      <c r="AW267" s="119"/>
      <c r="AX267" s="119">
        <v>40</v>
      </c>
      <c r="AY267" s="119">
        <v>40</v>
      </c>
      <c r="AZ267" s="119">
        <v>40</v>
      </c>
      <c r="BA267" s="119"/>
      <c r="BB267" s="119"/>
      <c r="BC267" s="119"/>
      <c r="BD267" s="199"/>
      <c r="BH267" s="150"/>
    </row>
    <row r="268" spans="1:60" ht="17.25" customHeight="1" x14ac:dyDescent="0.2">
      <c r="A268" s="2248"/>
      <c r="B268" s="715" t="s">
        <v>1777</v>
      </c>
      <c r="C268" s="77" t="s">
        <v>32</v>
      </c>
      <c r="D268" s="576" t="s">
        <v>885</v>
      </c>
      <c r="E268" s="77">
        <v>120</v>
      </c>
      <c r="F268" s="77">
        <v>120</v>
      </c>
      <c r="G268" s="79" t="s">
        <v>315</v>
      </c>
      <c r="H268" s="80" t="s">
        <v>200</v>
      </c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20"/>
      <c r="AC268" s="120"/>
      <c r="AD268" s="120"/>
      <c r="AE268" s="120"/>
      <c r="AF268" s="120"/>
      <c r="AG268" s="120"/>
      <c r="AH268" s="120"/>
      <c r="AI268" s="156"/>
      <c r="AJ268" s="157"/>
      <c r="AK268" s="158"/>
      <c r="AL268" s="120"/>
      <c r="AM268" s="120"/>
      <c r="AN268" s="120"/>
      <c r="AO268" s="120"/>
      <c r="AP268" s="120"/>
      <c r="AQ268" s="120"/>
      <c r="AR268" s="120"/>
      <c r="AS268" s="119"/>
      <c r="AT268" s="119"/>
      <c r="AU268" s="119">
        <v>40</v>
      </c>
      <c r="AV268" s="119">
        <v>40</v>
      </c>
      <c r="AW268" s="119">
        <v>40</v>
      </c>
      <c r="AX268" s="119"/>
      <c r="AY268" s="119"/>
      <c r="AZ268" s="119"/>
      <c r="BA268" s="119"/>
      <c r="BB268" s="119"/>
      <c r="BC268" s="119"/>
      <c r="BD268" s="199"/>
      <c r="BH268" s="150"/>
    </row>
    <row r="269" spans="1:60" s="106" customFormat="1" ht="17.25" customHeight="1" x14ac:dyDescent="0.2">
      <c r="A269" s="2249"/>
      <c r="B269" s="424" t="s">
        <v>1776</v>
      </c>
      <c r="C269" s="95"/>
      <c r="D269" s="95" t="s">
        <v>843</v>
      </c>
      <c r="E269" s="95">
        <f>SUM(E252:E268)</f>
        <v>1350</v>
      </c>
      <c r="F269" s="95"/>
      <c r="G269" s="96"/>
      <c r="H269" s="113"/>
      <c r="I269" s="99"/>
      <c r="J269" s="99">
        <f t="shared" ref="J269:BH269" si="19">SUM(J252:J268)</f>
        <v>0</v>
      </c>
      <c r="K269" s="99">
        <f t="shared" si="19"/>
        <v>0</v>
      </c>
      <c r="L269" s="99">
        <f t="shared" si="19"/>
        <v>0</v>
      </c>
      <c r="M269" s="99">
        <f t="shared" si="19"/>
        <v>0</v>
      </c>
      <c r="N269" s="99">
        <f t="shared" si="19"/>
        <v>0</v>
      </c>
      <c r="O269" s="99">
        <f t="shared" si="19"/>
        <v>0</v>
      </c>
      <c r="P269" s="99">
        <f t="shared" si="19"/>
        <v>0</v>
      </c>
      <c r="Q269" s="99">
        <f t="shared" si="19"/>
        <v>0</v>
      </c>
      <c r="R269" s="99">
        <f t="shared" si="19"/>
        <v>0</v>
      </c>
      <c r="S269" s="99">
        <f t="shared" si="19"/>
        <v>45</v>
      </c>
      <c r="T269" s="99">
        <f t="shared" si="19"/>
        <v>45</v>
      </c>
      <c r="U269" s="99">
        <f t="shared" si="19"/>
        <v>45</v>
      </c>
      <c r="V269" s="99">
        <f t="shared" si="19"/>
        <v>45</v>
      </c>
      <c r="W269" s="99">
        <f t="shared" si="19"/>
        <v>45</v>
      </c>
      <c r="X269" s="99">
        <f t="shared" si="19"/>
        <v>45</v>
      </c>
      <c r="Y269" s="99">
        <f>SUM(Y252:Y268)</f>
        <v>125</v>
      </c>
      <c r="Z269" s="99">
        <f>SUM(Z252:Z268)</f>
        <v>125</v>
      </c>
      <c r="AA269" s="99">
        <f t="shared" si="19"/>
        <v>80</v>
      </c>
      <c r="AB269" s="99">
        <f t="shared" si="19"/>
        <v>40</v>
      </c>
      <c r="AC269" s="99">
        <f t="shared" si="19"/>
        <v>40</v>
      </c>
      <c r="AD269" s="99">
        <f t="shared" si="19"/>
        <v>40</v>
      </c>
      <c r="AE269" s="99">
        <f t="shared" si="19"/>
        <v>40</v>
      </c>
      <c r="AF269" s="99">
        <f t="shared" si="19"/>
        <v>40</v>
      </c>
      <c r="AG269" s="99">
        <f t="shared" si="19"/>
        <v>40</v>
      </c>
      <c r="AH269" s="99">
        <f t="shared" si="19"/>
        <v>40</v>
      </c>
      <c r="AI269" s="123">
        <f t="shared" si="19"/>
        <v>0</v>
      </c>
      <c r="AJ269" s="124">
        <f t="shared" si="19"/>
        <v>0</v>
      </c>
      <c r="AK269" s="125">
        <f t="shared" si="19"/>
        <v>0</v>
      </c>
      <c r="AL269" s="99">
        <f t="shared" si="19"/>
        <v>20</v>
      </c>
      <c r="AM269" s="99">
        <f t="shared" si="19"/>
        <v>40</v>
      </c>
      <c r="AN269" s="99">
        <f t="shared" si="19"/>
        <v>40</v>
      </c>
      <c r="AO269" s="99">
        <f t="shared" si="19"/>
        <v>40</v>
      </c>
      <c r="AP269" s="99">
        <f t="shared" si="19"/>
        <v>40</v>
      </c>
      <c r="AQ269" s="99">
        <f t="shared" si="19"/>
        <v>40</v>
      </c>
      <c r="AR269" s="99">
        <f t="shared" si="19"/>
        <v>40</v>
      </c>
      <c r="AS269" s="99">
        <f t="shared" si="19"/>
        <v>40</v>
      </c>
      <c r="AT269" s="99">
        <f t="shared" si="19"/>
        <v>20</v>
      </c>
      <c r="AU269" s="99">
        <f t="shared" si="19"/>
        <v>40</v>
      </c>
      <c r="AV269" s="99">
        <f t="shared" si="19"/>
        <v>40</v>
      </c>
      <c r="AW269" s="99">
        <f t="shared" si="19"/>
        <v>40</v>
      </c>
      <c r="AX269" s="99">
        <f t="shared" si="19"/>
        <v>40</v>
      </c>
      <c r="AY269" s="99">
        <f t="shared" si="19"/>
        <v>40</v>
      </c>
      <c r="AZ269" s="99">
        <f t="shared" si="19"/>
        <v>40</v>
      </c>
      <c r="BA269" s="99">
        <f t="shared" si="19"/>
        <v>0</v>
      </c>
      <c r="BB269" s="99">
        <f t="shared" si="19"/>
        <v>0</v>
      </c>
      <c r="BC269" s="99">
        <f t="shared" si="19"/>
        <v>0</v>
      </c>
      <c r="BD269" s="126">
        <f t="shared" si="19"/>
        <v>0</v>
      </c>
      <c r="BE269" s="127">
        <f t="shared" si="19"/>
        <v>0</v>
      </c>
      <c r="BF269" s="127">
        <f t="shared" si="19"/>
        <v>0</v>
      </c>
      <c r="BG269" s="127">
        <f t="shared" si="19"/>
        <v>0</v>
      </c>
      <c r="BH269" s="128">
        <f t="shared" si="19"/>
        <v>0</v>
      </c>
    </row>
    <row r="270" spans="1:60" ht="17.25" customHeight="1" x14ac:dyDescent="0.25">
      <c r="A270" s="2247">
        <v>5</v>
      </c>
      <c r="B270" s="117" t="s">
        <v>258</v>
      </c>
      <c r="C270" s="77" t="s">
        <v>50</v>
      </c>
      <c r="D270" s="192" t="s">
        <v>250</v>
      </c>
      <c r="E270" s="77">
        <v>120</v>
      </c>
      <c r="F270" s="77">
        <v>120</v>
      </c>
      <c r="G270" s="118" t="s">
        <v>316</v>
      </c>
      <c r="H270" s="144" t="s">
        <v>187</v>
      </c>
      <c r="I270" s="119"/>
      <c r="J270" s="119"/>
      <c r="K270" s="119">
        <v>40</v>
      </c>
      <c r="L270" s="119">
        <v>40</v>
      </c>
      <c r="M270" s="119">
        <v>40</v>
      </c>
      <c r="N270" s="119"/>
      <c r="O270" s="119"/>
      <c r="P270" s="119"/>
      <c r="Q270" s="119"/>
      <c r="R270" s="119"/>
      <c r="S270" s="119"/>
      <c r="T270" s="136"/>
      <c r="U270" s="136"/>
      <c r="V270" s="136"/>
      <c r="W270" s="136"/>
      <c r="X270" s="136"/>
      <c r="Y270" s="136"/>
      <c r="Z270" s="136"/>
      <c r="AA270" s="136"/>
      <c r="AB270" s="137"/>
      <c r="AC270" s="137"/>
      <c r="AD270" s="137"/>
      <c r="AE270" s="120"/>
      <c r="AF270" s="120"/>
      <c r="AG270" s="120"/>
      <c r="AH270" s="120"/>
      <c r="AI270" s="100"/>
      <c r="AJ270" s="101"/>
      <c r="AK270" s="102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83"/>
      <c r="BE270" s="84"/>
      <c r="BF270" s="84"/>
      <c r="BG270" s="84"/>
      <c r="BH270" s="85"/>
    </row>
    <row r="271" spans="1:60" ht="17.25" customHeight="1" x14ac:dyDescent="0.25">
      <c r="A271" s="2248"/>
      <c r="B271" s="117" t="s">
        <v>258</v>
      </c>
      <c r="C271" s="77" t="s">
        <v>88</v>
      </c>
      <c r="D271" s="192" t="s">
        <v>251</v>
      </c>
      <c r="E271" s="77">
        <v>100</v>
      </c>
      <c r="F271" s="77">
        <v>100</v>
      </c>
      <c r="G271" s="118" t="s">
        <v>314</v>
      </c>
      <c r="H271" s="144" t="s">
        <v>211</v>
      </c>
      <c r="I271" s="119"/>
      <c r="J271" s="119"/>
      <c r="K271" s="119"/>
      <c r="L271" s="119"/>
      <c r="M271" s="119"/>
      <c r="N271" s="119"/>
      <c r="O271" s="119"/>
      <c r="P271" s="119"/>
      <c r="Q271" s="119"/>
      <c r="R271" s="119">
        <v>44</v>
      </c>
      <c r="S271" s="136">
        <v>44</v>
      </c>
      <c r="T271" s="136">
        <v>12</v>
      </c>
      <c r="U271" s="136"/>
      <c r="V271" s="136"/>
      <c r="W271" s="136"/>
      <c r="X271" s="136"/>
      <c r="Y271" s="136"/>
      <c r="Z271" s="136"/>
      <c r="AA271" s="136"/>
      <c r="AB271" s="137"/>
      <c r="AC271" s="137"/>
      <c r="AD271" s="137"/>
      <c r="AE271" s="120"/>
      <c r="AF271" s="120"/>
      <c r="AG271" s="120"/>
      <c r="AH271" s="120"/>
      <c r="AI271" s="100"/>
      <c r="AJ271" s="101"/>
      <c r="AK271" s="102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83"/>
      <c r="BE271" s="84"/>
      <c r="BF271" s="84"/>
      <c r="BG271" s="84"/>
      <c r="BH271" s="85"/>
    </row>
    <row r="272" spans="1:60" ht="17.25" customHeight="1" x14ac:dyDescent="0.25">
      <c r="A272" s="2248"/>
      <c r="B272" s="117" t="s">
        <v>258</v>
      </c>
      <c r="C272" s="77" t="s">
        <v>72</v>
      </c>
      <c r="D272" s="192" t="s">
        <v>252</v>
      </c>
      <c r="E272" s="77">
        <v>120</v>
      </c>
      <c r="F272" s="77">
        <v>120</v>
      </c>
      <c r="G272" s="118" t="s">
        <v>303</v>
      </c>
      <c r="H272" s="144" t="s">
        <v>181</v>
      </c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36">
        <v>40</v>
      </c>
      <c r="U272" s="136">
        <v>40</v>
      </c>
      <c r="V272" s="136">
        <v>40</v>
      </c>
      <c r="W272" s="136"/>
      <c r="X272" s="136"/>
      <c r="Y272" s="136"/>
      <c r="Z272" s="136"/>
      <c r="AA272" s="136"/>
      <c r="AB272" s="137"/>
      <c r="AC272" s="137"/>
      <c r="AD272" s="137"/>
      <c r="AE272" s="120"/>
      <c r="AF272" s="120"/>
      <c r="AG272" s="120"/>
      <c r="AH272" s="120"/>
      <c r="AI272" s="100"/>
      <c r="AJ272" s="101"/>
      <c r="AK272" s="102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83"/>
      <c r="BE272" s="84"/>
      <c r="BF272" s="84"/>
      <c r="BG272" s="84"/>
      <c r="BH272" s="85"/>
    </row>
    <row r="273" spans="1:60" ht="17.25" customHeight="1" x14ac:dyDescent="0.25">
      <c r="A273" s="2248"/>
      <c r="B273" s="117" t="s">
        <v>258</v>
      </c>
      <c r="C273" s="77" t="s">
        <v>54</v>
      </c>
      <c r="D273" s="192" t="s">
        <v>238</v>
      </c>
      <c r="E273" s="77">
        <v>180</v>
      </c>
      <c r="F273" s="77">
        <v>180</v>
      </c>
      <c r="G273" s="118" t="s">
        <v>316</v>
      </c>
      <c r="H273" s="144" t="s">
        <v>184</v>
      </c>
      <c r="I273" s="119"/>
      <c r="J273" s="119"/>
      <c r="K273" s="119"/>
      <c r="L273" s="119"/>
      <c r="M273" s="119"/>
      <c r="N273" s="119">
        <v>44</v>
      </c>
      <c r="O273" s="119">
        <v>44</v>
      </c>
      <c r="P273" s="119">
        <v>44</v>
      </c>
      <c r="Q273" s="119">
        <v>48</v>
      </c>
      <c r="R273" s="119"/>
      <c r="S273" s="119"/>
      <c r="T273" s="136"/>
      <c r="U273" s="136"/>
      <c r="V273" s="136"/>
      <c r="W273" s="136"/>
      <c r="X273" s="136"/>
      <c r="Y273" s="136"/>
      <c r="Z273" s="136"/>
      <c r="AA273" s="136"/>
      <c r="AB273" s="137"/>
      <c r="AC273" s="137"/>
      <c r="AD273" s="137"/>
      <c r="AE273" s="120"/>
      <c r="AF273" s="120"/>
      <c r="AG273" s="120"/>
      <c r="AH273" s="120"/>
      <c r="AI273" s="100"/>
      <c r="AJ273" s="101"/>
      <c r="AK273" s="102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83"/>
      <c r="BE273" s="84"/>
      <c r="BF273" s="84"/>
      <c r="BG273" s="84"/>
      <c r="BH273" s="85"/>
    </row>
    <row r="274" spans="1:60" ht="17.25" customHeight="1" x14ac:dyDescent="0.25">
      <c r="A274" s="2248"/>
      <c r="B274" s="117" t="s">
        <v>258</v>
      </c>
      <c r="C274" s="77" t="s">
        <v>56</v>
      </c>
      <c r="D274" s="192" t="s">
        <v>239</v>
      </c>
      <c r="E274" s="77">
        <v>150</v>
      </c>
      <c r="F274" s="77">
        <v>150</v>
      </c>
      <c r="G274" s="118" t="s">
        <v>840</v>
      </c>
      <c r="H274" s="144" t="s">
        <v>192</v>
      </c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36"/>
      <c r="U274" s="136"/>
      <c r="V274" s="136"/>
      <c r="W274" s="119">
        <v>40</v>
      </c>
      <c r="X274" s="119">
        <v>40</v>
      </c>
      <c r="Y274" s="119">
        <v>40</v>
      </c>
      <c r="Z274" s="119">
        <v>30</v>
      </c>
      <c r="AA274" s="119"/>
      <c r="AB274" s="119"/>
      <c r="AC274" s="137"/>
      <c r="AD274" s="137"/>
      <c r="AE274" s="120"/>
      <c r="AF274" s="120"/>
      <c r="AG274" s="120"/>
      <c r="AH274" s="120"/>
      <c r="AI274" s="100"/>
      <c r="AJ274" s="101"/>
      <c r="AK274" s="102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83"/>
      <c r="BE274" s="84"/>
      <c r="BF274" s="84"/>
      <c r="BG274" s="84"/>
      <c r="BH274" s="85"/>
    </row>
    <row r="275" spans="1:60" ht="17.25" customHeight="1" x14ac:dyDescent="0.25">
      <c r="A275" s="2248"/>
      <c r="B275" s="117" t="s">
        <v>258</v>
      </c>
      <c r="C275" s="77" t="s">
        <v>61</v>
      </c>
      <c r="D275" s="192" t="s">
        <v>240</v>
      </c>
      <c r="E275" s="77">
        <v>120</v>
      </c>
      <c r="F275" s="77">
        <v>120</v>
      </c>
      <c r="G275" s="79" t="s">
        <v>850</v>
      </c>
      <c r="H275" s="145" t="s">
        <v>203</v>
      </c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36"/>
      <c r="U275" s="136"/>
      <c r="V275" s="136"/>
      <c r="W275" s="136"/>
      <c r="X275" s="136"/>
      <c r="Y275" s="136"/>
      <c r="Z275" s="136"/>
      <c r="AA275" s="119">
        <v>40</v>
      </c>
      <c r="AB275" s="119">
        <v>40</v>
      </c>
      <c r="AC275" s="119">
        <v>40</v>
      </c>
      <c r="AD275" s="136"/>
      <c r="AE275" s="119"/>
      <c r="AF275" s="120"/>
      <c r="AG275" s="120"/>
      <c r="AH275" s="120"/>
      <c r="AI275" s="100"/>
      <c r="AJ275" s="101"/>
      <c r="AK275" s="102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83"/>
      <c r="BE275" s="84"/>
      <c r="BF275" s="84"/>
      <c r="BG275" s="84"/>
      <c r="BH275" s="85"/>
    </row>
    <row r="276" spans="1:60" ht="17.25" customHeight="1" x14ac:dyDescent="0.25">
      <c r="A276" s="2248"/>
      <c r="B276" s="117" t="s">
        <v>258</v>
      </c>
      <c r="C276" s="77" t="s">
        <v>32</v>
      </c>
      <c r="D276" s="93" t="s">
        <v>848</v>
      </c>
      <c r="E276" s="142" t="s">
        <v>1762</v>
      </c>
      <c r="F276" s="185" t="str">
        <f t="shared" ref="F276:F338" si="20">IF(LEFT(E276,1)="*","", IF(LEFT(C276,2)="MĐ",E276*2,E276))</f>
        <v/>
      </c>
      <c r="G276" s="116"/>
      <c r="H276" s="135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36"/>
      <c r="U276" s="136"/>
      <c r="V276" s="136"/>
      <c r="W276" s="136"/>
      <c r="X276" s="136"/>
      <c r="Y276" s="136"/>
      <c r="Z276" s="136"/>
      <c r="AA276" s="136"/>
      <c r="AB276" s="137"/>
      <c r="AC276" s="137"/>
      <c r="AD276" s="137"/>
      <c r="AE276" s="716" t="s">
        <v>3</v>
      </c>
      <c r="AF276" s="716" t="s">
        <v>3</v>
      </c>
      <c r="AG276" s="716" t="s">
        <v>3</v>
      </c>
      <c r="AH276" s="716" t="s">
        <v>3</v>
      </c>
      <c r="AI276" s="100"/>
      <c r="AJ276" s="101"/>
      <c r="AK276" s="102"/>
      <c r="AL276" s="716" t="s">
        <v>3</v>
      </c>
      <c r="AM276" s="716" t="s">
        <v>3</v>
      </c>
      <c r="AN276" s="132" t="s">
        <v>2</v>
      </c>
      <c r="AO276" s="132" t="s">
        <v>2</v>
      </c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83"/>
      <c r="BE276" s="84"/>
      <c r="BF276" s="84"/>
      <c r="BG276" s="84"/>
      <c r="BH276" s="85"/>
    </row>
    <row r="277" spans="1:60" s="106" customFormat="1" ht="17.25" customHeight="1" x14ac:dyDescent="0.2">
      <c r="A277" s="2249"/>
      <c r="B277" s="424" t="s">
        <v>1778</v>
      </c>
      <c r="C277" s="95"/>
      <c r="D277" s="95" t="s">
        <v>843</v>
      </c>
      <c r="E277" s="95">
        <f>SUM(E270:E276)</f>
        <v>790</v>
      </c>
      <c r="F277" s="95"/>
      <c r="G277" s="96"/>
      <c r="H277" s="113"/>
      <c r="I277" s="99"/>
      <c r="J277" s="99">
        <f t="shared" ref="J277:BH277" si="21">SUM(J270:J276)</f>
        <v>0</v>
      </c>
      <c r="K277" s="99">
        <f t="shared" si="21"/>
        <v>40</v>
      </c>
      <c r="L277" s="99">
        <f t="shared" si="21"/>
        <v>40</v>
      </c>
      <c r="M277" s="99">
        <f t="shared" si="21"/>
        <v>40</v>
      </c>
      <c r="N277" s="99">
        <f t="shared" si="21"/>
        <v>44</v>
      </c>
      <c r="O277" s="99">
        <f t="shared" si="21"/>
        <v>44</v>
      </c>
      <c r="P277" s="99">
        <f t="shared" si="21"/>
        <v>44</v>
      </c>
      <c r="Q277" s="99">
        <f t="shared" si="21"/>
        <v>48</v>
      </c>
      <c r="R277" s="99">
        <f t="shared" si="21"/>
        <v>44</v>
      </c>
      <c r="S277" s="99">
        <f t="shared" si="21"/>
        <v>44</v>
      </c>
      <c r="T277" s="99">
        <f t="shared" si="21"/>
        <v>52</v>
      </c>
      <c r="U277" s="99">
        <f t="shared" si="21"/>
        <v>40</v>
      </c>
      <c r="V277" s="99">
        <f t="shared" si="21"/>
        <v>40</v>
      </c>
      <c r="W277" s="99">
        <f t="shared" si="21"/>
        <v>40</v>
      </c>
      <c r="X277" s="99">
        <f t="shared" si="21"/>
        <v>40</v>
      </c>
      <c r="Y277" s="99">
        <f t="shared" si="21"/>
        <v>40</v>
      </c>
      <c r="Z277" s="99">
        <f t="shared" si="21"/>
        <v>30</v>
      </c>
      <c r="AA277" s="99">
        <f t="shared" si="21"/>
        <v>40</v>
      </c>
      <c r="AB277" s="99">
        <f t="shared" si="21"/>
        <v>40</v>
      </c>
      <c r="AC277" s="99">
        <f t="shared" si="21"/>
        <v>40</v>
      </c>
      <c r="AD277" s="99">
        <f t="shared" si="21"/>
        <v>0</v>
      </c>
      <c r="AE277" s="99">
        <f t="shared" si="21"/>
        <v>0</v>
      </c>
      <c r="AF277" s="99">
        <f t="shared" si="21"/>
        <v>0</v>
      </c>
      <c r="AG277" s="99">
        <f t="shared" si="21"/>
        <v>0</v>
      </c>
      <c r="AH277" s="99">
        <f t="shared" si="21"/>
        <v>0</v>
      </c>
      <c r="AI277" s="123">
        <f t="shared" si="21"/>
        <v>0</v>
      </c>
      <c r="AJ277" s="124">
        <f t="shared" si="21"/>
        <v>0</v>
      </c>
      <c r="AK277" s="125">
        <f t="shared" si="21"/>
        <v>0</v>
      </c>
      <c r="AL277" s="99">
        <f t="shared" si="21"/>
        <v>0</v>
      </c>
      <c r="AM277" s="99">
        <f t="shared" si="21"/>
        <v>0</v>
      </c>
      <c r="AN277" s="99">
        <f t="shared" si="21"/>
        <v>0</v>
      </c>
      <c r="AO277" s="99">
        <f t="shared" si="21"/>
        <v>0</v>
      </c>
      <c r="AP277" s="99">
        <f t="shared" si="21"/>
        <v>0</v>
      </c>
      <c r="AQ277" s="99">
        <f t="shared" si="21"/>
        <v>0</v>
      </c>
      <c r="AR277" s="99">
        <f t="shared" si="21"/>
        <v>0</v>
      </c>
      <c r="AS277" s="99">
        <f t="shared" si="21"/>
        <v>0</v>
      </c>
      <c r="AT277" s="99">
        <f t="shared" si="21"/>
        <v>0</v>
      </c>
      <c r="AU277" s="99">
        <f t="shared" si="21"/>
        <v>0</v>
      </c>
      <c r="AV277" s="99">
        <f t="shared" si="21"/>
        <v>0</v>
      </c>
      <c r="AW277" s="99">
        <f t="shared" si="21"/>
        <v>0</v>
      </c>
      <c r="AX277" s="99">
        <f t="shared" si="21"/>
        <v>0</v>
      </c>
      <c r="AY277" s="99">
        <f t="shared" si="21"/>
        <v>0</v>
      </c>
      <c r="AZ277" s="99">
        <f t="shared" si="21"/>
        <v>0</v>
      </c>
      <c r="BA277" s="99">
        <f t="shared" si="21"/>
        <v>0</v>
      </c>
      <c r="BB277" s="99">
        <f t="shared" si="21"/>
        <v>0</v>
      </c>
      <c r="BC277" s="99">
        <f t="shared" si="21"/>
        <v>0</v>
      </c>
      <c r="BD277" s="126">
        <f t="shared" si="21"/>
        <v>0</v>
      </c>
      <c r="BE277" s="127">
        <f t="shared" si="21"/>
        <v>0</v>
      </c>
      <c r="BF277" s="127">
        <f t="shared" si="21"/>
        <v>0</v>
      </c>
      <c r="BG277" s="127">
        <f t="shared" si="21"/>
        <v>0</v>
      </c>
      <c r="BH277" s="128">
        <f t="shared" si="21"/>
        <v>0</v>
      </c>
    </row>
    <row r="278" spans="1:60" s="419" customFormat="1" ht="15" x14ac:dyDescent="0.2">
      <c r="A278" s="879"/>
      <c r="B278" s="827" t="s">
        <v>1819</v>
      </c>
      <c r="C278" s="549" t="s">
        <v>67</v>
      </c>
      <c r="D278" s="633" t="s">
        <v>1301</v>
      </c>
      <c r="E278" s="634">
        <v>40</v>
      </c>
      <c r="F278" s="634">
        <v>40</v>
      </c>
      <c r="G278" s="549" t="s">
        <v>356</v>
      </c>
      <c r="H278" s="549" t="s">
        <v>355</v>
      </c>
      <c r="I278" s="576"/>
      <c r="J278" s="576"/>
      <c r="K278" s="576"/>
      <c r="L278" s="576"/>
      <c r="M278" s="576"/>
      <c r="N278" s="576"/>
      <c r="O278" s="576"/>
      <c r="P278" s="576"/>
      <c r="Q278" s="576"/>
      <c r="R278" s="576"/>
      <c r="S278" s="576"/>
      <c r="T278" s="576"/>
      <c r="U278" s="576"/>
      <c r="V278" s="576"/>
      <c r="W278" s="576"/>
      <c r="X278" s="576"/>
      <c r="Y278" s="576">
        <v>20</v>
      </c>
      <c r="Z278" s="576">
        <v>20</v>
      </c>
      <c r="AA278" s="576"/>
      <c r="AB278" s="605"/>
      <c r="AC278" s="605"/>
      <c r="AD278" s="605"/>
      <c r="AE278" s="605"/>
      <c r="AF278" s="605"/>
      <c r="AG278" s="605"/>
      <c r="AH278" s="605"/>
      <c r="AI278" s="567"/>
      <c r="AJ278" s="568"/>
      <c r="AK278" s="569"/>
      <c r="AL278" s="605"/>
      <c r="AM278" s="605"/>
      <c r="AN278" s="605"/>
      <c r="AO278" s="605"/>
      <c r="AP278" s="605"/>
      <c r="AQ278" s="605"/>
      <c r="AR278" s="605"/>
      <c r="AS278" s="605"/>
      <c r="AT278" s="605"/>
      <c r="AU278" s="605"/>
      <c r="AV278" s="605"/>
      <c r="AW278" s="605"/>
      <c r="AX278" s="605"/>
      <c r="AY278" s="605"/>
      <c r="AZ278" s="605"/>
      <c r="BA278" s="605"/>
      <c r="BB278" s="605"/>
      <c r="BC278" s="605"/>
      <c r="BD278" s="551"/>
      <c r="BE278" s="552"/>
      <c r="BF278" s="552"/>
      <c r="BG278" s="552"/>
      <c r="BH278" s="553"/>
    </row>
    <row r="279" spans="1:60" ht="17.25" customHeight="1" x14ac:dyDescent="0.25">
      <c r="A279" s="2247">
        <v>6</v>
      </c>
      <c r="B279" s="117" t="s">
        <v>259</v>
      </c>
      <c r="C279" s="77" t="s">
        <v>88</v>
      </c>
      <c r="D279" s="192" t="s">
        <v>251</v>
      </c>
      <c r="E279" s="77">
        <v>140</v>
      </c>
      <c r="F279" s="77">
        <v>140</v>
      </c>
      <c r="G279" s="143" t="s">
        <v>314</v>
      </c>
      <c r="H279" s="145" t="s">
        <v>211</v>
      </c>
      <c r="I279" s="119"/>
      <c r="J279" s="119"/>
      <c r="K279" s="119">
        <v>40</v>
      </c>
      <c r="L279" s="119">
        <v>40</v>
      </c>
      <c r="M279" s="119">
        <v>40</v>
      </c>
      <c r="N279" s="119">
        <v>20</v>
      </c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20"/>
      <c r="AC279" s="119"/>
      <c r="AD279" s="119"/>
      <c r="AE279" s="119"/>
      <c r="AF279" s="119"/>
      <c r="AG279" s="119"/>
      <c r="AH279" s="119"/>
      <c r="AI279" s="100"/>
      <c r="AJ279" s="101"/>
      <c r="AK279" s="102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20"/>
      <c r="BD279" s="83"/>
      <c r="BE279" s="84"/>
      <c r="BF279" s="84"/>
      <c r="BG279" s="84"/>
      <c r="BH279" s="85"/>
    </row>
    <row r="280" spans="1:60" ht="17.25" customHeight="1" x14ac:dyDescent="0.25">
      <c r="A280" s="2248"/>
      <c r="B280" s="117" t="s">
        <v>259</v>
      </c>
      <c r="C280" s="77" t="s">
        <v>72</v>
      </c>
      <c r="D280" s="192" t="s">
        <v>252</v>
      </c>
      <c r="E280" s="77">
        <v>120</v>
      </c>
      <c r="F280" s="77">
        <v>120</v>
      </c>
      <c r="G280" s="143" t="s">
        <v>303</v>
      </c>
      <c r="H280" s="144" t="s">
        <v>181</v>
      </c>
      <c r="I280" s="119"/>
      <c r="J280" s="119"/>
      <c r="K280" s="119"/>
      <c r="L280" s="119"/>
      <c r="M280" s="119"/>
      <c r="N280" s="119"/>
      <c r="O280" s="119">
        <v>40</v>
      </c>
      <c r="P280" s="119">
        <v>40</v>
      </c>
      <c r="Q280" s="119">
        <v>40</v>
      </c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20"/>
      <c r="AC280" s="119"/>
      <c r="AD280" s="119"/>
      <c r="AE280" s="119"/>
      <c r="AF280" s="119"/>
      <c r="AG280" s="119"/>
      <c r="AH280" s="119"/>
      <c r="AI280" s="100"/>
      <c r="AJ280" s="101"/>
      <c r="AK280" s="102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  <c r="AZ280" s="119"/>
      <c r="BA280" s="119"/>
      <c r="BB280" s="119"/>
      <c r="BC280" s="120"/>
      <c r="BD280" s="83"/>
      <c r="BE280" s="84"/>
      <c r="BF280" s="84"/>
      <c r="BG280" s="84"/>
      <c r="BH280" s="85"/>
    </row>
    <row r="281" spans="1:60" ht="17.25" customHeight="1" x14ac:dyDescent="0.25">
      <c r="A281" s="2248"/>
      <c r="B281" s="117" t="s">
        <v>259</v>
      </c>
      <c r="C281" s="77" t="s">
        <v>54</v>
      </c>
      <c r="D281" s="192" t="s">
        <v>238</v>
      </c>
      <c r="E281" s="77">
        <v>180</v>
      </c>
      <c r="F281" s="77">
        <v>180</v>
      </c>
      <c r="G281" s="143" t="s">
        <v>316</v>
      </c>
      <c r="H281" s="144" t="s">
        <v>209</v>
      </c>
      <c r="I281" s="119"/>
      <c r="J281" s="119"/>
      <c r="K281" s="119"/>
      <c r="L281" s="119"/>
      <c r="M281" s="119"/>
      <c r="N281" s="119"/>
      <c r="O281" s="119"/>
      <c r="P281" s="119"/>
      <c r="Q281" s="119"/>
      <c r="R281" s="119">
        <v>40</v>
      </c>
      <c r="S281" s="119">
        <v>40</v>
      </c>
      <c r="T281" s="119">
        <v>40</v>
      </c>
      <c r="U281" s="119">
        <v>40</v>
      </c>
      <c r="V281" s="119">
        <v>20</v>
      </c>
      <c r="W281" s="119"/>
      <c r="X281" s="119"/>
      <c r="Y281" s="119"/>
      <c r="Z281" s="119"/>
      <c r="AA281" s="119"/>
      <c r="AB281" s="120"/>
      <c r="AC281" s="119"/>
      <c r="AD281" s="119"/>
      <c r="AE281" s="119"/>
      <c r="AF281" s="119"/>
      <c r="AG281" s="119"/>
      <c r="AH281" s="119"/>
      <c r="AI281" s="100"/>
      <c r="AJ281" s="101"/>
      <c r="AK281" s="102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20"/>
      <c r="BD281" s="83"/>
      <c r="BE281" s="84"/>
      <c r="BF281" s="84"/>
      <c r="BG281" s="84"/>
      <c r="BH281" s="85"/>
    </row>
    <row r="282" spans="1:60" ht="17.25" customHeight="1" x14ac:dyDescent="0.25">
      <c r="A282" s="2248"/>
      <c r="B282" s="117" t="s">
        <v>259</v>
      </c>
      <c r="C282" s="77" t="s">
        <v>56</v>
      </c>
      <c r="D282" s="192" t="s">
        <v>239</v>
      </c>
      <c r="E282" s="77">
        <v>150</v>
      </c>
      <c r="F282" s="77">
        <v>150</v>
      </c>
      <c r="G282" s="143" t="s">
        <v>309</v>
      </c>
      <c r="H282" s="144" t="s">
        <v>187</v>
      </c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>
        <v>40</v>
      </c>
      <c r="X282" s="119">
        <v>40</v>
      </c>
      <c r="Y282" s="119">
        <v>40</v>
      </c>
      <c r="Z282" s="119">
        <v>30</v>
      </c>
      <c r="AA282" s="119"/>
      <c r="AB282" s="120"/>
      <c r="AC282" s="119"/>
      <c r="AD282" s="119"/>
      <c r="AE282" s="119"/>
      <c r="AF282" s="119"/>
      <c r="AG282" s="119"/>
      <c r="AH282" s="119"/>
      <c r="AI282" s="100"/>
      <c r="AJ282" s="101"/>
      <c r="AK282" s="102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X282" s="119"/>
      <c r="AY282" s="119"/>
      <c r="AZ282" s="119"/>
      <c r="BA282" s="119"/>
      <c r="BB282" s="119"/>
      <c r="BC282" s="120"/>
      <c r="BD282" s="83"/>
      <c r="BE282" s="84"/>
      <c r="BF282" s="84"/>
      <c r="BG282" s="84"/>
      <c r="BH282" s="85"/>
    </row>
    <row r="283" spans="1:60" ht="17.25" customHeight="1" x14ac:dyDescent="0.25">
      <c r="A283" s="2248"/>
      <c r="B283" s="117" t="s">
        <v>259</v>
      </c>
      <c r="C283" s="77" t="s">
        <v>32</v>
      </c>
      <c r="D283" s="93" t="s">
        <v>848</v>
      </c>
      <c r="E283" s="142" t="s">
        <v>1762</v>
      </c>
      <c r="F283" s="185" t="str">
        <f t="shared" si="20"/>
        <v/>
      </c>
      <c r="G283" s="143"/>
      <c r="H283" s="145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20"/>
      <c r="AC283" s="120"/>
      <c r="AD283" s="120"/>
      <c r="AE283" s="716" t="s">
        <v>3</v>
      </c>
      <c r="AF283" s="716" t="s">
        <v>3</v>
      </c>
      <c r="AG283" s="716" t="s">
        <v>3</v>
      </c>
      <c r="AH283" s="716" t="s">
        <v>3</v>
      </c>
      <c r="AI283" s="100"/>
      <c r="AJ283" s="101"/>
      <c r="AK283" s="102"/>
      <c r="AL283" s="716" t="s">
        <v>3</v>
      </c>
      <c r="AM283" s="716" t="s">
        <v>3</v>
      </c>
      <c r="AN283" s="132" t="s">
        <v>2</v>
      </c>
      <c r="AO283" s="132" t="s">
        <v>2</v>
      </c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20"/>
      <c r="BD283" s="83"/>
      <c r="BE283" s="84"/>
      <c r="BF283" s="84"/>
      <c r="BG283" s="84"/>
      <c r="BH283" s="85"/>
    </row>
    <row r="284" spans="1:60" s="106" customFormat="1" ht="17.25" customHeight="1" x14ac:dyDescent="0.2">
      <c r="A284" s="2249"/>
      <c r="B284" s="424" t="s">
        <v>1779</v>
      </c>
      <c r="C284" s="95"/>
      <c r="D284" s="95" t="s">
        <v>843</v>
      </c>
      <c r="E284" s="95">
        <f>SUM(E279:E283)</f>
        <v>590</v>
      </c>
      <c r="F284" s="95"/>
      <c r="G284" s="96"/>
      <c r="H284" s="113"/>
      <c r="I284" s="99"/>
      <c r="J284" s="99">
        <f t="shared" ref="J284:BH284" si="22">SUM(J279:J283)</f>
        <v>0</v>
      </c>
      <c r="K284" s="99">
        <f t="shared" si="22"/>
        <v>40</v>
      </c>
      <c r="L284" s="99">
        <f t="shared" si="22"/>
        <v>40</v>
      </c>
      <c r="M284" s="99">
        <f t="shared" si="22"/>
        <v>40</v>
      </c>
      <c r="N284" s="99">
        <f t="shared" si="22"/>
        <v>20</v>
      </c>
      <c r="O284" s="99">
        <f t="shared" si="22"/>
        <v>40</v>
      </c>
      <c r="P284" s="99">
        <f t="shared" si="22"/>
        <v>40</v>
      </c>
      <c r="Q284" s="99">
        <f t="shared" si="22"/>
        <v>40</v>
      </c>
      <c r="R284" s="99">
        <f t="shared" si="22"/>
        <v>40</v>
      </c>
      <c r="S284" s="99">
        <f t="shared" si="22"/>
        <v>40</v>
      </c>
      <c r="T284" s="99">
        <f t="shared" si="22"/>
        <v>40</v>
      </c>
      <c r="U284" s="99">
        <f t="shared" si="22"/>
        <v>40</v>
      </c>
      <c r="V284" s="99">
        <f t="shared" si="22"/>
        <v>20</v>
      </c>
      <c r="W284" s="99">
        <f t="shared" si="22"/>
        <v>40</v>
      </c>
      <c r="X284" s="99">
        <f t="shared" si="22"/>
        <v>40</v>
      </c>
      <c r="Y284" s="99">
        <f t="shared" si="22"/>
        <v>40</v>
      </c>
      <c r="Z284" s="99">
        <f t="shared" si="22"/>
        <v>30</v>
      </c>
      <c r="AA284" s="99">
        <f t="shared" si="22"/>
        <v>0</v>
      </c>
      <c r="AB284" s="99">
        <f t="shared" si="22"/>
        <v>0</v>
      </c>
      <c r="AC284" s="99">
        <f t="shared" si="22"/>
        <v>0</v>
      </c>
      <c r="AD284" s="99">
        <f t="shared" si="22"/>
        <v>0</v>
      </c>
      <c r="AE284" s="99">
        <f t="shared" si="22"/>
        <v>0</v>
      </c>
      <c r="AF284" s="99">
        <f t="shared" si="22"/>
        <v>0</v>
      </c>
      <c r="AG284" s="99">
        <f t="shared" si="22"/>
        <v>0</v>
      </c>
      <c r="AH284" s="99">
        <f t="shared" si="22"/>
        <v>0</v>
      </c>
      <c r="AI284" s="123">
        <f t="shared" si="22"/>
        <v>0</v>
      </c>
      <c r="AJ284" s="124">
        <f t="shared" si="22"/>
        <v>0</v>
      </c>
      <c r="AK284" s="125">
        <f t="shared" si="22"/>
        <v>0</v>
      </c>
      <c r="AL284" s="99">
        <f t="shared" si="22"/>
        <v>0</v>
      </c>
      <c r="AM284" s="99">
        <f t="shared" si="22"/>
        <v>0</v>
      </c>
      <c r="AN284" s="99">
        <f>SUM(AN279:AN283)</f>
        <v>0</v>
      </c>
      <c r="AO284" s="99">
        <f>SUM(AO279:AO283)</f>
        <v>0</v>
      </c>
      <c r="AP284" s="99">
        <f t="shared" si="22"/>
        <v>0</v>
      </c>
      <c r="AQ284" s="99">
        <f t="shared" si="22"/>
        <v>0</v>
      </c>
      <c r="AR284" s="99">
        <f t="shared" si="22"/>
        <v>0</v>
      </c>
      <c r="AS284" s="99">
        <f t="shared" si="22"/>
        <v>0</v>
      </c>
      <c r="AT284" s="99">
        <f t="shared" si="22"/>
        <v>0</v>
      </c>
      <c r="AU284" s="99">
        <f t="shared" si="22"/>
        <v>0</v>
      </c>
      <c r="AV284" s="99">
        <f t="shared" si="22"/>
        <v>0</v>
      </c>
      <c r="AW284" s="99">
        <f t="shared" si="22"/>
        <v>0</v>
      </c>
      <c r="AX284" s="99">
        <f t="shared" si="22"/>
        <v>0</v>
      </c>
      <c r="AY284" s="99">
        <f t="shared" si="22"/>
        <v>0</v>
      </c>
      <c r="AZ284" s="99">
        <f t="shared" si="22"/>
        <v>0</v>
      </c>
      <c r="BA284" s="99">
        <f t="shared" si="22"/>
        <v>0</v>
      </c>
      <c r="BB284" s="99">
        <f t="shared" si="22"/>
        <v>0</v>
      </c>
      <c r="BC284" s="99">
        <f t="shared" si="22"/>
        <v>0</v>
      </c>
      <c r="BD284" s="126">
        <f t="shared" si="22"/>
        <v>0</v>
      </c>
      <c r="BE284" s="127">
        <f t="shared" si="22"/>
        <v>0</v>
      </c>
      <c r="BF284" s="127">
        <f t="shared" si="22"/>
        <v>0</v>
      </c>
      <c r="BG284" s="127">
        <f t="shared" si="22"/>
        <v>0</v>
      </c>
      <c r="BH284" s="128">
        <f t="shared" si="22"/>
        <v>0</v>
      </c>
    </row>
    <row r="285" spans="1:60" s="419" customFormat="1" ht="15" x14ac:dyDescent="0.2">
      <c r="A285" s="412"/>
      <c r="B285" s="631" t="s">
        <v>886</v>
      </c>
      <c r="C285" s="549" t="s">
        <v>67</v>
      </c>
      <c r="D285" s="633" t="s">
        <v>1301</v>
      </c>
      <c r="E285" s="634">
        <v>40</v>
      </c>
      <c r="F285" s="634">
        <v>40</v>
      </c>
      <c r="G285" s="549" t="s">
        <v>356</v>
      </c>
      <c r="H285" s="549" t="s">
        <v>355</v>
      </c>
      <c r="I285" s="576"/>
      <c r="J285" s="576"/>
      <c r="K285" s="576"/>
      <c r="L285" s="576"/>
      <c r="M285" s="576"/>
      <c r="N285" s="576"/>
      <c r="O285" s="576"/>
      <c r="P285" s="576"/>
      <c r="Q285" s="576"/>
      <c r="R285" s="576"/>
      <c r="S285" s="576"/>
      <c r="T285" s="576"/>
      <c r="U285" s="576"/>
      <c r="V285" s="576"/>
      <c r="W285" s="576"/>
      <c r="X285" s="576"/>
      <c r="Y285" s="576"/>
      <c r="Z285" s="576"/>
      <c r="AA285" s="576">
        <v>20</v>
      </c>
      <c r="AB285" s="576">
        <v>20</v>
      </c>
      <c r="AC285" s="605"/>
      <c r="AD285" s="605"/>
      <c r="AE285" s="605"/>
      <c r="AF285" s="605"/>
      <c r="AG285" s="605"/>
      <c r="AH285" s="605"/>
      <c r="AI285" s="567"/>
      <c r="AJ285" s="568"/>
      <c r="AK285" s="569"/>
      <c r="AL285" s="605"/>
      <c r="AM285" s="605"/>
      <c r="AN285" s="605"/>
      <c r="AO285" s="605"/>
      <c r="AP285" s="605"/>
      <c r="AQ285" s="605"/>
      <c r="AR285" s="605"/>
      <c r="AS285" s="605"/>
      <c r="AT285" s="605"/>
      <c r="AU285" s="605"/>
      <c r="AV285" s="605"/>
      <c r="AW285" s="605"/>
      <c r="AX285" s="605"/>
      <c r="AY285" s="605"/>
      <c r="AZ285" s="605"/>
      <c r="BA285" s="605"/>
      <c r="BB285" s="605"/>
      <c r="BC285" s="605"/>
      <c r="BD285" s="551"/>
      <c r="BE285" s="552"/>
      <c r="BF285" s="552"/>
      <c r="BG285" s="552"/>
      <c r="BH285" s="553"/>
    </row>
    <row r="286" spans="1:60" ht="17.25" customHeight="1" x14ac:dyDescent="0.25">
      <c r="A286" s="2247">
        <v>7</v>
      </c>
      <c r="B286" s="117" t="s">
        <v>886</v>
      </c>
      <c r="C286" s="77" t="s">
        <v>50</v>
      </c>
      <c r="D286" s="192" t="s">
        <v>250</v>
      </c>
      <c r="E286" s="142">
        <v>120</v>
      </c>
      <c r="F286" s="142">
        <v>120</v>
      </c>
      <c r="G286" s="118" t="s">
        <v>316</v>
      </c>
      <c r="H286" s="144" t="s">
        <v>209</v>
      </c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>
        <v>40</v>
      </c>
      <c r="AC286" s="119">
        <v>40</v>
      </c>
      <c r="AD286" s="119">
        <v>40</v>
      </c>
      <c r="AE286" s="120"/>
      <c r="AF286" s="120"/>
      <c r="AG286" s="120"/>
      <c r="AH286" s="120"/>
      <c r="AI286" s="100"/>
      <c r="AJ286" s="101"/>
      <c r="AK286" s="102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83"/>
      <c r="BE286" s="84"/>
      <c r="BF286" s="84"/>
      <c r="BG286" s="84"/>
      <c r="BH286" s="85"/>
    </row>
    <row r="287" spans="1:60" ht="17.25" customHeight="1" x14ac:dyDescent="0.25">
      <c r="A287" s="2248"/>
      <c r="B287" s="117" t="s">
        <v>886</v>
      </c>
      <c r="C287" s="77" t="s">
        <v>51</v>
      </c>
      <c r="D287" s="192" t="s">
        <v>246</v>
      </c>
      <c r="E287" s="142">
        <v>60</v>
      </c>
      <c r="F287" s="142">
        <v>60</v>
      </c>
      <c r="G287" s="118" t="s">
        <v>318</v>
      </c>
      <c r="H287" s="144" t="s">
        <v>199</v>
      </c>
      <c r="I287" s="119"/>
      <c r="J287" s="119"/>
      <c r="K287" s="119">
        <v>40</v>
      </c>
      <c r="L287" s="119">
        <v>20</v>
      </c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20"/>
      <c r="AC287" s="120"/>
      <c r="AD287" s="120"/>
      <c r="AE287" s="120"/>
      <c r="AF287" s="120"/>
      <c r="AG287" s="120"/>
      <c r="AH287" s="120"/>
      <c r="AI287" s="100"/>
      <c r="AJ287" s="101"/>
      <c r="AK287" s="102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83"/>
      <c r="BE287" s="84"/>
      <c r="BF287" s="84"/>
      <c r="BG287" s="84"/>
      <c r="BH287" s="85"/>
    </row>
    <row r="288" spans="1:60" ht="17.25" customHeight="1" x14ac:dyDescent="0.25">
      <c r="A288" s="2248"/>
      <c r="B288" s="117" t="s">
        <v>886</v>
      </c>
      <c r="C288" s="77" t="s">
        <v>83</v>
      </c>
      <c r="D288" s="192" t="s">
        <v>247</v>
      </c>
      <c r="E288" s="197">
        <v>120</v>
      </c>
      <c r="F288" s="197">
        <v>120</v>
      </c>
      <c r="G288" s="118" t="s">
        <v>318</v>
      </c>
      <c r="H288" s="144" t="s">
        <v>199</v>
      </c>
      <c r="I288" s="119"/>
      <c r="J288" s="119"/>
      <c r="K288" s="119"/>
      <c r="L288" s="119">
        <v>20</v>
      </c>
      <c r="M288" s="119">
        <v>40</v>
      </c>
      <c r="N288" s="119">
        <v>40</v>
      </c>
      <c r="O288" s="119">
        <v>20</v>
      </c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20"/>
      <c r="AC288" s="120"/>
      <c r="AD288" s="120"/>
      <c r="AE288" s="120"/>
      <c r="AF288" s="120"/>
      <c r="AG288" s="120"/>
      <c r="AH288" s="120"/>
      <c r="AI288" s="100"/>
      <c r="AJ288" s="101"/>
      <c r="AK288" s="102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83"/>
      <c r="BE288" s="84"/>
      <c r="BF288" s="84"/>
      <c r="BG288" s="84"/>
      <c r="BH288" s="85"/>
    </row>
    <row r="289" spans="1:60" ht="17.25" customHeight="1" x14ac:dyDescent="0.25">
      <c r="A289" s="2248"/>
      <c r="B289" s="117" t="s">
        <v>886</v>
      </c>
      <c r="C289" s="77" t="s">
        <v>88</v>
      </c>
      <c r="D289" s="192" t="s">
        <v>251</v>
      </c>
      <c r="E289" s="142">
        <v>180</v>
      </c>
      <c r="F289" s="142">
        <v>180</v>
      </c>
      <c r="G289" s="118" t="s">
        <v>314</v>
      </c>
      <c r="H289" s="144" t="s">
        <v>211</v>
      </c>
      <c r="I289" s="119"/>
      <c r="J289" s="119"/>
      <c r="K289" s="119"/>
      <c r="L289" s="119"/>
      <c r="M289" s="119"/>
      <c r="N289" s="119"/>
      <c r="O289" s="119">
        <v>20</v>
      </c>
      <c r="P289" s="119">
        <v>40</v>
      </c>
      <c r="Q289" s="119">
        <v>40</v>
      </c>
      <c r="R289" s="119">
        <v>40</v>
      </c>
      <c r="S289" s="119">
        <v>40</v>
      </c>
      <c r="T289" s="119"/>
      <c r="U289" s="119"/>
      <c r="V289" s="119"/>
      <c r="W289" s="119"/>
      <c r="X289" s="119"/>
      <c r="Y289" s="119"/>
      <c r="Z289" s="119"/>
      <c r="AA289" s="119"/>
      <c r="AB289" s="120"/>
      <c r="AC289" s="120"/>
      <c r="AD289" s="120"/>
      <c r="AE289" s="120"/>
      <c r="AF289" s="120"/>
      <c r="AG289" s="120"/>
      <c r="AH289" s="120"/>
      <c r="AI289" s="100"/>
      <c r="AJ289" s="101"/>
      <c r="AK289" s="102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83"/>
      <c r="BE289" s="84"/>
      <c r="BF289" s="84"/>
      <c r="BG289" s="84"/>
      <c r="BH289" s="85"/>
    </row>
    <row r="290" spans="1:60" ht="17.25" customHeight="1" x14ac:dyDescent="0.25">
      <c r="A290" s="2248"/>
      <c r="B290" s="117" t="s">
        <v>886</v>
      </c>
      <c r="C290" s="77" t="s">
        <v>72</v>
      </c>
      <c r="D290" s="192" t="s">
        <v>252</v>
      </c>
      <c r="E290" s="142">
        <v>120</v>
      </c>
      <c r="F290" s="142">
        <v>120</v>
      </c>
      <c r="G290" s="118" t="s">
        <v>303</v>
      </c>
      <c r="H290" s="144" t="s">
        <v>181</v>
      </c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>
        <v>40</v>
      </c>
      <c r="U290" s="119">
        <v>40</v>
      </c>
      <c r="V290" s="119">
        <v>40</v>
      </c>
      <c r="W290" s="119"/>
      <c r="X290" s="119"/>
      <c r="Y290" s="119"/>
      <c r="Z290" s="119"/>
      <c r="AA290" s="119"/>
      <c r="AB290" s="120"/>
      <c r="AC290" s="120"/>
      <c r="AD290" s="120"/>
      <c r="AE290" s="120"/>
      <c r="AF290" s="120"/>
      <c r="AG290" s="120"/>
      <c r="AH290" s="120"/>
      <c r="AI290" s="100"/>
      <c r="AJ290" s="101"/>
      <c r="AK290" s="102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83"/>
      <c r="BE290" s="84"/>
      <c r="BF290" s="84"/>
      <c r="BG290" s="84"/>
      <c r="BH290" s="85"/>
    </row>
    <row r="291" spans="1:60" ht="17.25" customHeight="1" x14ac:dyDescent="0.25">
      <c r="A291" s="2248"/>
      <c r="B291" s="117" t="s">
        <v>886</v>
      </c>
      <c r="C291" s="77" t="s">
        <v>54</v>
      </c>
      <c r="D291" s="192" t="s">
        <v>238</v>
      </c>
      <c r="E291" s="142">
        <v>180</v>
      </c>
      <c r="F291" s="142">
        <v>180</v>
      </c>
      <c r="G291" s="118" t="s">
        <v>320</v>
      </c>
      <c r="H291" s="144" t="s">
        <v>249</v>
      </c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>
        <v>20</v>
      </c>
      <c r="X291" s="119">
        <v>40</v>
      </c>
      <c r="Y291" s="119">
        <v>40</v>
      </c>
      <c r="Z291" s="119">
        <v>40</v>
      </c>
      <c r="AA291" s="119">
        <v>40</v>
      </c>
      <c r="AB291" s="120"/>
      <c r="AC291" s="120"/>
      <c r="AD291" s="120"/>
      <c r="AE291" s="120"/>
      <c r="AF291" s="120"/>
      <c r="AG291" s="120"/>
      <c r="AH291" s="120"/>
      <c r="AI291" s="100"/>
      <c r="AJ291" s="101"/>
      <c r="AK291" s="102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83"/>
      <c r="BE291" s="84"/>
      <c r="BF291" s="84"/>
      <c r="BG291" s="84"/>
      <c r="BH291" s="85"/>
    </row>
    <row r="292" spans="1:60" ht="17.25" customHeight="1" x14ac:dyDescent="0.25">
      <c r="A292" s="2248"/>
      <c r="B292" s="117" t="s">
        <v>886</v>
      </c>
      <c r="C292" s="77" t="s">
        <v>56</v>
      </c>
      <c r="D292" s="192" t="s">
        <v>239</v>
      </c>
      <c r="E292" s="142">
        <v>150</v>
      </c>
      <c r="F292" s="142">
        <v>150</v>
      </c>
      <c r="G292" s="118" t="s">
        <v>320</v>
      </c>
      <c r="H292" s="144" t="s">
        <v>249</v>
      </c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20"/>
      <c r="AC292" s="120"/>
      <c r="AD292" s="120"/>
      <c r="AE292" s="119">
        <v>40</v>
      </c>
      <c r="AF292" s="119">
        <v>40</v>
      </c>
      <c r="AG292" s="119">
        <v>40</v>
      </c>
      <c r="AH292" s="119">
        <v>30</v>
      </c>
      <c r="AI292" s="100"/>
      <c r="AJ292" s="101"/>
      <c r="AK292" s="102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83"/>
      <c r="BE292" s="84"/>
      <c r="BF292" s="84"/>
      <c r="BG292" s="84"/>
      <c r="BH292" s="85"/>
    </row>
    <row r="293" spans="1:60" ht="17.25" customHeight="1" x14ac:dyDescent="0.25">
      <c r="A293" s="2248"/>
      <c r="B293" s="117" t="s">
        <v>886</v>
      </c>
      <c r="C293" s="77" t="s">
        <v>61</v>
      </c>
      <c r="D293" s="192" t="s">
        <v>240</v>
      </c>
      <c r="E293" s="142">
        <v>120</v>
      </c>
      <c r="F293" s="142">
        <v>120</v>
      </c>
      <c r="G293" s="79" t="s">
        <v>850</v>
      </c>
      <c r="H293" s="144" t="s">
        <v>203</v>
      </c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20"/>
      <c r="AC293" s="120"/>
      <c r="AD293" s="120"/>
      <c r="AE293" s="120"/>
      <c r="AF293" s="120"/>
      <c r="AG293" s="119"/>
      <c r="AH293" s="119"/>
      <c r="AI293" s="156"/>
      <c r="AJ293" s="157"/>
      <c r="AK293" s="158"/>
      <c r="AL293" s="119">
        <v>40</v>
      </c>
      <c r="AM293" s="119">
        <v>40</v>
      </c>
      <c r="AN293" s="119">
        <v>40</v>
      </c>
      <c r="AO293" s="119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83"/>
      <c r="BE293" s="84"/>
      <c r="BF293" s="84"/>
      <c r="BG293" s="84"/>
      <c r="BH293" s="85"/>
    </row>
    <row r="294" spans="1:60" ht="17.25" customHeight="1" x14ac:dyDescent="0.25">
      <c r="A294" s="2248"/>
      <c r="B294" s="117" t="s">
        <v>886</v>
      </c>
      <c r="C294" s="77" t="s">
        <v>32</v>
      </c>
      <c r="D294" s="93" t="s">
        <v>848</v>
      </c>
      <c r="E294" s="140" t="s">
        <v>1762</v>
      </c>
      <c r="F294" s="185" t="str">
        <f t="shared" si="20"/>
        <v/>
      </c>
      <c r="G294" s="116"/>
      <c r="H294" s="141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56"/>
      <c r="AJ294" s="157"/>
      <c r="AK294" s="158"/>
      <c r="AL294" s="119"/>
      <c r="AM294" s="119"/>
      <c r="AN294" s="119"/>
      <c r="AO294" s="119"/>
      <c r="AP294" s="716" t="s">
        <v>3</v>
      </c>
      <c r="AQ294" s="716" t="s">
        <v>3</v>
      </c>
      <c r="AR294" s="716" t="s">
        <v>3</v>
      </c>
      <c r="AS294" s="716" t="s">
        <v>3</v>
      </c>
      <c r="AT294" s="716" t="s">
        <v>3</v>
      </c>
      <c r="AU294" s="716" t="s">
        <v>3</v>
      </c>
      <c r="AV294" s="132" t="s">
        <v>2</v>
      </c>
      <c r="AW294" s="132" t="s">
        <v>2</v>
      </c>
      <c r="AX294" s="119"/>
      <c r="AY294" s="119"/>
      <c r="AZ294" s="119"/>
      <c r="BA294" s="119"/>
      <c r="BB294" s="119"/>
      <c r="BC294" s="119"/>
      <c r="BD294" s="83"/>
      <c r="BE294" s="84"/>
      <c r="BF294" s="84"/>
      <c r="BG294" s="84"/>
      <c r="BH294" s="85"/>
    </row>
    <row r="295" spans="1:60" s="106" customFormat="1" ht="21.75" customHeight="1" x14ac:dyDescent="0.2">
      <c r="A295" s="2249"/>
      <c r="B295" s="424" t="s">
        <v>1778</v>
      </c>
      <c r="C295" s="95"/>
      <c r="D295" s="95" t="s">
        <v>843</v>
      </c>
      <c r="E295" s="95">
        <f>SUM(E286:E294)</f>
        <v>1050</v>
      </c>
      <c r="F295" s="95"/>
      <c r="G295" s="96"/>
      <c r="H295" s="113"/>
      <c r="I295" s="99"/>
      <c r="J295" s="99">
        <f t="shared" ref="J295:BH295" si="23">SUM(J286:J294)</f>
        <v>0</v>
      </c>
      <c r="K295" s="99">
        <f t="shared" si="23"/>
        <v>40</v>
      </c>
      <c r="L295" s="99">
        <f t="shared" si="23"/>
        <v>40</v>
      </c>
      <c r="M295" s="99">
        <f t="shared" si="23"/>
        <v>40</v>
      </c>
      <c r="N295" s="99">
        <f t="shared" si="23"/>
        <v>40</v>
      </c>
      <c r="O295" s="99">
        <f t="shared" si="23"/>
        <v>40</v>
      </c>
      <c r="P295" s="99">
        <f t="shared" si="23"/>
        <v>40</v>
      </c>
      <c r="Q295" s="99">
        <f t="shared" si="23"/>
        <v>40</v>
      </c>
      <c r="R295" s="99">
        <f t="shared" si="23"/>
        <v>40</v>
      </c>
      <c r="S295" s="99">
        <f t="shared" si="23"/>
        <v>40</v>
      </c>
      <c r="T295" s="99">
        <f t="shared" si="23"/>
        <v>40</v>
      </c>
      <c r="U295" s="99">
        <f t="shared" si="23"/>
        <v>40</v>
      </c>
      <c r="V295" s="99">
        <f t="shared" si="23"/>
        <v>40</v>
      </c>
      <c r="W295" s="99">
        <f t="shared" si="23"/>
        <v>20</v>
      </c>
      <c r="X295" s="99">
        <f t="shared" si="23"/>
        <v>40</v>
      </c>
      <c r="Y295" s="99">
        <f t="shared" si="23"/>
        <v>40</v>
      </c>
      <c r="Z295" s="99">
        <f t="shared" si="23"/>
        <v>40</v>
      </c>
      <c r="AA295" s="99">
        <f t="shared" si="23"/>
        <v>40</v>
      </c>
      <c r="AB295" s="99">
        <f t="shared" si="23"/>
        <v>40</v>
      </c>
      <c r="AC295" s="99">
        <f t="shared" si="23"/>
        <v>40</v>
      </c>
      <c r="AD295" s="99">
        <f t="shared" si="23"/>
        <v>40</v>
      </c>
      <c r="AE295" s="99">
        <f t="shared" si="23"/>
        <v>40</v>
      </c>
      <c r="AF295" s="99">
        <f t="shared" si="23"/>
        <v>40</v>
      </c>
      <c r="AG295" s="99">
        <f t="shared" si="23"/>
        <v>40</v>
      </c>
      <c r="AH295" s="99">
        <f t="shared" si="23"/>
        <v>30</v>
      </c>
      <c r="AI295" s="123">
        <f t="shared" si="23"/>
        <v>0</v>
      </c>
      <c r="AJ295" s="124">
        <f t="shared" si="23"/>
        <v>0</v>
      </c>
      <c r="AK295" s="125">
        <f t="shared" si="23"/>
        <v>0</v>
      </c>
      <c r="AL295" s="99">
        <f t="shared" si="23"/>
        <v>40</v>
      </c>
      <c r="AM295" s="99">
        <f t="shared" si="23"/>
        <v>40</v>
      </c>
      <c r="AN295" s="99">
        <f t="shared" si="23"/>
        <v>40</v>
      </c>
      <c r="AO295" s="99">
        <f t="shared" si="23"/>
        <v>0</v>
      </c>
      <c r="AP295" s="99">
        <f t="shared" si="23"/>
        <v>0</v>
      </c>
      <c r="AQ295" s="99">
        <f t="shared" si="23"/>
        <v>0</v>
      </c>
      <c r="AR295" s="99">
        <f t="shared" si="23"/>
        <v>0</v>
      </c>
      <c r="AS295" s="99">
        <f t="shared" si="23"/>
        <v>0</v>
      </c>
      <c r="AT295" s="99">
        <f t="shared" si="23"/>
        <v>0</v>
      </c>
      <c r="AU295" s="99">
        <f t="shared" si="23"/>
        <v>0</v>
      </c>
      <c r="AV295" s="99">
        <f t="shared" si="23"/>
        <v>0</v>
      </c>
      <c r="AW295" s="99">
        <f t="shared" si="23"/>
        <v>0</v>
      </c>
      <c r="AX295" s="99">
        <f t="shared" si="23"/>
        <v>0</v>
      </c>
      <c r="AY295" s="99">
        <f t="shared" si="23"/>
        <v>0</v>
      </c>
      <c r="AZ295" s="99">
        <f t="shared" si="23"/>
        <v>0</v>
      </c>
      <c r="BA295" s="99">
        <f t="shared" si="23"/>
        <v>0</v>
      </c>
      <c r="BB295" s="99">
        <f t="shared" si="23"/>
        <v>0</v>
      </c>
      <c r="BC295" s="99">
        <f t="shared" si="23"/>
        <v>0</v>
      </c>
      <c r="BD295" s="126">
        <f t="shared" si="23"/>
        <v>0</v>
      </c>
      <c r="BE295" s="127">
        <f t="shared" si="23"/>
        <v>0</v>
      </c>
      <c r="BF295" s="127">
        <f t="shared" si="23"/>
        <v>0</v>
      </c>
      <c r="BG295" s="127">
        <f t="shared" si="23"/>
        <v>0</v>
      </c>
      <c r="BH295" s="128">
        <f t="shared" si="23"/>
        <v>0</v>
      </c>
    </row>
    <row r="296" spans="1:60" s="419" customFormat="1" ht="15" x14ac:dyDescent="0.2">
      <c r="A296" s="412"/>
      <c r="B296" s="631" t="s">
        <v>1324</v>
      </c>
      <c r="C296" s="549" t="s">
        <v>67</v>
      </c>
      <c r="D296" s="633" t="s">
        <v>1301</v>
      </c>
      <c r="E296" s="634">
        <v>40</v>
      </c>
      <c r="F296" s="634">
        <v>40</v>
      </c>
      <c r="G296" s="549" t="s">
        <v>356</v>
      </c>
      <c r="H296" s="549" t="s">
        <v>355</v>
      </c>
      <c r="I296" s="576"/>
      <c r="J296" s="576"/>
      <c r="K296" s="576"/>
      <c r="L296" s="576"/>
      <c r="M296" s="576"/>
      <c r="N296" s="576"/>
      <c r="O296" s="576"/>
      <c r="P296" s="576"/>
      <c r="Q296" s="576"/>
      <c r="R296" s="576"/>
      <c r="S296" s="576"/>
      <c r="T296" s="576"/>
      <c r="U296" s="576"/>
      <c r="V296" s="576"/>
      <c r="W296" s="576"/>
      <c r="X296" s="576"/>
      <c r="Y296" s="576"/>
      <c r="Z296" s="576"/>
      <c r="AA296" s="576"/>
      <c r="AB296" s="605"/>
      <c r="AC296" s="576">
        <v>20</v>
      </c>
      <c r="AD296" s="576">
        <v>20</v>
      </c>
      <c r="AE296" s="605"/>
      <c r="AF296" s="605"/>
      <c r="AG296" s="605"/>
      <c r="AH296" s="605"/>
      <c r="AI296" s="567"/>
      <c r="AJ296" s="568"/>
      <c r="AK296" s="569"/>
      <c r="AL296" s="605"/>
      <c r="AM296" s="605"/>
      <c r="AN296" s="605"/>
      <c r="AO296" s="605"/>
      <c r="AP296" s="605"/>
      <c r="AQ296" s="605"/>
      <c r="AR296" s="605"/>
      <c r="AS296" s="605"/>
      <c r="AT296" s="605"/>
      <c r="AU296" s="605"/>
      <c r="AV296" s="605"/>
      <c r="AW296" s="605"/>
      <c r="AX296" s="605"/>
      <c r="AY296" s="605"/>
      <c r="AZ296" s="605"/>
      <c r="BA296" s="605"/>
      <c r="BB296" s="605"/>
      <c r="BC296" s="605"/>
      <c r="BD296" s="551"/>
      <c r="BE296" s="552"/>
      <c r="BF296" s="552"/>
      <c r="BG296" s="552"/>
      <c r="BH296" s="553"/>
    </row>
    <row r="297" spans="1:60" ht="17.25" customHeight="1" x14ac:dyDescent="0.25">
      <c r="A297" s="2247">
        <v>8</v>
      </c>
      <c r="B297" s="117" t="s">
        <v>887</v>
      </c>
      <c r="C297" s="77" t="s">
        <v>49</v>
      </c>
      <c r="D297" s="192" t="s">
        <v>244</v>
      </c>
      <c r="E297" s="142">
        <v>216</v>
      </c>
      <c r="F297" s="142">
        <v>216</v>
      </c>
      <c r="G297" s="118" t="s">
        <v>313</v>
      </c>
      <c r="H297" s="144" t="s">
        <v>234</v>
      </c>
      <c r="I297" s="119"/>
      <c r="J297" s="119"/>
      <c r="K297" s="119">
        <v>40</v>
      </c>
      <c r="L297" s="119">
        <v>44</v>
      </c>
      <c r="M297" s="119">
        <v>44</v>
      </c>
      <c r="N297" s="119">
        <v>44</v>
      </c>
      <c r="O297" s="119">
        <v>44</v>
      </c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56"/>
      <c r="AJ297" s="157"/>
      <c r="AK297" s="158"/>
      <c r="AL297" s="131"/>
      <c r="AM297" s="131"/>
      <c r="AN297" s="131"/>
      <c r="AO297" s="131"/>
      <c r="AP297" s="131"/>
      <c r="AQ297" s="131"/>
      <c r="AR297" s="119"/>
      <c r="AS297" s="119"/>
      <c r="AT297" s="119"/>
      <c r="AU297" s="119"/>
      <c r="AV297" s="119"/>
      <c r="AW297" s="119"/>
      <c r="AX297" s="119"/>
      <c r="AY297" s="119"/>
      <c r="AZ297" s="119"/>
      <c r="BA297" s="119"/>
      <c r="BB297" s="119"/>
      <c r="BC297" s="119"/>
      <c r="BD297" s="83"/>
      <c r="BE297" s="84"/>
      <c r="BF297" s="84"/>
      <c r="BG297" s="84"/>
      <c r="BH297" s="85"/>
    </row>
    <row r="298" spans="1:60" ht="17.25" customHeight="1" x14ac:dyDescent="0.25">
      <c r="A298" s="2248"/>
      <c r="B298" s="117" t="s">
        <v>887</v>
      </c>
      <c r="C298" s="77" t="s">
        <v>50</v>
      </c>
      <c r="D298" s="192" t="s">
        <v>237</v>
      </c>
      <c r="E298" s="142">
        <v>48</v>
      </c>
      <c r="F298" s="142">
        <v>48</v>
      </c>
      <c r="G298" s="118" t="s">
        <v>316</v>
      </c>
      <c r="H298" s="144" t="s">
        <v>209</v>
      </c>
      <c r="I298" s="119"/>
      <c r="J298" s="119"/>
      <c r="K298" s="119"/>
      <c r="L298" s="119"/>
      <c r="M298" s="119"/>
      <c r="N298" s="119"/>
      <c r="O298" s="119"/>
      <c r="P298" s="119">
        <v>48</v>
      </c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56"/>
      <c r="AJ298" s="157"/>
      <c r="AK298" s="158"/>
      <c r="AL298" s="131"/>
      <c r="AM298" s="131"/>
      <c r="AN298" s="131"/>
      <c r="AO298" s="131"/>
      <c r="AP298" s="131"/>
      <c r="AQ298" s="131"/>
      <c r="AR298" s="119"/>
      <c r="AS298" s="119"/>
      <c r="AT298" s="119"/>
      <c r="AU298" s="119"/>
      <c r="AV298" s="119"/>
      <c r="AW298" s="119"/>
      <c r="AX298" s="119"/>
      <c r="AY298" s="119"/>
      <c r="AZ298" s="119"/>
      <c r="BA298" s="119"/>
      <c r="BB298" s="119"/>
      <c r="BC298" s="119"/>
      <c r="BD298" s="83"/>
      <c r="BE298" s="84"/>
      <c r="BF298" s="84"/>
      <c r="BG298" s="84"/>
      <c r="BH298" s="85"/>
    </row>
    <row r="299" spans="1:60" ht="17.25" customHeight="1" x14ac:dyDescent="0.25">
      <c r="A299" s="2248"/>
      <c r="B299" s="117" t="s">
        <v>887</v>
      </c>
      <c r="C299" s="77" t="s">
        <v>83</v>
      </c>
      <c r="D299" s="192" t="s">
        <v>247</v>
      </c>
      <c r="E299" s="142">
        <v>120</v>
      </c>
      <c r="F299" s="142">
        <v>120</v>
      </c>
      <c r="G299" s="118" t="s">
        <v>377</v>
      </c>
      <c r="H299" s="144" t="s">
        <v>847</v>
      </c>
      <c r="I299" s="119"/>
      <c r="J299" s="119"/>
      <c r="K299" s="119"/>
      <c r="L299" s="119"/>
      <c r="M299" s="119"/>
      <c r="N299" s="119"/>
      <c r="O299" s="119"/>
      <c r="P299" s="119"/>
      <c r="Q299" s="119">
        <v>40</v>
      </c>
      <c r="R299" s="119">
        <v>40</v>
      </c>
      <c r="S299" s="119">
        <v>40</v>
      </c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56"/>
      <c r="AJ299" s="157"/>
      <c r="AK299" s="158"/>
      <c r="AL299" s="131"/>
      <c r="AM299" s="131"/>
      <c r="AN299" s="131"/>
      <c r="AO299" s="131"/>
      <c r="AP299" s="131"/>
      <c r="AQ299" s="131"/>
      <c r="AR299" s="119"/>
      <c r="AS299" s="119"/>
      <c r="AT299" s="119"/>
      <c r="AU299" s="119"/>
      <c r="AV299" s="119"/>
      <c r="AW299" s="119"/>
      <c r="AX299" s="119"/>
      <c r="AY299" s="119"/>
      <c r="AZ299" s="119"/>
      <c r="BA299" s="119"/>
      <c r="BB299" s="119"/>
      <c r="BC299" s="119"/>
      <c r="BD299" s="83"/>
      <c r="BE299" s="84"/>
      <c r="BF299" s="84"/>
      <c r="BG299" s="84"/>
      <c r="BH299" s="85"/>
    </row>
    <row r="300" spans="1:60" ht="17.25" customHeight="1" x14ac:dyDescent="0.25">
      <c r="A300" s="2248"/>
      <c r="B300" s="117" t="s">
        <v>887</v>
      </c>
      <c r="C300" s="77" t="s">
        <v>88</v>
      </c>
      <c r="D300" s="192" t="s">
        <v>251</v>
      </c>
      <c r="E300" s="142">
        <v>180</v>
      </c>
      <c r="F300" s="142">
        <v>180</v>
      </c>
      <c r="G300" s="118" t="s">
        <v>304</v>
      </c>
      <c r="H300" s="144" t="s">
        <v>189</v>
      </c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>
        <v>40</v>
      </c>
      <c r="X300" s="119">
        <v>40</v>
      </c>
      <c r="Y300" s="119">
        <v>40</v>
      </c>
      <c r="Z300" s="119">
        <v>40</v>
      </c>
      <c r="AA300" s="119">
        <v>20</v>
      </c>
      <c r="AB300" s="119"/>
      <c r="AC300" s="119"/>
      <c r="AD300" s="119"/>
      <c r="AE300" s="119"/>
      <c r="AF300" s="119"/>
      <c r="AG300" s="119"/>
      <c r="AH300" s="119"/>
      <c r="AI300" s="156"/>
      <c r="AJ300" s="157"/>
      <c r="AK300" s="158"/>
      <c r="AL300" s="131"/>
      <c r="AM300" s="131"/>
      <c r="AN300" s="131"/>
      <c r="AO300" s="131"/>
      <c r="AP300" s="131"/>
      <c r="AQ300" s="131"/>
      <c r="AR300" s="119"/>
      <c r="AS300" s="119"/>
      <c r="AT300" s="119"/>
      <c r="AU300" s="119"/>
      <c r="AV300" s="119"/>
      <c r="AW300" s="119"/>
      <c r="AX300" s="119"/>
      <c r="AY300" s="119"/>
      <c r="AZ300" s="119"/>
      <c r="BA300" s="119"/>
      <c r="BB300" s="119"/>
      <c r="BC300" s="119"/>
      <c r="BD300" s="83"/>
      <c r="BE300" s="84"/>
      <c r="BF300" s="84"/>
      <c r="BG300" s="84"/>
      <c r="BH300" s="85"/>
    </row>
    <row r="301" spans="1:60" ht="17.25" customHeight="1" x14ac:dyDescent="0.25">
      <c r="A301" s="2248"/>
      <c r="B301" s="117" t="s">
        <v>887</v>
      </c>
      <c r="C301" s="77" t="s">
        <v>72</v>
      </c>
      <c r="D301" s="192" t="s">
        <v>252</v>
      </c>
      <c r="E301" s="142">
        <v>120</v>
      </c>
      <c r="F301" s="142">
        <v>120</v>
      </c>
      <c r="G301" s="118" t="s">
        <v>303</v>
      </c>
      <c r="H301" s="144" t="s">
        <v>181</v>
      </c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>
        <v>40</v>
      </c>
      <c r="AC301" s="119">
        <v>40</v>
      </c>
      <c r="AD301" s="119">
        <v>40</v>
      </c>
      <c r="AE301" s="119"/>
      <c r="AF301" s="119"/>
      <c r="AG301" s="119"/>
      <c r="AH301" s="119"/>
      <c r="AI301" s="156"/>
      <c r="AJ301" s="157"/>
      <c r="AK301" s="158"/>
      <c r="AL301" s="131"/>
      <c r="AM301" s="131"/>
      <c r="AN301" s="131"/>
      <c r="AO301" s="131"/>
      <c r="AP301" s="131"/>
      <c r="AQ301" s="131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83"/>
      <c r="BE301" s="84"/>
      <c r="BF301" s="84"/>
      <c r="BG301" s="84"/>
      <c r="BH301" s="85"/>
    </row>
    <row r="302" spans="1:60" ht="17.25" customHeight="1" x14ac:dyDescent="0.25">
      <c r="A302" s="2248"/>
      <c r="B302" s="117" t="s">
        <v>887</v>
      </c>
      <c r="C302" s="77" t="s">
        <v>56</v>
      </c>
      <c r="D302" s="192" t="s">
        <v>239</v>
      </c>
      <c r="E302" s="142">
        <v>150</v>
      </c>
      <c r="F302" s="142">
        <v>150</v>
      </c>
      <c r="G302" s="118" t="s">
        <v>320</v>
      </c>
      <c r="H302" s="145" t="s">
        <v>249</v>
      </c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>
        <v>40</v>
      </c>
      <c r="AF302" s="119">
        <v>40</v>
      </c>
      <c r="AG302" s="119">
        <v>40</v>
      </c>
      <c r="AH302" s="119">
        <v>30</v>
      </c>
      <c r="AI302" s="156"/>
      <c r="AJ302" s="157"/>
      <c r="AK302" s="158"/>
      <c r="AL302" s="131"/>
      <c r="AM302" s="131"/>
      <c r="AN302" s="131"/>
      <c r="AO302" s="131"/>
      <c r="AP302" s="131"/>
      <c r="AQ302" s="131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83"/>
      <c r="BE302" s="84"/>
      <c r="BF302" s="84"/>
      <c r="BG302" s="84"/>
      <c r="BH302" s="85"/>
    </row>
    <row r="303" spans="1:60" ht="17.25" customHeight="1" x14ac:dyDescent="0.25">
      <c r="A303" s="2248"/>
      <c r="B303" s="117" t="s">
        <v>887</v>
      </c>
      <c r="C303" s="77" t="s">
        <v>61</v>
      </c>
      <c r="D303" s="192" t="s">
        <v>240</v>
      </c>
      <c r="E303" s="142">
        <v>120</v>
      </c>
      <c r="F303" s="142">
        <v>120</v>
      </c>
      <c r="G303" s="118" t="s">
        <v>850</v>
      </c>
      <c r="H303" s="145" t="s">
        <v>203</v>
      </c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>
        <v>40</v>
      </c>
      <c r="U303" s="119">
        <v>40</v>
      </c>
      <c r="V303" s="119">
        <v>40</v>
      </c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56"/>
      <c r="AJ303" s="157"/>
      <c r="AK303" s="158"/>
      <c r="AL303" s="131"/>
      <c r="AM303" s="131"/>
      <c r="AN303" s="131"/>
      <c r="AO303" s="131"/>
      <c r="AP303" s="131"/>
      <c r="AQ303" s="131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83"/>
      <c r="BE303" s="84"/>
      <c r="BF303" s="84"/>
      <c r="BG303" s="84"/>
      <c r="BH303" s="85"/>
    </row>
    <row r="304" spans="1:60" ht="17.25" customHeight="1" x14ac:dyDescent="0.25">
      <c r="A304" s="2248"/>
      <c r="B304" s="117" t="s">
        <v>887</v>
      </c>
      <c r="C304" s="77" t="s">
        <v>32</v>
      </c>
      <c r="D304" s="93" t="s">
        <v>848</v>
      </c>
      <c r="E304" s="140" t="s">
        <v>1762</v>
      </c>
      <c r="F304" s="185" t="str">
        <f t="shared" si="20"/>
        <v/>
      </c>
      <c r="G304" s="79"/>
      <c r="H304" s="145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56"/>
      <c r="AJ304" s="157"/>
      <c r="AK304" s="158"/>
      <c r="AL304" s="131"/>
      <c r="AM304" s="131"/>
      <c r="AN304" s="131"/>
      <c r="AO304" s="131"/>
      <c r="AP304" s="131"/>
      <c r="AQ304" s="131"/>
      <c r="AR304" s="119"/>
      <c r="AS304" s="119"/>
      <c r="AT304" s="119"/>
      <c r="AU304" s="119"/>
      <c r="AV304" s="119"/>
      <c r="AW304" s="119"/>
      <c r="AX304" s="119"/>
      <c r="AY304" s="119"/>
      <c r="AZ304" s="119"/>
      <c r="BA304" s="119"/>
      <c r="BB304" s="119"/>
      <c r="BC304" s="119"/>
      <c r="BD304" s="83"/>
      <c r="BE304" s="84"/>
      <c r="BF304" s="84"/>
      <c r="BG304" s="84"/>
      <c r="BH304" s="85"/>
    </row>
    <row r="305" spans="1:60" s="106" customFormat="1" ht="17.25" customHeight="1" x14ac:dyDescent="0.2">
      <c r="A305" s="2249"/>
      <c r="B305" s="424" t="s">
        <v>1780</v>
      </c>
      <c r="C305" s="95"/>
      <c r="D305" s="95" t="s">
        <v>843</v>
      </c>
      <c r="E305" s="95">
        <f>SUM(E297:E304)</f>
        <v>954</v>
      </c>
      <c r="F305" s="95"/>
      <c r="G305" s="96"/>
      <c r="H305" s="113"/>
      <c r="I305" s="99"/>
      <c r="J305" s="99">
        <f t="shared" ref="J305:BH305" si="24">SUM(J297:J304)</f>
        <v>0</v>
      </c>
      <c r="K305" s="99">
        <f t="shared" si="24"/>
        <v>40</v>
      </c>
      <c r="L305" s="99">
        <f t="shared" si="24"/>
        <v>44</v>
      </c>
      <c r="M305" s="99">
        <f t="shared" si="24"/>
        <v>44</v>
      </c>
      <c r="N305" s="99">
        <f t="shared" si="24"/>
        <v>44</v>
      </c>
      <c r="O305" s="99">
        <f t="shared" si="24"/>
        <v>44</v>
      </c>
      <c r="P305" s="99">
        <f t="shared" si="24"/>
        <v>48</v>
      </c>
      <c r="Q305" s="99">
        <f t="shared" si="24"/>
        <v>40</v>
      </c>
      <c r="R305" s="99">
        <f t="shared" si="24"/>
        <v>40</v>
      </c>
      <c r="S305" s="99">
        <f t="shared" si="24"/>
        <v>40</v>
      </c>
      <c r="T305" s="99">
        <f t="shared" si="24"/>
        <v>40</v>
      </c>
      <c r="U305" s="99">
        <f t="shared" si="24"/>
        <v>40</v>
      </c>
      <c r="V305" s="99">
        <f t="shared" si="24"/>
        <v>40</v>
      </c>
      <c r="W305" s="99">
        <f t="shared" si="24"/>
        <v>40</v>
      </c>
      <c r="X305" s="99">
        <f t="shared" si="24"/>
        <v>40</v>
      </c>
      <c r="Y305" s="99">
        <f t="shared" si="24"/>
        <v>40</v>
      </c>
      <c r="Z305" s="99">
        <f t="shared" si="24"/>
        <v>40</v>
      </c>
      <c r="AA305" s="99">
        <f t="shared" si="24"/>
        <v>20</v>
      </c>
      <c r="AB305" s="99">
        <f t="shared" si="24"/>
        <v>40</v>
      </c>
      <c r="AC305" s="99">
        <f t="shared" si="24"/>
        <v>40</v>
      </c>
      <c r="AD305" s="99">
        <f t="shared" si="24"/>
        <v>40</v>
      </c>
      <c r="AE305" s="99">
        <f t="shared" si="24"/>
        <v>40</v>
      </c>
      <c r="AF305" s="99">
        <f t="shared" si="24"/>
        <v>40</v>
      </c>
      <c r="AG305" s="99">
        <f t="shared" si="24"/>
        <v>40</v>
      </c>
      <c r="AH305" s="99">
        <f t="shared" si="24"/>
        <v>30</v>
      </c>
      <c r="AI305" s="123">
        <f t="shared" si="24"/>
        <v>0</v>
      </c>
      <c r="AJ305" s="124">
        <f t="shared" si="24"/>
        <v>0</v>
      </c>
      <c r="AK305" s="125">
        <f t="shared" si="24"/>
        <v>0</v>
      </c>
      <c r="AL305" s="99">
        <f t="shared" si="24"/>
        <v>0</v>
      </c>
      <c r="AM305" s="99">
        <f t="shared" si="24"/>
        <v>0</v>
      </c>
      <c r="AN305" s="99">
        <f t="shared" si="24"/>
        <v>0</v>
      </c>
      <c r="AO305" s="99">
        <f t="shared" si="24"/>
        <v>0</v>
      </c>
      <c r="AP305" s="99">
        <f t="shared" si="24"/>
        <v>0</v>
      </c>
      <c r="AQ305" s="99">
        <f t="shared" si="24"/>
        <v>0</v>
      </c>
      <c r="AR305" s="99">
        <f t="shared" si="24"/>
        <v>0</v>
      </c>
      <c r="AS305" s="99">
        <f t="shared" si="24"/>
        <v>0</v>
      </c>
      <c r="AT305" s="99">
        <f t="shared" si="24"/>
        <v>0</v>
      </c>
      <c r="AU305" s="99">
        <f t="shared" si="24"/>
        <v>0</v>
      </c>
      <c r="AV305" s="99">
        <f t="shared" si="24"/>
        <v>0</v>
      </c>
      <c r="AW305" s="99">
        <f t="shared" si="24"/>
        <v>0</v>
      </c>
      <c r="AX305" s="99">
        <f t="shared" si="24"/>
        <v>0</v>
      </c>
      <c r="AY305" s="99">
        <f t="shared" si="24"/>
        <v>0</v>
      </c>
      <c r="AZ305" s="99">
        <f t="shared" si="24"/>
        <v>0</v>
      </c>
      <c r="BA305" s="99">
        <f t="shared" si="24"/>
        <v>0</v>
      </c>
      <c r="BB305" s="99">
        <f t="shared" si="24"/>
        <v>0</v>
      </c>
      <c r="BC305" s="99">
        <f t="shared" si="24"/>
        <v>0</v>
      </c>
      <c r="BD305" s="126">
        <f t="shared" si="24"/>
        <v>0</v>
      </c>
      <c r="BE305" s="127">
        <f t="shared" si="24"/>
        <v>0</v>
      </c>
      <c r="BF305" s="127">
        <f t="shared" si="24"/>
        <v>0</v>
      </c>
      <c r="BG305" s="127">
        <f t="shared" si="24"/>
        <v>0</v>
      </c>
      <c r="BH305" s="128">
        <f t="shared" si="24"/>
        <v>0</v>
      </c>
    </row>
    <row r="306" spans="1:60" ht="17.25" customHeight="1" x14ac:dyDescent="0.2">
      <c r="A306" s="198">
        <v>25</v>
      </c>
      <c r="B306" s="117" t="s">
        <v>889</v>
      </c>
      <c r="C306" s="147" t="s">
        <v>153</v>
      </c>
      <c r="D306" s="148" t="s">
        <v>148</v>
      </c>
      <c r="E306" s="108">
        <v>30</v>
      </c>
      <c r="F306" s="108">
        <v>30</v>
      </c>
      <c r="G306" s="116" t="s">
        <v>371</v>
      </c>
      <c r="H306" s="81" t="s">
        <v>417</v>
      </c>
      <c r="I306" s="81">
        <v>30</v>
      </c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92"/>
      <c r="AA306" s="92"/>
      <c r="AB306" s="92"/>
      <c r="AC306" s="81"/>
      <c r="AD306" s="81"/>
      <c r="AE306" s="81"/>
      <c r="AF306" s="81"/>
      <c r="AG306" s="81"/>
      <c r="AH306" s="81"/>
      <c r="AI306" s="199"/>
      <c r="AK306" s="150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199"/>
      <c r="BH306" s="150"/>
    </row>
    <row r="307" spans="1:60" ht="17.25" customHeight="1" x14ac:dyDescent="0.2">
      <c r="A307" s="200"/>
      <c r="B307" s="117" t="s">
        <v>889</v>
      </c>
      <c r="C307" s="147" t="s">
        <v>154</v>
      </c>
      <c r="D307" s="148" t="s">
        <v>136</v>
      </c>
      <c r="E307" s="108">
        <v>15</v>
      </c>
      <c r="F307" s="108">
        <v>15</v>
      </c>
      <c r="G307" s="116" t="s">
        <v>321</v>
      </c>
      <c r="H307" s="81" t="s">
        <v>412</v>
      </c>
      <c r="I307" s="81">
        <v>15</v>
      </c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92"/>
      <c r="AA307" s="92"/>
      <c r="AB307" s="92"/>
      <c r="AC307" s="81"/>
      <c r="AD307" s="81"/>
      <c r="AE307" s="81"/>
      <c r="AF307" s="81"/>
      <c r="AG307" s="81"/>
      <c r="AH307" s="81"/>
      <c r="AI307" s="199"/>
      <c r="AK307" s="150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199"/>
      <c r="BH307" s="150"/>
    </row>
    <row r="308" spans="1:60" ht="17.25" customHeight="1" x14ac:dyDescent="0.2">
      <c r="A308" s="200"/>
      <c r="B308" s="117" t="s">
        <v>889</v>
      </c>
      <c r="C308" s="147" t="s">
        <v>166</v>
      </c>
      <c r="D308" s="148" t="s">
        <v>59</v>
      </c>
      <c r="E308" s="108">
        <v>30</v>
      </c>
      <c r="F308" s="108">
        <v>30</v>
      </c>
      <c r="G308" s="116" t="s">
        <v>371</v>
      </c>
      <c r="H308" s="81" t="s">
        <v>417</v>
      </c>
      <c r="I308" s="81">
        <v>30</v>
      </c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92"/>
      <c r="AA308" s="92"/>
      <c r="AB308" s="92"/>
      <c r="AC308" s="81"/>
      <c r="AD308" s="81"/>
      <c r="AE308" s="81"/>
      <c r="AF308" s="81"/>
      <c r="AG308" s="81"/>
      <c r="AH308" s="81"/>
      <c r="AI308" s="199"/>
      <c r="AK308" s="150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199"/>
      <c r="BH308" s="150"/>
    </row>
    <row r="309" spans="1:60" ht="17.25" customHeight="1" x14ac:dyDescent="0.25">
      <c r="A309" s="201"/>
      <c r="B309" s="117" t="s">
        <v>889</v>
      </c>
      <c r="C309" s="138" t="s">
        <v>158</v>
      </c>
      <c r="D309" s="160" t="s">
        <v>852</v>
      </c>
      <c r="E309" s="108">
        <v>90</v>
      </c>
      <c r="F309" s="108">
        <v>90</v>
      </c>
      <c r="G309" s="108" t="s">
        <v>888</v>
      </c>
      <c r="H309" s="141" t="s">
        <v>143</v>
      </c>
      <c r="I309" s="109">
        <v>0</v>
      </c>
      <c r="J309" s="109"/>
      <c r="K309" s="141"/>
      <c r="L309" s="141">
        <v>30</v>
      </c>
      <c r="M309" s="141">
        <v>30</v>
      </c>
      <c r="N309" s="141">
        <v>30</v>
      </c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202"/>
      <c r="AJ309" s="203"/>
      <c r="AK309" s="204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199"/>
      <c r="BH309" s="150"/>
    </row>
    <row r="310" spans="1:60" ht="17.25" customHeight="1" x14ac:dyDescent="0.25">
      <c r="A310" s="2247">
        <v>9</v>
      </c>
      <c r="B310" s="117" t="s">
        <v>889</v>
      </c>
      <c r="C310" s="77" t="s">
        <v>92</v>
      </c>
      <c r="D310" s="161" t="s">
        <v>255</v>
      </c>
      <c r="E310" s="142">
        <v>30</v>
      </c>
      <c r="F310" s="142">
        <v>30</v>
      </c>
      <c r="G310" s="118" t="s">
        <v>844</v>
      </c>
      <c r="H310" s="144" t="s">
        <v>197</v>
      </c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>
        <v>30</v>
      </c>
      <c r="AA310" s="119"/>
      <c r="AB310" s="120"/>
      <c r="AC310" s="120"/>
      <c r="AD310" s="120"/>
      <c r="AE310" s="120"/>
      <c r="AF310" s="120"/>
      <c r="AG310" s="120"/>
      <c r="AH310" s="120"/>
      <c r="AI310" s="100"/>
      <c r="AJ310" s="101"/>
      <c r="AK310" s="102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83"/>
      <c r="BE310" s="84"/>
      <c r="BF310" s="84"/>
      <c r="BG310" s="84"/>
      <c r="BH310" s="85"/>
    </row>
    <row r="311" spans="1:60" ht="17.25" customHeight="1" x14ac:dyDescent="0.25">
      <c r="A311" s="2248"/>
      <c r="B311" s="117" t="s">
        <v>889</v>
      </c>
      <c r="C311" s="77" t="s">
        <v>94</v>
      </c>
      <c r="D311" s="161" t="s">
        <v>853</v>
      </c>
      <c r="E311" s="142">
        <v>30</v>
      </c>
      <c r="F311" s="142">
        <v>30</v>
      </c>
      <c r="G311" s="118" t="s">
        <v>844</v>
      </c>
      <c r="H311" s="144" t="s">
        <v>197</v>
      </c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>
        <v>30</v>
      </c>
      <c r="AB311" s="120"/>
      <c r="AC311" s="120"/>
      <c r="AD311" s="120"/>
      <c r="AE311" s="120"/>
      <c r="AF311" s="120"/>
      <c r="AG311" s="120"/>
      <c r="AH311" s="120"/>
      <c r="AI311" s="100"/>
      <c r="AJ311" s="101"/>
      <c r="AK311" s="102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83"/>
      <c r="BE311" s="84"/>
      <c r="BF311" s="84"/>
      <c r="BG311" s="84"/>
      <c r="BH311" s="85"/>
    </row>
    <row r="312" spans="1:60" ht="17.25" customHeight="1" x14ac:dyDescent="0.25">
      <c r="A312" s="2248"/>
      <c r="B312" s="117" t="s">
        <v>889</v>
      </c>
      <c r="C312" s="77" t="s">
        <v>95</v>
      </c>
      <c r="D312" s="161" t="s">
        <v>854</v>
      </c>
      <c r="E312" s="142">
        <v>15</v>
      </c>
      <c r="F312" s="142">
        <v>15</v>
      </c>
      <c r="G312" s="118" t="s">
        <v>855</v>
      </c>
      <c r="H312" s="144" t="s">
        <v>206</v>
      </c>
      <c r="I312" s="119"/>
      <c r="J312" s="119"/>
      <c r="K312" s="119">
        <v>15</v>
      </c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20"/>
      <c r="AC312" s="120"/>
      <c r="AD312" s="120"/>
      <c r="AE312" s="120"/>
      <c r="AF312" s="120"/>
      <c r="AG312" s="120"/>
      <c r="AH312" s="120"/>
      <c r="AI312" s="100"/>
      <c r="AJ312" s="101"/>
      <c r="AK312" s="102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83"/>
      <c r="BE312" s="84"/>
      <c r="BF312" s="84"/>
      <c r="BG312" s="84"/>
      <c r="BH312" s="85"/>
    </row>
    <row r="313" spans="1:60" ht="17.25" customHeight="1" x14ac:dyDescent="0.25">
      <c r="A313" s="2248"/>
      <c r="B313" s="117" t="s">
        <v>889</v>
      </c>
      <c r="C313" s="77" t="s">
        <v>96</v>
      </c>
      <c r="D313" s="161" t="s">
        <v>856</v>
      </c>
      <c r="E313" s="142">
        <v>30</v>
      </c>
      <c r="F313" s="142">
        <v>30</v>
      </c>
      <c r="G313" s="118" t="s">
        <v>855</v>
      </c>
      <c r="H313" s="144" t="s">
        <v>206</v>
      </c>
      <c r="I313" s="119"/>
      <c r="J313" s="119"/>
      <c r="K313" s="119">
        <v>10</v>
      </c>
      <c r="L313" s="119">
        <v>20</v>
      </c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20"/>
      <c r="AC313" s="120"/>
      <c r="AD313" s="120"/>
      <c r="AE313" s="120"/>
      <c r="AF313" s="120"/>
      <c r="AG313" s="120"/>
      <c r="AH313" s="120"/>
      <c r="AI313" s="100"/>
      <c r="AJ313" s="101"/>
      <c r="AK313" s="102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83"/>
      <c r="BE313" s="84"/>
      <c r="BF313" s="84"/>
      <c r="BG313" s="84"/>
      <c r="BH313" s="85"/>
    </row>
    <row r="314" spans="1:60" ht="17.25" customHeight="1" x14ac:dyDescent="0.25">
      <c r="A314" s="2248"/>
      <c r="B314" s="117" t="s">
        <v>889</v>
      </c>
      <c r="C314" s="77" t="s">
        <v>97</v>
      </c>
      <c r="D314" s="161" t="s">
        <v>243</v>
      </c>
      <c r="E314" s="142">
        <v>30</v>
      </c>
      <c r="F314" s="142">
        <v>30</v>
      </c>
      <c r="G314" s="118" t="s">
        <v>855</v>
      </c>
      <c r="H314" s="144" t="s">
        <v>206</v>
      </c>
      <c r="I314" s="119"/>
      <c r="J314" s="119"/>
      <c r="K314" s="119"/>
      <c r="L314" s="119">
        <v>5</v>
      </c>
      <c r="M314" s="119">
        <v>25</v>
      </c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20"/>
      <c r="AC314" s="120"/>
      <c r="AD314" s="120"/>
      <c r="AE314" s="120"/>
      <c r="AF314" s="120"/>
      <c r="AG314" s="120"/>
      <c r="AH314" s="120"/>
      <c r="AI314" s="100"/>
      <c r="AJ314" s="101"/>
      <c r="AK314" s="102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83"/>
      <c r="BE314" s="84"/>
      <c r="BF314" s="84"/>
      <c r="BG314" s="84"/>
      <c r="BH314" s="85"/>
    </row>
    <row r="315" spans="1:60" ht="17.25" customHeight="1" x14ac:dyDescent="0.25">
      <c r="A315" s="2248"/>
      <c r="B315" s="117" t="s">
        <v>889</v>
      </c>
      <c r="C315" s="77" t="s">
        <v>69</v>
      </c>
      <c r="D315" s="205" t="s">
        <v>256</v>
      </c>
      <c r="E315" s="142">
        <v>30</v>
      </c>
      <c r="F315" s="142">
        <v>30</v>
      </c>
      <c r="G315" s="118" t="s">
        <v>855</v>
      </c>
      <c r="H315" s="144" t="s">
        <v>206</v>
      </c>
      <c r="I315" s="119"/>
      <c r="J315" s="119"/>
      <c r="K315" s="119"/>
      <c r="L315" s="119"/>
      <c r="M315" s="119"/>
      <c r="N315" s="119">
        <v>30</v>
      </c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20"/>
      <c r="AC315" s="120"/>
      <c r="AD315" s="120"/>
      <c r="AE315" s="120"/>
      <c r="AF315" s="120"/>
      <c r="AG315" s="120"/>
      <c r="AH315" s="120"/>
      <c r="AI315" s="100"/>
      <c r="AJ315" s="101"/>
      <c r="AK315" s="102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83"/>
      <c r="BE315" s="84"/>
      <c r="BF315" s="84"/>
      <c r="BG315" s="84"/>
      <c r="BH315" s="85"/>
    </row>
    <row r="316" spans="1:60" ht="17.25" customHeight="1" x14ac:dyDescent="0.25">
      <c r="A316" s="2248"/>
      <c r="B316" s="117" t="s">
        <v>889</v>
      </c>
      <c r="C316" s="77" t="s">
        <v>47</v>
      </c>
      <c r="D316" s="192" t="s">
        <v>890</v>
      </c>
      <c r="E316" s="142">
        <v>120</v>
      </c>
      <c r="F316" s="142">
        <v>120</v>
      </c>
      <c r="G316" s="118" t="s">
        <v>303</v>
      </c>
      <c r="H316" s="144" t="s">
        <v>181</v>
      </c>
      <c r="I316" s="119"/>
      <c r="J316" s="119"/>
      <c r="K316" s="119"/>
      <c r="L316" s="119"/>
      <c r="M316" s="119"/>
      <c r="N316" s="119"/>
      <c r="O316" s="119">
        <v>40</v>
      </c>
      <c r="P316" s="119">
        <v>40</v>
      </c>
      <c r="Q316" s="119">
        <v>20</v>
      </c>
      <c r="R316" s="119">
        <v>20</v>
      </c>
      <c r="S316" s="119"/>
      <c r="T316" s="119"/>
      <c r="U316" s="119"/>
      <c r="V316" s="119"/>
      <c r="W316" s="119"/>
      <c r="X316" s="119"/>
      <c r="Y316" s="119"/>
      <c r="Z316" s="119"/>
      <c r="AA316" s="119"/>
      <c r="AB316" s="120"/>
      <c r="AC316" s="120"/>
      <c r="AD316" s="120"/>
      <c r="AE316" s="120"/>
      <c r="AF316" s="120"/>
      <c r="AG316" s="120"/>
      <c r="AH316" s="120"/>
      <c r="AI316" s="100"/>
      <c r="AJ316" s="101"/>
      <c r="AK316" s="102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83"/>
      <c r="BE316" s="84"/>
      <c r="BF316" s="84"/>
      <c r="BG316" s="84"/>
      <c r="BH316" s="85"/>
    </row>
    <row r="317" spans="1:60" ht="17.25" customHeight="1" x14ac:dyDescent="0.25">
      <c r="A317" s="2248"/>
      <c r="B317" s="117" t="s">
        <v>889</v>
      </c>
      <c r="C317" s="77" t="s">
        <v>49</v>
      </c>
      <c r="D317" s="161" t="s">
        <v>858</v>
      </c>
      <c r="E317" s="142">
        <v>120</v>
      </c>
      <c r="F317" s="142">
        <v>120</v>
      </c>
      <c r="G317" s="118" t="s">
        <v>317</v>
      </c>
      <c r="H317" s="144" t="s">
        <v>184</v>
      </c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>
        <v>40</v>
      </c>
      <c r="T317" s="119">
        <v>40</v>
      </c>
      <c r="U317" s="119">
        <v>40</v>
      </c>
      <c r="V317" s="119"/>
      <c r="W317" s="119"/>
      <c r="X317" s="119"/>
      <c r="Y317" s="119"/>
      <c r="Z317" s="119"/>
      <c r="AA317" s="119"/>
      <c r="AB317" s="120"/>
      <c r="AC317" s="120"/>
      <c r="AD317" s="120"/>
      <c r="AE317" s="120"/>
      <c r="AF317" s="120"/>
      <c r="AG317" s="120"/>
      <c r="AH317" s="120"/>
      <c r="AI317" s="100"/>
      <c r="AJ317" s="101"/>
      <c r="AK317" s="102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83"/>
      <c r="BE317" s="84"/>
      <c r="BF317" s="84"/>
      <c r="BG317" s="84"/>
      <c r="BH317" s="85"/>
    </row>
    <row r="318" spans="1:60" ht="17.25" customHeight="1" x14ac:dyDescent="0.25">
      <c r="A318" s="2248"/>
      <c r="B318" s="117" t="s">
        <v>889</v>
      </c>
      <c r="C318" s="77" t="s">
        <v>50</v>
      </c>
      <c r="D318" s="161" t="s">
        <v>859</v>
      </c>
      <c r="E318" s="142">
        <v>240</v>
      </c>
      <c r="F318" s="142">
        <v>240</v>
      </c>
      <c r="G318" s="118" t="s">
        <v>313</v>
      </c>
      <c r="H318" s="144" t="s">
        <v>234</v>
      </c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>
        <v>24</v>
      </c>
      <c r="W318" s="119">
        <v>24</v>
      </c>
      <c r="X318" s="119">
        <v>24</v>
      </c>
      <c r="Y318" s="119">
        <v>24</v>
      </c>
      <c r="Z318" s="119"/>
      <c r="AA318" s="119"/>
      <c r="AB318" s="119">
        <v>40</v>
      </c>
      <c r="AC318" s="119">
        <v>40</v>
      </c>
      <c r="AD318" s="119">
        <v>24</v>
      </c>
      <c r="AE318" s="119">
        <v>40</v>
      </c>
      <c r="AF318" s="120"/>
      <c r="AG318" s="120"/>
      <c r="AH318" s="120"/>
      <c r="AI318" s="100"/>
      <c r="AJ318" s="101"/>
      <c r="AK318" s="102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83"/>
      <c r="BE318" s="84"/>
      <c r="BF318" s="84"/>
      <c r="BG318" s="84"/>
      <c r="BH318" s="85"/>
    </row>
    <row r="319" spans="1:60" ht="17.25" customHeight="1" x14ac:dyDescent="0.25">
      <c r="A319" s="2248"/>
      <c r="B319" s="117" t="s">
        <v>889</v>
      </c>
      <c r="C319" s="77" t="s">
        <v>68</v>
      </c>
      <c r="D319" s="161" t="s">
        <v>245</v>
      </c>
      <c r="E319" s="142">
        <v>180</v>
      </c>
      <c r="F319" s="142">
        <v>180</v>
      </c>
      <c r="G319" s="118" t="s">
        <v>318</v>
      </c>
      <c r="H319" s="144" t="s">
        <v>199</v>
      </c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20"/>
      <c r="AF319" s="119">
        <v>24</v>
      </c>
      <c r="AG319" s="119">
        <v>24</v>
      </c>
      <c r="AH319" s="119">
        <v>24</v>
      </c>
      <c r="AI319" s="156"/>
      <c r="AJ319" s="157"/>
      <c r="AK319" s="158"/>
      <c r="AL319" s="119">
        <v>24</v>
      </c>
      <c r="AM319" s="119">
        <v>24</v>
      </c>
      <c r="AN319" s="136">
        <v>24</v>
      </c>
      <c r="AO319" s="119">
        <v>24</v>
      </c>
      <c r="AP319" s="119">
        <v>12</v>
      </c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20"/>
      <c r="BB319" s="120"/>
      <c r="BC319" s="120"/>
      <c r="BD319" s="83"/>
      <c r="BE319" s="84"/>
      <c r="BF319" s="84"/>
      <c r="BG319" s="84"/>
      <c r="BH319" s="85"/>
    </row>
    <row r="320" spans="1:60" ht="17.25" customHeight="1" x14ac:dyDescent="0.25">
      <c r="A320" s="2248"/>
      <c r="B320" s="117" t="s">
        <v>889</v>
      </c>
      <c r="C320" s="77" t="s">
        <v>51</v>
      </c>
      <c r="D320" s="161" t="s">
        <v>246</v>
      </c>
      <c r="E320" s="142">
        <v>120</v>
      </c>
      <c r="F320" s="142">
        <v>120</v>
      </c>
      <c r="G320" s="118" t="s">
        <v>318</v>
      </c>
      <c r="H320" s="144" t="s">
        <v>199</v>
      </c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20"/>
      <c r="AC320" s="120"/>
      <c r="AD320" s="120"/>
      <c r="AE320" s="120"/>
      <c r="AF320" s="119"/>
      <c r="AG320" s="119"/>
      <c r="AH320" s="119"/>
      <c r="AI320" s="156"/>
      <c r="AJ320" s="157"/>
      <c r="AK320" s="158"/>
      <c r="AL320" s="119"/>
      <c r="AM320" s="119"/>
      <c r="AN320" s="136"/>
      <c r="AO320" s="119"/>
      <c r="AP320" s="119"/>
      <c r="AQ320" s="136">
        <v>24</v>
      </c>
      <c r="AR320" s="119">
        <v>24</v>
      </c>
      <c r="AS320" s="119">
        <v>24</v>
      </c>
      <c r="AT320" s="119">
        <v>24</v>
      </c>
      <c r="AU320" s="119">
        <v>24</v>
      </c>
      <c r="AV320" s="119"/>
      <c r="AW320" s="119"/>
      <c r="AX320" s="119"/>
      <c r="AY320" s="119"/>
      <c r="AZ320" s="119"/>
      <c r="BA320" s="120"/>
      <c r="BB320" s="120"/>
      <c r="BC320" s="120"/>
      <c r="BD320" s="83"/>
      <c r="BE320" s="84"/>
      <c r="BF320" s="84"/>
      <c r="BG320" s="84"/>
      <c r="BH320" s="85"/>
    </row>
    <row r="321" spans="1:60" ht="17.25" customHeight="1" x14ac:dyDescent="0.25">
      <c r="A321" s="2248"/>
      <c r="B321" s="117" t="s">
        <v>889</v>
      </c>
      <c r="C321" s="77" t="s">
        <v>83</v>
      </c>
      <c r="D321" s="161" t="s">
        <v>247</v>
      </c>
      <c r="E321" s="142">
        <v>120</v>
      </c>
      <c r="F321" s="142">
        <v>120</v>
      </c>
      <c r="G321" s="118" t="s">
        <v>318</v>
      </c>
      <c r="H321" s="144" t="s">
        <v>199</v>
      </c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20"/>
      <c r="AC321" s="120"/>
      <c r="AD321" s="120"/>
      <c r="AE321" s="120"/>
      <c r="AF321" s="119"/>
      <c r="AG321" s="119"/>
      <c r="AH321" s="119"/>
      <c r="AI321" s="156"/>
      <c r="AJ321" s="157"/>
      <c r="AK321" s="158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36">
        <v>24</v>
      </c>
      <c r="AW321" s="119">
        <v>24</v>
      </c>
      <c r="AX321" s="119">
        <v>24</v>
      </c>
      <c r="AY321" s="119">
        <v>24</v>
      </c>
      <c r="AZ321" s="119">
        <v>24</v>
      </c>
      <c r="BA321" s="119"/>
      <c r="BB321" s="119"/>
      <c r="BC321" s="119"/>
      <c r="BD321" s="83"/>
      <c r="BE321" s="84"/>
      <c r="BF321" s="84"/>
      <c r="BG321" s="84"/>
      <c r="BH321" s="85"/>
    </row>
    <row r="322" spans="1:60" s="106" customFormat="1" ht="17.25" customHeight="1" x14ac:dyDescent="0.2">
      <c r="A322" s="2249"/>
      <c r="B322" s="424" t="s">
        <v>1781</v>
      </c>
      <c r="C322" s="95"/>
      <c r="D322" s="95" t="s">
        <v>843</v>
      </c>
      <c r="E322" s="95">
        <f>SUM(E310:E321)</f>
        <v>1065</v>
      </c>
      <c r="F322" s="95"/>
      <c r="G322" s="96"/>
      <c r="H322" s="113"/>
      <c r="I322" s="99"/>
      <c r="J322" s="99">
        <f t="shared" ref="J322:BH322" si="25">SUM(J310:J321)</f>
        <v>0</v>
      </c>
      <c r="K322" s="99">
        <f t="shared" si="25"/>
        <v>25</v>
      </c>
      <c r="L322" s="99">
        <f t="shared" si="25"/>
        <v>25</v>
      </c>
      <c r="M322" s="99">
        <f t="shared" si="25"/>
        <v>25</v>
      </c>
      <c r="N322" s="99">
        <f t="shared" si="25"/>
        <v>30</v>
      </c>
      <c r="O322" s="99">
        <f t="shared" si="25"/>
        <v>40</v>
      </c>
      <c r="P322" s="99">
        <f t="shared" si="25"/>
        <v>40</v>
      </c>
      <c r="Q322" s="99">
        <f t="shared" si="25"/>
        <v>20</v>
      </c>
      <c r="R322" s="99">
        <f t="shared" si="25"/>
        <v>20</v>
      </c>
      <c r="S322" s="99">
        <f t="shared" si="25"/>
        <v>40</v>
      </c>
      <c r="T322" s="99">
        <f t="shared" si="25"/>
        <v>40</v>
      </c>
      <c r="U322" s="99">
        <f t="shared" si="25"/>
        <v>40</v>
      </c>
      <c r="V322" s="99">
        <f t="shared" si="25"/>
        <v>24</v>
      </c>
      <c r="W322" s="99">
        <f t="shared" si="25"/>
        <v>24</v>
      </c>
      <c r="X322" s="99">
        <f t="shared" si="25"/>
        <v>24</v>
      </c>
      <c r="Y322" s="99">
        <f t="shared" si="25"/>
        <v>24</v>
      </c>
      <c r="Z322" s="99">
        <f t="shared" si="25"/>
        <v>30</v>
      </c>
      <c r="AA322" s="99">
        <f t="shared" si="25"/>
        <v>30</v>
      </c>
      <c r="AB322" s="99">
        <f t="shared" si="25"/>
        <v>40</v>
      </c>
      <c r="AC322" s="99">
        <f t="shared" si="25"/>
        <v>40</v>
      </c>
      <c r="AD322" s="99">
        <f t="shared" si="25"/>
        <v>24</v>
      </c>
      <c r="AE322" s="99">
        <f t="shared" si="25"/>
        <v>40</v>
      </c>
      <c r="AF322" s="99">
        <f t="shared" si="25"/>
        <v>24</v>
      </c>
      <c r="AG322" s="99">
        <f t="shared" si="25"/>
        <v>24</v>
      </c>
      <c r="AH322" s="99">
        <f t="shared" si="25"/>
        <v>24</v>
      </c>
      <c r="AI322" s="123">
        <f t="shared" si="25"/>
        <v>0</v>
      </c>
      <c r="AJ322" s="124">
        <f t="shared" si="25"/>
        <v>0</v>
      </c>
      <c r="AK322" s="125">
        <f t="shared" si="25"/>
        <v>0</v>
      </c>
      <c r="AL322" s="99">
        <f t="shared" si="25"/>
        <v>24</v>
      </c>
      <c r="AM322" s="99">
        <f t="shared" si="25"/>
        <v>24</v>
      </c>
      <c r="AN322" s="99">
        <f t="shared" si="25"/>
        <v>24</v>
      </c>
      <c r="AO322" s="99">
        <f t="shared" si="25"/>
        <v>24</v>
      </c>
      <c r="AP322" s="99">
        <f t="shared" si="25"/>
        <v>12</v>
      </c>
      <c r="AQ322" s="99">
        <f t="shared" si="25"/>
        <v>24</v>
      </c>
      <c r="AR322" s="99">
        <f t="shared" si="25"/>
        <v>24</v>
      </c>
      <c r="AS322" s="99">
        <f t="shared" si="25"/>
        <v>24</v>
      </c>
      <c r="AT322" s="99">
        <f t="shared" si="25"/>
        <v>24</v>
      </c>
      <c r="AU322" s="99">
        <f t="shared" si="25"/>
        <v>24</v>
      </c>
      <c r="AV322" s="99">
        <f t="shared" si="25"/>
        <v>24</v>
      </c>
      <c r="AW322" s="99">
        <f t="shared" si="25"/>
        <v>24</v>
      </c>
      <c r="AX322" s="99">
        <f t="shared" si="25"/>
        <v>24</v>
      </c>
      <c r="AY322" s="99">
        <f t="shared" si="25"/>
        <v>24</v>
      </c>
      <c r="AZ322" s="99">
        <f t="shared" si="25"/>
        <v>24</v>
      </c>
      <c r="BA322" s="99">
        <f t="shared" si="25"/>
        <v>0</v>
      </c>
      <c r="BB322" s="99">
        <f t="shared" si="25"/>
        <v>0</v>
      </c>
      <c r="BC322" s="99">
        <f t="shared" si="25"/>
        <v>0</v>
      </c>
      <c r="BD322" s="126">
        <f t="shared" si="25"/>
        <v>0</v>
      </c>
      <c r="BE322" s="127">
        <f t="shared" si="25"/>
        <v>0</v>
      </c>
      <c r="BF322" s="127">
        <f t="shared" si="25"/>
        <v>0</v>
      </c>
      <c r="BG322" s="127">
        <f t="shared" si="25"/>
        <v>0</v>
      </c>
      <c r="BH322" s="128">
        <f t="shared" si="25"/>
        <v>0</v>
      </c>
    </row>
    <row r="323" spans="1:60" ht="17.25" customHeight="1" x14ac:dyDescent="0.2">
      <c r="A323" s="200"/>
      <c r="B323" s="117" t="s">
        <v>892</v>
      </c>
      <c r="C323" s="147" t="s">
        <v>153</v>
      </c>
      <c r="D323" s="148" t="s">
        <v>891</v>
      </c>
      <c r="E323" s="108">
        <v>30</v>
      </c>
      <c r="F323" s="185">
        <f t="shared" si="20"/>
        <v>30</v>
      </c>
      <c r="G323" s="116" t="s">
        <v>423</v>
      </c>
      <c r="H323" s="81" t="s">
        <v>422</v>
      </c>
      <c r="I323" s="81">
        <v>30</v>
      </c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92"/>
      <c r="AA323" s="92"/>
      <c r="AB323" s="92"/>
      <c r="AC323" s="81"/>
      <c r="AD323" s="81"/>
      <c r="AE323" s="81"/>
      <c r="AF323" s="81"/>
      <c r="AG323" s="81"/>
      <c r="AH323" s="81"/>
      <c r="AI323" s="199"/>
      <c r="AK323" s="150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199"/>
      <c r="BH323" s="150"/>
    </row>
    <row r="324" spans="1:60" ht="17.25" customHeight="1" x14ac:dyDescent="0.2">
      <c r="A324" s="198"/>
      <c r="B324" s="117" t="s">
        <v>892</v>
      </c>
      <c r="C324" s="147" t="s">
        <v>154</v>
      </c>
      <c r="D324" s="148" t="s">
        <v>136</v>
      </c>
      <c r="E324" s="108">
        <v>15</v>
      </c>
      <c r="F324" s="185">
        <f t="shared" si="20"/>
        <v>15</v>
      </c>
      <c r="G324" s="116" t="s">
        <v>423</v>
      </c>
      <c r="H324" s="81" t="s">
        <v>422</v>
      </c>
      <c r="I324" s="81">
        <v>15</v>
      </c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92"/>
      <c r="AA324" s="92"/>
      <c r="AB324" s="92"/>
      <c r="AC324" s="81"/>
      <c r="AD324" s="81"/>
      <c r="AE324" s="81"/>
      <c r="AF324" s="81"/>
      <c r="AG324" s="81"/>
      <c r="AH324" s="81"/>
      <c r="AI324" s="199"/>
      <c r="AK324" s="150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199"/>
      <c r="BH324" s="150"/>
    </row>
    <row r="325" spans="1:60" ht="17.25" customHeight="1" x14ac:dyDescent="0.2">
      <c r="A325" s="198"/>
      <c r="B325" s="117" t="s">
        <v>892</v>
      </c>
      <c r="C325" s="147" t="s">
        <v>166</v>
      </c>
      <c r="D325" s="148" t="s">
        <v>59</v>
      </c>
      <c r="E325" s="108">
        <v>30</v>
      </c>
      <c r="F325" s="185">
        <f t="shared" si="20"/>
        <v>30</v>
      </c>
      <c r="G325" s="116" t="s">
        <v>321</v>
      </c>
      <c r="H325" s="81" t="s">
        <v>412</v>
      </c>
      <c r="I325" s="81">
        <v>30</v>
      </c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92"/>
      <c r="AA325" s="92"/>
      <c r="AB325" s="92"/>
      <c r="AC325" s="81"/>
      <c r="AD325" s="81"/>
      <c r="AE325" s="81"/>
      <c r="AF325" s="81"/>
      <c r="AG325" s="81"/>
      <c r="AH325" s="81"/>
      <c r="AI325" s="199"/>
      <c r="AK325" s="150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199"/>
      <c r="BH325" s="150"/>
    </row>
    <row r="326" spans="1:60" ht="17.25" customHeight="1" x14ac:dyDescent="0.25">
      <c r="A326" s="206"/>
      <c r="B326" s="117" t="s">
        <v>892</v>
      </c>
      <c r="C326" s="138" t="s">
        <v>158</v>
      </c>
      <c r="D326" s="160" t="s">
        <v>852</v>
      </c>
      <c r="E326" s="108">
        <v>90</v>
      </c>
      <c r="F326" s="185">
        <f t="shared" si="20"/>
        <v>90</v>
      </c>
      <c r="G326" s="108" t="s">
        <v>372</v>
      </c>
      <c r="H326" s="141" t="s">
        <v>142</v>
      </c>
      <c r="I326" s="109">
        <v>0</v>
      </c>
      <c r="J326" s="109"/>
      <c r="K326" s="109"/>
      <c r="L326" s="92"/>
      <c r="M326" s="92"/>
      <c r="N326" s="141"/>
      <c r="O326" s="141">
        <v>30</v>
      </c>
      <c r="P326" s="141">
        <v>30</v>
      </c>
      <c r="Q326" s="141">
        <v>30</v>
      </c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202"/>
      <c r="AJ326" s="203"/>
      <c r="AK326" s="204"/>
      <c r="AL326" s="203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199"/>
      <c r="BH326" s="150"/>
    </row>
    <row r="327" spans="1:60" ht="17.25" customHeight="1" x14ac:dyDescent="0.25">
      <c r="A327" s="2247">
        <v>10</v>
      </c>
      <c r="B327" s="117" t="s">
        <v>892</v>
      </c>
      <c r="C327" s="77" t="s">
        <v>92</v>
      </c>
      <c r="D327" s="161" t="s">
        <v>255</v>
      </c>
      <c r="E327" s="142">
        <v>30</v>
      </c>
      <c r="F327" s="185">
        <f t="shared" si="20"/>
        <v>30</v>
      </c>
      <c r="G327" s="118" t="s">
        <v>844</v>
      </c>
      <c r="H327" s="144" t="s">
        <v>197</v>
      </c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>
        <v>30</v>
      </c>
      <c r="AB327" s="119"/>
      <c r="AC327" s="136"/>
      <c r="AD327" s="119"/>
      <c r="AE327" s="119"/>
      <c r="AF327" s="119"/>
      <c r="AG327" s="119"/>
      <c r="AH327" s="119"/>
      <c r="AI327" s="156"/>
      <c r="AJ327" s="157"/>
      <c r="AK327" s="158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X327" s="119"/>
      <c r="AY327" s="119"/>
      <c r="AZ327" s="119"/>
      <c r="BA327" s="119"/>
      <c r="BB327" s="119"/>
      <c r="BC327" s="120"/>
      <c r="BD327" s="83"/>
      <c r="BE327" s="84"/>
      <c r="BF327" s="84"/>
      <c r="BG327" s="84"/>
      <c r="BH327" s="85"/>
    </row>
    <row r="328" spans="1:60" ht="17.25" customHeight="1" x14ac:dyDescent="0.25">
      <c r="A328" s="2248"/>
      <c r="B328" s="117" t="s">
        <v>892</v>
      </c>
      <c r="C328" s="77" t="s">
        <v>94</v>
      </c>
      <c r="D328" s="161" t="s">
        <v>853</v>
      </c>
      <c r="E328" s="142">
        <v>30</v>
      </c>
      <c r="F328" s="185">
        <f t="shared" si="20"/>
        <v>30</v>
      </c>
      <c r="G328" s="118" t="s">
        <v>844</v>
      </c>
      <c r="H328" s="144" t="s">
        <v>197</v>
      </c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>
        <v>30</v>
      </c>
      <c r="AC328" s="136"/>
      <c r="AD328" s="119"/>
      <c r="AE328" s="119"/>
      <c r="AF328" s="119"/>
      <c r="AG328" s="119"/>
      <c r="AH328" s="119"/>
      <c r="AI328" s="156"/>
      <c r="AJ328" s="157"/>
      <c r="AK328" s="158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  <c r="AX328" s="119"/>
      <c r="AY328" s="119"/>
      <c r="AZ328" s="119"/>
      <c r="BA328" s="119"/>
      <c r="BB328" s="119"/>
      <c r="BC328" s="120"/>
      <c r="BD328" s="83"/>
      <c r="BE328" s="84"/>
      <c r="BF328" s="84"/>
      <c r="BG328" s="84"/>
      <c r="BH328" s="85"/>
    </row>
    <row r="329" spans="1:60" ht="17.25" customHeight="1" x14ac:dyDescent="0.25">
      <c r="A329" s="2248"/>
      <c r="B329" s="117" t="s">
        <v>892</v>
      </c>
      <c r="C329" s="77" t="s">
        <v>95</v>
      </c>
      <c r="D329" s="161" t="s">
        <v>854</v>
      </c>
      <c r="E329" s="142">
        <v>15</v>
      </c>
      <c r="F329" s="185">
        <f t="shared" si="20"/>
        <v>15</v>
      </c>
      <c r="G329" s="118" t="s">
        <v>855</v>
      </c>
      <c r="H329" s="144" t="s">
        <v>206</v>
      </c>
      <c r="I329" s="119"/>
      <c r="J329" s="119"/>
      <c r="K329" s="119">
        <v>15</v>
      </c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36"/>
      <c r="AD329" s="119"/>
      <c r="AE329" s="119"/>
      <c r="AF329" s="119"/>
      <c r="AG329" s="119"/>
      <c r="AH329" s="119"/>
      <c r="AI329" s="156"/>
      <c r="AJ329" s="157"/>
      <c r="AK329" s="158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  <c r="AX329" s="119"/>
      <c r="AY329" s="119"/>
      <c r="AZ329" s="119"/>
      <c r="BA329" s="119"/>
      <c r="BB329" s="119"/>
      <c r="BC329" s="120"/>
      <c r="BD329" s="83"/>
      <c r="BE329" s="84"/>
      <c r="BF329" s="84"/>
      <c r="BG329" s="84"/>
      <c r="BH329" s="85"/>
    </row>
    <row r="330" spans="1:60" ht="17.25" customHeight="1" x14ac:dyDescent="0.25">
      <c r="A330" s="2248"/>
      <c r="B330" s="117" t="s">
        <v>892</v>
      </c>
      <c r="C330" s="77" t="s">
        <v>96</v>
      </c>
      <c r="D330" s="161" t="s">
        <v>856</v>
      </c>
      <c r="E330" s="142">
        <v>30</v>
      </c>
      <c r="F330" s="185">
        <f t="shared" si="20"/>
        <v>30</v>
      </c>
      <c r="G330" s="118" t="s">
        <v>855</v>
      </c>
      <c r="H330" s="144" t="s">
        <v>206</v>
      </c>
      <c r="I330" s="119"/>
      <c r="J330" s="119"/>
      <c r="K330" s="119">
        <v>10</v>
      </c>
      <c r="L330" s="119">
        <v>20</v>
      </c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36"/>
      <c r="AD330" s="119"/>
      <c r="AE330" s="119"/>
      <c r="AF330" s="119"/>
      <c r="AG330" s="119"/>
      <c r="AH330" s="119"/>
      <c r="AI330" s="156"/>
      <c r="AJ330" s="157"/>
      <c r="AK330" s="158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X330" s="119"/>
      <c r="AY330" s="119"/>
      <c r="AZ330" s="119"/>
      <c r="BA330" s="119"/>
      <c r="BB330" s="119"/>
      <c r="BC330" s="120"/>
      <c r="BD330" s="83"/>
      <c r="BE330" s="84"/>
      <c r="BF330" s="84"/>
      <c r="BG330" s="84"/>
      <c r="BH330" s="85"/>
    </row>
    <row r="331" spans="1:60" ht="17.25" customHeight="1" x14ac:dyDescent="0.25">
      <c r="A331" s="2248"/>
      <c r="B331" s="117" t="s">
        <v>892</v>
      </c>
      <c r="C331" s="77" t="s">
        <v>97</v>
      </c>
      <c r="D331" s="161" t="s">
        <v>243</v>
      </c>
      <c r="E331" s="142">
        <v>30</v>
      </c>
      <c r="F331" s="185">
        <f t="shared" si="20"/>
        <v>30</v>
      </c>
      <c r="G331" s="118" t="s">
        <v>855</v>
      </c>
      <c r="H331" s="144" t="s">
        <v>206</v>
      </c>
      <c r="I331" s="119"/>
      <c r="J331" s="119"/>
      <c r="K331" s="119"/>
      <c r="L331" s="119">
        <v>5</v>
      </c>
      <c r="M331" s="119">
        <v>25</v>
      </c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36"/>
      <c r="AD331" s="119"/>
      <c r="AE331" s="119"/>
      <c r="AF331" s="119"/>
      <c r="AG331" s="119"/>
      <c r="AH331" s="119"/>
      <c r="AI331" s="156"/>
      <c r="AJ331" s="157"/>
      <c r="AK331" s="158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X331" s="119"/>
      <c r="AY331" s="119"/>
      <c r="AZ331" s="119"/>
      <c r="BA331" s="119"/>
      <c r="BB331" s="119"/>
      <c r="BC331" s="120"/>
      <c r="BD331" s="83"/>
      <c r="BE331" s="84"/>
      <c r="BF331" s="84"/>
      <c r="BG331" s="84"/>
      <c r="BH331" s="85"/>
    </row>
    <row r="332" spans="1:60" ht="17.25" customHeight="1" x14ac:dyDescent="0.25">
      <c r="A332" s="2248"/>
      <c r="B332" s="117" t="s">
        <v>892</v>
      </c>
      <c r="C332" s="77" t="s">
        <v>69</v>
      </c>
      <c r="D332" s="205" t="s">
        <v>256</v>
      </c>
      <c r="E332" s="142">
        <v>30</v>
      </c>
      <c r="F332" s="185">
        <f t="shared" si="20"/>
        <v>30</v>
      </c>
      <c r="G332" s="118" t="s">
        <v>855</v>
      </c>
      <c r="H332" s="144" t="s">
        <v>206</v>
      </c>
      <c r="I332" s="119"/>
      <c r="J332" s="119"/>
      <c r="K332" s="119"/>
      <c r="L332" s="119"/>
      <c r="M332" s="119"/>
      <c r="N332" s="119">
        <v>30</v>
      </c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36"/>
      <c r="AD332" s="119"/>
      <c r="AE332" s="119"/>
      <c r="AF332" s="119"/>
      <c r="AG332" s="119"/>
      <c r="AH332" s="119"/>
      <c r="AI332" s="156"/>
      <c r="AJ332" s="157"/>
      <c r="AK332" s="158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X332" s="119"/>
      <c r="AY332" s="119"/>
      <c r="AZ332" s="119"/>
      <c r="BA332" s="119"/>
      <c r="BB332" s="119"/>
      <c r="BC332" s="120"/>
      <c r="BD332" s="83"/>
      <c r="BE332" s="84"/>
      <c r="BF332" s="84"/>
      <c r="BG332" s="84"/>
      <c r="BH332" s="85"/>
    </row>
    <row r="333" spans="1:60" ht="17.25" customHeight="1" x14ac:dyDescent="0.25">
      <c r="A333" s="2248"/>
      <c r="B333" s="117" t="s">
        <v>892</v>
      </c>
      <c r="C333" s="77" t="s">
        <v>47</v>
      </c>
      <c r="D333" s="207" t="s">
        <v>857</v>
      </c>
      <c r="E333" s="142">
        <v>120</v>
      </c>
      <c r="F333" s="185">
        <f t="shared" si="20"/>
        <v>240</v>
      </c>
      <c r="G333" s="118" t="s">
        <v>303</v>
      </c>
      <c r="H333" s="144" t="s">
        <v>181</v>
      </c>
      <c r="I333" s="119"/>
      <c r="J333" s="119"/>
      <c r="K333" s="119"/>
      <c r="L333" s="119"/>
      <c r="M333" s="119"/>
      <c r="N333" s="119"/>
      <c r="O333" s="119"/>
      <c r="P333" s="119"/>
      <c r="Q333" s="119"/>
      <c r="R333" s="119">
        <v>40</v>
      </c>
      <c r="S333" s="119">
        <v>40</v>
      </c>
      <c r="T333" s="119">
        <v>40</v>
      </c>
      <c r="U333" s="119"/>
      <c r="V333" s="119"/>
      <c r="W333" s="119"/>
      <c r="X333" s="119"/>
      <c r="Y333" s="119"/>
      <c r="Z333" s="119"/>
      <c r="AA333" s="119"/>
      <c r="AB333" s="119"/>
      <c r="AC333" s="136"/>
      <c r="AD333" s="119"/>
      <c r="AE333" s="119"/>
      <c r="AF333" s="119"/>
      <c r="AG333" s="119"/>
      <c r="AH333" s="119"/>
      <c r="AI333" s="156"/>
      <c r="AJ333" s="157"/>
      <c r="AK333" s="158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20"/>
      <c r="BD333" s="83"/>
      <c r="BE333" s="84"/>
      <c r="BF333" s="84"/>
      <c r="BG333" s="84"/>
      <c r="BH333" s="85"/>
    </row>
    <row r="334" spans="1:60" ht="17.25" customHeight="1" x14ac:dyDescent="0.25">
      <c r="A334" s="2248"/>
      <c r="B334" s="117" t="s">
        <v>892</v>
      </c>
      <c r="C334" s="77" t="s">
        <v>49</v>
      </c>
      <c r="D334" s="161" t="s">
        <v>858</v>
      </c>
      <c r="E334" s="142">
        <v>120</v>
      </c>
      <c r="F334" s="185">
        <f t="shared" si="20"/>
        <v>240</v>
      </c>
      <c r="G334" s="118" t="s">
        <v>850</v>
      </c>
      <c r="H334" s="144" t="s">
        <v>203</v>
      </c>
      <c r="I334" s="119"/>
      <c r="J334" s="119"/>
      <c r="K334" s="119"/>
      <c r="L334" s="119"/>
      <c r="M334" s="119"/>
      <c r="N334" s="119"/>
      <c r="O334" s="119">
        <v>40</v>
      </c>
      <c r="P334" s="119">
        <v>40</v>
      </c>
      <c r="Q334" s="119">
        <v>40</v>
      </c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36"/>
      <c r="AD334" s="119"/>
      <c r="AE334" s="119"/>
      <c r="AF334" s="119"/>
      <c r="AG334" s="119"/>
      <c r="AH334" s="119"/>
      <c r="AI334" s="156"/>
      <c r="AJ334" s="157"/>
      <c r="AK334" s="158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20"/>
      <c r="BD334" s="83"/>
      <c r="BE334" s="84"/>
      <c r="BF334" s="84"/>
      <c r="BG334" s="84"/>
      <c r="BH334" s="85"/>
    </row>
    <row r="335" spans="1:60" ht="17.25" customHeight="1" x14ac:dyDescent="0.25">
      <c r="A335" s="2248"/>
      <c r="B335" s="117" t="s">
        <v>892</v>
      </c>
      <c r="C335" s="77" t="s">
        <v>50</v>
      </c>
      <c r="D335" s="134" t="s">
        <v>859</v>
      </c>
      <c r="E335" s="142">
        <v>240</v>
      </c>
      <c r="F335" s="185">
        <f t="shared" si="20"/>
        <v>480</v>
      </c>
      <c r="G335" s="118" t="s">
        <v>313</v>
      </c>
      <c r="H335" s="144" t="s">
        <v>234</v>
      </c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>
        <v>40</v>
      </c>
      <c r="V335" s="119">
        <v>40</v>
      </c>
      <c r="W335" s="119">
        <v>24</v>
      </c>
      <c r="X335" s="119">
        <v>24</v>
      </c>
      <c r="Y335" s="119">
        <v>24</v>
      </c>
      <c r="Z335" s="119">
        <v>24</v>
      </c>
      <c r="AA335" s="119"/>
      <c r="AB335" s="119"/>
      <c r="AC335" s="136">
        <v>24</v>
      </c>
      <c r="AD335" s="119">
        <v>24</v>
      </c>
      <c r="AE335" s="119">
        <v>16</v>
      </c>
      <c r="AF335" s="119"/>
      <c r="AG335" s="119"/>
      <c r="AH335" s="119"/>
      <c r="AI335" s="156"/>
      <c r="AJ335" s="157"/>
      <c r="AK335" s="158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20"/>
      <c r="BD335" s="83"/>
      <c r="BE335" s="84"/>
      <c r="BF335" s="84"/>
      <c r="BG335" s="84"/>
      <c r="BH335" s="85"/>
    </row>
    <row r="336" spans="1:60" ht="17.25" customHeight="1" x14ac:dyDescent="0.25">
      <c r="A336" s="2248"/>
      <c r="B336" s="117" t="s">
        <v>892</v>
      </c>
      <c r="C336" s="77" t="s">
        <v>68</v>
      </c>
      <c r="D336" s="134" t="s">
        <v>245</v>
      </c>
      <c r="E336" s="142">
        <v>180</v>
      </c>
      <c r="F336" s="185">
        <f t="shared" si="20"/>
        <v>360</v>
      </c>
      <c r="G336" s="118" t="s">
        <v>318</v>
      </c>
      <c r="H336" s="144" t="s">
        <v>199</v>
      </c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36"/>
      <c r="AD336" s="119"/>
      <c r="AE336" s="119"/>
      <c r="AF336" s="119">
        <v>24</v>
      </c>
      <c r="AG336" s="119">
        <v>24</v>
      </c>
      <c r="AH336" s="119">
        <v>24</v>
      </c>
      <c r="AI336" s="156"/>
      <c r="AJ336" s="157"/>
      <c r="AK336" s="158"/>
      <c r="AL336" s="119">
        <v>24</v>
      </c>
      <c r="AM336" s="119">
        <v>24</v>
      </c>
      <c r="AN336" s="136">
        <v>24</v>
      </c>
      <c r="AO336" s="119">
        <v>24</v>
      </c>
      <c r="AP336" s="119">
        <v>12</v>
      </c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20"/>
      <c r="BD336" s="83"/>
      <c r="BE336" s="84"/>
      <c r="BF336" s="84"/>
      <c r="BG336" s="84"/>
      <c r="BH336" s="85"/>
    </row>
    <row r="337" spans="1:60" ht="17.25" customHeight="1" x14ac:dyDescent="0.25">
      <c r="A337" s="2248"/>
      <c r="B337" s="117" t="s">
        <v>892</v>
      </c>
      <c r="C337" s="77" t="s">
        <v>51</v>
      </c>
      <c r="D337" s="134" t="s">
        <v>246</v>
      </c>
      <c r="E337" s="142">
        <v>120</v>
      </c>
      <c r="F337" s="185">
        <f t="shared" si="20"/>
        <v>240</v>
      </c>
      <c r="G337" s="118" t="s">
        <v>318</v>
      </c>
      <c r="H337" s="144" t="s">
        <v>199</v>
      </c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36"/>
      <c r="AD337" s="119"/>
      <c r="AE337" s="119"/>
      <c r="AF337" s="119"/>
      <c r="AG337" s="119"/>
      <c r="AH337" s="119"/>
      <c r="AI337" s="156"/>
      <c r="AJ337" s="157"/>
      <c r="AK337" s="158"/>
      <c r="AL337" s="119"/>
      <c r="AM337" s="119"/>
      <c r="AN337" s="136"/>
      <c r="AO337" s="119"/>
      <c r="AP337" s="119"/>
      <c r="AQ337" s="136">
        <v>24</v>
      </c>
      <c r="AR337" s="119">
        <v>24</v>
      </c>
      <c r="AS337" s="119">
        <v>24</v>
      </c>
      <c r="AT337" s="119">
        <v>24</v>
      </c>
      <c r="AU337" s="119">
        <v>24</v>
      </c>
      <c r="AV337" s="119"/>
      <c r="AW337" s="119"/>
      <c r="AX337" s="119"/>
      <c r="AY337" s="119"/>
      <c r="AZ337" s="119"/>
      <c r="BA337" s="119"/>
      <c r="BB337" s="119"/>
      <c r="BC337" s="120"/>
      <c r="BD337" s="83"/>
      <c r="BE337" s="84"/>
      <c r="BF337" s="84"/>
      <c r="BG337" s="84"/>
      <c r="BH337" s="85"/>
    </row>
    <row r="338" spans="1:60" ht="17.25" customHeight="1" x14ac:dyDescent="0.25">
      <c r="A338" s="2248"/>
      <c r="B338" s="117" t="s">
        <v>892</v>
      </c>
      <c r="C338" s="77" t="s">
        <v>83</v>
      </c>
      <c r="D338" s="134" t="s">
        <v>247</v>
      </c>
      <c r="E338" s="142">
        <v>120</v>
      </c>
      <c r="F338" s="185">
        <f t="shared" si="20"/>
        <v>240</v>
      </c>
      <c r="G338" s="118" t="s">
        <v>318</v>
      </c>
      <c r="H338" s="144" t="s">
        <v>199</v>
      </c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36"/>
      <c r="AD338" s="119"/>
      <c r="AE338" s="119"/>
      <c r="AF338" s="119"/>
      <c r="AG338" s="119"/>
      <c r="AH338" s="119"/>
      <c r="AI338" s="156"/>
      <c r="AJ338" s="157"/>
      <c r="AK338" s="158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36">
        <v>24</v>
      </c>
      <c r="AW338" s="119">
        <v>24</v>
      </c>
      <c r="AX338" s="119">
        <v>24</v>
      </c>
      <c r="AY338" s="119">
        <v>24</v>
      </c>
      <c r="AZ338" s="119">
        <v>24</v>
      </c>
      <c r="BA338" s="119"/>
      <c r="BB338" s="119"/>
      <c r="BC338" s="120"/>
      <c r="BD338" s="83"/>
      <c r="BE338" s="84"/>
      <c r="BF338" s="84"/>
      <c r="BG338" s="84"/>
      <c r="BH338" s="85"/>
    </row>
    <row r="339" spans="1:60" s="106" customFormat="1" ht="17.25" customHeight="1" x14ac:dyDescent="0.2">
      <c r="A339" s="2249"/>
      <c r="B339" s="424" t="s">
        <v>1782</v>
      </c>
      <c r="C339" s="95"/>
      <c r="D339" s="95" t="s">
        <v>843</v>
      </c>
      <c r="E339" s="95">
        <f>SUM(E327:E338)</f>
        <v>1065</v>
      </c>
      <c r="F339" s="95"/>
      <c r="G339" s="96"/>
      <c r="H339" s="113"/>
      <c r="I339" s="99"/>
      <c r="J339" s="99">
        <f t="shared" ref="J339:BH339" si="26">SUM(J327:J338)</f>
        <v>0</v>
      </c>
      <c r="K339" s="99">
        <f t="shared" si="26"/>
        <v>25</v>
      </c>
      <c r="L339" s="99">
        <f t="shared" si="26"/>
        <v>25</v>
      </c>
      <c r="M339" s="99">
        <f t="shared" si="26"/>
        <v>25</v>
      </c>
      <c r="N339" s="99">
        <f t="shared" si="26"/>
        <v>30</v>
      </c>
      <c r="O339" s="99">
        <f t="shared" si="26"/>
        <v>40</v>
      </c>
      <c r="P339" s="99">
        <f t="shared" si="26"/>
        <v>40</v>
      </c>
      <c r="Q339" s="99">
        <f t="shared" si="26"/>
        <v>40</v>
      </c>
      <c r="R339" s="99">
        <f t="shared" si="26"/>
        <v>40</v>
      </c>
      <c r="S339" s="99">
        <f t="shared" si="26"/>
        <v>40</v>
      </c>
      <c r="T339" s="99">
        <f t="shared" si="26"/>
        <v>40</v>
      </c>
      <c r="U339" s="99">
        <f t="shared" si="26"/>
        <v>40</v>
      </c>
      <c r="V339" s="99">
        <f t="shared" si="26"/>
        <v>40</v>
      </c>
      <c r="W339" s="99">
        <f t="shared" si="26"/>
        <v>24</v>
      </c>
      <c r="X339" s="99">
        <f t="shared" si="26"/>
        <v>24</v>
      </c>
      <c r="Y339" s="99">
        <f t="shared" si="26"/>
        <v>24</v>
      </c>
      <c r="Z339" s="99">
        <f t="shared" si="26"/>
        <v>24</v>
      </c>
      <c r="AA339" s="99">
        <f t="shared" si="26"/>
        <v>30</v>
      </c>
      <c r="AB339" s="99">
        <f t="shared" si="26"/>
        <v>30</v>
      </c>
      <c r="AC339" s="99">
        <f t="shared" si="26"/>
        <v>24</v>
      </c>
      <c r="AD339" s="99">
        <f t="shared" si="26"/>
        <v>24</v>
      </c>
      <c r="AE339" s="99">
        <f t="shared" si="26"/>
        <v>16</v>
      </c>
      <c r="AF339" s="99">
        <f t="shared" si="26"/>
        <v>24</v>
      </c>
      <c r="AG339" s="99">
        <f t="shared" si="26"/>
        <v>24</v>
      </c>
      <c r="AH339" s="99">
        <f t="shared" si="26"/>
        <v>24</v>
      </c>
      <c r="AI339" s="123">
        <f t="shared" si="26"/>
        <v>0</v>
      </c>
      <c r="AJ339" s="124">
        <f t="shared" si="26"/>
        <v>0</v>
      </c>
      <c r="AK339" s="125">
        <f t="shared" si="26"/>
        <v>0</v>
      </c>
      <c r="AL339" s="99">
        <f t="shared" si="26"/>
        <v>24</v>
      </c>
      <c r="AM339" s="99">
        <f t="shared" si="26"/>
        <v>24</v>
      </c>
      <c r="AN339" s="99">
        <f t="shared" si="26"/>
        <v>24</v>
      </c>
      <c r="AO339" s="99">
        <f t="shared" si="26"/>
        <v>24</v>
      </c>
      <c r="AP339" s="99">
        <f t="shared" si="26"/>
        <v>12</v>
      </c>
      <c r="AQ339" s="99">
        <f t="shared" si="26"/>
        <v>24</v>
      </c>
      <c r="AR339" s="99">
        <f t="shared" si="26"/>
        <v>24</v>
      </c>
      <c r="AS339" s="99">
        <f t="shared" si="26"/>
        <v>24</v>
      </c>
      <c r="AT339" s="99">
        <f t="shared" si="26"/>
        <v>24</v>
      </c>
      <c r="AU339" s="99">
        <f t="shared" si="26"/>
        <v>24</v>
      </c>
      <c r="AV339" s="99">
        <f t="shared" si="26"/>
        <v>24</v>
      </c>
      <c r="AW339" s="99">
        <f t="shared" si="26"/>
        <v>24</v>
      </c>
      <c r="AX339" s="99">
        <f t="shared" si="26"/>
        <v>24</v>
      </c>
      <c r="AY339" s="99">
        <f t="shared" si="26"/>
        <v>24</v>
      </c>
      <c r="AZ339" s="99">
        <f t="shared" si="26"/>
        <v>24</v>
      </c>
      <c r="BA339" s="99">
        <f t="shared" si="26"/>
        <v>0</v>
      </c>
      <c r="BB339" s="99">
        <f t="shared" si="26"/>
        <v>0</v>
      </c>
      <c r="BC339" s="99">
        <f t="shared" si="26"/>
        <v>0</v>
      </c>
      <c r="BD339" s="126">
        <f t="shared" si="26"/>
        <v>0</v>
      </c>
      <c r="BE339" s="127">
        <f t="shared" si="26"/>
        <v>0</v>
      </c>
      <c r="BF339" s="127">
        <f t="shared" si="26"/>
        <v>0</v>
      </c>
      <c r="BG339" s="127">
        <f t="shared" si="26"/>
        <v>0</v>
      </c>
      <c r="BH339" s="128">
        <f t="shared" si="26"/>
        <v>0</v>
      </c>
    </row>
    <row r="340" spans="1:60" ht="17.25" customHeight="1" x14ac:dyDescent="0.2">
      <c r="A340" s="198"/>
      <c r="B340" s="117" t="s">
        <v>893</v>
      </c>
      <c r="C340" s="147" t="s">
        <v>153</v>
      </c>
      <c r="D340" s="148" t="s">
        <v>148</v>
      </c>
      <c r="E340" s="108">
        <v>30</v>
      </c>
      <c r="F340" s="185">
        <f t="shared" ref="F340:F372" si="27">IF(LEFT(E340,1)="*","", IF(LEFT(C340,2)="MĐ",E340*2,E340))</f>
        <v>30</v>
      </c>
      <c r="G340" s="116" t="s">
        <v>423</v>
      </c>
      <c r="H340" s="81" t="s">
        <v>422</v>
      </c>
      <c r="I340" s="81">
        <v>30</v>
      </c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92"/>
      <c r="AA340" s="92"/>
      <c r="AB340" s="92"/>
      <c r="AC340" s="81"/>
      <c r="AD340" s="81"/>
      <c r="AE340" s="81"/>
      <c r="AF340" s="81"/>
      <c r="AG340" s="81"/>
      <c r="AH340" s="81"/>
      <c r="AI340" s="199"/>
      <c r="AK340" s="150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199"/>
      <c r="BH340" s="150"/>
    </row>
    <row r="341" spans="1:60" ht="17.25" customHeight="1" x14ac:dyDescent="0.2">
      <c r="A341" s="198"/>
      <c r="B341" s="117" t="s">
        <v>893</v>
      </c>
      <c r="C341" s="147" t="s">
        <v>154</v>
      </c>
      <c r="D341" s="148" t="s">
        <v>136</v>
      </c>
      <c r="E341" s="108">
        <v>15</v>
      </c>
      <c r="F341" s="185">
        <f t="shared" si="27"/>
        <v>15</v>
      </c>
      <c r="G341" s="116" t="s">
        <v>423</v>
      </c>
      <c r="H341" s="81" t="s">
        <v>422</v>
      </c>
      <c r="I341" s="81">
        <v>15</v>
      </c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92"/>
      <c r="AA341" s="92"/>
      <c r="AB341" s="92"/>
      <c r="AC341" s="81"/>
      <c r="AD341" s="81"/>
      <c r="AE341" s="81"/>
      <c r="AF341" s="81"/>
      <c r="AG341" s="81"/>
      <c r="AH341" s="81"/>
      <c r="AI341" s="199"/>
      <c r="AK341" s="150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199"/>
      <c r="BH341" s="150"/>
    </row>
    <row r="342" spans="1:60" ht="17.25" customHeight="1" x14ac:dyDescent="0.2">
      <c r="A342" s="198"/>
      <c r="B342" s="117" t="s">
        <v>893</v>
      </c>
      <c r="C342" s="147" t="s">
        <v>166</v>
      </c>
      <c r="D342" s="148" t="s">
        <v>59</v>
      </c>
      <c r="E342" s="108">
        <v>30</v>
      </c>
      <c r="F342" s="185">
        <f t="shared" si="27"/>
        <v>30</v>
      </c>
      <c r="G342" s="116" t="s">
        <v>321</v>
      </c>
      <c r="H342" s="81" t="s">
        <v>412</v>
      </c>
      <c r="I342" s="81">
        <v>30</v>
      </c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92"/>
      <c r="AA342" s="92"/>
      <c r="AB342" s="92"/>
      <c r="AC342" s="81"/>
      <c r="AD342" s="81"/>
      <c r="AE342" s="81"/>
      <c r="AF342" s="81"/>
      <c r="AG342" s="81"/>
      <c r="AH342" s="81"/>
      <c r="AI342" s="199"/>
      <c r="AK342" s="150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199"/>
      <c r="BH342" s="150"/>
    </row>
    <row r="343" spans="1:60" ht="17.25" customHeight="1" x14ac:dyDescent="0.25">
      <c r="A343" s="206"/>
      <c r="B343" s="117" t="s">
        <v>893</v>
      </c>
      <c r="C343" s="138" t="s">
        <v>158</v>
      </c>
      <c r="D343" s="160" t="s">
        <v>852</v>
      </c>
      <c r="E343" s="108">
        <v>90</v>
      </c>
      <c r="F343" s="185">
        <f t="shared" si="27"/>
        <v>90</v>
      </c>
      <c r="G343" s="108" t="s">
        <v>888</v>
      </c>
      <c r="H343" s="141" t="s">
        <v>143</v>
      </c>
      <c r="I343" s="109">
        <v>90</v>
      </c>
      <c r="J343" s="109"/>
      <c r="K343" s="109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202"/>
      <c r="AJ343" s="203"/>
      <c r="AK343" s="204"/>
      <c r="AL343" s="203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199"/>
      <c r="BH343" s="150"/>
    </row>
    <row r="344" spans="1:60" ht="17.25" customHeight="1" x14ac:dyDescent="0.25">
      <c r="A344" s="2247">
        <v>11</v>
      </c>
      <c r="B344" s="117" t="s">
        <v>893</v>
      </c>
      <c r="C344" s="77" t="s">
        <v>92</v>
      </c>
      <c r="D344" s="161" t="s">
        <v>255</v>
      </c>
      <c r="E344" s="142">
        <v>30</v>
      </c>
      <c r="F344" s="185">
        <f t="shared" si="27"/>
        <v>30</v>
      </c>
      <c r="G344" s="118" t="s">
        <v>844</v>
      </c>
      <c r="H344" s="144" t="s">
        <v>197</v>
      </c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>
        <v>30</v>
      </c>
      <c r="AD344" s="119"/>
      <c r="AE344" s="119"/>
      <c r="AF344" s="119"/>
      <c r="AG344" s="119"/>
      <c r="AH344" s="119"/>
      <c r="AI344" s="156"/>
      <c r="AJ344" s="157"/>
      <c r="AK344" s="158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X344" s="119"/>
      <c r="AY344" s="119"/>
      <c r="AZ344" s="119"/>
      <c r="BA344" s="119"/>
      <c r="BB344" s="119"/>
      <c r="BC344" s="119"/>
      <c r="BD344" s="83"/>
      <c r="BE344" s="84"/>
      <c r="BF344" s="84"/>
      <c r="BG344" s="84"/>
      <c r="BH344" s="85"/>
    </row>
    <row r="345" spans="1:60" ht="17.25" customHeight="1" x14ac:dyDescent="0.25">
      <c r="A345" s="2248"/>
      <c r="B345" s="117" t="s">
        <v>893</v>
      </c>
      <c r="C345" s="77" t="s">
        <v>94</v>
      </c>
      <c r="D345" s="161" t="s">
        <v>853</v>
      </c>
      <c r="E345" s="142">
        <v>30</v>
      </c>
      <c r="F345" s="185">
        <f t="shared" si="27"/>
        <v>30</v>
      </c>
      <c r="G345" s="118" t="s">
        <v>844</v>
      </c>
      <c r="H345" s="144" t="s">
        <v>197</v>
      </c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>
        <v>30</v>
      </c>
      <c r="AE345" s="119"/>
      <c r="AF345" s="119"/>
      <c r="AG345" s="119"/>
      <c r="AH345" s="119"/>
      <c r="AI345" s="156"/>
      <c r="AJ345" s="157"/>
      <c r="AK345" s="158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83"/>
      <c r="BE345" s="84"/>
      <c r="BF345" s="84"/>
      <c r="BG345" s="84"/>
      <c r="BH345" s="85"/>
    </row>
    <row r="346" spans="1:60" ht="17.25" customHeight="1" x14ac:dyDescent="0.25">
      <c r="A346" s="2248"/>
      <c r="B346" s="117" t="s">
        <v>893</v>
      </c>
      <c r="C346" s="77" t="s">
        <v>95</v>
      </c>
      <c r="D346" s="161" t="s">
        <v>854</v>
      </c>
      <c r="E346" s="142">
        <v>15</v>
      </c>
      <c r="F346" s="185">
        <f t="shared" si="27"/>
        <v>15</v>
      </c>
      <c r="G346" s="118" t="s">
        <v>855</v>
      </c>
      <c r="H346" s="144" t="s">
        <v>206</v>
      </c>
      <c r="I346" s="119"/>
      <c r="J346" s="119"/>
      <c r="K346" s="119"/>
      <c r="L346" s="119"/>
      <c r="M346" s="119"/>
      <c r="N346" s="119"/>
      <c r="O346" s="119">
        <v>15</v>
      </c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56"/>
      <c r="AJ346" s="157"/>
      <c r="AK346" s="158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83"/>
      <c r="BE346" s="84"/>
      <c r="BF346" s="84"/>
      <c r="BG346" s="84"/>
      <c r="BH346" s="85"/>
    </row>
    <row r="347" spans="1:60" ht="17.25" customHeight="1" x14ac:dyDescent="0.25">
      <c r="A347" s="2248"/>
      <c r="B347" s="117" t="s">
        <v>893</v>
      </c>
      <c r="C347" s="77" t="s">
        <v>96</v>
      </c>
      <c r="D347" s="161" t="s">
        <v>856</v>
      </c>
      <c r="E347" s="142">
        <v>30</v>
      </c>
      <c r="F347" s="185">
        <f t="shared" si="27"/>
        <v>30</v>
      </c>
      <c r="G347" s="118" t="s">
        <v>855</v>
      </c>
      <c r="H347" s="144" t="s">
        <v>206</v>
      </c>
      <c r="I347" s="119"/>
      <c r="J347" s="119"/>
      <c r="K347" s="119"/>
      <c r="L347" s="119"/>
      <c r="M347" s="119"/>
      <c r="N347" s="119"/>
      <c r="O347" s="119">
        <v>10</v>
      </c>
      <c r="P347" s="119">
        <v>20</v>
      </c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56"/>
      <c r="AJ347" s="157"/>
      <c r="AK347" s="158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83"/>
      <c r="BE347" s="84"/>
      <c r="BF347" s="84"/>
      <c r="BG347" s="84"/>
      <c r="BH347" s="85"/>
    </row>
    <row r="348" spans="1:60" ht="17.25" customHeight="1" x14ac:dyDescent="0.25">
      <c r="A348" s="2248"/>
      <c r="B348" s="117" t="s">
        <v>893</v>
      </c>
      <c r="C348" s="77" t="s">
        <v>97</v>
      </c>
      <c r="D348" s="161" t="s">
        <v>243</v>
      </c>
      <c r="E348" s="142">
        <v>30</v>
      </c>
      <c r="F348" s="185">
        <f t="shared" si="27"/>
        <v>30</v>
      </c>
      <c r="G348" s="118" t="s">
        <v>855</v>
      </c>
      <c r="H348" s="144" t="s">
        <v>206</v>
      </c>
      <c r="I348" s="119"/>
      <c r="J348" s="119"/>
      <c r="K348" s="119"/>
      <c r="L348" s="119"/>
      <c r="M348" s="119"/>
      <c r="N348" s="119"/>
      <c r="O348" s="119"/>
      <c r="P348" s="119">
        <v>5</v>
      </c>
      <c r="Q348" s="119">
        <v>25</v>
      </c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56"/>
      <c r="AJ348" s="157"/>
      <c r="AK348" s="158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X348" s="119"/>
      <c r="AY348" s="119"/>
      <c r="AZ348" s="119"/>
      <c r="BA348" s="119"/>
      <c r="BB348" s="119"/>
      <c r="BC348" s="119"/>
      <c r="BD348" s="83"/>
      <c r="BE348" s="84"/>
      <c r="BF348" s="84"/>
      <c r="BG348" s="84"/>
      <c r="BH348" s="85"/>
    </row>
    <row r="349" spans="1:60" ht="17.25" customHeight="1" x14ac:dyDescent="0.25">
      <c r="A349" s="2248"/>
      <c r="B349" s="117" t="s">
        <v>893</v>
      </c>
      <c r="C349" s="77" t="s">
        <v>69</v>
      </c>
      <c r="D349" s="205" t="s">
        <v>256</v>
      </c>
      <c r="E349" s="142">
        <v>30</v>
      </c>
      <c r="F349" s="185">
        <f t="shared" si="27"/>
        <v>30</v>
      </c>
      <c r="G349" s="118" t="s">
        <v>855</v>
      </c>
      <c r="H349" s="144" t="s">
        <v>206</v>
      </c>
      <c r="I349" s="119"/>
      <c r="J349" s="119"/>
      <c r="K349" s="119"/>
      <c r="L349" s="119"/>
      <c r="M349" s="119"/>
      <c r="N349" s="119"/>
      <c r="O349" s="119"/>
      <c r="P349" s="119"/>
      <c r="Q349" s="119"/>
      <c r="R349" s="119">
        <v>30</v>
      </c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56"/>
      <c r="AJ349" s="157"/>
      <c r="AK349" s="158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X349" s="119"/>
      <c r="AY349" s="119"/>
      <c r="AZ349" s="119"/>
      <c r="BA349" s="119"/>
      <c r="BB349" s="119"/>
      <c r="BC349" s="119"/>
      <c r="BD349" s="83"/>
      <c r="BE349" s="84"/>
      <c r="BF349" s="84"/>
      <c r="BG349" s="84"/>
      <c r="BH349" s="85"/>
    </row>
    <row r="350" spans="1:60" ht="17.25" customHeight="1" x14ac:dyDescent="0.2">
      <c r="A350" s="2248"/>
      <c r="B350" s="117" t="s">
        <v>893</v>
      </c>
      <c r="C350" s="77" t="s">
        <v>47</v>
      </c>
      <c r="D350" s="207" t="s">
        <v>857</v>
      </c>
      <c r="E350" s="77">
        <v>120</v>
      </c>
      <c r="F350" s="185">
        <f t="shared" si="27"/>
        <v>240</v>
      </c>
      <c r="G350" s="118" t="s">
        <v>303</v>
      </c>
      <c r="H350" s="144" t="s">
        <v>181</v>
      </c>
      <c r="I350" s="119"/>
      <c r="J350" s="119"/>
      <c r="K350" s="119">
        <v>40</v>
      </c>
      <c r="L350" s="119">
        <v>40</v>
      </c>
      <c r="M350" s="119">
        <v>20</v>
      </c>
      <c r="N350" s="119">
        <v>20</v>
      </c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56"/>
      <c r="AJ350" s="157"/>
      <c r="AK350" s="158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X350" s="119"/>
      <c r="AY350" s="119"/>
      <c r="AZ350" s="119"/>
      <c r="BA350" s="119"/>
      <c r="BB350" s="119"/>
      <c r="BC350" s="119"/>
      <c r="BD350" s="83"/>
      <c r="BE350" s="84"/>
      <c r="BF350" s="84"/>
      <c r="BG350" s="84"/>
      <c r="BH350" s="85"/>
    </row>
    <row r="351" spans="1:60" ht="17.25" customHeight="1" x14ac:dyDescent="0.2">
      <c r="A351" s="2248"/>
      <c r="B351" s="117" t="s">
        <v>893</v>
      </c>
      <c r="C351" s="77" t="s">
        <v>49</v>
      </c>
      <c r="D351" s="161" t="s">
        <v>858</v>
      </c>
      <c r="E351" s="77">
        <v>120</v>
      </c>
      <c r="F351" s="185">
        <f t="shared" si="27"/>
        <v>240</v>
      </c>
      <c r="G351" s="118" t="s">
        <v>850</v>
      </c>
      <c r="H351" s="144" t="s">
        <v>203</v>
      </c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  <c r="AH351" s="119"/>
      <c r="AI351" s="156"/>
      <c r="AJ351" s="157"/>
      <c r="AK351" s="158"/>
      <c r="AL351" s="119"/>
      <c r="AM351" s="119"/>
      <c r="AN351" s="119"/>
      <c r="AO351" s="119"/>
      <c r="AP351" s="119"/>
      <c r="AQ351" s="119">
        <v>40</v>
      </c>
      <c r="AR351" s="119">
        <v>40</v>
      </c>
      <c r="AS351" s="119">
        <v>40</v>
      </c>
      <c r="AT351" s="119"/>
      <c r="AU351" s="119"/>
      <c r="AV351" s="119"/>
      <c r="AW351" s="119"/>
      <c r="AX351" s="119"/>
      <c r="AY351" s="119"/>
      <c r="AZ351" s="119"/>
      <c r="BA351" s="119"/>
      <c r="BB351" s="119"/>
      <c r="BC351" s="119"/>
      <c r="BD351" s="83"/>
      <c r="BE351" s="84"/>
      <c r="BF351" s="84"/>
      <c r="BG351" s="84"/>
      <c r="BH351" s="85"/>
    </row>
    <row r="352" spans="1:60" ht="17.25" customHeight="1" x14ac:dyDescent="0.2">
      <c r="A352" s="2248"/>
      <c r="B352" s="117" t="s">
        <v>893</v>
      </c>
      <c r="C352" s="77" t="s">
        <v>50</v>
      </c>
      <c r="D352" s="134" t="s">
        <v>859</v>
      </c>
      <c r="E352" s="77">
        <v>240</v>
      </c>
      <c r="F352" s="185">
        <f t="shared" si="27"/>
        <v>480</v>
      </c>
      <c r="G352" s="118" t="s">
        <v>305</v>
      </c>
      <c r="H352" s="144" t="s">
        <v>217</v>
      </c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19">
        <v>40</v>
      </c>
      <c r="AF352" s="119">
        <v>40</v>
      </c>
      <c r="AG352" s="119">
        <v>24</v>
      </c>
      <c r="AH352" s="119">
        <v>24</v>
      </c>
      <c r="AI352" s="156"/>
      <c r="AJ352" s="157"/>
      <c r="AK352" s="158"/>
      <c r="AL352" s="119">
        <v>24</v>
      </c>
      <c r="AM352" s="119">
        <v>24</v>
      </c>
      <c r="AN352" s="119">
        <v>24</v>
      </c>
      <c r="AO352" s="119">
        <v>24</v>
      </c>
      <c r="AP352" s="119">
        <v>12</v>
      </c>
      <c r="AQ352" s="119"/>
      <c r="AR352" s="119"/>
      <c r="AS352" s="119"/>
      <c r="AT352" s="119"/>
      <c r="AU352" s="119"/>
      <c r="AV352" s="119"/>
      <c r="AW352" s="119"/>
      <c r="AX352" s="119"/>
      <c r="AY352" s="119"/>
      <c r="AZ352" s="119"/>
      <c r="BA352" s="119"/>
      <c r="BB352" s="119"/>
      <c r="BC352" s="119"/>
      <c r="BD352" s="83"/>
      <c r="BE352" s="84"/>
      <c r="BF352" s="84"/>
      <c r="BG352" s="84"/>
      <c r="BH352" s="85"/>
    </row>
    <row r="353" spans="1:60" ht="17.25" customHeight="1" x14ac:dyDescent="0.2">
      <c r="A353" s="2248"/>
      <c r="B353" s="117" t="s">
        <v>893</v>
      </c>
      <c r="C353" s="77" t="s">
        <v>68</v>
      </c>
      <c r="D353" s="134" t="s">
        <v>245</v>
      </c>
      <c r="E353" s="77">
        <v>180</v>
      </c>
      <c r="F353" s="185">
        <f t="shared" si="27"/>
        <v>360</v>
      </c>
      <c r="G353" s="118" t="s">
        <v>319</v>
      </c>
      <c r="H353" s="144" t="s">
        <v>257</v>
      </c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56"/>
      <c r="AJ353" s="157"/>
      <c r="AK353" s="158"/>
      <c r="AL353" s="119"/>
      <c r="AM353" s="119"/>
      <c r="AN353" s="119"/>
      <c r="AO353" s="119"/>
      <c r="AP353" s="119"/>
      <c r="AQ353" s="119"/>
      <c r="AR353" s="119"/>
      <c r="AS353" s="119"/>
      <c r="AT353" s="119">
        <v>24</v>
      </c>
      <c r="AU353" s="119">
        <v>24</v>
      </c>
      <c r="AV353" s="119">
        <v>24</v>
      </c>
      <c r="AW353" s="119">
        <v>24</v>
      </c>
      <c r="AX353" s="119">
        <v>24</v>
      </c>
      <c r="AY353" s="119">
        <v>30</v>
      </c>
      <c r="AZ353" s="119">
        <v>39</v>
      </c>
      <c r="BA353" s="119"/>
      <c r="BB353" s="119"/>
      <c r="BC353" s="119"/>
      <c r="BD353" s="83"/>
      <c r="BE353" s="84"/>
      <c r="BF353" s="84"/>
      <c r="BG353" s="84"/>
      <c r="BH353" s="85"/>
    </row>
    <row r="354" spans="1:60" ht="17.25" customHeight="1" x14ac:dyDescent="0.2">
      <c r="A354" s="2248"/>
      <c r="B354" s="117" t="s">
        <v>893</v>
      </c>
      <c r="C354" s="77" t="s">
        <v>51</v>
      </c>
      <c r="D354" s="134" t="s">
        <v>246</v>
      </c>
      <c r="E354" s="77">
        <v>120</v>
      </c>
      <c r="F354" s="185">
        <f t="shared" si="27"/>
        <v>240</v>
      </c>
      <c r="G354" s="118" t="s">
        <v>318</v>
      </c>
      <c r="H354" s="144" t="s">
        <v>199</v>
      </c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36">
        <v>24</v>
      </c>
      <c r="T354" s="119">
        <v>24</v>
      </c>
      <c r="U354" s="119">
        <v>24</v>
      </c>
      <c r="V354" s="119">
        <v>24</v>
      </c>
      <c r="W354" s="119">
        <v>24</v>
      </c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56"/>
      <c r="AJ354" s="157"/>
      <c r="AK354" s="158"/>
      <c r="AL354" s="119"/>
      <c r="AM354" s="119"/>
      <c r="AN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/>
      <c r="BD354" s="83"/>
      <c r="BE354" s="84"/>
      <c r="BF354" s="84"/>
      <c r="BG354" s="84"/>
      <c r="BH354" s="85"/>
    </row>
    <row r="355" spans="1:60" ht="17.25" customHeight="1" x14ac:dyDescent="0.2">
      <c r="A355" s="2248"/>
      <c r="B355" s="117" t="s">
        <v>893</v>
      </c>
      <c r="C355" s="77" t="s">
        <v>83</v>
      </c>
      <c r="D355" s="134" t="s">
        <v>247</v>
      </c>
      <c r="E355" s="77">
        <v>120</v>
      </c>
      <c r="F355" s="185">
        <f t="shared" si="27"/>
        <v>240</v>
      </c>
      <c r="G355" s="79" t="s">
        <v>318</v>
      </c>
      <c r="H355" s="144" t="s">
        <v>257</v>
      </c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36">
        <v>24</v>
      </c>
      <c r="Y355" s="119">
        <v>24</v>
      </c>
      <c r="Z355" s="119">
        <v>24</v>
      </c>
      <c r="AA355" s="119">
        <v>24</v>
      </c>
      <c r="AB355" s="119">
        <v>24</v>
      </c>
      <c r="AC355" s="119"/>
      <c r="AD355" s="119"/>
      <c r="AE355" s="119"/>
      <c r="AF355" s="119"/>
      <c r="AG355" s="119"/>
      <c r="AH355" s="119"/>
      <c r="AI355" s="156"/>
      <c r="AJ355" s="157"/>
      <c r="AK355" s="158"/>
      <c r="AL355" s="119"/>
      <c r="AM355" s="119"/>
      <c r="AN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X355" s="119"/>
      <c r="AY355" s="119"/>
      <c r="AZ355" s="119"/>
      <c r="BA355" s="119"/>
      <c r="BB355" s="119"/>
      <c r="BC355" s="119"/>
      <c r="BD355" s="83"/>
      <c r="BE355" s="84"/>
      <c r="BF355" s="84"/>
      <c r="BG355" s="84"/>
      <c r="BH355" s="85"/>
    </row>
    <row r="356" spans="1:60" s="106" customFormat="1" ht="27" customHeight="1" x14ac:dyDescent="0.2">
      <c r="A356" s="2249"/>
      <c r="B356" s="94" t="s">
        <v>1775</v>
      </c>
      <c r="C356" s="95"/>
      <c r="D356" s="95" t="s">
        <v>843</v>
      </c>
      <c r="E356" s="95">
        <f>SUM(E344:E355)</f>
        <v>1065</v>
      </c>
      <c r="F356" s="95"/>
      <c r="G356" s="96"/>
      <c r="H356" s="113"/>
      <c r="I356" s="99"/>
      <c r="J356" s="99">
        <f t="shared" ref="J356:BH356" si="28">SUM(J344:J355)</f>
        <v>0</v>
      </c>
      <c r="K356" s="99">
        <f t="shared" si="28"/>
        <v>40</v>
      </c>
      <c r="L356" s="99">
        <f t="shared" si="28"/>
        <v>40</v>
      </c>
      <c r="M356" s="99">
        <f t="shared" si="28"/>
        <v>20</v>
      </c>
      <c r="N356" s="99">
        <f t="shared" si="28"/>
        <v>20</v>
      </c>
      <c r="O356" s="99">
        <f t="shared" si="28"/>
        <v>25</v>
      </c>
      <c r="P356" s="99">
        <f t="shared" si="28"/>
        <v>25</v>
      </c>
      <c r="Q356" s="99">
        <f t="shared" si="28"/>
        <v>25</v>
      </c>
      <c r="R356" s="99">
        <f t="shared" si="28"/>
        <v>30</v>
      </c>
      <c r="S356" s="99">
        <f t="shared" si="28"/>
        <v>24</v>
      </c>
      <c r="T356" s="99">
        <f t="shared" si="28"/>
        <v>24</v>
      </c>
      <c r="U356" s="99">
        <f t="shared" si="28"/>
        <v>24</v>
      </c>
      <c r="V356" s="99">
        <f t="shared" si="28"/>
        <v>24</v>
      </c>
      <c r="W356" s="99">
        <f t="shared" si="28"/>
        <v>24</v>
      </c>
      <c r="X356" s="99">
        <f t="shared" si="28"/>
        <v>24</v>
      </c>
      <c r="Y356" s="99">
        <f t="shared" si="28"/>
        <v>24</v>
      </c>
      <c r="Z356" s="99">
        <f t="shared" si="28"/>
        <v>24</v>
      </c>
      <c r="AA356" s="99">
        <f t="shared" si="28"/>
        <v>24</v>
      </c>
      <c r="AB356" s="99">
        <f t="shared" si="28"/>
        <v>24</v>
      </c>
      <c r="AC356" s="99">
        <f t="shared" si="28"/>
        <v>30</v>
      </c>
      <c r="AD356" s="99">
        <f t="shared" si="28"/>
        <v>30</v>
      </c>
      <c r="AE356" s="99">
        <f t="shared" si="28"/>
        <v>40</v>
      </c>
      <c r="AF356" s="99">
        <f t="shared" si="28"/>
        <v>40</v>
      </c>
      <c r="AG356" s="99">
        <f t="shared" si="28"/>
        <v>24</v>
      </c>
      <c r="AH356" s="99">
        <f t="shared" si="28"/>
        <v>24</v>
      </c>
      <c r="AI356" s="123">
        <f t="shared" si="28"/>
        <v>0</v>
      </c>
      <c r="AJ356" s="124">
        <f t="shared" si="28"/>
        <v>0</v>
      </c>
      <c r="AK356" s="125">
        <f t="shared" si="28"/>
        <v>0</v>
      </c>
      <c r="AL356" s="99">
        <f t="shared" si="28"/>
        <v>24</v>
      </c>
      <c r="AM356" s="99">
        <f t="shared" si="28"/>
        <v>24</v>
      </c>
      <c r="AN356" s="99">
        <f t="shared" si="28"/>
        <v>24</v>
      </c>
      <c r="AO356" s="99">
        <f t="shared" si="28"/>
        <v>24</v>
      </c>
      <c r="AP356" s="99">
        <f t="shared" si="28"/>
        <v>12</v>
      </c>
      <c r="AQ356" s="99">
        <f t="shared" si="28"/>
        <v>40</v>
      </c>
      <c r="AR356" s="99">
        <f t="shared" si="28"/>
        <v>40</v>
      </c>
      <c r="AS356" s="99">
        <f t="shared" si="28"/>
        <v>40</v>
      </c>
      <c r="AT356" s="99">
        <f t="shared" si="28"/>
        <v>24</v>
      </c>
      <c r="AU356" s="99">
        <f t="shared" si="28"/>
        <v>24</v>
      </c>
      <c r="AV356" s="99">
        <f t="shared" si="28"/>
        <v>24</v>
      </c>
      <c r="AW356" s="99">
        <f t="shared" si="28"/>
        <v>24</v>
      </c>
      <c r="AX356" s="99">
        <f t="shared" si="28"/>
        <v>24</v>
      </c>
      <c r="AY356" s="99">
        <f t="shared" si="28"/>
        <v>30</v>
      </c>
      <c r="AZ356" s="99">
        <f t="shared" si="28"/>
        <v>39</v>
      </c>
      <c r="BA356" s="99">
        <f t="shared" si="28"/>
        <v>0</v>
      </c>
      <c r="BB356" s="99">
        <f t="shared" si="28"/>
        <v>0</v>
      </c>
      <c r="BC356" s="99">
        <f t="shared" si="28"/>
        <v>0</v>
      </c>
      <c r="BD356" s="126">
        <f t="shared" si="28"/>
        <v>0</v>
      </c>
      <c r="BE356" s="127">
        <f t="shared" si="28"/>
        <v>0</v>
      </c>
      <c r="BF356" s="127">
        <f t="shared" si="28"/>
        <v>0</v>
      </c>
      <c r="BG356" s="127">
        <f t="shared" si="28"/>
        <v>0</v>
      </c>
      <c r="BH356" s="128">
        <f t="shared" si="28"/>
        <v>0</v>
      </c>
    </row>
    <row r="357" spans="1:60" ht="17.25" customHeight="1" x14ac:dyDescent="0.2">
      <c r="A357" s="198"/>
      <c r="B357" s="117" t="s">
        <v>894</v>
      </c>
      <c r="C357" s="147" t="s">
        <v>153</v>
      </c>
      <c r="D357" s="148" t="s">
        <v>148</v>
      </c>
      <c r="E357" s="108">
        <v>30</v>
      </c>
      <c r="F357" s="185">
        <f t="shared" si="27"/>
        <v>30</v>
      </c>
      <c r="G357" s="116" t="s">
        <v>371</v>
      </c>
      <c r="H357" s="81" t="s">
        <v>417</v>
      </c>
      <c r="I357" s="81">
        <v>30</v>
      </c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92"/>
      <c r="AA357" s="92"/>
      <c r="AB357" s="92"/>
      <c r="AC357" s="81"/>
      <c r="AD357" s="81"/>
      <c r="AE357" s="81"/>
      <c r="AF357" s="81"/>
      <c r="AG357" s="81"/>
      <c r="AH357" s="81"/>
      <c r="AI357" s="199"/>
      <c r="AK357" s="150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199"/>
      <c r="BH357" s="150"/>
    </row>
    <row r="358" spans="1:60" ht="17.25" customHeight="1" x14ac:dyDescent="0.2">
      <c r="A358" s="198"/>
      <c r="B358" s="117" t="s">
        <v>894</v>
      </c>
      <c r="C358" s="147" t="s">
        <v>154</v>
      </c>
      <c r="D358" s="148" t="s">
        <v>136</v>
      </c>
      <c r="E358" s="108">
        <v>15</v>
      </c>
      <c r="F358" s="185">
        <f t="shared" si="27"/>
        <v>15</v>
      </c>
      <c r="G358" s="116" t="s">
        <v>371</v>
      </c>
      <c r="H358" s="81" t="s">
        <v>417</v>
      </c>
      <c r="I358" s="81">
        <v>15</v>
      </c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92"/>
      <c r="AA358" s="92"/>
      <c r="AB358" s="92"/>
      <c r="AC358" s="81"/>
      <c r="AD358" s="81"/>
      <c r="AE358" s="81"/>
      <c r="AF358" s="81"/>
      <c r="AG358" s="81"/>
      <c r="AH358" s="81"/>
      <c r="AI358" s="199"/>
      <c r="AK358" s="150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199"/>
      <c r="BH358" s="150"/>
    </row>
    <row r="359" spans="1:60" ht="17.25" customHeight="1" x14ac:dyDescent="0.2">
      <c r="A359" s="198"/>
      <c r="B359" s="117" t="s">
        <v>894</v>
      </c>
      <c r="C359" s="147" t="s">
        <v>166</v>
      </c>
      <c r="D359" s="148" t="s">
        <v>59</v>
      </c>
      <c r="E359" s="108">
        <v>30</v>
      </c>
      <c r="F359" s="185">
        <f t="shared" si="27"/>
        <v>30</v>
      </c>
      <c r="G359" s="116" t="s">
        <v>371</v>
      </c>
      <c r="H359" s="81" t="s">
        <v>417</v>
      </c>
      <c r="I359" s="81">
        <v>30</v>
      </c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92"/>
      <c r="AA359" s="92"/>
      <c r="AB359" s="92"/>
      <c r="AC359" s="81"/>
      <c r="AD359" s="81"/>
      <c r="AE359" s="81"/>
      <c r="AF359" s="81"/>
      <c r="AG359" s="81"/>
      <c r="AH359" s="81"/>
      <c r="AI359" s="199"/>
      <c r="AK359" s="150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199"/>
      <c r="BH359" s="150"/>
    </row>
    <row r="360" spans="1:60" ht="17.25" customHeight="1" x14ac:dyDescent="0.25">
      <c r="A360" s="206"/>
      <c r="B360" s="117" t="s">
        <v>894</v>
      </c>
      <c r="C360" s="138" t="s">
        <v>158</v>
      </c>
      <c r="D360" s="160" t="s">
        <v>852</v>
      </c>
      <c r="E360" s="108">
        <v>90</v>
      </c>
      <c r="F360" s="185">
        <f t="shared" si="27"/>
        <v>90</v>
      </c>
      <c r="G360" s="108" t="s">
        <v>888</v>
      </c>
      <c r="H360" s="141" t="s">
        <v>143</v>
      </c>
      <c r="I360" s="109">
        <v>90</v>
      </c>
      <c r="J360" s="109"/>
      <c r="K360" s="109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202"/>
      <c r="AJ360" s="203"/>
      <c r="AK360" s="204"/>
      <c r="AL360" s="203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199"/>
      <c r="BH360" s="150"/>
    </row>
    <row r="361" spans="1:60" ht="17.25" customHeight="1" x14ac:dyDescent="0.25">
      <c r="A361" s="2247">
        <v>12</v>
      </c>
      <c r="B361" s="117" t="s">
        <v>894</v>
      </c>
      <c r="C361" s="77" t="s">
        <v>92</v>
      </c>
      <c r="D361" s="161" t="s">
        <v>255</v>
      </c>
      <c r="E361" s="142">
        <v>30</v>
      </c>
      <c r="F361" s="185">
        <f t="shared" si="27"/>
        <v>30</v>
      </c>
      <c r="G361" s="118" t="s">
        <v>314</v>
      </c>
      <c r="H361" s="144" t="s">
        <v>211</v>
      </c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>
        <v>30</v>
      </c>
      <c r="AD361" s="119"/>
      <c r="AE361" s="119"/>
      <c r="AF361" s="119"/>
      <c r="AG361" s="119"/>
      <c r="AH361" s="119"/>
      <c r="AI361" s="156"/>
      <c r="AJ361" s="157"/>
      <c r="AK361" s="158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83"/>
      <c r="BE361" s="84"/>
      <c r="BF361" s="84"/>
      <c r="BG361" s="84"/>
      <c r="BH361" s="85"/>
    </row>
    <row r="362" spans="1:60" ht="17.25" customHeight="1" x14ac:dyDescent="0.25">
      <c r="A362" s="2248"/>
      <c r="B362" s="117" t="s">
        <v>894</v>
      </c>
      <c r="C362" s="77" t="s">
        <v>94</v>
      </c>
      <c r="D362" s="161" t="s">
        <v>853</v>
      </c>
      <c r="E362" s="142">
        <v>30</v>
      </c>
      <c r="F362" s="185">
        <f t="shared" si="27"/>
        <v>30</v>
      </c>
      <c r="G362" s="118" t="s">
        <v>314</v>
      </c>
      <c r="H362" s="144" t="s">
        <v>211</v>
      </c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D362" s="119">
        <v>30</v>
      </c>
      <c r="AE362" s="119"/>
      <c r="AF362" s="119"/>
      <c r="AG362" s="119"/>
      <c r="AH362" s="119"/>
      <c r="AI362" s="156"/>
      <c r="AJ362" s="157"/>
      <c r="AK362" s="158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83"/>
      <c r="BE362" s="84"/>
      <c r="BF362" s="84"/>
      <c r="BG362" s="84"/>
      <c r="BH362" s="85"/>
    </row>
    <row r="363" spans="1:60" ht="17.25" customHeight="1" x14ac:dyDescent="0.25">
      <c r="A363" s="2248"/>
      <c r="B363" s="117" t="s">
        <v>894</v>
      </c>
      <c r="C363" s="77" t="s">
        <v>95</v>
      </c>
      <c r="D363" s="161" t="s">
        <v>854</v>
      </c>
      <c r="E363" s="142">
        <v>15</v>
      </c>
      <c r="F363" s="185">
        <f t="shared" si="27"/>
        <v>15</v>
      </c>
      <c r="G363" s="118" t="s">
        <v>855</v>
      </c>
      <c r="H363" s="144" t="s">
        <v>206</v>
      </c>
      <c r="I363" s="119"/>
      <c r="J363" s="119"/>
      <c r="K363" s="119"/>
      <c r="L363" s="119"/>
      <c r="M363" s="119"/>
      <c r="N363" s="119"/>
      <c r="O363" s="119">
        <v>15</v>
      </c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56"/>
      <c r="AJ363" s="157"/>
      <c r="AK363" s="158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83"/>
      <c r="BE363" s="84"/>
      <c r="BF363" s="84"/>
      <c r="BG363" s="84"/>
      <c r="BH363" s="85"/>
    </row>
    <row r="364" spans="1:60" ht="17.25" customHeight="1" x14ac:dyDescent="0.25">
      <c r="A364" s="2248"/>
      <c r="B364" s="117" t="s">
        <v>894</v>
      </c>
      <c r="C364" s="77" t="s">
        <v>96</v>
      </c>
      <c r="D364" s="161" t="s">
        <v>856</v>
      </c>
      <c r="E364" s="142">
        <v>30</v>
      </c>
      <c r="F364" s="185">
        <f t="shared" si="27"/>
        <v>30</v>
      </c>
      <c r="G364" s="118" t="s">
        <v>855</v>
      </c>
      <c r="H364" s="144" t="s">
        <v>206</v>
      </c>
      <c r="I364" s="119"/>
      <c r="J364" s="119"/>
      <c r="K364" s="119"/>
      <c r="L364" s="119"/>
      <c r="M364" s="119"/>
      <c r="N364" s="119"/>
      <c r="O364" s="119">
        <v>10</v>
      </c>
      <c r="P364" s="119">
        <v>20</v>
      </c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56"/>
      <c r="AJ364" s="157"/>
      <c r="AK364" s="158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83"/>
      <c r="BE364" s="84"/>
      <c r="BF364" s="84"/>
      <c r="BG364" s="84"/>
      <c r="BH364" s="85"/>
    </row>
    <row r="365" spans="1:60" ht="17.25" customHeight="1" x14ac:dyDescent="0.25">
      <c r="A365" s="2248"/>
      <c r="B365" s="117" t="s">
        <v>894</v>
      </c>
      <c r="C365" s="77" t="s">
        <v>97</v>
      </c>
      <c r="D365" s="161" t="s">
        <v>243</v>
      </c>
      <c r="E365" s="142">
        <v>30</v>
      </c>
      <c r="F365" s="185">
        <f t="shared" si="27"/>
        <v>30</v>
      </c>
      <c r="G365" s="118" t="s">
        <v>855</v>
      </c>
      <c r="H365" s="144" t="s">
        <v>206</v>
      </c>
      <c r="I365" s="119"/>
      <c r="J365" s="119"/>
      <c r="K365" s="119"/>
      <c r="L365" s="119"/>
      <c r="M365" s="119"/>
      <c r="N365" s="119"/>
      <c r="O365" s="119"/>
      <c r="P365" s="119">
        <v>5</v>
      </c>
      <c r="Q365" s="119">
        <v>25</v>
      </c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56"/>
      <c r="AJ365" s="157"/>
      <c r="AK365" s="158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83"/>
      <c r="BE365" s="84"/>
      <c r="BF365" s="84"/>
      <c r="BG365" s="84"/>
      <c r="BH365" s="85"/>
    </row>
    <row r="366" spans="1:60" ht="17.25" customHeight="1" x14ac:dyDescent="0.25">
      <c r="A366" s="2248"/>
      <c r="B366" s="117" t="s">
        <v>894</v>
      </c>
      <c r="C366" s="77" t="s">
        <v>69</v>
      </c>
      <c r="D366" s="205" t="s">
        <v>256</v>
      </c>
      <c r="E366" s="142">
        <v>30</v>
      </c>
      <c r="F366" s="185">
        <f t="shared" si="27"/>
        <v>30</v>
      </c>
      <c r="G366" s="118" t="s">
        <v>855</v>
      </c>
      <c r="H366" s="144" t="s">
        <v>206</v>
      </c>
      <c r="I366" s="119"/>
      <c r="J366" s="119"/>
      <c r="K366" s="119"/>
      <c r="L366" s="119"/>
      <c r="M366" s="119"/>
      <c r="N366" s="119"/>
      <c r="O366" s="119"/>
      <c r="P366" s="119"/>
      <c r="Q366" s="119"/>
      <c r="R366" s="119">
        <v>30</v>
      </c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56"/>
      <c r="AJ366" s="157"/>
      <c r="AK366" s="158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83"/>
      <c r="BE366" s="84"/>
      <c r="BF366" s="84"/>
      <c r="BG366" s="84"/>
      <c r="BH366" s="85"/>
    </row>
    <row r="367" spans="1:60" ht="17.25" customHeight="1" x14ac:dyDescent="0.25">
      <c r="A367" s="2248"/>
      <c r="B367" s="117" t="s">
        <v>894</v>
      </c>
      <c r="C367" s="77" t="s">
        <v>47</v>
      </c>
      <c r="D367" s="207" t="s">
        <v>857</v>
      </c>
      <c r="E367" s="142">
        <v>120</v>
      </c>
      <c r="F367" s="185">
        <f t="shared" si="27"/>
        <v>240</v>
      </c>
      <c r="G367" s="118" t="s">
        <v>303</v>
      </c>
      <c r="H367" s="144" t="s">
        <v>181</v>
      </c>
      <c r="I367" s="119"/>
      <c r="J367" s="119"/>
      <c r="K367" s="119">
        <v>20</v>
      </c>
      <c r="L367" s="119">
        <v>20</v>
      </c>
      <c r="M367" s="119">
        <v>40</v>
      </c>
      <c r="N367" s="119">
        <v>40</v>
      </c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19"/>
      <c r="AI367" s="156"/>
      <c r="AJ367" s="157"/>
      <c r="AK367" s="158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83"/>
      <c r="BE367" s="84"/>
      <c r="BF367" s="84"/>
      <c r="BG367" s="84"/>
      <c r="BH367" s="85"/>
    </row>
    <row r="368" spans="1:60" ht="17.25" customHeight="1" x14ac:dyDescent="0.25">
      <c r="A368" s="2248"/>
      <c r="B368" s="117" t="s">
        <v>894</v>
      </c>
      <c r="C368" s="209" t="s">
        <v>49</v>
      </c>
      <c r="D368" s="161" t="s">
        <v>858</v>
      </c>
      <c r="E368" s="142">
        <v>120</v>
      </c>
      <c r="F368" s="185">
        <f t="shared" si="27"/>
        <v>240</v>
      </c>
      <c r="G368" s="118" t="s">
        <v>317</v>
      </c>
      <c r="H368" s="145" t="s">
        <v>184</v>
      </c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>
        <v>40</v>
      </c>
      <c r="T368" s="119">
        <v>40</v>
      </c>
      <c r="U368" s="119">
        <v>40</v>
      </c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56"/>
      <c r="AJ368" s="157"/>
      <c r="AK368" s="158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83"/>
      <c r="BE368" s="84"/>
      <c r="BF368" s="84"/>
      <c r="BG368" s="84"/>
      <c r="BH368" s="85"/>
    </row>
    <row r="369" spans="1:60" ht="17.25" customHeight="1" x14ac:dyDescent="0.25">
      <c r="A369" s="2248"/>
      <c r="B369" s="117" t="s">
        <v>894</v>
      </c>
      <c r="C369" s="209" t="s">
        <v>50</v>
      </c>
      <c r="D369" s="134" t="s">
        <v>859</v>
      </c>
      <c r="E369" s="142">
        <v>240</v>
      </c>
      <c r="F369" s="185">
        <f t="shared" si="27"/>
        <v>480</v>
      </c>
      <c r="G369" s="118" t="s">
        <v>305</v>
      </c>
      <c r="H369" s="145" t="s">
        <v>217</v>
      </c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>
        <v>40</v>
      </c>
      <c r="W369" s="119">
        <v>40</v>
      </c>
      <c r="X369" s="119">
        <v>40</v>
      </c>
      <c r="Y369" s="119">
        <v>40</v>
      </c>
      <c r="Z369" s="119">
        <v>40</v>
      </c>
      <c r="AA369" s="119">
        <v>40</v>
      </c>
      <c r="AB369" s="119"/>
      <c r="AC369" s="119"/>
      <c r="AD369" s="119"/>
      <c r="AE369" s="119"/>
      <c r="AF369" s="119"/>
      <c r="AG369" s="119"/>
      <c r="AH369" s="119"/>
      <c r="AI369" s="156"/>
      <c r="AJ369" s="157"/>
      <c r="AK369" s="158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83"/>
      <c r="BE369" s="84"/>
      <c r="BF369" s="84"/>
      <c r="BG369" s="84"/>
      <c r="BH369" s="85"/>
    </row>
    <row r="370" spans="1:60" ht="17.25" customHeight="1" x14ac:dyDescent="0.25">
      <c r="A370" s="2248"/>
      <c r="B370" s="117" t="s">
        <v>894</v>
      </c>
      <c r="C370" s="209" t="s">
        <v>54</v>
      </c>
      <c r="D370" s="210" t="s">
        <v>895</v>
      </c>
      <c r="E370" s="142">
        <v>180</v>
      </c>
      <c r="F370" s="185">
        <f t="shared" si="27"/>
        <v>360</v>
      </c>
      <c r="G370" s="118" t="s">
        <v>316</v>
      </c>
      <c r="H370" s="145" t="s">
        <v>209</v>
      </c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>
        <v>24</v>
      </c>
      <c r="AF370" s="119">
        <v>24</v>
      </c>
      <c r="AG370" s="119">
        <v>24</v>
      </c>
      <c r="AH370" s="119">
        <v>24</v>
      </c>
      <c r="AI370" s="156"/>
      <c r="AJ370" s="157"/>
      <c r="AK370" s="158"/>
      <c r="AL370" s="119">
        <v>24</v>
      </c>
      <c r="AM370" s="119">
        <v>24</v>
      </c>
      <c r="AN370" s="119">
        <v>24</v>
      </c>
      <c r="AO370" s="119">
        <v>12</v>
      </c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83"/>
      <c r="BE370" s="84"/>
      <c r="BF370" s="84"/>
      <c r="BG370" s="84"/>
      <c r="BH370" s="85"/>
    </row>
    <row r="371" spans="1:60" ht="17.25" customHeight="1" x14ac:dyDescent="0.25">
      <c r="A371" s="2248"/>
      <c r="B371" s="117" t="s">
        <v>894</v>
      </c>
      <c r="C371" s="209" t="s">
        <v>56</v>
      </c>
      <c r="D371" s="134" t="s">
        <v>896</v>
      </c>
      <c r="E371" s="142">
        <v>180</v>
      </c>
      <c r="F371" s="185">
        <f t="shared" si="27"/>
        <v>360</v>
      </c>
      <c r="G371" s="118" t="s">
        <v>319</v>
      </c>
      <c r="H371" s="145" t="s">
        <v>257</v>
      </c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  <c r="AH371" s="119"/>
      <c r="AI371" s="156"/>
      <c r="AJ371" s="157"/>
      <c r="AK371" s="158"/>
      <c r="AL371" s="119"/>
      <c r="AM371" s="119"/>
      <c r="AN371" s="119"/>
      <c r="AO371" s="119"/>
      <c r="AP371" s="119">
        <v>24</v>
      </c>
      <c r="AQ371" s="119">
        <v>24</v>
      </c>
      <c r="AR371" s="119">
        <v>24</v>
      </c>
      <c r="AS371" s="119">
        <v>24</v>
      </c>
      <c r="AT371" s="119">
        <v>24</v>
      </c>
      <c r="AU371" s="119">
        <v>24</v>
      </c>
      <c r="AV371" s="119">
        <v>24</v>
      </c>
      <c r="AW371" s="119">
        <v>12</v>
      </c>
      <c r="AX371" s="119"/>
      <c r="AY371" s="119"/>
      <c r="AZ371" s="119"/>
      <c r="BA371" s="119"/>
      <c r="BB371" s="119"/>
      <c r="BC371" s="119"/>
      <c r="BD371" s="83"/>
      <c r="BE371" s="84"/>
      <c r="BF371" s="84"/>
      <c r="BG371" s="84"/>
      <c r="BH371" s="85"/>
    </row>
    <row r="372" spans="1:60" ht="17.25" customHeight="1" x14ac:dyDescent="0.25">
      <c r="A372" s="2248"/>
      <c r="B372" s="117" t="s">
        <v>894</v>
      </c>
      <c r="C372" s="77" t="s">
        <v>51</v>
      </c>
      <c r="D372" s="134" t="s">
        <v>246</v>
      </c>
      <c r="E372" s="142">
        <v>120</v>
      </c>
      <c r="F372" s="185">
        <f t="shared" si="27"/>
        <v>240</v>
      </c>
      <c r="G372" s="118" t="s">
        <v>316</v>
      </c>
      <c r="H372" s="145" t="s">
        <v>209</v>
      </c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  <c r="AH372" s="119"/>
      <c r="AI372" s="156"/>
      <c r="AJ372" s="157"/>
      <c r="AK372" s="158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X372" s="119">
        <v>24</v>
      </c>
      <c r="AY372" s="119">
        <v>24</v>
      </c>
      <c r="AZ372" s="119">
        <v>24</v>
      </c>
      <c r="BA372" s="119">
        <v>24</v>
      </c>
      <c r="BB372" s="119">
        <v>24</v>
      </c>
      <c r="BC372" s="119"/>
      <c r="BD372" s="83"/>
      <c r="BE372" s="84"/>
      <c r="BF372" s="84"/>
      <c r="BG372" s="84"/>
      <c r="BH372" s="85"/>
    </row>
    <row r="373" spans="1:60" s="106" customFormat="1" ht="17.25" customHeight="1" x14ac:dyDescent="0.2">
      <c r="A373" s="2249"/>
      <c r="B373" s="94" t="s">
        <v>1783</v>
      </c>
      <c r="C373" s="95"/>
      <c r="D373" s="95" t="s">
        <v>843</v>
      </c>
      <c r="E373" s="95">
        <f>SUM(E361:E372)</f>
        <v>1125</v>
      </c>
      <c r="F373" s="95"/>
      <c r="G373" s="96"/>
      <c r="H373" s="113"/>
      <c r="I373" s="99"/>
      <c r="J373" s="99">
        <f t="shared" ref="J373:BH373" si="29">SUM(J361:J371)</f>
        <v>0</v>
      </c>
      <c r="K373" s="99">
        <f t="shared" si="29"/>
        <v>20</v>
      </c>
      <c r="L373" s="99">
        <f t="shared" si="29"/>
        <v>20</v>
      </c>
      <c r="M373" s="99">
        <f t="shared" si="29"/>
        <v>40</v>
      </c>
      <c r="N373" s="99">
        <f t="shared" si="29"/>
        <v>40</v>
      </c>
      <c r="O373" s="99">
        <f t="shared" si="29"/>
        <v>25</v>
      </c>
      <c r="P373" s="99">
        <f t="shared" si="29"/>
        <v>25</v>
      </c>
      <c r="Q373" s="99">
        <f t="shared" si="29"/>
        <v>25</v>
      </c>
      <c r="R373" s="99">
        <f t="shared" si="29"/>
        <v>30</v>
      </c>
      <c r="S373" s="99">
        <f t="shared" si="29"/>
        <v>40</v>
      </c>
      <c r="T373" s="99">
        <f t="shared" si="29"/>
        <v>40</v>
      </c>
      <c r="U373" s="99">
        <f t="shared" si="29"/>
        <v>40</v>
      </c>
      <c r="V373" s="99">
        <f t="shared" si="29"/>
        <v>40</v>
      </c>
      <c r="W373" s="99">
        <f t="shared" si="29"/>
        <v>40</v>
      </c>
      <c r="X373" s="99">
        <f t="shared" si="29"/>
        <v>40</v>
      </c>
      <c r="Y373" s="99">
        <f t="shared" si="29"/>
        <v>40</v>
      </c>
      <c r="Z373" s="99">
        <f t="shared" si="29"/>
        <v>40</v>
      </c>
      <c r="AA373" s="99">
        <f t="shared" si="29"/>
        <v>40</v>
      </c>
      <c r="AB373" s="99">
        <f t="shared" si="29"/>
        <v>0</v>
      </c>
      <c r="AC373" s="99">
        <f t="shared" si="29"/>
        <v>30</v>
      </c>
      <c r="AD373" s="99">
        <f t="shared" si="29"/>
        <v>30</v>
      </c>
      <c r="AE373" s="99">
        <f t="shared" si="29"/>
        <v>24</v>
      </c>
      <c r="AF373" s="99">
        <f t="shared" si="29"/>
        <v>24</v>
      </c>
      <c r="AG373" s="99">
        <f t="shared" si="29"/>
        <v>24</v>
      </c>
      <c r="AH373" s="99">
        <f t="shared" si="29"/>
        <v>24</v>
      </c>
      <c r="AI373" s="123">
        <f t="shared" si="29"/>
        <v>0</v>
      </c>
      <c r="AJ373" s="124">
        <f t="shared" si="29"/>
        <v>0</v>
      </c>
      <c r="AK373" s="125">
        <f t="shared" si="29"/>
        <v>0</v>
      </c>
      <c r="AL373" s="99">
        <f t="shared" si="29"/>
        <v>24</v>
      </c>
      <c r="AM373" s="99">
        <f t="shared" si="29"/>
        <v>24</v>
      </c>
      <c r="AN373" s="99">
        <f t="shared" si="29"/>
        <v>24</v>
      </c>
      <c r="AO373" s="99">
        <f t="shared" si="29"/>
        <v>12</v>
      </c>
      <c r="AP373" s="99">
        <f t="shared" si="29"/>
        <v>24</v>
      </c>
      <c r="AQ373" s="99">
        <f t="shared" si="29"/>
        <v>24</v>
      </c>
      <c r="AR373" s="99">
        <f t="shared" si="29"/>
        <v>24</v>
      </c>
      <c r="AS373" s="99">
        <f t="shared" si="29"/>
        <v>24</v>
      </c>
      <c r="AT373" s="99">
        <f t="shared" si="29"/>
        <v>24</v>
      </c>
      <c r="AU373" s="99">
        <f t="shared" si="29"/>
        <v>24</v>
      </c>
      <c r="AV373" s="99">
        <f t="shared" si="29"/>
        <v>24</v>
      </c>
      <c r="AW373" s="99">
        <f t="shared" si="29"/>
        <v>12</v>
      </c>
      <c r="AX373" s="99">
        <f t="shared" si="29"/>
        <v>0</v>
      </c>
      <c r="AY373" s="99">
        <f t="shared" si="29"/>
        <v>0</v>
      </c>
      <c r="AZ373" s="99">
        <f t="shared" si="29"/>
        <v>0</v>
      </c>
      <c r="BA373" s="99">
        <f t="shared" si="29"/>
        <v>0</v>
      </c>
      <c r="BB373" s="99">
        <f t="shared" si="29"/>
        <v>0</v>
      </c>
      <c r="BC373" s="99">
        <f t="shared" si="29"/>
        <v>0</v>
      </c>
      <c r="BD373" s="126">
        <f t="shared" si="29"/>
        <v>0</v>
      </c>
      <c r="BE373" s="127">
        <f t="shared" si="29"/>
        <v>0</v>
      </c>
      <c r="BF373" s="127">
        <f t="shared" si="29"/>
        <v>0</v>
      </c>
      <c r="BG373" s="127">
        <f t="shared" si="29"/>
        <v>0</v>
      </c>
      <c r="BH373" s="128">
        <f t="shared" si="29"/>
        <v>0</v>
      </c>
    </row>
    <row r="376" spans="1:60" s="73" customFormat="1" ht="24" customHeight="1" x14ac:dyDescent="0.2">
      <c r="A376" s="71" t="s">
        <v>897</v>
      </c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</row>
    <row r="377" spans="1:60" s="73" customFormat="1" ht="27.75" customHeight="1" x14ac:dyDescent="0.2">
      <c r="A377" s="71" t="s">
        <v>834</v>
      </c>
      <c r="B377" s="71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</row>
    <row r="378" spans="1:60" ht="15" customHeight="1" x14ac:dyDescent="0.2">
      <c r="A378" s="2234" t="s">
        <v>3</v>
      </c>
      <c r="B378" s="2234" t="s">
        <v>28</v>
      </c>
      <c r="C378" s="2237" t="s">
        <v>835</v>
      </c>
      <c r="D378" s="2240" t="s">
        <v>836</v>
      </c>
      <c r="E378" s="2231" t="s">
        <v>837</v>
      </c>
      <c r="F378" s="2255" t="s">
        <v>1756</v>
      </c>
      <c r="G378" s="2231" t="s">
        <v>838</v>
      </c>
      <c r="H378" s="2232" t="s">
        <v>839</v>
      </c>
      <c r="I378" s="2233" t="s">
        <v>830</v>
      </c>
      <c r="J378" s="2233"/>
      <c r="K378" s="2233"/>
      <c r="L378" s="2233"/>
      <c r="M378" s="2233"/>
      <c r="N378" s="2225">
        <v>44440</v>
      </c>
      <c r="O378" s="2225"/>
      <c r="P378" s="2225"/>
      <c r="Q378" s="2225"/>
      <c r="R378" s="2225">
        <v>44470</v>
      </c>
      <c r="S378" s="2225"/>
      <c r="T378" s="2225"/>
      <c r="U378" s="2225"/>
      <c r="V378" s="2225"/>
      <c r="W378" s="2225">
        <v>44501</v>
      </c>
      <c r="X378" s="2225"/>
      <c r="Y378" s="2225"/>
      <c r="Z378" s="2225"/>
      <c r="AA378" s="2225">
        <v>44531</v>
      </c>
      <c r="AB378" s="2225"/>
      <c r="AC378" s="2225"/>
      <c r="AD378" s="2225"/>
      <c r="AE378" s="2229" t="s">
        <v>831</v>
      </c>
      <c r="AF378" s="2229"/>
      <c r="AG378" s="2229"/>
      <c r="AH378" s="2229"/>
      <c r="AI378" s="2229"/>
      <c r="AJ378" s="2225">
        <v>44593</v>
      </c>
      <c r="AK378" s="2225"/>
      <c r="AL378" s="2225"/>
      <c r="AM378" s="2225"/>
      <c r="AN378" s="2225">
        <v>44621</v>
      </c>
      <c r="AO378" s="2225"/>
      <c r="AP378" s="2225"/>
      <c r="AQ378" s="2225"/>
      <c r="AR378" s="2225">
        <v>44652</v>
      </c>
      <c r="AS378" s="2225"/>
      <c r="AT378" s="2225"/>
      <c r="AU378" s="2225"/>
      <c r="AV378" s="2225">
        <v>44682</v>
      </c>
      <c r="AW378" s="2225"/>
      <c r="AX378" s="2225"/>
      <c r="AY378" s="2225"/>
      <c r="AZ378" s="2225"/>
      <c r="BA378" s="2225">
        <v>44713</v>
      </c>
      <c r="BB378" s="2225"/>
      <c r="BC378" s="2225"/>
      <c r="BD378" s="2225"/>
      <c r="BE378" s="2225">
        <v>44743</v>
      </c>
      <c r="BF378" s="2225"/>
      <c r="BG378" s="2225"/>
      <c r="BH378" s="2225"/>
    </row>
    <row r="379" spans="1:60" ht="12.75" x14ac:dyDescent="0.2">
      <c r="A379" s="2235"/>
      <c r="B379" s="2235"/>
      <c r="C379" s="2238"/>
      <c r="D379" s="2238"/>
      <c r="E379" s="2231"/>
      <c r="F379" s="2256"/>
      <c r="G379" s="2231"/>
      <c r="H379" s="2231"/>
      <c r="I379" s="74">
        <v>1</v>
      </c>
      <c r="J379" s="74">
        <v>2</v>
      </c>
      <c r="K379" s="74">
        <v>3</v>
      </c>
      <c r="L379" s="74">
        <v>4</v>
      </c>
      <c r="M379" s="74">
        <v>5</v>
      </c>
      <c r="N379" s="74">
        <v>6</v>
      </c>
      <c r="O379" s="74">
        <v>7</v>
      </c>
      <c r="P379" s="74">
        <v>8</v>
      </c>
      <c r="Q379" s="74">
        <v>9</v>
      </c>
      <c r="R379" s="74">
        <v>10</v>
      </c>
      <c r="S379" s="74">
        <v>11</v>
      </c>
      <c r="T379" s="74">
        <v>12</v>
      </c>
      <c r="U379" s="74">
        <v>13</v>
      </c>
      <c r="V379" s="74">
        <v>14</v>
      </c>
      <c r="W379" s="74">
        <v>15</v>
      </c>
      <c r="X379" s="74">
        <v>16</v>
      </c>
      <c r="Y379" s="74">
        <v>17</v>
      </c>
      <c r="Z379" s="74">
        <v>18</v>
      </c>
      <c r="AA379" s="74">
        <v>19</v>
      </c>
      <c r="AB379" s="74">
        <v>20</v>
      </c>
      <c r="AC379" s="74">
        <v>21</v>
      </c>
      <c r="AD379" s="74">
        <v>22</v>
      </c>
      <c r="AE379" s="74">
        <v>23</v>
      </c>
      <c r="AF379" s="74">
        <v>24</v>
      </c>
      <c r="AG379" s="74">
        <v>25</v>
      </c>
      <c r="AH379" s="74">
        <v>26</v>
      </c>
      <c r="AI379" s="74">
        <v>27</v>
      </c>
      <c r="AJ379" s="74">
        <v>28</v>
      </c>
      <c r="AK379" s="74">
        <v>29</v>
      </c>
      <c r="AL379" s="74">
        <v>30</v>
      </c>
      <c r="AM379" s="74">
        <v>31</v>
      </c>
      <c r="AN379" s="74">
        <v>32</v>
      </c>
      <c r="AO379" s="74">
        <v>33</v>
      </c>
      <c r="AP379" s="74">
        <v>34</v>
      </c>
      <c r="AQ379" s="74">
        <v>35</v>
      </c>
      <c r="AR379" s="74">
        <v>36</v>
      </c>
      <c r="AS379" s="74">
        <v>37</v>
      </c>
      <c r="AT379" s="74">
        <v>38</v>
      </c>
      <c r="AU379" s="74">
        <v>39</v>
      </c>
      <c r="AV379" s="74">
        <v>40</v>
      </c>
      <c r="AW379" s="74">
        <v>41</v>
      </c>
      <c r="AX379" s="74">
        <v>42</v>
      </c>
      <c r="AY379" s="74">
        <v>43</v>
      </c>
      <c r="AZ379" s="74">
        <v>44</v>
      </c>
      <c r="BA379" s="74">
        <v>45</v>
      </c>
      <c r="BB379" s="74">
        <v>46</v>
      </c>
      <c r="BC379" s="74">
        <v>47</v>
      </c>
      <c r="BD379" s="74">
        <v>48</v>
      </c>
      <c r="BE379" s="74">
        <v>49</v>
      </c>
      <c r="BF379" s="74">
        <v>50</v>
      </c>
      <c r="BG379" s="74">
        <v>51</v>
      </c>
      <c r="BH379" s="74">
        <v>52</v>
      </c>
    </row>
    <row r="380" spans="1:60" ht="12.75" x14ac:dyDescent="0.2">
      <c r="A380" s="2235"/>
      <c r="B380" s="2235"/>
      <c r="C380" s="2238"/>
      <c r="D380" s="2238"/>
      <c r="E380" s="2231"/>
      <c r="F380" s="2256"/>
      <c r="G380" s="2231"/>
      <c r="H380" s="2231"/>
      <c r="I380" s="75">
        <v>26</v>
      </c>
      <c r="J380" s="75">
        <v>2</v>
      </c>
      <c r="K380" s="75">
        <v>9</v>
      </c>
      <c r="L380" s="75">
        <v>16</v>
      </c>
      <c r="M380" s="75">
        <v>23</v>
      </c>
      <c r="N380" s="75">
        <v>30</v>
      </c>
      <c r="O380" s="75">
        <v>6</v>
      </c>
      <c r="P380" s="75">
        <v>13</v>
      </c>
      <c r="Q380" s="75">
        <v>20</v>
      </c>
      <c r="R380" s="75">
        <v>27</v>
      </c>
      <c r="S380" s="75">
        <v>4</v>
      </c>
      <c r="T380" s="75">
        <v>11</v>
      </c>
      <c r="U380" s="75">
        <v>18</v>
      </c>
      <c r="V380" s="75">
        <v>25</v>
      </c>
      <c r="W380" s="75">
        <v>1</v>
      </c>
      <c r="X380" s="75">
        <v>8</v>
      </c>
      <c r="Y380" s="75">
        <v>15</v>
      </c>
      <c r="Z380" s="75">
        <v>22</v>
      </c>
      <c r="AA380" s="75">
        <v>29</v>
      </c>
      <c r="AB380" s="75">
        <v>6</v>
      </c>
      <c r="AC380" s="75">
        <v>13</v>
      </c>
      <c r="AD380" s="75">
        <v>20</v>
      </c>
      <c r="AE380" s="75">
        <v>27</v>
      </c>
      <c r="AF380" s="75">
        <v>3</v>
      </c>
      <c r="AG380" s="75">
        <v>10</v>
      </c>
      <c r="AH380" s="75">
        <v>17</v>
      </c>
      <c r="AI380" s="75">
        <v>24</v>
      </c>
      <c r="AJ380" s="75">
        <v>31</v>
      </c>
      <c r="AK380" s="75">
        <v>7</v>
      </c>
      <c r="AL380" s="75">
        <v>14</v>
      </c>
      <c r="AM380" s="75">
        <v>21</v>
      </c>
      <c r="AN380" s="75">
        <v>28</v>
      </c>
      <c r="AO380" s="75">
        <v>7</v>
      </c>
      <c r="AP380" s="75">
        <v>14</v>
      </c>
      <c r="AQ380" s="75">
        <v>21</v>
      </c>
      <c r="AR380" s="75">
        <v>28</v>
      </c>
      <c r="AS380" s="75">
        <v>4</v>
      </c>
      <c r="AT380" s="75">
        <v>11</v>
      </c>
      <c r="AU380" s="75">
        <v>18</v>
      </c>
      <c r="AV380" s="75">
        <v>25</v>
      </c>
      <c r="AW380" s="75">
        <v>2</v>
      </c>
      <c r="AX380" s="75">
        <v>9</v>
      </c>
      <c r="AY380" s="75">
        <v>16</v>
      </c>
      <c r="AZ380" s="75">
        <v>23</v>
      </c>
      <c r="BA380" s="75">
        <v>30</v>
      </c>
      <c r="BB380" s="75">
        <v>6</v>
      </c>
      <c r="BC380" s="75">
        <v>13</v>
      </c>
      <c r="BD380" s="75">
        <v>20</v>
      </c>
      <c r="BE380" s="75">
        <v>27</v>
      </c>
      <c r="BF380" s="75">
        <v>4</v>
      </c>
      <c r="BG380" s="75">
        <v>11</v>
      </c>
      <c r="BH380" s="75">
        <v>18</v>
      </c>
    </row>
    <row r="381" spans="1:60" ht="12.75" x14ac:dyDescent="0.2">
      <c r="A381" s="2236"/>
      <c r="B381" s="2236"/>
      <c r="C381" s="2239"/>
      <c r="D381" s="2239"/>
      <c r="E381" s="2231"/>
      <c r="F381" s="2257"/>
      <c r="G381" s="2231"/>
      <c r="H381" s="2231"/>
      <c r="I381" s="75">
        <v>1</v>
      </c>
      <c r="J381" s="75">
        <v>8</v>
      </c>
      <c r="K381" s="75">
        <v>15</v>
      </c>
      <c r="L381" s="75">
        <v>22</v>
      </c>
      <c r="M381" s="75">
        <v>29</v>
      </c>
      <c r="N381" s="75">
        <v>5</v>
      </c>
      <c r="O381" s="75">
        <v>12</v>
      </c>
      <c r="P381" s="75">
        <v>19</v>
      </c>
      <c r="Q381" s="75">
        <v>26</v>
      </c>
      <c r="R381" s="75">
        <v>3</v>
      </c>
      <c r="S381" s="75">
        <v>10</v>
      </c>
      <c r="T381" s="75">
        <v>17</v>
      </c>
      <c r="U381" s="75">
        <v>24</v>
      </c>
      <c r="V381" s="75">
        <v>31</v>
      </c>
      <c r="W381" s="75">
        <v>7</v>
      </c>
      <c r="X381" s="75">
        <v>14</v>
      </c>
      <c r="Y381" s="75">
        <v>21</v>
      </c>
      <c r="Z381" s="75">
        <v>28</v>
      </c>
      <c r="AA381" s="75">
        <v>5</v>
      </c>
      <c r="AB381" s="75">
        <v>12</v>
      </c>
      <c r="AC381" s="75">
        <v>19</v>
      </c>
      <c r="AD381" s="75">
        <v>26</v>
      </c>
      <c r="AE381" s="75">
        <v>2</v>
      </c>
      <c r="AF381" s="75">
        <v>9</v>
      </c>
      <c r="AG381" s="75">
        <v>16</v>
      </c>
      <c r="AH381" s="75">
        <v>23</v>
      </c>
      <c r="AI381" s="75">
        <v>30</v>
      </c>
      <c r="AJ381" s="75">
        <v>6</v>
      </c>
      <c r="AK381" s="75">
        <v>13</v>
      </c>
      <c r="AL381" s="75">
        <v>20</v>
      </c>
      <c r="AM381" s="75">
        <v>27</v>
      </c>
      <c r="AN381" s="75">
        <v>6</v>
      </c>
      <c r="AO381" s="75">
        <v>13</v>
      </c>
      <c r="AP381" s="75">
        <v>20</v>
      </c>
      <c r="AQ381" s="75">
        <v>27</v>
      </c>
      <c r="AR381" s="75">
        <v>3</v>
      </c>
      <c r="AS381" s="75">
        <v>10</v>
      </c>
      <c r="AT381" s="75">
        <v>17</v>
      </c>
      <c r="AU381" s="75">
        <v>24</v>
      </c>
      <c r="AV381" s="75">
        <v>1</v>
      </c>
      <c r="AW381" s="75">
        <v>8</v>
      </c>
      <c r="AX381" s="75">
        <v>15</v>
      </c>
      <c r="AY381" s="75">
        <v>22</v>
      </c>
      <c r="AZ381" s="75">
        <v>29</v>
      </c>
      <c r="BA381" s="75">
        <v>5</v>
      </c>
      <c r="BB381" s="75">
        <v>12</v>
      </c>
      <c r="BC381" s="75">
        <v>19</v>
      </c>
      <c r="BD381" s="75">
        <v>26</v>
      </c>
      <c r="BE381" s="75">
        <v>3</v>
      </c>
      <c r="BF381" s="75">
        <v>10</v>
      </c>
      <c r="BG381" s="75">
        <v>17</v>
      </c>
      <c r="BH381" s="75">
        <v>24</v>
      </c>
    </row>
    <row r="382" spans="1:60" ht="17.25" customHeight="1" x14ac:dyDescent="0.2">
      <c r="A382" s="2252">
        <v>1</v>
      </c>
      <c r="B382" s="76" t="s">
        <v>1793</v>
      </c>
      <c r="C382" s="185"/>
      <c r="D382" s="214" t="s">
        <v>10</v>
      </c>
      <c r="E382" s="212"/>
      <c r="F382" s="212"/>
      <c r="G382" s="213"/>
      <c r="H382" s="109"/>
      <c r="I382" s="81" t="s">
        <v>3</v>
      </c>
      <c r="J382" s="81" t="s">
        <v>3</v>
      </c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56"/>
      <c r="AC382" s="1" t="s">
        <v>5</v>
      </c>
      <c r="AD382" s="49" t="s">
        <v>826</v>
      </c>
      <c r="AE382" s="49" t="s">
        <v>826</v>
      </c>
      <c r="AF382" s="684" t="s">
        <v>2</v>
      </c>
      <c r="AG382" s="684" t="s">
        <v>2</v>
      </c>
      <c r="AH382" s="50" t="s">
        <v>4</v>
      </c>
      <c r="AI382" s="83"/>
      <c r="AJ382" s="84"/>
      <c r="AK382" s="85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6"/>
      <c r="BE382" s="87"/>
      <c r="BF382" s="87"/>
      <c r="BG382" s="87"/>
      <c r="BH382" s="88"/>
    </row>
    <row r="383" spans="1:60" ht="17.25" customHeight="1" x14ac:dyDescent="0.2">
      <c r="A383" s="2253"/>
      <c r="B383" s="76" t="s">
        <v>46</v>
      </c>
      <c r="C383" s="185" t="s">
        <v>115</v>
      </c>
      <c r="D383" s="211" t="s">
        <v>898</v>
      </c>
      <c r="E383" s="212">
        <v>75</v>
      </c>
      <c r="F383" s="212">
        <v>75</v>
      </c>
      <c r="G383" s="213" t="s">
        <v>341</v>
      </c>
      <c r="H383" s="109" t="s">
        <v>64</v>
      </c>
      <c r="I383" s="81"/>
      <c r="J383" s="81">
        <v>25</v>
      </c>
      <c r="K383" s="81">
        <v>25</v>
      </c>
      <c r="L383" s="81">
        <v>25</v>
      </c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3"/>
      <c r="AJ383" s="84"/>
      <c r="AK383" s="85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6"/>
      <c r="BE383" s="87"/>
      <c r="BF383" s="87"/>
      <c r="BG383" s="87"/>
      <c r="BH383" s="88"/>
    </row>
    <row r="384" spans="1:60" ht="17.25" customHeight="1" x14ac:dyDescent="0.2">
      <c r="A384" s="2253"/>
      <c r="B384" s="76" t="s">
        <v>46</v>
      </c>
      <c r="C384" s="187" t="s">
        <v>66</v>
      </c>
      <c r="D384" s="214" t="s">
        <v>10</v>
      </c>
      <c r="E384" s="212" t="s">
        <v>1784</v>
      </c>
      <c r="F384" s="212"/>
      <c r="G384" s="213" t="s">
        <v>330</v>
      </c>
      <c r="H384" s="109" t="s">
        <v>31</v>
      </c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AA384" s="687" t="s">
        <v>3</v>
      </c>
      <c r="AB384" s="687" t="s">
        <v>3</v>
      </c>
      <c r="AC384" s="687" t="s">
        <v>3</v>
      </c>
      <c r="AD384" s="687" t="s">
        <v>3</v>
      </c>
      <c r="AE384" s="687" t="s">
        <v>3</v>
      </c>
      <c r="AF384" s="687" t="s">
        <v>3</v>
      </c>
      <c r="AG384" s="687" t="s">
        <v>3</v>
      </c>
      <c r="AH384" s="687" t="s">
        <v>3</v>
      </c>
      <c r="AI384" s="83"/>
      <c r="AJ384" s="84"/>
      <c r="AK384" s="85"/>
      <c r="AL384" s="717" t="s">
        <v>826</v>
      </c>
      <c r="AM384" s="717" t="s">
        <v>2</v>
      </c>
      <c r="AN384" s="717" t="s">
        <v>2</v>
      </c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3"/>
      <c r="BE384" s="84"/>
      <c r="BF384" s="84"/>
      <c r="BG384" s="84"/>
      <c r="BH384" s="85"/>
    </row>
    <row r="385" spans="1:60" s="222" customFormat="1" ht="17.25" customHeight="1" x14ac:dyDescent="0.2">
      <c r="A385" s="2254"/>
      <c r="B385" s="215" t="s">
        <v>1785</v>
      </c>
      <c r="C385" s="216"/>
      <c r="D385" s="217" t="s">
        <v>843</v>
      </c>
      <c r="E385" s="216">
        <f>SUM(E382:E384)</f>
        <v>75</v>
      </c>
      <c r="F385" s="216"/>
      <c r="G385" s="218"/>
      <c r="H385" s="219"/>
      <c r="I385" s="219"/>
      <c r="J385" s="219">
        <f>SUM(J382:J384)</f>
        <v>25</v>
      </c>
      <c r="K385" s="219">
        <f>SUM(K382:K384)</f>
        <v>25</v>
      </c>
      <c r="L385" s="219">
        <f>SUM(L382:L384)</f>
        <v>25</v>
      </c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Z385" s="220"/>
      <c r="AA385" s="220"/>
      <c r="AB385" s="220"/>
      <c r="AC385" s="219"/>
      <c r="AD385" s="219"/>
      <c r="AE385" s="219"/>
      <c r="AF385" s="219"/>
      <c r="AG385" s="219"/>
      <c r="AH385" s="219"/>
      <c r="AI385" s="221"/>
      <c r="AK385" s="223"/>
      <c r="AL385" s="219"/>
      <c r="AM385" s="219"/>
      <c r="AN385" s="219"/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21"/>
      <c r="BH385" s="223"/>
    </row>
    <row r="386" spans="1:60" ht="17.25" customHeight="1" x14ac:dyDescent="0.2">
      <c r="A386" s="2252">
        <v>2</v>
      </c>
      <c r="B386" s="76" t="s">
        <v>73</v>
      </c>
      <c r="C386" s="224" t="s">
        <v>32</v>
      </c>
      <c r="D386" s="224" t="s">
        <v>899</v>
      </c>
      <c r="E386" s="212">
        <v>60</v>
      </c>
      <c r="F386" s="185">
        <f t="shared" ref="F386:F407" si="30">IF(LEFT(E386,1)="*","", IF(LEFT(C386,2)="MĐ",E386*2,E386))</f>
        <v>120</v>
      </c>
      <c r="G386" s="213" t="s">
        <v>900</v>
      </c>
      <c r="H386" s="109" t="s">
        <v>36</v>
      </c>
      <c r="I386" s="81"/>
      <c r="J386" s="81">
        <v>20</v>
      </c>
      <c r="K386" s="81">
        <v>20</v>
      </c>
      <c r="L386" s="81">
        <v>20</v>
      </c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92"/>
      <c r="AA386" s="92"/>
      <c r="AB386" s="92"/>
      <c r="AC386" s="81"/>
      <c r="AD386" s="81"/>
      <c r="AE386" s="81"/>
      <c r="AF386" s="81"/>
      <c r="AG386" s="81"/>
      <c r="AH386" s="81"/>
      <c r="AI386" s="83"/>
      <c r="AJ386" s="84"/>
      <c r="AK386" s="85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3"/>
      <c r="BE386" s="84"/>
      <c r="BF386" s="84"/>
      <c r="BG386" s="84"/>
      <c r="BH386" s="85"/>
    </row>
    <row r="387" spans="1:60" ht="17.25" customHeight="1" x14ac:dyDescent="0.2">
      <c r="A387" s="2253"/>
      <c r="B387" s="76" t="s">
        <v>73</v>
      </c>
      <c r="C387" s="224" t="s">
        <v>32</v>
      </c>
      <c r="D387" s="224" t="s">
        <v>901</v>
      </c>
      <c r="E387" s="212">
        <v>60</v>
      </c>
      <c r="F387" s="185">
        <f t="shared" si="30"/>
        <v>120</v>
      </c>
      <c r="G387" s="213" t="s">
        <v>900</v>
      </c>
      <c r="H387" s="109" t="s">
        <v>36</v>
      </c>
      <c r="I387" s="81"/>
      <c r="J387" s="81">
        <v>20</v>
      </c>
      <c r="K387" s="81">
        <v>20</v>
      </c>
      <c r="L387" s="81">
        <v>20</v>
      </c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92"/>
      <c r="AA387" s="92"/>
      <c r="AB387" s="92"/>
      <c r="AC387" s="81"/>
      <c r="AD387" s="81"/>
      <c r="AE387" s="81"/>
      <c r="AF387" s="81"/>
      <c r="AG387" s="81"/>
      <c r="AH387" s="81"/>
      <c r="AI387" s="83"/>
      <c r="AJ387" s="84"/>
      <c r="AK387" s="85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3"/>
      <c r="BE387" s="84"/>
      <c r="BF387" s="84"/>
      <c r="BG387" s="84"/>
      <c r="BH387" s="85"/>
    </row>
    <row r="388" spans="1:60" ht="17.25" customHeight="1" x14ac:dyDescent="0.2">
      <c r="A388" s="2253"/>
      <c r="B388" s="76" t="s">
        <v>73</v>
      </c>
      <c r="C388" s="224" t="s">
        <v>37</v>
      </c>
      <c r="D388" s="224" t="s">
        <v>902</v>
      </c>
      <c r="E388" s="212">
        <v>90</v>
      </c>
      <c r="F388" s="185">
        <f t="shared" si="30"/>
        <v>180</v>
      </c>
      <c r="G388" s="213" t="s">
        <v>343</v>
      </c>
      <c r="H388" s="109" t="s">
        <v>38</v>
      </c>
      <c r="I388" s="81"/>
      <c r="J388" s="81"/>
      <c r="K388" s="81"/>
      <c r="L388" s="81"/>
      <c r="M388" s="81">
        <v>20</v>
      </c>
      <c r="N388" s="81">
        <v>20</v>
      </c>
      <c r="O388" s="81">
        <v>20</v>
      </c>
      <c r="P388" s="81">
        <v>30</v>
      </c>
      <c r="Q388" s="81"/>
      <c r="R388" s="81"/>
      <c r="S388" s="81"/>
      <c r="T388" s="81"/>
      <c r="U388" s="81"/>
      <c r="V388" s="81"/>
      <c r="W388" s="81"/>
      <c r="X388" s="81"/>
      <c r="Y388" s="81"/>
      <c r="Z388" s="92"/>
      <c r="AA388" s="92"/>
      <c r="AB388" s="92"/>
      <c r="AC388" s="81"/>
      <c r="AD388" s="81"/>
      <c r="AE388" s="81"/>
      <c r="AF388" s="81"/>
      <c r="AG388" s="81"/>
      <c r="AH388" s="81"/>
      <c r="AI388" s="83"/>
      <c r="AJ388" s="84"/>
      <c r="AK388" s="85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3"/>
      <c r="BE388" s="84"/>
      <c r="BF388" s="84"/>
      <c r="BG388" s="84"/>
      <c r="BH388" s="85"/>
    </row>
    <row r="389" spans="1:60" ht="17.25" customHeight="1" x14ac:dyDescent="0.2">
      <c r="A389" s="2253"/>
      <c r="B389" s="76" t="s">
        <v>73</v>
      </c>
      <c r="C389" s="224" t="s">
        <v>37</v>
      </c>
      <c r="D389" s="224" t="s">
        <v>903</v>
      </c>
      <c r="E389" s="212">
        <v>90</v>
      </c>
      <c r="F389" s="185">
        <f t="shared" si="30"/>
        <v>180</v>
      </c>
      <c r="G389" s="213" t="s">
        <v>338</v>
      </c>
      <c r="H389" s="109" t="s">
        <v>81</v>
      </c>
      <c r="I389" s="81"/>
      <c r="J389" s="81"/>
      <c r="K389" s="81"/>
      <c r="L389" s="81"/>
      <c r="M389" s="81">
        <v>20</v>
      </c>
      <c r="N389" s="81">
        <v>20</v>
      </c>
      <c r="O389" s="81">
        <v>20</v>
      </c>
      <c r="P389" s="81">
        <v>30</v>
      </c>
      <c r="Q389" s="81"/>
      <c r="R389" s="81"/>
      <c r="S389" s="81"/>
      <c r="T389" s="81"/>
      <c r="U389" s="81"/>
      <c r="V389" s="81"/>
      <c r="W389" s="81"/>
      <c r="X389" s="81"/>
      <c r="Y389" s="81"/>
      <c r="Z389" s="92"/>
      <c r="AA389" s="92"/>
      <c r="AB389" s="92"/>
      <c r="AC389" s="81"/>
      <c r="AD389" s="81"/>
      <c r="AE389" s="81"/>
      <c r="AF389" s="81"/>
      <c r="AG389" s="81"/>
      <c r="AH389" s="81"/>
      <c r="AI389" s="83"/>
      <c r="AJ389" s="84"/>
      <c r="AK389" s="85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3"/>
      <c r="BE389" s="84"/>
      <c r="BF389" s="84"/>
      <c r="BG389" s="84"/>
      <c r="BH389" s="85"/>
    </row>
    <row r="390" spans="1:60" ht="17.25" customHeight="1" x14ac:dyDescent="0.2">
      <c r="A390" s="2253"/>
      <c r="B390" s="76" t="s">
        <v>73</v>
      </c>
      <c r="C390" s="224" t="s">
        <v>112</v>
      </c>
      <c r="D390" s="224" t="s">
        <v>904</v>
      </c>
      <c r="E390" s="212">
        <v>90</v>
      </c>
      <c r="F390" s="185">
        <f t="shared" si="30"/>
        <v>180</v>
      </c>
      <c r="G390" s="213" t="s">
        <v>325</v>
      </c>
      <c r="H390" s="109" t="s">
        <v>53</v>
      </c>
      <c r="I390" s="81"/>
      <c r="J390" s="81"/>
      <c r="K390" s="81"/>
      <c r="L390" s="81"/>
      <c r="M390" s="81"/>
      <c r="N390" s="81"/>
      <c r="O390" s="81"/>
      <c r="P390" s="81"/>
      <c r="Q390" s="81">
        <v>20</v>
      </c>
      <c r="R390" s="81">
        <v>20</v>
      </c>
      <c r="S390" s="81">
        <v>20</v>
      </c>
      <c r="T390" s="81">
        <v>30</v>
      </c>
      <c r="U390" s="81"/>
      <c r="V390" s="81"/>
      <c r="W390" s="81"/>
      <c r="X390" s="81"/>
      <c r="Y390" s="81"/>
      <c r="Z390" s="92"/>
      <c r="AA390" s="92"/>
      <c r="AB390" s="92"/>
      <c r="AC390" s="81"/>
      <c r="AD390" s="81"/>
      <c r="AE390" s="81"/>
      <c r="AF390" s="81"/>
      <c r="AG390" s="81"/>
      <c r="AH390" s="81"/>
      <c r="AI390" s="83"/>
      <c r="AJ390" s="84"/>
      <c r="AK390" s="85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3"/>
      <c r="BE390" s="84"/>
      <c r="BF390" s="84"/>
      <c r="BG390" s="84"/>
      <c r="BH390" s="85"/>
    </row>
    <row r="391" spans="1:60" ht="17.25" customHeight="1" x14ac:dyDescent="0.2">
      <c r="A391" s="2253"/>
      <c r="B391" s="76" t="s">
        <v>73</v>
      </c>
      <c r="C391" s="224" t="s">
        <v>112</v>
      </c>
      <c r="D391" s="224" t="s">
        <v>905</v>
      </c>
      <c r="E391" s="212">
        <v>90</v>
      </c>
      <c r="F391" s="185">
        <f t="shared" si="30"/>
        <v>180</v>
      </c>
      <c r="G391" s="213" t="s">
        <v>341</v>
      </c>
      <c r="H391" s="109" t="s">
        <v>64</v>
      </c>
      <c r="I391" s="81"/>
      <c r="J391" s="81"/>
      <c r="K391" s="81"/>
      <c r="L391" s="81"/>
      <c r="M391" s="81"/>
      <c r="N391" s="81"/>
      <c r="O391" s="81"/>
      <c r="P391" s="81"/>
      <c r="Q391" s="81">
        <v>20</v>
      </c>
      <c r="R391" s="81">
        <v>20</v>
      </c>
      <c r="S391" s="81">
        <v>20</v>
      </c>
      <c r="T391" s="81">
        <v>30</v>
      </c>
      <c r="U391" s="81"/>
      <c r="V391" s="81"/>
      <c r="W391" s="81"/>
      <c r="X391" s="81"/>
      <c r="Y391" s="81"/>
      <c r="Z391" s="92"/>
      <c r="AA391" s="92"/>
      <c r="AB391" s="92"/>
      <c r="AC391" s="81"/>
      <c r="AD391" s="81"/>
      <c r="AE391" s="81"/>
      <c r="AF391" s="81"/>
      <c r="AG391" s="81"/>
      <c r="AH391" s="81"/>
      <c r="AI391" s="83"/>
      <c r="AJ391" s="84"/>
      <c r="AK391" s="85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3"/>
      <c r="BE391" s="84"/>
      <c r="BF391" s="84"/>
      <c r="BG391" s="84"/>
      <c r="BH391" s="85"/>
    </row>
    <row r="392" spans="1:60" ht="17.25" customHeight="1" x14ac:dyDescent="0.2">
      <c r="A392" s="2253"/>
      <c r="B392" s="76" t="s">
        <v>73</v>
      </c>
      <c r="C392" s="224" t="s">
        <v>66</v>
      </c>
      <c r="D392" s="224" t="s">
        <v>906</v>
      </c>
      <c r="E392" s="212">
        <v>60</v>
      </c>
      <c r="F392" s="185">
        <f t="shared" si="30"/>
        <v>120</v>
      </c>
      <c r="G392" s="213" t="s">
        <v>907</v>
      </c>
      <c r="H392" s="109" t="s">
        <v>82</v>
      </c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>
        <v>20</v>
      </c>
      <c r="V392" s="81">
        <v>20</v>
      </c>
      <c r="W392" s="81">
        <v>20</v>
      </c>
      <c r="X392" s="81"/>
      <c r="Y392" s="81"/>
      <c r="Z392" s="92"/>
      <c r="AA392" s="92"/>
      <c r="AB392" s="92"/>
      <c r="AC392" s="81"/>
      <c r="AD392" s="81"/>
      <c r="AE392" s="81"/>
      <c r="AF392" s="81"/>
      <c r="AG392" s="81"/>
      <c r="AH392" s="81"/>
      <c r="AI392" s="83"/>
      <c r="AJ392" s="84"/>
      <c r="AK392" s="85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3"/>
      <c r="BE392" s="84"/>
      <c r="BF392" s="84"/>
      <c r="BG392" s="84"/>
      <c r="BH392" s="85"/>
    </row>
    <row r="393" spans="1:60" ht="17.25" customHeight="1" x14ac:dyDescent="0.2">
      <c r="A393" s="2253"/>
      <c r="B393" s="76" t="s">
        <v>73</v>
      </c>
      <c r="C393" s="224" t="s">
        <v>66</v>
      </c>
      <c r="D393" s="224" t="s">
        <v>908</v>
      </c>
      <c r="E393" s="212">
        <v>60</v>
      </c>
      <c r="F393" s="185">
        <f t="shared" si="30"/>
        <v>120</v>
      </c>
      <c r="G393" s="213" t="s">
        <v>907</v>
      </c>
      <c r="H393" s="109" t="s">
        <v>82</v>
      </c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>
        <v>20</v>
      </c>
      <c r="V393" s="81">
        <v>20</v>
      </c>
      <c r="W393" s="81">
        <v>20</v>
      </c>
      <c r="X393" s="81"/>
      <c r="Y393" s="81"/>
      <c r="Z393" s="92"/>
      <c r="AA393" s="92"/>
      <c r="AB393" s="92"/>
      <c r="AC393" s="81"/>
      <c r="AD393" s="81"/>
      <c r="AE393" s="81"/>
      <c r="AF393" s="81"/>
      <c r="AG393" s="81"/>
      <c r="AH393" s="81"/>
      <c r="AI393" s="83"/>
      <c r="AJ393" s="84"/>
      <c r="AK393" s="85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3"/>
      <c r="BE393" s="84"/>
      <c r="BF393" s="84"/>
      <c r="BG393" s="84"/>
      <c r="BH393" s="85"/>
    </row>
    <row r="394" spans="1:60" ht="17.25" customHeight="1" x14ac:dyDescent="0.2">
      <c r="A394" s="2253"/>
      <c r="B394" s="76" t="s">
        <v>73</v>
      </c>
      <c r="C394" s="224" t="s">
        <v>40</v>
      </c>
      <c r="D394" s="224" t="s">
        <v>909</v>
      </c>
      <c r="E394" s="212">
        <v>60</v>
      </c>
      <c r="F394" s="185">
        <f t="shared" si="30"/>
        <v>120</v>
      </c>
      <c r="G394" s="213" t="s">
        <v>339</v>
      </c>
      <c r="H394" s="109" t="s">
        <v>41</v>
      </c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>
        <v>20</v>
      </c>
      <c r="Y394" s="81">
        <v>20</v>
      </c>
      <c r="Z394" s="92">
        <v>20</v>
      </c>
      <c r="AA394" s="92"/>
      <c r="AB394" s="92"/>
      <c r="AC394" s="81"/>
      <c r="AD394" s="81"/>
      <c r="AE394" s="81"/>
      <c r="AF394" s="81"/>
      <c r="AG394" s="81"/>
      <c r="AH394" s="81"/>
      <c r="AI394" s="83"/>
      <c r="AJ394" s="84"/>
      <c r="AK394" s="85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3"/>
      <c r="BE394" s="84"/>
      <c r="BF394" s="84"/>
      <c r="BG394" s="84"/>
      <c r="BH394" s="85"/>
    </row>
    <row r="395" spans="1:60" ht="17.25" customHeight="1" x14ac:dyDescent="0.2">
      <c r="A395" s="2253"/>
      <c r="B395" s="76" t="s">
        <v>73</v>
      </c>
      <c r="C395" s="224" t="s">
        <v>40</v>
      </c>
      <c r="D395" s="224" t="s">
        <v>910</v>
      </c>
      <c r="E395" s="212">
        <v>60</v>
      </c>
      <c r="F395" s="185">
        <f t="shared" si="30"/>
        <v>120</v>
      </c>
      <c r="G395" s="213" t="s">
        <v>339</v>
      </c>
      <c r="H395" s="109" t="s">
        <v>41</v>
      </c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>
        <v>20</v>
      </c>
      <c r="Y395" s="81">
        <v>20</v>
      </c>
      <c r="Z395" s="92">
        <v>20</v>
      </c>
      <c r="AA395" s="92"/>
      <c r="AB395" s="92"/>
      <c r="AC395" s="81"/>
      <c r="AD395" s="81"/>
      <c r="AE395" s="81"/>
      <c r="AF395" s="81"/>
      <c r="AG395" s="81"/>
      <c r="AH395" s="81"/>
      <c r="AI395" s="83"/>
      <c r="AJ395" s="84"/>
      <c r="AK395" s="85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3"/>
      <c r="BE395" s="84"/>
      <c r="BF395" s="84"/>
      <c r="BG395" s="84"/>
      <c r="BH395" s="85"/>
    </row>
    <row r="396" spans="1:60" ht="17.25" customHeight="1" x14ac:dyDescent="0.2">
      <c r="A396" s="2253"/>
      <c r="B396" s="76" t="s">
        <v>73</v>
      </c>
      <c r="C396" s="224" t="s">
        <v>43</v>
      </c>
      <c r="D396" s="224" t="s">
        <v>911</v>
      </c>
      <c r="E396" s="225">
        <v>90</v>
      </c>
      <c r="F396" s="185">
        <f t="shared" si="30"/>
        <v>180</v>
      </c>
      <c r="G396" s="213" t="s">
        <v>907</v>
      </c>
      <c r="H396" s="109" t="s">
        <v>82</v>
      </c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92"/>
      <c r="AA396" s="92">
        <v>20</v>
      </c>
      <c r="AB396" s="92">
        <v>20</v>
      </c>
      <c r="AC396" s="81">
        <v>20</v>
      </c>
      <c r="AD396" s="81">
        <v>20</v>
      </c>
      <c r="AE396" s="81">
        <v>10</v>
      </c>
      <c r="AF396" s="81"/>
      <c r="AG396" s="81"/>
      <c r="AH396" s="81"/>
      <c r="AI396" s="83"/>
      <c r="AJ396" s="84"/>
      <c r="AK396" s="85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3"/>
      <c r="BE396" s="84"/>
      <c r="BF396" s="84"/>
      <c r="BG396" s="84"/>
      <c r="BH396" s="85"/>
    </row>
    <row r="397" spans="1:60" ht="17.25" customHeight="1" x14ac:dyDescent="0.2">
      <c r="A397" s="2253"/>
      <c r="B397" s="76" t="s">
        <v>73</v>
      </c>
      <c r="C397" s="224" t="s">
        <v>43</v>
      </c>
      <c r="D397" s="224" t="s">
        <v>912</v>
      </c>
      <c r="E397" s="225">
        <v>90</v>
      </c>
      <c r="F397" s="185">
        <f t="shared" si="30"/>
        <v>180</v>
      </c>
      <c r="G397" s="213" t="s">
        <v>913</v>
      </c>
      <c r="H397" s="109" t="s">
        <v>99</v>
      </c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92"/>
      <c r="AA397" s="92">
        <v>20</v>
      </c>
      <c r="AB397" s="92">
        <v>20</v>
      </c>
      <c r="AC397" s="81">
        <v>20</v>
      </c>
      <c r="AD397" s="81">
        <v>20</v>
      </c>
      <c r="AE397" s="81">
        <v>10</v>
      </c>
      <c r="AF397" s="81"/>
      <c r="AG397" s="81"/>
      <c r="AH397" s="81"/>
      <c r="AI397" s="83"/>
      <c r="AJ397" s="84"/>
      <c r="AK397" s="85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3"/>
      <c r="BE397" s="84"/>
      <c r="BF397" s="84"/>
      <c r="BG397" s="84"/>
      <c r="BH397" s="85"/>
    </row>
    <row r="398" spans="1:60" ht="17.25" customHeight="1" x14ac:dyDescent="0.2">
      <c r="A398" s="2253"/>
      <c r="B398" s="76" t="s">
        <v>73</v>
      </c>
      <c r="C398" s="226" t="s">
        <v>45</v>
      </c>
      <c r="D398" s="227" t="s">
        <v>914</v>
      </c>
      <c r="E398" s="225">
        <v>30</v>
      </c>
      <c r="F398" s="185">
        <f t="shared" si="30"/>
        <v>30</v>
      </c>
      <c r="G398" s="213" t="s">
        <v>349</v>
      </c>
      <c r="H398" s="109" t="s">
        <v>435</v>
      </c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92"/>
      <c r="AA398" s="92"/>
      <c r="AB398" s="92"/>
      <c r="AC398" s="81"/>
      <c r="AD398" s="81"/>
      <c r="AE398" s="81"/>
      <c r="AF398" s="81">
        <v>18</v>
      </c>
      <c r="AG398" s="81">
        <v>12</v>
      </c>
      <c r="AH398" s="81"/>
      <c r="AI398" s="83"/>
      <c r="AJ398" s="84"/>
      <c r="AK398" s="85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3"/>
      <c r="BE398" s="84"/>
      <c r="BF398" s="84"/>
      <c r="BG398" s="84"/>
      <c r="BH398" s="85"/>
    </row>
    <row r="399" spans="1:60" ht="17.25" customHeight="1" x14ac:dyDescent="0.2">
      <c r="A399" s="2253"/>
      <c r="B399" s="76" t="s">
        <v>73</v>
      </c>
      <c r="C399" s="228" t="s">
        <v>113</v>
      </c>
      <c r="D399" s="229" t="s">
        <v>10</v>
      </c>
      <c r="E399" s="225" t="s">
        <v>1787</v>
      </c>
      <c r="F399" s="185" t="str">
        <f t="shared" si="30"/>
        <v/>
      </c>
      <c r="G399" s="213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92"/>
      <c r="AA399" s="92"/>
      <c r="AB399" s="92"/>
      <c r="AC399" s="81"/>
      <c r="AD399" s="81"/>
      <c r="AE399" s="81"/>
      <c r="AF399" s="81"/>
      <c r="AG399" s="81"/>
      <c r="AH399" s="81"/>
      <c r="AI399" s="83"/>
      <c r="AJ399" s="84"/>
      <c r="AK399" s="85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3"/>
      <c r="BE399" s="84"/>
      <c r="BF399" s="84"/>
      <c r="BG399" s="84"/>
      <c r="BH399" s="85"/>
    </row>
    <row r="400" spans="1:60" s="106" customFormat="1" ht="17.25" customHeight="1" x14ac:dyDescent="0.2">
      <c r="A400" s="2254"/>
      <c r="B400" s="424" t="s">
        <v>1786</v>
      </c>
      <c r="C400" s="95"/>
      <c r="D400" s="95" t="s">
        <v>843</v>
      </c>
      <c r="E400" s="95">
        <f>SUM(E386:E399)</f>
        <v>930</v>
      </c>
      <c r="F400" s="95"/>
      <c r="G400" s="96"/>
      <c r="H400" s="97"/>
      <c r="I400" s="98"/>
      <c r="J400" s="99">
        <f>SUM(J386:J399)</f>
        <v>40</v>
      </c>
      <c r="K400" s="99">
        <f t="shared" ref="K400:AG400" si="31">SUM(K386:K399)</f>
        <v>40</v>
      </c>
      <c r="L400" s="99">
        <f t="shared" si="31"/>
        <v>40</v>
      </c>
      <c r="M400" s="99">
        <f t="shared" si="31"/>
        <v>40</v>
      </c>
      <c r="N400" s="99">
        <f t="shared" si="31"/>
        <v>40</v>
      </c>
      <c r="O400" s="99">
        <f t="shared" si="31"/>
        <v>40</v>
      </c>
      <c r="P400" s="99">
        <f t="shared" si="31"/>
        <v>60</v>
      </c>
      <c r="Q400" s="99">
        <f t="shared" si="31"/>
        <v>40</v>
      </c>
      <c r="R400" s="99">
        <f t="shared" si="31"/>
        <v>40</v>
      </c>
      <c r="S400" s="99">
        <f t="shared" si="31"/>
        <v>40</v>
      </c>
      <c r="T400" s="99">
        <f t="shared" si="31"/>
        <v>60</v>
      </c>
      <c r="U400" s="99">
        <f t="shared" si="31"/>
        <v>40</v>
      </c>
      <c r="V400" s="99">
        <f t="shared" si="31"/>
        <v>40</v>
      </c>
      <c r="W400" s="99">
        <f t="shared" si="31"/>
        <v>40</v>
      </c>
      <c r="X400" s="99">
        <f t="shared" si="31"/>
        <v>40</v>
      </c>
      <c r="Y400" s="99">
        <f t="shared" si="31"/>
        <v>40</v>
      </c>
      <c r="Z400" s="99">
        <f t="shared" si="31"/>
        <v>40</v>
      </c>
      <c r="AA400" s="99">
        <f t="shared" si="31"/>
        <v>40</v>
      </c>
      <c r="AB400" s="99">
        <f t="shared" si="31"/>
        <v>40</v>
      </c>
      <c r="AC400" s="99">
        <f t="shared" si="31"/>
        <v>40</v>
      </c>
      <c r="AD400" s="99">
        <f t="shared" si="31"/>
        <v>40</v>
      </c>
      <c r="AE400" s="99">
        <f t="shared" si="31"/>
        <v>20</v>
      </c>
      <c r="AF400" s="99">
        <f t="shared" si="31"/>
        <v>18</v>
      </c>
      <c r="AG400" s="99">
        <f t="shared" si="31"/>
        <v>12</v>
      </c>
      <c r="AH400" s="99">
        <f t="shared" ref="AH400:BH400" si="32">SUM(AH382:AH399)</f>
        <v>0</v>
      </c>
      <c r="AI400" s="100">
        <f t="shared" si="32"/>
        <v>0</v>
      </c>
      <c r="AJ400" s="101">
        <f t="shared" si="32"/>
        <v>0</v>
      </c>
      <c r="AK400" s="102">
        <f t="shared" si="32"/>
        <v>0</v>
      </c>
      <c r="AL400" s="99">
        <f t="shared" si="32"/>
        <v>0</v>
      </c>
      <c r="AM400" s="99">
        <f t="shared" si="32"/>
        <v>0</v>
      </c>
      <c r="AN400" s="99">
        <f t="shared" si="32"/>
        <v>0</v>
      </c>
      <c r="AO400" s="99">
        <f t="shared" si="32"/>
        <v>0</v>
      </c>
      <c r="AP400" s="99">
        <f t="shared" si="32"/>
        <v>0</v>
      </c>
      <c r="AQ400" s="99">
        <f t="shared" si="32"/>
        <v>0</v>
      </c>
      <c r="AR400" s="99">
        <f t="shared" si="32"/>
        <v>0</v>
      </c>
      <c r="AS400" s="99">
        <f t="shared" si="32"/>
        <v>0</v>
      </c>
      <c r="AT400" s="99">
        <f t="shared" si="32"/>
        <v>0</v>
      </c>
      <c r="AU400" s="99">
        <f t="shared" si="32"/>
        <v>0</v>
      </c>
      <c r="AV400" s="99">
        <f t="shared" si="32"/>
        <v>0</v>
      </c>
      <c r="AW400" s="99">
        <f t="shared" si="32"/>
        <v>0</v>
      </c>
      <c r="AX400" s="99">
        <f t="shared" si="32"/>
        <v>0</v>
      </c>
      <c r="AY400" s="99">
        <f t="shared" si="32"/>
        <v>0</v>
      </c>
      <c r="AZ400" s="99">
        <f t="shared" si="32"/>
        <v>0</v>
      </c>
      <c r="BA400" s="99">
        <f t="shared" si="32"/>
        <v>0</v>
      </c>
      <c r="BB400" s="99">
        <f t="shared" si="32"/>
        <v>0</v>
      </c>
      <c r="BC400" s="99">
        <f t="shared" si="32"/>
        <v>0</v>
      </c>
      <c r="BD400" s="103">
        <f t="shared" si="32"/>
        <v>0</v>
      </c>
      <c r="BE400" s="104">
        <f t="shared" si="32"/>
        <v>0</v>
      </c>
      <c r="BF400" s="104">
        <f t="shared" si="32"/>
        <v>0</v>
      </c>
      <c r="BG400" s="104">
        <f t="shared" si="32"/>
        <v>0</v>
      </c>
      <c r="BH400" s="105">
        <f t="shared" si="32"/>
        <v>0</v>
      </c>
    </row>
    <row r="401" spans="1:60" ht="17.25" customHeight="1" x14ac:dyDescent="0.2">
      <c r="A401" s="2247">
        <v>3</v>
      </c>
      <c r="B401" s="107" t="s">
        <v>89</v>
      </c>
      <c r="C401" s="147" t="s">
        <v>97</v>
      </c>
      <c r="D401" s="230" t="s">
        <v>915</v>
      </c>
      <c r="E401" s="108">
        <v>30</v>
      </c>
      <c r="F401" s="185">
        <f t="shared" si="30"/>
        <v>30</v>
      </c>
      <c r="G401" s="116" t="s">
        <v>325</v>
      </c>
      <c r="H401" s="116" t="s">
        <v>53</v>
      </c>
      <c r="I401" s="109"/>
      <c r="J401" s="109">
        <v>15</v>
      </c>
      <c r="K401" s="109">
        <v>15</v>
      </c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110"/>
      <c r="AJ401" s="111"/>
      <c r="AK401" s="11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83"/>
      <c r="BE401" s="84"/>
      <c r="BF401" s="84"/>
      <c r="BG401" s="84"/>
      <c r="BH401" s="85"/>
    </row>
    <row r="402" spans="1:60" ht="17.25" customHeight="1" x14ac:dyDescent="0.2">
      <c r="A402" s="2248"/>
      <c r="B402" s="107" t="s">
        <v>89</v>
      </c>
      <c r="C402" s="231" t="s">
        <v>51</v>
      </c>
      <c r="D402" s="232" t="s">
        <v>916</v>
      </c>
      <c r="E402" s="108">
        <v>114</v>
      </c>
      <c r="F402" s="185">
        <f t="shared" si="30"/>
        <v>228</v>
      </c>
      <c r="G402" s="116" t="s">
        <v>337</v>
      </c>
      <c r="H402" s="116" t="s">
        <v>80</v>
      </c>
      <c r="I402" s="109"/>
      <c r="J402" s="109"/>
      <c r="K402" s="109"/>
      <c r="L402" s="92"/>
      <c r="M402" s="92"/>
      <c r="N402" s="92"/>
      <c r="O402" s="92">
        <v>16</v>
      </c>
      <c r="P402" s="92">
        <v>16</v>
      </c>
      <c r="Q402" s="92">
        <v>16</v>
      </c>
      <c r="R402" s="92">
        <v>16</v>
      </c>
      <c r="S402" s="92">
        <v>16</v>
      </c>
      <c r="T402" s="92">
        <v>16</v>
      </c>
      <c r="U402" s="92">
        <v>18</v>
      </c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110"/>
      <c r="AJ402" s="111"/>
      <c r="AK402" s="11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83"/>
      <c r="BE402" s="84"/>
      <c r="BF402" s="84"/>
      <c r="BG402" s="84"/>
      <c r="BH402" s="85"/>
    </row>
    <row r="403" spans="1:60" ht="17.25" customHeight="1" x14ac:dyDescent="0.2">
      <c r="A403" s="2248"/>
      <c r="B403" s="107" t="s">
        <v>89</v>
      </c>
      <c r="C403" s="231" t="s">
        <v>51</v>
      </c>
      <c r="D403" s="232" t="s">
        <v>916</v>
      </c>
      <c r="E403" s="108">
        <v>143</v>
      </c>
      <c r="F403" s="185">
        <f t="shared" si="30"/>
        <v>286</v>
      </c>
      <c r="G403" s="116" t="s">
        <v>327</v>
      </c>
      <c r="H403" s="116" t="s">
        <v>74</v>
      </c>
      <c r="I403" s="109"/>
      <c r="J403" s="109"/>
      <c r="K403" s="109"/>
      <c r="L403" s="92"/>
      <c r="M403" s="92"/>
      <c r="N403" s="92"/>
      <c r="O403" s="92">
        <v>16</v>
      </c>
      <c r="P403" s="92">
        <v>16</v>
      </c>
      <c r="Q403" s="92">
        <v>16</v>
      </c>
      <c r="R403" s="92">
        <v>16</v>
      </c>
      <c r="S403" s="92">
        <v>16</v>
      </c>
      <c r="T403" s="92">
        <v>16</v>
      </c>
      <c r="U403" s="92">
        <v>16</v>
      </c>
      <c r="V403" s="92">
        <v>16</v>
      </c>
      <c r="W403" s="92">
        <v>15</v>
      </c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110"/>
      <c r="AJ403" s="111"/>
      <c r="AK403" s="11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83"/>
      <c r="BE403" s="84"/>
      <c r="BF403" s="84"/>
      <c r="BG403" s="84"/>
      <c r="BH403" s="85"/>
    </row>
    <row r="404" spans="1:60" ht="17.25" customHeight="1" x14ac:dyDescent="0.2">
      <c r="A404" s="2248"/>
      <c r="B404" s="107" t="s">
        <v>89</v>
      </c>
      <c r="C404" s="231" t="s">
        <v>88</v>
      </c>
      <c r="D404" s="232" t="s">
        <v>917</v>
      </c>
      <c r="E404" s="108">
        <v>120</v>
      </c>
      <c r="F404" s="185">
        <f t="shared" si="30"/>
        <v>240</v>
      </c>
      <c r="G404" s="116" t="s">
        <v>333</v>
      </c>
      <c r="H404" s="116" t="s">
        <v>105</v>
      </c>
      <c r="I404" s="109"/>
      <c r="J404" s="109"/>
      <c r="K404" s="109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>
        <v>16</v>
      </c>
      <c r="Y404" s="92">
        <v>16</v>
      </c>
      <c r="Z404" s="92">
        <v>16</v>
      </c>
      <c r="AA404" s="92">
        <v>16</v>
      </c>
      <c r="AB404" s="92">
        <v>16</v>
      </c>
      <c r="AC404" s="92">
        <v>16</v>
      </c>
      <c r="AD404" s="92">
        <v>16</v>
      </c>
      <c r="AE404" s="92">
        <v>8</v>
      </c>
      <c r="AF404" s="92"/>
      <c r="AG404" s="92"/>
      <c r="AH404" s="92"/>
      <c r="AI404" s="110"/>
      <c r="AJ404" s="111"/>
      <c r="AK404" s="11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83"/>
      <c r="BE404" s="84"/>
      <c r="BF404" s="84"/>
      <c r="BG404" s="84"/>
      <c r="BH404" s="85"/>
    </row>
    <row r="405" spans="1:60" ht="17.25" customHeight="1" x14ac:dyDescent="0.2">
      <c r="A405" s="2248"/>
      <c r="B405" s="107" t="s">
        <v>89</v>
      </c>
      <c r="C405" s="231" t="s">
        <v>88</v>
      </c>
      <c r="D405" s="232" t="s">
        <v>917</v>
      </c>
      <c r="E405" s="108">
        <v>120</v>
      </c>
      <c r="F405" s="185">
        <f t="shared" si="30"/>
        <v>240</v>
      </c>
      <c r="G405" s="116" t="s">
        <v>335</v>
      </c>
      <c r="H405" s="116" t="s">
        <v>36</v>
      </c>
      <c r="I405" s="109"/>
      <c r="J405" s="109"/>
      <c r="K405" s="109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>
        <v>16</v>
      </c>
      <c r="Y405" s="92">
        <v>16</v>
      </c>
      <c r="Z405" s="92">
        <v>16</v>
      </c>
      <c r="AA405" s="92">
        <v>16</v>
      </c>
      <c r="AB405" s="92">
        <v>16</v>
      </c>
      <c r="AC405" s="92">
        <v>16</v>
      </c>
      <c r="AD405" s="92">
        <v>16</v>
      </c>
      <c r="AE405" s="92">
        <v>8</v>
      </c>
      <c r="AF405" s="92"/>
      <c r="AG405" s="92"/>
      <c r="AH405" s="92"/>
      <c r="AI405" s="110"/>
      <c r="AJ405" s="111"/>
      <c r="AK405" s="11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83"/>
      <c r="BE405" s="84"/>
      <c r="BF405" s="84"/>
      <c r="BG405" s="84"/>
      <c r="BH405" s="85"/>
    </row>
    <row r="406" spans="1:60" ht="17.25" customHeight="1" x14ac:dyDescent="0.2">
      <c r="A406" s="2248"/>
      <c r="B406" s="107" t="s">
        <v>89</v>
      </c>
      <c r="C406" s="231" t="s">
        <v>54</v>
      </c>
      <c r="D406" s="232" t="s">
        <v>918</v>
      </c>
      <c r="E406" s="108">
        <v>60</v>
      </c>
      <c r="F406" s="185">
        <f t="shared" si="30"/>
        <v>120</v>
      </c>
      <c r="G406" s="116" t="s">
        <v>340</v>
      </c>
      <c r="H406" s="116" t="s">
        <v>101</v>
      </c>
      <c r="I406" s="109"/>
      <c r="J406" s="109"/>
      <c r="K406" s="109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>
        <v>20</v>
      </c>
      <c r="AG406" s="92">
        <v>20</v>
      </c>
      <c r="AH406" s="92">
        <v>20</v>
      </c>
      <c r="AI406" s="110"/>
      <c r="AJ406" s="111"/>
      <c r="AK406" s="11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83"/>
      <c r="BE406" s="84"/>
      <c r="BF406" s="84"/>
      <c r="BG406" s="84"/>
      <c r="BH406" s="85"/>
    </row>
    <row r="407" spans="1:60" ht="17.25" customHeight="1" x14ac:dyDescent="0.2">
      <c r="A407" s="2248"/>
      <c r="B407" s="107" t="s">
        <v>89</v>
      </c>
      <c r="C407" s="231" t="s">
        <v>156</v>
      </c>
      <c r="D407" s="232" t="s">
        <v>862</v>
      </c>
      <c r="E407" s="108">
        <v>45</v>
      </c>
      <c r="F407" s="185">
        <f t="shared" si="30"/>
        <v>45</v>
      </c>
      <c r="G407" s="116" t="s">
        <v>321</v>
      </c>
      <c r="H407" s="141" t="s">
        <v>412</v>
      </c>
      <c r="I407" s="109"/>
      <c r="J407" s="109"/>
      <c r="K407" s="109"/>
      <c r="L407" s="81">
        <v>16</v>
      </c>
      <c r="M407" s="81">
        <v>16</v>
      </c>
      <c r="N407" s="81">
        <v>13</v>
      </c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110"/>
      <c r="AJ407" s="111"/>
      <c r="AK407" s="11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83"/>
      <c r="BE407" s="84"/>
      <c r="BF407" s="84"/>
      <c r="BG407" s="84"/>
      <c r="BH407" s="85"/>
    </row>
    <row r="408" spans="1:60" ht="17.25" customHeight="1" x14ac:dyDescent="0.2">
      <c r="A408" s="2249"/>
      <c r="B408" s="233" t="s">
        <v>1788</v>
      </c>
      <c r="C408" s="216"/>
      <c r="D408" s="216" t="s">
        <v>843</v>
      </c>
      <c r="E408" s="216">
        <f>SUM(E401:E407)</f>
        <v>632</v>
      </c>
      <c r="F408" s="216"/>
      <c r="G408" s="216">
        <f t="shared" ref="G408:AH408" si="33">SUM(G401:G407)</f>
        <v>0</v>
      </c>
      <c r="H408" s="216">
        <f t="shared" si="33"/>
        <v>0</v>
      </c>
      <c r="I408" s="216">
        <f t="shared" si="33"/>
        <v>0</v>
      </c>
      <c r="J408" s="216">
        <f t="shared" si="33"/>
        <v>15</v>
      </c>
      <c r="K408" s="216">
        <f t="shared" si="33"/>
        <v>15</v>
      </c>
      <c r="L408" s="216">
        <f t="shared" si="33"/>
        <v>16</v>
      </c>
      <c r="M408" s="216">
        <f t="shared" si="33"/>
        <v>16</v>
      </c>
      <c r="N408" s="216">
        <f t="shared" si="33"/>
        <v>13</v>
      </c>
      <c r="O408" s="216">
        <f t="shared" si="33"/>
        <v>32</v>
      </c>
      <c r="P408" s="216">
        <f t="shared" si="33"/>
        <v>32</v>
      </c>
      <c r="Q408" s="216">
        <f t="shared" si="33"/>
        <v>32</v>
      </c>
      <c r="R408" s="216">
        <f t="shared" si="33"/>
        <v>32</v>
      </c>
      <c r="S408" s="216">
        <f t="shared" si="33"/>
        <v>32</v>
      </c>
      <c r="T408" s="216">
        <f t="shared" si="33"/>
        <v>32</v>
      </c>
      <c r="U408" s="216">
        <f t="shared" si="33"/>
        <v>34</v>
      </c>
      <c r="V408" s="216">
        <f t="shared" si="33"/>
        <v>16</v>
      </c>
      <c r="W408" s="216">
        <f t="shared" si="33"/>
        <v>15</v>
      </c>
      <c r="X408" s="216">
        <f t="shared" si="33"/>
        <v>32</v>
      </c>
      <c r="Y408" s="216">
        <f t="shared" si="33"/>
        <v>32</v>
      </c>
      <c r="Z408" s="216">
        <f t="shared" si="33"/>
        <v>32</v>
      </c>
      <c r="AA408" s="216">
        <f t="shared" si="33"/>
        <v>32</v>
      </c>
      <c r="AB408" s="216">
        <f t="shared" si="33"/>
        <v>32</v>
      </c>
      <c r="AC408" s="216">
        <f t="shared" si="33"/>
        <v>32</v>
      </c>
      <c r="AD408" s="216">
        <f t="shared" si="33"/>
        <v>32</v>
      </c>
      <c r="AE408" s="216">
        <f t="shared" si="33"/>
        <v>16</v>
      </c>
      <c r="AF408" s="216">
        <f t="shared" si="33"/>
        <v>20</v>
      </c>
      <c r="AG408" s="216">
        <f t="shared" si="33"/>
        <v>20</v>
      </c>
      <c r="AH408" s="216">
        <f t="shared" si="33"/>
        <v>20</v>
      </c>
      <c r="AI408" s="234"/>
      <c r="AJ408" s="235"/>
      <c r="AK408" s="236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83"/>
      <c r="BE408" s="84"/>
      <c r="BF408" s="84"/>
      <c r="BG408" s="84"/>
      <c r="BH408" s="85"/>
    </row>
    <row r="409" spans="1:60" ht="17.25" customHeight="1" x14ac:dyDescent="0.2">
      <c r="A409" s="2247">
        <v>4</v>
      </c>
      <c r="B409" s="107" t="s">
        <v>118</v>
      </c>
      <c r="C409" s="237" t="s">
        <v>69</v>
      </c>
      <c r="D409" s="238" t="s">
        <v>919</v>
      </c>
      <c r="E409" s="237">
        <v>30</v>
      </c>
      <c r="F409" s="237">
        <v>30</v>
      </c>
      <c r="G409" s="116" t="s">
        <v>341</v>
      </c>
      <c r="H409" s="116" t="s">
        <v>64</v>
      </c>
      <c r="I409" s="109"/>
      <c r="J409" s="109"/>
      <c r="K409" s="109"/>
      <c r="L409" s="92"/>
      <c r="M409" s="92"/>
      <c r="N409" s="92"/>
      <c r="O409" s="92"/>
      <c r="P409" s="92">
        <v>15</v>
      </c>
      <c r="Q409" s="92">
        <v>15</v>
      </c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110"/>
      <c r="AJ409" s="111"/>
      <c r="AK409" s="11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83"/>
      <c r="BE409" s="84"/>
      <c r="BF409" s="84"/>
      <c r="BG409" s="84"/>
      <c r="BH409" s="85"/>
    </row>
    <row r="410" spans="1:60" ht="17.25" customHeight="1" x14ac:dyDescent="0.2">
      <c r="A410" s="2248"/>
      <c r="B410" s="107" t="s">
        <v>118</v>
      </c>
      <c r="C410" s="231" t="s">
        <v>49</v>
      </c>
      <c r="D410" s="239" t="s">
        <v>920</v>
      </c>
      <c r="E410" s="231">
        <v>60</v>
      </c>
      <c r="F410" s="231">
        <v>60</v>
      </c>
      <c r="G410" s="116" t="s">
        <v>353</v>
      </c>
      <c r="H410" s="116" t="s">
        <v>354</v>
      </c>
      <c r="I410" s="109"/>
      <c r="J410" s="109"/>
      <c r="K410" s="109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>
        <v>20</v>
      </c>
      <c r="AD410" s="92">
        <v>20</v>
      </c>
      <c r="AE410" s="92">
        <v>20</v>
      </c>
      <c r="AF410" s="92"/>
      <c r="AG410" s="92"/>
      <c r="AH410" s="92"/>
      <c r="AI410" s="110"/>
      <c r="AJ410" s="111"/>
      <c r="AK410" s="11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83"/>
      <c r="BE410" s="84"/>
      <c r="BF410" s="84"/>
      <c r="BG410" s="84"/>
      <c r="BH410" s="85"/>
    </row>
    <row r="411" spans="1:60" ht="17.25" customHeight="1" x14ac:dyDescent="0.2">
      <c r="A411" s="2248"/>
      <c r="B411" s="107" t="s">
        <v>118</v>
      </c>
      <c r="C411" s="231" t="s">
        <v>50</v>
      </c>
      <c r="D411" s="239" t="s">
        <v>921</v>
      </c>
      <c r="E411" s="231">
        <v>60</v>
      </c>
      <c r="F411" s="231">
        <v>60</v>
      </c>
      <c r="G411" s="116" t="s">
        <v>351</v>
      </c>
      <c r="H411" s="116" t="s">
        <v>350</v>
      </c>
      <c r="I411" s="92"/>
      <c r="J411" s="92"/>
      <c r="K411" s="92"/>
      <c r="L411" s="109"/>
      <c r="M411" s="109"/>
      <c r="N411" s="109"/>
      <c r="O411" s="109"/>
      <c r="P411" s="109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>
        <v>20</v>
      </c>
      <c r="AG411" s="92">
        <v>20</v>
      </c>
      <c r="AH411" s="92">
        <v>20</v>
      </c>
      <c r="AI411" s="110"/>
      <c r="AJ411" s="111"/>
      <c r="AK411" s="11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83"/>
      <c r="BE411" s="84"/>
      <c r="BF411" s="84"/>
      <c r="BG411" s="84"/>
      <c r="BH411" s="85"/>
    </row>
    <row r="412" spans="1:60" ht="17.25" customHeight="1" x14ac:dyDescent="0.2">
      <c r="A412" s="2248"/>
      <c r="B412" s="107" t="s">
        <v>118</v>
      </c>
      <c r="C412" s="231" t="s">
        <v>51</v>
      </c>
      <c r="D412" s="239" t="s">
        <v>922</v>
      </c>
      <c r="E412" s="231">
        <v>90</v>
      </c>
      <c r="F412" s="231">
        <v>90</v>
      </c>
      <c r="G412" s="116" t="s">
        <v>913</v>
      </c>
      <c r="H412" s="116" t="s">
        <v>99</v>
      </c>
      <c r="I412" s="92"/>
      <c r="J412" s="92"/>
      <c r="K412" s="92"/>
      <c r="L412" s="109"/>
      <c r="M412" s="109"/>
      <c r="N412" s="109"/>
      <c r="O412" s="109"/>
      <c r="P412" s="109"/>
      <c r="Q412" s="92"/>
      <c r="R412" s="92">
        <v>20</v>
      </c>
      <c r="S412" s="92">
        <v>20</v>
      </c>
      <c r="T412" s="92">
        <v>20</v>
      </c>
      <c r="U412" s="92">
        <v>30</v>
      </c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110"/>
      <c r="AJ412" s="111"/>
      <c r="AK412" s="11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83"/>
      <c r="BE412" s="84"/>
      <c r="BF412" s="84"/>
      <c r="BG412" s="84"/>
      <c r="BH412" s="85"/>
    </row>
    <row r="413" spans="1:60" ht="17.25" customHeight="1" x14ac:dyDescent="0.2">
      <c r="A413" s="2248"/>
      <c r="B413" s="107" t="s">
        <v>118</v>
      </c>
      <c r="C413" s="231" t="s">
        <v>70</v>
      </c>
      <c r="D413" s="239" t="s">
        <v>923</v>
      </c>
      <c r="E413" s="231">
        <v>35</v>
      </c>
      <c r="F413" s="231">
        <v>35</v>
      </c>
      <c r="G413" s="116" t="s">
        <v>924</v>
      </c>
      <c r="H413" s="116" t="s">
        <v>55</v>
      </c>
      <c r="I413" s="92"/>
      <c r="J413" s="92">
        <v>20</v>
      </c>
      <c r="K413" s="92">
        <v>15</v>
      </c>
      <c r="L413" s="92"/>
      <c r="M413" s="92"/>
      <c r="N413" s="92"/>
      <c r="O413" s="92"/>
      <c r="P413" s="109"/>
      <c r="Q413" s="109"/>
      <c r="R413" s="109"/>
      <c r="S413" s="109"/>
      <c r="T413" s="109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110"/>
      <c r="AJ413" s="111"/>
      <c r="AK413" s="11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83"/>
      <c r="BE413" s="84"/>
      <c r="BF413" s="84"/>
      <c r="BG413" s="84"/>
      <c r="BH413" s="85"/>
    </row>
    <row r="414" spans="1:60" s="243" customFormat="1" ht="17.25" customHeight="1" x14ac:dyDescent="0.2">
      <c r="A414" s="2248"/>
      <c r="B414" s="107" t="s">
        <v>118</v>
      </c>
      <c r="C414" s="231" t="s">
        <v>88</v>
      </c>
      <c r="D414" s="239" t="s">
        <v>925</v>
      </c>
      <c r="E414" s="231">
        <v>120</v>
      </c>
      <c r="F414" s="231">
        <v>120</v>
      </c>
      <c r="G414" s="213" t="s">
        <v>325</v>
      </c>
      <c r="H414" s="213" t="s">
        <v>53</v>
      </c>
      <c r="I414" s="137"/>
      <c r="J414" s="137"/>
      <c r="K414" s="137"/>
      <c r="L414" s="136">
        <v>30</v>
      </c>
      <c r="M414" s="136">
        <v>30</v>
      </c>
      <c r="N414" s="136">
        <v>30</v>
      </c>
      <c r="O414" s="136">
        <v>30</v>
      </c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240"/>
      <c r="AJ414" s="241"/>
      <c r="AK414" s="242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240"/>
      <c r="BE414" s="241"/>
      <c r="BF414" s="241"/>
      <c r="BG414" s="241"/>
      <c r="BH414" s="242"/>
    </row>
    <row r="415" spans="1:60" ht="17.25" customHeight="1" x14ac:dyDescent="0.2">
      <c r="A415" s="2248"/>
      <c r="B415" s="107" t="s">
        <v>118</v>
      </c>
      <c r="C415" s="244" t="s">
        <v>54</v>
      </c>
      <c r="D415" s="245" t="s">
        <v>926</v>
      </c>
      <c r="E415" s="244">
        <v>150</v>
      </c>
      <c r="F415" s="244">
        <v>150</v>
      </c>
      <c r="G415" s="118" t="s">
        <v>316</v>
      </c>
      <c r="H415" s="116" t="s">
        <v>111</v>
      </c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>
        <v>20</v>
      </c>
      <c r="W415" s="119">
        <v>20</v>
      </c>
      <c r="X415" s="119">
        <v>20</v>
      </c>
      <c r="Y415" s="119">
        <v>20</v>
      </c>
      <c r="Z415" s="119">
        <v>20</v>
      </c>
      <c r="AA415" s="119">
        <v>20</v>
      </c>
      <c r="AB415" s="119">
        <v>30</v>
      </c>
      <c r="AC415" s="120"/>
      <c r="AD415" s="120"/>
      <c r="AE415" s="120"/>
      <c r="AF415" s="120"/>
      <c r="AG415" s="120"/>
      <c r="AH415" s="120"/>
      <c r="AI415" s="100"/>
      <c r="AJ415" s="101"/>
      <c r="AK415" s="102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83"/>
      <c r="BE415" s="84"/>
      <c r="BF415" s="84"/>
      <c r="BG415" s="84"/>
      <c r="BH415" s="85"/>
    </row>
    <row r="416" spans="1:60" ht="17.25" customHeight="1" x14ac:dyDescent="0.2">
      <c r="A416" s="2248"/>
      <c r="B416" s="107" t="s">
        <v>118</v>
      </c>
      <c r="C416" s="246" t="s">
        <v>56</v>
      </c>
      <c r="D416" s="247" t="s">
        <v>927</v>
      </c>
      <c r="E416" s="231">
        <v>150</v>
      </c>
      <c r="F416" s="231">
        <v>150</v>
      </c>
      <c r="G416" s="79" t="s">
        <v>330</v>
      </c>
      <c r="H416" s="116" t="s">
        <v>31</v>
      </c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20"/>
      <c r="AC416" s="120"/>
      <c r="AD416" s="120"/>
      <c r="AE416" s="120"/>
      <c r="AF416" s="120"/>
      <c r="AG416" s="120"/>
      <c r="AH416" s="120"/>
      <c r="AI416" s="100"/>
      <c r="AJ416" s="101"/>
      <c r="AK416" s="102"/>
      <c r="AL416" s="120">
        <v>20</v>
      </c>
      <c r="AM416" s="120">
        <v>20</v>
      </c>
      <c r="AN416" s="120">
        <v>20</v>
      </c>
      <c r="AO416" s="120">
        <v>20</v>
      </c>
      <c r="AP416" s="120">
        <v>20</v>
      </c>
      <c r="AQ416" s="120">
        <v>20</v>
      </c>
      <c r="AR416" s="120">
        <v>30</v>
      </c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83"/>
      <c r="BE416" s="84"/>
      <c r="BF416" s="84"/>
      <c r="BG416" s="84"/>
      <c r="BH416" s="85"/>
    </row>
    <row r="417" spans="1:60" ht="17.25" customHeight="1" x14ac:dyDescent="0.2">
      <c r="A417" s="2248"/>
      <c r="B417" s="107" t="s">
        <v>118</v>
      </c>
      <c r="C417" s="246" t="s">
        <v>61</v>
      </c>
      <c r="D417" s="247" t="s">
        <v>928</v>
      </c>
      <c r="E417" s="231">
        <v>90</v>
      </c>
      <c r="F417" s="231">
        <v>90</v>
      </c>
      <c r="G417" s="79" t="s">
        <v>907</v>
      </c>
      <c r="H417" s="116" t="s">
        <v>82</v>
      </c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20"/>
      <c r="AC417" s="120"/>
      <c r="AD417" s="120"/>
      <c r="AE417" s="120"/>
      <c r="AF417" s="120"/>
      <c r="AG417" s="120"/>
      <c r="AH417" s="120"/>
      <c r="AI417" s="100"/>
      <c r="AJ417" s="101"/>
      <c r="AK417" s="102"/>
      <c r="AL417" s="120"/>
      <c r="AM417" s="120"/>
      <c r="AN417" s="120"/>
      <c r="AO417" s="120"/>
      <c r="AP417" s="120"/>
      <c r="AQ417" s="120"/>
      <c r="AR417" s="120"/>
      <c r="AS417" s="120">
        <v>30</v>
      </c>
      <c r="AT417" s="120">
        <v>30</v>
      </c>
      <c r="AU417" s="120">
        <v>30</v>
      </c>
      <c r="AV417" s="120"/>
      <c r="AW417" s="120"/>
      <c r="AX417" s="120"/>
      <c r="AY417" s="120"/>
      <c r="AZ417" s="120"/>
      <c r="BA417" s="120"/>
      <c r="BB417" s="120"/>
      <c r="BC417" s="120"/>
      <c r="BD417" s="83"/>
      <c r="BE417" s="84"/>
      <c r="BF417" s="84"/>
      <c r="BG417" s="84"/>
      <c r="BH417" s="85"/>
    </row>
    <row r="418" spans="1:60" ht="17.25" customHeight="1" x14ac:dyDescent="0.2">
      <c r="A418" s="2248"/>
      <c r="B418" s="107" t="s">
        <v>118</v>
      </c>
      <c r="C418" s="246" t="s">
        <v>115</v>
      </c>
      <c r="D418" s="247" t="s">
        <v>898</v>
      </c>
      <c r="E418" s="231">
        <v>75</v>
      </c>
      <c r="F418" s="231">
        <v>75</v>
      </c>
      <c r="G418" s="116" t="s">
        <v>900</v>
      </c>
      <c r="H418" s="116" t="s">
        <v>36</v>
      </c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20"/>
      <c r="AC418" s="120"/>
      <c r="AD418" s="120"/>
      <c r="AE418" s="120"/>
      <c r="AF418" s="120"/>
      <c r="AG418" s="120"/>
      <c r="AH418" s="120"/>
      <c r="AI418" s="100"/>
      <c r="AJ418" s="101"/>
      <c r="AK418" s="102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>
        <v>25</v>
      </c>
      <c r="AW418" s="120">
        <v>25</v>
      </c>
      <c r="AX418" s="120">
        <v>25</v>
      </c>
      <c r="AY418" s="120"/>
      <c r="AZ418" s="120"/>
      <c r="BA418" s="120"/>
      <c r="BB418" s="120"/>
      <c r="BC418" s="120"/>
      <c r="BD418" s="83"/>
      <c r="BE418" s="84"/>
      <c r="BF418" s="84"/>
      <c r="BG418" s="84"/>
      <c r="BH418" s="85"/>
    </row>
    <row r="419" spans="1:60" ht="17.25" customHeight="1" x14ac:dyDescent="0.2">
      <c r="A419" s="2248"/>
      <c r="B419" s="107" t="s">
        <v>118</v>
      </c>
      <c r="C419" s="246" t="s">
        <v>63</v>
      </c>
      <c r="D419" s="247" t="s">
        <v>929</v>
      </c>
      <c r="E419" s="231">
        <v>60</v>
      </c>
      <c r="F419" s="231">
        <v>60</v>
      </c>
      <c r="G419" s="116" t="s">
        <v>341</v>
      </c>
      <c r="H419" s="116" t="s">
        <v>64</v>
      </c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20"/>
      <c r="AC419" s="120"/>
      <c r="AD419" s="120"/>
      <c r="AE419" s="120"/>
      <c r="AF419" s="120"/>
      <c r="AG419" s="120"/>
      <c r="AH419" s="120"/>
      <c r="AI419" s="100"/>
      <c r="AJ419" s="101"/>
      <c r="AK419" s="102"/>
      <c r="AL419" s="120">
        <v>10</v>
      </c>
      <c r="AM419" s="120">
        <v>10</v>
      </c>
      <c r="AN419" s="120">
        <v>10</v>
      </c>
      <c r="AO419" s="120">
        <v>10</v>
      </c>
      <c r="AP419" s="120">
        <v>10</v>
      </c>
      <c r="AQ419" s="120">
        <v>10</v>
      </c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83"/>
      <c r="BE419" s="84"/>
      <c r="BF419" s="84"/>
      <c r="BG419" s="84"/>
      <c r="BH419" s="85"/>
    </row>
    <row r="420" spans="1:60" ht="17.25" customHeight="1" x14ac:dyDescent="0.2">
      <c r="A420" s="2248"/>
      <c r="B420" s="107" t="s">
        <v>118</v>
      </c>
      <c r="C420" s="246" t="s">
        <v>37</v>
      </c>
      <c r="D420" s="247" t="s">
        <v>930</v>
      </c>
      <c r="E420" s="231">
        <v>90</v>
      </c>
      <c r="F420" s="231">
        <v>90</v>
      </c>
      <c r="G420" s="116" t="s">
        <v>900</v>
      </c>
      <c r="H420" s="116" t="s">
        <v>36</v>
      </c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56"/>
      <c r="AJ420" s="157"/>
      <c r="AK420" s="158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>
        <v>30</v>
      </c>
      <c r="AZ420" s="119">
        <v>30</v>
      </c>
      <c r="BA420" s="119">
        <v>30</v>
      </c>
      <c r="BB420" s="119"/>
      <c r="BC420" s="119"/>
      <c r="BD420" s="83"/>
      <c r="BE420" s="84"/>
      <c r="BF420" s="84"/>
      <c r="BG420" s="84"/>
      <c r="BH420" s="85"/>
    </row>
    <row r="421" spans="1:60" ht="17.25" customHeight="1" x14ac:dyDescent="0.2">
      <c r="A421" s="2248"/>
      <c r="B421" s="107" t="s">
        <v>118</v>
      </c>
      <c r="C421" s="246" t="s">
        <v>65</v>
      </c>
      <c r="D421" s="247" t="s">
        <v>931</v>
      </c>
      <c r="E421" s="231">
        <v>60</v>
      </c>
      <c r="F421" s="231">
        <v>60</v>
      </c>
      <c r="G421" s="116" t="s">
        <v>341</v>
      </c>
      <c r="H421" s="116" t="s">
        <v>64</v>
      </c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19"/>
      <c r="AI421" s="156"/>
      <c r="AJ421" s="157"/>
      <c r="AK421" s="158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X421" s="119"/>
      <c r="AY421" s="119"/>
      <c r="AZ421" s="119"/>
      <c r="BA421" s="119"/>
      <c r="BB421" s="119">
        <v>30</v>
      </c>
      <c r="BC421" s="119">
        <v>30</v>
      </c>
      <c r="BD421" s="83"/>
      <c r="BE421" s="84"/>
      <c r="BF421" s="84"/>
      <c r="BG421" s="84"/>
      <c r="BH421" s="85"/>
    </row>
    <row r="422" spans="1:60" s="222" customFormat="1" ht="17.25" customHeight="1" x14ac:dyDescent="0.25">
      <c r="A422" s="2248"/>
      <c r="B422" s="233" t="s">
        <v>1789</v>
      </c>
      <c r="C422" s="249"/>
      <c r="D422" s="249" t="s">
        <v>843</v>
      </c>
      <c r="E422" s="250">
        <f>SUM(E409:E421)</f>
        <v>1070</v>
      </c>
      <c r="F422" s="250"/>
      <c r="G422" s="250">
        <f t="shared" ref="G422:BC422" si="34">SUM(G409:G421)</f>
        <v>0</v>
      </c>
      <c r="H422" s="250">
        <f t="shared" si="34"/>
        <v>0</v>
      </c>
      <c r="I422" s="250">
        <f t="shared" si="34"/>
        <v>0</v>
      </c>
      <c r="J422" s="250">
        <f t="shared" si="34"/>
        <v>20</v>
      </c>
      <c r="K422" s="250">
        <f t="shared" si="34"/>
        <v>15</v>
      </c>
      <c r="L422" s="250">
        <f t="shared" si="34"/>
        <v>30</v>
      </c>
      <c r="M422" s="250">
        <f t="shared" si="34"/>
        <v>30</v>
      </c>
      <c r="N422" s="250">
        <f t="shared" si="34"/>
        <v>30</v>
      </c>
      <c r="O422" s="250">
        <f t="shared" si="34"/>
        <v>30</v>
      </c>
      <c r="P422" s="250">
        <f t="shared" si="34"/>
        <v>15</v>
      </c>
      <c r="Q422" s="250">
        <f t="shared" si="34"/>
        <v>15</v>
      </c>
      <c r="R422" s="250">
        <f t="shared" si="34"/>
        <v>20</v>
      </c>
      <c r="S422" s="250">
        <f t="shared" si="34"/>
        <v>20</v>
      </c>
      <c r="T422" s="250">
        <f t="shared" si="34"/>
        <v>20</v>
      </c>
      <c r="U422" s="250">
        <f t="shared" si="34"/>
        <v>30</v>
      </c>
      <c r="V422" s="250">
        <f t="shared" si="34"/>
        <v>20</v>
      </c>
      <c r="W422" s="250">
        <f t="shared" si="34"/>
        <v>20</v>
      </c>
      <c r="X422" s="250">
        <f t="shared" si="34"/>
        <v>20</v>
      </c>
      <c r="Y422" s="250">
        <f t="shared" si="34"/>
        <v>20</v>
      </c>
      <c r="Z422" s="250">
        <f t="shared" si="34"/>
        <v>20</v>
      </c>
      <c r="AA422" s="250">
        <f t="shared" si="34"/>
        <v>20</v>
      </c>
      <c r="AB422" s="250">
        <f t="shared" si="34"/>
        <v>30</v>
      </c>
      <c r="AC422" s="250">
        <f t="shared" si="34"/>
        <v>20</v>
      </c>
      <c r="AD422" s="250">
        <f t="shared" si="34"/>
        <v>20</v>
      </c>
      <c r="AE422" s="250">
        <f t="shared" si="34"/>
        <v>20</v>
      </c>
      <c r="AF422" s="250">
        <f t="shared" si="34"/>
        <v>20</v>
      </c>
      <c r="AG422" s="250">
        <f t="shared" si="34"/>
        <v>20</v>
      </c>
      <c r="AH422" s="250">
        <f t="shared" si="34"/>
        <v>20</v>
      </c>
      <c r="AI422" s="250">
        <f t="shared" si="34"/>
        <v>0</v>
      </c>
      <c r="AJ422" s="250">
        <f t="shared" si="34"/>
        <v>0</v>
      </c>
      <c r="AK422" s="250">
        <f t="shared" si="34"/>
        <v>0</v>
      </c>
      <c r="AL422" s="250">
        <f t="shared" si="34"/>
        <v>30</v>
      </c>
      <c r="AM422" s="250">
        <f t="shared" si="34"/>
        <v>30</v>
      </c>
      <c r="AN422" s="250">
        <f t="shared" si="34"/>
        <v>30</v>
      </c>
      <c r="AO422" s="250">
        <f t="shared" si="34"/>
        <v>30</v>
      </c>
      <c r="AP422" s="250">
        <f t="shared" si="34"/>
        <v>30</v>
      </c>
      <c r="AQ422" s="250">
        <f t="shared" si="34"/>
        <v>30</v>
      </c>
      <c r="AR422" s="250">
        <f t="shared" si="34"/>
        <v>30</v>
      </c>
      <c r="AS422" s="250">
        <f t="shared" si="34"/>
        <v>30</v>
      </c>
      <c r="AT422" s="250">
        <f t="shared" si="34"/>
        <v>30</v>
      </c>
      <c r="AU422" s="250">
        <f t="shared" si="34"/>
        <v>30</v>
      </c>
      <c r="AV422" s="250">
        <f t="shared" si="34"/>
        <v>25</v>
      </c>
      <c r="AW422" s="250">
        <f t="shared" si="34"/>
        <v>25</v>
      </c>
      <c r="AX422" s="250">
        <f t="shared" si="34"/>
        <v>25</v>
      </c>
      <c r="AY422" s="250">
        <f t="shared" si="34"/>
        <v>30</v>
      </c>
      <c r="AZ422" s="250">
        <f t="shared" si="34"/>
        <v>30</v>
      </c>
      <c r="BA422" s="250">
        <f t="shared" si="34"/>
        <v>30</v>
      </c>
      <c r="BB422" s="250">
        <f t="shared" si="34"/>
        <v>30</v>
      </c>
      <c r="BC422" s="250">
        <f t="shared" si="34"/>
        <v>30</v>
      </c>
      <c r="BD422" s="221"/>
      <c r="BH422" s="223"/>
    </row>
    <row r="423" spans="1:60" ht="17.25" customHeight="1" x14ac:dyDescent="0.2">
      <c r="A423" s="2248">
        <v>5</v>
      </c>
      <c r="B423" s="117" t="s">
        <v>120</v>
      </c>
      <c r="C423" s="231" t="s">
        <v>98</v>
      </c>
      <c r="D423" s="251" t="s">
        <v>932</v>
      </c>
      <c r="E423" s="231">
        <v>60</v>
      </c>
      <c r="F423" s="231">
        <v>60</v>
      </c>
      <c r="G423" s="116" t="s">
        <v>933</v>
      </c>
      <c r="H423" s="116" t="s">
        <v>424</v>
      </c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>
        <v>20</v>
      </c>
      <c r="AB423" s="119">
        <v>20</v>
      </c>
      <c r="AC423" s="119">
        <v>20</v>
      </c>
      <c r="AD423" s="119"/>
      <c r="AE423" s="119"/>
      <c r="AF423" s="119"/>
      <c r="AG423" s="119"/>
      <c r="AH423" s="119"/>
      <c r="AI423" s="156"/>
      <c r="AJ423" s="157"/>
      <c r="AK423" s="158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X423" s="119"/>
      <c r="AY423" s="119"/>
      <c r="AZ423" s="119"/>
      <c r="BA423" s="119"/>
      <c r="BB423" s="119"/>
      <c r="BC423" s="119"/>
      <c r="BD423" s="83"/>
      <c r="BE423" s="84"/>
      <c r="BF423" s="84"/>
      <c r="BG423" s="84"/>
      <c r="BH423" s="85"/>
    </row>
    <row r="424" spans="1:60" ht="17.25" customHeight="1" x14ac:dyDescent="0.2">
      <c r="A424" s="2248"/>
      <c r="B424" s="117" t="s">
        <v>120</v>
      </c>
      <c r="C424" s="231" t="s">
        <v>47</v>
      </c>
      <c r="D424" s="251" t="s">
        <v>934</v>
      </c>
      <c r="E424" s="231">
        <v>60</v>
      </c>
      <c r="F424" s="231">
        <v>60</v>
      </c>
      <c r="G424" s="116" t="s">
        <v>351</v>
      </c>
      <c r="H424" s="116" t="s">
        <v>350</v>
      </c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>
        <v>20</v>
      </c>
      <c r="Y424" s="119">
        <v>20</v>
      </c>
      <c r="Z424" s="119">
        <v>20</v>
      </c>
      <c r="AA424" s="119"/>
      <c r="AB424" s="119"/>
      <c r="AC424" s="119"/>
      <c r="AD424" s="119"/>
      <c r="AE424" s="119"/>
      <c r="AF424" s="119"/>
      <c r="AG424" s="119"/>
      <c r="AH424" s="119"/>
      <c r="AI424" s="156"/>
      <c r="AJ424" s="157"/>
      <c r="AK424" s="158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X424" s="119"/>
      <c r="AY424" s="119"/>
      <c r="AZ424" s="119"/>
      <c r="BA424" s="119"/>
      <c r="BB424" s="119"/>
      <c r="BC424" s="119"/>
      <c r="BD424" s="83"/>
      <c r="BE424" s="84"/>
      <c r="BF424" s="84"/>
      <c r="BG424" s="84"/>
      <c r="BH424" s="85"/>
    </row>
    <row r="425" spans="1:60" ht="17.25" customHeight="1" x14ac:dyDescent="0.2">
      <c r="A425" s="2248"/>
      <c r="B425" s="117" t="s">
        <v>120</v>
      </c>
      <c r="C425" s="231" t="s">
        <v>49</v>
      </c>
      <c r="D425" s="251" t="s">
        <v>935</v>
      </c>
      <c r="E425" s="231">
        <v>45</v>
      </c>
      <c r="F425" s="231">
        <v>45</v>
      </c>
      <c r="G425" s="116" t="s">
        <v>341</v>
      </c>
      <c r="H425" s="116" t="s">
        <v>64</v>
      </c>
      <c r="I425" s="119"/>
      <c r="J425" s="119">
        <v>20</v>
      </c>
      <c r="K425" s="119">
        <v>25</v>
      </c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56"/>
      <c r="AJ425" s="157"/>
      <c r="AK425" s="158"/>
      <c r="AL425" s="119"/>
      <c r="AM425" s="119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83"/>
      <c r="BE425" s="84"/>
      <c r="BF425" s="84"/>
      <c r="BG425" s="84"/>
      <c r="BH425" s="85"/>
    </row>
    <row r="426" spans="1:60" ht="17.25" customHeight="1" x14ac:dyDescent="0.2">
      <c r="A426" s="2248"/>
      <c r="B426" s="117" t="s">
        <v>120</v>
      </c>
      <c r="C426" s="246" t="s">
        <v>68</v>
      </c>
      <c r="D426" s="239" t="s">
        <v>936</v>
      </c>
      <c r="E426" s="231">
        <v>120</v>
      </c>
      <c r="F426" s="231">
        <v>120</v>
      </c>
      <c r="G426" s="116" t="s">
        <v>334</v>
      </c>
      <c r="H426" s="116" t="s">
        <v>57</v>
      </c>
      <c r="I426" s="119"/>
      <c r="J426" s="119"/>
      <c r="K426" s="119"/>
      <c r="L426" s="119">
        <v>20</v>
      </c>
      <c r="M426" s="119">
        <v>20</v>
      </c>
      <c r="N426" s="119">
        <v>20</v>
      </c>
      <c r="O426" s="119">
        <v>20</v>
      </c>
      <c r="P426" s="119">
        <v>20</v>
      </c>
      <c r="Q426" s="119">
        <v>20</v>
      </c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D426" s="119"/>
      <c r="AE426" s="119"/>
      <c r="AF426" s="119"/>
      <c r="AG426" s="119"/>
      <c r="AH426" s="119"/>
      <c r="AI426" s="156"/>
      <c r="AJ426" s="157"/>
      <c r="AK426" s="158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X426" s="119"/>
      <c r="AY426" s="119"/>
      <c r="AZ426" s="119"/>
      <c r="BA426" s="119"/>
      <c r="BB426" s="119"/>
      <c r="BC426" s="119"/>
      <c r="BD426" s="83"/>
      <c r="BE426" s="84"/>
      <c r="BF426" s="84"/>
      <c r="BG426" s="84"/>
      <c r="BH426" s="85"/>
    </row>
    <row r="427" spans="1:60" ht="17.25" customHeight="1" x14ac:dyDescent="0.2">
      <c r="A427" s="2248"/>
      <c r="B427" s="117" t="s">
        <v>120</v>
      </c>
      <c r="C427" s="246" t="s">
        <v>51</v>
      </c>
      <c r="D427" s="239" t="s">
        <v>927</v>
      </c>
      <c r="E427" s="231">
        <v>120</v>
      </c>
      <c r="F427" s="231">
        <v>120</v>
      </c>
      <c r="G427" s="116" t="s">
        <v>330</v>
      </c>
      <c r="H427" s="116" t="s">
        <v>31</v>
      </c>
      <c r="I427" s="119"/>
      <c r="J427" s="119"/>
      <c r="K427" s="119"/>
      <c r="L427" s="119"/>
      <c r="M427" s="119"/>
      <c r="N427" s="119"/>
      <c r="O427" s="119"/>
      <c r="P427" s="119"/>
      <c r="Q427" s="119"/>
      <c r="R427" s="119">
        <v>20</v>
      </c>
      <c r="S427" s="119">
        <v>20</v>
      </c>
      <c r="T427" s="119">
        <v>20</v>
      </c>
      <c r="U427" s="119">
        <v>20</v>
      </c>
      <c r="V427" s="119">
        <v>20</v>
      </c>
      <c r="W427" s="119">
        <v>20</v>
      </c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56"/>
      <c r="AJ427" s="157"/>
      <c r="AK427" s="158"/>
      <c r="AL427" s="119"/>
      <c r="AM427" s="119"/>
      <c r="AN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  <c r="AX427" s="119"/>
      <c r="AY427" s="119"/>
      <c r="AZ427" s="119"/>
      <c r="BA427" s="119"/>
      <c r="BB427" s="119"/>
      <c r="BC427" s="119"/>
      <c r="BD427" s="83"/>
      <c r="BE427" s="84"/>
      <c r="BF427" s="84"/>
      <c r="BG427" s="84"/>
      <c r="BH427" s="85"/>
    </row>
    <row r="428" spans="1:60" ht="17.25" customHeight="1" x14ac:dyDescent="0.2">
      <c r="A428" s="2248"/>
      <c r="B428" s="117" t="s">
        <v>120</v>
      </c>
      <c r="C428" s="246" t="s">
        <v>70</v>
      </c>
      <c r="D428" s="239" t="s">
        <v>937</v>
      </c>
      <c r="E428" s="231">
        <v>75</v>
      </c>
      <c r="F428" s="231">
        <v>75</v>
      </c>
      <c r="G428" s="116" t="s">
        <v>341</v>
      </c>
      <c r="H428" s="116" t="s">
        <v>64</v>
      </c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>
        <v>15</v>
      </c>
      <c r="AB428" s="119">
        <v>15</v>
      </c>
      <c r="AC428" s="119">
        <v>15</v>
      </c>
      <c r="AD428" s="119">
        <v>15</v>
      </c>
      <c r="AE428" s="119">
        <v>15</v>
      </c>
      <c r="AI428" s="156"/>
      <c r="AJ428" s="157"/>
      <c r="AK428" s="158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X428" s="119"/>
      <c r="AY428" s="119"/>
      <c r="AZ428" s="119"/>
      <c r="BA428" s="119"/>
      <c r="BB428" s="119"/>
      <c r="BC428" s="119"/>
      <c r="BD428" s="83"/>
      <c r="BE428" s="84"/>
      <c r="BF428" s="84"/>
      <c r="BG428" s="84"/>
      <c r="BH428" s="85"/>
    </row>
    <row r="429" spans="1:60" ht="17.25" customHeight="1" x14ac:dyDescent="0.2">
      <c r="A429" s="2248"/>
      <c r="B429" s="117" t="s">
        <v>120</v>
      </c>
      <c r="C429" s="252" t="s">
        <v>71</v>
      </c>
      <c r="D429" s="245" t="s">
        <v>938</v>
      </c>
      <c r="E429" s="244">
        <v>60</v>
      </c>
      <c r="F429" s="244">
        <v>60</v>
      </c>
      <c r="G429" s="116" t="s">
        <v>341</v>
      </c>
      <c r="H429" s="116" t="s">
        <v>64</v>
      </c>
      <c r="I429" s="119"/>
      <c r="J429" s="119"/>
      <c r="K429" s="119"/>
      <c r="L429" s="119">
        <v>6</v>
      </c>
      <c r="M429" s="119">
        <v>6</v>
      </c>
      <c r="N429" s="119">
        <v>6</v>
      </c>
      <c r="O429" s="119">
        <v>6</v>
      </c>
      <c r="P429" s="119">
        <v>6</v>
      </c>
      <c r="Q429" s="119">
        <v>6</v>
      </c>
      <c r="R429" s="119">
        <v>6</v>
      </c>
      <c r="S429" s="119">
        <v>6</v>
      </c>
      <c r="T429" s="119">
        <v>6</v>
      </c>
      <c r="U429" s="119">
        <v>6</v>
      </c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56"/>
      <c r="AJ429" s="157"/>
      <c r="AK429" s="158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83"/>
      <c r="BE429" s="84"/>
      <c r="BF429" s="84"/>
      <c r="BG429" s="84"/>
      <c r="BH429" s="85"/>
    </row>
    <row r="430" spans="1:60" ht="17.25" customHeight="1" x14ac:dyDescent="0.25">
      <c r="A430" s="2248"/>
      <c r="B430" s="117" t="s">
        <v>120</v>
      </c>
      <c r="C430" s="138" t="s">
        <v>157</v>
      </c>
      <c r="D430" s="139" t="s">
        <v>124</v>
      </c>
      <c r="E430" s="140">
        <v>45</v>
      </c>
      <c r="F430" s="140">
        <v>45</v>
      </c>
      <c r="G430" s="116" t="s">
        <v>365</v>
      </c>
      <c r="H430" s="141" t="s">
        <v>130</v>
      </c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>
        <v>8</v>
      </c>
      <c r="W430" s="119">
        <v>8</v>
      </c>
      <c r="X430" s="119">
        <v>8</v>
      </c>
      <c r="Y430" s="119">
        <v>8</v>
      </c>
      <c r="Z430" s="119">
        <v>8</v>
      </c>
      <c r="AA430" s="119">
        <v>5</v>
      </c>
      <c r="AB430" s="119"/>
      <c r="AC430" s="119"/>
      <c r="AD430" s="119"/>
      <c r="AE430" s="119"/>
      <c r="AF430" s="119"/>
      <c r="AG430" s="119"/>
      <c r="AH430" s="119"/>
      <c r="AI430" s="156"/>
      <c r="AJ430" s="157"/>
      <c r="AK430" s="158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83"/>
      <c r="BE430" s="84"/>
      <c r="BF430" s="84"/>
      <c r="BG430" s="84"/>
      <c r="BH430" s="85"/>
    </row>
    <row r="431" spans="1:60" ht="17.25" customHeight="1" x14ac:dyDescent="0.25">
      <c r="A431" s="2248"/>
      <c r="B431" s="117" t="s">
        <v>120</v>
      </c>
      <c r="C431" s="253" t="s">
        <v>72</v>
      </c>
      <c r="D431" s="254" t="s">
        <v>10</v>
      </c>
      <c r="E431" s="140" t="s">
        <v>1762</v>
      </c>
      <c r="F431" s="140"/>
      <c r="G431" s="116"/>
      <c r="H431" s="141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D431" s="119"/>
      <c r="AE431" s="119"/>
      <c r="AF431" s="119" t="s">
        <v>3</v>
      </c>
      <c r="AG431" s="119" t="s">
        <v>3</v>
      </c>
      <c r="AH431" s="119" t="s">
        <v>3</v>
      </c>
      <c r="AI431" s="156"/>
      <c r="AJ431" s="157"/>
      <c r="AK431" s="158"/>
      <c r="AL431" s="119" t="s">
        <v>3</v>
      </c>
      <c r="AM431" s="119" t="s">
        <v>3</v>
      </c>
      <c r="AN431" s="119" t="s">
        <v>3</v>
      </c>
      <c r="AO431" s="718" t="s">
        <v>1791</v>
      </c>
      <c r="AP431" s="718" t="s">
        <v>2</v>
      </c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83"/>
      <c r="BE431" s="84"/>
      <c r="BF431" s="84"/>
      <c r="BG431" s="84"/>
      <c r="BH431" s="85"/>
    </row>
    <row r="432" spans="1:60" s="222" customFormat="1" ht="17.25" customHeight="1" x14ac:dyDescent="0.25">
      <c r="A432" s="2248"/>
      <c r="B432" s="248" t="s">
        <v>1790</v>
      </c>
      <c r="C432" s="249"/>
      <c r="D432" s="249" t="s">
        <v>843</v>
      </c>
      <c r="E432" s="250">
        <f>SUM(E423:E431)</f>
        <v>585</v>
      </c>
      <c r="F432" s="250"/>
      <c r="G432" s="250">
        <f t="shared" ref="G432:AH432" si="35">SUM(G423:G431)</f>
        <v>0</v>
      </c>
      <c r="H432" s="250">
        <f t="shared" si="35"/>
        <v>0</v>
      </c>
      <c r="I432" s="250">
        <f t="shared" si="35"/>
        <v>0</v>
      </c>
      <c r="J432" s="250">
        <f t="shared" si="35"/>
        <v>20</v>
      </c>
      <c r="K432" s="250">
        <f t="shared" si="35"/>
        <v>25</v>
      </c>
      <c r="L432" s="250">
        <f t="shared" si="35"/>
        <v>26</v>
      </c>
      <c r="M432" s="250">
        <f t="shared" si="35"/>
        <v>26</v>
      </c>
      <c r="N432" s="250">
        <f t="shared" si="35"/>
        <v>26</v>
      </c>
      <c r="O432" s="250">
        <f t="shared" si="35"/>
        <v>26</v>
      </c>
      <c r="P432" s="250">
        <f t="shared" si="35"/>
        <v>26</v>
      </c>
      <c r="Q432" s="250">
        <f t="shared" si="35"/>
        <v>26</v>
      </c>
      <c r="R432" s="250">
        <f t="shared" si="35"/>
        <v>26</v>
      </c>
      <c r="S432" s="250">
        <f t="shared" si="35"/>
        <v>26</v>
      </c>
      <c r="T432" s="250">
        <f t="shared" si="35"/>
        <v>26</v>
      </c>
      <c r="U432" s="250">
        <f t="shared" si="35"/>
        <v>26</v>
      </c>
      <c r="V432" s="250">
        <f t="shared" si="35"/>
        <v>28</v>
      </c>
      <c r="W432" s="250">
        <f t="shared" si="35"/>
        <v>28</v>
      </c>
      <c r="X432" s="250">
        <f t="shared" si="35"/>
        <v>28</v>
      </c>
      <c r="Y432" s="250">
        <f t="shared" si="35"/>
        <v>28</v>
      </c>
      <c r="Z432" s="250">
        <f t="shared" si="35"/>
        <v>28</v>
      </c>
      <c r="AA432" s="250">
        <f t="shared" si="35"/>
        <v>40</v>
      </c>
      <c r="AB432" s="250">
        <f t="shared" si="35"/>
        <v>35</v>
      </c>
      <c r="AC432" s="250">
        <f t="shared" si="35"/>
        <v>35</v>
      </c>
      <c r="AD432" s="250">
        <f t="shared" si="35"/>
        <v>15</v>
      </c>
      <c r="AE432" s="250">
        <f t="shared" si="35"/>
        <v>15</v>
      </c>
      <c r="AF432" s="250">
        <f>SUM(AF423:AF431)</f>
        <v>0</v>
      </c>
      <c r="AG432" s="250">
        <f t="shared" si="35"/>
        <v>0</v>
      </c>
      <c r="AH432" s="250">
        <f t="shared" si="35"/>
        <v>0</v>
      </c>
      <c r="AI432" s="255"/>
      <c r="AJ432" s="256"/>
      <c r="AK432" s="257"/>
      <c r="AL432" s="258"/>
      <c r="AM432" s="258"/>
      <c r="AN432" s="258"/>
      <c r="AO432" s="258"/>
      <c r="AP432" s="258"/>
      <c r="AQ432" s="258"/>
      <c r="AR432" s="258"/>
      <c r="AS432" s="258"/>
      <c r="AT432" s="258"/>
      <c r="AU432" s="258"/>
      <c r="AV432" s="258"/>
      <c r="AW432" s="258"/>
      <c r="AX432" s="258"/>
      <c r="AY432" s="258"/>
      <c r="AZ432" s="258"/>
      <c r="BA432" s="258"/>
      <c r="BB432" s="258"/>
      <c r="BC432" s="258"/>
      <c r="BD432" s="221"/>
      <c r="BH432" s="223"/>
    </row>
    <row r="433" spans="1:60" ht="17.25" customHeight="1" x14ac:dyDescent="0.2">
      <c r="A433" s="2248">
        <v>6</v>
      </c>
      <c r="B433" s="117" t="s">
        <v>939</v>
      </c>
      <c r="C433" s="231" t="s">
        <v>67</v>
      </c>
      <c r="D433" s="251" t="s">
        <v>940</v>
      </c>
      <c r="E433" s="231">
        <v>90</v>
      </c>
      <c r="F433" s="231">
        <v>90</v>
      </c>
      <c r="G433" s="116" t="s">
        <v>331</v>
      </c>
      <c r="H433" s="116" t="s">
        <v>85</v>
      </c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>
        <v>20</v>
      </c>
      <c r="AD433" s="119">
        <v>20</v>
      </c>
      <c r="AE433" s="119">
        <v>20</v>
      </c>
      <c r="AF433" s="119">
        <v>20</v>
      </c>
      <c r="AG433" s="119">
        <v>10</v>
      </c>
      <c r="AH433" s="119"/>
      <c r="AI433" s="156"/>
      <c r="AJ433" s="157"/>
      <c r="AK433" s="158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  <c r="AX433" s="119"/>
      <c r="AY433" s="119"/>
      <c r="AZ433" s="119"/>
      <c r="BA433" s="119"/>
      <c r="BB433" s="119"/>
      <c r="BC433" s="119"/>
      <c r="BD433" s="83"/>
      <c r="BE433" s="84"/>
      <c r="BF433" s="84"/>
      <c r="BG433" s="84"/>
      <c r="BH433" s="85"/>
    </row>
    <row r="434" spans="1:60" ht="17.25" customHeight="1" x14ac:dyDescent="0.2">
      <c r="A434" s="2248"/>
      <c r="B434" s="117" t="s">
        <v>939</v>
      </c>
      <c r="C434" s="231" t="s">
        <v>98</v>
      </c>
      <c r="D434" s="251" t="s">
        <v>932</v>
      </c>
      <c r="E434" s="231">
        <v>60</v>
      </c>
      <c r="F434" s="231">
        <v>60</v>
      </c>
      <c r="G434" s="116" t="s">
        <v>339</v>
      </c>
      <c r="H434" s="116" t="s">
        <v>41</v>
      </c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>
        <v>20</v>
      </c>
      <c r="AA434" s="119">
        <v>20</v>
      </c>
      <c r="AB434" s="119">
        <v>20</v>
      </c>
      <c r="AC434" s="119"/>
      <c r="AD434" s="119"/>
      <c r="AE434" s="119"/>
      <c r="AF434" s="119"/>
      <c r="AG434" s="119"/>
      <c r="AH434" s="119"/>
      <c r="AI434" s="156"/>
      <c r="AJ434" s="157"/>
      <c r="AK434" s="158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X434" s="119"/>
      <c r="AY434" s="119"/>
      <c r="AZ434" s="119"/>
      <c r="BA434" s="119"/>
      <c r="BB434" s="119"/>
      <c r="BC434" s="119"/>
      <c r="BD434" s="83"/>
      <c r="BE434" s="84"/>
      <c r="BF434" s="84"/>
      <c r="BG434" s="84"/>
      <c r="BH434" s="85"/>
    </row>
    <row r="435" spans="1:60" ht="17.25" customHeight="1" x14ac:dyDescent="0.2">
      <c r="A435" s="2248"/>
      <c r="B435" s="117" t="s">
        <v>939</v>
      </c>
      <c r="C435" s="231" t="s">
        <v>47</v>
      </c>
      <c r="D435" s="251" t="s">
        <v>934</v>
      </c>
      <c r="E435" s="231">
        <v>60</v>
      </c>
      <c r="F435" s="231">
        <v>60</v>
      </c>
      <c r="G435" s="116" t="s">
        <v>351</v>
      </c>
      <c r="H435" s="116" t="s">
        <v>350</v>
      </c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>
        <v>20</v>
      </c>
      <c r="T435" s="119">
        <v>20</v>
      </c>
      <c r="U435" s="119">
        <v>20</v>
      </c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56"/>
      <c r="AJ435" s="157"/>
      <c r="AK435" s="158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X435" s="119"/>
      <c r="AY435" s="119"/>
      <c r="AZ435" s="119"/>
      <c r="BA435" s="119"/>
      <c r="BB435" s="119"/>
      <c r="BC435" s="119"/>
      <c r="BD435" s="83"/>
      <c r="BE435" s="84"/>
      <c r="BF435" s="84"/>
      <c r="BG435" s="84"/>
      <c r="BH435" s="85"/>
    </row>
    <row r="436" spans="1:60" ht="17.25" customHeight="1" x14ac:dyDescent="0.2">
      <c r="A436" s="2248"/>
      <c r="B436" s="117" t="s">
        <v>939</v>
      </c>
      <c r="C436" s="246" t="s">
        <v>50</v>
      </c>
      <c r="D436" s="259" t="s">
        <v>925</v>
      </c>
      <c r="E436" s="231">
        <v>90</v>
      </c>
      <c r="F436" s="231">
        <v>90</v>
      </c>
      <c r="G436" s="116" t="s">
        <v>325</v>
      </c>
      <c r="H436" s="116" t="s">
        <v>53</v>
      </c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56"/>
      <c r="AJ436" s="157"/>
      <c r="AK436" s="158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  <c r="AX436" s="119"/>
      <c r="AY436" s="119"/>
      <c r="AZ436" s="119"/>
      <c r="BA436" s="119"/>
      <c r="BB436" s="119"/>
      <c r="BC436" s="119"/>
      <c r="BD436" s="83"/>
      <c r="BE436" s="84"/>
      <c r="BF436" s="84"/>
      <c r="BG436" s="84"/>
      <c r="BH436" s="85"/>
    </row>
    <row r="437" spans="1:60" ht="17.25" customHeight="1" x14ac:dyDescent="0.2">
      <c r="A437" s="2248"/>
      <c r="B437" s="117" t="s">
        <v>939</v>
      </c>
      <c r="C437" s="246" t="s">
        <v>68</v>
      </c>
      <c r="D437" s="239" t="s">
        <v>936</v>
      </c>
      <c r="E437" s="231">
        <v>120</v>
      </c>
      <c r="F437" s="231">
        <v>120</v>
      </c>
      <c r="G437" s="116" t="s">
        <v>330</v>
      </c>
      <c r="H437" s="116" t="s">
        <v>31</v>
      </c>
      <c r="I437" s="119"/>
      <c r="J437" s="119">
        <v>20</v>
      </c>
      <c r="K437" s="119">
        <v>20</v>
      </c>
      <c r="L437" s="119">
        <v>20</v>
      </c>
      <c r="M437" s="119">
        <v>30</v>
      </c>
      <c r="N437" s="119">
        <v>30</v>
      </c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56"/>
      <c r="AJ437" s="157"/>
      <c r="AK437" s="158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X437" s="119"/>
      <c r="AY437" s="119"/>
      <c r="AZ437" s="119"/>
      <c r="BA437" s="119"/>
      <c r="BB437" s="119"/>
      <c r="BC437" s="119"/>
      <c r="BD437" s="83"/>
      <c r="BE437" s="84"/>
      <c r="BF437" s="84"/>
      <c r="BG437" s="84"/>
      <c r="BH437" s="85"/>
    </row>
    <row r="438" spans="1:60" ht="17.25" customHeight="1" x14ac:dyDescent="0.2">
      <c r="A438" s="2248"/>
      <c r="B438" s="117" t="s">
        <v>939</v>
      </c>
      <c r="C438" s="252" t="s">
        <v>51</v>
      </c>
      <c r="D438" s="245" t="s">
        <v>927</v>
      </c>
      <c r="E438" s="244">
        <v>120</v>
      </c>
      <c r="F438" s="244">
        <v>120</v>
      </c>
      <c r="G438" s="116" t="s">
        <v>334</v>
      </c>
      <c r="H438" s="116" t="s">
        <v>57</v>
      </c>
      <c r="I438" s="119"/>
      <c r="J438" s="119"/>
      <c r="K438" s="119"/>
      <c r="L438" s="119"/>
      <c r="M438" s="119"/>
      <c r="N438" s="119"/>
      <c r="O438" s="119">
        <v>30</v>
      </c>
      <c r="P438" s="119">
        <v>30</v>
      </c>
      <c r="Q438" s="119">
        <v>30</v>
      </c>
      <c r="R438" s="119">
        <v>30</v>
      </c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56"/>
      <c r="AJ438" s="157"/>
      <c r="AK438" s="158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  <c r="AX438" s="119"/>
      <c r="AY438" s="119"/>
      <c r="AZ438" s="119"/>
      <c r="BA438" s="119"/>
      <c r="BB438" s="119"/>
      <c r="BC438" s="119"/>
      <c r="BD438" s="83"/>
      <c r="BE438" s="84"/>
      <c r="BF438" s="84"/>
      <c r="BG438" s="84"/>
      <c r="BH438" s="85"/>
    </row>
    <row r="439" spans="1:60" ht="17.25" customHeight="1" x14ac:dyDescent="0.25">
      <c r="A439" s="2248"/>
      <c r="B439" s="117" t="s">
        <v>939</v>
      </c>
      <c r="C439" s="138" t="s">
        <v>157</v>
      </c>
      <c r="D439" s="139" t="s">
        <v>124</v>
      </c>
      <c r="E439" s="140">
        <v>45</v>
      </c>
      <c r="F439" s="140">
        <v>45</v>
      </c>
      <c r="G439" s="116" t="s">
        <v>365</v>
      </c>
      <c r="H439" s="116" t="s">
        <v>130</v>
      </c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>
        <v>8</v>
      </c>
      <c r="W439" s="119">
        <v>8</v>
      </c>
      <c r="X439" s="119">
        <v>8</v>
      </c>
      <c r="Y439" s="119">
        <v>8</v>
      </c>
      <c r="Z439" s="119">
        <v>8</v>
      </c>
      <c r="AA439" s="119">
        <v>5</v>
      </c>
      <c r="AB439" s="119"/>
      <c r="AC439" s="119"/>
      <c r="AD439" s="119"/>
      <c r="AE439" s="119"/>
      <c r="AF439" s="119"/>
      <c r="AG439" s="119"/>
      <c r="AH439" s="119"/>
      <c r="AI439" s="156"/>
      <c r="AJ439" s="157"/>
      <c r="AK439" s="158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  <c r="AX439" s="119"/>
      <c r="AY439" s="119"/>
      <c r="AZ439" s="119"/>
      <c r="BA439" s="119"/>
      <c r="BB439" s="119"/>
      <c r="BC439" s="119"/>
      <c r="BD439" s="83"/>
      <c r="BE439" s="84"/>
      <c r="BF439" s="84"/>
      <c r="BG439" s="84"/>
      <c r="BH439" s="85"/>
    </row>
    <row r="440" spans="1:60" ht="17.25" customHeight="1" x14ac:dyDescent="0.2">
      <c r="A440" s="2248"/>
      <c r="B440" s="117" t="s">
        <v>939</v>
      </c>
      <c r="C440" s="260" t="s">
        <v>70</v>
      </c>
      <c r="D440" s="239" t="s">
        <v>937</v>
      </c>
      <c r="E440" s="182">
        <v>75</v>
      </c>
      <c r="F440" s="182">
        <v>75</v>
      </c>
      <c r="G440" s="116" t="s">
        <v>900</v>
      </c>
      <c r="H440" s="116" t="s">
        <v>36</v>
      </c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>
        <v>20</v>
      </c>
      <c r="W440" s="119">
        <v>20</v>
      </c>
      <c r="X440" s="119">
        <v>20</v>
      </c>
      <c r="Y440" s="119">
        <v>15</v>
      </c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56"/>
      <c r="AJ440" s="157"/>
      <c r="AK440" s="158"/>
      <c r="AL440" s="119"/>
      <c r="AM440" s="119"/>
      <c r="AN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  <c r="AX440" s="119"/>
      <c r="AY440" s="119"/>
      <c r="AZ440" s="119"/>
      <c r="BA440" s="119"/>
      <c r="BB440" s="119"/>
      <c r="BC440" s="119"/>
      <c r="BD440" s="83"/>
      <c r="BE440" s="84"/>
      <c r="BF440" s="84"/>
      <c r="BG440" s="84"/>
      <c r="BH440" s="85"/>
    </row>
    <row r="441" spans="1:60" ht="17.25" customHeight="1" x14ac:dyDescent="0.2">
      <c r="A441" s="2248"/>
      <c r="B441" s="117" t="s">
        <v>939</v>
      </c>
      <c r="C441" s="260" t="s">
        <v>71</v>
      </c>
      <c r="D441" s="239" t="s">
        <v>938</v>
      </c>
      <c r="E441" s="182">
        <v>60</v>
      </c>
      <c r="F441" s="182">
        <v>60</v>
      </c>
      <c r="G441" s="116" t="s">
        <v>341</v>
      </c>
      <c r="H441" s="116" t="s">
        <v>64</v>
      </c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>
        <v>10</v>
      </c>
      <c r="AE441" s="119">
        <v>10</v>
      </c>
      <c r="AF441" s="119">
        <v>10</v>
      </c>
      <c r="AG441" s="119">
        <v>10</v>
      </c>
      <c r="AH441" s="119">
        <v>20</v>
      </c>
      <c r="AI441" s="156"/>
      <c r="AJ441" s="157"/>
      <c r="AK441" s="158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X441" s="119"/>
      <c r="AY441" s="119"/>
      <c r="AZ441" s="119"/>
      <c r="BA441" s="119"/>
      <c r="BB441" s="119"/>
      <c r="BC441" s="119"/>
      <c r="BD441" s="83"/>
      <c r="BE441" s="84"/>
      <c r="BF441" s="84"/>
      <c r="BG441" s="84"/>
      <c r="BH441" s="85"/>
    </row>
    <row r="442" spans="1:60" ht="17.25" customHeight="1" x14ac:dyDescent="0.2">
      <c r="A442" s="2248"/>
      <c r="B442" s="117" t="s">
        <v>939</v>
      </c>
      <c r="C442" s="261" t="s">
        <v>72</v>
      </c>
      <c r="D442" s="245" t="s">
        <v>10</v>
      </c>
      <c r="E442" s="262" t="s">
        <v>1762</v>
      </c>
      <c r="F442" s="262"/>
      <c r="G442" s="116"/>
      <c r="H442" s="141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 t="s">
        <v>3</v>
      </c>
      <c r="AG442" s="119" t="s">
        <v>3</v>
      </c>
      <c r="AH442" s="119" t="s">
        <v>3</v>
      </c>
      <c r="AI442" s="156"/>
      <c r="AJ442" s="157"/>
      <c r="AK442" s="158"/>
      <c r="AL442" s="119" t="s">
        <v>3</v>
      </c>
      <c r="AM442" s="119" t="s">
        <v>3</v>
      </c>
      <c r="AN442" s="119" t="s">
        <v>3</v>
      </c>
      <c r="AO442" s="718" t="s">
        <v>1791</v>
      </c>
      <c r="AP442" s="718" t="s">
        <v>2</v>
      </c>
      <c r="AQ442" s="119"/>
      <c r="AR442" s="119"/>
      <c r="AS442" s="119"/>
      <c r="AT442" s="119"/>
      <c r="AU442" s="119"/>
      <c r="AV442" s="119"/>
      <c r="AW442" s="119"/>
      <c r="AX442" s="119"/>
      <c r="AY442" s="119"/>
      <c r="AZ442" s="119"/>
      <c r="BA442" s="119"/>
      <c r="BB442" s="119"/>
      <c r="BC442" s="119"/>
      <c r="BD442" s="83"/>
      <c r="BE442" s="84"/>
      <c r="BF442" s="84"/>
      <c r="BG442" s="84"/>
      <c r="BH442" s="85"/>
    </row>
    <row r="443" spans="1:60" s="222" customFormat="1" ht="17.25" customHeight="1" x14ac:dyDescent="0.25">
      <c r="A443" s="263"/>
      <c r="B443" s="233">
        <v>19</v>
      </c>
      <c r="C443" s="249"/>
      <c r="D443" s="249" t="s">
        <v>843</v>
      </c>
      <c r="E443" s="250">
        <f>SUM(E433:E442)</f>
        <v>720</v>
      </c>
      <c r="F443" s="250"/>
      <c r="G443" s="250">
        <f t="shared" ref="G443:AH443" si="36">SUM(G433:G442)</f>
        <v>0</v>
      </c>
      <c r="H443" s="250">
        <f t="shared" si="36"/>
        <v>0</v>
      </c>
      <c r="I443" s="250">
        <f t="shared" si="36"/>
        <v>0</v>
      </c>
      <c r="J443" s="250">
        <f t="shared" si="36"/>
        <v>20</v>
      </c>
      <c r="K443" s="250">
        <f t="shared" si="36"/>
        <v>20</v>
      </c>
      <c r="L443" s="250">
        <f t="shared" si="36"/>
        <v>20</v>
      </c>
      <c r="M443" s="250">
        <f t="shared" si="36"/>
        <v>30</v>
      </c>
      <c r="N443" s="250">
        <f t="shared" si="36"/>
        <v>30</v>
      </c>
      <c r="O443" s="250">
        <f t="shared" si="36"/>
        <v>30</v>
      </c>
      <c r="P443" s="250">
        <f t="shared" si="36"/>
        <v>30</v>
      </c>
      <c r="Q443" s="250">
        <f t="shared" si="36"/>
        <v>30</v>
      </c>
      <c r="R443" s="250">
        <f t="shared" si="36"/>
        <v>30</v>
      </c>
      <c r="S443" s="250">
        <f t="shared" si="36"/>
        <v>20</v>
      </c>
      <c r="T443" s="250">
        <f t="shared" si="36"/>
        <v>20</v>
      </c>
      <c r="U443" s="250">
        <f t="shared" si="36"/>
        <v>20</v>
      </c>
      <c r="V443" s="250">
        <f t="shared" si="36"/>
        <v>28</v>
      </c>
      <c r="W443" s="250">
        <f t="shared" si="36"/>
        <v>28</v>
      </c>
      <c r="X443" s="250">
        <f t="shared" si="36"/>
        <v>28</v>
      </c>
      <c r="Y443" s="250">
        <f t="shared" si="36"/>
        <v>23</v>
      </c>
      <c r="Z443" s="250">
        <f t="shared" si="36"/>
        <v>28</v>
      </c>
      <c r="AA443" s="250">
        <f t="shared" si="36"/>
        <v>25</v>
      </c>
      <c r="AB443" s="250">
        <f t="shared" si="36"/>
        <v>20</v>
      </c>
      <c r="AC443" s="250">
        <f t="shared" si="36"/>
        <v>20</v>
      </c>
      <c r="AD443" s="250">
        <f t="shared" si="36"/>
        <v>30</v>
      </c>
      <c r="AE443" s="250">
        <f t="shared" si="36"/>
        <v>30</v>
      </c>
      <c r="AF443" s="250">
        <f t="shared" si="36"/>
        <v>30</v>
      </c>
      <c r="AG443" s="250">
        <f t="shared" si="36"/>
        <v>20</v>
      </c>
      <c r="AH443" s="250">
        <f t="shared" si="36"/>
        <v>20</v>
      </c>
      <c r="AI443" s="255"/>
      <c r="AJ443" s="256"/>
      <c r="AK443" s="257"/>
      <c r="AL443" s="258"/>
      <c r="AM443" s="258"/>
      <c r="AN443" s="258"/>
      <c r="AO443" s="258"/>
      <c r="AP443" s="258"/>
      <c r="AQ443" s="258"/>
      <c r="AR443" s="258"/>
      <c r="AS443" s="258"/>
      <c r="AT443" s="258"/>
      <c r="AU443" s="258"/>
      <c r="AV443" s="258"/>
      <c r="AW443" s="258"/>
      <c r="AX443" s="258"/>
      <c r="AY443" s="258"/>
      <c r="AZ443" s="258"/>
      <c r="BA443" s="258"/>
      <c r="BB443" s="258"/>
      <c r="BC443" s="258"/>
      <c r="BD443" s="221"/>
      <c r="BH443" s="223"/>
    </row>
    <row r="444" spans="1:60" ht="17.25" customHeight="1" x14ac:dyDescent="0.2">
      <c r="A444" s="2248">
        <v>7</v>
      </c>
      <c r="B444" s="117" t="s">
        <v>100</v>
      </c>
      <c r="C444" s="231" t="s">
        <v>97</v>
      </c>
      <c r="D444" s="232" t="s">
        <v>915</v>
      </c>
      <c r="E444" s="231">
        <v>30</v>
      </c>
      <c r="F444" s="231">
        <v>30</v>
      </c>
      <c r="G444" s="116" t="s">
        <v>321</v>
      </c>
      <c r="H444" s="116" t="s">
        <v>76</v>
      </c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>
        <v>9</v>
      </c>
      <c r="AF444" s="119">
        <v>9</v>
      </c>
      <c r="AG444" s="119">
        <v>6</v>
      </c>
      <c r="AH444" s="119">
        <v>6</v>
      </c>
      <c r="AI444" s="156"/>
      <c r="AJ444" s="157"/>
      <c r="AK444" s="158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X444" s="119"/>
      <c r="AY444" s="119"/>
      <c r="AZ444" s="119"/>
      <c r="BA444" s="119"/>
      <c r="BB444" s="119"/>
      <c r="BC444" s="119"/>
      <c r="BD444" s="83"/>
      <c r="BE444" s="84"/>
      <c r="BF444" s="84"/>
      <c r="BG444" s="84"/>
      <c r="BH444" s="85"/>
    </row>
    <row r="445" spans="1:60" ht="17.25" customHeight="1" x14ac:dyDescent="0.2">
      <c r="A445" s="2248"/>
      <c r="B445" s="117" t="s">
        <v>100</v>
      </c>
      <c r="C445" s="231" t="s">
        <v>69</v>
      </c>
      <c r="D445" s="232" t="s">
        <v>941</v>
      </c>
      <c r="E445" s="231">
        <v>30</v>
      </c>
      <c r="F445" s="231">
        <v>30</v>
      </c>
      <c r="G445" s="116" t="s">
        <v>327</v>
      </c>
      <c r="H445" s="116" t="s">
        <v>74</v>
      </c>
      <c r="I445" s="119"/>
      <c r="J445" s="119">
        <v>6</v>
      </c>
      <c r="K445" s="119">
        <v>6</v>
      </c>
      <c r="L445" s="119">
        <v>6</v>
      </c>
      <c r="M445" s="119">
        <v>6</v>
      </c>
      <c r="N445" s="119">
        <v>6</v>
      </c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56"/>
      <c r="AJ445" s="157"/>
      <c r="AK445" s="158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83"/>
      <c r="BE445" s="84"/>
      <c r="BF445" s="84"/>
      <c r="BG445" s="84"/>
      <c r="BH445" s="85"/>
    </row>
    <row r="446" spans="1:60" ht="17.25" customHeight="1" x14ac:dyDescent="0.2">
      <c r="A446" s="2248"/>
      <c r="B446" s="117" t="s">
        <v>100</v>
      </c>
      <c r="C446" s="231" t="s">
        <v>50</v>
      </c>
      <c r="D446" s="232" t="s">
        <v>942</v>
      </c>
      <c r="E446" s="231">
        <v>90</v>
      </c>
      <c r="F446" s="231">
        <v>90</v>
      </c>
      <c r="G446" s="116" t="s">
        <v>943</v>
      </c>
      <c r="H446" s="116" t="s">
        <v>44</v>
      </c>
      <c r="I446" s="119"/>
      <c r="J446" s="119"/>
      <c r="K446" s="119"/>
      <c r="L446" s="119"/>
      <c r="M446" s="119"/>
      <c r="N446" s="119"/>
      <c r="O446" s="119"/>
      <c r="P446" s="119"/>
      <c r="Q446" s="119">
        <v>10</v>
      </c>
      <c r="R446" s="119">
        <v>10</v>
      </c>
      <c r="S446" s="119">
        <v>10</v>
      </c>
      <c r="T446" s="119">
        <v>20</v>
      </c>
      <c r="U446" s="119">
        <v>20</v>
      </c>
      <c r="V446" s="119">
        <v>20</v>
      </c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56"/>
      <c r="AJ446" s="157"/>
      <c r="AK446" s="158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83"/>
      <c r="BE446" s="84"/>
      <c r="BF446" s="84"/>
      <c r="BG446" s="84"/>
      <c r="BH446" s="85"/>
    </row>
    <row r="447" spans="1:60" ht="17.25" customHeight="1" x14ac:dyDescent="0.2">
      <c r="A447" s="2248"/>
      <c r="B447" s="117" t="s">
        <v>100</v>
      </c>
      <c r="C447" s="231" t="s">
        <v>79</v>
      </c>
      <c r="D447" s="232" t="s">
        <v>944</v>
      </c>
      <c r="E447" s="231">
        <v>60</v>
      </c>
      <c r="F447" s="231">
        <v>60</v>
      </c>
      <c r="G447" s="116" t="s">
        <v>337</v>
      </c>
      <c r="H447" s="116" t="s">
        <v>80</v>
      </c>
      <c r="I447" s="119"/>
      <c r="J447" s="119">
        <v>6</v>
      </c>
      <c r="K447" s="119">
        <v>6</v>
      </c>
      <c r="L447" s="119">
        <v>6</v>
      </c>
      <c r="M447" s="119">
        <v>6</v>
      </c>
      <c r="N447" s="119">
        <v>6</v>
      </c>
      <c r="O447" s="119">
        <v>6</v>
      </c>
      <c r="P447" s="119">
        <v>6</v>
      </c>
      <c r="Q447" s="119">
        <v>6</v>
      </c>
      <c r="R447" s="119">
        <v>6</v>
      </c>
      <c r="S447" s="119">
        <v>6</v>
      </c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56"/>
      <c r="AJ447" s="157"/>
      <c r="AK447" s="158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83"/>
      <c r="BE447" s="84"/>
      <c r="BF447" s="84"/>
      <c r="BG447" s="84"/>
      <c r="BH447" s="85"/>
    </row>
    <row r="448" spans="1:60" ht="17.25" customHeight="1" x14ac:dyDescent="0.2">
      <c r="A448" s="2248"/>
      <c r="B448" s="117" t="s">
        <v>100</v>
      </c>
      <c r="C448" s="231" t="s">
        <v>51</v>
      </c>
      <c r="D448" s="251" t="s">
        <v>945</v>
      </c>
      <c r="E448" s="231">
        <v>90</v>
      </c>
      <c r="F448" s="231">
        <v>90</v>
      </c>
      <c r="G448" s="116" t="s">
        <v>338</v>
      </c>
      <c r="H448" s="116" t="s">
        <v>81</v>
      </c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>
        <v>20</v>
      </c>
      <c r="X448" s="119">
        <v>20</v>
      </c>
      <c r="Y448" s="119">
        <v>20</v>
      </c>
      <c r="Z448" s="119">
        <v>20</v>
      </c>
      <c r="AA448" s="119">
        <v>10</v>
      </c>
      <c r="AB448" s="119"/>
      <c r="AC448" s="119"/>
      <c r="AD448" s="119"/>
      <c r="AE448" s="119"/>
      <c r="AF448" s="119"/>
      <c r="AG448" s="119"/>
      <c r="AH448" s="119"/>
      <c r="AI448" s="156"/>
      <c r="AJ448" s="157"/>
      <c r="AK448" s="158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83"/>
      <c r="BE448" s="84"/>
      <c r="BF448" s="84"/>
      <c r="BG448" s="84"/>
      <c r="BH448" s="85"/>
    </row>
    <row r="449" spans="1:60" ht="17.25" customHeight="1" x14ac:dyDescent="0.2">
      <c r="A449" s="2248"/>
      <c r="B449" s="117" t="s">
        <v>100</v>
      </c>
      <c r="C449" s="231" t="s">
        <v>83</v>
      </c>
      <c r="D449" s="232" t="s">
        <v>946</v>
      </c>
      <c r="E449" s="231">
        <v>60</v>
      </c>
      <c r="F449" s="231">
        <v>60</v>
      </c>
      <c r="G449" s="116" t="s">
        <v>947</v>
      </c>
      <c r="H449" s="116" t="s">
        <v>84</v>
      </c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>
        <v>20</v>
      </c>
      <c r="AC449" s="119">
        <v>20</v>
      </c>
      <c r="AD449" s="119">
        <v>20</v>
      </c>
      <c r="AE449" s="119"/>
      <c r="AF449" s="119"/>
      <c r="AG449" s="119"/>
      <c r="AH449" s="119"/>
      <c r="AI449" s="156"/>
      <c r="AJ449" s="157"/>
      <c r="AK449" s="158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83"/>
      <c r="BE449" s="84"/>
      <c r="BF449" s="84"/>
      <c r="BG449" s="84"/>
      <c r="BH449" s="85"/>
    </row>
    <row r="450" spans="1:60" ht="17.25" customHeight="1" x14ac:dyDescent="0.2">
      <c r="A450" s="2248"/>
      <c r="B450" s="117" t="s">
        <v>100</v>
      </c>
      <c r="C450" s="244" t="s">
        <v>71</v>
      </c>
      <c r="D450" s="264" t="s">
        <v>948</v>
      </c>
      <c r="E450" s="244">
        <v>90</v>
      </c>
      <c r="F450" s="244">
        <v>90</v>
      </c>
      <c r="G450" s="116" t="s">
        <v>326</v>
      </c>
      <c r="H450" s="116" t="s">
        <v>78</v>
      </c>
      <c r="I450" s="119"/>
      <c r="J450" s="119">
        <v>12</v>
      </c>
      <c r="K450" s="119">
        <v>12</v>
      </c>
      <c r="L450" s="119">
        <v>12</v>
      </c>
      <c r="M450" s="119">
        <v>12</v>
      </c>
      <c r="N450" s="119">
        <v>12</v>
      </c>
      <c r="O450" s="119">
        <v>12</v>
      </c>
      <c r="P450" s="119">
        <v>12</v>
      </c>
      <c r="Q450" s="119">
        <v>6</v>
      </c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56"/>
      <c r="AJ450" s="157"/>
      <c r="AK450" s="158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  <c r="AX450" s="119"/>
      <c r="AY450" s="119"/>
      <c r="AZ450" s="119"/>
      <c r="BA450" s="119"/>
      <c r="BB450" s="119"/>
      <c r="BC450" s="119"/>
      <c r="BD450" s="83"/>
      <c r="BE450" s="84"/>
      <c r="BF450" s="84"/>
      <c r="BG450" s="84"/>
      <c r="BH450" s="85"/>
    </row>
    <row r="451" spans="1:60" ht="17.25" customHeight="1" x14ac:dyDescent="0.2">
      <c r="A451" s="2248"/>
      <c r="B451" s="117" t="s">
        <v>100</v>
      </c>
      <c r="C451" s="226" t="s">
        <v>72</v>
      </c>
      <c r="D451" s="227" t="s">
        <v>916</v>
      </c>
      <c r="E451" s="226">
        <v>180</v>
      </c>
      <c r="F451" s="226">
        <v>180</v>
      </c>
      <c r="G451" s="116" t="s">
        <v>331</v>
      </c>
      <c r="H451" s="116" t="s">
        <v>85</v>
      </c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>
        <v>10</v>
      </c>
      <c r="AF451" s="119">
        <v>10</v>
      </c>
      <c r="AG451" s="119">
        <v>10</v>
      </c>
      <c r="AH451" s="119">
        <v>10</v>
      </c>
      <c r="AI451" s="156"/>
      <c r="AJ451" s="157"/>
      <c r="AK451" s="158"/>
      <c r="AL451" s="119">
        <v>20</v>
      </c>
      <c r="AM451" s="119">
        <v>20</v>
      </c>
      <c r="AN451" s="119">
        <v>20</v>
      </c>
      <c r="AO451" s="119">
        <v>20</v>
      </c>
      <c r="AP451" s="119">
        <v>20</v>
      </c>
      <c r="AQ451" s="119">
        <v>20</v>
      </c>
      <c r="AR451" s="119">
        <v>20</v>
      </c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83"/>
      <c r="BE451" s="84"/>
      <c r="BF451" s="84"/>
      <c r="BG451" s="84"/>
      <c r="BH451" s="85"/>
    </row>
    <row r="452" spans="1:60" ht="17.25" customHeight="1" x14ac:dyDescent="0.2">
      <c r="A452" s="2248"/>
      <c r="B452" s="117" t="s">
        <v>100</v>
      </c>
      <c r="C452" s="226" t="s">
        <v>86</v>
      </c>
      <c r="D452" s="227" t="s">
        <v>949</v>
      </c>
      <c r="E452" s="226">
        <v>60</v>
      </c>
      <c r="F452" s="226">
        <v>60</v>
      </c>
      <c r="G452" s="116" t="s">
        <v>331</v>
      </c>
      <c r="H452" s="116" t="s">
        <v>85</v>
      </c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56"/>
      <c r="AJ452" s="157"/>
      <c r="AK452" s="158"/>
      <c r="AL452" s="119"/>
      <c r="AM452" s="119"/>
      <c r="AN452" s="119"/>
      <c r="AO452" s="119"/>
      <c r="AP452" s="119"/>
      <c r="AQ452" s="119"/>
      <c r="AR452" s="119"/>
      <c r="AS452" s="119">
        <v>8</v>
      </c>
      <c r="AT452" s="119">
        <v>8</v>
      </c>
      <c r="AU452" s="119">
        <v>8</v>
      </c>
      <c r="AV452" s="119">
        <v>8</v>
      </c>
      <c r="AW452" s="119">
        <v>8</v>
      </c>
      <c r="AX452" s="119">
        <v>4</v>
      </c>
      <c r="AY452" s="119"/>
      <c r="AZ452" s="119"/>
      <c r="BA452" s="119"/>
      <c r="BB452" s="119"/>
      <c r="BC452" s="119"/>
      <c r="BD452" s="83"/>
      <c r="BE452" s="84"/>
      <c r="BF452" s="84"/>
      <c r="BG452" s="84"/>
      <c r="BH452" s="85"/>
    </row>
    <row r="453" spans="1:60" ht="17.25" customHeight="1" x14ac:dyDescent="0.2">
      <c r="A453" s="2248"/>
      <c r="B453" s="117" t="s">
        <v>100</v>
      </c>
      <c r="C453" s="226" t="s">
        <v>56</v>
      </c>
      <c r="D453" s="265" t="s">
        <v>950</v>
      </c>
      <c r="E453" s="226">
        <v>90</v>
      </c>
      <c r="F453" s="226">
        <v>90</v>
      </c>
      <c r="G453" s="116" t="s">
        <v>339</v>
      </c>
      <c r="H453" s="116" t="s">
        <v>41</v>
      </c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56"/>
      <c r="AJ453" s="157"/>
      <c r="AK453" s="158"/>
      <c r="AL453" s="119"/>
      <c r="AM453" s="119"/>
      <c r="AN453" s="119"/>
      <c r="AO453" s="119"/>
      <c r="AP453" s="119"/>
      <c r="AQ453" s="119"/>
      <c r="AR453" s="119"/>
      <c r="AS453" s="119">
        <v>20</v>
      </c>
      <c r="AT453" s="119">
        <v>20</v>
      </c>
      <c r="AU453" s="119">
        <v>20</v>
      </c>
      <c r="AV453" s="119">
        <v>20</v>
      </c>
      <c r="AW453" s="119">
        <v>10</v>
      </c>
      <c r="AX453" s="119"/>
      <c r="AY453" s="119"/>
      <c r="AZ453" s="119"/>
      <c r="BA453" s="119"/>
      <c r="BB453" s="119"/>
      <c r="BC453" s="119"/>
      <c r="BD453" s="83"/>
      <c r="BE453" s="84"/>
      <c r="BF453" s="84"/>
      <c r="BG453" s="84"/>
      <c r="BH453" s="85"/>
    </row>
    <row r="454" spans="1:60" ht="17.25" customHeight="1" x14ac:dyDescent="0.2">
      <c r="A454" s="2248"/>
      <c r="B454" s="117" t="s">
        <v>100</v>
      </c>
      <c r="C454" s="226" t="s">
        <v>61</v>
      </c>
      <c r="D454" s="227" t="s">
        <v>951</v>
      </c>
      <c r="E454" s="226">
        <v>120</v>
      </c>
      <c r="F454" s="226">
        <v>120</v>
      </c>
      <c r="G454" s="116" t="s">
        <v>907</v>
      </c>
      <c r="H454" s="116" t="s">
        <v>82</v>
      </c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D454" s="119"/>
      <c r="AE454" s="119"/>
      <c r="AF454" s="119"/>
      <c r="AG454" s="119"/>
      <c r="AH454" s="119"/>
      <c r="AI454" s="156"/>
      <c r="AJ454" s="157"/>
      <c r="AK454" s="158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X454" s="119">
        <v>20</v>
      </c>
      <c r="AY454" s="119">
        <v>20</v>
      </c>
      <c r="AZ454" s="119">
        <v>20</v>
      </c>
      <c r="BA454" s="119">
        <v>20</v>
      </c>
      <c r="BB454" s="119">
        <v>20</v>
      </c>
      <c r="BC454" s="119">
        <v>20</v>
      </c>
      <c r="BD454" s="83"/>
      <c r="BE454" s="84"/>
      <c r="BF454" s="84"/>
      <c r="BG454" s="84"/>
      <c r="BH454" s="85"/>
    </row>
    <row r="455" spans="1:60" ht="17.25" customHeight="1" x14ac:dyDescent="0.2">
      <c r="A455" s="2248"/>
      <c r="B455" s="117" t="s">
        <v>100</v>
      </c>
      <c r="C455" s="266" t="s">
        <v>32</v>
      </c>
      <c r="D455" s="267" t="s">
        <v>952</v>
      </c>
      <c r="E455" s="268">
        <v>60</v>
      </c>
      <c r="F455" s="268">
        <v>60</v>
      </c>
      <c r="G455" s="116" t="s">
        <v>335</v>
      </c>
      <c r="H455" s="116" t="s">
        <v>36</v>
      </c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D455" s="119"/>
      <c r="AE455" s="119">
        <v>10</v>
      </c>
      <c r="AF455" s="119">
        <v>10</v>
      </c>
      <c r="AG455" s="119">
        <v>10</v>
      </c>
      <c r="AH455" s="119">
        <v>10</v>
      </c>
      <c r="AI455" s="156"/>
      <c r="AJ455" s="157"/>
      <c r="AK455" s="158"/>
      <c r="AL455" s="119">
        <v>10</v>
      </c>
      <c r="AM455" s="119">
        <v>10</v>
      </c>
      <c r="AN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X455" s="119"/>
      <c r="AY455" s="119"/>
      <c r="AZ455" s="119"/>
      <c r="BA455" s="119"/>
      <c r="BB455" s="119"/>
      <c r="BC455" s="119"/>
      <c r="BD455" s="83"/>
      <c r="BE455" s="84"/>
      <c r="BF455" s="84"/>
      <c r="BG455" s="84"/>
      <c r="BH455" s="85"/>
    </row>
    <row r="456" spans="1:60" s="222" customFormat="1" ht="17.25" customHeight="1" x14ac:dyDescent="0.25">
      <c r="A456" s="263"/>
      <c r="B456" s="248">
        <v>23</v>
      </c>
      <c r="C456" s="269"/>
      <c r="D456" s="270" t="s">
        <v>843</v>
      </c>
      <c r="E456" s="250">
        <f>SUM(E444:E455)</f>
        <v>960</v>
      </c>
      <c r="F456" s="250"/>
      <c r="G456" s="250">
        <f t="shared" ref="G456:BC456" si="37">SUM(G444:G455)</f>
        <v>0</v>
      </c>
      <c r="H456" s="250">
        <f t="shared" si="37"/>
        <v>0</v>
      </c>
      <c r="I456" s="250">
        <f t="shared" si="37"/>
        <v>0</v>
      </c>
      <c r="J456" s="250">
        <f t="shared" si="37"/>
        <v>24</v>
      </c>
      <c r="K456" s="250">
        <f t="shared" si="37"/>
        <v>24</v>
      </c>
      <c r="L456" s="250">
        <f t="shared" si="37"/>
        <v>24</v>
      </c>
      <c r="M456" s="250">
        <f t="shared" si="37"/>
        <v>24</v>
      </c>
      <c r="N456" s="250">
        <f t="shared" si="37"/>
        <v>24</v>
      </c>
      <c r="O456" s="250">
        <f t="shared" si="37"/>
        <v>18</v>
      </c>
      <c r="P456" s="250">
        <f t="shared" si="37"/>
        <v>18</v>
      </c>
      <c r="Q456" s="250">
        <f t="shared" si="37"/>
        <v>22</v>
      </c>
      <c r="R456" s="250">
        <f t="shared" si="37"/>
        <v>16</v>
      </c>
      <c r="S456" s="250">
        <f t="shared" si="37"/>
        <v>16</v>
      </c>
      <c r="T456" s="250">
        <f t="shared" si="37"/>
        <v>20</v>
      </c>
      <c r="U456" s="250">
        <f t="shared" si="37"/>
        <v>20</v>
      </c>
      <c r="V456" s="250">
        <f t="shared" si="37"/>
        <v>20</v>
      </c>
      <c r="W456" s="250">
        <f t="shared" si="37"/>
        <v>20</v>
      </c>
      <c r="X456" s="250">
        <f t="shared" si="37"/>
        <v>20</v>
      </c>
      <c r="Y456" s="250">
        <f t="shared" si="37"/>
        <v>20</v>
      </c>
      <c r="Z456" s="250">
        <f t="shared" si="37"/>
        <v>20</v>
      </c>
      <c r="AA456" s="250">
        <f t="shared" si="37"/>
        <v>10</v>
      </c>
      <c r="AB456" s="250">
        <f t="shared" si="37"/>
        <v>20</v>
      </c>
      <c r="AC456" s="250">
        <f t="shared" si="37"/>
        <v>20</v>
      </c>
      <c r="AD456" s="250">
        <f t="shared" si="37"/>
        <v>20</v>
      </c>
      <c r="AE456" s="250">
        <f t="shared" si="37"/>
        <v>29</v>
      </c>
      <c r="AF456" s="250">
        <f t="shared" si="37"/>
        <v>29</v>
      </c>
      <c r="AG456" s="250">
        <f t="shared" si="37"/>
        <v>26</v>
      </c>
      <c r="AH456" s="250">
        <f t="shared" si="37"/>
        <v>26</v>
      </c>
      <c r="AI456" s="250">
        <f t="shared" si="37"/>
        <v>0</v>
      </c>
      <c r="AJ456" s="250">
        <f t="shared" si="37"/>
        <v>0</v>
      </c>
      <c r="AK456" s="250">
        <f t="shared" si="37"/>
        <v>0</v>
      </c>
      <c r="AL456" s="250">
        <f t="shared" si="37"/>
        <v>30</v>
      </c>
      <c r="AM456" s="250">
        <f t="shared" si="37"/>
        <v>30</v>
      </c>
      <c r="AN456" s="250">
        <f t="shared" si="37"/>
        <v>20</v>
      </c>
      <c r="AO456" s="250">
        <f t="shared" si="37"/>
        <v>20</v>
      </c>
      <c r="AP456" s="250">
        <f t="shared" si="37"/>
        <v>20</v>
      </c>
      <c r="AQ456" s="250">
        <f t="shared" si="37"/>
        <v>20</v>
      </c>
      <c r="AR456" s="250">
        <f t="shared" si="37"/>
        <v>20</v>
      </c>
      <c r="AS456" s="250">
        <f t="shared" si="37"/>
        <v>28</v>
      </c>
      <c r="AT456" s="250">
        <f t="shared" si="37"/>
        <v>28</v>
      </c>
      <c r="AU456" s="250">
        <f t="shared" si="37"/>
        <v>28</v>
      </c>
      <c r="AV456" s="250">
        <f t="shared" si="37"/>
        <v>28</v>
      </c>
      <c r="AW456" s="250">
        <f t="shared" si="37"/>
        <v>18</v>
      </c>
      <c r="AX456" s="250">
        <f t="shared" si="37"/>
        <v>24</v>
      </c>
      <c r="AY456" s="250">
        <f t="shared" si="37"/>
        <v>20</v>
      </c>
      <c r="AZ456" s="250">
        <f t="shared" si="37"/>
        <v>20</v>
      </c>
      <c r="BA456" s="250">
        <f t="shared" si="37"/>
        <v>20</v>
      </c>
      <c r="BB456" s="250">
        <f t="shared" si="37"/>
        <v>20</v>
      </c>
      <c r="BC456" s="250">
        <f t="shared" si="37"/>
        <v>20</v>
      </c>
      <c r="BD456" s="221"/>
      <c r="BH456" s="223"/>
    </row>
    <row r="457" spans="1:60" ht="17.25" customHeight="1" x14ac:dyDescent="0.25">
      <c r="A457" s="2248">
        <v>8</v>
      </c>
      <c r="B457" s="117" t="s">
        <v>102</v>
      </c>
      <c r="C457" s="231" t="s">
        <v>50</v>
      </c>
      <c r="D457" s="232" t="s">
        <v>945</v>
      </c>
      <c r="E457" s="140">
        <v>20</v>
      </c>
      <c r="F457" s="140">
        <v>20</v>
      </c>
      <c r="G457" s="116" t="s">
        <v>907</v>
      </c>
      <c r="H457" s="116" t="s">
        <v>82</v>
      </c>
      <c r="I457" s="119"/>
      <c r="J457" s="119">
        <v>20</v>
      </c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56"/>
      <c r="AJ457" s="157"/>
      <c r="AK457" s="158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X457" s="119"/>
      <c r="AY457" s="119"/>
      <c r="AZ457" s="119"/>
      <c r="BA457" s="119"/>
      <c r="BB457" s="119"/>
      <c r="BC457" s="119"/>
      <c r="BD457" s="83"/>
      <c r="BE457" s="84"/>
      <c r="BF457" s="84"/>
      <c r="BG457" s="84"/>
      <c r="BH457" s="85"/>
    </row>
    <row r="458" spans="1:60" ht="17.25" customHeight="1" x14ac:dyDescent="0.2">
      <c r="A458" s="2248"/>
      <c r="B458" s="117" t="s">
        <v>102</v>
      </c>
      <c r="C458" s="231" t="s">
        <v>83</v>
      </c>
      <c r="D458" s="232" t="s">
        <v>951</v>
      </c>
      <c r="E458" s="231">
        <v>120</v>
      </c>
      <c r="F458" s="231">
        <v>120</v>
      </c>
      <c r="G458" s="116" t="s">
        <v>943</v>
      </c>
      <c r="H458" s="116" t="s">
        <v>44</v>
      </c>
      <c r="I458" s="119"/>
      <c r="J458" s="119"/>
      <c r="K458" s="119">
        <v>20</v>
      </c>
      <c r="L458" s="119">
        <v>20</v>
      </c>
      <c r="M458" s="119">
        <v>20</v>
      </c>
      <c r="N458" s="119">
        <v>20</v>
      </c>
      <c r="O458" s="119">
        <v>20</v>
      </c>
      <c r="P458" s="119">
        <v>20</v>
      </c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56"/>
      <c r="AJ458" s="157"/>
      <c r="AK458" s="158"/>
      <c r="AL458" s="119"/>
      <c r="AM458" s="119"/>
      <c r="AN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  <c r="AX458" s="119"/>
      <c r="AY458" s="119"/>
      <c r="AZ458" s="119"/>
      <c r="BA458" s="119"/>
      <c r="BB458" s="119"/>
      <c r="BC458" s="119"/>
      <c r="BD458" s="83"/>
      <c r="BE458" s="84"/>
      <c r="BF458" s="84"/>
      <c r="BG458" s="84"/>
      <c r="BH458" s="85"/>
    </row>
    <row r="459" spans="1:60" ht="17.25" customHeight="1" x14ac:dyDescent="0.2">
      <c r="A459" s="2248"/>
      <c r="B459" s="117" t="s">
        <v>102</v>
      </c>
      <c r="C459" s="231" t="s">
        <v>88</v>
      </c>
      <c r="D459" s="232" t="s">
        <v>917</v>
      </c>
      <c r="E459" s="231">
        <v>40</v>
      </c>
      <c r="F459" s="231">
        <v>40</v>
      </c>
      <c r="G459" s="116" t="s">
        <v>953</v>
      </c>
      <c r="H459" s="116" t="s">
        <v>33</v>
      </c>
      <c r="I459" s="119"/>
      <c r="J459" s="119"/>
      <c r="K459" s="119"/>
      <c r="L459" s="119"/>
      <c r="M459" s="119"/>
      <c r="N459" s="119"/>
      <c r="O459" s="119"/>
      <c r="P459" s="119"/>
      <c r="Q459" s="119">
        <v>20</v>
      </c>
      <c r="R459" s="119">
        <v>20</v>
      </c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56"/>
      <c r="AJ459" s="157"/>
      <c r="AK459" s="158"/>
      <c r="AL459" s="119"/>
      <c r="AM459" s="119"/>
      <c r="AN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  <c r="AX459" s="119"/>
      <c r="AY459" s="119"/>
      <c r="AZ459" s="119"/>
      <c r="BA459" s="119"/>
      <c r="BB459" s="119"/>
      <c r="BC459" s="119"/>
      <c r="BD459" s="83"/>
      <c r="BE459" s="84"/>
      <c r="BF459" s="84"/>
      <c r="BG459" s="84"/>
      <c r="BH459" s="85"/>
    </row>
    <row r="460" spans="1:60" ht="17.25" customHeight="1" x14ac:dyDescent="0.2">
      <c r="A460" s="2248"/>
      <c r="B460" s="117" t="s">
        <v>102</v>
      </c>
      <c r="C460" s="231" t="s">
        <v>54</v>
      </c>
      <c r="D460" s="271" t="s">
        <v>918</v>
      </c>
      <c r="E460" s="231">
        <v>60</v>
      </c>
      <c r="F460" s="231">
        <v>60</v>
      </c>
      <c r="G460" s="116" t="s">
        <v>913</v>
      </c>
      <c r="H460" s="116" t="s">
        <v>99</v>
      </c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>
        <v>20</v>
      </c>
      <c r="Z460" s="119">
        <v>20</v>
      </c>
      <c r="AA460" s="119">
        <v>20</v>
      </c>
      <c r="AB460" s="119"/>
      <c r="AC460" s="119"/>
      <c r="AD460" s="119"/>
      <c r="AE460" s="119"/>
      <c r="AF460" s="119"/>
      <c r="AG460" s="119"/>
      <c r="AH460" s="119"/>
      <c r="AI460" s="156"/>
      <c r="AJ460" s="157"/>
      <c r="AK460" s="158"/>
      <c r="AL460" s="119"/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X460" s="119"/>
      <c r="AY460" s="119"/>
      <c r="AZ460" s="119"/>
      <c r="BA460" s="119"/>
      <c r="BB460" s="119"/>
      <c r="BC460" s="119"/>
      <c r="BD460" s="83"/>
      <c r="BE460" s="84"/>
      <c r="BF460" s="84"/>
      <c r="BG460" s="84"/>
      <c r="BH460" s="85"/>
    </row>
    <row r="461" spans="1:60" ht="17.25" customHeight="1" x14ac:dyDescent="0.2">
      <c r="A461" s="2248"/>
      <c r="B461" s="117" t="s">
        <v>102</v>
      </c>
      <c r="C461" s="231" t="s">
        <v>56</v>
      </c>
      <c r="D461" s="271" t="s">
        <v>954</v>
      </c>
      <c r="E461" s="231">
        <v>60</v>
      </c>
      <c r="F461" s="231">
        <v>60</v>
      </c>
      <c r="G461" s="116" t="s">
        <v>339</v>
      </c>
      <c r="H461" s="116" t="s">
        <v>41</v>
      </c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>
        <v>20</v>
      </c>
      <c r="T461" s="119">
        <v>20</v>
      </c>
      <c r="U461" s="119">
        <v>20</v>
      </c>
      <c r="V461" s="119">
        <v>20</v>
      </c>
      <c r="W461" s="119">
        <v>20</v>
      </c>
      <c r="X461" s="119">
        <v>20</v>
      </c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56"/>
      <c r="AJ461" s="157"/>
      <c r="AK461" s="158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83"/>
      <c r="BE461" s="84"/>
      <c r="BF461" s="84"/>
      <c r="BG461" s="84"/>
      <c r="BH461" s="85"/>
    </row>
    <row r="462" spans="1:60" ht="17.25" customHeight="1" x14ac:dyDescent="0.2">
      <c r="A462" s="2248"/>
      <c r="B462" s="117" t="s">
        <v>102</v>
      </c>
      <c r="C462" s="244" t="s">
        <v>61</v>
      </c>
      <c r="D462" s="264" t="s">
        <v>10</v>
      </c>
      <c r="E462" s="244" t="s">
        <v>1784</v>
      </c>
      <c r="F462" s="244" t="s">
        <v>1784</v>
      </c>
      <c r="G462" s="116"/>
      <c r="H462" s="116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  <c r="AH462" s="119"/>
      <c r="AI462" s="156"/>
      <c r="AJ462" s="157"/>
      <c r="AK462" s="158"/>
      <c r="AL462" s="119"/>
      <c r="AM462" s="119"/>
      <c r="AN462" s="119"/>
      <c r="AO462" s="119"/>
      <c r="AP462" s="119"/>
      <c r="AQ462" s="119"/>
      <c r="AR462" s="119"/>
      <c r="AS462" s="119"/>
      <c r="AT462" s="119"/>
      <c r="AU462" s="1" t="s">
        <v>5</v>
      </c>
      <c r="AV462" s="55" t="s">
        <v>3</v>
      </c>
      <c r="AW462" s="55" t="s">
        <v>3</v>
      </c>
      <c r="AX462" s="55" t="s">
        <v>3</v>
      </c>
      <c r="AY462" s="55" t="s">
        <v>3</v>
      </c>
      <c r="AZ462" s="55" t="s">
        <v>3</v>
      </c>
      <c r="BA462" s="49" t="s">
        <v>826</v>
      </c>
      <c r="BB462" s="49" t="s">
        <v>2</v>
      </c>
      <c r="BC462" s="49" t="s">
        <v>2</v>
      </c>
      <c r="BD462" s="83"/>
      <c r="BE462" s="84"/>
      <c r="BF462" s="84"/>
      <c r="BG462" s="84"/>
      <c r="BH462" s="85"/>
    </row>
    <row r="463" spans="1:60" s="222" customFormat="1" ht="17.25" customHeight="1" x14ac:dyDescent="0.25">
      <c r="A463" s="2248"/>
      <c r="B463" s="248">
        <v>15</v>
      </c>
      <c r="C463" s="269"/>
      <c r="D463" s="270" t="s">
        <v>843</v>
      </c>
      <c r="E463" s="250">
        <f>SUM(E457:E462)</f>
        <v>300</v>
      </c>
      <c r="F463" s="250"/>
      <c r="G463" s="250">
        <f t="shared" ref="G463:AH463" si="38">SUM(G457:G462)</f>
        <v>0</v>
      </c>
      <c r="H463" s="250">
        <f t="shared" si="38"/>
        <v>0</v>
      </c>
      <c r="I463" s="250">
        <f t="shared" si="38"/>
        <v>0</v>
      </c>
      <c r="J463" s="250">
        <f t="shared" si="38"/>
        <v>20</v>
      </c>
      <c r="K463" s="250">
        <f t="shared" si="38"/>
        <v>20</v>
      </c>
      <c r="L463" s="250">
        <f t="shared" si="38"/>
        <v>20</v>
      </c>
      <c r="M463" s="250">
        <f t="shared" si="38"/>
        <v>20</v>
      </c>
      <c r="N463" s="250">
        <f t="shared" si="38"/>
        <v>20</v>
      </c>
      <c r="O463" s="250">
        <f t="shared" si="38"/>
        <v>20</v>
      </c>
      <c r="P463" s="250">
        <f t="shared" si="38"/>
        <v>20</v>
      </c>
      <c r="Q463" s="250">
        <f t="shared" si="38"/>
        <v>20</v>
      </c>
      <c r="R463" s="250">
        <f t="shared" si="38"/>
        <v>20</v>
      </c>
      <c r="S463" s="250">
        <f t="shared" si="38"/>
        <v>20</v>
      </c>
      <c r="T463" s="250">
        <f t="shared" si="38"/>
        <v>20</v>
      </c>
      <c r="U463" s="250">
        <f t="shared" si="38"/>
        <v>20</v>
      </c>
      <c r="V463" s="250">
        <f t="shared" si="38"/>
        <v>20</v>
      </c>
      <c r="W463" s="250">
        <f t="shared" si="38"/>
        <v>20</v>
      </c>
      <c r="X463" s="250">
        <f t="shared" si="38"/>
        <v>20</v>
      </c>
      <c r="Y463" s="250">
        <f t="shared" si="38"/>
        <v>20</v>
      </c>
      <c r="Z463" s="250">
        <f t="shared" si="38"/>
        <v>20</v>
      </c>
      <c r="AA463" s="250">
        <f t="shared" si="38"/>
        <v>20</v>
      </c>
      <c r="AB463" s="250">
        <f t="shared" si="38"/>
        <v>0</v>
      </c>
      <c r="AC463" s="250">
        <f t="shared" si="38"/>
        <v>0</v>
      </c>
      <c r="AD463" s="250">
        <f t="shared" si="38"/>
        <v>0</v>
      </c>
      <c r="AE463" s="250">
        <f t="shared" si="38"/>
        <v>0</v>
      </c>
      <c r="AF463" s="250">
        <f t="shared" si="38"/>
        <v>0</v>
      </c>
      <c r="AG463" s="250">
        <f t="shared" si="38"/>
        <v>0</v>
      </c>
      <c r="AH463" s="250">
        <f t="shared" si="38"/>
        <v>0</v>
      </c>
      <c r="AI463" s="255"/>
      <c r="AJ463" s="256"/>
      <c r="AK463" s="257"/>
      <c r="AL463" s="258"/>
      <c r="AM463" s="258"/>
      <c r="AN463" s="258"/>
      <c r="AO463" s="258"/>
      <c r="AP463" s="258"/>
      <c r="AQ463" s="258"/>
      <c r="AR463" s="258"/>
      <c r="AS463" s="258"/>
      <c r="AT463" s="258"/>
      <c r="AU463" s="258"/>
      <c r="AV463" s="258"/>
      <c r="AW463" s="258"/>
      <c r="AX463" s="258"/>
      <c r="AY463" s="258"/>
      <c r="AZ463" s="258"/>
      <c r="BA463" s="258"/>
      <c r="BB463" s="258"/>
      <c r="BC463" s="258"/>
      <c r="BD463" s="221"/>
      <c r="BH463" s="223"/>
    </row>
    <row r="464" spans="1:60" ht="17.25" customHeight="1" x14ac:dyDescent="0.25">
      <c r="A464" s="2248">
        <v>9</v>
      </c>
      <c r="B464" s="117" t="s">
        <v>106</v>
      </c>
      <c r="C464" s="231" t="s">
        <v>128</v>
      </c>
      <c r="D464" s="232" t="s">
        <v>862</v>
      </c>
      <c r="E464" s="140">
        <v>45</v>
      </c>
      <c r="F464" s="140">
        <v>45</v>
      </c>
      <c r="G464" s="116" t="s">
        <v>321</v>
      </c>
      <c r="H464" s="116" t="s">
        <v>412</v>
      </c>
      <c r="I464" s="119"/>
      <c r="J464" s="119"/>
      <c r="K464" s="119"/>
      <c r="L464" s="119"/>
      <c r="M464" s="119"/>
      <c r="N464" s="119"/>
      <c r="O464" s="81">
        <v>16</v>
      </c>
      <c r="P464" s="81">
        <v>16</v>
      </c>
      <c r="Q464" s="81">
        <v>13</v>
      </c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  <c r="AH464" s="119"/>
      <c r="AI464" s="156"/>
      <c r="AJ464" s="157"/>
      <c r="AK464" s="158"/>
      <c r="AL464" s="119"/>
      <c r="AM464" s="119"/>
      <c r="AN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X464" s="119"/>
      <c r="AY464" s="119"/>
      <c r="AZ464" s="119"/>
      <c r="BA464" s="119"/>
      <c r="BB464" s="119"/>
      <c r="BC464" s="119"/>
      <c r="BD464" s="83"/>
      <c r="BE464" s="84"/>
      <c r="BF464" s="84"/>
      <c r="BG464" s="84"/>
      <c r="BH464" s="85"/>
    </row>
    <row r="465" spans="1:60" ht="17.25" customHeight="1" x14ac:dyDescent="0.25">
      <c r="A465" s="2248"/>
      <c r="B465" s="117" t="s">
        <v>106</v>
      </c>
      <c r="C465" s="231" t="s">
        <v>96</v>
      </c>
      <c r="D465" s="232" t="s">
        <v>955</v>
      </c>
      <c r="E465" s="140">
        <v>30</v>
      </c>
      <c r="F465" s="140">
        <v>30</v>
      </c>
      <c r="G465" s="116" t="s">
        <v>325</v>
      </c>
      <c r="H465" s="116" t="s">
        <v>53</v>
      </c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56"/>
      <c r="AJ465" s="157"/>
      <c r="AK465" s="158"/>
      <c r="AL465" s="119"/>
      <c r="AM465" s="119"/>
      <c r="AN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X465" s="119"/>
      <c r="AY465" s="119"/>
      <c r="AZ465" s="119"/>
      <c r="BA465" s="119"/>
      <c r="BB465" s="119"/>
      <c r="BC465" s="119"/>
      <c r="BD465" s="83"/>
      <c r="BE465" s="84"/>
      <c r="BF465" s="84"/>
      <c r="BG465" s="84"/>
      <c r="BH465" s="85"/>
    </row>
    <row r="466" spans="1:60" ht="17.25" customHeight="1" x14ac:dyDescent="0.25">
      <c r="A466" s="2248"/>
      <c r="B466" s="117" t="s">
        <v>106</v>
      </c>
      <c r="C466" s="231" t="s">
        <v>67</v>
      </c>
      <c r="D466" s="232" t="s">
        <v>956</v>
      </c>
      <c r="E466" s="140">
        <v>42</v>
      </c>
      <c r="F466" s="140">
        <v>42</v>
      </c>
      <c r="G466" s="116" t="s">
        <v>907</v>
      </c>
      <c r="H466" s="116" t="s">
        <v>82</v>
      </c>
      <c r="I466" s="119"/>
      <c r="J466" s="119">
        <v>20</v>
      </c>
      <c r="K466" s="119">
        <v>22</v>
      </c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56"/>
      <c r="AJ466" s="157"/>
      <c r="AK466" s="158"/>
      <c r="AL466" s="119"/>
      <c r="AM466" s="119"/>
      <c r="AN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X466" s="119"/>
      <c r="AY466" s="119"/>
      <c r="AZ466" s="119"/>
      <c r="BA466" s="119"/>
      <c r="BB466" s="119"/>
      <c r="BC466" s="119"/>
      <c r="BD466" s="83"/>
      <c r="BE466" s="84"/>
      <c r="BF466" s="84"/>
      <c r="BG466" s="84"/>
      <c r="BH466" s="85"/>
    </row>
    <row r="467" spans="1:60" ht="17.25" customHeight="1" x14ac:dyDescent="0.25">
      <c r="A467" s="2248"/>
      <c r="B467" s="117" t="s">
        <v>106</v>
      </c>
      <c r="C467" s="231" t="s">
        <v>49</v>
      </c>
      <c r="D467" s="232" t="s">
        <v>957</v>
      </c>
      <c r="E467" s="140">
        <v>60</v>
      </c>
      <c r="F467" s="140">
        <v>60</v>
      </c>
      <c r="G467" s="116" t="s">
        <v>333</v>
      </c>
      <c r="H467" s="116" t="s">
        <v>105</v>
      </c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56"/>
      <c r="AJ467" s="157"/>
      <c r="AK467" s="158"/>
      <c r="AL467" s="119"/>
      <c r="AM467" s="119"/>
      <c r="AN467" s="119">
        <v>20</v>
      </c>
      <c r="AO467" s="119">
        <v>20</v>
      </c>
      <c r="AP467" s="119">
        <v>20</v>
      </c>
      <c r="AQ467" s="119"/>
      <c r="AR467" s="119"/>
      <c r="AS467" s="119"/>
      <c r="AT467" s="119"/>
      <c r="AU467" s="119"/>
      <c r="AV467" s="119"/>
      <c r="AW467" s="119"/>
      <c r="AX467" s="119"/>
      <c r="AY467" s="119"/>
      <c r="AZ467" s="119"/>
      <c r="BA467" s="119"/>
      <c r="BB467" s="119"/>
      <c r="BC467" s="119"/>
      <c r="BD467" s="83"/>
      <c r="BE467" s="84"/>
      <c r="BF467" s="84"/>
      <c r="BG467" s="84"/>
      <c r="BH467" s="85"/>
    </row>
    <row r="468" spans="1:60" ht="17.25" customHeight="1" x14ac:dyDescent="0.25">
      <c r="A468" s="2248"/>
      <c r="B468" s="117" t="s">
        <v>106</v>
      </c>
      <c r="C468" s="231" t="s">
        <v>50</v>
      </c>
      <c r="D468" s="232" t="s">
        <v>945</v>
      </c>
      <c r="E468" s="140">
        <v>90</v>
      </c>
      <c r="F468" s="140">
        <v>90</v>
      </c>
      <c r="G468" s="116" t="s">
        <v>913</v>
      </c>
      <c r="H468" s="116" t="s">
        <v>99</v>
      </c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>
        <v>20</v>
      </c>
      <c r="X468" s="119">
        <v>20</v>
      </c>
      <c r="Y468" s="119">
        <v>20</v>
      </c>
      <c r="Z468" s="119">
        <v>20</v>
      </c>
      <c r="AA468" s="119">
        <v>10</v>
      </c>
      <c r="AB468" s="119"/>
      <c r="AC468" s="119"/>
      <c r="AD468" s="119"/>
      <c r="AE468" s="119"/>
      <c r="AF468" s="119"/>
      <c r="AG468" s="119"/>
      <c r="AH468" s="119"/>
      <c r="AI468" s="156"/>
      <c r="AJ468" s="157"/>
      <c r="AK468" s="158"/>
      <c r="AL468" s="119"/>
      <c r="AM468" s="119"/>
      <c r="AN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X468" s="119"/>
      <c r="AY468" s="119"/>
      <c r="AZ468" s="119"/>
      <c r="BA468" s="119"/>
      <c r="BB468" s="119"/>
      <c r="BC468" s="119"/>
      <c r="BD468" s="83"/>
      <c r="BE468" s="84"/>
      <c r="BF468" s="84"/>
      <c r="BG468" s="84"/>
      <c r="BH468" s="85"/>
    </row>
    <row r="469" spans="1:60" ht="17.25" customHeight="1" x14ac:dyDescent="0.25">
      <c r="A469" s="2248"/>
      <c r="B469" s="117" t="s">
        <v>106</v>
      </c>
      <c r="C469" s="231" t="s">
        <v>79</v>
      </c>
      <c r="D469" s="232" t="s">
        <v>948</v>
      </c>
      <c r="E469" s="140">
        <v>90</v>
      </c>
      <c r="F469" s="140">
        <v>90</v>
      </c>
      <c r="G469" s="116" t="s">
        <v>336</v>
      </c>
      <c r="H469" s="116" t="s">
        <v>48</v>
      </c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>
        <v>8</v>
      </c>
      <c r="AC469" s="119">
        <v>8</v>
      </c>
      <c r="AD469" s="119">
        <v>8</v>
      </c>
      <c r="AE469" s="119">
        <v>8</v>
      </c>
      <c r="AF469" s="119">
        <v>8</v>
      </c>
      <c r="AG469" s="119">
        <v>8</v>
      </c>
      <c r="AH469" s="119">
        <v>8</v>
      </c>
      <c r="AI469" s="156"/>
      <c r="AJ469" s="157"/>
      <c r="AK469" s="158"/>
      <c r="AL469" s="119">
        <v>8</v>
      </c>
      <c r="AM469" s="119">
        <v>8</v>
      </c>
      <c r="AN469" s="119">
        <v>8</v>
      </c>
      <c r="AO469" s="119">
        <v>10</v>
      </c>
      <c r="AP469" s="119"/>
      <c r="AQ469" s="119"/>
      <c r="AR469" s="119"/>
      <c r="AS469" s="119"/>
      <c r="AT469" s="119"/>
      <c r="AU469" s="119"/>
      <c r="AV469" s="119"/>
      <c r="AW469" s="119"/>
      <c r="AX469" s="119"/>
      <c r="AY469" s="119"/>
      <c r="AZ469" s="119"/>
      <c r="BA469" s="119"/>
      <c r="BB469" s="119"/>
      <c r="BC469" s="119"/>
      <c r="BD469" s="83"/>
      <c r="BE469" s="84"/>
      <c r="BF469" s="84"/>
      <c r="BG469" s="84"/>
      <c r="BH469" s="85"/>
    </row>
    <row r="470" spans="1:60" ht="17.25" customHeight="1" x14ac:dyDescent="0.25">
      <c r="A470" s="2248"/>
      <c r="B470" s="117" t="s">
        <v>106</v>
      </c>
      <c r="C470" s="244" t="s">
        <v>51</v>
      </c>
      <c r="D470" s="264" t="s">
        <v>916</v>
      </c>
      <c r="E470" s="140">
        <v>180</v>
      </c>
      <c r="F470" s="140">
        <v>180</v>
      </c>
      <c r="G470" s="116" t="s">
        <v>340</v>
      </c>
      <c r="H470" s="116" t="s">
        <v>101</v>
      </c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>
        <v>20</v>
      </c>
      <c r="AC470" s="119">
        <v>20</v>
      </c>
      <c r="AD470" s="119">
        <v>20</v>
      </c>
      <c r="AE470" s="119">
        <v>20</v>
      </c>
      <c r="AF470" s="119">
        <v>20</v>
      </c>
      <c r="AG470" s="119">
        <v>20</v>
      </c>
      <c r="AH470" s="119">
        <v>20</v>
      </c>
      <c r="AI470" s="156"/>
      <c r="AJ470" s="157"/>
      <c r="AK470" s="158"/>
      <c r="AL470" s="119">
        <v>20</v>
      </c>
      <c r="AM470" s="119">
        <v>20</v>
      </c>
      <c r="AN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X470" s="119"/>
      <c r="AY470" s="119"/>
      <c r="AZ470" s="119"/>
      <c r="BA470" s="119"/>
      <c r="BB470" s="119"/>
      <c r="BC470" s="119"/>
      <c r="BD470" s="83"/>
      <c r="BE470" s="84"/>
      <c r="BF470" s="84"/>
      <c r="BG470" s="84"/>
      <c r="BH470" s="85"/>
    </row>
    <row r="471" spans="1:60" ht="17.25" customHeight="1" x14ac:dyDescent="0.25">
      <c r="A471" s="2248"/>
      <c r="B471" s="117" t="s">
        <v>106</v>
      </c>
      <c r="C471" s="272" t="s">
        <v>157</v>
      </c>
      <c r="D471" s="273" t="s">
        <v>124</v>
      </c>
      <c r="E471" s="140">
        <v>45</v>
      </c>
      <c r="F471" s="140">
        <v>45</v>
      </c>
      <c r="G471" s="116" t="s">
        <v>958</v>
      </c>
      <c r="H471" s="116" t="s">
        <v>132</v>
      </c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>
        <v>8</v>
      </c>
      <c r="W471" s="119">
        <v>8</v>
      </c>
      <c r="X471" s="119">
        <v>8</v>
      </c>
      <c r="Y471" s="119">
        <v>8</v>
      </c>
      <c r="Z471" s="119">
        <v>8</v>
      </c>
      <c r="AA471" s="119">
        <v>5</v>
      </c>
      <c r="AB471" s="119"/>
      <c r="AC471" s="119"/>
      <c r="AD471" s="119"/>
      <c r="AE471" s="119"/>
      <c r="AF471" s="119"/>
      <c r="AG471" s="119"/>
      <c r="AH471" s="119"/>
      <c r="AI471" s="156"/>
      <c r="AJ471" s="157"/>
      <c r="AK471" s="158"/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X471" s="119"/>
      <c r="AY471" s="119"/>
      <c r="AZ471" s="119"/>
      <c r="BA471" s="119"/>
      <c r="BB471" s="119"/>
      <c r="BC471" s="119"/>
      <c r="BD471" s="83"/>
      <c r="BE471" s="84"/>
      <c r="BF471" s="84"/>
      <c r="BG471" s="84"/>
      <c r="BH471" s="85"/>
    </row>
    <row r="472" spans="1:60" ht="17.25" customHeight="1" x14ac:dyDescent="0.2">
      <c r="A472" s="2248"/>
      <c r="B472" s="117" t="s">
        <v>106</v>
      </c>
      <c r="C472" s="246" t="s">
        <v>83</v>
      </c>
      <c r="D472" s="274" t="s">
        <v>951</v>
      </c>
      <c r="E472" s="246">
        <v>120</v>
      </c>
      <c r="F472" s="246">
        <v>120</v>
      </c>
      <c r="G472" s="116" t="s">
        <v>339</v>
      </c>
      <c r="H472" s="116" t="s">
        <v>41</v>
      </c>
      <c r="I472" s="119"/>
      <c r="J472" s="119"/>
      <c r="K472" s="119"/>
      <c r="L472" s="119">
        <v>20</v>
      </c>
      <c r="M472" s="119">
        <v>20</v>
      </c>
      <c r="N472" s="119">
        <v>20</v>
      </c>
      <c r="O472" s="119">
        <v>20</v>
      </c>
      <c r="P472" s="119">
        <v>20</v>
      </c>
      <c r="Q472" s="119">
        <v>20</v>
      </c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56"/>
      <c r="AJ472" s="157"/>
      <c r="AK472" s="158"/>
      <c r="AL472" s="119"/>
      <c r="AM472" s="119"/>
      <c r="AN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  <c r="AX472" s="119"/>
      <c r="AY472" s="119"/>
      <c r="AZ472" s="119"/>
      <c r="BA472" s="119"/>
      <c r="BB472" s="119"/>
      <c r="BC472" s="119"/>
      <c r="BD472" s="83"/>
      <c r="BE472" s="84"/>
      <c r="BF472" s="84"/>
      <c r="BG472" s="84"/>
      <c r="BH472" s="85"/>
    </row>
    <row r="473" spans="1:60" ht="17.25" customHeight="1" x14ac:dyDescent="0.2">
      <c r="A473" s="2248"/>
      <c r="B473" s="117" t="s">
        <v>106</v>
      </c>
      <c r="C473" s="246" t="s">
        <v>88</v>
      </c>
      <c r="D473" s="274" t="s">
        <v>917</v>
      </c>
      <c r="E473" s="246">
        <v>120</v>
      </c>
      <c r="F473" s="246">
        <v>120</v>
      </c>
      <c r="G473" s="116" t="s">
        <v>959</v>
      </c>
      <c r="H473" s="116" t="s">
        <v>35</v>
      </c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  <c r="AH473" s="119"/>
      <c r="AI473" s="156"/>
      <c r="AJ473" s="157"/>
      <c r="AK473" s="158"/>
      <c r="AL473" s="119"/>
      <c r="AM473" s="119"/>
      <c r="AN473" s="119"/>
      <c r="AO473" s="119"/>
      <c r="AP473" s="119"/>
      <c r="AQ473" s="119">
        <v>20</v>
      </c>
      <c r="AR473" s="119">
        <v>20</v>
      </c>
      <c r="AS473" s="119">
        <v>20</v>
      </c>
      <c r="AT473" s="119">
        <v>20</v>
      </c>
      <c r="AU473" s="119">
        <v>20</v>
      </c>
      <c r="AV473" s="119">
        <v>20</v>
      </c>
      <c r="AW473" s="119"/>
      <c r="AX473" s="119"/>
      <c r="AY473" s="119"/>
      <c r="AZ473" s="119"/>
      <c r="BA473" s="119"/>
      <c r="BB473" s="119"/>
      <c r="BC473" s="119"/>
      <c r="BD473" s="83"/>
      <c r="BE473" s="84"/>
      <c r="BF473" s="84"/>
      <c r="BG473" s="84"/>
      <c r="BH473" s="85"/>
    </row>
    <row r="474" spans="1:60" ht="17.25" customHeight="1" x14ac:dyDescent="0.2">
      <c r="A474" s="2248"/>
      <c r="B474" s="117" t="s">
        <v>106</v>
      </c>
      <c r="C474" s="246" t="s">
        <v>72</v>
      </c>
      <c r="D474" s="274" t="s">
        <v>960</v>
      </c>
      <c r="E474" s="246">
        <v>90</v>
      </c>
      <c r="F474" s="246">
        <v>90</v>
      </c>
      <c r="G474" s="116" t="s">
        <v>325</v>
      </c>
      <c r="H474" s="116" t="s">
        <v>53</v>
      </c>
      <c r="I474" s="119"/>
      <c r="J474" s="119"/>
      <c r="K474" s="119"/>
      <c r="L474" s="119"/>
      <c r="M474" s="119"/>
      <c r="N474" s="119"/>
      <c r="O474" s="119"/>
      <c r="P474" s="119"/>
      <c r="Q474" s="119"/>
      <c r="R474" s="119">
        <v>20</v>
      </c>
      <c r="S474" s="119">
        <v>20</v>
      </c>
      <c r="T474" s="119">
        <v>20</v>
      </c>
      <c r="U474" s="119">
        <v>20</v>
      </c>
      <c r="V474" s="119">
        <v>10</v>
      </c>
      <c r="W474" s="119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  <c r="AH474" s="119"/>
      <c r="AI474" s="156"/>
      <c r="AJ474" s="157"/>
      <c r="AK474" s="158"/>
      <c r="AL474" s="119"/>
      <c r="AM474" s="119"/>
      <c r="AN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  <c r="AX474" s="119"/>
      <c r="AY474" s="119"/>
      <c r="AZ474" s="119"/>
      <c r="BA474" s="119"/>
      <c r="BB474" s="119"/>
      <c r="BC474" s="119"/>
      <c r="BD474" s="83"/>
      <c r="BE474" s="84"/>
      <c r="BF474" s="84"/>
      <c r="BG474" s="84"/>
      <c r="BH474" s="85"/>
    </row>
    <row r="475" spans="1:60" ht="17.25" customHeight="1" x14ac:dyDescent="0.2">
      <c r="A475" s="2248"/>
      <c r="B475" s="117" t="s">
        <v>106</v>
      </c>
      <c r="C475" s="246" t="s">
        <v>54</v>
      </c>
      <c r="D475" s="275" t="s">
        <v>918</v>
      </c>
      <c r="E475" s="246">
        <v>60</v>
      </c>
      <c r="F475" s="246">
        <v>60</v>
      </c>
      <c r="G475" s="116" t="s">
        <v>321</v>
      </c>
      <c r="H475" s="116" t="s">
        <v>76</v>
      </c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56"/>
      <c r="AJ475" s="157"/>
      <c r="AK475" s="158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/>
      <c r="AW475" s="119">
        <v>20</v>
      </c>
      <c r="AX475" s="119">
        <v>20</v>
      </c>
      <c r="AY475" s="119">
        <v>20</v>
      </c>
      <c r="AZ475" s="119"/>
      <c r="BA475" s="119"/>
      <c r="BB475" s="119"/>
      <c r="BC475" s="119"/>
      <c r="BD475" s="83"/>
      <c r="BE475" s="84"/>
      <c r="BF475" s="84"/>
      <c r="BG475" s="84"/>
      <c r="BH475" s="85"/>
    </row>
    <row r="476" spans="1:60" ht="17.25" customHeight="1" x14ac:dyDescent="0.2">
      <c r="A476" s="2248"/>
      <c r="B476" s="117" t="s">
        <v>106</v>
      </c>
      <c r="C476" s="246" t="s">
        <v>56</v>
      </c>
      <c r="D476" s="275" t="s">
        <v>954</v>
      </c>
      <c r="E476" s="246">
        <v>60</v>
      </c>
      <c r="F476" s="246">
        <v>60</v>
      </c>
      <c r="G476" s="116" t="s">
        <v>339</v>
      </c>
      <c r="H476" s="116" t="s">
        <v>41</v>
      </c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56"/>
      <c r="AJ476" s="157"/>
      <c r="AK476" s="158"/>
      <c r="AL476" s="119"/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X476" s="119"/>
      <c r="AY476" s="119"/>
      <c r="AZ476" s="119">
        <v>20</v>
      </c>
      <c r="BA476" s="119">
        <v>20</v>
      </c>
      <c r="BB476" s="119">
        <v>20</v>
      </c>
      <c r="BC476" s="119"/>
      <c r="BD476" s="83"/>
      <c r="BE476" s="84"/>
      <c r="BF476" s="84"/>
      <c r="BG476" s="84"/>
      <c r="BH476" s="85"/>
    </row>
    <row r="477" spans="1:60" s="222" customFormat="1" ht="17.25" customHeight="1" x14ac:dyDescent="0.25">
      <c r="A477" s="2248"/>
      <c r="B477" s="233">
        <v>19</v>
      </c>
      <c r="C477" s="276"/>
      <c r="D477" s="277"/>
      <c r="E477" s="250">
        <f>SUM(E464:E476)</f>
        <v>1032</v>
      </c>
      <c r="F477" s="250"/>
      <c r="G477" s="250">
        <f t="shared" ref="G477:BC477" si="39">SUM(G464:G476)</f>
        <v>0</v>
      </c>
      <c r="H477" s="250">
        <f t="shared" si="39"/>
        <v>0</v>
      </c>
      <c r="I477" s="250">
        <f t="shared" si="39"/>
        <v>0</v>
      </c>
      <c r="J477" s="250">
        <f t="shared" si="39"/>
        <v>20</v>
      </c>
      <c r="K477" s="250">
        <f t="shared" si="39"/>
        <v>22</v>
      </c>
      <c r="L477" s="250">
        <f t="shared" si="39"/>
        <v>20</v>
      </c>
      <c r="M477" s="250">
        <f t="shared" si="39"/>
        <v>20</v>
      </c>
      <c r="N477" s="250">
        <f t="shared" si="39"/>
        <v>20</v>
      </c>
      <c r="O477" s="250">
        <f t="shared" si="39"/>
        <v>36</v>
      </c>
      <c r="P477" s="250">
        <f t="shared" si="39"/>
        <v>36</v>
      </c>
      <c r="Q477" s="250">
        <f t="shared" si="39"/>
        <v>33</v>
      </c>
      <c r="R477" s="250">
        <f t="shared" si="39"/>
        <v>20</v>
      </c>
      <c r="S477" s="250">
        <f t="shared" si="39"/>
        <v>20</v>
      </c>
      <c r="T477" s="250">
        <f t="shared" si="39"/>
        <v>20</v>
      </c>
      <c r="U477" s="250">
        <f t="shared" si="39"/>
        <v>20</v>
      </c>
      <c r="V477" s="250">
        <f t="shared" si="39"/>
        <v>18</v>
      </c>
      <c r="W477" s="250">
        <f t="shared" si="39"/>
        <v>28</v>
      </c>
      <c r="X477" s="250">
        <f t="shared" si="39"/>
        <v>28</v>
      </c>
      <c r="Y477" s="250">
        <f t="shared" si="39"/>
        <v>28</v>
      </c>
      <c r="Z477" s="250">
        <f t="shared" si="39"/>
        <v>28</v>
      </c>
      <c r="AA477" s="250">
        <f t="shared" si="39"/>
        <v>15</v>
      </c>
      <c r="AB477" s="250">
        <f t="shared" si="39"/>
        <v>28</v>
      </c>
      <c r="AC477" s="250">
        <f t="shared" si="39"/>
        <v>28</v>
      </c>
      <c r="AD477" s="250">
        <f t="shared" si="39"/>
        <v>28</v>
      </c>
      <c r="AE477" s="250">
        <f t="shared" si="39"/>
        <v>28</v>
      </c>
      <c r="AF477" s="250">
        <f t="shared" si="39"/>
        <v>28</v>
      </c>
      <c r="AG477" s="250">
        <f t="shared" si="39"/>
        <v>28</v>
      </c>
      <c r="AH477" s="250">
        <f t="shared" si="39"/>
        <v>28</v>
      </c>
      <c r="AI477" s="250">
        <f t="shared" si="39"/>
        <v>0</v>
      </c>
      <c r="AJ477" s="250">
        <f t="shared" si="39"/>
        <v>0</v>
      </c>
      <c r="AK477" s="250">
        <f t="shared" si="39"/>
        <v>0</v>
      </c>
      <c r="AL477" s="250">
        <f t="shared" si="39"/>
        <v>28</v>
      </c>
      <c r="AM477" s="250">
        <f t="shared" si="39"/>
        <v>28</v>
      </c>
      <c r="AN477" s="250">
        <f t="shared" si="39"/>
        <v>28</v>
      </c>
      <c r="AO477" s="250">
        <f t="shared" si="39"/>
        <v>30</v>
      </c>
      <c r="AP477" s="250">
        <f t="shared" si="39"/>
        <v>20</v>
      </c>
      <c r="AQ477" s="250">
        <f t="shared" si="39"/>
        <v>20</v>
      </c>
      <c r="AR477" s="250">
        <f t="shared" si="39"/>
        <v>20</v>
      </c>
      <c r="AS477" s="250">
        <f t="shared" si="39"/>
        <v>20</v>
      </c>
      <c r="AT477" s="250">
        <f t="shared" si="39"/>
        <v>20</v>
      </c>
      <c r="AU477" s="250">
        <f t="shared" si="39"/>
        <v>20</v>
      </c>
      <c r="AV477" s="250">
        <f t="shared" si="39"/>
        <v>20</v>
      </c>
      <c r="AW477" s="250">
        <f t="shared" si="39"/>
        <v>20</v>
      </c>
      <c r="AX477" s="250">
        <f t="shared" si="39"/>
        <v>20</v>
      </c>
      <c r="AY477" s="250">
        <f t="shared" si="39"/>
        <v>20</v>
      </c>
      <c r="AZ477" s="250">
        <f t="shared" si="39"/>
        <v>20</v>
      </c>
      <c r="BA477" s="250">
        <f t="shared" si="39"/>
        <v>20</v>
      </c>
      <c r="BB477" s="250">
        <f t="shared" si="39"/>
        <v>20</v>
      </c>
      <c r="BC477" s="250">
        <f t="shared" si="39"/>
        <v>0</v>
      </c>
      <c r="BD477" s="221"/>
      <c r="BH477" s="223"/>
    </row>
    <row r="478" spans="1:60" ht="17.25" customHeight="1" x14ac:dyDescent="0.2">
      <c r="A478" s="2248">
        <v>10</v>
      </c>
      <c r="B478" s="715" t="s">
        <v>1792</v>
      </c>
      <c r="C478" s="278" t="s">
        <v>153</v>
      </c>
      <c r="D478" s="279" t="s">
        <v>148</v>
      </c>
      <c r="E478" s="278">
        <v>75</v>
      </c>
      <c r="F478" s="828">
        <v>75</v>
      </c>
      <c r="G478" s="116" t="s">
        <v>413</v>
      </c>
      <c r="H478" s="116" t="s">
        <v>443</v>
      </c>
      <c r="I478" s="119"/>
      <c r="J478" s="119"/>
      <c r="K478" s="119"/>
      <c r="L478" s="119"/>
      <c r="M478" s="119"/>
      <c r="N478" s="119">
        <v>8</v>
      </c>
      <c r="O478" s="119">
        <v>8</v>
      </c>
      <c r="P478" s="119">
        <v>8</v>
      </c>
      <c r="Q478" s="119">
        <v>8</v>
      </c>
      <c r="R478" s="119">
        <v>8</v>
      </c>
      <c r="S478" s="119">
        <v>8</v>
      </c>
      <c r="T478" s="119">
        <v>8</v>
      </c>
      <c r="U478" s="119">
        <v>8</v>
      </c>
      <c r="V478" s="119">
        <v>8</v>
      </c>
      <c r="W478" s="119">
        <v>3</v>
      </c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56"/>
      <c r="AJ478" s="157"/>
      <c r="AK478" s="158"/>
      <c r="AL478" s="119"/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X478" s="119"/>
      <c r="AY478" s="119"/>
      <c r="AZ478" s="119"/>
      <c r="BA478" s="119"/>
      <c r="BB478" s="119"/>
      <c r="BC478" s="119"/>
      <c r="BD478" s="83"/>
      <c r="BE478" s="84"/>
      <c r="BF478" s="84"/>
      <c r="BG478" s="84"/>
      <c r="BH478" s="85"/>
    </row>
    <row r="479" spans="1:60" ht="17.25" customHeight="1" x14ac:dyDescent="0.2">
      <c r="A479" s="2248"/>
      <c r="B479" s="715" t="s">
        <v>1792</v>
      </c>
      <c r="C479" s="278" t="s">
        <v>154</v>
      </c>
      <c r="D479" s="279" t="s">
        <v>136</v>
      </c>
      <c r="E479" s="278">
        <v>30</v>
      </c>
      <c r="F479" s="828">
        <v>30</v>
      </c>
      <c r="G479" s="116" t="s">
        <v>413</v>
      </c>
      <c r="H479" s="116" t="s">
        <v>415</v>
      </c>
      <c r="I479" s="119"/>
      <c r="J479" s="119"/>
      <c r="K479" s="119"/>
      <c r="L479" s="119"/>
      <c r="M479" s="119"/>
      <c r="N479" s="119">
        <v>15</v>
      </c>
      <c r="O479" s="119">
        <v>15</v>
      </c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56"/>
      <c r="AJ479" s="157"/>
      <c r="AK479" s="158"/>
      <c r="AL479" s="119"/>
      <c r="AM479" s="119"/>
      <c r="AN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  <c r="AX479" s="119"/>
      <c r="AY479" s="119"/>
      <c r="AZ479" s="119"/>
      <c r="BA479" s="119"/>
      <c r="BB479" s="119"/>
      <c r="BC479" s="119"/>
      <c r="BD479" s="83"/>
      <c r="BE479" s="84"/>
      <c r="BF479" s="84"/>
      <c r="BG479" s="84"/>
      <c r="BH479" s="85"/>
    </row>
    <row r="480" spans="1:60" ht="17.25" customHeight="1" x14ac:dyDescent="0.2">
      <c r="A480" s="2248"/>
      <c r="B480" s="715" t="s">
        <v>1792</v>
      </c>
      <c r="C480" s="278" t="s">
        <v>155</v>
      </c>
      <c r="D480" s="279" t="s">
        <v>149</v>
      </c>
      <c r="E480" s="278">
        <v>60</v>
      </c>
      <c r="F480" s="828">
        <v>60</v>
      </c>
      <c r="G480" s="116" t="s">
        <v>413</v>
      </c>
      <c r="H480" s="116" t="s">
        <v>426</v>
      </c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>
        <v>6</v>
      </c>
      <c r="Y480" s="119">
        <v>6</v>
      </c>
      <c r="Z480" s="119">
        <v>6</v>
      </c>
      <c r="AA480" s="119">
        <v>6</v>
      </c>
      <c r="AB480" s="119">
        <v>6</v>
      </c>
      <c r="AC480" s="119">
        <v>6</v>
      </c>
      <c r="AD480" s="119">
        <v>6</v>
      </c>
      <c r="AE480" s="119">
        <v>6</v>
      </c>
      <c r="AF480" s="119">
        <v>6</v>
      </c>
      <c r="AG480" s="119">
        <v>6</v>
      </c>
      <c r="AH480" s="119"/>
      <c r="AI480" s="156"/>
      <c r="AJ480" s="157"/>
      <c r="AK480" s="158"/>
      <c r="AL480" s="119"/>
      <c r="AM480" s="119"/>
      <c r="AN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X480" s="119"/>
      <c r="AY480" s="119"/>
      <c r="AZ480" s="119"/>
      <c r="BA480" s="119"/>
      <c r="BB480" s="119"/>
      <c r="BC480" s="119"/>
      <c r="BD480" s="83"/>
      <c r="BE480" s="84"/>
      <c r="BF480" s="84"/>
      <c r="BG480" s="84"/>
      <c r="BH480" s="85"/>
    </row>
    <row r="481" spans="1:60" ht="17.25" customHeight="1" x14ac:dyDescent="0.2">
      <c r="A481" s="2248"/>
      <c r="B481" s="715" t="s">
        <v>1792</v>
      </c>
      <c r="C481" s="278" t="s">
        <v>156</v>
      </c>
      <c r="D481" s="279" t="s">
        <v>150</v>
      </c>
      <c r="E481" s="278">
        <v>75</v>
      </c>
      <c r="F481" s="828">
        <v>75</v>
      </c>
      <c r="G481" s="116" t="s">
        <v>413</v>
      </c>
      <c r="H481" s="116" t="s">
        <v>414</v>
      </c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56"/>
      <c r="AJ481" s="157"/>
      <c r="AK481" s="158"/>
      <c r="AL481" s="119">
        <v>6</v>
      </c>
      <c r="AM481" s="119">
        <v>6</v>
      </c>
      <c r="AN481" s="119">
        <v>6</v>
      </c>
      <c r="AO481" s="119">
        <v>6</v>
      </c>
      <c r="AP481" s="119">
        <v>6</v>
      </c>
      <c r="AQ481" s="119">
        <v>6</v>
      </c>
      <c r="AR481" s="119">
        <v>6</v>
      </c>
      <c r="AS481" s="119">
        <v>6</v>
      </c>
      <c r="AT481" s="119">
        <v>6</v>
      </c>
      <c r="AU481" s="119">
        <v>6</v>
      </c>
      <c r="AV481" s="119">
        <v>6</v>
      </c>
      <c r="AW481" s="119">
        <v>6</v>
      </c>
      <c r="AX481" s="119">
        <v>3</v>
      </c>
      <c r="AY481" s="119"/>
      <c r="AZ481" s="119"/>
      <c r="BA481" s="119"/>
      <c r="BB481" s="119"/>
      <c r="BC481" s="119"/>
      <c r="BD481" s="83"/>
      <c r="BE481" s="84"/>
      <c r="BF481" s="84"/>
      <c r="BG481" s="84"/>
      <c r="BH481" s="85"/>
    </row>
    <row r="482" spans="1:60" ht="17.25" customHeight="1" x14ac:dyDescent="0.2">
      <c r="A482" s="2248"/>
      <c r="B482" s="715" t="s">
        <v>1792</v>
      </c>
      <c r="C482" s="278" t="s">
        <v>157</v>
      </c>
      <c r="D482" s="279" t="s">
        <v>124</v>
      </c>
      <c r="E482" s="278">
        <v>75</v>
      </c>
      <c r="F482" s="828">
        <v>75</v>
      </c>
      <c r="G482" s="116" t="s">
        <v>413</v>
      </c>
      <c r="H482" s="116" t="s">
        <v>125</v>
      </c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>
        <v>1</v>
      </c>
      <c r="AA482" s="119"/>
      <c r="AB482" s="119"/>
      <c r="AC482" s="119"/>
      <c r="AD482" s="119"/>
      <c r="AE482" s="119"/>
      <c r="AF482" s="119"/>
      <c r="AG482" s="119"/>
      <c r="AH482" s="119"/>
      <c r="AI482" s="156"/>
      <c r="AJ482" s="157"/>
      <c r="AK482" s="158"/>
      <c r="AL482" s="119"/>
      <c r="AM482" s="119"/>
      <c r="AN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83"/>
      <c r="BE482" s="84"/>
      <c r="BF482" s="84"/>
      <c r="BG482" s="84"/>
      <c r="BH482" s="85"/>
    </row>
    <row r="483" spans="1:60" ht="17.25" customHeight="1" x14ac:dyDescent="0.2">
      <c r="A483" s="2248"/>
      <c r="B483" s="715" t="s">
        <v>1792</v>
      </c>
      <c r="C483" s="278" t="s">
        <v>158</v>
      </c>
      <c r="D483" s="279" t="s">
        <v>639</v>
      </c>
      <c r="E483" s="246">
        <v>120</v>
      </c>
      <c r="F483" s="246">
        <v>120</v>
      </c>
      <c r="G483" s="116" t="s">
        <v>961</v>
      </c>
      <c r="H483" s="116" t="s">
        <v>143</v>
      </c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>
        <v>15</v>
      </c>
      <c r="AA483" s="119">
        <v>15</v>
      </c>
      <c r="AB483" s="119">
        <v>15</v>
      </c>
      <c r="AC483" s="119">
        <v>15</v>
      </c>
      <c r="AD483" s="119">
        <v>15</v>
      </c>
      <c r="AE483" s="119"/>
      <c r="AF483" s="119"/>
      <c r="AG483" s="119"/>
      <c r="AH483" s="119"/>
      <c r="AI483" s="156"/>
      <c r="AJ483" s="157"/>
      <c r="AK483" s="158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X483" s="119"/>
      <c r="AY483" s="119"/>
      <c r="AZ483" s="119"/>
      <c r="BA483" s="119"/>
      <c r="BB483" s="119"/>
      <c r="BC483" s="119"/>
      <c r="BD483" s="83"/>
      <c r="BE483" s="84"/>
      <c r="BF483" s="84"/>
      <c r="BG483" s="84"/>
      <c r="BH483" s="85"/>
    </row>
    <row r="484" spans="1:60" ht="17.25" customHeight="1" x14ac:dyDescent="0.2">
      <c r="A484" s="2248"/>
      <c r="B484" s="715" t="s">
        <v>1792</v>
      </c>
      <c r="C484" s="278" t="s">
        <v>159</v>
      </c>
      <c r="D484" s="280" t="s">
        <v>955</v>
      </c>
      <c r="E484" s="278">
        <v>30</v>
      </c>
      <c r="F484" s="278">
        <v>30</v>
      </c>
      <c r="G484" s="116" t="s">
        <v>325</v>
      </c>
      <c r="H484" s="116" t="s">
        <v>53</v>
      </c>
      <c r="I484" s="119"/>
      <c r="J484" s="119"/>
      <c r="K484" s="119"/>
      <c r="L484" s="119"/>
      <c r="M484" s="119"/>
      <c r="N484" s="119"/>
      <c r="O484" s="119"/>
      <c r="P484" s="119">
        <v>8</v>
      </c>
      <c r="Q484" s="119">
        <v>8</v>
      </c>
      <c r="R484" s="119">
        <v>8</v>
      </c>
      <c r="S484" s="119">
        <v>6</v>
      </c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56"/>
      <c r="AJ484" s="157"/>
      <c r="AK484" s="158"/>
      <c r="AL484" s="119"/>
      <c r="AM484" s="119"/>
      <c r="AN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  <c r="AX484" s="119"/>
      <c r="AY484" s="119"/>
      <c r="AZ484" s="119"/>
      <c r="BA484" s="119"/>
      <c r="BB484" s="119"/>
      <c r="BC484" s="119"/>
      <c r="BD484" s="83"/>
      <c r="BE484" s="84"/>
      <c r="BF484" s="84"/>
      <c r="BG484" s="84"/>
      <c r="BH484" s="85"/>
    </row>
    <row r="485" spans="1:60" ht="17.25" customHeight="1" x14ac:dyDescent="0.2">
      <c r="A485" s="2248"/>
      <c r="B485" s="715" t="s">
        <v>1792</v>
      </c>
      <c r="C485" s="246" t="s">
        <v>167</v>
      </c>
      <c r="D485" s="281" t="s">
        <v>962</v>
      </c>
      <c r="E485" s="246">
        <v>45</v>
      </c>
      <c r="F485" s="246">
        <v>45</v>
      </c>
      <c r="G485" s="116" t="s">
        <v>961</v>
      </c>
      <c r="H485" s="116" t="s">
        <v>143</v>
      </c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56"/>
      <c r="AJ485" s="157"/>
      <c r="AK485" s="158"/>
      <c r="AL485" s="119">
        <v>6</v>
      </c>
      <c r="AM485" s="119">
        <v>6</v>
      </c>
      <c r="AN485" s="119">
        <v>6</v>
      </c>
      <c r="AO485" s="119">
        <v>6</v>
      </c>
      <c r="AP485" s="119">
        <v>6</v>
      </c>
      <c r="AQ485" s="119">
        <v>6</v>
      </c>
      <c r="AR485" s="119">
        <v>6</v>
      </c>
      <c r="AS485" s="119">
        <v>3</v>
      </c>
      <c r="AT485" s="119"/>
      <c r="AU485" s="119"/>
      <c r="AV485" s="119"/>
      <c r="AW485" s="119"/>
      <c r="AX485" s="119"/>
      <c r="AY485" s="119"/>
      <c r="AZ485" s="119"/>
      <c r="BA485" s="119"/>
      <c r="BB485" s="119"/>
      <c r="BC485" s="119"/>
      <c r="BD485" s="83"/>
      <c r="BE485" s="84"/>
      <c r="BF485" s="84"/>
      <c r="BG485" s="84"/>
      <c r="BH485" s="85"/>
    </row>
    <row r="486" spans="1:60" ht="17.25" customHeight="1" x14ac:dyDescent="0.2">
      <c r="A486" s="2248"/>
      <c r="B486" s="715" t="s">
        <v>1792</v>
      </c>
      <c r="C486" s="278" t="s">
        <v>161</v>
      </c>
      <c r="D486" s="280" t="s">
        <v>963</v>
      </c>
      <c r="E486" s="278">
        <v>45</v>
      </c>
      <c r="F486" s="278">
        <v>45</v>
      </c>
      <c r="G486" s="116" t="s">
        <v>336</v>
      </c>
      <c r="H486" s="116" t="s">
        <v>48</v>
      </c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>
        <v>8</v>
      </c>
      <c r="U486" s="119">
        <v>8</v>
      </c>
      <c r="V486" s="119">
        <v>8</v>
      </c>
      <c r="W486" s="119">
        <v>8</v>
      </c>
      <c r="X486" s="119">
        <v>8</v>
      </c>
      <c r="Y486" s="119">
        <v>5</v>
      </c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56"/>
      <c r="AJ486" s="157"/>
      <c r="AK486" s="158"/>
      <c r="AL486" s="119"/>
      <c r="AM486" s="119"/>
      <c r="AN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X486" s="119"/>
      <c r="AY486" s="119"/>
      <c r="AZ486" s="119"/>
      <c r="BA486" s="119"/>
      <c r="BB486" s="119"/>
      <c r="BC486" s="119"/>
      <c r="BD486" s="83"/>
      <c r="BE486" s="84"/>
      <c r="BF486" s="84"/>
      <c r="BG486" s="84"/>
      <c r="BH486" s="85"/>
    </row>
    <row r="487" spans="1:60" ht="17.25" customHeight="1" x14ac:dyDescent="0.2">
      <c r="A487" s="2248"/>
      <c r="B487" s="715" t="s">
        <v>1792</v>
      </c>
      <c r="C487" s="278" t="s">
        <v>162</v>
      </c>
      <c r="D487" s="282" t="s">
        <v>964</v>
      </c>
      <c r="E487" s="278">
        <v>45</v>
      </c>
      <c r="F487" s="278">
        <v>45</v>
      </c>
      <c r="G487" s="116" t="s">
        <v>341</v>
      </c>
      <c r="H487" s="116" t="s">
        <v>64</v>
      </c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>
        <v>6</v>
      </c>
      <c r="U487" s="119">
        <v>6</v>
      </c>
      <c r="V487" s="119">
        <v>6</v>
      </c>
      <c r="W487" s="119">
        <v>6</v>
      </c>
      <c r="X487" s="119">
        <v>6</v>
      </c>
      <c r="Y487" s="119">
        <v>6</v>
      </c>
      <c r="Z487" s="119">
        <v>6</v>
      </c>
      <c r="AA487" s="119">
        <v>3</v>
      </c>
      <c r="AB487" s="119"/>
      <c r="AC487" s="119"/>
      <c r="AD487" s="119"/>
      <c r="AE487" s="119"/>
      <c r="AF487" s="119"/>
      <c r="AG487" s="119"/>
      <c r="AH487" s="119"/>
      <c r="AI487" s="156"/>
      <c r="AJ487" s="157"/>
      <c r="AK487" s="158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X487" s="119"/>
      <c r="AY487" s="119"/>
      <c r="AZ487" s="119"/>
      <c r="BA487" s="119"/>
      <c r="BB487" s="119"/>
      <c r="BC487" s="119"/>
      <c r="BD487" s="83"/>
      <c r="BE487" s="84"/>
      <c r="BF487" s="84"/>
      <c r="BG487" s="84"/>
      <c r="BH487" s="85"/>
    </row>
    <row r="488" spans="1:60" ht="17.25" customHeight="1" x14ac:dyDescent="0.2">
      <c r="A488" s="2248"/>
      <c r="B488" s="715" t="s">
        <v>1792</v>
      </c>
      <c r="C488" s="278" t="s">
        <v>119</v>
      </c>
      <c r="D488" s="280" t="s">
        <v>965</v>
      </c>
      <c r="E488" s="278">
        <v>30</v>
      </c>
      <c r="F488" s="278">
        <v>30</v>
      </c>
      <c r="G488" s="116" t="s">
        <v>437</v>
      </c>
      <c r="H488" s="116" t="s">
        <v>438</v>
      </c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56"/>
      <c r="AJ488" s="157"/>
      <c r="AK488" s="158"/>
      <c r="AL488" s="119">
        <v>4</v>
      </c>
      <c r="AM488" s="119">
        <v>4</v>
      </c>
      <c r="AN488" s="119">
        <v>4</v>
      </c>
      <c r="AO488" s="119">
        <v>4</v>
      </c>
      <c r="AP488" s="119">
        <v>4</v>
      </c>
      <c r="AQ488" s="119">
        <v>4</v>
      </c>
      <c r="AR488" s="119">
        <v>4</v>
      </c>
      <c r="AS488" s="119">
        <v>2</v>
      </c>
      <c r="AT488" s="119"/>
      <c r="AU488" s="119"/>
      <c r="AV488" s="119"/>
      <c r="AW488" s="119"/>
      <c r="AX488" s="119"/>
      <c r="AY488" s="119"/>
      <c r="AZ488" s="119"/>
      <c r="BA488" s="119"/>
      <c r="BB488" s="119"/>
      <c r="BC488" s="119"/>
      <c r="BD488" s="83"/>
      <c r="BE488" s="84"/>
      <c r="BF488" s="84"/>
      <c r="BG488" s="84"/>
      <c r="BH488" s="85"/>
    </row>
    <row r="489" spans="1:60" ht="17.25" customHeight="1" x14ac:dyDescent="0.2">
      <c r="A489" s="2248"/>
      <c r="B489" s="715" t="s">
        <v>1792</v>
      </c>
      <c r="C489" s="278" t="s">
        <v>163</v>
      </c>
      <c r="D489" s="280" t="s">
        <v>966</v>
      </c>
      <c r="E489" s="278">
        <v>30</v>
      </c>
      <c r="F489" s="278">
        <v>30</v>
      </c>
      <c r="G489" s="116" t="s">
        <v>325</v>
      </c>
      <c r="H489" s="116" t="s">
        <v>53</v>
      </c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56"/>
      <c r="AJ489" s="157"/>
      <c r="AK489" s="158"/>
      <c r="AL489" s="119"/>
      <c r="AM489" s="119"/>
      <c r="AN489" s="119"/>
      <c r="AO489" s="119"/>
      <c r="AP489" s="119"/>
      <c r="AQ489" s="119"/>
      <c r="AR489" s="119"/>
      <c r="AS489" s="119"/>
      <c r="AT489" s="119">
        <v>6</v>
      </c>
      <c r="AU489" s="119">
        <v>6</v>
      </c>
      <c r="AV489" s="119">
        <v>6</v>
      </c>
      <c r="AW489" s="119">
        <v>6</v>
      </c>
      <c r="AX489" s="119">
        <v>6</v>
      </c>
      <c r="AY489" s="119"/>
      <c r="AZ489" s="119"/>
      <c r="BA489" s="119"/>
      <c r="BB489" s="119"/>
      <c r="BC489" s="119"/>
      <c r="BD489" s="83"/>
      <c r="BE489" s="84"/>
      <c r="BF489" s="84"/>
      <c r="BG489" s="84"/>
      <c r="BH489" s="85"/>
    </row>
    <row r="490" spans="1:60" ht="17.25" customHeight="1" x14ac:dyDescent="0.2">
      <c r="A490" s="2248"/>
      <c r="B490" s="715" t="s">
        <v>1792</v>
      </c>
      <c r="C490" s="278" t="s">
        <v>164</v>
      </c>
      <c r="D490" s="280" t="s">
        <v>59</v>
      </c>
      <c r="E490" s="278">
        <v>30</v>
      </c>
      <c r="F490" s="278">
        <v>30</v>
      </c>
      <c r="G490" s="116" t="s">
        <v>423</v>
      </c>
      <c r="H490" s="116" t="s">
        <v>422</v>
      </c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>
        <v>6</v>
      </c>
      <c r="AF490" s="119">
        <v>6</v>
      </c>
      <c r="AG490" s="119">
        <v>6</v>
      </c>
      <c r="AH490" s="119">
        <v>6</v>
      </c>
      <c r="AI490" s="156"/>
      <c r="AJ490" s="157"/>
      <c r="AK490" s="158"/>
      <c r="AL490" s="119">
        <v>6</v>
      </c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119"/>
      <c r="BC490" s="119"/>
      <c r="BD490" s="83"/>
      <c r="BE490" s="84"/>
      <c r="BF490" s="84"/>
      <c r="BG490" s="84"/>
      <c r="BH490" s="85"/>
    </row>
    <row r="491" spans="1:60" ht="17.25" customHeight="1" x14ac:dyDescent="0.2">
      <c r="A491" s="2248"/>
      <c r="B491" s="715" t="s">
        <v>1792</v>
      </c>
      <c r="C491" s="278" t="s">
        <v>171</v>
      </c>
      <c r="D491" s="280" t="s">
        <v>967</v>
      </c>
      <c r="E491" s="246">
        <v>120</v>
      </c>
      <c r="F491" s="246">
        <v>120</v>
      </c>
      <c r="G491" s="116" t="s">
        <v>337</v>
      </c>
      <c r="H491" s="116" t="s">
        <v>80</v>
      </c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56"/>
      <c r="AJ491" s="157"/>
      <c r="AK491" s="158"/>
      <c r="AL491" s="119"/>
      <c r="AM491" s="119"/>
      <c r="AN491" s="119"/>
      <c r="AO491" s="119"/>
      <c r="AP491" s="119"/>
      <c r="AQ491" s="119"/>
      <c r="AR491" s="119"/>
      <c r="AS491" s="119"/>
      <c r="AT491" s="119">
        <v>20</v>
      </c>
      <c r="AU491" s="119">
        <v>20</v>
      </c>
      <c r="AV491" s="119">
        <v>20</v>
      </c>
      <c r="AW491" s="119">
        <v>20</v>
      </c>
      <c r="AX491" s="119">
        <v>20</v>
      </c>
      <c r="AY491" s="119">
        <v>20</v>
      </c>
      <c r="AZ491" s="119"/>
      <c r="BA491" s="119"/>
      <c r="BB491" s="119"/>
      <c r="BC491" s="119"/>
      <c r="BD491" s="83"/>
      <c r="BE491" s="84"/>
      <c r="BF491" s="84"/>
      <c r="BG491" s="84"/>
      <c r="BH491" s="85"/>
    </row>
    <row r="492" spans="1:60" ht="17.25" customHeight="1" x14ac:dyDescent="0.2">
      <c r="A492" s="2248"/>
      <c r="B492" s="715" t="s">
        <v>1792</v>
      </c>
      <c r="C492" s="283" t="s">
        <v>172</v>
      </c>
      <c r="D492" s="284" t="s">
        <v>940</v>
      </c>
      <c r="E492" s="285">
        <v>150</v>
      </c>
      <c r="F492" s="285">
        <v>150</v>
      </c>
      <c r="G492" s="116" t="s">
        <v>321</v>
      </c>
      <c r="H492" s="116" t="s">
        <v>76</v>
      </c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56"/>
      <c r="AJ492" s="157"/>
      <c r="AK492" s="158"/>
      <c r="AL492" s="119">
        <v>10</v>
      </c>
      <c r="AM492" s="119">
        <v>20</v>
      </c>
      <c r="AN492" s="119">
        <v>20</v>
      </c>
      <c r="AO492" s="119">
        <v>20</v>
      </c>
      <c r="AP492" s="119">
        <v>20</v>
      </c>
      <c r="AQ492" s="119">
        <v>20</v>
      </c>
      <c r="AR492" s="119">
        <v>20</v>
      </c>
      <c r="AS492" s="119">
        <v>20</v>
      </c>
      <c r="AT492" s="119"/>
      <c r="AU492" s="119"/>
      <c r="AV492" s="119"/>
      <c r="AW492" s="119"/>
      <c r="AX492" s="119"/>
      <c r="AY492" s="119"/>
      <c r="AZ492" s="119"/>
      <c r="BA492" s="119"/>
      <c r="BB492" s="119"/>
      <c r="BC492" s="119"/>
      <c r="BD492" s="83"/>
      <c r="BE492" s="84"/>
      <c r="BF492" s="84"/>
      <c r="BG492" s="84"/>
      <c r="BH492" s="85"/>
    </row>
    <row r="493" spans="1:60" ht="17.25" customHeight="1" x14ac:dyDescent="0.2">
      <c r="A493" s="2248"/>
      <c r="B493" s="715" t="s">
        <v>1792</v>
      </c>
      <c r="C493" s="283" t="s">
        <v>133</v>
      </c>
      <c r="D493" s="284" t="s">
        <v>932</v>
      </c>
      <c r="E493" s="285">
        <v>60</v>
      </c>
      <c r="F493" s="285">
        <v>60</v>
      </c>
      <c r="G493" s="116" t="s">
        <v>947</v>
      </c>
      <c r="H493" s="116" t="s">
        <v>84</v>
      </c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56"/>
      <c r="AJ493" s="157"/>
      <c r="AK493" s="158"/>
      <c r="AL493" s="119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X493" s="119"/>
      <c r="AY493" s="119"/>
      <c r="AZ493" s="119">
        <v>20</v>
      </c>
      <c r="BA493" s="119">
        <v>20</v>
      </c>
      <c r="BB493" s="119">
        <v>20</v>
      </c>
      <c r="BC493" s="119"/>
      <c r="BD493" s="83"/>
      <c r="BE493" s="84"/>
      <c r="BF493" s="84"/>
      <c r="BG493" s="84"/>
      <c r="BH493" s="85"/>
    </row>
    <row r="494" spans="1:60" ht="17.25" customHeight="1" x14ac:dyDescent="0.2">
      <c r="A494" s="2248"/>
      <c r="B494" s="715" t="s">
        <v>1792</v>
      </c>
      <c r="C494" s="283" t="s">
        <v>175</v>
      </c>
      <c r="D494" s="284" t="s">
        <v>922</v>
      </c>
      <c r="E494" s="285">
        <v>60</v>
      </c>
      <c r="F494" s="285">
        <v>60</v>
      </c>
      <c r="G494" s="116" t="s">
        <v>913</v>
      </c>
      <c r="H494" s="116" t="s">
        <v>99</v>
      </c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56"/>
      <c r="AJ494" s="157"/>
      <c r="AK494" s="158"/>
      <c r="AL494" s="119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>
        <v>10</v>
      </c>
      <c r="AZ494" s="119">
        <v>10</v>
      </c>
      <c r="BA494" s="119">
        <v>10</v>
      </c>
      <c r="BB494" s="119">
        <v>10</v>
      </c>
      <c r="BC494" s="119">
        <v>20</v>
      </c>
      <c r="BD494" s="83"/>
      <c r="BE494" s="84"/>
      <c r="BF494" s="84"/>
      <c r="BG494" s="84"/>
      <c r="BH494" s="85"/>
    </row>
    <row r="495" spans="1:60" ht="17.25" customHeight="1" x14ac:dyDescent="0.2">
      <c r="A495" s="2248"/>
      <c r="B495" s="715" t="s">
        <v>1792</v>
      </c>
      <c r="C495" s="286" t="s">
        <v>176</v>
      </c>
      <c r="D495" s="287" t="s">
        <v>923</v>
      </c>
      <c r="E495" s="286">
        <v>60</v>
      </c>
      <c r="F495" s="286">
        <v>60</v>
      </c>
      <c r="G495" s="116" t="s">
        <v>325</v>
      </c>
      <c r="H495" s="116" t="s">
        <v>53</v>
      </c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  <c r="AH495" s="119"/>
      <c r="AI495" s="156"/>
      <c r="AJ495" s="157"/>
      <c r="AK495" s="158"/>
      <c r="AL495" s="119"/>
      <c r="AM495" s="119"/>
      <c r="AN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X495" s="119"/>
      <c r="AY495" s="119"/>
      <c r="AZ495" s="119"/>
      <c r="BA495" s="119"/>
      <c r="BB495" s="119"/>
      <c r="BC495" s="119"/>
      <c r="BD495" s="83"/>
      <c r="BE495" s="84"/>
      <c r="BF495" s="84"/>
      <c r="BG495" s="84"/>
      <c r="BH495" s="85"/>
    </row>
    <row r="496" spans="1:60" s="222" customFormat="1" ht="17.25" customHeight="1" x14ac:dyDescent="0.25">
      <c r="A496" s="263"/>
      <c r="B496" s="233">
        <v>15</v>
      </c>
      <c r="C496" s="288" t="s">
        <v>3</v>
      </c>
      <c r="D496" s="270" t="s">
        <v>843</v>
      </c>
      <c r="E496" s="250">
        <f>SUM(E478:E495)</f>
        <v>1140</v>
      </c>
      <c r="F496" s="250"/>
      <c r="G496" s="250">
        <f t="shared" ref="G496:BC496" si="40">SUM(G478:G495)</f>
        <v>0</v>
      </c>
      <c r="H496" s="250">
        <f t="shared" si="40"/>
        <v>0</v>
      </c>
      <c r="I496" s="250">
        <f t="shared" si="40"/>
        <v>0</v>
      </c>
      <c r="J496" s="250">
        <f t="shared" si="40"/>
        <v>0</v>
      </c>
      <c r="K496" s="250">
        <f t="shared" si="40"/>
        <v>0</v>
      </c>
      <c r="L496" s="250">
        <f t="shared" si="40"/>
        <v>0</v>
      </c>
      <c r="M496" s="250">
        <f t="shared" si="40"/>
        <v>0</v>
      </c>
      <c r="N496" s="250">
        <f t="shared" si="40"/>
        <v>23</v>
      </c>
      <c r="O496" s="250">
        <f t="shared" si="40"/>
        <v>23</v>
      </c>
      <c r="P496" s="250">
        <f t="shared" si="40"/>
        <v>16</v>
      </c>
      <c r="Q496" s="250">
        <f t="shared" si="40"/>
        <v>16</v>
      </c>
      <c r="R496" s="250">
        <f t="shared" si="40"/>
        <v>16</v>
      </c>
      <c r="S496" s="250">
        <f t="shared" si="40"/>
        <v>14</v>
      </c>
      <c r="T496" s="250">
        <f t="shared" si="40"/>
        <v>22</v>
      </c>
      <c r="U496" s="250">
        <f t="shared" si="40"/>
        <v>22</v>
      </c>
      <c r="V496" s="250">
        <f t="shared" si="40"/>
        <v>22</v>
      </c>
      <c r="W496" s="250">
        <f t="shared" si="40"/>
        <v>17</v>
      </c>
      <c r="X496" s="250">
        <f t="shared" si="40"/>
        <v>20</v>
      </c>
      <c r="Y496" s="250">
        <f t="shared" si="40"/>
        <v>17</v>
      </c>
      <c r="Z496" s="250">
        <f t="shared" si="40"/>
        <v>28</v>
      </c>
      <c r="AA496" s="250">
        <f t="shared" si="40"/>
        <v>24</v>
      </c>
      <c r="AB496" s="250">
        <f t="shared" si="40"/>
        <v>21</v>
      </c>
      <c r="AC496" s="250">
        <f t="shared" si="40"/>
        <v>21</v>
      </c>
      <c r="AD496" s="250">
        <f t="shared" si="40"/>
        <v>21</v>
      </c>
      <c r="AE496" s="250">
        <f t="shared" si="40"/>
        <v>12</v>
      </c>
      <c r="AF496" s="250">
        <f t="shared" si="40"/>
        <v>12</v>
      </c>
      <c r="AG496" s="250">
        <f t="shared" si="40"/>
        <v>12</v>
      </c>
      <c r="AH496" s="250">
        <f t="shared" si="40"/>
        <v>6</v>
      </c>
      <c r="AI496" s="250">
        <f t="shared" si="40"/>
        <v>0</v>
      </c>
      <c r="AJ496" s="250">
        <f t="shared" si="40"/>
        <v>0</v>
      </c>
      <c r="AK496" s="250">
        <f t="shared" si="40"/>
        <v>0</v>
      </c>
      <c r="AL496" s="250">
        <f t="shared" si="40"/>
        <v>32</v>
      </c>
      <c r="AM496" s="250">
        <f t="shared" si="40"/>
        <v>36</v>
      </c>
      <c r="AN496" s="250">
        <f t="shared" si="40"/>
        <v>36</v>
      </c>
      <c r="AO496" s="250">
        <f t="shared" si="40"/>
        <v>36</v>
      </c>
      <c r="AP496" s="250">
        <f t="shared" si="40"/>
        <v>36</v>
      </c>
      <c r="AQ496" s="250">
        <f t="shared" si="40"/>
        <v>36</v>
      </c>
      <c r="AR496" s="250">
        <f t="shared" si="40"/>
        <v>36</v>
      </c>
      <c r="AS496" s="250">
        <f t="shared" si="40"/>
        <v>31</v>
      </c>
      <c r="AT496" s="250">
        <f t="shared" si="40"/>
        <v>32</v>
      </c>
      <c r="AU496" s="250">
        <f t="shared" si="40"/>
        <v>32</v>
      </c>
      <c r="AV496" s="250">
        <f t="shared" si="40"/>
        <v>32</v>
      </c>
      <c r="AW496" s="250">
        <f t="shared" si="40"/>
        <v>32</v>
      </c>
      <c r="AX496" s="250">
        <f t="shared" si="40"/>
        <v>29</v>
      </c>
      <c r="AY496" s="250">
        <f t="shared" si="40"/>
        <v>30</v>
      </c>
      <c r="AZ496" s="250">
        <f t="shared" si="40"/>
        <v>30</v>
      </c>
      <c r="BA496" s="250">
        <f t="shared" si="40"/>
        <v>30</v>
      </c>
      <c r="BB496" s="250">
        <f t="shared" si="40"/>
        <v>30</v>
      </c>
      <c r="BC496" s="250">
        <f t="shared" si="40"/>
        <v>20</v>
      </c>
      <c r="BD496" s="221"/>
      <c r="BH496" s="223"/>
    </row>
    <row r="497" spans="1:60" ht="17.25" customHeight="1" x14ac:dyDescent="0.2">
      <c r="A497" s="206"/>
      <c r="B497" s="117" t="s">
        <v>968</v>
      </c>
      <c r="C497" s="279" t="s">
        <v>155</v>
      </c>
      <c r="D497" s="289" t="s">
        <v>149</v>
      </c>
      <c r="E497" s="108">
        <v>30</v>
      </c>
      <c r="F497" s="108">
        <v>30</v>
      </c>
      <c r="G497" s="116" t="s">
        <v>329</v>
      </c>
      <c r="H497" s="109" t="s">
        <v>416</v>
      </c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92">
        <v>6</v>
      </c>
      <c r="AC497" s="81">
        <v>6</v>
      </c>
      <c r="AD497" s="81">
        <v>6</v>
      </c>
      <c r="AE497" s="81">
        <v>6</v>
      </c>
      <c r="AF497" s="81">
        <v>6</v>
      </c>
      <c r="AG497" s="119"/>
      <c r="AH497" s="119"/>
      <c r="AI497" s="156"/>
      <c r="AJ497" s="157"/>
      <c r="AK497" s="158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119"/>
      <c r="BC497" s="119"/>
      <c r="BD497" s="83"/>
      <c r="BE497" s="84"/>
      <c r="BF497" s="84"/>
      <c r="BG497" s="84"/>
      <c r="BH497" s="85"/>
    </row>
    <row r="498" spans="1:60" ht="17.25" customHeight="1" x14ac:dyDescent="0.2">
      <c r="A498" s="206"/>
      <c r="B498" s="117" t="s">
        <v>968</v>
      </c>
      <c r="C498" s="279" t="s">
        <v>156</v>
      </c>
      <c r="D498" s="289" t="s">
        <v>969</v>
      </c>
      <c r="E498" s="108">
        <v>45</v>
      </c>
      <c r="F498" s="108">
        <v>45</v>
      </c>
      <c r="G498" s="116" t="s">
        <v>863</v>
      </c>
      <c r="H498" s="109" t="s">
        <v>414</v>
      </c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81">
        <v>20</v>
      </c>
      <c r="AD498" s="81">
        <v>20</v>
      </c>
      <c r="AE498" s="81">
        <v>5</v>
      </c>
      <c r="AF498" s="119"/>
      <c r="AG498" s="119"/>
      <c r="AH498" s="119"/>
      <c r="AI498" s="156"/>
      <c r="AJ498" s="157"/>
      <c r="AK498" s="158"/>
      <c r="AL498" s="119"/>
      <c r="AM498" s="119"/>
      <c r="AN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X498" s="119"/>
      <c r="AY498" s="119"/>
      <c r="AZ498" s="119"/>
      <c r="BA498" s="119"/>
      <c r="BB498" s="119"/>
      <c r="BC498" s="119"/>
      <c r="BD498" s="83"/>
      <c r="BE498" s="84"/>
      <c r="BF498" s="84"/>
      <c r="BG498" s="84"/>
      <c r="BH498" s="85"/>
    </row>
    <row r="499" spans="1:60" ht="17.25" customHeight="1" x14ac:dyDescent="0.25">
      <c r="A499" s="206"/>
      <c r="B499" s="117" t="s">
        <v>968</v>
      </c>
      <c r="C499" s="279" t="s">
        <v>157</v>
      </c>
      <c r="D499" s="289" t="s">
        <v>124</v>
      </c>
      <c r="E499" s="140">
        <v>45</v>
      </c>
      <c r="F499" s="140">
        <v>45</v>
      </c>
      <c r="G499" s="79" t="s">
        <v>374</v>
      </c>
      <c r="H499" s="116" t="s">
        <v>132</v>
      </c>
      <c r="I499" s="119"/>
      <c r="J499" s="119">
        <v>8</v>
      </c>
      <c r="K499" s="119">
        <v>8</v>
      </c>
      <c r="L499" s="119">
        <v>8</v>
      </c>
      <c r="M499" s="119">
        <v>8</v>
      </c>
      <c r="N499" s="119">
        <v>8</v>
      </c>
      <c r="O499" s="119">
        <v>5</v>
      </c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56"/>
      <c r="AJ499" s="157"/>
      <c r="AK499" s="158"/>
      <c r="AL499" s="119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X499" s="119"/>
      <c r="AY499" s="119"/>
      <c r="AZ499" s="119"/>
      <c r="BA499" s="119"/>
      <c r="BB499" s="119"/>
      <c r="BC499" s="119"/>
      <c r="BD499" s="83"/>
      <c r="BE499" s="84"/>
      <c r="BF499" s="84"/>
      <c r="BG499" s="84"/>
      <c r="BH499" s="85"/>
    </row>
    <row r="500" spans="1:60" ht="17.25" customHeight="1" x14ac:dyDescent="0.25">
      <c r="A500" s="206"/>
      <c r="B500" s="117" t="s">
        <v>968</v>
      </c>
      <c r="C500" s="279" t="s">
        <v>158</v>
      </c>
      <c r="D500" s="289" t="s">
        <v>639</v>
      </c>
      <c r="E500" s="140">
        <v>90</v>
      </c>
      <c r="F500" s="140">
        <v>90</v>
      </c>
      <c r="G500" s="79" t="s">
        <v>379</v>
      </c>
      <c r="H500" s="116" t="s">
        <v>147</v>
      </c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>
        <v>8</v>
      </c>
      <c r="X500" s="119">
        <v>8</v>
      </c>
      <c r="Y500" s="119">
        <v>8</v>
      </c>
      <c r="Z500" s="119">
        <v>8</v>
      </c>
      <c r="AA500" s="119">
        <v>8</v>
      </c>
      <c r="AB500" s="119">
        <v>8</v>
      </c>
      <c r="AC500" s="119">
        <v>8</v>
      </c>
      <c r="AD500" s="119">
        <v>8</v>
      </c>
      <c r="AE500" s="119">
        <v>8</v>
      </c>
      <c r="AF500" s="119">
        <v>8</v>
      </c>
      <c r="AG500" s="119">
        <v>10</v>
      </c>
      <c r="AH500" s="119"/>
      <c r="AI500" s="156"/>
      <c r="AJ500" s="157"/>
      <c r="AK500" s="158"/>
      <c r="AL500" s="119"/>
      <c r="AM500" s="119"/>
      <c r="AN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  <c r="AX500" s="119"/>
      <c r="AY500" s="119"/>
      <c r="AZ500" s="119"/>
      <c r="BA500" s="119"/>
      <c r="BB500" s="119"/>
      <c r="BC500" s="119"/>
      <c r="BD500" s="83"/>
      <c r="BE500" s="84"/>
      <c r="BF500" s="84"/>
      <c r="BG500" s="84"/>
      <c r="BH500" s="85"/>
    </row>
    <row r="501" spans="1:60" ht="17.25" customHeight="1" x14ac:dyDescent="0.25">
      <c r="A501" s="206"/>
      <c r="B501" s="117" t="s">
        <v>968</v>
      </c>
      <c r="C501" s="260" t="s">
        <v>92</v>
      </c>
      <c r="D501" s="251" t="s">
        <v>955</v>
      </c>
      <c r="E501" s="140">
        <v>30</v>
      </c>
      <c r="F501" s="140">
        <v>30</v>
      </c>
      <c r="G501" s="116" t="s">
        <v>325</v>
      </c>
      <c r="H501" s="116" t="s">
        <v>53</v>
      </c>
      <c r="I501" s="119"/>
      <c r="J501" s="119">
        <v>4</v>
      </c>
      <c r="K501" s="119">
        <v>4</v>
      </c>
      <c r="L501" s="119">
        <v>4</v>
      </c>
      <c r="M501" s="119">
        <v>4</v>
      </c>
      <c r="N501" s="119">
        <v>4</v>
      </c>
      <c r="O501" s="119">
        <v>4</v>
      </c>
      <c r="P501" s="119">
        <v>4</v>
      </c>
      <c r="Q501" s="119">
        <v>2</v>
      </c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  <c r="AH501" s="119"/>
      <c r="AI501" s="156"/>
      <c r="AJ501" s="157"/>
      <c r="AK501" s="158"/>
      <c r="AL501" s="119"/>
      <c r="AM501" s="119"/>
      <c r="AN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X501" s="119"/>
      <c r="AY501" s="119"/>
      <c r="AZ501" s="119"/>
      <c r="BA501" s="119"/>
      <c r="BB501" s="119"/>
      <c r="BC501" s="119"/>
      <c r="BD501" s="83"/>
      <c r="BE501" s="84"/>
      <c r="BF501" s="84"/>
      <c r="BG501" s="84"/>
      <c r="BH501" s="85"/>
    </row>
    <row r="502" spans="1:60" ht="17.25" customHeight="1" x14ac:dyDescent="0.25">
      <c r="A502" s="206"/>
      <c r="B502" s="117" t="s">
        <v>968</v>
      </c>
      <c r="C502" s="260" t="s">
        <v>94</v>
      </c>
      <c r="D502" s="251" t="s">
        <v>970</v>
      </c>
      <c r="E502" s="140">
        <v>24</v>
      </c>
      <c r="F502" s="140">
        <v>24</v>
      </c>
      <c r="G502" s="116" t="s">
        <v>332</v>
      </c>
      <c r="H502" s="116" t="s">
        <v>90</v>
      </c>
      <c r="I502" s="119"/>
      <c r="J502" s="119">
        <v>12</v>
      </c>
      <c r="K502" s="119">
        <v>12</v>
      </c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  <c r="AH502" s="119"/>
      <c r="AI502" s="156"/>
      <c r="AJ502" s="157"/>
      <c r="AK502" s="158"/>
      <c r="AL502" s="119"/>
      <c r="AM502" s="119"/>
      <c r="AN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X502" s="119"/>
      <c r="AY502" s="119"/>
      <c r="AZ502" s="119"/>
      <c r="BA502" s="119"/>
      <c r="BB502" s="119"/>
      <c r="BC502" s="119"/>
      <c r="BD502" s="83"/>
      <c r="BE502" s="84"/>
      <c r="BF502" s="84"/>
      <c r="BG502" s="84"/>
      <c r="BH502" s="85"/>
    </row>
    <row r="503" spans="1:60" ht="17.25" customHeight="1" x14ac:dyDescent="0.25">
      <c r="A503" s="206"/>
      <c r="B503" s="117" t="s">
        <v>968</v>
      </c>
      <c r="C503" s="182" t="s">
        <v>96</v>
      </c>
      <c r="D503" s="239" t="s">
        <v>965</v>
      </c>
      <c r="E503" s="140">
        <v>30</v>
      </c>
      <c r="F503" s="140">
        <v>30</v>
      </c>
      <c r="G503" s="116" t="s">
        <v>325</v>
      </c>
      <c r="H503" s="116" t="s">
        <v>53</v>
      </c>
      <c r="I503" s="119"/>
      <c r="J503" s="119"/>
      <c r="K503" s="119"/>
      <c r="L503" s="119">
        <v>6</v>
      </c>
      <c r="M503" s="119">
        <v>6</v>
      </c>
      <c r="N503" s="119">
        <v>6</v>
      </c>
      <c r="O503" s="119">
        <v>6</v>
      </c>
      <c r="P503" s="119">
        <v>6</v>
      </c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56"/>
      <c r="AJ503" s="157"/>
      <c r="AK503" s="158"/>
      <c r="AL503" s="119"/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X503" s="119"/>
      <c r="AY503" s="119"/>
      <c r="AZ503" s="119"/>
      <c r="BA503" s="119"/>
      <c r="BB503" s="119"/>
      <c r="BC503" s="119"/>
      <c r="BD503" s="83"/>
      <c r="BE503" s="84"/>
      <c r="BF503" s="84"/>
      <c r="BG503" s="84"/>
      <c r="BH503" s="85"/>
    </row>
    <row r="504" spans="1:60" ht="17.25" customHeight="1" x14ac:dyDescent="0.25">
      <c r="A504" s="206"/>
      <c r="B504" s="117" t="s">
        <v>968</v>
      </c>
      <c r="C504" s="182" t="s">
        <v>97</v>
      </c>
      <c r="D504" s="239" t="s">
        <v>971</v>
      </c>
      <c r="E504" s="140">
        <v>30</v>
      </c>
      <c r="F504" s="140">
        <v>30</v>
      </c>
      <c r="G504" s="116" t="s">
        <v>325</v>
      </c>
      <c r="H504" s="116" t="s">
        <v>53</v>
      </c>
      <c r="I504" s="119"/>
      <c r="J504" s="119"/>
      <c r="K504" s="119"/>
      <c r="L504" s="119"/>
      <c r="M504" s="119"/>
      <c r="N504" s="119"/>
      <c r="O504" s="119">
        <v>6</v>
      </c>
      <c r="P504" s="119">
        <v>6</v>
      </c>
      <c r="Q504" s="119">
        <v>6</v>
      </c>
      <c r="R504" s="119">
        <v>6</v>
      </c>
      <c r="S504" s="119">
        <v>6</v>
      </c>
      <c r="T504" s="119">
        <v>6</v>
      </c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56"/>
      <c r="AJ504" s="157"/>
      <c r="AK504" s="158"/>
      <c r="AL504" s="119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X504" s="119"/>
      <c r="AY504" s="119"/>
      <c r="AZ504" s="119"/>
      <c r="BA504" s="119"/>
      <c r="BB504" s="119"/>
      <c r="BC504" s="119"/>
      <c r="BD504" s="83"/>
      <c r="BE504" s="84"/>
      <c r="BF504" s="84"/>
      <c r="BG504" s="84"/>
      <c r="BH504" s="85"/>
    </row>
    <row r="505" spans="1:60" ht="17.25" customHeight="1" x14ac:dyDescent="0.25">
      <c r="A505" s="206"/>
      <c r="B505" s="117" t="s">
        <v>968</v>
      </c>
      <c r="C505" s="262" t="s">
        <v>75</v>
      </c>
      <c r="D505" s="290" t="s">
        <v>967</v>
      </c>
      <c r="E505" s="140">
        <v>120</v>
      </c>
      <c r="F505" s="140">
        <v>120</v>
      </c>
      <c r="G505" s="116" t="s">
        <v>337</v>
      </c>
      <c r="H505" s="116" t="s">
        <v>80</v>
      </c>
      <c r="I505" s="119"/>
      <c r="J505" s="119"/>
      <c r="K505" s="119"/>
      <c r="L505" s="119"/>
      <c r="M505" s="119"/>
      <c r="N505" s="119"/>
      <c r="O505" s="119"/>
      <c r="P505" s="119"/>
      <c r="Q505" s="119">
        <v>10</v>
      </c>
      <c r="R505" s="119">
        <v>10</v>
      </c>
      <c r="S505" s="119">
        <v>20</v>
      </c>
      <c r="T505" s="119">
        <v>20</v>
      </c>
      <c r="U505" s="119">
        <v>20</v>
      </c>
      <c r="V505" s="119">
        <v>20</v>
      </c>
      <c r="W505" s="119">
        <v>20</v>
      </c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56"/>
      <c r="AJ505" s="157"/>
      <c r="AK505" s="158"/>
      <c r="AL505" s="119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83"/>
      <c r="BE505" s="84"/>
      <c r="BF505" s="84"/>
      <c r="BG505" s="84"/>
      <c r="BH505" s="85"/>
    </row>
    <row r="506" spans="1:60" ht="17.25" customHeight="1" x14ac:dyDescent="0.2">
      <c r="A506" s="206"/>
      <c r="B506" s="117" t="s">
        <v>968</v>
      </c>
      <c r="C506" s="291" t="s">
        <v>170</v>
      </c>
      <c r="D506" s="292" t="s">
        <v>940</v>
      </c>
      <c r="E506" s="293">
        <v>150</v>
      </c>
      <c r="F506" s="293">
        <v>150</v>
      </c>
      <c r="G506" s="116" t="s">
        <v>332</v>
      </c>
      <c r="H506" s="116" t="s">
        <v>90</v>
      </c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56"/>
      <c r="AJ506" s="157"/>
      <c r="AK506" s="158"/>
      <c r="AL506" s="119">
        <v>20</v>
      </c>
      <c r="AM506" s="119">
        <v>20</v>
      </c>
      <c r="AN506" s="119">
        <v>20</v>
      </c>
      <c r="AO506" s="119">
        <v>20</v>
      </c>
      <c r="AP506" s="119">
        <v>20</v>
      </c>
      <c r="AQ506" s="119">
        <v>20</v>
      </c>
      <c r="AR506" s="119">
        <v>20</v>
      </c>
      <c r="AS506" s="119">
        <v>10</v>
      </c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83"/>
      <c r="BE506" s="84"/>
      <c r="BF506" s="84"/>
      <c r="BG506" s="84"/>
      <c r="BH506" s="85"/>
    </row>
    <row r="507" spans="1:60" ht="17.25" customHeight="1" x14ac:dyDescent="0.2">
      <c r="A507" s="206"/>
      <c r="B507" s="117" t="s">
        <v>968</v>
      </c>
      <c r="C507" s="147" t="s">
        <v>98</v>
      </c>
      <c r="D507" s="294" t="s">
        <v>932</v>
      </c>
      <c r="E507" s="293">
        <v>60</v>
      </c>
      <c r="F507" s="293">
        <v>60</v>
      </c>
      <c r="G507" s="116" t="s">
        <v>339</v>
      </c>
      <c r="H507" s="116" t="s">
        <v>41</v>
      </c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56"/>
      <c r="AJ507" s="157"/>
      <c r="AK507" s="158"/>
      <c r="AL507" s="119"/>
      <c r="AM507" s="119"/>
      <c r="AN507" s="119"/>
      <c r="AO507" s="119"/>
      <c r="AP507" s="119"/>
      <c r="AQ507" s="119"/>
      <c r="AR507" s="119"/>
      <c r="AS507" s="119"/>
      <c r="AT507" s="119"/>
      <c r="AU507" s="119">
        <v>20</v>
      </c>
      <c r="AV507" s="119">
        <v>20</v>
      </c>
      <c r="AW507" s="119">
        <v>20</v>
      </c>
      <c r="AX507" s="119"/>
      <c r="AY507" s="119"/>
      <c r="AZ507" s="119"/>
      <c r="BA507" s="119"/>
      <c r="BB507" s="119"/>
      <c r="BC507" s="119"/>
      <c r="BD507" s="83"/>
      <c r="BE507" s="84"/>
      <c r="BF507" s="84"/>
      <c r="BG507" s="84"/>
      <c r="BH507" s="85"/>
    </row>
    <row r="508" spans="1:60" ht="17.25" customHeight="1" x14ac:dyDescent="0.2">
      <c r="A508" s="206"/>
      <c r="B508" s="117" t="s">
        <v>968</v>
      </c>
      <c r="C508" s="147" t="s">
        <v>47</v>
      </c>
      <c r="D508" s="294" t="s">
        <v>934</v>
      </c>
      <c r="E508" s="293">
        <v>60</v>
      </c>
      <c r="F508" s="293">
        <v>60</v>
      </c>
      <c r="G508" s="116" t="s">
        <v>351</v>
      </c>
      <c r="H508" s="116" t="s">
        <v>350</v>
      </c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56"/>
      <c r="AJ508" s="157"/>
      <c r="AK508" s="158"/>
      <c r="AL508" s="119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X508" s="119">
        <v>20</v>
      </c>
      <c r="AY508" s="119">
        <v>20</v>
      </c>
      <c r="AZ508" s="119">
        <v>20</v>
      </c>
      <c r="BA508" s="119"/>
      <c r="BB508" s="119"/>
      <c r="BC508" s="119"/>
      <c r="BD508" s="83"/>
      <c r="BE508" s="84"/>
      <c r="BF508" s="84"/>
      <c r="BG508" s="84"/>
      <c r="BH508" s="85"/>
    </row>
    <row r="509" spans="1:60" ht="17.25" customHeight="1" x14ac:dyDescent="0.2">
      <c r="A509" s="206"/>
      <c r="B509" s="117" t="s">
        <v>968</v>
      </c>
      <c r="C509" s="147" t="s">
        <v>49</v>
      </c>
      <c r="D509" s="294" t="s">
        <v>935</v>
      </c>
      <c r="E509" s="291">
        <v>60</v>
      </c>
      <c r="F509" s="291">
        <v>60</v>
      </c>
      <c r="G509" s="116" t="s">
        <v>341</v>
      </c>
      <c r="H509" s="116" t="s">
        <v>64</v>
      </c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56"/>
      <c r="AJ509" s="157"/>
      <c r="AK509" s="158"/>
      <c r="AL509" s="119"/>
      <c r="AM509" s="119"/>
      <c r="AN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X509" s="119"/>
      <c r="AY509" s="119"/>
      <c r="AZ509" s="119"/>
      <c r="BA509" s="119">
        <v>20</v>
      </c>
      <c r="BB509" s="119">
        <v>20</v>
      </c>
      <c r="BC509" s="119">
        <v>20</v>
      </c>
      <c r="BD509" s="83"/>
      <c r="BE509" s="84"/>
      <c r="BF509" s="84"/>
      <c r="BG509" s="84"/>
      <c r="BH509" s="85"/>
    </row>
    <row r="510" spans="1:60" ht="17.25" customHeight="1" x14ac:dyDescent="0.2">
      <c r="A510" s="206"/>
      <c r="B510" s="117" t="s">
        <v>968</v>
      </c>
      <c r="C510" s="228" t="s">
        <v>50</v>
      </c>
      <c r="D510" s="295" t="s">
        <v>925</v>
      </c>
      <c r="E510" s="296">
        <v>120</v>
      </c>
      <c r="F510" s="296">
        <v>120</v>
      </c>
      <c r="G510" s="116" t="s">
        <v>341</v>
      </c>
      <c r="H510" s="116" t="s">
        <v>64</v>
      </c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>
        <v>20</v>
      </c>
      <c r="AI510" s="156"/>
      <c r="AJ510" s="157"/>
      <c r="AK510" s="158"/>
      <c r="AL510" s="119">
        <v>10</v>
      </c>
      <c r="AM510" s="119">
        <v>10</v>
      </c>
      <c r="AN510" s="119">
        <v>10</v>
      </c>
      <c r="AO510" s="119">
        <v>10</v>
      </c>
      <c r="AP510" s="119">
        <v>10</v>
      </c>
      <c r="AQ510" s="119">
        <v>10</v>
      </c>
      <c r="AR510" s="119">
        <v>10</v>
      </c>
      <c r="AS510" s="119">
        <v>20</v>
      </c>
      <c r="AT510" s="119">
        <v>20</v>
      </c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83"/>
      <c r="BE510" s="84"/>
      <c r="BF510" s="84"/>
      <c r="BG510" s="84"/>
      <c r="BH510" s="85"/>
    </row>
    <row r="511" spans="1:60" s="222" customFormat="1" ht="17.25" customHeight="1" x14ac:dyDescent="0.25">
      <c r="A511" s="263"/>
      <c r="B511" s="233">
        <v>3</v>
      </c>
      <c r="C511" s="269"/>
      <c r="D511" s="270" t="s">
        <v>843</v>
      </c>
      <c r="E511" s="250">
        <f>SUM(E497:E510)</f>
        <v>894</v>
      </c>
      <c r="F511" s="250"/>
      <c r="G511" s="250">
        <f t="shared" ref="G511:BC511" si="41">SUM(G497:G510)</f>
        <v>0</v>
      </c>
      <c r="H511" s="250">
        <f t="shared" si="41"/>
        <v>0</v>
      </c>
      <c r="I511" s="250">
        <f t="shared" si="41"/>
        <v>0</v>
      </c>
      <c r="J511" s="250">
        <f t="shared" si="41"/>
        <v>24</v>
      </c>
      <c r="K511" s="250">
        <f t="shared" si="41"/>
        <v>24</v>
      </c>
      <c r="L511" s="250">
        <f t="shared" si="41"/>
        <v>18</v>
      </c>
      <c r="M511" s="250">
        <f t="shared" si="41"/>
        <v>18</v>
      </c>
      <c r="N511" s="250">
        <f t="shared" si="41"/>
        <v>18</v>
      </c>
      <c r="O511" s="250">
        <f t="shared" si="41"/>
        <v>21</v>
      </c>
      <c r="P511" s="250">
        <f t="shared" si="41"/>
        <v>16</v>
      </c>
      <c r="Q511" s="250">
        <f t="shared" si="41"/>
        <v>18</v>
      </c>
      <c r="R511" s="250">
        <f t="shared" si="41"/>
        <v>16</v>
      </c>
      <c r="S511" s="250">
        <f t="shared" si="41"/>
        <v>26</v>
      </c>
      <c r="T511" s="250">
        <f t="shared" si="41"/>
        <v>26</v>
      </c>
      <c r="U511" s="250">
        <f t="shared" si="41"/>
        <v>20</v>
      </c>
      <c r="V511" s="250">
        <f t="shared" si="41"/>
        <v>20</v>
      </c>
      <c r="W511" s="250">
        <f t="shared" si="41"/>
        <v>28</v>
      </c>
      <c r="X511" s="250">
        <f t="shared" si="41"/>
        <v>8</v>
      </c>
      <c r="Y511" s="250">
        <f t="shared" si="41"/>
        <v>8</v>
      </c>
      <c r="Z511" s="250">
        <f t="shared" si="41"/>
        <v>8</v>
      </c>
      <c r="AA511" s="250">
        <f t="shared" si="41"/>
        <v>8</v>
      </c>
      <c r="AB511" s="250">
        <f t="shared" si="41"/>
        <v>14</v>
      </c>
      <c r="AC511" s="250">
        <f t="shared" si="41"/>
        <v>34</v>
      </c>
      <c r="AD511" s="250">
        <f t="shared" si="41"/>
        <v>34</v>
      </c>
      <c r="AE511" s="250">
        <f t="shared" si="41"/>
        <v>19</v>
      </c>
      <c r="AF511" s="250">
        <f t="shared" si="41"/>
        <v>14</v>
      </c>
      <c r="AG511" s="250">
        <f t="shared" si="41"/>
        <v>10</v>
      </c>
      <c r="AH511" s="250">
        <f t="shared" si="41"/>
        <v>20</v>
      </c>
      <c r="AI511" s="250">
        <f t="shared" si="41"/>
        <v>0</v>
      </c>
      <c r="AJ511" s="250">
        <f t="shared" si="41"/>
        <v>0</v>
      </c>
      <c r="AK511" s="250">
        <f t="shared" si="41"/>
        <v>0</v>
      </c>
      <c r="AL511" s="250">
        <f t="shared" si="41"/>
        <v>30</v>
      </c>
      <c r="AM511" s="250">
        <f t="shared" si="41"/>
        <v>30</v>
      </c>
      <c r="AN511" s="250">
        <f t="shared" si="41"/>
        <v>30</v>
      </c>
      <c r="AO511" s="250">
        <f t="shared" si="41"/>
        <v>30</v>
      </c>
      <c r="AP511" s="250">
        <f t="shared" si="41"/>
        <v>30</v>
      </c>
      <c r="AQ511" s="250">
        <f t="shared" si="41"/>
        <v>30</v>
      </c>
      <c r="AR511" s="250">
        <f t="shared" si="41"/>
        <v>30</v>
      </c>
      <c r="AS511" s="250">
        <f t="shared" si="41"/>
        <v>30</v>
      </c>
      <c r="AT511" s="250">
        <f t="shared" si="41"/>
        <v>20</v>
      </c>
      <c r="AU511" s="250">
        <f t="shared" si="41"/>
        <v>20</v>
      </c>
      <c r="AV511" s="250">
        <f t="shared" si="41"/>
        <v>20</v>
      </c>
      <c r="AW511" s="250">
        <f t="shared" si="41"/>
        <v>20</v>
      </c>
      <c r="AX511" s="250">
        <f t="shared" si="41"/>
        <v>20</v>
      </c>
      <c r="AY511" s="250">
        <f t="shared" si="41"/>
        <v>20</v>
      </c>
      <c r="AZ511" s="250">
        <f t="shared" si="41"/>
        <v>20</v>
      </c>
      <c r="BA511" s="250">
        <f t="shared" si="41"/>
        <v>20</v>
      </c>
      <c r="BB511" s="250">
        <f t="shared" si="41"/>
        <v>20</v>
      </c>
      <c r="BC511" s="250">
        <f t="shared" si="41"/>
        <v>20</v>
      </c>
      <c r="BD511" s="221"/>
      <c r="BH511" s="223"/>
    </row>
    <row r="512" spans="1:60" ht="17.25" customHeight="1" x14ac:dyDescent="0.2">
      <c r="A512" s="206"/>
      <c r="B512" s="117" t="s">
        <v>972</v>
      </c>
      <c r="C512" s="291" t="s">
        <v>153</v>
      </c>
      <c r="D512" s="292" t="s">
        <v>148</v>
      </c>
      <c r="E512" s="291">
        <v>30</v>
      </c>
      <c r="F512" s="187">
        <f t="shared" ref="F512:F528" si="42">IF(LEFT(E512,1)="*","", IF(LEFT(C512,2)="MĐ",E512*2,E512))</f>
        <v>30</v>
      </c>
      <c r="G512" s="116" t="s">
        <v>421</v>
      </c>
      <c r="H512" s="109" t="s">
        <v>420</v>
      </c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56"/>
      <c r="AJ512" s="157"/>
      <c r="AK512" s="158"/>
      <c r="AL512" s="81">
        <v>6</v>
      </c>
      <c r="AM512" s="81">
        <v>6</v>
      </c>
      <c r="AN512" s="81">
        <v>6</v>
      </c>
      <c r="AO512" s="92">
        <v>6</v>
      </c>
      <c r="AP512" s="92">
        <v>6</v>
      </c>
      <c r="AQ512" s="119"/>
      <c r="AR512" s="119"/>
      <c r="AS512" s="119"/>
      <c r="AT512" s="119"/>
      <c r="AU512" s="119"/>
      <c r="AV512" s="119"/>
      <c r="AW512" s="119"/>
      <c r="AX512" s="119"/>
      <c r="AY512" s="119"/>
      <c r="AZ512" s="119"/>
      <c r="BA512" s="119"/>
      <c r="BB512" s="119"/>
      <c r="BC512" s="119"/>
      <c r="BD512" s="83"/>
      <c r="BE512" s="84"/>
      <c r="BF512" s="84"/>
      <c r="BG512" s="84"/>
      <c r="BH512" s="85"/>
    </row>
    <row r="513" spans="1:60" ht="17.25" customHeight="1" x14ac:dyDescent="0.2">
      <c r="A513" s="206"/>
      <c r="B513" s="117" t="s">
        <v>972</v>
      </c>
      <c r="C513" s="291" t="s">
        <v>154</v>
      </c>
      <c r="D513" s="292" t="s">
        <v>136</v>
      </c>
      <c r="E513" s="291">
        <v>15</v>
      </c>
      <c r="F513" s="187">
        <f t="shared" si="42"/>
        <v>15</v>
      </c>
      <c r="G513" s="116" t="s">
        <v>376</v>
      </c>
      <c r="H513" s="109" t="s">
        <v>419</v>
      </c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  <c r="AH513" s="119"/>
      <c r="AI513" s="156"/>
      <c r="AJ513" s="157"/>
      <c r="AK513" s="158"/>
      <c r="AL513" s="119"/>
      <c r="AM513" s="119"/>
      <c r="AN513" s="119"/>
      <c r="AO513" s="119"/>
      <c r="AP513" s="119"/>
      <c r="AQ513" s="92">
        <v>6</v>
      </c>
      <c r="AR513" s="81">
        <v>6</v>
      </c>
      <c r="AS513" s="81">
        <v>3</v>
      </c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83"/>
      <c r="BE513" s="84"/>
      <c r="BF513" s="84"/>
      <c r="BG513" s="84"/>
      <c r="BH513" s="85"/>
    </row>
    <row r="514" spans="1:60" ht="17.25" customHeight="1" x14ac:dyDescent="0.2">
      <c r="A514" s="206"/>
      <c r="B514" s="117" t="s">
        <v>972</v>
      </c>
      <c r="C514" s="291" t="s">
        <v>155</v>
      </c>
      <c r="D514" s="292" t="s">
        <v>149</v>
      </c>
      <c r="E514" s="291">
        <v>30</v>
      </c>
      <c r="F514" s="187">
        <f t="shared" si="42"/>
        <v>30</v>
      </c>
      <c r="G514" s="116" t="s">
        <v>329</v>
      </c>
      <c r="H514" s="109" t="s">
        <v>416</v>
      </c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56"/>
      <c r="AJ514" s="157"/>
      <c r="AK514" s="158"/>
      <c r="AL514" s="119"/>
      <c r="AM514" s="119"/>
      <c r="AN514" s="119"/>
      <c r="AO514" s="119"/>
      <c r="AP514" s="119"/>
      <c r="AQ514" s="92">
        <v>6</v>
      </c>
      <c r="AR514" s="81">
        <v>6</v>
      </c>
      <c r="AS514" s="81">
        <v>6</v>
      </c>
      <c r="AT514" s="81">
        <v>6</v>
      </c>
      <c r="AU514" s="81">
        <v>6</v>
      </c>
      <c r="AV514" s="119"/>
      <c r="AW514" s="119"/>
      <c r="AX514" s="119"/>
      <c r="AY514" s="119"/>
      <c r="AZ514" s="119"/>
      <c r="BA514" s="119"/>
      <c r="BB514" s="119"/>
      <c r="BC514" s="119"/>
      <c r="BD514" s="83"/>
      <c r="BE514" s="84"/>
      <c r="BF514" s="84"/>
      <c r="BG514" s="84"/>
      <c r="BH514" s="85"/>
    </row>
    <row r="515" spans="1:60" ht="17.25" customHeight="1" x14ac:dyDescent="0.2">
      <c r="A515" s="206"/>
      <c r="B515" s="117" t="s">
        <v>972</v>
      </c>
      <c r="C515" s="291" t="s">
        <v>156</v>
      </c>
      <c r="D515" s="292" t="s">
        <v>969</v>
      </c>
      <c r="E515" s="291">
        <v>45</v>
      </c>
      <c r="F515" s="187">
        <f t="shared" si="42"/>
        <v>45</v>
      </c>
      <c r="G515" s="116" t="s">
        <v>863</v>
      </c>
      <c r="H515" s="109" t="s">
        <v>414</v>
      </c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  <c r="AH515" s="119"/>
      <c r="AI515" s="156"/>
      <c r="AJ515" s="157"/>
      <c r="AK515" s="158"/>
      <c r="AL515" s="119"/>
      <c r="AM515" s="119"/>
      <c r="AN515" s="119"/>
      <c r="AO515" s="119"/>
      <c r="AP515" s="119"/>
      <c r="AQ515" s="92"/>
      <c r="AR515" s="81">
        <v>20</v>
      </c>
      <c r="AS515" s="81">
        <v>20</v>
      </c>
      <c r="AT515" s="81">
        <v>5</v>
      </c>
      <c r="AU515" s="81"/>
      <c r="AV515" s="119"/>
      <c r="AW515" s="119"/>
      <c r="AX515" s="119"/>
      <c r="AY515" s="119"/>
      <c r="AZ515" s="119"/>
      <c r="BA515" s="119"/>
      <c r="BB515" s="119"/>
      <c r="BC515" s="119"/>
      <c r="BD515" s="83"/>
      <c r="BE515" s="84"/>
      <c r="BF515" s="84"/>
      <c r="BG515" s="84"/>
      <c r="BH515" s="85"/>
    </row>
    <row r="516" spans="1:60" ht="17.25" customHeight="1" x14ac:dyDescent="0.2">
      <c r="A516" s="206"/>
      <c r="B516" s="117" t="s">
        <v>972</v>
      </c>
      <c r="C516" s="291" t="s">
        <v>157</v>
      </c>
      <c r="D516" s="292" t="s">
        <v>124</v>
      </c>
      <c r="E516" s="291">
        <v>45</v>
      </c>
      <c r="F516" s="187">
        <f t="shared" si="42"/>
        <v>45</v>
      </c>
      <c r="G516" s="79" t="s">
        <v>371</v>
      </c>
      <c r="H516" s="116" t="s">
        <v>125</v>
      </c>
      <c r="I516" s="119"/>
      <c r="J516" s="119"/>
      <c r="K516" s="119"/>
      <c r="L516" s="119"/>
      <c r="M516" s="119"/>
      <c r="N516" s="119">
        <v>6</v>
      </c>
      <c r="O516" s="119">
        <v>8</v>
      </c>
      <c r="P516" s="119">
        <v>8</v>
      </c>
      <c r="Q516" s="119">
        <v>8</v>
      </c>
      <c r="R516" s="119">
        <v>8</v>
      </c>
      <c r="S516" s="119">
        <v>7</v>
      </c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56"/>
      <c r="AJ516" s="157"/>
      <c r="AK516" s="158"/>
      <c r="AL516" s="119"/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X516" s="119"/>
      <c r="AY516" s="119"/>
      <c r="AZ516" s="119"/>
      <c r="BA516" s="119"/>
      <c r="BB516" s="119"/>
      <c r="BC516" s="119"/>
      <c r="BD516" s="83"/>
      <c r="BE516" s="84"/>
      <c r="BF516" s="84"/>
      <c r="BG516" s="84"/>
      <c r="BH516" s="85"/>
    </row>
    <row r="517" spans="1:60" ht="17.25" customHeight="1" x14ac:dyDescent="0.2">
      <c r="A517" s="206"/>
      <c r="B517" s="117" t="s">
        <v>972</v>
      </c>
      <c r="C517" s="291" t="s">
        <v>158</v>
      </c>
      <c r="D517" s="292" t="s">
        <v>973</v>
      </c>
      <c r="E517" s="293">
        <v>90</v>
      </c>
      <c r="F517" s="187">
        <f t="shared" si="42"/>
        <v>90</v>
      </c>
      <c r="G517" s="79" t="s">
        <v>380</v>
      </c>
      <c r="H517" s="116" t="s">
        <v>146</v>
      </c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>
        <v>4</v>
      </c>
      <c r="T517" s="119">
        <v>4</v>
      </c>
      <c r="U517" s="119">
        <v>4</v>
      </c>
      <c r="V517" s="119">
        <v>4</v>
      </c>
      <c r="W517" s="119">
        <v>4</v>
      </c>
      <c r="X517" s="119">
        <v>4</v>
      </c>
      <c r="Y517" s="119">
        <v>4</v>
      </c>
      <c r="Z517" s="119">
        <v>4</v>
      </c>
      <c r="AA517" s="119">
        <v>4</v>
      </c>
      <c r="AB517" s="119">
        <v>4</v>
      </c>
      <c r="AC517" s="119">
        <v>4</v>
      </c>
      <c r="AD517" s="119">
        <v>4</v>
      </c>
      <c r="AE517" s="119">
        <v>4</v>
      </c>
      <c r="AF517" s="119">
        <v>4</v>
      </c>
      <c r="AG517" s="119">
        <v>4</v>
      </c>
      <c r="AH517" s="119">
        <v>4</v>
      </c>
      <c r="AI517" s="83"/>
      <c r="AJ517" s="84"/>
      <c r="AK517" s="85"/>
      <c r="AL517" s="119">
        <v>8</v>
      </c>
      <c r="AM517" s="119">
        <v>8</v>
      </c>
      <c r="AN517" s="119">
        <v>8</v>
      </c>
      <c r="AO517" s="119">
        <v>2</v>
      </c>
      <c r="AP517" s="119"/>
      <c r="AQ517" s="119"/>
      <c r="AR517" s="119"/>
      <c r="AS517" s="119"/>
      <c r="AT517" s="119"/>
      <c r="AU517" s="119"/>
      <c r="AV517" s="119"/>
      <c r="AW517" s="119"/>
      <c r="AX517" s="119"/>
      <c r="AY517" s="119"/>
      <c r="AZ517" s="119"/>
      <c r="BA517" s="119"/>
      <c r="BB517" s="119"/>
      <c r="BC517" s="119"/>
      <c r="BD517" s="83"/>
      <c r="BE517" s="84"/>
      <c r="BF517" s="84"/>
      <c r="BG517" s="84"/>
      <c r="BH517" s="85"/>
    </row>
    <row r="518" spans="1:60" ht="17.25" customHeight="1" x14ac:dyDescent="0.2">
      <c r="A518" s="206"/>
      <c r="B518" s="117" t="s">
        <v>972</v>
      </c>
      <c r="C518" s="260" t="s">
        <v>92</v>
      </c>
      <c r="D518" s="251" t="s">
        <v>955</v>
      </c>
      <c r="E518" s="231">
        <v>30</v>
      </c>
      <c r="F518" s="187">
        <f t="shared" si="42"/>
        <v>30</v>
      </c>
      <c r="G518" s="116" t="s">
        <v>325</v>
      </c>
      <c r="H518" s="116" t="s">
        <v>53</v>
      </c>
      <c r="I518" s="119"/>
      <c r="J518" s="119">
        <v>6</v>
      </c>
      <c r="K518" s="119">
        <v>6</v>
      </c>
      <c r="L518" s="119">
        <v>6</v>
      </c>
      <c r="M518" s="119">
        <v>6</v>
      </c>
      <c r="N518" s="119">
        <v>6</v>
      </c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56"/>
      <c r="AJ518" s="157"/>
      <c r="AK518" s="158"/>
      <c r="AL518" s="119"/>
      <c r="AM518" s="119"/>
      <c r="AN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X518" s="119"/>
      <c r="AY518" s="119"/>
      <c r="AZ518" s="119"/>
      <c r="BA518" s="119"/>
      <c r="BB518" s="119"/>
      <c r="BC518" s="119"/>
      <c r="BD518" s="83"/>
      <c r="BE518" s="84"/>
      <c r="BF518" s="84"/>
      <c r="BG518" s="84"/>
      <c r="BH518" s="85"/>
    </row>
    <row r="519" spans="1:60" ht="17.25" customHeight="1" x14ac:dyDescent="0.2">
      <c r="A519" s="206"/>
      <c r="B519" s="117" t="s">
        <v>972</v>
      </c>
      <c r="C519" s="260" t="s">
        <v>94</v>
      </c>
      <c r="D519" s="251" t="s">
        <v>970</v>
      </c>
      <c r="E519" s="231">
        <v>45</v>
      </c>
      <c r="F519" s="187">
        <f t="shared" si="42"/>
        <v>45</v>
      </c>
      <c r="G519" s="116" t="s">
        <v>336</v>
      </c>
      <c r="H519" s="116" t="s">
        <v>48</v>
      </c>
      <c r="I519" s="119"/>
      <c r="J519" s="119">
        <v>12</v>
      </c>
      <c r="K519" s="119">
        <v>12</v>
      </c>
      <c r="L519" s="119">
        <v>12</v>
      </c>
      <c r="M519" s="119">
        <v>9</v>
      </c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  <c r="AH519" s="119"/>
      <c r="AI519" s="156"/>
      <c r="AJ519" s="157"/>
      <c r="AK519" s="158"/>
      <c r="AL519" s="119"/>
      <c r="AM519" s="119"/>
      <c r="AN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X519" s="119"/>
      <c r="AY519" s="119"/>
      <c r="AZ519" s="119"/>
      <c r="BA519" s="119"/>
      <c r="BB519" s="119"/>
      <c r="BC519" s="119"/>
      <c r="BD519" s="83"/>
      <c r="BE519" s="84"/>
      <c r="BF519" s="84"/>
      <c r="BG519" s="84"/>
      <c r="BH519" s="85"/>
    </row>
    <row r="520" spans="1:60" ht="17.25" customHeight="1" x14ac:dyDescent="0.2">
      <c r="A520" s="206"/>
      <c r="B520" s="117" t="s">
        <v>972</v>
      </c>
      <c r="C520" s="260" t="s">
        <v>95</v>
      </c>
      <c r="D520" s="251" t="s">
        <v>974</v>
      </c>
      <c r="E520" s="231">
        <v>45</v>
      </c>
      <c r="F520" s="187">
        <f t="shared" si="42"/>
        <v>45</v>
      </c>
      <c r="G520" s="116" t="s">
        <v>341</v>
      </c>
      <c r="H520" s="116" t="s">
        <v>64</v>
      </c>
      <c r="I520" s="119"/>
      <c r="J520" s="119"/>
      <c r="K520" s="119"/>
      <c r="L520" s="119"/>
      <c r="M520" s="119">
        <v>9</v>
      </c>
      <c r="N520" s="119">
        <v>9</v>
      </c>
      <c r="O520" s="119">
        <v>9</v>
      </c>
      <c r="P520" s="119">
        <v>9</v>
      </c>
      <c r="Q520" s="119">
        <v>9</v>
      </c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56"/>
      <c r="AJ520" s="157"/>
      <c r="AK520" s="158"/>
      <c r="AL520" s="119"/>
      <c r="AM520" s="119"/>
      <c r="AN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X520" s="119"/>
      <c r="AY520" s="119"/>
      <c r="AZ520" s="119"/>
      <c r="BA520" s="119"/>
      <c r="BB520" s="119"/>
      <c r="BC520" s="119"/>
      <c r="BD520" s="83"/>
      <c r="BE520" s="84"/>
      <c r="BF520" s="84"/>
      <c r="BG520" s="84"/>
      <c r="BH520" s="85"/>
    </row>
    <row r="521" spans="1:60" ht="17.25" customHeight="1" x14ac:dyDescent="0.2">
      <c r="A521" s="206"/>
      <c r="B521" s="117" t="s">
        <v>972</v>
      </c>
      <c r="C521" s="182" t="s">
        <v>96</v>
      </c>
      <c r="D521" s="239" t="s">
        <v>965</v>
      </c>
      <c r="E521" s="231">
        <v>30</v>
      </c>
      <c r="F521" s="187">
        <f t="shared" si="42"/>
        <v>30</v>
      </c>
      <c r="G521" s="116" t="s">
        <v>325</v>
      </c>
      <c r="H521" s="116" t="s">
        <v>53</v>
      </c>
      <c r="I521" s="119"/>
      <c r="J521" s="119"/>
      <c r="K521" s="119"/>
      <c r="L521" s="119"/>
      <c r="M521" s="119"/>
      <c r="N521" s="119"/>
      <c r="O521" s="119"/>
      <c r="P521" s="119"/>
      <c r="Q521" s="119"/>
      <c r="R521" s="119">
        <v>6</v>
      </c>
      <c r="S521" s="119">
        <v>6</v>
      </c>
      <c r="T521" s="119">
        <v>6</v>
      </c>
      <c r="U521" s="119">
        <v>6</v>
      </c>
      <c r="V521" s="119">
        <v>6</v>
      </c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56"/>
      <c r="AJ521" s="157"/>
      <c r="AK521" s="158"/>
      <c r="AL521" s="119"/>
      <c r="AM521" s="119"/>
      <c r="AN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X521" s="119"/>
      <c r="AY521" s="119"/>
      <c r="AZ521" s="119"/>
      <c r="BA521" s="119"/>
      <c r="BB521" s="119"/>
      <c r="BC521" s="119"/>
      <c r="BD521" s="83"/>
      <c r="BE521" s="84"/>
      <c r="BF521" s="84"/>
      <c r="BG521" s="84"/>
      <c r="BH521" s="85"/>
    </row>
    <row r="522" spans="1:60" ht="17.25" customHeight="1" x14ac:dyDescent="0.2">
      <c r="A522" s="206"/>
      <c r="B522" s="117" t="s">
        <v>972</v>
      </c>
      <c r="C522" s="182" t="s">
        <v>97</v>
      </c>
      <c r="D522" s="239" t="s">
        <v>971</v>
      </c>
      <c r="E522" s="231">
        <v>30</v>
      </c>
      <c r="F522" s="187">
        <f t="shared" si="42"/>
        <v>30</v>
      </c>
      <c r="G522" s="116" t="s">
        <v>325</v>
      </c>
      <c r="H522" s="116" t="s">
        <v>53</v>
      </c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>
        <v>6</v>
      </c>
      <c r="X522" s="119">
        <v>6</v>
      </c>
      <c r="Y522" s="119">
        <v>6</v>
      </c>
      <c r="Z522" s="119">
        <v>6</v>
      </c>
      <c r="AA522" s="119">
        <v>6</v>
      </c>
      <c r="AB522" s="119"/>
      <c r="AC522" s="119"/>
      <c r="AD522" s="119"/>
      <c r="AE522" s="119"/>
      <c r="AF522" s="119"/>
      <c r="AG522" s="119"/>
      <c r="AH522" s="119"/>
      <c r="AI522" s="156"/>
      <c r="AJ522" s="157"/>
      <c r="AK522" s="158"/>
      <c r="AL522" s="119"/>
      <c r="AM522" s="119"/>
      <c r="AN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X522" s="119"/>
      <c r="AY522" s="119"/>
      <c r="AZ522" s="119"/>
      <c r="BA522" s="119"/>
      <c r="BB522" s="119"/>
      <c r="BC522" s="119"/>
      <c r="BD522" s="83"/>
      <c r="BE522" s="84"/>
      <c r="BF522" s="84"/>
      <c r="BG522" s="84"/>
      <c r="BH522" s="85"/>
    </row>
    <row r="523" spans="1:60" ht="17.25" customHeight="1" x14ac:dyDescent="0.2">
      <c r="A523" s="206"/>
      <c r="B523" s="117" t="s">
        <v>972</v>
      </c>
      <c r="C523" s="297" t="s">
        <v>163</v>
      </c>
      <c r="D523" s="298" t="s">
        <v>59</v>
      </c>
      <c r="E523" s="299">
        <v>30</v>
      </c>
      <c r="F523" s="187">
        <f t="shared" si="42"/>
        <v>30</v>
      </c>
      <c r="G523" s="116" t="s">
        <v>376</v>
      </c>
      <c r="H523" s="109" t="s">
        <v>419</v>
      </c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56"/>
      <c r="AJ523" s="157"/>
      <c r="AK523" s="158"/>
      <c r="AL523" s="119"/>
      <c r="AM523" s="119"/>
      <c r="AN523" s="119"/>
      <c r="AO523" s="119"/>
      <c r="AP523" s="119"/>
      <c r="AQ523" s="119"/>
      <c r="AR523" s="119"/>
      <c r="AS523" s="81">
        <v>6</v>
      </c>
      <c r="AT523" s="81">
        <v>6</v>
      </c>
      <c r="AU523" s="81">
        <v>6</v>
      </c>
      <c r="AV523" s="81">
        <v>6</v>
      </c>
      <c r="AW523" s="81">
        <v>6</v>
      </c>
      <c r="AX523" s="119"/>
      <c r="AY523" s="119"/>
      <c r="AZ523" s="119"/>
      <c r="BA523" s="119"/>
      <c r="BB523" s="119"/>
      <c r="BC523" s="119"/>
      <c r="BD523" s="83"/>
      <c r="BE523" s="84"/>
      <c r="BF523" s="84"/>
      <c r="BG523" s="84"/>
      <c r="BH523" s="85"/>
    </row>
    <row r="524" spans="1:60" ht="17.25" customHeight="1" x14ac:dyDescent="0.2">
      <c r="A524" s="206"/>
      <c r="B524" s="117" t="s">
        <v>972</v>
      </c>
      <c r="C524" s="262" t="s">
        <v>75</v>
      </c>
      <c r="D524" s="290" t="s">
        <v>967</v>
      </c>
      <c r="E524" s="244">
        <v>120</v>
      </c>
      <c r="F524" s="187">
        <f t="shared" si="42"/>
        <v>240</v>
      </c>
      <c r="G524" s="116" t="s">
        <v>337</v>
      </c>
      <c r="H524" s="116" t="s">
        <v>80</v>
      </c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  <c r="AC524" s="119">
        <v>20</v>
      </c>
      <c r="AD524" s="119">
        <v>20</v>
      </c>
      <c r="AE524" s="119">
        <v>20</v>
      </c>
      <c r="AF524" s="119">
        <v>20</v>
      </c>
      <c r="AG524" s="119">
        <v>20</v>
      </c>
      <c r="AH524" s="119">
        <v>20</v>
      </c>
      <c r="AI524" s="156"/>
      <c r="AJ524" s="157"/>
      <c r="AK524" s="158"/>
      <c r="AL524" s="11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/>
      <c r="AW524" s="119">
        <v>10</v>
      </c>
      <c r="AX524" s="119">
        <v>20</v>
      </c>
      <c r="AY524" s="119">
        <v>20</v>
      </c>
      <c r="AZ524" s="119">
        <v>20</v>
      </c>
      <c r="BA524" s="119">
        <v>20</v>
      </c>
      <c r="BB524" s="119">
        <v>20</v>
      </c>
      <c r="BC524" s="119">
        <v>20</v>
      </c>
      <c r="BD524" s="83"/>
      <c r="BE524" s="84"/>
      <c r="BF524" s="84"/>
      <c r="BG524" s="84"/>
      <c r="BH524" s="85"/>
    </row>
    <row r="525" spans="1:60" ht="17.25" customHeight="1" x14ac:dyDescent="0.2">
      <c r="A525" s="206"/>
      <c r="B525" s="117" t="s">
        <v>972</v>
      </c>
      <c r="C525" s="291" t="s">
        <v>170</v>
      </c>
      <c r="D525" s="292" t="s">
        <v>940</v>
      </c>
      <c r="E525" s="293">
        <v>150</v>
      </c>
      <c r="F525" s="187">
        <f t="shared" si="42"/>
        <v>300</v>
      </c>
      <c r="G525" s="116" t="s">
        <v>332</v>
      </c>
      <c r="H525" s="116" t="s">
        <v>90</v>
      </c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56"/>
      <c r="AJ525" s="157"/>
      <c r="AK525" s="158"/>
      <c r="AL525" s="11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X525" s="119"/>
      <c r="AY525" s="119"/>
      <c r="AZ525" s="119"/>
      <c r="BA525" s="119"/>
      <c r="BB525" s="119"/>
      <c r="BC525" s="119"/>
      <c r="BD525" s="83"/>
      <c r="BE525" s="84"/>
      <c r="BF525" s="84"/>
      <c r="BG525" s="84"/>
      <c r="BH525" s="85"/>
    </row>
    <row r="526" spans="1:60" ht="17.25" customHeight="1" x14ac:dyDescent="0.2">
      <c r="A526" s="206"/>
      <c r="B526" s="117" t="s">
        <v>972</v>
      </c>
      <c r="C526" s="231" t="s">
        <v>98</v>
      </c>
      <c r="D526" s="251" t="s">
        <v>932</v>
      </c>
      <c r="E526" s="231">
        <v>60</v>
      </c>
      <c r="F526" s="187">
        <f t="shared" si="42"/>
        <v>120</v>
      </c>
      <c r="G526" s="116" t="s">
        <v>975</v>
      </c>
      <c r="H526" s="116" t="s">
        <v>41</v>
      </c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  <c r="AH526" s="119"/>
      <c r="AI526" s="156"/>
      <c r="AJ526" s="157"/>
      <c r="AK526" s="158"/>
      <c r="AL526" s="119"/>
      <c r="AM526" s="119"/>
      <c r="AN526" s="119">
        <v>20</v>
      </c>
      <c r="AO526" s="119">
        <v>20</v>
      </c>
      <c r="AP526" s="119">
        <v>20</v>
      </c>
      <c r="AQ526" s="119"/>
      <c r="AR526" s="119"/>
      <c r="AS526" s="119"/>
      <c r="AT526" s="119"/>
      <c r="AU526" s="119"/>
      <c r="AV526" s="119"/>
      <c r="AW526" s="119"/>
      <c r="AX526" s="119"/>
      <c r="AY526" s="119"/>
      <c r="AZ526" s="119"/>
      <c r="BA526" s="119"/>
      <c r="BB526" s="119"/>
      <c r="BC526" s="119"/>
      <c r="BD526" s="83"/>
      <c r="BE526" s="84"/>
      <c r="BF526" s="84"/>
      <c r="BG526" s="84"/>
      <c r="BH526" s="85"/>
    </row>
    <row r="527" spans="1:60" ht="17.25" customHeight="1" x14ac:dyDescent="0.2">
      <c r="A527" s="206"/>
      <c r="B527" s="117" t="s">
        <v>972</v>
      </c>
      <c r="C527" s="231" t="s">
        <v>49</v>
      </c>
      <c r="D527" s="251" t="s">
        <v>935</v>
      </c>
      <c r="E527" s="231">
        <v>60</v>
      </c>
      <c r="F527" s="187">
        <f t="shared" si="42"/>
        <v>120</v>
      </c>
      <c r="G527" s="116" t="s">
        <v>341</v>
      </c>
      <c r="H527" s="116" t="s">
        <v>64</v>
      </c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>
        <v>12</v>
      </c>
      <c r="U527" s="119">
        <v>12</v>
      </c>
      <c r="V527" s="119">
        <v>12</v>
      </c>
      <c r="W527" s="119">
        <v>12</v>
      </c>
      <c r="X527" s="119">
        <v>12</v>
      </c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56"/>
      <c r="AJ527" s="157"/>
      <c r="AK527" s="158"/>
      <c r="AL527" s="119"/>
      <c r="AM527" s="119"/>
      <c r="AN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  <c r="AX527" s="119"/>
      <c r="AY527" s="119"/>
      <c r="AZ527" s="119"/>
      <c r="BA527" s="119"/>
      <c r="BB527" s="119"/>
      <c r="BC527" s="119"/>
      <c r="BD527" s="83"/>
      <c r="BE527" s="84"/>
      <c r="BF527" s="84"/>
      <c r="BG527" s="84"/>
      <c r="BH527" s="85"/>
    </row>
    <row r="528" spans="1:60" ht="17.25" customHeight="1" x14ac:dyDescent="0.2">
      <c r="A528" s="206"/>
      <c r="B528" s="117" t="s">
        <v>972</v>
      </c>
      <c r="C528" s="252" t="s">
        <v>50</v>
      </c>
      <c r="D528" s="300" t="s">
        <v>925</v>
      </c>
      <c r="E528" s="244">
        <v>90</v>
      </c>
      <c r="F528" s="187">
        <f t="shared" si="42"/>
        <v>180</v>
      </c>
      <c r="G528" s="116" t="s">
        <v>325</v>
      </c>
      <c r="H528" s="116" t="s">
        <v>53</v>
      </c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>
        <v>12</v>
      </c>
      <c r="Z528" s="119">
        <v>12</v>
      </c>
      <c r="AA528" s="119">
        <v>12</v>
      </c>
      <c r="AB528" s="119">
        <v>12</v>
      </c>
      <c r="AC528" s="119"/>
      <c r="AD528" s="119"/>
      <c r="AE528" s="119"/>
      <c r="AF528" s="119"/>
      <c r="AG528" s="119"/>
      <c r="AH528" s="119"/>
      <c r="AI528" s="156"/>
      <c r="AJ528" s="157"/>
      <c r="AK528" s="158"/>
      <c r="AL528" s="119">
        <v>12</v>
      </c>
      <c r="AM528" s="119">
        <v>12</v>
      </c>
      <c r="AN528" s="119"/>
      <c r="AO528" s="119"/>
      <c r="AP528" s="119"/>
      <c r="AQ528" s="119">
        <v>12</v>
      </c>
      <c r="AR528" s="119"/>
      <c r="AS528" s="119"/>
      <c r="AT528" s="119">
        <v>6</v>
      </c>
      <c r="AU528" s="119"/>
      <c r="AV528" s="119"/>
      <c r="AW528" s="119"/>
      <c r="AX528" s="119"/>
      <c r="AY528" s="119"/>
      <c r="AZ528" s="119"/>
      <c r="BA528" s="119"/>
      <c r="BB528" s="119"/>
      <c r="BC528" s="119"/>
      <c r="BD528" s="83"/>
      <c r="BE528" s="84"/>
      <c r="BF528" s="84"/>
      <c r="BG528" s="84"/>
      <c r="BH528" s="85"/>
    </row>
    <row r="529" spans="1:60" s="222" customFormat="1" ht="17.25" customHeight="1" x14ac:dyDescent="0.25">
      <c r="A529" s="263"/>
      <c r="B529" s="233">
        <v>29</v>
      </c>
      <c r="C529" s="288"/>
      <c r="D529" s="270" t="s">
        <v>843</v>
      </c>
      <c r="E529" s="250">
        <f>SUM(E512:E528)</f>
        <v>945</v>
      </c>
      <c r="F529" s="250"/>
      <c r="G529" s="250">
        <f t="shared" ref="G529:BC529" si="43">SUM(G512:G528)</f>
        <v>0</v>
      </c>
      <c r="H529" s="250">
        <f t="shared" si="43"/>
        <v>0</v>
      </c>
      <c r="I529" s="250">
        <f t="shared" si="43"/>
        <v>0</v>
      </c>
      <c r="J529" s="250">
        <f t="shared" si="43"/>
        <v>18</v>
      </c>
      <c r="K529" s="250">
        <f t="shared" si="43"/>
        <v>18</v>
      </c>
      <c r="L529" s="250">
        <f t="shared" si="43"/>
        <v>18</v>
      </c>
      <c r="M529" s="250">
        <f t="shared" si="43"/>
        <v>24</v>
      </c>
      <c r="N529" s="250">
        <f t="shared" si="43"/>
        <v>21</v>
      </c>
      <c r="O529" s="250">
        <f t="shared" si="43"/>
        <v>17</v>
      </c>
      <c r="P529" s="250">
        <f t="shared" si="43"/>
        <v>17</v>
      </c>
      <c r="Q529" s="250">
        <f t="shared" si="43"/>
        <v>17</v>
      </c>
      <c r="R529" s="250">
        <f t="shared" si="43"/>
        <v>14</v>
      </c>
      <c r="S529" s="250">
        <f t="shared" si="43"/>
        <v>17</v>
      </c>
      <c r="T529" s="250">
        <f t="shared" si="43"/>
        <v>22</v>
      </c>
      <c r="U529" s="250">
        <f t="shared" si="43"/>
        <v>22</v>
      </c>
      <c r="V529" s="250">
        <f t="shared" si="43"/>
        <v>22</v>
      </c>
      <c r="W529" s="250">
        <f t="shared" si="43"/>
        <v>22</v>
      </c>
      <c r="X529" s="250">
        <f t="shared" si="43"/>
        <v>22</v>
      </c>
      <c r="Y529" s="250">
        <f t="shared" si="43"/>
        <v>22</v>
      </c>
      <c r="Z529" s="250">
        <f t="shared" si="43"/>
        <v>22</v>
      </c>
      <c r="AA529" s="250">
        <f t="shared" si="43"/>
        <v>22</v>
      </c>
      <c r="AB529" s="250">
        <f t="shared" si="43"/>
        <v>16</v>
      </c>
      <c r="AC529" s="250">
        <f t="shared" si="43"/>
        <v>24</v>
      </c>
      <c r="AD529" s="250">
        <f t="shared" si="43"/>
        <v>24</v>
      </c>
      <c r="AE529" s="250">
        <f t="shared" si="43"/>
        <v>24</v>
      </c>
      <c r="AF529" s="250">
        <f t="shared" si="43"/>
        <v>24</v>
      </c>
      <c r="AG529" s="250">
        <f t="shared" si="43"/>
        <v>24</v>
      </c>
      <c r="AH529" s="250">
        <f t="shared" si="43"/>
        <v>24</v>
      </c>
      <c r="AI529" s="250">
        <f t="shared" si="43"/>
        <v>0</v>
      </c>
      <c r="AJ529" s="250">
        <f t="shared" si="43"/>
        <v>0</v>
      </c>
      <c r="AK529" s="250">
        <f t="shared" si="43"/>
        <v>0</v>
      </c>
      <c r="AL529" s="250">
        <f t="shared" si="43"/>
        <v>26</v>
      </c>
      <c r="AM529" s="250">
        <f t="shared" si="43"/>
        <v>26</v>
      </c>
      <c r="AN529" s="250">
        <f t="shared" si="43"/>
        <v>34</v>
      </c>
      <c r="AO529" s="250">
        <f t="shared" si="43"/>
        <v>28</v>
      </c>
      <c r="AP529" s="250">
        <f t="shared" si="43"/>
        <v>26</v>
      </c>
      <c r="AQ529" s="250">
        <f t="shared" si="43"/>
        <v>24</v>
      </c>
      <c r="AR529" s="250">
        <f t="shared" si="43"/>
        <v>32</v>
      </c>
      <c r="AS529" s="250">
        <f t="shared" si="43"/>
        <v>35</v>
      </c>
      <c r="AT529" s="250">
        <f t="shared" si="43"/>
        <v>23</v>
      </c>
      <c r="AU529" s="250">
        <f t="shared" si="43"/>
        <v>12</v>
      </c>
      <c r="AV529" s="250">
        <f t="shared" si="43"/>
        <v>6</v>
      </c>
      <c r="AW529" s="250">
        <f t="shared" si="43"/>
        <v>16</v>
      </c>
      <c r="AX529" s="250">
        <f t="shared" si="43"/>
        <v>20</v>
      </c>
      <c r="AY529" s="250">
        <f t="shared" si="43"/>
        <v>20</v>
      </c>
      <c r="AZ529" s="250">
        <f t="shared" si="43"/>
        <v>20</v>
      </c>
      <c r="BA529" s="250">
        <f t="shared" si="43"/>
        <v>20</v>
      </c>
      <c r="BB529" s="250">
        <f t="shared" si="43"/>
        <v>20</v>
      </c>
      <c r="BC529" s="250">
        <f t="shared" si="43"/>
        <v>20</v>
      </c>
      <c r="BD529" s="221"/>
      <c r="BH529" s="223"/>
    </row>
    <row r="530" spans="1:60" ht="17.25" customHeight="1" x14ac:dyDescent="0.2">
      <c r="A530" s="206"/>
      <c r="B530" s="117" t="s">
        <v>976</v>
      </c>
      <c r="C530" s="278" t="s">
        <v>153</v>
      </c>
      <c r="D530" s="279" t="s">
        <v>148</v>
      </c>
      <c r="E530" s="278">
        <v>75</v>
      </c>
      <c r="F530" s="278">
        <v>75</v>
      </c>
      <c r="G530" s="116" t="s">
        <v>413</v>
      </c>
      <c r="H530" s="116" t="s">
        <v>420</v>
      </c>
      <c r="I530" s="119"/>
      <c r="J530" s="119"/>
      <c r="K530" s="119"/>
      <c r="L530" s="119"/>
      <c r="M530" s="119"/>
      <c r="N530" s="119">
        <v>6</v>
      </c>
      <c r="O530" s="119">
        <v>6</v>
      </c>
      <c r="P530" s="119">
        <v>6</v>
      </c>
      <c r="Q530" s="119">
        <v>6</v>
      </c>
      <c r="R530" s="119">
        <v>6</v>
      </c>
      <c r="S530" s="119">
        <v>6</v>
      </c>
      <c r="T530" s="119">
        <v>6</v>
      </c>
      <c r="U530" s="119">
        <v>6</v>
      </c>
      <c r="V530" s="119">
        <v>6</v>
      </c>
      <c r="W530" s="119">
        <v>6</v>
      </c>
      <c r="X530" s="119">
        <v>6</v>
      </c>
      <c r="Y530" s="119">
        <v>6</v>
      </c>
      <c r="Z530" s="119">
        <v>3</v>
      </c>
      <c r="AA530" s="119"/>
      <c r="AB530" s="119"/>
      <c r="AC530" s="119"/>
      <c r="AD530" s="119"/>
      <c r="AE530" s="119"/>
      <c r="AF530" s="119"/>
      <c r="AG530" s="119"/>
      <c r="AH530" s="119"/>
      <c r="AI530" s="156"/>
      <c r="AJ530" s="157"/>
      <c r="AK530" s="158"/>
      <c r="AL530" s="119"/>
      <c r="AM530" s="119"/>
      <c r="AN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  <c r="AX530" s="119"/>
      <c r="AY530" s="119"/>
      <c r="AZ530" s="119"/>
      <c r="BA530" s="119"/>
      <c r="BB530" s="119"/>
      <c r="BC530" s="119"/>
      <c r="BD530" s="83"/>
      <c r="BE530" s="84"/>
      <c r="BF530" s="84"/>
      <c r="BG530" s="84"/>
      <c r="BH530" s="85"/>
    </row>
    <row r="531" spans="1:60" ht="17.25" customHeight="1" x14ac:dyDescent="0.2">
      <c r="A531" s="206"/>
      <c r="B531" s="117" t="s">
        <v>976</v>
      </c>
      <c r="C531" s="278" t="s">
        <v>154</v>
      </c>
      <c r="D531" s="279" t="s">
        <v>136</v>
      </c>
      <c r="E531" s="278">
        <v>30</v>
      </c>
      <c r="F531" s="278">
        <v>30</v>
      </c>
      <c r="G531" s="116" t="s">
        <v>413</v>
      </c>
      <c r="H531" s="116" t="s">
        <v>415</v>
      </c>
      <c r="I531" s="119"/>
      <c r="J531" s="119"/>
      <c r="K531" s="119"/>
      <c r="L531" s="119"/>
      <c r="M531" s="119"/>
      <c r="N531" s="119">
        <v>6</v>
      </c>
      <c r="O531" s="119">
        <v>6</v>
      </c>
      <c r="P531" s="119">
        <v>6</v>
      </c>
      <c r="Q531" s="119">
        <v>6</v>
      </c>
      <c r="R531" s="119">
        <v>6</v>
      </c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56"/>
      <c r="AJ531" s="157"/>
      <c r="AK531" s="158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X531" s="119"/>
      <c r="AY531" s="119"/>
      <c r="AZ531" s="119"/>
      <c r="BA531" s="119"/>
      <c r="BB531" s="119"/>
      <c r="BC531" s="119"/>
      <c r="BD531" s="83"/>
      <c r="BE531" s="84"/>
      <c r="BF531" s="84"/>
      <c r="BG531" s="84"/>
      <c r="BH531" s="85"/>
    </row>
    <row r="532" spans="1:60" ht="17.25" customHeight="1" x14ac:dyDescent="0.2">
      <c r="A532" s="206"/>
      <c r="B532" s="117" t="s">
        <v>976</v>
      </c>
      <c r="C532" s="278" t="s">
        <v>155</v>
      </c>
      <c r="D532" s="279" t="s">
        <v>149</v>
      </c>
      <c r="E532" s="278">
        <v>60</v>
      </c>
      <c r="F532" s="278">
        <v>60</v>
      </c>
      <c r="G532" s="116" t="s">
        <v>413</v>
      </c>
      <c r="H532" s="116" t="s">
        <v>426</v>
      </c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>
        <v>6</v>
      </c>
      <c r="T532" s="119">
        <v>6</v>
      </c>
      <c r="U532" s="119">
        <v>6</v>
      </c>
      <c r="V532" s="119">
        <v>6</v>
      </c>
      <c r="W532" s="119">
        <v>6</v>
      </c>
      <c r="X532" s="119">
        <v>6</v>
      </c>
      <c r="Y532" s="119">
        <v>6</v>
      </c>
      <c r="Z532" s="119">
        <v>6</v>
      </c>
      <c r="AA532" s="119">
        <v>6</v>
      </c>
      <c r="AB532" s="119">
        <v>6</v>
      </c>
      <c r="AC532" s="119"/>
      <c r="AD532" s="119"/>
      <c r="AE532" s="119"/>
      <c r="AF532" s="119"/>
      <c r="AG532" s="119"/>
      <c r="AH532" s="119"/>
      <c r="AI532" s="156"/>
      <c r="AJ532" s="157"/>
      <c r="AK532" s="158"/>
      <c r="AL532" s="119"/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83"/>
      <c r="BE532" s="84"/>
      <c r="BF532" s="84"/>
      <c r="BG532" s="84"/>
      <c r="BH532" s="85"/>
    </row>
    <row r="533" spans="1:60" ht="17.25" customHeight="1" x14ac:dyDescent="0.2">
      <c r="A533" s="206"/>
      <c r="B533" s="117" t="s">
        <v>976</v>
      </c>
      <c r="C533" s="278" t="s">
        <v>156</v>
      </c>
      <c r="D533" s="279" t="s">
        <v>150</v>
      </c>
      <c r="E533" s="278">
        <v>75</v>
      </c>
      <c r="F533" s="278">
        <v>75</v>
      </c>
      <c r="G533" s="116" t="s">
        <v>413</v>
      </c>
      <c r="H533" s="116" t="s">
        <v>414</v>
      </c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56"/>
      <c r="AJ533" s="157"/>
      <c r="AK533" s="158"/>
      <c r="AL533" s="119">
        <v>15</v>
      </c>
      <c r="AM533" s="119">
        <v>15</v>
      </c>
      <c r="AN533" s="119">
        <v>15</v>
      </c>
      <c r="AO533" s="119">
        <v>15</v>
      </c>
      <c r="AP533" s="119">
        <v>15</v>
      </c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83"/>
      <c r="BE533" s="84"/>
      <c r="BF533" s="84"/>
      <c r="BG533" s="84"/>
      <c r="BH533" s="85"/>
    </row>
    <row r="534" spans="1:60" ht="17.25" customHeight="1" x14ac:dyDescent="0.2">
      <c r="A534" s="206"/>
      <c r="B534" s="117" t="s">
        <v>976</v>
      </c>
      <c r="C534" s="278" t="s">
        <v>157</v>
      </c>
      <c r="D534" s="279" t="s">
        <v>124</v>
      </c>
      <c r="E534" s="278">
        <v>75</v>
      </c>
      <c r="F534" s="278">
        <v>75</v>
      </c>
      <c r="G534" s="116" t="s">
        <v>961</v>
      </c>
      <c r="H534" s="116" t="s">
        <v>125</v>
      </c>
      <c r="I534" s="119"/>
      <c r="J534" s="119"/>
      <c r="K534" s="119"/>
      <c r="L534" s="119"/>
      <c r="M534" s="119"/>
      <c r="N534" s="119"/>
      <c r="O534" s="119">
        <v>15</v>
      </c>
      <c r="P534" s="119">
        <v>15</v>
      </c>
      <c r="Q534" s="119">
        <v>15</v>
      </c>
      <c r="R534" s="119">
        <v>15</v>
      </c>
      <c r="S534" s="119">
        <v>15</v>
      </c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56"/>
      <c r="AJ534" s="157"/>
      <c r="AK534" s="158"/>
      <c r="AL534" s="119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X534" s="119"/>
      <c r="AY534" s="119"/>
      <c r="AZ534" s="119"/>
      <c r="BA534" s="119"/>
      <c r="BB534" s="119"/>
      <c r="BC534" s="119"/>
      <c r="BD534" s="83"/>
      <c r="BE534" s="84"/>
      <c r="BF534" s="84"/>
      <c r="BG534" s="84"/>
      <c r="BH534" s="85"/>
    </row>
    <row r="535" spans="1:60" ht="17.25" customHeight="1" x14ac:dyDescent="0.2">
      <c r="A535" s="206"/>
      <c r="B535" s="117" t="s">
        <v>976</v>
      </c>
      <c r="C535" s="278" t="s">
        <v>129</v>
      </c>
      <c r="D535" s="279" t="s">
        <v>977</v>
      </c>
      <c r="E535" s="278">
        <v>120</v>
      </c>
      <c r="F535" s="303">
        <v>120</v>
      </c>
      <c r="G535" s="116" t="s">
        <v>961</v>
      </c>
      <c r="H535" s="116" t="s">
        <v>143</v>
      </c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>
        <v>6</v>
      </c>
      <c r="U535" s="119">
        <v>6</v>
      </c>
      <c r="V535" s="119">
        <v>6</v>
      </c>
      <c r="W535" s="119">
        <v>6</v>
      </c>
      <c r="X535" s="119">
        <v>6</v>
      </c>
      <c r="Y535" s="119">
        <v>6</v>
      </c>
      <c r="Z535" s="119">
        <v>6</v>
      </c>
      <c r="AA535" s="119">
        <v>6</v>
      </c>
      <c r="AB535" s="119">
        <v>6</v>
      </c>
      <c r="AC535" s="119">
        <v>6</v>
      </c>
      <c r="AD535" s="119">
        <v>6</v>
      </c>
      <c r="AE535" s="119">
        <v>6</v>
      </c>
      <c r="AF535" s="119">
        <v>6</v>
      </c>
      <c r="AG535" s="119">
        <v>6</v>
      </c>
      <c r="AH535" s="119">
        <v>6</v>
      </c>
      <c r="AI535" s="156"/>
      <c r="AJ535" s="157"/>
      <c r="AK535" s="158"/>
      <c r="AL535" s="119">
        <v>6</v>
      </c>
      <c r="AM535" s="119">
        <v>6</v>
      </c>
      <c r="AN535" s="119">
        <v>6</v>
      </c>
      <c r="AO535" s="119">
        <v>6</v>
      </c>
      <c r="AP535" s="119">
        <v>6</v>
      </c>
      <c r="AQ535" s="119"/>
      <c r="AR535" s="119"/>
      <c r="AS535" s="119"/>
      <c r="AT535" s="119"/>
      <c r="AU535" s="119"/>
      <c r="AV535" s="119"/>
      <c r="AW535" s="119"/>
      <c r="AX535" s="119"/>
      <c r="AY535" s="119"/>
      <c r="AZ535" s="119"/>
      <c r="BA535" s="119"/>
      <c r="BB535" s="119"/>
      <c r="BC535" s="119"/>
      <c r="BD535" s="83"/>
      <c r="BE535" s="84"/>
      <c r="BF535" s="84"/>
      <c r="BG535" s="84"/>
      <c r="BH535" s="85"/>
    </row>
    <row r="536" spans="1:60" ht="17.25" customHeight="1" x14ac:dyDescent="0.2">
      <c r="A536" s="206"/>
      <c r="B536" s="117" t="s">
        <v>976</v>
      </c>
      <c r="C536" s="278" t="s">
        <v>95</v>
      </c>
      <c r="D536" s="279" t="s">
        <v>978</v>
      </c>
      <c r="E536" s="278">
        <v>30</v>
      </c>
      <c r="F536" s="278">
        <v>30</v>
      </c>
      <c r="G536" s="116" t="s">
        <v>907</v>
      </c>
      <c r="H536" s="116" t="s">
        <v>82</v>
      </c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>
        <v>6</v>
      </c>
      <c r="Z536" s="119">
        <v>6</v>
      </c>
      <c r="AA536" s="119">
        <v>6</v>
      </c>
      <c r="AB536" s="119">
        <v>6</v>
      </c>
      <c r="AC536" s="119">
        <v>6</v>
      </c>
      <c r="AD536" s="119"/>
      <c r="AE536" s="119"/>
      <c r="AF536" s="119"/>
      <c r="AG536" s="119"/>
      <c r="AH536" s="119"/>
      <c r="AI536" s="156"/>
      <c r="AJ536" s="157"/>
      <c r="AK536" s="158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83"/>
      <c r="BE536" s="84"/>
      <c r="BF536" s="84"/>
      <c r="BG536" s="84"/>
      <c r="BH536" s="85"/>
    </row>
    <row r="537" spans="1:60" ht="17.25" customHeight="1" x14ac:dyDescent="0.2">
      <c r="A537" s="206"/>
      <c r="B537" s="117" t="s">
        <v>976</v>
      </c>
      <c r="C537" s="278" t="s">
        <v>96</v>
      </c>
      <c r="D537" s="279" t="s">
        <v>979</v>
      </c>
      <c r="E537" s="278">
        <v>90</v>
      </c>
      <c r="F537" s="278">
        <v>90</v>
      </c>
      <c r="G537" s="116" t="s">
        <v>336</v>
      </c>
      <c r="H537" s="116" t="s">
        <v>48</v>
      </c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D537" s="119">
        <v>12</v>
      </c>
      <c r="AE537" s="119">
        <v>12</v>
      </c>
      <c r="AF537" s="119">
        <v>12</v>
      </c>
      <c r="AG537" s="119">
        <v>12</v>
      </c>
      <c r="AH537" s="119">
        <v>12</v>
      </c>
      <c r="AI537" s="156"/>
      <c r="AJ537" s="157"/>
      <c r="AK537" s="158"/>
      <c r="AL537" s="119">
        <v>12</v>
      </c>
      <c r="AM537" s="119">
        <v>12</v>
      </c>
      <c r="AN537" s="119">
        <v>6</v>
      </c>
      <c r="AO537" s="119"/>
      <c r="AP537" s="119"/>
      <c r="AQ537" s="119"/>
      <c r="AR537" s="119"/>
      <c r="AS537" s="119"/>
      <c r="AT537" s="119"/>
      <c r="AU537" s="119"/>
      <c r="AV537" s="119"/>
      <c r="AW537" s="119"/>
      <c r="AX537" s="119"/>
      <c r="AY537" s="119"/>
      <c r="AZ537" s="119"/>
      <c r="BA537" s="119"/>
      <c r="BB537" s="119"/>
      <c r="BC537" s="119"/>
      <c r="BD537" s="83"/>
      <c r="BE537" s="84"/>
      <c r="BF537" s="84"/>
      <c r="BG537" s="84"/>
      <c r="BH537" s="85"/>
    </row>
    <row r="538" spans="1:60" ht="17.25" customHeight="1" x14ac:dyDescent="0.2">
      <c r="A538" s="206"/>
      <c r="B538" s="117" t="s">
        <v>976</v>
      </c>
      <c r="C538" s="278" t="s">
        <v>97</v>
      </c>
      <c r="D538" s="279" t="s">
        <v>955</v>
      </c>
      <c r="E538" s="278">
        <v>30</v>
      </c>
      <c r="F538" s="278">
        <v>30</v>
      </c>
      <c r="G538" s="116" t="s">
        <v>325</v>
      </c>
      <c r="H538" s="116" t="s">
        <v>78</v>
      </c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>
        <v>6</v>
      </c>
      <c r="U538" s="119">
        <v>6</v>
      </c>
      <c r="V538" s="119">
        <v>6</v>
      </c>
      <c r="W538" s="119">
        <v>6</v>
      </c>
      <c r="X538" s="119">
        <v>6</v>
      </c>
      <c r="Y538" s="119"/>
      <c r="Z538" s="119"/>
      <c r="AA538" s="119"/>
      <c r="AB538" s="119"/>
      <c r="AC538" s="119"/>
      <c r="AD538" s="119"/>
      <c r="AE538" s="119"/>
      <c r="AF538" s="119"/>
      <c r="AG538" s="119"/>
      <c r="AH538" s="119"/>
      <c r="AI538" s="156"/>
      <c r="AJ538" s="157"/>
      <c r="AK538" s="158"/>
      <c r="AL538" s="119"/>
      <c r="AM538" s="119"/>
      <c r="AN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  <c r="AX538" s="119"/>
      <c r="AY538" s="119"/>
      <c r="AZ538" s="119"/>
      <c r="BA538" s="119"/>
      <c r="BB538" s="119"/>
      <c r="BC538" s="119"/>
      <c r="BD538" s="83"/>
      <c r="BE538" s="84"/>
      <c r="BF538" s="84"/>
      <c r="BG538" s="84"/>
      <c r="BH538" s="85"/>
    </row>
    <row r="539" spans="1:60" ht="17.25" customHeight="1" x14ac:dyDescent="0.2">
      <c r="A539" s="206"/>
      <c r="B539" s="117" t="s">
        <v>976</v>
      </c>
      <c r="C539" s="278" t="s">
        <v>139</v>
      </c>
      <c r="D539" s="279" t="s">
        <v>915</v>
      </c>
      <c r="E539" s="278">
        <v>60</v>
      </c>
      <c r="F539" s="278">
        <v>60</v>
      </c>
      <c r="G539" s="116" t="s">
        <v>943</v>
      </c>
      <c r="H539" s="116" t="s">
        <v>44</v>
      </c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>
        <v>8</v>
      </c>
      <c r="AA539" s="119">
        <v>8</v>
      </c>
      <c r="AB539" s="119">
        <v>8</v>
      </c>
      <c r="AC539" s="119">
        <v>8</v>
      </c>
      <c r="AD539" s="119">
        <v>8</v>
      </c>
      <c r="AE539" s="119">
        <v>8</v>
      </c>
      <c r="AF539" s="119">
        <v>8</v>
      </c>
      <c r="AG539" s="119">
        <v>4</v>
      </c>
      <c r="AH539" s="119"/>
      <c r="AI539" s="156"/>
      <c r="AJ539" s="157"/>
      <c r="AK539" s="158"/>
      <c r="AL539" s="119"/>
      <c r="AM539" s="119"/>
      <c r="AN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X539" s="119"/>
      <c r="AY539" s="119"/>
      <c r="AZ539" s="119"/>
      <c r="BA539" s="119"/>
      <c r="BB539" s="119"/>
      <c r="BC539" s="119"/>
      <c r="BD539" s="83"/>
      <c r="BE539" s="84"/>
      <c r="BF539" s="84"/>
      <c r="BG539" s="84"/>
      <c r="BH539" s="85"/>
    </row>
    <row r="540" spans="1:60" ht="17.25" customHeight="1" x14ac:dyDescent="0.2">
      <c r="A540" s="206"/>
      <c r="B540" s="117" t="s">
        <v>976</v>
      </c>
      <c r="C540" s="301" t="s">
        <v>164</v>
      </c>
      <c r="D540" s="302" t="s">
        <v>941</v>
      </c>
      <c r="E540" s="301">
        <v>30</v>
      </c>
      <c r="F540" s="301">
        <v>30</v>
      </c>
      <c r="G540" s="116" t="s">
        <v>327</v>
      </c>
      <c r="H540" s="116" t="s">
        <v>74</v>
      </c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D540" s="119">
        <v>6</v>
      </c>
      <c r="AE540" s="119">
        <v>6</v>
      </c>
      <c r="AF540" s="119">
        <v>6</v>
      </c>
      <c r="AG540" s="119">
        <v>6</v>
      </c>
      <c r="AH540" s="119">
        <v>6</v>
      </c>
      <c r="AI540" s="156"/>
      <c r="AJ540" s="157"/>
      <c r="AK540" s="158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83"/>
      <c r="BE540" s="84"/>
      <c r="BF540" s="84"/>
      <c r="BG540" s="84"/>
      <c r="BH540" s="85"/>
    </row>
    <row r="541" spans="1:60" ht="17.25" customHeight="1" x14ac:dyDescent="0.2">
      <c r="A541" s="206"/>
      <c r="B541" s="117" t="s">
        <v>976</v>
      </c>
      <c r="C541" s="303" t="s">
        <v>165</v>
      </c>
      <c r="D541" s="304" t="s">
        <v>980</v>
      </c>
      <c r="E541" s="303">
        <v>45</v>
      </c>
      <c r="F541" s="303">
        <v>45</v>
      </c>
      <c r="G541" s="116" t="s">
        <v>947</v>
      </c>
      <c r="H541" s="116" t="s">
        <v>84</v>
      </c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56"/>
      <c r="AJ541" s="157"/>
      <c r="AK541" s="158"/>
      <c r="AL541" s="119"/>
      <c r="AM541" s="119"/>
      <c r="AN541" s="119">
        <v>8</v>
      </c>
      <c r="AO541" s="119">
        <v>8</v>
      </c>
      <c r="AP541" s="119">
        <v>8</v>
      </c>
      <c r="AQ541" s="119">
        <v>8</v>
      </c>
      <c r="AR541" s="119">
        <v>8</v>
      </c>
      <c r="AS541" s="119">
        <v>5</v>
      </c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83"/>
      <c r="BE541" s="84"/>
      <c r="BF541" s="84"/>
      <c r="BG541" s="84"/>
      <c r="BH541" s="85"/>
    </row>
    <row r="542" spans="1:60" ht="17.25" customHeight="1" x14ac:dyDescent="0.2">
      <c r="A542" s="206"/>
      <c r="B542" s="117" t="s">
        <v>976</v>
      </c>
      <c r="C542" s="303" t="s">
        <v>171</v>
      </c>
      <c r="D542" s="304" t="s">
        <v>956</v>
      </c>
      <c r="E542" s="303">
        <v>60</v>
      </c>
      <c r="F542" s="303">
        <v>60</v>
      </c>
      <c r="G542" s="116" t="s">
        <v>376</v>
      </c>
      <c r="H542" s="116" t="s">
        <v>62</v>
      </c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56"/>
      <c r="AJ542" s="157"/>
      <c r="AK542" s="158"/>
      <c r="AL542" s="119"/>
      <c r="AM542" s="119"/>
      <c r="AN542" s="119"/>
      <c r="AO542" s="119"/>
      <c r="AP542" s="119"/>
      <c r="AQ542" s="119">
        <v>20</v>
      </c>
      <c r="AR542" s="119">
        <v>20</v>
      </c>
      <c r="AS542" s="119">
        <v>20</v>
      </c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83"/>
      <c r="BE542" s="84"/>
      <c r="BF542" s="84"/>
      <c r="BG542" s="84"/>
      <c r="BH542" s="85"/>
    </row>
    <row r="543" spans="1:60" ht="17.25" customHeight="1" x14ac:dyDescent="0.2">
      <c r="A543" s="206"/>
      <c r="B543" s="117" t="s">
        <v>976</v>
      </c>
      <c r="C543" s="303" t="s">
        <v>47</v>
      </c>
      <c r="D543" s="304" t="s">
        <v>981</v>
      </c>
      <c r="E543" s="303">
        <v>60</v>
      </c>
      <c r="F543" s="303">
        <v>60</v>
      </c>
      <c r="G543" s="116" t="s">
        <v>327</v>
      </c>
      <c r="H543" s="116" t="s">
        <v>74</v>
      </c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56"/>
      <c r="AJ543" s="157"/>
      <c r="AK543" s="158"/>
      <c r="AL543" s="119"/>
      <c r="AM543" s="119"/>
      <c r="AN543" s="119"/>
      <c r="AO543" s="119"/>
      <c r="AP543" s="119"/>
      <c r="AQ543" s="119"/>
      <c r="AR543" s="119"/>
      <c r="AS543" s="119"/>
      <c r="AT543" s="119">
        <v>20</v>
      </c>
      <c r="AU543" s="119">
        <v>20</v>
      </c>
      <c r="AV543" s="119">
        <v>20</v>
      </c>
      <c r="AW543" s="119">
        <v>20</v>
      </c>
      <c r="AX543" s="119">
        <v>20</v>
      </c>
      <c r="AY543" s="119">
        <v>20</v>
      </c>
      <c r="AZ543" s="119">
        <v>20</v>
      </c>
      <c r="BA543" s="119">
        <v>20</v>
      </c>
      <c r="BB543" s="119">
        <v>20</v>
      </c>
      <c r="BC543" s="119"/>
      <c r="BD543" s="83"/>
      <c r="BE543" s="84"/>
      <c r="BF543" s="84"/>
      <c r="BG543" s="84"/>
      <c r="BH543" s="85"/>
    </row>
    <row r="544" spans="1:60" ht="17.25" customHeight="1" x14ac:dyDescent="0.2">
      <c r="A544" s="206"/>
      <c r="B544" s="117" t="s">
        <v>976</v>
      </c>
      <c r="C544" s="303" t="s">
        <v>49</v>
      </c>
      <c r="D544" s="304" t="s">
        <v>982</v>
      </c>
      <c r="E544" s="303">
        <v>180</v>
      </c>
      <c r="F544" s="303">
        <v>180</v>
      </c>
      <c r="G544" s="116" t="s">
        <v>340</v>
      </c>
      <c r="H544" s="116" t="s">
        <v>101</v>
      </c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56"/>
      <c r="AJ544" s="157"/>
      <c r="AK544" s="158"/>
      <c r="AL544" s="119"/>
      <c r="AM544" s="119"/>
      <c r="AN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X544" s="119"/>
      <c r="AY544" s="119"/>
      <c r="AZ544" s="119">
        <v>10</v>
      </c>
      <c r="BA544" s="119">
        <v>10</v>
      </c>
      <c r="BB544" s="119">
        <v>10</v>
      </c>
      <c r="BC544" s="119">
        <v>30</v>
      </c>
      <c r="BD544" s="83"/>
      <c r="BE544" s="84"/>
      <c r="BF544" s="84"/>
      <c r="BG544" s="84"/>
      <c r="BH544" s="85"/>
    </row>
    <row r="545" spans="1:60" ht="17.25" customHeight="1" x14ac:dyDescent="0.2">
      <c r="A545" s="206"/>
      <c r="B545" s="117" t="s">
        <v>976</v>
      </c>
      <c r="C545" s="305" t="s">
        <v>50</v>
      </c>
      <c r="D545" s="306" t="s">
        <v>957</v>
      </c>
      <c r="E545" s="307">
        <v>60</v>
      </c>
      <c r="F545" s="307">
        <v>60</v>
      </c>
      <c r="G545" s="116" t="s">
        <v>340</v>
      </c>
      <c r="H545" s="116" t="s">
        <v>101</v>
      </c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56"/>
      <c r="AJ545" s="157"/>
      <c r="AK545" s="158"/>
      <c r="AL545" s="119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X545" s="119"/>
      <c r="AY545" s="119"/>
      <c r="AZ545" s="119"/>
      <c r="BA545" s="119"/>
      <c r="BB545" s="119"/>
      <c r="BC545" s="119"/>
      <c r="BD545" s="83"/>
      <c r="BE545" s="84"/>
      <c r="BF545" s="84"/>
      <c r="BG545" s="84"/>
      <c r="BH545" s="85"/>
    </row>
    <row r="546" spans="1:60" s="222" customFormat="1" ht="17.25" customHeight="1" x14ac:dyDescent="0.25">
      <c r="A546" s="263"/>
      <c r="B546" s="248">
        <v>9</v>
      </c>
      <c r="C546" s="288" t="s">
        <v>3</v>
      </c>
      <c r="D546" s="270" t="s">
        <v>843</v>
      </c>
      <c r="E546" s="250">
        <f>SUM(E530:E545)</f>
        <v>1080</v>
      </c>
      <c r="F546" s="250"/>
      <c r="G546" s="250">
        <f t="shared" ref="G546:BC546" si="44">SUM(G530:G545)</f>
        <v>0</v>
      </c>
      <c r="H546" s="250">
        <f t="shared" si="44"/>
        <v>0</v>
      </c>
      <c r="I546" s="250">
        <f t="shared" si="44"/>
        <v>0</v>
      </c>
      <c r="J546" s="250">
        <f t="shared" si="44"/>
        <v>0</v>
      </c>
      <c r="K546" s="250">
        <f t="shared" si="44"/>
        <v>0</v>
      </c>
      <c r="L546" s="250">
        <f t="shared" si="44"/>
        <v>0</v>
      </c>
      <c r="M546" s="250">
        <f t="shared" si="44"/>
        <v>0</v>
      </c>
      <c r="N546" s="250">
        <f t="shared" si="44"/>
        <v>12</v>
      </c>
      <c r="O546" s="250">
        <f t="shared" si="44"/>
        <v>27</v>
      </c>
      <c r="P546" s="250">
        <f t="shared" si="44"/>
        <v>27</v>
      </c>
      <c r="Q546" s="250">
        <f t="shared" si="44"/>
        <v>27</v>
      </c>
      <c r="R546" s="250">
        <f t="shared" si="44"/>
        <v>27</v>
      </c>
      <c r="S546" s="250">
        <f t="shared" si="44"/>
        <v>27</v>
      </c>
      <c r="T546" s="250">
        <f t="shared" si="44"/>
        <v>24</v>
      </c>
      <c r="U546" s="250">
        <f t="shared" si="44"/>
        <v>24</v>
      </c>
      <c r="V546" s="250">
        <f t="shared" si="44"/>
        <v>24</v>
      </c>
      <c r="W546" s="250">
        <f t="shared" si="44"/>
        <v>24</v>
      </c>
      <c r="X546" s="250">
        <f t="shared" si="44"/>
        <v>24</v>
      </c>
      <c r="Y546" s="250">
        <f t="shared" si="44"/>
        <v>24</v>
      </c>
      <c r="Z546" s="250">
        <f t="shared" si="44"/>
        <v>29</v>
      </c>
      <c r="AA546" s="250">
        <f t="shared" si="44"/>
        <v>26</v>
      </c>
      <c r="AB546" s="250">
        <f t="shared" si="44"/>
        <v>26</v>
      </c>
      <c r="AC546" s="250">
        <f t="shared" si="44"/>
        <v>20</v>
      </c>
      <c r="AD546" s="250">
        <f t="shared" si="44"/>
        <v>32</v>
      </c>
      <c r="AE546" s="250">
        <f t="shared" si="44"/>
        <v>32</v>
      </c>
      <c r="AF546" s="250">
        <f t="shared" si="44"/>
        <v>32</v>
      </c>
      <c r="AG546" s="250">
        <f t="shared" si="44"/>
        <v>28</v>
      </c>
      <c r="AH546" s="250">
        <f t="shared" si="44"/>
        <v>24</v>
      </c>
      <c r="AI546" s="250">
        <f t="shared" si="44"/>
        <v>0</v>
      </c>
      <c r="AJ546" s="250">
        <f t="shared" si="44"/>
        <v>0</v>
      </c>
      <c r="AK546" s="250">
        <f t="shared" si="44"/>
        <v>0</v>
      </c>
      <c r="AL546" s="250">
        <f t="shared" si="44"/>
        <v>33</v>
      </c>
      <c r="AM546" s="250">
        <f t="shared" si="44"/>
        <v>33</v>
      </c>
      <c r="AN546" s="250">
        <f t="shared" si="44"/>
        <v>35</v>
      </c>
      <c r="AO546" s="250">
        <f t="shared" si="44"/>
        <v>29</v>
      </c>
      <c r="AP546" s="250">
        <f t="shared" si="44"/>
        <v>29</v>
      </c>
      <c r="AQ546" s="250">
        <f t="shared" si="44"/>
        <v>28</v>
      </c>
      <c r="AR546" s="250">
        <f t="shared" si="44"/>
        <v>28</v>
      </c>
      <c r="AS546" s="250">
        <f t="shared" si="44"/>
        <v>25</v>
      </c>
      <c r="AT546" s="250">
        <f t="shared" si="44"/>
        <v>20</v>
      </c>
      <c r="AU546" s="250">
        <f t="shared" si="44"/>
        <v>20</v>
      </c>
      <c r="AV546" s="250">
        <f t="shared" si="44"/>
        <v>20</v>
      </c>
      <c r="AW546" s="250">
        <f t="shared" si="44"/>
        <v>20</v>
      </c>
      <c r="AX546" s="250">
        <f t="shared" si="44"/>
        <v>20</v>
      </c>
      <c r="AY546" s="250">
        <f t="shared" si="44"/>
        <v>20</v>
      </c>
      <c r="AZ546" s="250">
        <f t="shared" si="44"/>
        <v>30</v>
      </c>
      <c r="BA546" s="250">
        <f t="shared" si="44"/>
        <v>30</v>
      </c>
      <c r="BB546" s="250">
        <f t="shared" si="44"/>
        <v>30</v>
      </c>
      <c r="BC546" s="250">
        <f t="shared" si="44"/>
        <v>30</v>
      </c>
      <c r="BD546" s="221"/>
      <c r="BH546" s="223"/>
    </row>
    <row r="547" spans="1:60" s="222" customFormat="1" ht="17.25" customHeight="1" x14ac:dyDescent="0.25">
      <c r="A547" s="263"/>
      <c r="B547" s="117" t="s">
        <v>983</v>
      </c>
      <c r="C547" s="278" t="s">
        <v>153</v>
      </c>
      <c r="D547" s="279" t="s">
        <v>148</v>
      </c>
      <c r="E547" s="829">
        <v>30</v>
      </c>
      <c r="F547" s="829">
        <v>30</v>
      </c>
      <c r="G547" s="250"/>
      <c r="H547" s="250" t="s">
        <v>420</v>
      </c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  <c r="AA547" s="250"/>
      <c r="AB547" s="250"/>
      <c r="AC547" s="250"/>
      <c r="AD547" s="250"/>
      <c r="AE547" s="250"/>
      <c r="AF547" s="250"/>
      <c r="AG547" s="250"/>
      <c r="AH547" s="250"/>
      <c r="AI547" s="830"/>
      <c r="AJ547" s="831"/>
      <c r="AK547" s="832"/>
      <c r="AL547" s="250"/>
      <c r="AM547" s="250"/>
      <c r="AN547" s="250"/>
      <c r="AO547" s="250"/>
      <c r="AP547" s="250"/>
      <c r="AQ547" s="250"/>
      <c r="AR547" s="250"/>
      <c r="AS547" s="250"/>
      <c r="AT547" s="250"/>
      <c r="AU547" s="250"/>
      <c r="AV547" s="250"/>
      <c r="AW547" s="250"/>
      <c r="AX547" s="250"/>
      <c r="AY547" s="250"/>
      <c r="AZ547" s="250"/>
      <c r="BA547" s="250"/>
      <c r="BB547" s="250"/>
      <c r="BC547" s="250"/>
      <c r="BD547" s="221"/>
      <c r="BH547" s="223"/>
    </row>
    <row r="548" spans="1:60" s="222" customFormat="1" ht="17.25" customHeight="1" x14ac:dyDescent="0.25">
      <c r="A548" s="263"/>
      <c r="B548" s="117" t="s">
        <v>983</v>
      </c>
      <c r="C548" s="278" t="s">
        <v>154</v>
      </c>
      <c r="D548" s="279" t="s">
        <v>136</v>
      </c>
      <c r="E548" s="829">
        <v>15</v>
      </c>
      <c r="F548" s="829">
        <v>15</v>
      </c>
      <c r="G548" s="250"/>
      <c r="H548" s="250" t="s">
        <v>415</v>
      </c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  <c r="Z548" s="250"/>
      <c r="AA548" s="250"/>
      <c r="AB548" s="250"/>
      <c r="AC548" s="250"/>
      <c r="AD548" s="250"/>
      <c r="AE548" s="250"/>
      <c r="AF548" s="250"/>
      <c r="AG548" s="250"/>
      <c r="AH548" s="250"/>
      <c r="AI548" s="830"/>
      <c r="AJ548" s="831"/>
      <c r="AK548" s="832"/>
      <c r="AL548" s="250"/>
      <c r="AM548" s="250"/>
      <c r="AN548" s="250"/>
      <c r="AO548" s="250"/>
      <c r="AP548" s="250"/>
      <c r="AQ548" s="250"/>
      <c r="AR548" s="250"/>
      <c r="AS548" s="250"/>
      <c r="AT548" s="250"/>
      <c r="AU548" s="250"/>
      <c r="AV548" s="250"/>
      <c r="AW548" s="250"/>
      <c r="AX548" s="250"/>
      <c r="AY548" s="250"/>
      <c r="AZ548" s="250"/>
      <c r="BA548" s="250"/>
      <c r="BB548" s="250"/>
      <c r="BC548" s="250"/>
      <c r="BD548" s="221"/>
      <c r="BH548" s="223"/>
    </row>
    <row r="549" spans="1:60" ht="17.25" customHeight="1" x14ac:dyDescent="0.2">
      <c r="A549" s="206"/>
      <c r="B549" s="117" t="s">
        <v>983</v>
      </c>
      <c r="C549" s="303" t="s">
        <v>155</v>
      </c>
      <c r="D549" s="304" t="s">
        <v>149</v>
      </c>
      <c r="E549" s="303">
        <v>30</v>
      </c>
      <c r="F549" s="187">
        <f t="shared" ref="F549:F563" si="45">IF(LEFT(E549,1)="*","", IF(LEFT(C549,2)="MĐ",E549*2,E549))</f>
        <v>30</v>
      </c>
      <c r="G549" s="116" t="s">
        <v>329</v>
      </c>
      <c r="H549" s="109" t="s">
        <v>416</v>
      </c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  <c r="AH549" s="119"/>
      <c r="AI549" s="156"/>
      <c r="AJ549" s="157"/>
      <c r="AK549" s="158"/>
      <c r="AL549" s="119"/>
      <c r="AM549" s="119"/>
      <c r="AN549" s="119"/>
      <c r="AO549" s="119"/>
      <c r="AP549" s="119"/>
      <c r="AQ549" s="92">
        <v>6</v>
      </c>
      <c r="AR549" s="81">
        <v>6</v>
      </c>
      <c r="AS549" s="81">
        <v>6</v>
      </c>
      <c r="AT549" s="81">
        <v>6</v>
      </c>
      <c r="AU549" s="81">
        <v>6</v>
      </c>
      <c r="AV549" s="119"/>
      <c r="AW549" s="119"/>
      <c r="AX549" s="119"/>
      <c r="AY549" s="119"/>
      <c r="AZ549" s="119"/>
      <c r="BA549" s="119"/>
      <c r="BB549" s="119"/>
      <c r="BC549" s="119"/>
      <c r="BD549" s="83"/>
      <c r="BE549" s="84"/>
      <c r="BF549" s="84"/>
      <c r="BG549" s="84"/>
      <c r="BH549" s="85"/>
    </row>
    <row r="550" spans="1:60" ht="17.25" customHeight="1" x14ac:dyDescent="0.2">
      <c r="A550" s="206"/>
      <c r="B550" s="117" t="s">
        <v>983</v>
      </c>
      <c r="C550" s="303" t="s">
        <v>156</v>
      </c>
      <c r="D550" s="304" t="s">
        <v>969</v>
      </c>
      <c r="E550" s="303">
        <v>45</v>
      </c>
      <c r="F550" s="187">
        <f t="shared" si="45"/>
        <v>45</v>
      </c>
      <c r="G550" s="116" t="s">
        <v>863</v>
      </c>
      <c r="H550" s="109" t="s">
        <v>414</v>
      </c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56"/>
      <c r="AJ550" s="157"/>
      <c r="AK550" s="158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81">
        <v>20</v>
      </c>
      <c r="AV550" s="81">
        <v>20</v>
      </c>
      <c r="AW550" s="81">
        <v>5</v>
      </c>
      <c r="AX550" s="119"/>
      <c r="AY550" s="119"/>
      <c r="AZ550" s="119"/>
      <c r="BA550" s="119"/>
      <c r="BB550" s="119"/>
      <c r="BC550" s="119"/>
      <c r="BD550" s="83"/>
      <c r="BE550" s="84"/>
      <c r="BF550" s="84"/>
      <c r="BG550" s="84"/>
      <c r="BH550" s="85"/>
    </row>
    <row r="551" spans="1:60" ht="17.25" customHeight="1" x14ac:dyDescent="0.2">
      <c r="A551" s="206"/>
      <c r="B551" s="117" t="s">
        <v>983</v>
      </c>
      <c r="C551" s="303" t="s">
        <v>157</v>
      </c>
      <c r="D551" s="304" t="s">
        <v>124</v>
      </c>
      <c r="E551" s="303">
        <v>45</v>
      </c>
      <c r="F551" s="187">
        <f t="shared" si="45"/>
        <v>45</v>
      </c>
      <c r="G551" s="79" t="s">
        <v>371</v>
      </c>
      <c r="H551" s="116" t="s">
        <v>125</v>
      </c>
      <c r="I551" s="119"/>
      <c r="J551" s="119">
        <v>8</v>
      </c>
      <c r="K551" s="119">
        <v>8</v>
      </c>
      <c r="L551" s="119">
        <v>8</v>
      </c>
      <c r="M551" s="119">
        <v>8</v>
      </c>
      <c r="N551" s="119">
        <v>8</v>
      </c>
      <c r="O551" s="119">
        <v>5</v>
      </c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56"/>
      <c r="AJ551" s="157"/>
      <c r="AK551" s="158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X551" s="119"/>
      <c r="AY551" s="119"/>
      <c r="AZ551" s="119"/>
      <c r="BA551" s="119"/>
      <c r="BB551" s="119"/>
      <c r="BC551" s="119"/>
      <c r="BD551" s="83"/>
      <c r="BE551" s="84"/>
      <c r="BF551" s="84"/>
      <c r="BG551" s="84"/>
      <c r="BH551" s="85"/>
    </row>
    <row r="552" spans="1:60" ht="17.25" customHeight="1" x14ac:dyDescent="0.2">
      <c r="A552" s="206"/>
      <c r="B552" s="117" t="s">
        <v>983</v>
      </c>
      <c r="C552" s="303" t="s">
        <v>158</v>
      </c>
      <c r="D552" s="304" t="s">
        <v>977</v>
      </c>
      <c r="E552" s="303">
        <v>90</v>
      </c>
      <c r="F552" s="187">
        <f t="shared" si="45"/>
        <v>90</v>
      </c>
      <c r="G552" s="79" t="s">
        <v>379</v>
      </c>
      <c r="H552" s="116" t="s">
        <v>147</v>
      </c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>
        <v>4</v>
      </c>
      <c r="X552" s="119">
        <v>4</v>
      </c>
      <c r="Y552" s="119">
        <v>4</v>
      </c>
      <c r="Z552" s="119">
        <v>4</v>
      </c>
      <c r="AA552" s="119">
        <v>4</v>
      </c>
      <c r="AB552" s="119">
        <v>4</v>
      </c>
      <c r="AC552" s="119">
        <v>4</v>
      </c>
      <c r="AD552" s="119">
        <v>4</v>
      </c>
      <c r="AE552" s="119">
        <v>4</v>
      </c>
      <c r="AF552" s="119">
        <v>4</v>
      </c>
      <c r="AG552" s="119">
        <v>4</v>
      </c>
      <c r="AH552" s="119">
        <v>4</v>
      </c>
      <c r="AI552" s="83"/>
      <c r="AJ552" s="84"/>
      <c r="AK552" s="85"/>
      <c r="AL552" s="119">
        <v>8</v>
      </c>
      <c r="AM552" s="119">
        <v>8</v>
      </c>
      <c r="AN552" s="119">
        <v>8</v>
      </c>
      <c r="AO552" s="119">
        <v>8</v>
      </c>
      <c r="AP552" s="119">
        <v>8</v>
      </c>
      <c r="AQ552" s="119">
        <v>2</v>
      </c>
      <c r="AR552" s="119"/>
      <c r="AS552" s="119"/>
      <c r="AT552" s="119"/>
      <c r="AU552" s="119"/>
      <c r="AV552" s="119"/>
      <c r="AW552" s="119"/>
      <c r="AX552" s="119"/>
      <c r="AY552" s="119"/>
      <c r="AZ552" s="119"/>
      <c r="BA552" s="119"/>
      <c r="BB552" s="119"/>
      <c r="BC552" s="119"/>
      <c r="BD552" s="83"/>
      <c r="BE552" s="84"/>
      <c r="BF552" s="84"/>
      <c r="BG552" s="84"/>
      <c r="BH552" s="85"/>
    </row>
    <row r="553" spans="1:60" ht="17.25" customHeight="1" x14ac:dyDescent="0.2">
      <c r="A553" s="206"/>
      <c r="B553" s="117" t="s">
        <v>983</v>
      </c>
      <c r="C553" s="303" t="s">
        <v>94</v>
      </c>
      <c r="D553" s="304" t="s">
        <v>978</v>
      </c>
      <c r="E553" s="303">
        <v>30</v>
      </c>
      <c r="F553" s="187">
        <f t="shared" si="45"/>
        <v>30</v>
      </c>
      <c r="G553" s="116" t="s">
        <v>325</v>
      </c>
      <c r="H553" s="116" t="s">
        <v>53</v>
      </c>
      <c r="I553" s="119"/>
      <c r="J553" s="119">
        <v>6</v>
      </c>
      <c r="K553" s="119">
        <v>6</v>
      </c>
      <c r="L553" s="119">
        <v>6</v>
      </c>
      <c r="M553" s="119">
        <v>6</v>
      </c>
      <c r="N553" s="119">
        <v>6</v>
      </c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56"/>
      <c r="AJ553" s="157"/>
      <c r="AK553" s="158"/>
      <c r="AL553" s="119"/>
      <c r="AM553" s="119"/>
      <c r="AN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X553" s="119"/>
      <c r="AY553" s="119"/>
      <c r="AZ553" s="119"/>
      <c r="BA553" s="119"/>
      <c r="BB553" s="119"/>
      <c r="BC553" s="119"/>
      <c r="BD553" s="83"/>
      <c r="BE553" s="84"/>
      <c r="BF553" s="84"/>
      <c r="BG553" s="84"/>
      <c r="BH553" s="85"/>
    </row>
    <row r="554" spans="1:60" ht="17.25" customHeight="1" x14ac:dyDescent="0.2">
      <c r="A554" s="206"/>
      <c r="B554" s="117" t="s">
        <v>983</v>
      </c>
      <c r="C554" s="303" t="s">
        <v>95</v>
      </c>
      <c r="D554" s="304" t="s">
        <v>979</v>
      </c>
      <c r="E554" s="303">
        <v>60</v>
      </c>
      <c r="F554" s="187">
        <f t="shared" si="45"/>
        <v>60</v>
      </c>
      <c r="G554" s="116" t="s">
        <v>337</v>
      </c>
      <c r="H554" s="116" t="s">
        <v>80</v>
      </c>
      <c r="I554" s="119"/>
      <c r="J554" s="119">
        <v>6</v>
      </c>
      <c r="K554" s="119">
        <v>6</v>
      </c>
      <c r="L554" s="119">
        <v>6</v>
      </c>
      <c r="M554" s="119">
        <v>6</v>
      </c>
      <c r="N554" s="119">
        <v>6</v>
      </c>
      <c r="O554" s="119">
        <v>6</v>
      </c>
      <c r="P554" s="119">
        <v>6</v>
      </c>
      <c r="Q554" s="119">
        <v>6</v>
      </c>
      <c r="R554" s="119">
        <v>6</v>
      </c>
      <c r="S554" s="119">
        <v>6</v>
      </c>
      <c r="T554" s="119">
        <v>6</v>
      </c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56"/>
      <c r="AJ554" s="157"/>
      <c r="AK554" s="158"/>
      <c r="AL554" s="119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X554" s="119"/>
      <c r="AY554" s="119"/>
      <c r="AZ554" s="119"/>
      <c r="BA554" s="119"/>
      <c r="BB554" s="119"/>
      <c r="BC554" s="119"/>
      <c r="BD554" s="83"/>
      <c r="BE554" s="84"/>
      <c r="BF554" s="84"/>
      <c r="BG554" s="84"/>
      <c r="BH554" s="85"/>
    </row>
    <row r="555" spans="1:60" ht="17.25" customHeight="1" x14ac:dyDescent="0.2">
      <c r="A555" s="206"/>
      <c r="B555" s="117" t="s">
        <v>983</v>
      </c>
      <c r="C555" s="303" t="s">
        <v>96</v>
      </c>
      <c r="D555" s="304" t="s">
        <v>955</v>
      </c>
      <c r="E555" s="303">
        <v>30</v>
      </c>
      <c r="F555" s="187">
        <f t="shared" si="45"/>
        <v>30</v>
      </c>
      <c r="G555" s="116" t="s">
        <v>325</v>
      </c>
      <c r="H555" s="116" t="s">
        <v>53</v>
      </c>
      <c r="I555" s="119"/>
      <c r="J555" s="119"/>
      <c r="K555" s="119"/>
      <c r="L555" s="119"/>
      <c r="M555" s="119"/>
      <c r="N555" s="119"/>
      <c r="O555" s="119">
        <v>6</v>
      </c>
      <c r="P555" s="119">
        <v>6</v>
      </c>
      <c r="Q555" s="119">
        <v>6</v>
      </c>
      <c r="R555" s="119">
        <v>6</v>
      </c>
      <c r="S555" s="119">
        <v>6</v>
      </c>
      <c r="T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56"/>
      <c r="AJ555" s="157"/>
      <c r="AK555" s="158"/>
      <c r="AL555" s="119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X555" s="119"/>
      <c r="AY555" s="119"/>
      <c r="AZ555" s="119"/>
      <c r="BA555" s="119"/>
      <c r="BB555" s="119"/>
      <c r="BC555" s="119"/>
      <c r="BD555" s="83"/>
      <c r="BE555" s="84"/>
      <c r="BF555" s="84"/>
      <c r="BG555" s="84"/>
      <c r="BH555" s="85"/>
    </row>
    <row r="556" spans="1:60" ht="17.25" customHeight="1" x14ac:dyDescent="0.2">
      <c r="A556" s="206"/>
      <c r="B556" s="117" t="s">
        <v>983</v>
      </c>
      <c r="C556" s="303" t="s">
        <v>145</v>
      </c>
      <c r="D556" s="304" t="s">
        <v>915</v>
      </c>
      <c r="E556" s="303">
        <v>60</v>
      </c>
      <c r="F556" s="187">
        <f t="shared" si="45"/>
        <v>120</v>
      </c>
      <c r="G556" s="116" t="s">
        <v>321</v>
      </c>
      <c r="H556" s="116" t="s">
        <v>76</v>
      </c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>
        <v>8</v>
      </c>
      <c r="U556" s="119">
        <v>8</v>
      </c>
      <c r="V556" s="119">
        <v>8</v>
      </c>
      <c r="W556" s="119">
        <v>8</v>
      </c>
      <c r="X556" s="119">
        <v>8</v>
      </c>
      <c r="Y556" s="119">
        <v>8</v>
      </c>
      <c r="Z556" s="119">
        <v>8</v>
      </c>
      <c r="AA556" s="119">
        <v>4</v>
      </c>
      <c r="AB556" s="119"/>
      <c r="AC556" s="119"/>
      <c r="AD556" s="119"/>
      <c r="AE556" s="119"/>
      <c r="AF556" s="119"/>
      <c r="AG556" s="119"/>
      <c r="AH556" s="119"/>
      <c r="AI556" s="156"/>
      <c r="AJ556" s="157"/>
      <c r="AK556" s="158"/>
      <c r="AL556" s="119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X556" s="119"/>
      <c r="AY556" s="119"/>
      <c r="AZ556" s="119"/>
      <c r="BA556" s="119"/>
      <c r="BB556" s="119"/>
      <c r="BC556" s="119"/>
      <c r="BD556" s="83"/>
      <c r="BE556" s="84"/>
      <c r="BF556" s="84"/>
      <c r="BG556" s="84"/>
      <c r="BH556" s="85"/>
    </row>
    <row r="557" spans="1:60" ht="17.25" customHeight="1" x14ac:dyDescent="0.2">
      <c r="A557" s="206"/>
      <c r="B557" s="117" t="s">
        <v>983</v>
      </c>
      <c r="C557" s="303" t="s">
        <v>163</v>
      </c>
      <c r="D557" s="304" t="s">
        <v>941</v>
      </c>
      <c r="E557" s="303">
        <v>30</v>
      </c>
      <c r="F557" s="187">
        <f t="shared" si="45"/>
        <v>30</v>
      </c>
      <c r="G557" s="116" t="s">
        <v>327</v>
      </c>
      <c r="H557" s="116" t="s">
        <v>74</v>
      </c>
      <c r="I557" s="119"/>
      <c r="J557" s="119"/>
      <c r="K557" s="119"/>
      <c r="L557" s="119"/>
      <c r="M557" s="119"/>
      <c r="N557" s="119"/>
      <c r="O557" s="119">
        <v>6</v>
      </c>
      <c r="P557" s="119">
        <v>6</v>
      </c>
      <c r="Q557" s="119">
        <v>6</v>
      </c>
      <c r="R557" s="119">
        <v>6</v>
      </c>
      <c r="S557" s="119">
        <v>6</v>
      </c>
      <c r="T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  <c r="AH557" s="119"/>
      <c r="AI557" s="156"/>
      <c r="AJ557" s="157"/>
      <c r="AK557" s="158"/>
      <c r="AL557" s="119"/>
      <c r="AM557" s="119"/>
      <c r="AN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  <c r="AX557" s="119"/>
      <c r="AY557" s="119"/>
      <c r="AZ557" s="119"/>
      <c r="BA557" s="119"/>
      <c r="BB557" s="119"/>
      <c r="BC557" s="119"/>
      <c r="BD557" s="83"/>
      <c r="BE557" s="84"/>
      <c r="BF557" s="84"/>
      <c r="BG557" s="84"/>
      <c r="BH557" s="85"/>
    </row>
    <row r="558" spans="1:60" ht="17.25" customHeight="1" x14ac:dyDescent="0.2">
      <c r="A558" s="206"/>
      <c r="B558" s="117" t="s">
        <v>983</v>
      </c>
      <c r="C558" s="303" t="s">
        <v>164</v>
      </c>
      <c r="D558" s="304" t="s">
        <v>980</v>
      </c>
      <c r="E558" s="303">
        <v>45</v>
      </c>
      <c r="F558" s="187">
        <f t="shared" si="45"/>
        <v>45</v>
      </c>
      <c r="G558" s="116" t="s">
        <v>327</v>
      </c>
      <c r="H558" s="116" t="s">
        <v>74</v>
      </c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>
        <v>6</v>
      </c>
      <c r="U558" s="119">
        <v>6</v>
      </c>
      <c r="V558" s="119">
        <v>6</v>
      </c>
      <c r="W558" s="119">
        <v>6</v>
      </c>
      <c r="X558" s="119">
        <v>6</v>
      </c>
      <c r="Y558" s="119">
        <v>6</v>
      </c>
      <c r="Z558" s="119">
        <v>6</v>
      </c>
      <c r="AA558" s="119">
        <v>3</v>
      </c>
      <c r="AB558" s="119"/>
      <c r="AC558" s="119"/>
      <c r="AD558" s="119"/>
      <c r="AE558" s="119"/>
      <c r="AF558" s="119"/>
      <c r="AG558" s="119"/>
      <c r="AH558" s="119"/>
      <c r="AI558" s="156"/>
      <c r="AJ558" s="157"/>
      <c r="AK558" s="158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83"/>
      <c r="BE558" s="84"/>
      <c r="BF558" s="84"/>
      <c r="BG558" s="84"/>
      <c r="BH558" s="85"/>
    </row>
    <row r="559" spans="1:60" ht="17.25" customHeight="1" x14ac:dyDescent="0.2">
      <c r="A559" s="206"/>
      <c r="B559" s="117" t="s">
        <v>983</v>
      </c>
      <c r="C559" s="305" t="s">
        <v>170</v>
      </c>
      <c r="D559" s="306" t="s">
        <v>956</v>
      </c>
      <c r="E559" s="305">
        <v>60</v>
      </c>
      <c r="F559" s="187">
        <f t="shared" si="45"/>
        <v>120</v>
      </c>
      <c r="G559" s="116" t="s">
        <v>913</v>
      </c>
      <c r="H559" s="116" t="s">
        <v>99</v>
      </c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19">
        <v>12</v>
      </c>
      <c r="AC559" s="119">
        <v>12</v>
      </c>
      <c r="AD559" s="119">
        <v>12</v>
      </c>
      <c r="AE559" s="119">
        <v>12</v>
      </c>
      <c r="AF559" s="119">
        <v>12</v>
      </c>
      <c r="AG559" s="119"/>
      <c r="AH559" s="119"/>
      <c r="AI559" s="156"/>
      <c r="AJ559" s="157"/>
      <c r="AK559" s="158"/>
      <c r="AL559" s="119"/>
      <c r="AM559" s="119"/>
      <c r="AN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  <c r="AX559" s="119"/>
      <c r="AY559" s="119"/>
      <c r="AZ559" s="119"/>
      <c r="BA559" s="119"/>
      <c r="BB559" s="119"/>
      <c r="BC559" s="119"/>
      <c r="BD559" s="83"/>
      <c r="BE559" s="84"/>
      <c r="BF559" s="84"/>
      <c r="BG559" s="84"/>
      <c r="BH559" s="85"/>
    </row>
    <row r="560" spans="1:60" ht="17.25" customHeight="1" x14ac:dyDescent="0.2">
      <c r="A560" s="206"/>
      <c r="B560" s="117" t="s">
        <v>983</v>
      </c>
      <c r="C560" s="303" t="s">
        <v>98</v>
      </c>
      <c r="D560" s="304" t="s">
        <v>981</v>
      </c>
      <c r="E560" s="303">
        <v>60</v>
      </c>
      <c r="F560" s="187">
        <f t="shared" si="45"/>
        <v>120</v>
      </c>
      <c r="G560" s="116" t="s">
        <v>326</v>
      </c>
      <c r="H560" s="116" t="s">
        <v>78</v>
      </c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>
        <v>12</v>
      </c>
      <c r="AE560" s="119">
        <v>12</v>
      </c>
      <c r="AF560" s="119">
        <v>12</v>
      </c>
      <c r="AG560" s="119">
        <v>12</v>
      </c>
      <c r="AH560" s="119">
        <v>12</v>
      </c>
      <c r="AI560" s="156"/>
      <c r="AJ560" s="157"/>
      <c r="AK560" s="158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83"/>
      <c r="BE560" s="84"/>
      <c r="BF560" s="84"/>
      <c r="BG560" s="84"/>
      <c r="BH560" s="85"/>
    </row>
    <row r="561" spans="1:60" ht="17.25" customHeight="1" x14ac:dyDescent="0.2">
      <c r="A561" s="206"/>
      <c r="B561" s="117" t="s">
        <v>983</v>
      </c>
      <c r="C561" s="303" t="s">
        <v>47</v>
      </c>
      <c r="D561" s="304" t="s">
        <v>982</v>
      </c>
      <c r="E561" s="303">
        <v>180</v>
      </c>
      <c r="F561" s="187">
        <f t="shared" si="45"/>
        <v>360</v>
      </c>
      <c r="G561" s="116" t="s">
        <v>336</v>
      </c>
      <c r="H561" s="116" t="s">
        <v>48</v>
      </c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56"/>
      <c r="AJ561" s="157"/>
      <c r="AK561" s="158"/>
      <c r="AL561" s="119">
        <v>20</v>
      </c>
      <c r="AM561" s="119">
        <v>20</v>
      </c>
      <c r="AN561" s="119">
        <v>20</v>
      </c>
      <c r="AO561" s="119">
        <v>20</v>
      </c>
      <c r="AP561" s="119">
        <v>20</v>
      </c>
      <c r="AQ561" s="119">
        <v>20</v>
      </c>
      <c r="AR561" s="119">
        <v>20</v>
      </c>
      <c r="AS561" s="119">
        <v>20</v>
      </c>
      <c r="AT561" s="119">
        <v>20</v>
      </c>
      <c r="AU561" s="119"/>
      <c r="AV561" s="119"/>
      <c r="AW561" s="119"/>
      <c r="AX561" s="119"/>
      <c r="AY561" s="119"/>
      <c r="AZ561" s="119"/>
      <c r="BA561" s="119"/>
      <c r="BB561" s="119"/>
      <c r="BC561" s="119"/>
      <c r="BD561" s="83"/>
      <c r="BE561" s="84"/>
      <c r="BF561" s="84"/>
      <c r="BG561" s="84"/>
      <c r="BH561" s="85"/>
    </row>
    <row r="562" spans="1:60" ht="17.25" customHeight="1" x14ac:dyDescent="0.2">
      <c r="A562" s="206"/>
      <c r="B562" s="117" t="s">
        <v>983</v>
      </c>
      <c r="C562" s="303" t="s">
        <v>134</v>
      </c>
      <c r="D562" s="304" t="s">
        <v>948</v>
      </c>
      <c r="E562" s="303">
        <v>90</v>
      </c>
      <c r="F562" s="187">
        <f t="shared" si="45"/>
        <v>90</v>
      </c>
      <c r="G562" s="116" t="s">
        <v>326</v>
      </c>
      <c r="H562" s="116" t="s">
        <v>78</v>
      </c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56"/>
      <c r="AJ562" s="157"/>
      <c r="AK562" s="158"/>
      <c r="AL562" s="119"/>
      <c r="AM562" s="119"/>
      <c r="AN562" s="119"/>
      <c r="AO562" s="119"/>
      <c r="AP562" s="119"/>
      <c r="AQ562" s="119"/>
      <c r="AR562" s="119"/>
      <c r="AS562" s="119"/>
      <c r="AT562" s="119"/>
      <c r="AU562" s="119">
        <v>15</v>
      </c>
      <c r="AV562" s="119">
        <v>15</v>
      </c>
      <c r="AW562" s="69">
        <v>15</v>
      </c>
      <c r="AX562" s="69">
        <v>15</v>
      </c>
      <c r="AY562" s="69">
        <v>15</v>
      </c>
      <c r="AZ562" s="69">
        <v>15</v>
      </c>
      <c r="BD562" s="83"/>
      <c r="BE562" s="84"/>
      <c r="BF562" s="84"/>
      <c r="BG562" s="84"/>
      <c r="BH562" s="85"/>
    </row>
    <row r="563" spans="1:60" ht="17.25" customHeight="1" x14ac:dyDescent="0.2">
      <c r="A563" s="206"/>
      <c r="B563" s="117" t="s">
        <v>983</v>
      </c>
      <c r="C563" s="305" t="s">
        <v>50</v>
      </c>
      <c r="D563" s="306" t="s">
        <v>916</v>
      </c>
      <c r="E563" s="305">
        <v>150</v>
      </c>
      <c r="F563" s="187">
        <f t="shared" si="45"/>
        <v>300</v>
      </c>
      <c r="G563" s="116" t="s">
        <v>332</v>
      </c>
      <c r="H563" s="116" t="s">
        <v>90</v>
      </c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56"/>
      <c r="AJ563" s="157"/>
      <c r="AK563" s="158"/>
      <c r="AL563" s="119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>
        <v>10</v>
      </c>
      <c r="AX563" s="119">
        <v>20</v>
      </c>
      <c r="AY563" s="119">
        <v>20</v>
      </c>
      <c r="AZ563" s="119">
        <v>20</v>
      </c>
      <c r="BA563" s="119">
        <v>20</v>
      </c>
      <c r="BB563" s="119">
        <v>20</v>
      </c>
      <c r="BC563" s="119">
        <v>20</v>
      </c>
      <c r="BD563" s="83"/>
      <c r="BE563" s="84"/>
      <c r="BF563" s="84"/>
      <c r="BG563" s="84"/>
      <c r="BH563" s="85"/>
    </row>
    <row r="564" spans="1:60" s="222" customFormat="1" ht="17.25" customHeight="1" x14ac:dyDescent="0.25">
      <c r="A564" s="263"/>
      <c r="B564" s="720">
        <v>39</v>
      </c>
      <c r="C564" s="721"/>
      <c r="D564" s="722" t="s">
        <v>843</v>
      </c>
      <c r="E564" s="723">
        <f>SUM(E549:E563)</f>
        <v>1005</v>
      </c>
      <c r="F564" s="723"/>
      <c r="G564" s="723">
        <f t="shared" ref="G564:BC564" si="46">SUM(G549:G563)</f>
        <v>0</v>
      </c>
      <c r="H564" s="723">
        <f t="shared" si="46"/>
        <v>0</v>
      </c>
      <c r="I564" s="723">
        <f t="shared" si="46"/>
        <v>0</v>
      </c>
      <c r="J564" s="723">
        <f t="shared" si="46"/>
        <v>20</v>
      </c>
      <c r="K564" s="723">
        <f t="shared" si="46"/>
        <v>20</v>
      </c>
      <c r="L564" s="723">
        <f t="shared" si="46"/>
        <v>20</v>
      </c>
      <c r="M564" s="723">
        <f t="shared" si="46"/>
        <v>20</v>
      </c>
      <c r="N564" s="723">
        <f t="shared" si="46"/>
        <v>20</v>
      </c>
      <c r="O564" s="723">
        <f t="shared" si="46"/>
        <v>23</v>
      </c>
      <c r="P564" s="723">
        <f t="shared" si="46"/>
        <v>18</v>
      </c>
      <c r="Q564" s="723">
        <f t="shared" si="46"/>
        <v>18</v>
      </c>
      <c r="R564" s="723">
        <f t="shared" si="46"/>
        <v>18</v>
      </c>
      <c r="S564" s="723">
        <f t="shared" si="46"/>
        <v>18</v>
      </c>
      <c r="T564" s="723">
        <f t="shared" si="46"/>
        <v>20</v>
      </c>
      <c r="U564" s="723">
        <f t="shared" si="46"/>
        <v>14</v>
      </c>
      <c r="V564" s="723">
        <f t="shared" si="46"/>
        <v>14</v>
      </c>
      <c r="W564" s="723">
        <f t="shared" si="46"/>
        <v>18</v>
      </c>
      <c r="X564" s="723">
        <f t="shared" si="46"/>
        <v>18</v>
      </c>
      <c r="Y564" s="723">
        <f t="shared" si="46"/>
        <v>18</v>
      </c>
      <c r="Z564" s="723">
        <f t="shared" si="46"/>
        <v>18</v>
      </c>
      <c r="AA564" s="723">
        <f t="shared" si="46"/>
        <v>11</v>
      </c>
      <c r="AB564" s="723">
        <f t="shared" si="46"/>
        <v>16</v>
      </c>
      <c r="AC564" s="723">
        <f t="shared" si="46"/>
        <v>16</v>
      </c>
      <c r="AD564" s="723">
        <f t="shared" si="46"/>
        <v>28</v>
      </c>
      <c r="AE564" s="723">
        <f t="shared" si="46"/>
        <v>28</v>
      </c>
      <c r="AF564" s="723">
        <f t="shared" si="46"/>
        <v>28</v>
      </c>
      <c r="AG564" s="723">
        <f t="shared" si="46"/>
        <v>16</v>
      </c>
      <c r="AH564" s="723">
        <f t="shared" si="46"/>
        <v>16</v>
      </c>
      <c r="AI564" s="723">
        <f t="shared" si="46"/>
        <v>0</v>
      </c>
      <c r="AJ564" s="723">
        <f t="shared" si="46"/>
        <v>0</v>
      </c>
      <c r="AK564" s="723">
        <f t="shared" si="46"/>
        <v>0</v>
      </c>
      <c r="AL564" s="723">
        <f t="shared" si="46"/>
        <v>28</v>
      </c>
      <c r="AM564" s="723">
        <f t="shared" si="46"/>
        <v>28</v>
      </c>
      <c r="AN564" s="723">
        <f t="shared" si="46"/>
        <v>28</v>
      </c>
      <c r="AO564" s="723">
        <f t="shared" si="46"/>
        <v>28</v>
      </c>
      <c r="AP564" s="723">
        <f t="shared" si="46"/>
        <v>28</v>
      </c>
      <c r="AQ564" s="723">
        <f t="shared" si="46"/>
        <v>28</v>
      </c>
      <c r="AR564" s="723">
        <f t="shared" si="46"/>
        <v>26</v>
      </c>
      <c r="AS564" s="723">
        <f t="shared" si="46"/>
        <v>26</v>
      </c>
      <c r="AT564" s="723">
        <f t="shared" si="46"/>
        <v>26</v>
      </c>
      <c r="AU564" s="723">
        <f t="shared" si="46"/>
        <v>41</v>
      </c>
      <c r="AV564" s="723">
        <f t="shared" si="46"/>
        <v>35</v>
      </c>
      <c r="AW564" s="723">
        <f t="shared" si="46"/>
        <v>30</v>
      </c>
      <c r="AX564" s="723">
        <f t="shared" si="46"/>
        <v>35</v>
      </c>
      <c r="AY564" s="723">
        <f t="shared" si="46"/>
        <v>35</v>
      </c>
      <c r="AZ564" s="723">
        <f t="shared" si="46"/>
        <v>35</v>
      </c>
      <c r="BA564" s="723">
        <f t="shared" si="46"/>
        <v>20</v>
      </c>
      <c r="BB564" s="723">
        <f t="shared" si="46"/>
        <v>20</v>
      </c>
      <c r="BC564" s="723">
        <f t="shared" si="46"/>
        <v>20</v>
      </c>
      <c r="BD564" s="221"/>
      <c r="BH564" s="223"/>
    </row>
    <row r="565" spans="1:60" customFormat="1" ht="21" customHeight="1" x14ac:dyDescent="0.2">
      <c r="A565" s="69"/>
      <c r="B565" s="81" t="s">
        <v>1801</v>
      </c>
      <c r="C565" s="724" t="s">
        <v>141</v>
      </c>
      <c r="D565" s="725" t="s">
        <v>1060</v>
      </c>
      <c r="E565" s="726">
        <v>45</v>
      </c>
      <c r="F565" s="726">
        <v>45</v>
      </c>
      <c r="G565" s="833" t="s">
        <v>437</v>
      </c>
      <c r="H565" s="833" t="s">
        <v>439</v>
      </c>
      <c r="I565" s="727"/>
      <c r="J565" s="727"/>
      <c r="K565" s="727"/>
      <c r="L565" s="727"/>
      <c r="M565" s="727"/>
      <c r="N565" s="727"/>
      <c r="O565" s="727"/>
      <c r="P565" s="727"/>
      <c r="Q565" s="727"/>
      <c r="R565" s="727"/>
      <c r="S565" s="727"/>
      <c r="T565" s="727"/>
      <c r="U565" s="727"/>
      <c r="V565" s="727"/>
      <c r="W565" s="727"/>
      <c r="X565" s="727"/>
      <c r="Y565" s="727"/>
      <c r="Z565" s="727"/>
      <c r="AA565" s="727"/>
      <c r="AB565" s="727"/>
      <c r="AC565" s="727"/>
      <c r="AD565" s="727"/>
      <c r="AE565" s="727"/>
      <c r="AF565" s="727"/>
      <c r="AG565" s="727"/>
      <c r="AH565" s="727"/>
      <c r="AI565" s="731"/>
      <c r="AJ565" s="731"/>
      <c r="AK565" s="731"/>
      <c r="AL565" s="727"/>
      <c r="AM565" s="727"/>
      <c r="AN565" s="727"/>
      <c r="AO565" s="727"/>
      <c r="AP565" s="727"/>
      <c r="AQ565" s="727"/>
      <c r="AR565" s="727"/>
      <c r="AS565" s="727"/>
      <c r="AT565" s="727"/>
      <c r="AU565" s="727"/>
      <c r="AV565" s="727"/>
      <c r="AW565" s="727"/>
      <c r="AX565" s="727"/>
      <c r="AY565" s="727"/>
      <c r="AZ565" s="727"/>
      <c r="BA565" s="727"/>
      <c r="BB565" s="727"/>
      <c r="BC565" s="727"/>
      <c r="BD565" s="731"/>
      <c r="BE565" s="731"/>
      <c r="BF565" s="731"/>
      <c r="BG565" s="731"/>
      <c r="BH565" s="731"/>
    </row>
    <row r="566" spans="1:60" customFormat="1" ht="21" customHeight="1" x14ac:dyDescent="0.2">
      <c r="A566" s="69"/>
      <c r="B566" s="81" t="s">
        <v>1801</v>
      </c>
      <c r="C566" s="724" t="s">
        <v>135</v>
      </c>
      <c r="D566" s="725" t="s">
        <v>136</v>
      </c>
      <c r="E566" s="726">
        <v>15</v>
      </c>
      <c r="F566" s="726">
        <v>15</v>
      </c>
      <c r="G566" s="727"/>
      <c r="H566" s="833" t="s">
        <v>415</v>
      </c>
      <c r="I566" s="727"/>
      <c r="J566" s="727"/>
      <c r="K566" s="727"/>
      <c r="L566" s="727"/>
      <c r="M566" s="727"/>
      <c r="N566" s="727"/>
      <c r="O566" s="727"/>
      <c r="P566" s="727"/>
      <c r="Q566" s="727"/>
      <c r="R566" s="727"/>
      <c r="S566" s="727"/>
      <c r="T566" s="727"/>
      <c r="U566" s="727"/>
      <c r="V566" s="727"/>
      <c r="W566" s="727"/>
      <c r="X566" s="727"/>
      <c r="Y566" s="727"/>
      <c r="Z566" s="727"/>
      <c r="AA566" s="727"/>
      <c r="AB566" s="727"/>
      <c r="AC566" s="727"/>
      <c r="AD566" s="727"/>
      <c r="AE566" s="727"/>
      <c r="AF566" s="727"/>
      <c r="AG566" s="727"/>
      <c r="AH566" s="727"/>
      <c r="AI566" s="731"/>
      <c r="AJ566" s="731"/>
      <c r="AK566" s="731"/>
      <c r="AL566" s="727"/>
      <c r="AM566" s="727"/>
      <c r="AN566" s="727"/>
      <c r="AO566" s="727"/>
      <c r="AP566" s="727"/>
      <c r="AQ566" s="727"/>
      <c r="AR566" s="727"/>
      <c r="AS566" s="727"/>
      <c r="AT566" s="727"/>
      <c r="AU566" s="727"/>
      <c r="AV566" s="727"/>
      <c r="AW566" s="727"/>
      <c r="AX566" s="727"/>
      <c r="AY566" s="727"/>
      <c r="AZ566" s="727"/>
      <c r="BA566" s="727"/>
      <c r="BB566" s="727"/>
      <c r="BC566" s="727"/>
      <c r="BD566" s="731"/>
      <c r="BE566" s="731"/>
      <c r="BF566" s="731"/>
      <c r="BG566" s="731"/>
      <c r="BH566" s="731"/>
    </row>
    <row r="567" spans="1:60" customFormat="1" ht="21" customHeight="1" x14ac:dyDescent="0.2">
      <c r="A567" s="69"/>
      <c r="B567" s="81" t="s">
        <v>1801</v>
      </c>
      <c r="C567" s="724" t="s">
        <v>138</v>
      </c>
      <c r="D567" s="725" t="s">
        <v>149</v>
      </c>
      <c r="E567" s="726">
        <v>30</v>
      </c>
      <c r="F567" s="726">
        <v>30</v>
      </c>
      <c r="G567" s="727"/>
      <c r="H567" s="833" t="s">
        <v>416</v>
      </c>
      <c r="I567" s="727"/>
      <c r="J567" s="727"/>
      <c r="K567" s="727"/>
      <c r="L567" s="727"/>
      <c r="M567" s="727"/>
      <c r="N567" s="727"/>
      <c r="O567" s="727"/>
      <c r="P567" s="727"/>
      <c r="Q567" s="727"/>
      <c r="R567" s="727"/>
      <c r="S567" s="727"/>
      <c r="T567" s="727"/>
      <c r="U567" s="727"/>
      <c r="V567" s="727"/>
      <c r="W567" s="727"/>
      <c r="X567" s="727"/>
      <c r="Y567" s="727"/>
      <c r="Z567" s="727"/>
      <c r="AA567" s="727"/>
      <c r="AB567" s="727"/>
      <c r="AC567" s="727"/>
      <c r="AD567" s="727"/>
      <c r="AE567" s="727"/>
      <c r="AF567" s="727"/>
      <c r="AG567" s="727"/>
      <c r="AH567" s="727"/>
      <c r="AI567" s="731"/>
      <c r="AJ567" s="731"/>
      <c r="AK567" s="731"/>
      <c r="AL567" s="727"/>
      <c r="AM567" s="727"/>
      <c r="AN567" s="727"/>
      <c r="AO567" s="727"/>
      <c r="AP567" s="727"/>
      <c r="AQ567" s="727"/>
      <c r="AR567" s="727"/>
      <c r="AS567" s="727"/>
      <c r="AT567" s="727"/>
      <c r="AU567" s="727"/>
      <c r="AV567" s="727"/>
      <c r="AW567" s="727"/>
      <c r="AX567" s="727"/>
      <c r="AY567" s="727"/>
      <c r="AZ567" s="727"/>
      <c r="BA567" s="727"/>
      <c r="BB567" s="727"/>
      <c r="BC567" s="727"/>
      <c r="BD567" s="731"/>
      <c r="BE567" s="731"/>
      <c r="BF567" s="731"/>
      <c r="BG567" s="731"/>
      <c r="BH567" s="731"/>
    </row>
    <row r="568" spans="1:60" customFormat="1" ht="21" customHeight="1" x14ac:dyDescent="0.2">
      <c r="A568" s="69"/>
      <c r="B568" s="81" t="s">
        <v>1801</v>
      </c>
      <c r="C568" s="724" t="s">
        <v>128</v>
      </c>
      <c r="D568" s="724" t="s">
        <v>1794</v>
      </c>
      <c r="E568" s="726">
        <v>30</v>
      </c>
      <c r="F568" s="726">
        <v>30</v>
      </c>
      <c r="G568" s="727"/>
      <c r="H568" s="833" t="s">
        <v>414</v>
      </c>
      <c r="I568" s="727"/>
      <c r="J568" s="727"/>
      <c r="K568" s="727"/>
      <c r="L568" s="727"/>
      <c r="M568" s="727"/>
      <c r="N568" s="727"/>
      <c r="O568" s="727"/>
      <c r="P568" s="727"/>
      <c r="Q568" s="727"/>
      <c r="R568" s="727"/>
      <c r="S568" s="727"/>
      <c r="T568" s="727"/>
      <c r="U568" s="727"/>
      <c r="V568" s="727"/>
      <c r="W568" s="727"/>
      <c r="X568" s="727"/>
      <c r="Y568" s="727"/>
      <c r="Z568" s="727"/>
      <c r="AA568" s="727"/>
      <c r="AB568" s="727"/>
      <c r="AC568" s="727"/>
      <c r="AD568" s="727"/>
      <c r="AE568" s="727"/>
      <c r="AF568" s="727"/>
      <c r="AG568" s="727"/>
      <c r="AH568" s="727"/>
      <c r="AI568" s="731"/>
      <c r="AJ568" s="731"/>
      <c r="AK568" s="731"/>
      <c r="AL568" s="727"/>
      <c r="AM568" s="727"/>
      <c r="AN568" s="727"/>
      <c r="AO568" s="727"/>
      <c r="AP568" s="727"/>
      <c r="AQ568" s="727"/>
      <c r="AR568" s="727"/>
      <c r="AS568" s="727"/>
      <c r="AT568" s="727"/>
      <c r="AU568" s="727"/>
      <c r="AV568" s="727"/>
      <c r="AW568" s="727"/>
      <c r="AX568" s="727"/>
      <c r="AY568" s="727"/>
      <c r="AZ568" s="727"/>
      <c r="BA568" s="727"/>
      <c r="BB568" s="727"/>
      <c r="BC568" s="727"/>
      <c r="BD568" s="731"/>
      <c r="BE568" s="731"/>
      <c r="BF568" s="731"/>
      <c r="BG568" s="731"/>
      <c r="BH568" s="731"/>
    </row>
    <row r="569" spans="1:60" customFormat="1" ht="21" customHeight="1" x14ac:dyDescent="0.2">
      <c r="A569" s="69"/>
      <c r="B569" s="81" t="s">
        <v>1801</v>
      </c>
      <c r="C569" s="724" t="s">
        <v>123</v>
      </c>
      <c r="D569" s="725" t="s">
        <v>124</v>
      </c>
      <c r="E569" s="726">
        <v>30</v>
      </c>
      <c r="F569" s="726">
        <v>30</v>
      </c>
      <c r="G569" s="727"/>
      <c r="H569" s="833" t="s">
        <v>125</v>
      </c>
      <c r="I569" s="727"/>
      <c r="J569" s="727"/>
      <c r="K569" s="727"/>
      <c r="L569" s="727"/>
      <c r="M569" s="727"/>
      <c r="N569" s="727"/>
      <c r="O569" s="727"/>
      <c r="P569" s="727"/>
      <c r="Q569" s="727"/>
      <c r="R569" s="727"/>
      <c r="S569" s="727"/>
      <c r="T569" s="727"/>
      <c r="U569" s="727"/>
      <c r="V569" s="727"/>
      <c r="W569" s="727"/>
      <c r="X569" s="727"/>
      <c r="Y569" s="727"/>
      <c r="Z569" s="727"/>
      <c r="AA569" s="727"/>
      <c r="AB569" s="727"/>
      <c r="AC569" s="727"/>
      <c r="AD569" s="727"/>
      <c r="AE569" s="727"/>
      <c r="AF569" s="727"/>
      <c r="AG569" s="727"/>
      <c r="AH569" s="727"/>
      <c r="AI569" s="731"/>
      <c r="AJ569" s="731"/>
      <c r="AK569" s="731"/>
      <c r="AL569" s="727"/>
      <c r="AM569" s="727"/>
      <c r="AN569" s="727"/>
      <c r="AO569" s="727"/>
      <c r="AP569" s="727"/>
      <c r="AQ569" s="727"/>
      <c r="AR569" s="727"/>
      <c r="AS569" s="727"/>
      <c r="AT569" s="727"/>
      <c r="AU569" s="727"/>
      <c r="AV569" s="727"/>
      <c r="AW569" s="727"/>
      <c r="AX569" s="727"/>
      <c r="AY569" s="727"/>
      <c r="AZ569" s="727"/>
      <c r="BA569" s="727"/>
      <c r="BB569" s="727"/>
      <c r="BC569" s="727"/>
      <c r="BD569" s="731"/>
      <c r="BE569" s="731"/>
      <c r="BF569" s="731"/>
      <c r="BG569" s="731"/>
      <c r="BH569" s="731"/>
    </row>
    <row r="570" spans="1:60" customFormat="1" ht="21" customHeight="1" x14ac:dyDescent="0.2">
      <c r="A570" s="69"/>
      <c r="B570" s="81" t="s">
        <v>1801</v>
      </c>
      <c r="C570" s="724" t="s">
        <v>129</v>
      </c>
      <c r="D570" s="725" t="s">
        <v>977</v>
      </c>
      <c r="E570" s="726">
        <v>30</v>
      </c>
      <c r="F570" s="726">
        <v>30</v>
      </c>
      <c r="G570" s="727"/>
      <c r="H570" s="833" t="s">
        <v>144</v>
      </c>
      <c r="I570" s="727"/>
      <c r="J570" s="727"/>
      <c r="K570" s="727"/>
      <c r="L570" s="727"/>
      <c r="M570" s="727"/>
      <c r="N570" s="727"/>
      <c r="O570" s="727"/>
      <c r="P570" s="727"/>
      <c r="Q570" s="727"/>
      <c r="R570" s="727"/>
      <c r="S570" s="727"/>
      <c r="T570" s="727"/>
      <c r="U570" s="727"/>
      <c r="V570" s="727"/>
      <c r="W570" s="727"/>
      <c r="X570" s="727"/>
      <c r="Y570" s="727"/>
      <c r="Z570" s="727"/>
      <c r="AA570" s="727"/>
      <c r="AB570" s="727"/>
      <c r="AC570" s="727"/>
      <c r="AD570" s="727"/>
      <c r="AE570" s="727"/>
      <c r="AF570" s="727"/>
      <c r="AG570" s="727"/>
      <c r="AH570" s="727"/>
      <c r="AI570" s="731"/>
      <c r="AJ570" s="731"/>
      <c r="AK570" s="731"/>
      <c r="AL570" s="727"/>
      <c r="AM570" s="727"/>
      <c r="AN570" s="727"/>
      <c r="AO570" s="727"/>
      <c r="AP570" s="727"/>
      <c r="AQ570" s="727"/>
      <c r="AR570" s="727"/>
      <c r="AS570" s="727"/>
      <c r="AT570" s="727"/>
      <c r="AU570" s="727"/>
      <c r="AV570" s="727"/>
      <c r="AW570" s="727"/>
      <c r="AX570" s="727"/>
      <c r="AY570" s="727"/>
      <c r="AZ570" s="727"/>
      <c r="BA570" s="727"/>
      <c r="BB570" s="727"/>
      <c r="BC570" s="727"/>
      <c r="BD570" s="731"/>
      <c r="BE570" s="731"/>
      <c r="BF570" s="731"/>
      <c r="BG570" s="731"/>
      <c r="BH570" s="731"/>
    </row>
    <row r="571" spans="1:60" customFormat="1" ht="21" customHeight="1" x14ac:dyDescent="0.2">
      <c r="A571" s="69"/>
      <c r="B571" s="81" t="s">
        <v>1801</v>
      </c>
      <c r="C571" s="724" t="s">
        <v>92</v>
      </c>
      <c r="D571" s="728" t="s">
        <v>962</v>
      </c>
      <c r="E571" s="726">
        <v>45</v>
      </c>
      <c r="F571" s="726">
        <v>45</v>
      </c>
      <c r="G571" s="727"/>
      <c r="H571" s="833" t="s">
        <v>144</v>
      </c>
      <c r="I571" s="727"/>
      <c r="J571" s="727"/>
      <c r="K571" s="727"/>
      <c r="L571" s="727"/>
      <c r="M571" s="727"/>
      <c r="N571" s="727"/>
      <c r="O571" s="727"/>
      <c r="P571" s="727"/>
      <c r="Q571" s="727"/>
      <c r="R571" s="727"/>
      <c r="S571" s="727"/>
      <c r="T571" s="727"/>
      <c r="U571" s="727"/>
      <c r="V571" s="727"/>
      <c r="W571" s="727"/>
      <c r="X571" s="727"/>
      <c r="Y571" s="727"/>
      <c r="Z571" s="727"/>
      <c r="AA571" s="727"/>
      <c r="AB571" s="727"/>
      <c r="AC571" s="727"/>
      <c r="AD571" s="727"/>
      <c r="AE571" s="727"/>
      <c r="AF571" s="727"/>
      <c r="AG571" s="727"/>
      <c r="AH571" s="727"/>
      <c r="AI571" s="731"/>
      <c r="AJ571" s="731"/>
      <c r="AK571" s="731"/>
      <c r="AL571" s="727"/>
      <c r="AM571" s="727"/>
      <c r="AN571" s="727"/>
      <c r="AO571" s="727"/>
      <c r="AP571" s="727"/>
      <c r="AQ571" s="727"/>
      <c r="AR571" s="727"/>
      <c r="AS571" s="727"/>
      <c r="AT571" s="727"/>
      <c r="AU571" s="727"/>
      <c r="AV571" s="727"/>
      <c r="AW571" s="727"/>
      <c r="AX571" s="727"/>
      <c r="AY571" s="727"/>
      <c r="AZ571" s="727"/>
      <c r="BA571" s="727"/>
      <c r="BB571" s="727"/>
      <c r="BC571" s="727"/>
      <c r="BD571" s="731"/>
      <c r="BE571" s="731"/>
      <c r="BF571" s="731"/>
      <c r="BG571" s="731"/>
      <c r="BH571" s="731"/>
    </row>
    <row r="572" spans="1:60" customFormat="1" ht="21" customHeight="1" x14ac:dyDescent="0.2">
      <c r="A572" s="69"/>
      <c r="B572" s="81" t="s">
        <v>1801</v>
      </c>
      <c r="C572" s="724" t="s">
        <v>94</v>
      </c>
      <c r="D572" s="725" t="s">
        <v>979</v>
      </c>
      <c r="E572" s="726">
        <v>30</v>
      </c>
      <c r="F572" s="726">
        <v>30</v>
      </c>
      <c r="G572" s="727"/>
      <c r="H572" s="833" t="s">
        <v>80</v>
      </c>
      <c r="I572" s="727"/>
      <c r="J572" s="727"/>
      <c r="K572" s="727"/>
      <c r="L572" s="727"/>
      <c r="M572" s="727"/>
      <c r="N572" s="727"/>
      <c r="O572" s="727"/>
      <c r="P572" s="727"/>
      <c r="Q572" s="727"/>
      <c r="R572" s="727"/>
      <c r="S572" s="727"/>
      <c r="T572" s="727"/>
      <c r="U572" s="727"/>
      <c r="V572" s="727"/>
      <c r="W572" s="727"/>
      <c r="X572" s="727"/>
      <c r="Y572" s="727"/>
      <c r="Z572" s="727"/>
      <c r="AA572" s="727"/>
      <c r="AB572" s="727"/>
      <c r="AC572" s="727"/>
      <c r="AD572" s="727"/>
      <c r="AE572" s="727"/>
      <c r="AF572" s="727"/>
      <c r="AG572" s="727"/>
      <c r="AH572" s="727"/>
      <c r="AI572" s="731"/>
      <c r="AJ572" s="731"/>
      <c r="AK572" s="731"/>
      <c r="AL572" s="727"/>
      <c r="AM572" s="727"/>
      <c r="AN572" s="727"/>
      <c r="AO572" s="727"/>
      <c r="AP572" s="727"/>
      <c r="AQ572" s="727"/>
      <c r="AR572" s="727"/>
      <c r="AS572" s="727"/>
      <c r="AT572" s="727"/>
      <c r="AU572" s="727"/>
      <c r="AV572" s="727"/>
      <c r="AW572" s="727"/>
      <c r="AX572" s="727"/>
      <c r="AY572" s="727"/>
      <c r="AZ572" s="727"/>
      <c r="BA572" s="727"/>
      <c r="BB572" s="727"/>
      <c r="BC572" s="727"/>
      <c r="BD572" s="731"/>
      <c r="BE572" s="731"/>
      <c r="BF572" s="731"/>
      <c r="BG572" s="731"/>
      <c r="BH572" s="731"/>
    </row>
    <row r="573" spans="1:60" customFormat="1" ht="21" customHeight="1" x14ac:dyDescent="0.2">
      <c r="A573" s="69"/>
      <c r="B573" s="81" t="s">
        <v>1801</v>
      </c>
      <c r="C573" s="724" t="s">
        <v>1795</v>
      </c>
      <c r="D573" s="725" t="s">
        <v>957</v>
      </c>
      <c r="E573" s="729">
        <v>60</v>
      </c>
      <c r="F573" s="729">
        <v>60</v>
      </c>
      <c r="G573" s="727"/>
      <c r="H573" s="833" t="s">
        <v>48</v>
      </c>
      <c r="I573" s="727"/>
      <c r="J573" s="727"/>
      <c r="K573" s="727"/>
      <c r="L573" s="727"/>
      <c r="M573" s="727"/>
      <c r="N573" s="727"/>
      <c r="O573" s="727"/>
      <c r="P573" s="727"/>
      <c r="Q573" s="727"/>
      <c r="R573" s="727"/>
      <c r="S573" s="727"/>
      <c r="T573" s="727"/>
      <c r="U573" s="727"/>
      <c r="V573" s="727"/>
      <c r="W573" s="727"/>
      <c r="X573" s="727"/>
      <c r="Y573" s="727"/>
      <c r="Z573" s="727"/>
      <c r="AA573" s="727"/>
      <c r="AB573" s="727"/>
      <c r="AC573" s="727"/>
      <c r="AD573" s="727"/>
      <c r="AE573" s="727"/>
      <c r="AF573" s="727"/>
      <c r="AG573" s="727"/>
      <c r="AH573" s="727"/>
      <c r="AI573" s="731"/>
      <c r="AJ573" s="731"/>
      <c r="AK573" s="731"/>
      <c r="AL573" s="727"/>
      <c r="AM573" s="727"/>
      <c r="AN573" s="727"/>
      <c r="AO573" s="727"/>
      <c r="AP573" s="727"/>
      <c r="AQ573" s="727"/>
      <c r="AR573" s="727"/>
      <c r="AS573" s="727"/>
      <c r="AT573" s="727"/>
      <c r="AU573" s="727"/>
      <c r="AV573" s="727"/>
      <c r="AW573" s="727"/>
      <c r="AX573" s="727"/>
      <c r="AY573" s="727"/>
      <c r="AZ573" s="727"/>
      <c r="BA573" s="727"/>
      <c r="BB573" s="727"/>
      <c r="BC573" s="727"/>
      <c r="BD573" s="731"/>
      <c r="BE573" s="731"/>
      <c r="BF573" s="731"/>
      <c r="BG573" s="731"/>
      <c r="BH573" s="731"/>
    </row>
    <row r="574" spans="1:60" customFormat="1" ht="21" customHeight="1" x14ac:dyDescent="0.2">
      <c r="A574" s="69"/>
      <c r="B574" s="81" t="s">
        <v>1801</v>
      </c>
      <c r="C574" s="724" t="s">
        <v>1796</v>
      </c>
      <c r="D574" s="725" t="s">
        <v>942</v>
      </c>
      <c r="E574" s="726">
        <v>60</v>
      </c>
      <c r="F574" s="726">
        <v>60</v>
      </c>
      <c r="G574" s="727"/>
      <c r="H574" s="833" t="s">
        <v>44</v>
      </c>
      <c r="I574" s="727"/>
      <c r="J574" s="727"/>
      <c r="K574" s="727"/>
      <c r="L574" s="727"/>
      <c r="M574" s="727"/>
      <c r="N574" s="727"/>
      <c r="O574" s="727"/>
      <c r="P574" s="727"/>
      <c r="Q574" s="727"/>
      <c r="R574" s="727"/>
      <c r="S574" s="727"/>
      <c r="T574" s="727"/>
      <c r="U574" s="727"/>
      <c r="V574" s="727"/>
      <c r="W574" s="727"/>
      <c r="X574" s="727"/>
      <c r="Y574" s="727"/>
      <c r="Z574" s="727"/>
      <c r="AA574" s="727"/>
      <c r="AB574" s="727"/>
      <c r="AC574" s="727"/>
      <c r="AD574" s="727"/>
      <c r="AE574" s="727"/>
      <c r="AF574" s="727"/>
      <c r="AG574" s="727"/>
      <c r="AH574" s="727"/>
      <c r="AI574" s="731"/>
      <c r="AJ574" s="731"/>
      <c r="AK574" s="731"/>
      <c r="AL574" s="727"/>
      <c r="AM574" s="727"/>
      <c r="AN574" s="727"/>
      <c r="AO574" s="727"/>
      <c r="AP574" s="727"/>
      <c r="AQ574" s="727"/>
      <c r="AR574" s="727"/>
      <c r="AS574" s="727"/>
      <c r="AT574" s="727"/>
      <c r="AU574" s="727"/>
      <c r="AV574" s="727"/>
      <c r="AW574" s="727"/>
      <c r="AX574" s="727"/>
      <c r="AY574" s="727"/>
      <c r="AZ574" s="727"/>
      <c r="BA574" s="727"/>
      <c r="BB574" s="727"/>
      <c r="BC574" s="727"/>
      <c r="BD574" s="731"/>
      <c r="BE574" s="731"/>
      <c r="BF574" s="731"/>
      <c r="BG574" s="731"/>
      <c r="BH574" s="731"/>
    </row>
    <row r="575" spans="1:60" customFormat="1" ht="21" customHeight="1" x14ac:dyDescent="0.2">
      <c r="A575" s="69"/>
      <c r="B575" s="81" t="s">
        <v>1801</v>
      </c>
      <c r="C575" s="724" t="s">
        <v>97</v>
      </c>
      <c r="D575" s="725" t="s">
        <v>944</v>
      </c>
      <c r="E575" s="726">
        <v>45</v>
      </c>
      <c r="F575" s="726">
        <v>45</v>
      </c>
      <c r="G575" s="727"/>
      <c r="H575" s="116" t="s">
        <v>80</v>
      </c>
      <c r="I575" s="727"/>
      <c r="J575" s="727"/>
      <c r="K575" s="727"/>
      <c r="L575" s="727"/>
      <c r="M575" s="727"/>
      <c r="N575" s="727"/>
      <c r="O575" s="727"/>
      <c r="P575" s="727"/>
      <c r="Q575" s="727"/>
      <c r="R575" s="727"/>
      <c r="S575" s="727"/>
      <c r="T575" s="727"/>
      <c r="U575" s="727"/>
      <c r="V575" s="727"/>
      <c r="W575" s="727"/>
      <c r="X575" s="727"/>
      <c r="Y575" s="727"/>
      <c r="Z575" s="727"/>
      <c r="AA575" s="727"/>
      <c r="AB575" s="727"/>
      <c r="AC575" s="727"/>
      <c r="AD575" s="727"/>
      <c r="AE575" s="727"/>
      <c r="AF575" s="727"/>
      <c r="AG575" s="727"/>
      <c r="AH575" s="727"/>
      <c r="AI575" s="731"/>
      <c r="AJ575" s="731"/>
      <c r="AK575" s="731"/>
      <c r="AL575" s="727"/>
      <c r="AM575" s="727"/>
      <c r="AN575" s="727"/>
      <c r="AO575" s="727"/>
      <c r="AP575" s="727"/>
      <c r="AQ575" s="727"/>
      <c r="AR575" s="727"/>
      <c r="AS575" s="727"/>
      <c r="AT575" s="727"/>
      <c r="AU575" s="727"/>
      <c r="AV575" s="727"/>
      <c r="AW575" s="727"/>
      <c r="AX575" s="727"/>
      <c r="AY575" s="727"/>
      <c r="AZ575" s="727"/>
      <c r="BA575" s="727"/>
      <c r="BB575" s="727"/>
      <c r="BC575" s="727"/>
      <c r="BD575" s="731"/>
      <c r="BE575" s="731"/>
      <c r="BF575" s="731"/>
      <c r="BG575" s="731"/>
      <c r="BH575" s="731"/>
    </row>
    <row r="576" spans="1:60" customFormat="1" ht="21" customHeight="1" x14ac:dyDescent="0.2">
      <c r="A576" s="69"/>
      <c r="B576" s="81" t="s">
        <v>1801</v>
      </c>
      <c r="C576" s="724" t="s">
        <v>139</v>
      </c>
      <c r="D576" s="725" t="s">
        <v>946</v>
      </c>
      <c r="E576" s="726">
        <v>60</v>
      </c>
      <c r="F576" s="726">
        <v>60</v>
      </c>
      <c r="G576" s="727"/>
      <c r="H576" s="833" t="s">
        <v>44</v>
      </c>
      <c r="I576" s="727"/>
      <c r="J576" s="727"/>
      <c r="K576" s="727"/>
      <c r="L576" s="727"/>
      <c r="M576" s="727"/>
      <c r="N576" s="727"/>
      <c r="O576" s="727"/>
      <c r="P576" s="727"/>
      <c r="Q576" s="727"/>
      <c r="R576" s="727"/>
      <c r="S576" s="727"/>
      <c r="T576" s="727"/>
      <c r="U576" s="727"/>
      <c r="V576" s="727"/>
      <c r="W576" s="727"/>
      <c r="X576" s="727"/>
      <c r="Y576" s="727"/>
      <c r="Z576" s="727"/>
      <c r="AA576" s="727"/>
      <c r="AB576" s="727"/>
      <c r="AC576" s="727"/>
      <c r="AD576" s="727"/>
      <c r="AE576" s="727"/>
      <c r="AF576" s="727"/>
      <c r="AG576" s="727"/>
      <c r="AH576" s="727"/>
      <c r="AI576" s="731"/>
      <c r="AJ576" s="731"/>
      <c r="AK576" s="731"/>
      <c r="AL576" s="727"/>
      <c r="AM576" s="727"/>
      <c r="AN576" s="727"/>
      <c r="AO576" s="727"/>
      <c r="AP576" s="727"/>
      <c r="AQ576" s="727"/>
      <c r="AR576" s="727"/>
      <c r="AS576" s="727"/>
      <c r="AT576" s="727"/>
      <c r="AU576" s="727"/>
      <c r="AV576" s="727"/>
      <c r="AW576" s="727"/>
      <c r="AX576" s="727"/>
      <c r="AY576" s="727"/>
      <c r="AZ576" s="727"/>
      <c r="BA576" s="727"/>
      <c r="BB576" s="727"/>
      <c r="BC576" s="727"/>
      <c r="BD576" s="731"/>
      <c r="BE576" s="731"/>
      <c r="BF576" s="731"/>
      <c r="BG576" s="731"/>
      <c r="BH576" s="731"/>
    </row>
    <row r="577" spans="1:61" customFormat="1" ht="21" customHeight="1" x14ac:dyDescent="0.2">
      <c r="A577" s="69"/>
      <c r="B577" s="81" t="s">
        <v>1801</v>
      </c>
      <c r="C577" s="724" t="s">
        <v>75</v>
      </c>
      <c r="D577" s="725" t="s">
        <v>1797</v>
      </c>
      <c r="E577" s="726">
        <v>90</v>
      </c>
      <c r="F577" s="726">
        <v>90</v>
      </c>
      <c r="G577" s="727"/>
      <c r="H577" s="833" t="s">
        <v>85</v>
      </c>
      <c r="I577" s="727"/>
      <c r="J577" s="727"/>
      <c r="K577" s="727"/>
      <c r="L577" s="727"/>
      <c r="M577" s="727"/>
      <c r="N577" s="727"/>
      <c r="O577" s="727"/>
      <c r="P577" s="727"/>
      <c r="Q577" s="727"/>
      <c r="R577" s="727"/>
      <c r="S577" s="727"/>
      <c r="T577" s="727"/>
      <c r="U577" s="727"/>
      <c r="V577" s="727"/>
      <c r="W577" s="727"/>
      <c r="X577" s="727"/>
      <c r="Y577" s="727"/>
      <c r="Z577" s="727"/>
      <c r="AA577" s="727"/>
      <c r="AB577" s="727"/>
      <c r="AC577" s="727"/>
      <c r="AD577" s="727"/>
      <c r="AE577" s="727"/>
      <c r="AF577" s="727"/>
      <c r="AG577" s="727"/>
      <c r="AH577" s="727"/>
      <c r="AI577" s="731"/>
      <c r="AJ577" s="731"/>
      <c r="AK577" s="731"/>
      <c r="AL577" s="727"/>
      <c r="AM577" s="727"/>
      <c r="AN577" s="727"/>
      <c r="AO577" s="727"/>
      <c r="AP577" s="727"/>
      <c r="AQ577" s="727"/>
      <c r="AR577" s="727"/>
      <c r="AS577" s="727"/>
      <c r="AT577" s="727"/>
      <c r="AU577" s="727"/>
      <c r="AV577" s="727"/>
      <c r="AW577" s="727"/>
      <c r="AX577" s="727"/>
      <c r="AY577" s="727"/>
      <c r="AZ577" s="727"/>
      <c r="BA577" s="727"/>
      <c r="BB577" s="727"/>
      <c r="BC577" s="727"/>
      <c r="BD577" s="731"/>
      <c r="BE577" s="731"/>
      <c r="BF577" s="731"/>
      <c r="BG577" s="731"/>
      <c r="BH577" s="731"/>
    </row>
    <row r="578" spans="1:61" customFormat="1" ht="21" customHeight="1" x14ac:dyDescent="0.2">
      <c r="A578" s="69"/>
      <c r="B578" s="81" t="s">
        <v>1801</v>
      </c>
      <c r="C578" s="724" t="s">
        <v>67</v>
      </c>
      <c r="D578" s="725" t="s">
        <v>950</v>
      </c>
      <c r="E578" s="726">
        <v>120</v>
      </c>
      <c r="F578" s="726">
        <v>120</v>
      </c>
      <c r="G578" s="727"/>
      <c r="H578" s="833" t="s">
        <v>82</v>
      </c>
      <c r="I578" s="727"/>
      <c r="J578" s="727"/>
      <c r="K578" s="727"/>
      <c r="L578" s="727"/>
      <c r="M578" s="727"/>
      <c r="N578" s="727"/>
      <c r="O578" s="727"/>
      <c r="P578" s="727"/>
      <c r="Q578" s="727"/>
      <c r="R578" s="727"/>
      <c r="S578" s="727"/>
      <c r="T578" s="727"/>
      <c r="U578" s="727"/>
      <c r="V578" s="727"/>
      <c r="W578" s="727"/>
      <c r="X578" s="727"/>
      <c r="Y578" s="727"/>
      <c r="Z578" s="727"/>
      <c r="AA578" s="727"/>
      <c r="AB578" s="727"/>
      <c r="AC578" s="727"/>
      <c r="AD578" s="727"/>
      <c r="AE578" s="727"/>
      <c r="AF578" s="727"/>
      <c r="AG578" s="727"/>
      <c r="AH578" s="727"/>
      <c r="AI578" s="731"/>
      <c r="AJ578" s="731"/>
      <c r="AK578" s="731"/>
      <c r="AL578" s="727"/>
      <c r="AM578" s="727"/>
      <c r="AN578" s="727"/>
      <c r="AO578" s="727"/>
      <c r="AP578" s="727"/>
      <c r="AQ578" s="727"/>
      <c r="AR578" s="727"/>
      <c r="AS578" s="727"/>
      <c r="AT578" s="727"/>
      <c r="AU578" s="727"/>
      <c r="AV578" s="727"/>
      <c r="AW578" s="727"/>
      <c r="AX578" s="727"/>
      <c r="AY578" s="727"/>
      <c r="AZ578" s="727"/>
      <c r="BA578" s="727"/>
      <c r="BB578" s="727"/>
      <c r="BC578" s="727"/>
      <c r="BD578" s="731"/>
      <c r="BE578" s="731"/>
      <c r="BF578" s="731"/>
      <c r="BG578" s="731"/>
      <c r="BH578" s="731"/>
    </row>
    <row r="579" spans="1:61" customFormat="1" ht="21" customHeight="1" x14ac:dyDescent="0.2">
      <c r="A579" s="69"/>
      <c r="B579" s="81" t="s">
        <v>1801</v>
      </c>
      <c r="C579" s="724" t="s">
        <v>98</v>
      </c>
      <c r="D579" s="725" t="s">
        <v>1798</v>
      </c>
      <c r="E579" s="729">
        <v>60</v>
      </c>
      <c r="F579" s="729">
        <v>60</v>
      </c>
      <c r="G579" s="727"/>
      <c r="H579" s="833" t="s">
        <v>82</v>
      </c>
      <c r="I579" s="727"/>
      <c r="J579" s="727"/>
      <c r="K579" s="727"/>
      <c r="L579" s="727"/>
      <c r="M579" s="727"/>
      <c r="N579" s="727"/>
      <c r="O579" s="727"/>
      <c r="P579" s="727"/>
      <c r="Q579" s="727"/>
      <c r="R579" s="727"/>
      <c r="S579" s="727"/>
      <c r="T579" s="727"/>
      <c r="U579" s="727"/>
      <c r="V579" s="727"/>
      <c r="W579" s="727"/>
      <c r="X579" s="727"/>
      <c r="Y579" s="727"/>
      <c r="Z579" s="727"/>
      <c r="AA579" s="727"/>
      <c r="AB579" s="727"/>
      <c r="AC579" s="727"/>
      <c r="AD579" s="727"/>
      <c r="AE579" s="727"/>
      <c r="AF579" s="727"/>
      <c r="AG579" s="727"/>
      <c r="AH579" s="727"/>
      <c r="AI579" s="731"/>
      <c r="AJ579" s="731"/>
      <c r="AK579" s="731"/>
      <c r="AL579" s="727"/>
      <c r="AM579" s="727"/>
      <c r="AN579" s="727"/>
      <c r="AO579" s="727"/>
      <c r="AP579" s="727"/>
      <c r="AQ579" s="727"/>
      <c r="AR579" s="727"/>
      <c r="AS579" s="727"/>
      <c r="AT579" s="727"/>
      <c r="AU579" s="727"/>
      <c r="AV579" s="727"/>
      <c r="AW579" s="727"/>
      <c r="AX579" s="727"/>
      <c r="AY579" s="727"/>
      <c r="AZ579" s="727"/>
      <c r="BA579" s="727"/>
      <c r="BB579" s="727"/>
      <c r="BC579" s="727"/>
      <c r="BD579" s="731"/>
      <c r="BE579" s="731"/>
      <c r="BF579" s="731"/>
      <c r="BG579" s="731"/>
      <c r="BH579" s="731"/>
    </row>
    <row r="580" spans="1:61" customFormat="1" ht="21" customHeight="1" x14ac:dyDescent="0.2">
      <c r="A580" s="69"/>
      <c r="B580" s="81" t="s">
        <v>1801</v>
      </c>
      <c r="C580" s="724" t="s">
        <v>47</v>
      </c>
      <c r="D580" s="725" t="s">
        <v>1799</v>
      </c>
      <c r="E580" s="726">
        <v>90</v>
      </c>
      <c r="F580" s="726">
        <v>90</v>
      </c>
      <c r="G580" s="727"/>
      <c r="H580" s="833" t="s">
        <v>39</v>
      </c>
      <c r="I580" s="727"/>
      <c r="J580" s="727"/>
      <c r="K580" s="727"/>
      <c r="L580" s="727"/>
      <c r="M580" s="727"/>
      <c r="N580" s="727"/>
      <c r="O580" s="727"/>
      <c r="P580" s="727"/>
      <c r="Q580" s="727"/>
      <c r="R580" s="727"/>
      <c r="S580" s="727"/>
      <c r="T580" s="727"/>
      <c r="U580" s="727"/>
      <c r="V580" s="727"/>
      <c r="W580" s="727"/>
      <c r="X580" s="727"/>
      <c r="Y580" s="727"/>
      <c r="Z580" s="727"/>
      <c r="AA580" s="727"/>
      <c r="AB580" s="727"/>
      <c r="AC580" s="727"/>
      <c r="AD580" s="727"/>
      <c r="AE580" s="727"/>
      <c r="AF580" s="727"/>
      <c r="AG580" s="727"/>
      <c r="AH580" s="727"/>
      <c r="AI580" s="731"/>
      <c r="AJ580" s="731"/>
      <c r="AK580" s="731"/>
      <c r="AL580" s="727"/>
      <c r="AM580" s="727"/>
      <c r="AN580" s="727"/>
      <c r="AO580" s="727"/>
      <c r="AP580" s="727"/>
      <c r="AQ580" s="727"/>
      <c r="AR580" s="727"/>
      <c r="AS580" s="727"/>
      <c r="AT580" s="727"/>
      <c r="AU580" s="727"/>
      <c r="AV580" s="727"/>
      <c r="AW580" s="727"/>
      <c r="AX580" s="727"/>
      <c r="AY580" s="727"/>
      <c r="AZ580" s="727"/>
      <c r="BA580" s="727"/>
      <c r="BB580" s="727"/>
      <c r="BC580" s="727"/>
      <c r="BD580" s="731"/>
      <c r="BE580" s="731"/>
      <c r="BF580" s="731"/>
      <c r="BG580" s="731"/>
      <c r="BH580" s="731"/>
    </row>
    <row r="581" spans="1:61" customFormat="1" ht="21" customHeight="1" x14ac:dyDescent="0.2">
      <c r="A581" s="69"/>
      <c r="B581" s="81" t="s">
        <v>1801</v>
      </c>
      <c r="C581" s="724" t="s">
        <v>49</v>
      </c>
      <c r="D581" s="725" t="s">
        <v>989</v>
      </c>
      <c r="E581" s="726">
        <v>60</v>
      </c>
      <c r="F581" s="726">
        <v>60</v>
      </c>
      <c r="G581" s="727"/>
      <c r="H581" s="833" t="s">
        <v>44</v>
      </c>
      <c r="I581" s="727"/>
      <c r="J581" s="727"/>
      <c r="K581" s="727"/>
      <c r="L581" s="727"/>
      <c r="M581" s="727"/>
      <c r="N581" s="727"/>
      <c r="O581" s="727"/>
      <c r="P581" s="727"/>
      <c r="Q581" s="727"/>
      <c r="R581" s="727"/>
      <c r="S581" s="727"/>
      <c r="T581" s="727"/>
      <c r="U581" s="727"/>
      <c r="V581" s="727"/>
      <c r="W581" s="727"/>
      <c r="X581" s="727"/>
      <c r="Y581" s="727"/>
      <c r="Z581" s="727"/>
      <c r="AA581" s="727"/>
      <c r="AB581" s="727"/>
      <c r="AC581" s="727"/>
      <c r="AD581" s="727"/>
      <c r="AE581" s="727"/>
      <c r="AF581" s="727"/>
      <c r="AG581" s="727"/>
      <c r="AH581" s="727"/>
      <c r="AI581" s="731"/>
      <c r="AJ581" s="731"/>
      <c r="AK581" s="731"/>
      <c r="AL581" s="727"/>
      <c r="AM581" s="727"/>
      <c r="AN581" s="727"/>
      <c r="AO581" s="727"/>
      <c r="AP581" s="727"/>
      <c r="AQ581" s="727"/>
      <c r="AR581" s="727"/>
      <c r="AS581" s="727"/>
      <c r="AT581" s="727"/>
      <c r="AU581" s="727"/>
      <c r="AV581" s="727"/>
      <c r="AW581" s="727"/>
      <c r="AX581" s="727"/>
      <c r="AY581" s="727"/>
      <c r="AZ581" s="727"/>
      <c r="BA581" s="727"/>
      <c r="BB581" s="727"/>
      <c r="BC581" s="727"/>
      <c r="BD581" s="731"/>
      <c r="BE581" s="731"/>
      <c r="BF581" s="731"/>
      <c r="BG581" s="731"/>
      <c r="BH581" s="731"/>
    </row>
    <row r="582" spans="1:61" customFormat="1" ht="21" customHeight="1" x14ac:dyDescent="0.2">
      <c r="A582" s="69"/>
      <c r="B582" s="81" t="s">
        <v>1801</v>
      </c>
      <c r="C582" s="724" t="s">
        <v>50</v>
      </c>
      <c r="D582" s="725" t="s">
        <v>1800</v>
      </c>
      <c r="E582" s="726">
        <v>60</v>
      </c>
      <c r="F582" s="726">
        <v>60</v>
      </c>
      <c r="G582" s="727"/>
      <c r="H582" s="833" t="s">
        <v>44</v>
      </c>
      <c r="I582" s="727"/>
      <c r="J582" s="727"/>
      <c r="K582" s="727"/>
      <c r="L582" s="727"/>
      <c r="M582" s="727"/>
      <c r="N582" s="727"/>
      <c r="O582" s="727"/>
      <c r="P582" s="727"/>
      <c r="Q582" s="727"/>
      <c r="R582" s="727"/>
      <c r="S582" s="727"/>
      <c r="T582" s="727"/>
      <c r="U582" s="727"/>
      <c r="V582" s="727"/>
      <c r="W582" s="727"/>
      <c r="X582" s="727"/>
      <c r="Y582" s="727"/>
      <c r="Z582" s="727"/>
      <c r="AA582" s="727"/>
      <c r="AB582" s="727"/>
      <c r="AC582" s="727"/>
      <c r="AD582" s="727"/>
      <c r="AE582" s="727"/>
      <c r="AF582" s="727"/>
      <c r="AG582" s="727"/>
      <c r="AH582" s="727"/>
      <c r="AI582" s="731"/>
      <c r="AJ582" s="731"/>
      <c r="AK582" s="731"/>
      <c r="AL582" s="727"/>
      <c r="AM582" s="727"/>
      <c r="AN582" s="727"/>
      <c r="AO582" s="727"/>
      <c r="AP582" s="727"/>
      <c r="AQ582" s="727"/>
      <c r="AR582" s="727"/>
      <c r="AS582" s="727"/>
      <c r="AT582" s="727"/>
      <c r="AU582" s="727"/>
      <c r="AV582" s="727"/>
      <c r="AW582" s="727"/>
      <c r="AX582" s="727"/>
      <c r="AY582" s="727"/>
      <c r="AZ582" s="727"/>
      <c r="BA582" s="727"/>
      <c r="BB582" s="727"/>
      <c r="BC582" s="727"/>
      <c r="BD582" s="731"/>
      <c r="BE582" s="731"/>
      <c r="BF582" s="731"/>
      <c r="BG582" s="731"/>
      <c r="BH582" s="731"/>
    </row>
    <row r="583" spans="1:61" customFormat="1" ht="21" customHeight="1" x14ac:dyDescent="0.2">
      <c r="A583" s="69"/>
      <c r="B583" s="81" t="s">
        <v>1801</v>
      </c>
      <c r="C583" s="724" t="s">
        <v>79</v>
      </c>
      <c r="D583" s="725" t="s">
        <v>914</v>
      </c>
      <c r="E583" s="726">
        <v>30</v>
      </c>
      <c r="F583" s="726">
        <v>30</v>
      </c>
      <c r="G583" s="727"/>
      <c r="H583" s="833" t="s">
        <v>435</v>
      </c>
      <c r="I583" s="727"/>
      <c r="J583" s="727"/>
      <c r="K583" s="727"/>
      <c r="L583" s="727"/>
      <c r="M583" s="727"/>
      <c r="N583" s="727"/>
      <c r="O583" s="727"/>
      <c r="P583" s="727"/>
      <c r="Q583" s="727"/>
      <c r="R583" s="727"/>
      <c r="S583" s="727"/>
      <c r="T583" s="727"/>
      <c r="U583" s="727"/>
      <c r="V583" s="727"/>
      <c r="W583" s="727"/>
      <c r="X583" s="727"/>
      <c r="Y583" s="727"/>
      <c r="Z583" s="727"/>
      <c r="AA583" s="727"/>
      <c r="AB583" s="727"/>
      <c r="AC583" s="727"/>
      <c r="AD583" s="727"/>
      <c r="AE583" s="727"/>
      <c r="AF583" s="727"/>
      <c r="AG583" s="727"/>
      <c r="AH583" s="727"/>
      <c r="AI583" s="731"/>
      <c r="AJ583" s="731"/>
      <c r="AK583" s="731"/>
      <c r="AL583" s="727"/>
      <c r="AM583" s="727"/>
      <c r="AN583" s="727"/>
      <c r="AO583" s="727"/>
      <c r="AP583" s="727"/>
      <c r="AQ583" s="727"/>
      <c r="AR583" s="727"/>
      <c r="AS583" s="727"/>
      <c r="AT583" s="727"/>
      <c r="AU583" s="727"/>
      <c r="AV583" s="727"/>
      <c r="AW583" s="727"/>
      <c r="AX583" s="727"/>
      <c r="AY583" s="727"/>
      <c r="AZ583" s="727"/>
      <c r="BA583" s="727"/>
      <c r="BB583" s="727"/>
      <c r="BC583" s="727"/>
      <c r="BD583" s="731"/>
      <c r="BE583" s="731"/>
      <c r="BF583" s="731"/>
      <c r="BG583" s="731"/>
      <c r="BH583" s="731"/>
    </row>
    <row r="584" spans="1:61" customFormat="1" ht="21" customHeight="1" x14ac:dyDescent="0.2">
      <c r="A584" s="69"/>
      <c r="B584" s="81" t="s">
        <v>1801</v>
      </c>
      <c r="C584" s="724" t="s">
        <v>51</v>
      </c>
      <c r="D584" s="725" t="s">
        <v>10</v>
      </c>
      <c r="E584" s="726" t="s">
        <v>1802</v>
      </c>
      <c r="F584" s="726" t="s">
        <v>1802</v>
      </c>
      <c r="G584" s="727"/>
      <c r="H584" s="727"/>
      <c r="I584" s="727"/>
      <c r="J584" s="727"/>
      <c r="K584" s="727"/>
      <c r="L584" s="727"/>
      <c r="M584" s="727"/>
      <c r="N584" s="727"/>
      <c r="O584" s="727"/>
      <c r="P584" s="727"/>
      <c r="Q584" s="727"/>
      <c r="R584" s="727"/>
      <c r="S584" s="727"/>
      <c r="T584" s="727"/>
      <c r="U584" s="727"/>
      <c r="V584" s="727"/>
      <c r="W584" s="727"/>
      <c r="X584" s="727"/>
      <c r="Y584" s="727"/>
      <c r="Z584" s="727"/>
      <c r="AA584" s="727"/>
      <c r="AB584" s="727"/>
      <c r="AC584" s="727"/>
      <c r="AD584" s="727"/>
      <c r="AE584" s="727"/>
      <c r="AF584" s="727"/>
      <c r="AG584" s="727"/>
      <c r="AH584" s="727"/>
      <c r="AI584" s="731"/>
      <c r="AJ584" s="731"/>
      <c r="AK584" s="731"/>
      <c r="AL584" s="727"/>
      <c r="AM584" s="727"/>
      <c r="AN584" s="727"/>
      <c r="AO584" s="727"/>
      <c r="AP584" s="727"/>
      <c r="AQ584" s="727"/>
      <c r="AR584" s="727"/>
      <c r="AS584" s="727"/>
      <c r="AT584" s="727"/>
      <c r="AU584" s="727"/>
      <c r="AV584" s="727"/>
      <c r="AW584" s="727"/>
      <c r="AX584" s="727"/>
      <c r="AY584" s="727"/>
      <c r="AZ584" s="727"/>
      <c r="BA584" s="727"/>
      <c r="BB584" s="727"/>
      <c r="BC584" s="727"/>
      <c r="BD584" s="731"/>
      <c r="BE584" s="731"/>
      <c r="BF584" s="731"/>
      <c r="BG584" s="731"/>
      <c r="BH584" s="731"/>
    </row>
    <row r="585" spans="1:61" s="222" customFormat="1" ht="17.25" customHeight="1" x14ac:dyDescent="0.25">
      <c r="A585" s="719"/>
      <c r="B585" s="248">
        <v>4</v>
      </c>
      <c r="C585" s="216"/>
      <c r="D585" s="73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  <c r="Z585" s="250"/>
      <c r="AA585" s="250"/>
      <c r="AB585" s="250"/>
      <c r="AC585" s="250"/>
      <c r="AD585" s="250"/>
      <c r="AE585" s="250"/>
      <c r="AF585" s="250"/>
      <c r="AG585" s="250"/>
      <c r="AH585" s="250"/>
      <c r="AI585" s="732"/>
      <c r="AJ585" s="732"/>
      <c r="AK585" s="732"/>
      <c r="AL585" s="250"/>
      <c r="AM585" s="250"/>
      <c r="AN585" s="250"/>
      <c r="AO585" s="250"/>
      <c r="AP585" s="250"/>
      <c r="AQ585" s="250"/>
      <c r="AR585" s="250"/>
      <c r="AS585" s="250"/>
      <c r="AT585" s="250"/>
      <c r="AU585" s="250"/>
      <c r="AV585" s="250"/>
      <c r="AW585" s="250"/>
      <c r="AX585" s="250"/>
      <c r="AY585" s="250"/>
      <c r="AZ585" s="250"/>
      <c r="BA585" s="250"/>
      <c r="BB585" s="250"/>
      <c r="BC585" s="250"/>
      <c r="BD585" s="219"/>
      <c r="BE585" s="219"/>
      <c r="BF585" s="219"/>
      <c r="BG585" s="219"/>
      <c r="BH585" s="219"/>
    </row>
    <row r="587" spans="1:61" s="73" customFormat="1" ht="27.75" customHeight="1" x14ac:dyDescent="0.2">
      <c r="A587" s="71" t="s">
        <v>984</v>
      </c>
      <c r="B587" s="71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2"/>
      <c r="BH587" s="72"/>
    </row>
    <row r="588" spans="1:61" s="308" customFormat="1" ht="15.75" x14ac:dyDescent="0.25">
      <c r="A588" s="2234" t="s">
        <v>3</v>
      </c>
      <c r="B588" s="2234" t="s">
        <v>28</v>
      </c>
      <c r="C588" s="2237" t="s">
        <v>835</v>
      </c>
      <c r="D588" s="2240" t="s">
        <v>836</v>
      </c>
      <c r="E588" s="2231" t="s">
        <v>837</v>
      </c>
      <c r="F588" s="2255" t="s">
        <v>1756</v>
      </c>
      <c r="G588" s="2231" t="s">
        <v>838</v>
      </c>
      <c r="H588" s="2232" t="s">
        <v>839</v>
      </c>
      <c r="I588" s="875"/>
      <c r="J588" s="2233" t="s">
        <v>830</v>
      </c>
      <c r="K588" s="2233"/>
      <c r="L588" s="2233"/>
      <c r="M588" s="2233"/>
      <c r="N588" s="2233"/>
      <c r="O588" s="2225">
        <v>44440</v>
      </c>
      <c r="P588" s="2225"/>
      <c r="Q588" s="2225"/>
      <c r="R588" s="2225"/>
      <c r="S588" s="2225">
        <v>44470</v>
      </c>
      <c r="T588" s="2225"/>
      <c r="U588" s="2225"/>
      <c r="V588" s="2225"/>
      <c r="W588" s="2225"/>
      <c r="X588" s="2225">
        <v>44501</v>
      </c>
      <c r="Y588" s="2225"/>
      <c r="Z588" s="2225"/>
      <c r="AA588" s="2225"/>
      <c r="AB588" s="2225">
        <v>44531</v>
      </c>
      <c r="AC588" s="2225"/>
      <c r="AD588" s="2225"/>
      <c r="AE588" s="2225"/>
      <c r="AF588" s="2229" t="s">
        <v>831</v>
      </c>
      <c r="AG588" s="2229"/>
      <c r="AH588" s="2229"/>
      <c r="AI588" s="2229"/>
      <c r="AJ588" s="2229"/>
      <c r="AK588" s="2225">
        <v>44593</v>
      </c>
      <c r="AL588" s="2225"/>
      <c r="AM588" s="2225"/>
      <c r="AN588" s="2225"/>
      <c r="AO588" s="2225">
        <v>44621</v>
      </c>
      <c r="AP588" s="2225"/>
      <c r="AQ588" s="2225"/>
      <c r="AR588" s="2225"/>
      <c r="AS588" s="2225">
        <v>44652</v>
      </c>
      <c r="AT588" s="2225"/>
      <c r="AU588" s="2225"/>
      <c r="AV588" s="2225"/>
      <c r="AW588" s="2225">
        <v>44682</v>
      </c>
      <c r="AX588" s="2225"/>
      <c r="AY588" s="2225"/>
      <c r="AZ588" s="2225"/>
      <c r="BA588" s="2225"/>
      <c r="BB588" s="2225">
        <v>44713</v>
      </c>
      <c r="BC588" s="2225"/>
      <c r="BD588" s="2225"/>
      <c r="BE588" s="2225"/>
      <c r="BF588" s="2225">
        <v>44743</v>
      </c>
      <c r="BG588" s="2225"/>
      <c r="BH588" s="2225"/>
      <c r="BI588" s="2225"/>
    </row>
    <row r="589" spans="1:61" s="308" customFormat="1" ht="15" x14ac:dyDescent="0.25">
      <c r="A589" s="2235"/>
      <c r="B589" s="2235"/>
      <c r="C589" s="2238"/>
      <c r="D589" s="2238"/>
      <c r="E589" s="2231"/>
      <c r="F589" s="2256"/>
      <c r="G589" s="2231"/>
      <c r="H589" s="2231"/>
      <c r="I589" s="309">
        <v>0</v>
      </c>
      <c r="J589" s="74">
        <v>1</v>
      </c>
      <c r="K589" s="74">
        <v>2</v>
      </c>
      <c r="L589" s="74">
        <v>3</v>
      </c>
      <c r="M589" s="74">
        <v>4</v>
      </c>
      <c r="N589" s="74">
        <v>5</v>
      </c>
      <c r="O589" s="74">
        <v>6</v>
      </c>
      <c r="P589" s="74">
        <v>7</v>
      </c>
      <c r="Q589" s="74">
        <v>8</v>
      </c>
      <c r="R589" s="74">
        <v>9</v>
      </c>
      <c r="S589" s="74">
        <v>10</v>
      </c>
      <c r="T589" s="74">
        <v>11</v>
      </c>
      <c r="U589" s="74">
        <v>12</v>
      </c>
      <c r="V589" s="74">
        <v>13</v>
      </c>
      <c r="W589" s="74">
        <v>14</v>
      </c>
      <c r="X589" s="74">
        <v>15</v>
      </c>
      <c r="Y589" s="74">
        <v>16</v>
      </c>
      <c r="Z589" s="74">
        <v>17</v>
      </c>
      <c r="AA589" s="74">
        <v>18</v>
      </c>
      <c r="AB589" s="74">
        <v>19</v>
      </c>
      <c r="AC589" s="74">
        <v>20</v>
      </c>
      <c r="AD589" s="74">
        <v>21</v>
      </c>
      <c r="AE589" s="74">
        <v>22</v>
      </c>
      <c r="AF589" s="74">
        <v>23</v>
      </c>
      <c r="AG589" s="74">
        <v>24</v>
      </c>
      <c r="AH589" s="74">
        <v>25</v>
      </c>
      <c r="AI589" s="74">
        <v>26</v>
      </c>
      <c r="AJ589" s="74">
        <v>27</v>
      </c>
      <c r="AK589" s="74">
        <v>28</v>
      </c>
      <c r="AL589" s="74">
        <v>29</v>
      </c>
      <c r="AM589" s="74">
        <v>30</v>
      </c>
      <c r="AN589" s="74">
        <v>31</v>
      </c>
      <c r="AO589" s="74">
        <v>32</v>
      </c>
      <c r="AP589" s="74">
        <v>33</v>
      </c>
      <c r="AQ589" s="74">
        <v>34</v>
      </c>
      <c r="AR589" s="74">
        <v>35</v>
      </c>
      <c r="AS589" s="74">
        <v>36</v>
      </c>
      <c r="AT589" s="74">
        <v>37</v>
      </c>
      <c r="AU589" s="74">
        <v>38</v>
      </c>
      <c r="AV589" s="74">
        <v>39</v>
      </c>
      <c r="AW589" s="74">
        <v>40</v>
      </c>
      <c r="AX589" s="74">
        <v>41</v>
      </c>
      <c r="AY589" s="74">
        <v>42</v>
      </c>
      <c r="AZ589" s="74">
        <v>43</v>
      </c>
      <c r="BA589" s="74">
        <v>44</v>
      </c>
      <c r="BB589" s="74">
        <v>45</v>
      </c>
      <c r="BC589" s="74">
        <v>46</v>
      </c>
      <c r="BD589" s="74">
        <v>47</v>
      </c>
      <c r="BE589" s="74">
        <v>48</v>
      </c>
      <c r="BF589" s="74">
        <v>49</v>
      </c>
      <c r="BG589" s="74">
        <v>50</v>
      </c>
      <c r="BH589" s="74">
        <v>51</v>
      </c>
      <c r="BI589" s="74">
        <v>52</v>
      </c>
    </row>
    <row r="590" spans="1:61" s="308" customFormat="1" ht="15" x14ac:dyDescent="0.25">
      <c r="A590" s="2235"/>
      <c r="B590" s="2235"/>
      <c r="C590" s="2238"/>
      <c r="D590" s="2238"/>
      <c r="E590" s="2231"/>
      <c r="F590" s="2256"/>
      <c r="G590" s="2231"/>
      <c r="H590" s="2231"/>
      <c r="I590" s="309">
        <v>19</v>
      </c>
      <c r="J590" s="75">
        <v>26</v>
      </c>
      <c r="K590" s="75">
        <v>2</v>
      </c>
      <c r="L590" s="75">
        <v>9</v>
      </c>
      <c r="M590" s="75">
        <v>16</v>
      </c>
      <c r="N590" s="75">
        <v>23</v>
      </c>
      <c r="O590" s="75">
        <v>30</v>
      </c>
      <c r="P590" s="75">
        <v>6</v>
      </c>
      <c r="Q590" s="75">
        <v>13</v>
      </c>
      <c r="R590" s="75">
        <v>20</v>
      </c>
      <c r="S590" s="75">
        <v>27</v>
      </c>
      <c r="T590" s="75">
        <v>4</v>
      </c>
      <c r="U590" s="75">
        <v>11</v>
      </c>
      <c r="V590" s="75">
        <v>18</v>
      </c>
      <c r="W590" s="75">
        <v>25</v>
      </c>
      <c r="X590" s="75">
        <v>1</v>
      </c>
      <c r="Y590" s="75">
        <v>8</v>
      </c>
      <c r="Z590" s="75">
        <v>15</v>
      </c>
      <c r="AA590" s="75">
        <v>22</v>
      </c>
      <c r="AB590" s="75">
        <v>29</v>
      </c>
      <c r="AC590" s="75">
        <v>6</v>
      </c>
      <c r="AD590" s="75">
        <v>13</v>
      </c>
      <c r="AE590" s="75">
        <v>20</v>
      </c>
      <c r="AF590" s="75">
        <v>27</v>
      </c>
      <c r="AG590" s="75">
        <v>3</v>
      </c>
      <c r="AH590" s="75">
        <v>10</v>
      </c>
      <c r="AI590" s="75">
        <v>17</v>
      </c>
      <c r="AJ590" s="75">
        <v>24</v>
      </c>
      <c r="AK590" s="75">
        <v>31</v>
      </c>
      <c r="AL590" s="75">
        <v>7</v>
      </c>
      <c r="AM590" s="75">
        <v>14</v>
      </c>
      <c r="AN590" s="75">
        <v>21</v>
      </c>
      <c r="AO590" s="75">
        <v>28</v>
      </c>
      <c r="AP590" s="75">
        <v>7</v>
      </c>
      <c r="AQ590" s="75">
        <v>14</v>
      </c>
      <c r="AR590" s="75">
        <v>21</v>
      </c>
      <c r="AS590" s="75">
        <v>28</v>
      </c>
      <c r="AT590" s="75">
        <v>4</v>
      </c>
      <c r="AU590" s="75">
        <v>11</v>
      </c>
      <c r="AV590" s="75">
        <v>18</v>
      </c>
      <c r="AW590" s="75">
        <v>25</v>
      </c>
      <c r="AX590" s="75">
        <v>2</v>
      </c>
      <c r="AY590" s="75">
        <v>9</v>
      </c>
      <c r="AZ590" s="75">
        <v>16</v>
      </c>
      <c r="BA590" s="75">
        <v>23</v>
      </c>
      <c r="BB590" s="75">
        <v>30</v>
      </c>
      <c r="BC590" s="75">
        <v>6</v>
      </c>
      <c r="BD590" s="75">
        <v>13</v>
      </c>
      <c r="BE590" s="75">
        <v>20</v>
      </c>
      <c r="BF590" s="75">
        <v>27</v>
      </c>
      <c r="BG590" s="75">
        <v>4</v>
      </c>
      <c r="BH590" s="75">
        <v>11</v>
      </c>
      <c r="BI590" s="75">
        <v>18</v>
      </c>
    </row>
    <row r="591" spans="1:61" s="308" customFormat="1" ht="15" x14ac:dyDescent="0.25">
      <c r="A591" s="2236"/>
      <c r="B591" s="2236"/>
      <c r="C591" s="2239"/>
      <c r="D591" s="2239"/>
      <c r="E591" s="2231"/>
      <c r="F591" s="2257"/>
      <c r="G591" s="2231"/>
      <c r="H591" s="2231"/>
      <c r="I591" s="309">
        <v>25</v>
      </c>
      <c r="J591" s="75">
        <v>1</v>
      </c>
      <c r="K591" s="75">
        <v>8</v>
      </c>
      <c r="L591" s="75">
        <v>15</v>
      </c>
      <c r="M591" s="75">
        <v>22</v>
      </c>
      <c r="N591" s="75">
        <v>29</v>
      </c>
      <c r="O591" s="75">
        <v>5</v>
      </c>
      <c r="P591" s="75">
        <v>12</v>
      </c>
      <c r="Q591" s="75">
        <v>19</v>
      </c>
      <c r="R591" s="75">
        <v>26</v>
      </c>
      <c r="S591" s="75">
        <v>3</v>
      </c>
      <c r="T591" s="75">
        <v>10</v>
      </c>
      <c r="U591" s="75">
        <v>17</v>
      </c>
      <c r="V591" s="75">
        <v>24</v>
      </c>
      <c r="W591" s="75">
        <v>31</v>
      </c>
      <c r="X591" s="75">
        <v>7</v>
      </c>
      <c r="Y591" s="75">
        <v>14</v>
      </c>
      <c r="Z591" s="75">
        <v>21</v>
      </c>
      <c r="AA591" s="75">
        <v>28</v>
      </c>
      <c r="AB591" s="75">
        <v>5</v>
      </c>
      <c r="AC591" s="75">
        <v>12</v>
      </c>
      <c r="AD591" s="75">
        <v>19</v>
      </c>
      <c r="AE591" s="75">
        <v>26</v>
      </c>
      <c r="AF591" s="75">
        <v>2</v>
      </c>
      <c r="AG591" s="75">
        <v>9</v>
      </c>
      <c r="AH591" s="75">
        <v>16</v>
      </c>
      <c r="AI591" s="75">
        <v>23</v>
      </c>
      <c r="AJ591" s="75">
        <v>30</v>
      </c>
      <c r="AK591" s="75">
        <v>6</v>
      </c>
      <c r="AL591" s="75">
        <v>13</v>
      </c>
      <c r="AM591" s="75">
        <v>20</v>
      </c>
      <c r="AN591" s="75">
        <v>27</v>
      </c>
      <c r="AO591" s="75">
        <v>6</v>
      </c>
      <c r="AP591" s="75">
        <v>13</v>
      </c>
      <c r="AQ591" s="75">
        <v>20</v>
      </c>
      <c r="AR591" s="75">
        <v>27</v>
      </c>
      <c r="AS591" s="75">
        <v>3</v>
      </c>
      <c r="AT591" s="75">
        <v>10</v>
      </c>
      <c r="AU591" s="75">
        <v>17</v>
      </c>
      <c r="AV591" s="75">
        <v>24</v>
      </c>
      <c r="AW591" s="75">
        <v>1</v>
      </c>
      <c r="AX591" s="75">
        <v>8</v>
      </c>
      <c r="AY591" s="75">
        <v>15</v>
      </c>
      <c r="AZ591" s="75">
        <v>22</v>
      </c>
      <c r="BA591" s="75">
        <v>29</v>
      </c>
      <c r="BB591" s="75">
        <v>5</v>
      </c>
      <c r="BC591" s="75">
        <v>12</v>
      </c>
      <c r="BD591" s="75">
        <v>19</v>
      </c>
      <c r="BE591" s="75">
        <v>26</v>
      </c>
      <c r="BF591" s="75">
        <v>3</v>
      </c>
      <c r="BG591" s="75">
        <v>10</v>
      </c>
      <c r="BH591" s="75">
        <v>17</v>
      </c>
      <c r="BI591" s="75">
        <v>24</v>
      </c>
    </row>
    <row r="592" spans="1:61" s="308" customFormat="1" ht="15" x14ac:dyDescent="0.25">
      <c r="A592" s="2264">
        <v>1</v>
      </c>
      <c r="B592" s="310" t="s">
        <v>114</v>
      </c>
      <c r="C592" s="182" t="s">
        <v>60</v>
      </c>
      <c r="D592" s="239" t="s">
        <v>914</v>
      </c>
      <c r="E592" s="246">
        <v>30</v>
      </c>
      <c r="F592" s="187">
        <f t="shared" ref="F592:F594" si="47">IF(LEFT(E592,1)="*","", IF(LEFT(C592,2)="MĐ",E592*2,E592))</f>
        <v>30</v>
      </c>
      <c r="G592" s="213"/>
      <c r="H592" s="109" t="s">
        <v>394</v>
      </c>
      <c r="I592" s="109"/>
      <c r="J592" s="81"/>
      <c r="K592" s="81"/>
      <c r="L592" s="81"/>
      <c r="M592" s="81"/>
      <c r="N592" s="81">
        <v>30</v>
      </c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92"/>
      <c r="AB592" s="92"/>
      <c r="AC592" s="92"/>
      <c r="AD592" s="81"/>
      <c r="AE592" s="81"/>
      <c r="AF592" s="81"/>
      <c r="AG592" s="81"/>
      <c r="AH592" s="81"/>
      <c r="AI592" s="81"/>
      <c r="AJ592" s="83"/>
      <c r="AK592" s="84"/>
      <c r="AL592" s="85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3"/>
      <c r="BF592" s="84"/>
      <c r="BG592" s="84"/>
      <c r="BH592" s="84"/>
      <c r="BI592" s="85"/>
    </row>
    <row r="593" spans="1:61" s="308" customFormat="1" ht="15" x14ac:dyDescent="0.25">
      <c r="A593" s="2265"/>
      <c r="B593" s="109" t="s">
        <v>114</v>
      </c>
      <c r="C593" s="297" t="s">
        <v>276</v>
      </c>
      <c r="D593" s="298" t="s">
        <v>927</v>
      </c>
      <c r="E593" s="311">
        <v>104</v>
      </c>
      <c r="F593" s="187">
        <f t="shared" si="47"/>
        <v>208</v>
      </c>
      <c r="G593" s="213" t="s">
        <v>316</v>
      </c>
      <c r="H593" s="109" t="s">
        <v>111</v>
      </c>
      <c r="I593" s="109">
        <v>20</v>
      </c>
      <c r="J593" s="81">
        <v>20</v>
      </c>
      <c r="K593" s="81">
        <v>20</v>
      </c>
      <c r="L593" s="81">
        <v>20</v>
      </c>
      <c r="M593" s="81">
        <v>24</v>
      </c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92"/>
      <c r="AB593" s="92"/>
      <c r="AC593" s="92"/>
      <c r="AD593" s="81"/>
      <c r="AE593" s="81"/>
      <c r="AF593" s="81"/>
      <c r="AG593" s="81"/>
      <c r="AH593" s="81"/>
      <c r="AI593" s="81"/>
      <c r="AJ593" s="83"/>
      <c r="AK593" s="84"/>
      <c r="AL593" s="85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3"/>
      <c r="BF593" s="84"/>
      <c r="BG593" s="84"/>
      <c r="BH593" s="84"/>
      <c r="BI593" s="85"/>
    </row>
    <row r="594" spans="1:61" s="308" customFormat="1" ht="15" x14ac:dyDescent="0.25">
      <c r="A594" s="2265"/>
      <c r="B594" s="109" t="s">
        <v>114</v>
      </c>
      <c r="C594" s="187" t="s">
        <v>66</v>
      </c>
      <c r="D594" s="214" t="s">
        <v>10</v>
      </c>
      <c r="E594" s="114" t="s">
        <v>1784</v>
      </c>
      <c r="F594" s="187" t="str">
        <f t="shared" si="47"/>
        <v/>
      </c>
      <c r="G594" s="213"/>
      <c r="H594" s="109"/>
      <c r="I594" s="109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92"/>
      <c r="AB594" s="92"/>
      <c r="AC594" s="92"/>
      <c r="AD594" s="81"/>
      <c r="AE594" s="81"/>
      <c r="AF594" s="81"/>
      <c r="AG594" s="81"/>
      <c r="AH594" s="81"/>
      <c r="AI594" s="81"/>
      <c r="AJ594" s="83"/>
      <c r="AK594" s="84"/>
      <c r="AL594" s="85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3"/>
      <c r="BF594" s="84"/>
      <c r="BG594" s="84"/>
      <c r="BH594" s="84"/>
      <c r="BI594" s="85"/>
    </row>
    <row r="595" spans="1:61" s="315" customFormat="1" ht="15" x14ac:dyDescent="0.25">
      <c r="A595" s="312"/>
      <c r="B595" s="215">
        <v>39</v>
      </c>
      <c r="C595" s="314"/>
      <c r="D595" s="314" t="s">
        <v>843</v>
      </c>
      <c r="E595" s="216">
        <f t="shared" ref="E595:N595" si="48">SUM(E592:E594)</f>
        <v>134</v>
      </c>
      <c r="F595" s="216"/>
      <c r="G595" s="216">
        <f t="shared" si="48"/>
        <v>0</v>
      </c>
      <c r="H595" s="216">
        <f t="shared" si="48"/>
        <v>0</v>
      </c>
      <c r="I595" s="216">
        <f t="shared" si="48"/>
        <v>20</v>
      </c>
      <c r="J595" s="216">
        <f t="shared" si="48"/>
        <v>20</v>
      </c>
      <c r="K595" s="216">
        <f t="shared" si="48"/>
        <v>20</v>
      </c>
      <c r="L595" s="216">
        <f t="shared" si="48"/>
        <v>20</v>
      </c>
      <c r="M595" s="216">
        <f t="shared" si="48"/>
        <v>24</v>
      </c>
      <c r="N595" s="216">
        <f t="shared" si="48"/>
        <v>30</v>
      </c>
      <c r="O595" s="219"/>
      <c r="P595" s="219"/>
      <c r="Q595" s="219"/>
      <c r="R595" s="219"/>
      <c r="S595" s="219"/>
      <c r="T595" s="219"/>
      <c r="U595" s="219"/>
      <c r="V595" s="219"/>
      <c r="W595" s="219"/>
      <c r="X595" s="219"/>
      <c r="Y595" s="219"/>
      <c r="Z595" s="219"/>
      <c r="AA595" s="220"/>
      <c r="AB595" s="220"/>
      <c r="AC595" s="220"/>
      <c r="AD595" s="219"/>
      <c r="AE595" s="219"/>
      <c r="AF595" s="219"/>
      <c r="AG595" s="219"/>
      <c r="AH595" s="219"/>
      <c r="AI595" s="219"/>
      <c r="AJ595" s="221"/>
      <c r="AK595" s="222"/>
      <c r="AL595" s="223"/>
      <c r="AM595" s="219"/>
      <c r="AN595" s="219"/>
      <c r="AO595" s="219"/>
      <c r="AP595" s="219"/>
      <c r="AQ595" s="219"/>
      <c r="AR595" s="219"/>
      <c r="AS595" s="219"/>
      <c r="AT595" s="219"/>
      <c r="AU595" s="219"/>
      <c r="AV595" s="219"/>
      <c r="AW595" s="219"/>
      <c r="AX595" s="219"/>
      <c r="AY595" s="219"/>
      <c r="AZ595" s="219"/>
      <c r="BA595" s="219"/>
      <c r="BB595" s="219"/>
      <c r="BC595" s="219"/>
      <c r="BD595" s="219"/>
      <c r="BE595" s="221"/>
      <c r="BF595" s="222"/>
      <c r="BG595" s="222"/>
      <c r="BH595" s="222"/>
      <c r="BI595" s="223"/>
    </row>
    <row r="596" spans="1:61" s="308" customFormat="1" ht="15" x14ac:dyDescent="0.25">
      <c r="A596" s="2252">
        <v>2</v>
      </c>
      <c r="B596" s="109" t="s">
        <v>117</v>
      </c>
      <c r="C596" s="182" t="s">
        <v>79</v>
      </c>
      <c r="D596" s="271" t="s">
        <v>944</v>
      </c>
      <c r="E596" s="182">
        <v>60</v>
      </c>
      <c r="F596" s="182">
        <v>60</v>
      </c>
      <c r="G596" s="213" t="s">
        <v>986</v>
      </c>
      <c r="H596" s="213" t="s">
        <v>39</v>
      </c>
      <c r="I596" s="109">
        <v>30</v>
      </c>
      <c r="J596" s="81">
        <v>30</v>
      </c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92"/>
      <c r="AB596" s="92"/>
      <c r="AC596" s="92"/>
      <c r="AD596" s="81"/>
      <c r="AE596" s="81"/>
      <c r="AF596" s="81"/>
      <c r="AG596" s="81"/>
      <c r="AH596" s="81"/>
      <c r="AI596" s="81"/>
      <c r="AJ596" s="83"/>
      <c r="AK596" s="84"/>
      <c r="AL596" s="85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3"/>
      <c r="BF596" s="84"/>
      <c r="BG596" s="84"/>
      <c r="BH596" s="84"/>
      <c r="BI596" s="85"/>
    </row>
    <row r="597" spans="1:61" s="308" customFormat="1" ht="15" x14ac:dyDescent="0.25">
      <c r="A597" s="2253"/>
      <c r="B597" s="109" t="s">
        <v>117</v>
      </c>
      <c r="C597" s="182" t="s">
        <v>71</v>
      </c>
      <c r="D597" s="271" t="s">
        <v>948</v>
      </c>
      <c r="E597" s="182">
        <v>90</v>
      </c>
      <c r="F597" s="182">
        <v>90</v>
      </c>
      <c r="G597" s="213" t="s">
        <v>986</v>
      </c>
      <c r="H597" s="213" t="s">
        <v>39</v>
      </c>
      <c r="I597" s="109"/>
      <c r="J597" s="81"/>
      <c r="K597" s="81">
        <v>30</v>
      </c>
      <c r="L597" s="81">
        <v>30</v>
      </c>
      <c r="M597" s="81">
        <v>30</v>
      </c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92"/>
      <c r="AB597" s="92"/>
      <c r="AC597" s="92"/>
      <c r="AD597" s="81"/>
      <c r="AE597" s="81"/>
      <c r="AF597" s="81"/>
      <c r="AG597" s="81"/>
      <c r="AH597" s="81"/>
      <c r="AI597" s="81"/>
      <c r="AJ597" s="83"/>
      <c r="AK597" s="84"/>
      <c r="AL597" s="85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3"/>
      <c r="BF597" s="84"/>
      <c r="BG597" s="84"/>
      <c r="BH597" s="84"/>
      <c r="BI597" s="85"/>
    </row>
    <row r="598" spans="1:61" s="308" customFormat="1" ht="15" x14ac:dyDescent="0.25">
      <c r="A598" s="2253"/>
      <c r="B598" s="109" t="s">
        <v>117</v>
      </c>
      <c r="C598" s="182" t="s">
        <v>32</v>
      </c>
      <c r="D598" s="271" t="s">
        <v>952</v>
      </c>
      <c r="E598" s="182">
        <v>60</v>
      </c>
      <c r="F598" s="182">
        <v>60</v>
      </c>
      <c r="G598" s="213" t="s">
        <v>986</v>
      </c>
      <c r="H598" s="213" t="s">
        <v>39</v>
      </c>
      <c r="I598" s="109"/>
      <c r="J598" s="81"/>
      <c r="K598" s="81"/>
      <c r="L598" s="81"/>
      <c r="M598" s="81"/>
      <c r="N598" s="81">
        <v>20</v>
      </c>
      <c r="O598" s="81">
        <v>20</v>
      </c>
      <c r="P598" s="81">
        <v>20</v>
      </c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92"/>
      <c r="AB598" s="92"/>
      <c r="AC598" s="92"/>
      <c r="AD598" s="81"/>
      <c r="AE598" s="81"/>
      <c r="AF598" s="81"/>
      <c r="AG598" s="81"/>
      <c r="AH598" s="81"/>
      <c r="AI598" s="81"/>
      <c r="AJ598" s="83"/>
      <c r="AK598" s="84"/>
      <c r="AL598" s="85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3"/>
      <c r="BF598" s="84"/>
      <c r="BG598" s="84"/>
      <c r="BH598" s="84"/>
      <c r="BI598" s="85"/>
    </row>
    <row r="599" spans="1:61" s="308" customFormat="1" ht="15" x14ac:dyDescent="0.25">
      <c r="A599" s="2253"/>
      <c r="B599" s="109" t="s">
        <v>117</v>
      </c>
      <c r="C599" s="182" t="s">
        <v>112</v>
      </c>
      <c r="D599" s="271" t="s">
        <v>960</v>
      </c>
      <c r="E599" s="182">
        <v>42</v>
      </c>
      <c r="F599" s="182">
        <v>42</v>
      </c>
      <c r="G599" s="213" t="s">
        <v>986</v>
      </c>
      <c r="H599" s="213" t="s">
        <v>39</v>
      </c>
      <c r="I599" s="109"/>
      <c r="J599" s="81"/>
      <c r="K599" s="81" t="s">
        <v>987</v>
      </c>
      <c r="L599" s="81"/>
      <c r="M599" s="81"/>
      <c r="N599" s="81"/>
      <c r="O599" s="81"/>
      <c r="P599" s="81"/>
      <c r="Q599" s="81">
        <v>20</v>
      </c>
      <c r="R599" s="81">
        <v>22</v>
      </c>
      <c r="S599" s="81"/>
      <c r="T599" s="81"/>
      <c r="U599" s="81"/>
      <c r="V599" s="81"/>
      <c r="W599" s="81"/>
      <c r="X599" s="81"/>
      <c r="Y599" s="81"/>
      <c r="Z599" s="81"/>
      <c r="AA599" s="92"/>
      <c r="AB599" s="92"/>
      <c r="AC599" s="92"/>
      <c r="AD599" s="81"/>
      <c r="AE599" s="81"/>
      <c r="AF599" s="81"/>
      <c r="AG599" s="81"/>
      <c r="AH599" s="81"/>
      <c r="AI599" s="81"/>
      <c r="AJ599" s="83"/>
      <c r="AK599" s="84"/>
      <c r="AL599" s="85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3"/>
      <c r="BF599" s="84"/>
      <c r="BG599" s="84"/>
      <c r="BH599" s="84"/>
      <c r="BI599" s="85"/>
    </row>
    <row r="600" spans="1:61" s="308" customFormat="1" ht="15" x14ac:dyDescent="0.25">
      <c r="A600" s="2253"/>
      <c r="B600" s="109" t="s">
        <v>117</v>
      </c>
      <c r="C600" s="182" t="s">
        <v>66</v>
      </c>
      <c r="D600" s="271" t="s">
        <v>918</v>
      </c>
      <c r="E600" s="182">
        <v>60</v>
      </c>
      <c r="F600" s="182">
        <v>60</v>
      </c>
      <c r="G600" s="213" t="s">
        <v>986</v>
      </c>
      <c r="H600" s="213" t="s">
        <v>39</v>
      </c>
      <c r="I600" s="109"/>
      <c r="J600" s="81"/>
      <c r="K600" s="81"/>
      <c r="L600" s="81"/>
      <c r="M600" s="81"/>
      <c r="N600" s="81"/>
      <c r="O600" s="81"/>
      <c r="P600" s="81"/>
      <c r="Q600" s="81"/>
      <c r="R600" s="81"/>
      <c r="S600" s="81">
        <v>20</v>
      </c>
      <c r="T600" s="81">
        <v>20</v>
      </c>
      <c r="U600" s="81">
        <v>20</v>
      </c>
      <c r="V600" s="81"/>
      <c r="W600" s="81"/>
      <c r="X600" s="81"/>
      <c r="Y600" s="81"/>
      <c r="Z600" s="81"/>
      <c r="AA600" s="92"/>
      <c r="AB600" s="92"/>
      <c r="AC600" s="92"/>
      <c r="AD600" s="81"/>
      <c r="AE600" s="81"/>
      <c r="AF600" s="81"/>
      <c r="AG600" s="81"/>
      <c r="AH600" s="81"/>
      <c r="AI600" s="81"/>
      <c r="AJ600" s="83"/>
      <c r="AK600" s="84"/>
      <c r="AL600" s="85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3"/>
      <c r="BF600" s="84"/>
      <c r="BG600" s="84"/>
      <c r="BH600" s="84"/>
      <c r="BI600" s="85"/>
    </row>
    <row r="601" spans="1:61" s="308" customFormat="1" ht="15" x14ac:dyDescent="0.25">
      <c r="A601" s="2253"/>
      <c r="B601" s="109" t="s">
        <v>117</v>
      </c>
      <c r="C601" s="182" t="s">
        <v>40</v>
      </c>
      <c r="D601" s="271" t="s">
        <v>988</v>
      </c>
      <c r="E601" s="182">
        <v>60</v>
      </c>
      <c r="F601" s="182">
        <v>60</v>
      </c>
      <c r="G601" s="213" t="s">
        <v>986</v>
      </c>
      <c r="H601" s="213" t="s">
        <v>39</v>
      </c>
      <c r="I601" s="109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>
        <v>20</v>
      </c>
      <c r="W601" s="81">
        <v>20</v>
      </c>
      <c r="X601" s="81">
        <v>20</v>
      </c>
      <c r="Y601" s="81"/>
      <c r="Z601" s="81"/>
      <c r="AA601" s="92"/>
      <c r="AB601" s="92"/>
      <c r="AC601" s="92"/>
      <c r="AD601" s="81"/>
      <c r="AE601" s="81"/>
      <c r="AF601" s="81"/>
      <c r="AG601" s="81"/>
      <c r="AH601" s="81"/>
      <c r="AI601" s="81"/>
      <c r="AJ601" s="83"/>
      <c r="AK601" s="84"/>
      <c r="AL601" s="85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3"/>
      <c r="BF601" s="84"/>
      <c r="BG601" s="84"/>
      <c r="BH601" s="84"/>
      <c r="BI601" s="85"/>
    </row>
    <row r="602" spans="1:61" s="308" customFormat="1" ht="15" x14ac:dyDescent="0.25">
      <c r="A602" s="2253"/>
      <c r="B602" s="109" t="s">
        <v>117</v>
      </c>
      <c r="C602" s="182" t="s">
        <v>43</v>
      </c>
      <c r="D602" s="271" t="s">
        <v>989</v>
      </c>
      <c r="E602" s="182">
        <v>80</v>
      </c>
      <c r="F602" s="182">
        <v>80</v>
      </c>
      <c r="G602" s="213" t="s">
        <v>990</v>
      </c>
      <c r="H602" s="109" t="s">
        <v>38</v>
      </c>
      <c r="I602" s="109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92"/>
      <c r="AB602" s="92"/>
      <c r="AC602" s="92"/>
      <c r="AD602" s="81"/>
      <c r="AE602" s="81"/>
      <c r="AF602" s="81"/>
      <c r="AG602" s="81"/>
      <c r="AH602" s="81"/>
      <c r="AI602" s="81"/>
      <c r="AJ602" s="83"/>
      <c r="AK602" s="84"/>
      <c r="AL602" s="85"/>
      <c r="AM602" s="81"/>
      <c r="AN602" s="81"/>
      <c r="AO602" s="81"/>
      <c r="AP602" s="81"/>
      <c r="AQ602" s="81">
        <v>20</v>
      </c>
      <c r="AR602" s="81">
        <v>20</v>
      </c>
      <c r="AS602" s="81">
        <v>20</v>
      </c>
      <c r="AT602" s="81">
        <v>20</v>
      </c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3"/>
      <c r="BF602" s="84"/>
      <c r="BG602" s="84"/>
      <c r="BH602" s="84"/>
      <c r="BI602" s="85"/>
    </row>
    <row r="603" spans="1:61" s="308" customFormat="1" ht="15" x14ac:dyDescent="0.25">
      <c r="A603" s="2253"/>
      <c r="B603" s="109" t="s">
        <v>117</v>
      </c>
      <c r="C603" s="182" t="s">
        <v>45</v>
      </c>
      <c r="D603" s="271" t="s">
        <v>914</v>
      </c>
      <c r="E603" s="182">
        <v>30</v>
      </c>
      <c r="F603" s="182">
        <v>30</v>
      </c>
      <c r="G603" s="213" t="s">
        <v>985</v>
      </c>
      <c r="H603" s="109" t="s">
        <v>394</v>
      </c>
      <c r="I603" s="109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92"/>
      <c r="AB603" s="92"/>
      <c r="AC603" s="92"/>
      <c r="AD603" s="81"/>
      <c r="AE603" s="81"/>
      <c r="AF603" s="81"/>
      <c r="AG603" s="81"/>
      <c r="AH603" s="81"/>
      <c r="AI603" s="81"/>
      <c r="AJ603" s="83"/>
      <c r="AK603" s="84"/>
      <c r="AL603" s="85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3"/>
      <c r="BF603" s="84"/>
      <c r="BG603" s="84"/>
      <c r="BH603" s="84"/>
      <c r="BI603" s="85"/>
    </row>
    <row r="604" spans="1:61" s="308" customFormat="1" ht="15" x14ac:dyDescent="0.25">
      <c r="A604" s="2253"/>
      <c r="B604" s="109" t="s">
        <v>117</v>
      </c>
      <c r="C604" s="262" t="s">
        <v>113</v>
      </c>
      <c r="D604" s="316" t="s">
        <v>10</v>
      </c>
      <c r="E604" s="262" t="s">
        <v>1787</v>
      </c>
      <c r="F604" s="262" t="s">
        <v>1787</v>
      </c>
      <c r="G604" s="213"/>
      <c r="H604" s="109"/>
      <c r="I604" s="109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92"/>
      <c r="AB604" s="92"/>
      <c r="AC604" s="92"/>
      <c r="AD604" s="81"/>
      <c r="AE604" s="81"/>
      <c r="AF604" s="81"/>
      <c r="AG604" s="81"/>
      <c r="AH604" s="81"/>
      <c r="AI604" s="81"/>
      <c r="AJ604" s="83"/>
      <c r="AK604" s="84"/>
      <c r="AL604" s="85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3"/>
      <c r="BF604" s="84"/>
      <c r="BG604" s="84"/>
      <c r="BH604" s="84"/>
      <c r="BI604" s="85"/>
    </row>
    <row r="605" spans="1:61" s="315" customFormat="1" ht="15" x14ac:dyDescent="0.25">
      <c r="A605" s="2254"/>
      <c r="B605" s="313">
        <v>14</v>
      </c>
      <c r="C605" s="314"/>
      <c r="D605" s="314" t="s">
        <v>843</v>
      </c>
      <c r="E605" s="317">
        <f>SUM(E596:E604)</f>
        <v>482</v>
      </c>
      <c r="F605" s="317"/>
      <c r="G605" s="317">
        <f t="shared" ref="G605:BD605" si="49">SUM(G596:G604)</f>
        <v>0</v>
      </c>
      <c r="H605" s="317">
        <f t="shared" si="49"/>
        <v>0</v>
      </c>
      <c r="I605" s="317">
        <f t="shared" si="49"/>
        <v>30</v>
      </c>
      <c r="J605" s="317">
        <f t="shared" si="49"/>
        <v>30</v>
      </c>
      <c r="K605" s="317">
        <f t="shared" si="49"/>
        <v>30</v>
      </c>
      <c r="L605" s="317">
        <f t="shared" si="49"/>
        <v>30</v>
      </c>
      <c r="M605" s="317">
        <f t="shared" si="49"/>
        <v>30</v>
      </c>
      <c r="N605" s="317">
        <f t="shared" si="49"/>
        <v>20</v>
      </c>
      <c r="O605" s="317">
        <f t="shared" si="49"/>
        <v>20</v>
      </c>
      <c r="P605" s="317">
        <f t="shared" si="49"/>
        <v>20</v>
      </c>
      <c r="Q605" s="317">
        <f t="shared" si="49"/>
        <v>20</v>
      </c>
      <c r="R605" s="317">
        <f t="shared" si="49"/>
        <v>22</v>
      </c>
      <c r="S605" s="317">
        <f t="shared" si="49"/>
        <v>20</v>
      </c>
      <c r="T605" s="317">
        <f t="shared" si="49"/>
        <v>20</v>
      </c>
      <c r="U605" s="317">
        <f t="shared" si="49"/>
        <v>20</v>
      </c>
      <c r="V605" s="317">
        <f t="shared" si="49"/>
        <v>20</v>
      </c>
      <c r="W605" s="317">
        <f t="shared" si="49"/>
        <v>20</v>
      </c>
      <c r="X605" s="317">
        <f t="shared" si="49"/>
        <v>20</v>
      </c>
      <c r="Y605" s="317">
        <f t="shared" si="49"/>
        <v>0</v>
      </c>
      <c r="Z605" s="317">
        <f t="shared" si="49"/>
        <v>0</v>
      </c>
      <c r="AA605" s="317">
        <f t="shared" si="49"/>
        <v>0</v>
      </c>
      <c r="AB605" s="317">
        <f t="shared" si="49"/>
        <v>0</v>
      </c>
      <c r="AC605" s="317">
        <f t="shared" si="49"/>
        <v>0</v>
      </c>
      <c r="AD605" s="317">
        <f t="shared" si="49"/>
        <v>0</v>
      </c>
      <c r="AE605" s="317">
        <f t="shared" si="49"/>
        <v>0</v>
      </c>
      <c r="AF605" s="317">
        <f t="shared" si="49"/>
        <v>0</v>
      </c>
      <c r="AG605" s="317">
        <f t="shared" si="49"/>
        <v>0</v>
      </c>
      <c r="AH605" s="317">
        <f t="shared" si="49"/>
        <v>0</v>
      </c>
      <c r="AI605" s="317">
        <f t="shared" si="49"/>
        <v>0</v>
      </c>
      <c r="AJ605" s="317">
        <f t="shared" si="49"/>
        <v>0</v>
      </c>
      <c r="AK605" s="317">
        <f t="shared" si="49"/>
        <v>0</v>
      </c>
      <c r="AL605" s="317">
        <f t="shared" si="49"/>
        <v>0</v>
      </c>
      <c r="AM605" s="317">
        <f t="shared" si="49"/>
        <v>0</v>
      </c>
      <c r="AN605" s="317">
        <f t="shared" si="49"/>
        <v>0</v>
      </c>
      <c r="AO605" s="317">
        <f t="shared" si="49"/>
        <v>0</v>
      </c>
      <c r="AP605" s="317">
        <f t="shared" si="49"/>
        <v>0</v>
      </c>
      <c r="AQ605" s="317">
        <f t="shared" si="49"/>
        <v>20</v>
      </c>
      <c r="AR605" s="317">
        <f t="shared" si="49"/>
        <v>20</v>
      </c>
      <c r="AS605" s="317">
        <f t="shared" si="49"/>
        <v>20</v>
      </c>
      <c r="AT605" s="317">
        <f t="shared" si="49"/>
        <v>20</v>
      </c>
      <c r="AU605" s="317">
        <f t="shared" si="49"/>
        <v>0</v>
      </c>
      <c r="AV605" s="317">
        <f t="shared" si="49"/>
        <v>0</v>
      </c>
      <c r="AW605" s="317">
        <f t="shared" si="49"/>
        <v>0</v>
      </c>
      <c r="AX605" s="317">
        <f t="shared" si="49"/>
        <v>0</v>
      </c>
      <c r="AY605" s="317">
        <f t="shared" si="49"/>
        <v>0</v>
      </c>
      <c r="AZ605" s="317">
        <f t="shared" si="49"/>
        <v>0</v>
      </c>
      <c r="BA605" s="317">
        <f t="shared" si="49"/>
        <v>0</v>
      </c>
      <c r="BB605" s="317">
        <f t="shared" si="49"/>
        <v>0</v>
      </c>
      <c r="BC605" s="317">
        <f t="shared" si="49"/>
        <v>0</v>
      </c>
      <c r="BD605" s="317">
        <f t="shared" si="49"/>
        <v>0</v>
      </c>
      <c r="BE605" s="221"/>
      <c r="BF605" s="222"/>
      <c r="BG605" s="222"/>
      <c r="BH605" s="222"/>
      <c r="BI605" s="223"/>
    </row>
    <row r="606" spans="1:61" s="419" customFormat="1" ht="15" x14ac:dyDescent="0.2">
      <c r="A606" s="877"/>
      <c r="B606" s="635" t="s">
        <v>107</v>
      </c>
      <c r="C606" s="549" t="s">
        <v>49</v>
      </c>
      <c r="D606" s="633" t="s">
        <v>1299</v>
      </c>
      <c r="E606" s="634">
        <v>60</v>
      </c>
      <c r="F606" s="634">
        <v>60</v>
      </c>
      <c r="G606" s="549" t="s">
        <v>353</v>
      </c>
      <c r="H606" s="549" t="s">
        <v>354</v>
      </c>
      <c r="I606" s="576"/>
      <c r="J606" s="576"/>
      <c r="K606" s="576"/>
      <c r="L606" s="576"/>
      <c r="M606" s="576"/>
      <c r="N606" s="576"/>
      <c r="O606" s="576"/>
      <c r="P606" s="576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  <c r="AA606" s="576"/>
      <c r="AB606" s="605"/>
      <c r="AC606" s="605"/>
      <c r="AD606" s="605"/>
      <c r="AE606" s="605"/>
      <c r="AF606" s="605"/>
      <c r="AG606" s="605"/>
      <c r="AH606" s="605"/>
      <c r="AI606" s="567"/>
      <c r="AJ606" s="568"/>
      <c r="AK606" s="569"/>
      <c r="AL606" s="605"/>
      <c r="AM606" s="605"/>
      <c r="AN606" s="605"/>
      <c r="AO606" s="605"/>
      <c r="AP606" s="605"/>
      <c r="AQ606" s="605"/>
      <c r="AR606" s="605"/>
      <c r="AS606" s="605"/>
      <c r="AT606" s="605"/>
      <c r="AU606" s="605"/>
      <c r="AV606" s="605"/>
      <c r="AW606" s="605"/>
      <c r="AX606" s="605"/>
      <c r="AY606" s="605"/>
      <c r="AZ606" s="605"/>
      <c r="BA606" s="605"/>
      <c r="BB606" s="605"/>
      <c r="BC606" s="605"/>
      <c r="BD606" s="551"/>
      <c r="BE606" s="552"/>
      <c r="BF606" s="552"/>
      <c r="BG606" s="552"/>
      <c r="BH606" s="553"/>
    </row>
    <row r="607" spans="1:61" s="308" customFormat="1" ht="15" x14ac:dyDescent="0.25">
      <c r="A607" s="2252">
        <v>3</v>
      </c>
      <c r="B607" s="109" t="s">
        <v>107</v>
      </c>
      <c r="C607" s="182" t="s">
        <v>94</v>
      </c>
      <c r="D607" s="239" t="s">
        <v>991</v>
      </c>
      <c r="E607" s="226">
        <v>30</v>
      </c>
      <c r="F607" s="733">
        <f t="shared" ref="F607:F629" si="50">IF(LEFT(E607,1)="*","", IF(LEFT(C607,2)="MĐ",E607*2,E607))</f>
        <v>30</v>
      </c>
      <c r="G607" s="213" t="s">
        <v>382</v>
      </c>
      <c r="H607" s="109" t="s">
        <v>279</v>
      </c>
      <c r="I607" s="109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92"/>
      <c r="AB607" s="92"/>
      <c r="AC607" s="92"/>
      <c r="AD607" s="81"/>
      <c r="AE607" s="81"/>
      <c r="AF607" s="81"/>
      <c r="AG607" s="81"/>
      <c r="AH607" s="81"/>
      <c r="AI607" s="81"/>
      <c r="AJ607" s="83"/>
      <c r="AK607" s="84"/>
      <c r="AL607" s="85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3"/>
      <c r="BF607" s="84"/>
      <c r="BG607" s="84"/>
      <c r="BH607" s="84"/>
      <c r="BI607" s="85"/>
    </row>
    <row r="608" spans="1:61" s="308" customFormat="1" ht="15" x14ac:dyDescent="0.25">
      <c r="A608" s="2253"/>
      <c r="B608" s="109" t="s">
        <v>107</v>
      </c>
      <c r="C608" s="182" t="s">
        <v>98</v>
      </c>
      <c r="D608" s="239" t="s">
        <v>992</v>
      </c>
      <c r="E608" s="147">
        <v>150</v>
      </c>
      <c r="F608" s="700">
        <f t="shared" si="50"/>
        <v>300</v>
      </c>
      <c r="G608" s="213" t="s">
        <v>321</v>
      </c>
      <c r="H608" s="109" t="s">
        <v>76</v>
      </c>
      <c r="I608" s="109"/>
      <c r="J608" s="81"/>
      <c r="K608" s="81"/>
      <c r="L608" s="81"/>
      <c r="M608" s="81"/>
      <c r="N608" s="81"/>
      <c r="O608" s="81"/>
      <c r="P608" s="81"/>
      <c r="Q608" s="81">
        <v>16</v>
      </c>
      <c r="R608" s="81">
        <v>16</v>
      </c>
      <c r="S608" s="81">
        <v>16</v>
      </c>
      <c r="T608" s="81">
        <v>16</v>
      </c>
      <c r="U608" s="81">
        <v>16</v>
      </c>
      <c r="V608" s="81">
        <v>16</v>
      </c>
      <c r="W608" s="81">
        <v>16</v>
      </c>
      <c r="X608" s="81">
        <v>16</v>
      </c>
      <c r="Y608" s="81">
        <v>24</v>
      </c>
      <c r="Z608" s="81"/>
      <c r="AA608" s="92"/>
      <c r="AB608" s="92"/>
      <c r="AC608" s="92"/>
      <c r="AD608" s="81"/>
      <c r="AE608" s="81"/>
      <c r="AF608" s="81"/>
      <c r="AG608" s="81"/>
      <c r="AH608" s="81"/>
      <c r="AI608" s="81"/>
      <c r="AJ608" s="83"/>
      <c r="AK608" s="84"/>
      <c r="AL608" s="85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3"/>
      <c r="BF608" s="84"/>
      <c r="BG608" s="84"/>
      <c r="BH608" s="84"/>
      <c r="BI608" s="85"/>
    </row>
    <row r="609" spans="1:61" s="308" customFormat="1" ht="15" x14ac:dyDescent="0.25">
      <c r="A609" s="2253"/>
      <c r="B609" s="109" t="s">
        <v>107</v>
      </c>
      <c r="C609" s="182" t="s">
        <v>68</v>
      </c>
      <c r="D609" s="239" t="s">
        <v>993</v>
      </c>
      <c r="E609" s="147">
        <v>60</v>
      </c>
      <c r="F609" s="700">
        <f t="shared" si="50"/>
        <v>120</v>
      </c>
      <c r="G609" s="213" t="s">
        <v>907</v>
      </c>
      <c r="H609" s="109" t="s">
        <v>82</v>
      </c>
      <c r="I609" s="109">
        <v>20</v>
      </c>
      <c r="J609" s="81">
        <v>20</v>
      </c>
      <c r="K609" s="81">
        <v>20</v>
      </c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92"/>
      <c r="AB609" s="92"/>
      <c r="AC609" s="92"/>
      <c r="AD609" s="81"/>
      <c r="AE609" s="81"/>
      <c r="AF609" s="81"/>
      <c r="AG609" s="81"/>
      <c r="AH609" s="81"/>
      <c r="AI609" s="81"/>
      <c r="AJ609" s="83"/>
      <c r="AK609" s="84"/>
      <c r="AL609" s="85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3"/>
      <c r="BF609" s="84"/>
      <c r="BG609" s="84"/>
      <c r="BH609" s="84"/>
      <c r="BI609" s="85"/>
    </row>
    <row r="610" spans="1:61" s="308" customFormat="1" ht="15" x14ac:dyDescent="0.25">
      <c r="A610" s="2253"/>
      <c r="B610" s="109" t="s">
        <v>107</v>
      </c>
      <c r="C610" s="182" t="s">
        <v>51</v>
      </c>
      <c r="D610" s="239" t="s">
        <v>994</v>
      </c>
      <c r="E610" s="147">
        <v>90</v>
      </c>
      <c r="F610" s="700">
        <f t="shared" si="50"/>
        <v>180</v>
      </c>
      <c r="G610" s="213" t="s">
        <v>907</v>
      </c>
      <c r="H610" s="109" t="s">
        <v>82</v>
      </c>
      <c r="I610" s="109"/>
      <c r="J610" s="81"/>
      <c r="K610" s="81"/>
      <c r="L610" s="81">
        <v>16</v>
      </c>
      <c r="M610" s="81">
        <v>16</v>
      </c>
      <c r="N610" s="81">
        <v>16</v>
      </c>
      <c r="O610" s="81">
        <v>16</v>
      </c>
      <c r="P610" s="81">
        <v>16</v>
      </c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92"/>
      <c r="AB610" s="92"/>
      <c r="AC610" s="92"/>
      <c r="AD610" s="81"/>
      <c r="AE610" s="81"/>
      <c r="AF610" s="81"/>
      <c r="AG610" s="81"/>
      <c r="AH610" s="81"/>
      <c r="AI610" s="81"/>
      <c r="AJ610" s="83"/>
      <c r="AK610" s="84"/>
      <c r="AL610" s="85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3"/>
      <c r="BF610" s="84"/>
      <c r="BG610" s="84"/>
      <c r="BH610" s="84"/>
      <c r="BI610" s="85"/>
    </row>
    <row r="611" spans="1:61" s="308" customFormat="1" ht="15" x14ac:dyDescent="0.25">
      <c r="A611" s="2253"/>
      <c r="B611" s="109" t="s">
        <v>107</v>
      </c>
      <c r="C611" s="185" t="s">
        <v>52</v>
      </c>
      <c r="D611" s="211" t="s">
        <v>995</v>
      </c>
      <c r="E611" s="147">
        <v>30</v>
      </c>
      <c r="F611" s="700">
        <f t="shared" si="50"/>
        <v>30</v>
      </c>
      <c r="G611" s="213" t="s">
        <v>316</v>
      </c>
      <c r="H611" s="109" t="s">
        <v>111</v>
      </c>
      <c r="I611" s="109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92"/>
      <c r="AB611" s="92">
        <v>30</v>
      </c>
      <c r="AC611" s="92"/>
      <c r="AD611" s="81"/>
      <c r="AE611" s="81"/>
      <c r="AF611" s="81"/>
      <c r="AG611" s="81"/>
      <c r="AH611" s="81"/>
      <c r="AI611" s="81"/>
      <c r="AJ611" s="83"/>
      <c r="AK611" s="84"/>
      <c r="AL611" s="85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3"/>
      <c r="BF611" s="84"/>
      <c r="BG611" s="84"/>
      <c r="BH611" s="84"/>
      <c r="BI611" s="85"/>
    </row>
    <row r="612" spans="1:61" s="308" customFormat="1" ht="15" x14ac:dyDescent="0.25">
      <c r="A612" s="2253"/>
      <c r="B612" s="109" t="s">
        <v>107</v>
      </c>
      <c r="C612" s="185" t="s">
        <v>54</v>
      </c>
      <c r="D612" s="211" t="s">
        <v>996</v>
      </c>
      <c r="E612" s="185">
        <v>150</v>
      </c>
      <c r="F612" s="700">
        <f t="shared" si="50"/>
        <v>300</v>
      </c>
      <c r="G612" s="213" t="s">
        <v>997</v>
      </c>
      <c r="H612" s="109" t="s">
        <v>111</v>
      </c>
      <c r="I612" s="109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92"/>
      <c r="AB612" s="92"/>
      <c r="AC612" s="92">
        <v>20</v>
      </c>
      <c r="AD612" s="81">
        <v>20</v>
      </c>
      <c r="AE612" s="81">
        <v>20</v>
      </c>
      <c r="AF612" s="81">
        <v>20</v>
      </c>
      <c r="AG612" s="81">
        <v>22</v>
      </c>
      <c r="AH612" s="81">
        <v>24</v>
      </c>
      <c r="AI612" s="81">
        <v>24</v>
      </c>
      <c r="AJ612" s="83"/>
      <c r="AK612" s="84"/>
      <c r="AL612" s="85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3"/>
      <c r="BF612" s="84"/>
      <c r="BG612" s="84"/>
      <c r="BH612" s="84"/>
      <c r="BI612" s="85"/>
    </row>
    <row r="613" spans="1:61" s="308" customFormat="1" ht="15" x14ac:dyDescent="0.25">
      <c r="A613" s="2253"/>
      <c r="B613" s="109" t="s">
        <v>107</v>
      </c>
      <c r="C613" s="318" t="s">
        <v>56</v>
      </c>
      <c r="D613" s="319" t="s">
        <v>927</v>
      </c>
      <c r="E613" s="318">
        <v>150</v>
      </c>
      <c r="F613" s="700">
        <f t="shared" si="50"/>
        <v>300</v>
      </c>
      <c r="G613" s="213" t="s">
        <v>334</v>
      </c>
      <c r="H613" s="109" t="s">
        <v>57</v>
      </c>
      <c r="I613" s="109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92"/>
      <c r="AB613" s="92"/>
      <c r="AC613" s="92"/>
      <c r="AD613" s="81"/>
      <c r="AE613" s="81"/>
      <c r="AF613" s="81"/>
      <c r="AG613" s="81"/>
      <c r="AH613" s="81"/>
      <c r="AI613" s="81"/>
      <c r="AJ613" s="83"/>
      <c r="AK613" s="84"/>
      <c r="AL613" s="85"/>
      <c r="AM613" s="81">
        <v>24</v>
      </c>
      <c r="AN613" s="81">
        <v>24</v>
      </c>
      <c r="AO613" s="81">
        <v>24</v>
      </c>
      <c r="AP613" s="81">
        <v>24</v>
      </c>
      <c r="AQ613" s="81">
        <v>24</v>
      </c>
      <c r="AR613" s="81">
        <v>24</v>
      </c>
      <c r="AS613" s="81">
        <v>6</v>
      </c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3"/>
      <c r="BF613" s="84"/>
      <c r="BG613" s="84"/>
      <c r="BH613" s="84"/>
      <c r="BI613" s="85"/>
    </row>
    <row r="614" spans="1:61" s="308" customFormat="1" ht="15" x14ac:dyDescent="0.25">
      <c r="A614" s="2253"/>
      <c r="B614" s="109" t="s">
        <v>107</v>
      </c>
      <c r="C614" s="318" t="s">
        <v>61</v>
      </c>
      <c r="D614" s="319" t="s">
        <v>928</v>
      </c>
      <c r="E614" s="318">
        <v>90</v>
      </c>
      <c r="F614" s="700">
        <f t="shared" si="50"/>
        <v>180</v>
      </c>
      <c r="G614" s="213"/>
      <c r="H614" s="109" t="s">
        <v>82</v>
      </c>
      <c r="I614" s="109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92"/>
      <c r="AB614" s="92"/>
      <c r="AC614" s="92"/>
      <c r="AD614" s="81"/>
      <c r="AE614" s="81"/>
      <c r="AF614" s="81"/>
      <c r="AG614" s="81"/>
      <c r="AH614" s="81"/>
      <c r="AI614" s="81"/>
      <c r="AJ614" s="83"/>
      <c r="AK614" s="84"/>
      <c r="AL614" s="85"/>
      <c r="AM614" s="81"/>
      <c r="AN614" s="81"/>
      <c r="AO614" s="81"/>
      <c r="AP614" s="81"/>
      <c r="AQ614" s="81"/>
      <c r="AR614" s="81"/>
      <c r="AS614" s="81">
        <v>18</v>
      </c>
      <c r="AT614" s="81">
        <v>24</v>
      </c>
      <c r="AU614" s="81">
        <v>24</v>
      </c>
      <c r="AV614" s="81">
        <v>24</v>
      </c>
      <c r="AW614" s="81"/>
      <c r="AX614" s="81"/>
      <c r="AY614" s="81"/>
      <c r="AZ614" s="81"/>
      <c r="BA614" s="81"/>
      <c r="BB614" s="81"/>
      <c r="BC614" s="81"/>
      <c r="BD614" s="81"/>
      <c r="BE614" s="83"/>
      <c r="BF614" s="84"/>
      <c r="BG614" s="84"/>
      <c r="BH614" s="84"/>
      <c r="BI614" s="85"/>
    </row>
    <row r="615" spans="1:61" s="308" customFormat="1" ht="15" x14ac:dyDescent="0.25">
      <c r="A615" s="2253"/>
      <c r="B615" s="109" t="s">
        <v>107</v>
      </c>
      <c r="C615" s="318" t="s">
        <v>63</v>
      </c>
      <c r="D615" s="319" t="s">
        <v>929</v>
      </c>
      <c r="E615" s="318">
        <v>60</v>
      </c>
      <c r="F615" s="700">
        <f t="shared" si="50"/>
        <v>60</v>
      </c>
      <c r="G615" s="213" t="s">
        <v>306</v>
      </c>
      <c r="H615" s="109" t="s">
        <v>109</v>
      </c>
      <c r="I615" s="109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92"/>
      <c r="AB615" s="92"/>
      <c r="AC615" s="92"/>
      <c r="AD615" s="81"/>
      <c r="AE615" s="81"/>
      <c r="AF615" s="81"/>
      <c r="AG615" s="81"/>
      <c r="AH615" s="81"/>
      <c r="AI615" s="81"/>
      <c r="AJ615" s="83"/>
      <c r="AK615" s="84"/>
      <c r="AL615" s="85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>
        <v>30</v>
      </c>
      <c r="AX615" s="81">
        <v>30</v>
      </c>
      <c r="AY615" s="81"/>
      <c r="AZ615" s="81"/>
      <c r="BA615" s="81"/>
      <c r="BB615" s="81"/>
      <c r="BC615" s="81"/>
      <c r="BD615" s="81"/>
      <c r="BE615" s="83"/>
      <c r="BF615" s="84"/>
      <c r="BG615" s="84"/>
      <c r="BH615" s="84"/>
      <c r="BI615" s="85"/>
    </row>
    <row r="616" spans="1:61" s="308" customFormat="1" ht="15" x14ac:dyDescent="0.25">
      <c r="A616" s="2253"/>
      <c r="B616" s="109" t="s">
        <v>107</v>
      </c>
      <c r="C616" s="318" t="s">
        <v>37</v>
      </c>
      <c r="D616" s="319" t="s">
        <v>930</v>
      </c>
      <c r="E616" s="318">
        <v>90</v>
      </c>
      <c r="F616" s="700">
        <f t="shared" si="50"/>
        <v>180</v>
      </c>
      <c r="G616" s="213" t="s">
        <v>306</v>
      </c>
      <c r="H616" s="109" t="s">
        <v>109</v>
      </c>
      <c r="I616" s="109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92"/>
      <c r="AB616" s="92"/>
      <c r="AC616" s="92"/>
      <c r="AD616" s="81"/>
      <c r="AE616" s="81"/>
      <c r="AF616" s="81"/>
      <c r="AG616" s="81"/>
      <c r="AH616" s="81"/>
      <c r="AI616" s="81"/>
      <c r="AJ616" s="83"/>
      <c r="AK616" s="84"/>
      <c r="AL616" s="85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>
        <v>24</v>
      </c>
      <c r="AZ616" s="81">
        <v>24</v>
      </c>
      <c r="BA616" s="81">
        <v>22</v>
      </c>
      <c r="BB616" s="81">
        <v>24</v>
      </c>
      <c r="BC616" s="81"/>
      <c r="BD616" s="81"/>
      <c r="BE616" s="83"/>
      <c r="BF616" s="84"/>
      <c r="BG616" s="84"/>
      <c r="BH616" s="84"/>
      <c r="BI616" s="85"/>
    </row>
    <row r="617" spans="1:61" s="308" customFormat="1" ht="15" x14ac:dyDescent="0.25">
      <c r="A617" s="2253"/>
      <c r="B617" s="109" t="s">
        <v>107</v>
      </c>
      <c r="C617" s="318" t="s">
        <v>65</v>
      </c>
      <c r="D617" s="319" t="s">
        <v>931</v>
      </c>
      <c r="E617" s="318">
        <v>60</v>
      </c>
      <c r="F617" s="700">
        <f t="shared" si="50"/>
        <v>60</v>
      </c>
      <c r="G617" s="213" t="s">
        <v>306</v>
      </c>
      <c r="H617" s="109" t="s">
        <v>109</v>
      </c>
      <c r="I617" s="109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92"/>
      <c r="AB617" s="92"/>
      <c r="AC617" s="92"/>
      <c r="AD617" s="81"/>
      <c r="AE617" s="81"/>
      <c r="AF617" s="81"/>
      <c r="AG617" s="81"/>
      <c r="AH617" s="81"/>
      <c r="AI617" s="81"/>
      <c r="AJ617" s="83"/>
      <c r="AK617" s="84"/>
      <c r="AL617" s="85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>
        <v>30</v>
      </c>
      <c r="BD617" s="81">
        <v>30</v>
      </c>
      <c r="BE617" s="83"/>
      <c r="BF617" s="84"/>
      <c r="BG617" s="84"/>
      <c r="BH617" s="84"/>
      <c r="BI617" s="85"/>
    </row>
    <row r="618" spans="1:61" s="308" customFormat="1" ht="15" x14ac:dyDescent="0.25">
      <c r="A618" s="2253"/>
      <c r="B618" s="109" t="s">
        <v>107</v>
      </c>
      <c r="C618" s="268" t="s">
        <v>66</v>
      </c>
      <c r="D618" s="320" t="s">
        <v>10</v>
      </c>
      <c r="E618" s="268" t="s">
        <v>1784</v>
      </c>
      <c r="F618" s="701" t="str">
        <f t="shared" si="50"/>
        <v/>
      </c>
      <c r="G618" s="213"/>
      <c r="H618" s="109"/>
      <c r="I618" s="109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92"/>
      <c r="AB618" s="92"/>
      <c r="AC618" s="92"/>
      <c r="AD618" s="81"/>
      <c r="AE618" s="81"/>
      <c r="AF618" s="81"/>
      <c r="AG618" s="81"/>
      <c r="AH618" s="81"/>
      <c r="AI618" s="81"/>
      <c r="AJ618" s="83"/>
      <c r="AK618" s="84"/>
      <c r="AL618" s="85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3"/>
      <c r="BF618" s="84"/>
      <c r="BG618" s="84"/>
      <c r="BH618" s="84"/>
      <c r="BI618" s="85"/>
    </row>
    <row r="619" spans="1:61" s="315" customFormat="1" ht="15" x14ac:dyDescent="0.25">
      <c r="A619" s="321"/>
      <c r="B619" s="215">
        <v>28</v>
      </c>
      <c r="C619" s="314"/>
      <c r="D619" s="314" t="s">
        <v>843</v>
      </c>
      <c r="E619" s="317">
        <f>SUM(E607:E618)</f>
        <v>960</v>
      </c>
      <c r="F619" s="317"/>
      <c r="G619" s="317">
        <f t="shared" ref="G619:BD619" si="51">SUM(G607:G618)</f>
        <v>0</v>
      </c>
      <c r="H619" s="317">
        <f t="shared" si="51"/>
        <v>0</v>
      </c>
      <c r="I619" s="317">
        <f t="shared" si="51"/>
        <v>20</v>
      </c>
      <c r="J619" s="317">
        <f t="shared" si="51"/>
        <v>20</v>
      </c>
      <c r="K619" s="317">
        <f t="shared" si="51"/>
        <v>20</v>
      </c>
      <c r="L619" s="317">
        <f t="shared" si="51"/>
        <v>16</v>
      </c>
      <c r="M619" s="317">
        <f t="shared" si="51"/>
        <v>16</v>
      </c>
      <c r="N619" s="317">
        <f t="shared" si="51"/>
        <v>16</v>
      </c>
      <c r="O619" s="317">
        <f t="shared" si="51"/>
        <v>16</v>
      </c>
      <c r="P619" s="317">
        <f t="shared" si="51"/>
        <v>16</v>
      </c>
      <c r="Q619" s="317">
        <f t="shared" si="51"/>
        <v>16</v>
      </c>
      <c r="R619" s="317">
        <f t="shared" si="51"/>
        <v>16</v>
      </c>
      <c r="S619" s="317">
        <f t="shared" si="51"/>
        <v>16</v>
      </c>
      <c r="T619" s="317">
        <f t="shared" si="51"/>
        <v>16</v>
      </c>
      <c r="U619" s="317">
        <f t="shared" si="51"/>
        <v>16</v>
      </c>
      <c r="V619" s="317">
        <f t="shared" si="51"/>
        <v>16</v>
      </c>
      <c r="W619" s="317">
        <f t="shared" si="51"/>
        <v>16</v>
      </c>
      <c r="X619" s="317">
        <f t="shared" si="51"/>
        <v>16</v>
      </c>
      <c r="Y619" s="317">
        <f t="shared" si="51"/>
        <v>24</v>
      </c>
      <c r="Z619" s="317">
        <f t="shared" si="51"/>
        <v>0</v>
      </c>
      <c r="AA619" s="317">
        <f t="shared" si="51"/>
        <v>0</v>
      </c>
      <c r="AB619" s="317">
        <f t="shared" si="51"/>
        <v>30</v>
      </c>
      <c r="AC619" s="317">
        <f t="shared" si="51"/>
        <v>20</v>
      </c>
      <c r="AD619" s="317">
        <f t="shared" si="51"/>
        <v>20</v>
      </c>
      <c r="AE619" s="317">
        <f t="shared" si="51"/>
        <v>20</v>
      </c>
      <c r="AF619" s="317">
        <f t="shared" si="51"/>
        <v>20</v>
      </c>
      <c r="AG619" s="317">
        <f t="shared" si="51"/>
        <v>22</v>
      </c>
      <c r="AH619" s="317">
        <f t="shared" si="51"/>
        <v>24</v>
      </c>
      <c r="AI619" s="317">
        <f t="shared" si="51"/>
        <v>24</v>
      </c>
      <c r="AJ619" s="317">
        <f t="shared" si="51"/>
        <v>0</v>
      </c>
      <c r="AK619" s="317">
        <f t="shared" si="51"/>
        <v>0</v>
      </c>
      <c r="AL619" s="317">
        <f t="shared" si="51"/>
        <v>0</v>
      </c>
      <c r="AM619" s="317">
        <f t="shared" si="51"/>
        <v>24</v>
      </c>
      <c r="AN619" s="317">
        <f t="shared" si="51"/>
        <v>24</v>
      </c>
      <c r="AO619" s="317">
        <f t="shared" si="51"/>
        <v>24</v>
      </c>
      <c r="AP619" s="317">
        <f t="shared" si="51"/>
        <v>24</v>
      </c>
      <c r="AQ619" s="317">
        <f t="shared" si="51"/>
        <v>24</v>
      </c>
      <c r="AR619" s="317">
        <f t="shared" si="51"/>
        <v>24</v>
      </c>
      <c r="AS619" s="317">
        <f t="shared" si="51"/>
        <v>24</v>
      </c>
      <c r="AT619" s="317">
        <f t="shared" si="51"/>
        <v>24</v>
      </c>
      <c r="AU619" s="317">
        <f t="shared" si="51"/>
        <v>24</v>
      </c>
      <c r="AV619" s="317">
        <f t="shared" si="51"/>
        <v>24</v>
      </c>
      <c r="AW619" s="317">
        <f t="shared" si="51"/>
        <v>30</v>
      </c>
      <c r="AX619" s="317">
        <f t="shared" si="51"/>
        <v>30</v>
      </c>
      <c r="AY619" s="317">
        <f t="shared" si="51"/>
        <v>24</v>
      </c>
      <c r="AZ619" s="317">
        <f t="shared" si="51"/>
        <v>24</v>
      </c>
      <c r="BA619" s="317">
        <f t="shared" si="51"/>
        <v>22</v>
      </c>
      <c r="BB619" s="317">
        <f t="shared" si="51"/>
        <v>24</v>
      </c>
      <c r="BC619" s="317">
        <f t="shared" si="51"/>
        <v>30</v>
      </c>
      <c r="BD619" s="317">
        <f t="shared" si="51"/>
        <v>30</v>
      </c>
      <c r="BE619" s="221"/>
      <c r="BF619" s="222"/>
      <c r="BG619" s="222"/>
      <c r="BH619" s="222"/>
      <c r="BI619" s="223"/>
    </row>
    <row r="620" spans="1:61" s="308" customFormat="1" ht="15" x14ac:dyDescent="0.25">
      <c r="A620" s="2253">
        <v>4</v>
      </c>
      <c r="B620" s="109" t="s">
        <v>108</v>
      </c>
      <c r="C620" s="322" t="s">
        <v>75</v>
      </c>
      <c r="D620" s="323" t="s">
        <v>967</v>
      </c>
      <c r="E620" s="322">
        <v>120</v>
      </c>
      <c r="F620" s="700">
        <f t="shared" si="50"/>
        <v>240</v>
      </c>
      <c r="G620" s="213" t="s">
        <v>336</v>
      </c>
      <c r="H620" s="109" t="s">
        <v>48</v>
      </c>
      <c r="I620" s="109">
        <v>16</v>
      </c>
      <c r="J620" s="81">
        <v>16</v>
      </c>
      <c r="K620" s="81">
        <v>16</v>
      </c>
      <c r="L620" s="81">
        <v>16</v>
      </c>
      <c r="M620" s="81">
        <v>16</v>
      </c>
      <c r="N620" s="81">
        <v>16</v>
      </c>
      <c r="O620" s="81">
        <v>16</v>
      </c>
      <c r="P620" s="81">
        <v>8</v>
      </c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92"/>
      <c r="AB620" s="92"/>
      <c r="AC620" s="92"/>
      <c r="AD620" s="81"/>
      <c r="AE620" s="81"/>
      <c r="AF620" s="81"/>
      <c r="AG620" s="81"/>
      <c r="AH620" s="81"/>
      <c r="AI620" s="81"/>
      <c r="AJ620" s="83"/>
      <c r="AK620" s="84"/>
      <c r="AL620" s="85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3"/>
      <c r="BF620" s="84"/>
      <c r="BG620" s="84"/>
      <c r="BH620" s="84"/>
      <c r="BI620" s="85"/>
    </row>
    <row r="621" spans="1:61" s="308" customFormat="1" ht="15" x14ac:dyDescent="0.25">
      <c r="A621" s="2253"/>
      <c r="B621" s="109" t="s">
        <v>108</v>
      </c>
      <c r="C621" s="322" t="s">
        <v>47</v>
      </c>
      <c r="D621" s="323" t="s">
        <v>934</v>
      </c>
      <c r="E621" s="322">
        <v>60</v>
      </c>
      <c r="F621" s="700">
        <f t="shared" si="50"/>
        <v>120</v>
      </c>
      <c r="G621" s="549" t="s">
        <v>1320</v>
      </c>
      <c r="H621" s="549" t="s">
        <v>345</v>
      </c>
      <c r="I621" s="109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92"/>
      <c r="AB621" s="92"/>
      <c r="AC621" s="92"/>
      <c r="AD621" s="81"/>
      <c r="AE621" s="81"/>
      <c r="AF621" s="81"/>
      <c r="AG621" s="81"/>
      <c r="AH621" s="81"/>
      <c r="AI621" s="81"/>
      <c r="AJ621" s="83"/>
      <c r="AK621" s="84"/>
      <c r="AL621" s="85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3"/>
      <c r="BF621" s="84"/>
      <c r="BG621" s="84"/>
      <c r="BH621" s="84"/>
      <c r="BI621" s="85"/>
    </row>
    <row r="622" spans="1:61" s="308" customFormat="1" ht="15" x14ac:dyDescent="0.25">
      <c r="A622" s="2253"/>
      <c r="B622" s="109" t="s">
        <v>108</v>
      </c>
      <c r="C622" s="322" t="s">
        <v>998</v>
      </c>
      <c r="D622" s="323" t="s">
        <v>999</v>
      </c>
      <c r="E622" s="322">
        <v>60</v>
      </c>
      <c r="F622" s="700">
        <f t="shared" si="50"/>
        <v>60</v>
      </c>
      <c r="G622" s="213" t="s">
        <v>316</v>
      </c>
      <c r="H622" s="109" t="s">
        <v>111</v>
      </c>
      <c r="I622" s="109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>
        <v>30</v>
      </c>
      <c r="AA622" s="92">
        <v>30</v>
      </c>
      <c r="AB622" s="92"/>
      <c r="AC622" s="92"/>
      <c r="AD622" s="81"/>
      <c r="AE622" s="81"/>
      <c r="AF622" s="81"/>
      <c r="AG622" s="81"/>
      <c r="AH622" s="81"/>
      <c r="AI622" s="81"/>
      <c r="AJ622" s="83"/>
      <c r="AK622" s="84"/>
      <c r="AL622" s="85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3"/>
      <c r="BF622" s="84"/>
      <c r="BG622" s="84"/>
      <c r="BH622" s="84"/>
      <c r="BI622" s="85"/>
    </row>
    <row r="623" spans="1:61" s="308" customFormat="1" ht="15" x14ac:dyDescent="0.25">
      <c r="A623" s="2253"/>
      <c r="B623" s="109" t="s">
        <v>108</v>
      </c>
      <c r="C623" s="324" t="s">
        <v>72</v>
      </c>
      <c r="D623" s="325" t="s">
        <v>10</v>
      </c>
      <c r="E623" s="326" t="s">
        <v>1762</v>
      </c>
      <c r="F623" s="700" t="str">
        <f t="shared" si="50"/>
        <v/>
      </c>
      <c r="G623" s="213"/>
      <c r="H623" s="109"/>
      <c r="I623" s="109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92"/>
      <c r="AB623" s="92">
        <v>30</v>
      </c>
      <c r="AC623" s="92">
        <v>30</v>
      </c>
      <c r="AD623" s="81"/>
      <c r="AE623" s="81"/>
      <c r="AF623" s="81"/>
      <c r="AG623" s="81"/>
      <c r="AH623" s="81"/>
      <c r="AI623" s="81"/>
      <c r="AJ623" s="83"/>
      <c r="AK623" s="84"/>
      <c r="AL623" s="85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3"/>
      <c r="BF623" s="84"/>
      <c r="BG623" s="84"/>
      <c r="BH623" s="84"/>
      <c r="BI623" s="85"/>
    </row>
    <row r="624" spans="1:61" s="315" customFormat="1" ht="15" x14ac:dyDescent="0.25">
      <c r="A624" s="321"/>
      <c r="B624" s="313">
        <v>29</v>
      </c>
      <c r="C624" s="314"/>
      <c r="D624" s="314" t="s">
        <v>843</v>
      </c>
      <c r="E624" s="317">
        <f>SUM(E620:E623)</f>
        <v>240</v>
      </c>
      <c r="F624" s="317"/>
      <c r="G624" s="317">
        <f t="shared" ref="G624:AI624" si="52">SUM(G620:G623)</f>
        <v>0</v>
      </c>
      <c r="H624" s="317">
        <f t="shared" si="52"/>
        <v>0</v>
      </c>
      <c r="I624" s="317">
        <f t="shared" si="52"/>
        <v>16</v>
      </c>
      <c r="J624" s="317">
        <f t="shared" si="52"/>
        <v>16</v>
      </c>
      <c r="K624" s="317">
        <f t="shared" si="52"/>
        <v>16</v>
      </c>
      <c r="L624" s="317">
        <f t="shared" si="52"/>
        <v>16</v>
      </c>
      <c r="M624" s="317">
        <f t="shared" si="52"/>
        <v>16</v>
      </c>
      <c r="N624" s="317">
        <f t="shared" si="52"/>
        <v>16</v>
      </c>
      <c r="O624" s="317">
        <f t="shared" si="52"/>
        <v>16</v>
      </c>
      <c r="P624" s="317">
        <f t="shared" si="52"/>
        <v>8</v>
      </c>
      <c r="Q624" s="317">
        <f t="shared" si="52"/>
        <v>0</v>
      </c>
      <c r="R624" s="317">
        <f t="shared" si="52"/>
        <v>0</v>
      </c>
      <c r="S624" s="317">
        <f t="shared" si="52"/>
        <v>0</v>
      </c>
      <c r="T624" s="317">
        <f t="shared" si="52"/>
        <v>0</v>
      </c>
      <c r="U624" s="317">
        <f t="shared" si="52"/>
        <v>0</v>
      </c>
      <c r="V624" s="317">
        <f t="shared" si="52"/>
        <v>0</v>
      </c>
      <c r="W624" s="317">
        <f t="shared" si="52"/>
        <v>0</v>
      </c>
      <c r="X624" s="317">
        <f t="shared" si="52"/>
        <v>0</v>
      </c>
      <c r="Y624" s="317">
        <f t="shared" si="52"/>
        <v>0</v>
      </c>
      <c r="Z624" s="317">
        <f t="shared" si="52"/>
        <v>30</v>
      </c>
      <c r="AA624" s="317">
        <f t="shared" si="52"/>
        <v>30</v>
      </c>
      <c r="AB624" s="317">
        <f t="shared" si="52"/>
        <v>30</v>
      </c>
      <c r="AC624" s="317">
        <f t="shared" si="52"/>
        <v>30</v>
      </c>
      <c r="AD624" s="317">
        <f t="shared" si="52"/>
        <v>0</v>
      </c>
      <c r="AE624" s="317">
        <f t="shared" si="52"/>
        <v>0</v>
      </c>
      <c r="AF624" s="317">
        <f t="shared" si="52"/>
        <v>0</v>
      </c>
      <c r="AG624" s="317">
        <f t="shared" si="52"/>
        <v>0</v>
      </c>
      <c r="AH624" s="317">
        <f t="shared" si="52"/>
        <v>0</v>
      </c>
      <c r="AI624" s="317">
        <f t="shared" si="52"/>
        <v>0</v>
      </c>
      <c r="AJ624" s="221"/>
      <c r="AK624" s="222"/>
      <c r="AL624" s="223"/>
      <c r="AM624" s="219"/>
      <c r="AN624" s="219"/>
      <c r="AO624" s="219"/>
      <c r="AP624" s="219"/>
      <c r="AQ624" s="219"/>
      <c r="AR624" s="219"/>
      <c r="AS624" s="219"/>
      <c r="AT624" s="219"/>
      <c r="AU624" s="219"/>
      <c r="AV624" s="219"/>
      <c r="AW624" s="219"/>
      <c r="AX624" s="219"/>
      <c r="AY624" s="219"/>
      <c r="AZ624" s="219"/>
      <c r="BA624" s="219"/>
      <c r="BB624" s="219"/>
      <c r="BC624" s="219"/>
      <c r="BD624" s="219"/>
      <c r="BE624" s="221"/>
      <c r="BF624" s="222"/>
      <c r="BG624" s="222"/>
      <c r="BH624" s="222"/>
      <c r="BI624" s="223"/>
    </row>
    <row r="625" spans="1:61" s="308" customFormat="1" ht="15" x14ac:dyDescent="0.25">
      <c r="A625" s="2253">
        <v>5</v>
      </c>
      <c r="B625" s="109" t="s">
        <v>110</v>
      </c>
      <c r="C625" s="322" t="s">
        <v>75</v>
      </c>
      <c r="D625" s="327" t="s">
        <v>967</v>
      </c>
      <c r="E625" s="328">
        <v>120</v>
      </c>
      <c r="F625" s="700">
        <f t="shared" si="50"/>
        <v>240</v>
      </c>
      <c r="G625" s="213" t="s">
        <v>324</v>
      </c>
      <c r="H625" s="109" t="s">
        <v>84</v>
      </c>
      <c r="I625" s="109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92"/>
      <c r="AB625" s="92"/>
      <c r="AC625" s="92"/>
      <c r="AD625" s="81"/>
      <c r="AE625" s="81"/>
      <c r="AF625" s="81"/>
      <c r="AG625" s="81"/>
      <c r="AH625" s="81"/>
      <c r="AI625" s="81"/>
      <c r="AJ625" s="83"/>
      <c r="AK625" s="84"/>
      <c r="AL625" s="85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3"/>
      <c r="BF625" s="84"/>
      <c r="BG625" s="84"/>
      <c r="BH625" s="84"/>
      <c r="BI625" s="85"/>
    </row>
    <row r="626" spans="1:61" s="308" customFormat="1" ht="15" x14ac:dyDescent="0.25">
      <c r="A626" s="2253"/>
      <c r="B626" s="109" t="s">
        <v>110</v>
      </c>
      <c r="C626" s="322" t="s">
        <v>47</v>
      </c>
      <c r="D626" s="329" t="s">
        <v>934</v>
      </c>
      <c r="E626" s="328">
        <v>60</v>
      </c>
      <c r="F626" s="700">
        <f t="shared" si="50"/>
        <v>120</v>
      </c>
      <c r="G626" s="826" t="s">
        <v>1320</v>
      </c>
      <c r="H626" s="826" t="s">
        <v>345</v>
      </c>
      <c r="I626" s="109">
        <v>20</v>
      </c>
      <c r="J626" s="81">
        <v>20</v>
      </c>
      <c r="K626" s="81">
        <v>20</v>
      </c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92"/>
      <c r="AB626" s="92"/>
      <c r="AC626" s="92"/>
      <c r="AD626" s="81"/>
      <c r="AE626" s="81"/>
      <c r="AF626" s="81"/>
      <c r="AG626" s="81"/>
      <c r="AH626" s="81"/>
      <c r="AI626" s="81"/>
      <c r="AJ626" s="83"/>
      <c r="AK626" s="84"/>
      <c r="AL626" s="85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3"/>
      <c r="BF626" s="84"/>
      <c r="BG626" s="84"/>
      <c r="BH626" s="84"/>
      <c r="BI626" s="85"/>
    </row>
    <row r="627" spans="1:61" s="308" customFormat="1" ht="15" x14ac:dyDescent="0.25">
      <c r="A627" s="2253"/>
      <c r="B627" s="109" t="s">
        <v>110</v>
      </c>
      <c r="C627" s="322" t="s">
        <v>51</v>
      </c>
      <c r="D627" s="329" t="s">
        <v>1000</v>
      </c>
      <c r="E627" s="328">
        <v>52</v>
      </c>
      <c r="F627" s="700">
        <f t="shared" si="50"/>
        <v>104</v>
      </c>
      <c r="G627" s="213" t="s">
        <v>997</v>
      </c>
      <c r="H627" s="109" t="s">
        <v>111</v>
      </c>
      <c r="I627" s="109"/>
      <c r="J627" s="81"/>
      <c r="K627" s="81"/>
      <c r="L627" s="81"/>
      <c r="M627" s="81"/>
      <c r="N627" s="81">
        <v>24</v>
      </c>
      <c r="O627" s="81">
        <v>24</v>
      </c>
      <c r="P627" s="81">
        <v>4</v>
      </c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92"/>
      <c r="AB627" s="92"/>
      <c r="AC627" s="92"/>
      <c r="AD627" s="81"/>
      <c r="AE627" s="81"/>
      <c r="AF627" s="81"/>
      <c r="AG627" s="81"/>
      <c r="AH627" s="81"/>
      <c r="AI627" s="81"/>
      <c r="AJ627" s="83"/>
      <c r="AK627" s="84"/>
      <c r="AL627" s="85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3"/>
      <c r="BF627" s="84"/>
      <c r="BG627" s="84"/>
      <c r="BH627" s="84"/>
      <c r="BI627" s="85"/>
    </row>
    <row r="628" spans="1:61" s="308" customFormat="1" ht="15" x14ac:dyDescent="0.25">
      <c r="A628" s="2253"/>
      <c r="B628" s="109" t="s">
        <v>110</v>
      </c>
      <c r="C628" s="322" t="s">
        <v>998</v>
      </c>
      <c r="D628" s="329" t="s">
        <v>1001</v>
      </c>
      <c r="E628" s="328">
        <v>60</v>
      </c>
      <c r="F628" s="700">
        <f t="shared" si="50"/>
        <v>60</v>
      </c>
      <c r="G628" s="213" t="s">
        <v>316</v>
      </c>
      <c r="H628" s="109" t="s">
        <v>111</v>
      </c>
      <c r="I628" s="109"/>
      <c r="J628" s="81"/>
      <c r="K628" s="81"/>
      <c r="L628" s="81"/>
      <c r="M628" s="81"/>
      <c r="N628" s="81"/>
      <c r="O628" s="81"/>
      <c r="P628" s="81">
        <v>30</v>
      </c>
      <c r="Q628" s="81">
        <v>30</v>
      </c>
      <c r="R628" s="81"/>
      <c r="S628" s="81"/>
      <c r="T628" s="81"/>
      <c r="U628" s="81"/>
      <c r="V628" s="81"/>
      <c r="W628" s="81"/>
      <c r="X628" s="81"/>
      <c r="Y628" s="81"/>
      <c r="Z628" s="81"/>
      <c r="AA628" s="92"/>
      <c r="AB628" s="92"/>
      <c r="AC628" s="92"/>
      <c r="AD628" s="81"/>
      <c r="AE628" s="81"/>
      <c r="AF628" s="81"/>
      <c r="AG628" s="81"/>
      <c r="AH628" s="81"/>
      <c r="AI628" s="81"/>
      <c r="AJ628" s="83"/>
      <c r="AK628" s="84"/>
      <c r="AL628" s="85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3"/>
      <c r="BF628" s="84"/>
      <c r="BG628" s="84"/>
      <c r="BH628" s="84"/>
      <c r="BI628" s="85"/>
    </row>
    <row r="629" spans="1:61" s="308" customFormat="1" ht="15" x14ac:dyDescent="0.25">
      <c r="A629" s="2253"/>
      <c r="B629" s="109" t="s">
        <v>110</v>
      </c>
      <c r="C629" s="324" t="s">
        <v>72</v>
      </c>
      <c r="D629" s="330" t="s">
        <v>10</v>
      </c>
      <c r="E629" s="331" t="s">
        <v>1762</v>
      </c>
      <c r="F629" s="700" t="str">
        <f t="shared" si="50"/>
        <v/>
      </c>
      <c r="G629" s="213"/>
      <c r="H629" s="109"/>
      <c r="I629" s="109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92"/>
      <c r="AB629" s="92"/>
      <c r="AC629" s="92"/>
      <c r="AD629" s="81"/>
      <c r="AE629" s="81"/>
      <c r="AF629" s="81"/>
      <c r="AG629" s="81"/>
      <c r="AH629" s="81"/>
      <c r="AI629" s="81"/>
      <c r="AJ629" s="83"/>
      <c r="AK629" s="84"/>
      <c r="AL629" s="85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3"/>
      <c r="BF629" s="84"/>
      <c r="BG629" s="84"/>
      <c r="BH629" s="84"/>
      <c r="BI629" s="85"/>
    </row>
    <row r="630" spans="1:61" s="315" customFormat="1" ht="15" x14ac:dyDescent="0.25">
      <c r="A630" s="321"/>
      <c r="B630" s="313">
        <v>38</v>
      </c>
      <c r="C630" s="314"/>
      <c r="D630" s="314" t="s">
        <v>843</v>
      </c>
      <c r="E630" s="317">
        <f>SUM(E625:E629)</f>
        <v>292</v>
      </c>
      <c r="F630" s="317"/>
      <c r="G630" s="317">
        <f t="shared" ref="G630:AI630" si="53">SUM(G625:G629)</f>
        <v>0</v>
      </c>
      <c r="H630" s="317">
        <f t="shared" si="53"/>
        <v>0</v>
      </c>
      <c r="I630" s="317">
        <f t="shared" si="53"/>
        <v>20</v>
      </c>
      <c r="J630" s="317">
        <f t="shared" si="53"/>
        <v>20</v>
      </c>
      <c r="K630" s="317">
        <f t="shared" si="53"/>
        <v>20</v>
      </c>
      <c r="L630" s="317">
        <f t="shared" si="53"/>
        <v>0</v>
      </c>
      <c r="M630" s="317">
        <f t="shared" si="53"/>
        <v>0</v>
      </c>
      <c r="N630" s="317">
        <f t="shared" si="53"/>
        <v>24</v>
      </c>
      <c r="O630" s="317">
        <f t="shared" si="53"/>
        <v>24</v>
      </c>
      <c r="P630" s="317">
        <f t="shared" si="53"/>
        <v>34</v>
      </c>
      <c r="Q630" s="317">
        <f t="shared" si="53"/>
        <v>30</v>
      </c>
      <c r="R630" s="317">
        <f t="shared" si="53"/>
        <v>0</v>
      </c>
      <c r="S630" s="317">
        <f t="shared" si="53"/>
        <v>0</v>
      </c>
      <c r="T630" s="317">
        <f t="shared" si="53"/>
        <v>0</v>
      </c>
      <c r="U630" s="317">
        <f t="shared" si="53"/>
        <v>0</v>
      </c>
      <c r="V630" s="317">
        <f t="shared" si="53"/>
        <v>0</v>
      </c>
      <c r="W630" s="317">
        <f t="shared" si="53"/>
        <v>0</v>
      </c>
      <c r="X630" s="317">
        <f t="shared" si="53"/>
        <v>0</v>
      </c>
      <c r="Y630" s="317">
        <f t="shared" si="53"/>
        <v>0</v>
      </c>
      <c r="Z630" s="317">
        <f t="shared" si="53"/>
        <v>0</v>
      </c>
      <c r="AA630" s="317">
        <f t="shared" si="53"/>
        <v>0</v>
      </c>
      <c r="AB630" s="317">
        <f t="shared" si="53"/>
        <v>0</v>
      </c>
      <c r="AC630" s="317">
        <f t="shared" si="53"/>
        <v>0</v>
      </c>
      <c r="AD630" s="317">
        <f t="shared" si="53"/>
        <v>0</v>
      </c>
      <c r="AE630" s="317">
        <f t="shared" si="53"/>
        <v>0</v>
      </c>
      <c r="AF630" s="317">
        <f t="shared" si="53"/>
        <v>0</v>
      </c>
      <c r="AG630" s="317">
        <f t="shared" si="53"/>
        <v>0</v>
      </c>
      <c r="AH630" s="317">
        <f t="shared" si="53"/>
        <v>0</v>
      </c>
      <c r="AI630" s="317">
        <f t="shared" si="53"/>
        <v>0</v>
      </c>
      <c r="AJ630" s="221"/>
      <c r="AK630" s="222"/>
      <c r="AL630" s="223"/>
      <c r="AM630" s="219"/>
      <c r="AN630" s="219"/>
      <c r="AO630" s="219"/>
      <c r="AP630" s="219"/>
      <c r="AQ630" s="219"/>
      <c r="AR630" s="219"/>
      <c r="AS630" s="219"/>
      <c r="AT630" s="219"/>
      <c r="AU630" s="219"/>
      <c r="AV630" s="219"/>
      <c r="AW630" s="219"/>
      <c r="AX630" s="219"/>
      <c r="AY630" s="219"/>
      <c r="AZ630" s="219"/>
      <c r="BA630" s="219"/>
      <c r="BB630" s="219"/>
      <c r="BC630" s="219"/>
      <c r="BD630" s="219"/>
      <c r="BE630" s="221"/>
      <c r="BF630" s="222"/>
      <c r="BG630" s="222"/>
      <c r="BH630" s="222"/>
      <c r="BI630" s="223"/>
    </row>
    <row r="631" spans="1:61" s="308" customFormat="1" ht="15" x14ac:dyDescent="0.25">
      <c r="A631" s="2253">
        <v>6</v>
      </c>
      <c r="B631" s="109" t="s">
        <v>1002</v>
      </c>
      <c r="C631" s="322" t="s">
        <v>75</v>
      </c>
      <c r="D631" s="332" t="s">
        <v>967</v>
      </c>
      <c r="E631" s="322">
        <v>120</v>
      </c>
      <c r="F631" s="322">
        <v>120</v>
      </c>
      <c r="G631" s="213" t="s">
        <v>324</v>
      </c>
      <c r="H631" s="109" t="s">
        <v>84</v>
      </c>
      <c r="I631" s="109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>
        <v>24</v>
      </c>
      <c r="X631" s="81">
        <v>24</v>
      </c>
      <c r="Y631" s="81">
        <v>24</v>
      </c>
      <c r="Z631" s="81">
        <v>24</v>
      </c>
      <c r="AA631" s="92">
        <v>24</v>
      </c>
      <c r="AB631" s="92"/>
      <c r="AC631" s="92"/>
      <c r="AD631" s="81"/>
      <c r="AE631" s="81"/>
      <c r="AF631" s="81"/>
      <c r="AG631" s="81"/>
      <c r="AH631" s="81"/>
      <c r="AI631" s="81"/>
      <c r="AJ631" s="83"/>
      <c r="AK631" s="84"/>
      <c r="AL631" s="85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3"/>
      <c r="BF631" s="84"/>
      <c r="BG631" s="84"/>
      <c r="BH631" s="84"/>
      <c r="BI631" s="85"/>
    </row>
    <row r="632" spans="1:61" s="308" customFormat="1" ht="15" x14ac:dyDescent="0.25">
      <c r="A632" s="2253"/>
      <c r="B632" s="109" t="s">
        <v>1002</v>
      </c>
      <c r="C632" s="322" t="s">
        <v>47</v>
      </c>
      <c r="D632" s="329" t="s">
        <v>934</v>
      </c>
      <c r="E632" s="328">
        <v>60</v>
      </c>
      <c r="F632" s="328">
        <v>60</v>
      </c>
      <c r="G632" s="549" t="s">
        <v>1320</v>
      </c>
      <c r="H632" s="549" t="s">
        <v>345</v>
      </c>
      <c r="I632" s="109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92"/>
      <c r="AB632" s="92"/>
      <c r="AC632" s="92"/>
      <c r="AD632" s="81"/>
      <c r="AE632" s="81"/>
      <c r="AF632" s="81"/>
      <c r="AG632" s="81"/>
      <c r="AH632" s="81"/>
      <c r="AI632" s="81"/>
      <c r="AJ632" s="83"/>
      <c r="AK632" s="84"/>
      <c r="AL632" s="85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3"/>
      <c r="BF632" s="84"/>
      <c r="BG632" s="84"/>
      <c r="BH632" s="84"/>
      <c r="BI632" s="85"/>
    </row>
    <row r="633" spans="1:61" s="308" customFormat="1" ht="15" x14ac:dyDescent="0.25">
      <c r="A633" s="2253"/>
      <c r="B633" s="109" t="s">
        <v>1002</v>
      </c>
      <c r="C633" s="322" t="s">
        <v>68</v>
      </c>
      <c r="D633" s="329" t="s">
        <v>1003</v>
      </c>
      <c r="E633" s="328">
        <v>96</v>
      </c>
      <c r="F633" s="328">
        <v>96</v>
      </c>
      <c r="G633" s="213" t="s">
        <v>986</v>
      </c>
      <c r="H633" s="109" t="s">
        <v>39</v>
      </c>
      <c r="I633" s="109">
        <v>24</v>
      </c>
      <c r="J633" s="81">
        <v>24</v>
      </c>
      <c r="K633" s="81">
        <v>24</v>
      </c>
      <c r="L633" s="81">
        <v>24</v>
      </c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92"/>
      <c r="AB633" s="92"/>
      <c r="AC633" s="92"/>
      <c r="AD633" s="81"/>
      <c r="AE633" s="81"/>
      <c r="AF633" s="81"/>
      <c r="AG633" s="81"/>
      <c r="AH633" s="81"/>
      <c r="AI633" s="81"/>
      <c r="AJ633" s="83"/>
      <c r="AK633" s="84"/>
      <c r="AL633" s="85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3"/>
      <c r="BF633" s="84"/>
      <c r="BG633" s="84"/>
      <c r="BH633" s="84"/>
      <c r="BI633" s="85"/>
    </row>
    <row r="634" spans="1:61" s="308" customFormat="1" ht="15" x14ac:dyDescent="0.25">
      <c r="A634" s="2253"/>
      <c r="B634" s="109" t="s">
        <v>1002</v>
      </c>
      <c r="C634" s="333" t="s">
        <v>51</v>
      </c>
      <c r="D634" s="334" t="s">
        <v>927</v>
      </c>
      <c r="E634" s="328">
        <v>120</v>
      </c>
      <c r="F634" s="328">
        <v>120</v>
      </c>
      <c r="G634" s="213" t="s">
        <v>986</v>
      </c>
      <c r="H634" s="109" t="s">
        <v>39</v>
      </c>
      <c r="I634" s="109"/>
      <c r="J634" s="81"/>
      <c r="K634" s="81"/>
      <c r="L634" s="81"/>
      <c r="M634" s="81">
        <v>24</v>
      </c>
      <c r="N634" s="81">
        <v>24</v>
      </c>
      <c r="O634" s="81">
        <v>24</v>
      </c>
      <c r="P634" s="81">
        <v>24</v>
      </c>
      <c r="Q634" s="81">
        <v>24</v>
      </c>
      <c r="R634" s="81"/>
      <c r="S634" s="81"/>
      <c r="T634" s="81"/>
      <c r="U634" s="81"/>
      <c r="V634" s="81"/>
      <c r="W634" s="81"/>
      <c r="X634" s="81"/>
      <c r="Y634" s="81"/>
      <c r="Z634" s="81"/>
      <c r="AA634" s="92"/>
      <c r="AB634" s="92"/>
      <c r="AC634" s="92"/>
      <c r="AD634" s="81"/>
      <c r="AE634" s="81"/>
      <c r="AF634" s="81"/>
      <c r="AG634" s="81"/>
      <c r="AH634" s="81"/>
      <c r="AI634" s="81"/>
      <c r="AJ634" s="83"/>
      <c r="AK634" s="84"/>
      <c r="AL634" s="85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3"/>
      <c r="BF634" s="84"/>
      <c r="BG634" s="84"/>
      <c r="BH634" s="84"/>
      <c r="BI634" s="85"/>
    </row>
    <row r="635" spans="1:61" s="308" customFormat="1" ht="15" x14ac:dyDescent="0.25">
      <c r="A635" s="2253"/>
      <c r="B635" s="109" t="s">
        <v>1002</v>
      </c>
      <c r="C635" s="333" t="s">
        <v>70</v>
      </c>
      <c r="D635" s="334" t="s">
        <v>937</v>
      </c>
      <c r="E635" s="328">
        <v>75</v>
      </c>
      <c r="F635" s="328">
        <v>75</v>
      </c>
      <c r="G635" s="213" t="s">
        <v>986</v>
      </c>
      <c r="H635" s="109" t="s">
        <v>39</v>
      </c>
      <c r="I635" s="109"/>
      <c r="J635" s="81"/>
      <c r="K635" s="81"/>
      <c r="L635" s="81"/>
      <c r="M635" s="81"/>
      <c r="N635" s="81"/>
      <c r="O635" s="81"/>
      <c r="P635" s="81"/>
      <c r="Q635" s="81"/>
      <c r="R635" s="81">
        <v>24</v>
      </c>
      <c r="S635" s="81">
        <v>24</v>
      </c>
      <c r="T635" s="81">
        <v>24</v>
      </c>
      <c r="U635" s="81">
        <v>3</v>
      </c>
      <c r="V635" s="81"/>
      <c r="W635" s="81"/>
      <c r="X635" s="81"/>
      <c r="Y635" s="81"/>
      <c r="Z635" s="81"/>
      <c r="AA635" s="92"/>
      <c r="AB635" s="92"/>
      <c r="AC635" s="92"/>
      <c r="AD635" s="81"/>
      <c r="AE635" s="81"/>
      <c r="AF635" s="81"/>
      <c r="AG635" s="81"/>
      <c r="AH635" s="81"/>
      <c r="AI635" s="81"/>
      <c r="AJ635" s="83"/>
      <c r="AK635" s="84"/>
      <c r="AL635" s="85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3"/>
      <c r="BF635" s="84"/>
      <c r="BG635" s="84"/>
      <c r="BH635" s="84"/>
      <c r="BI635" s="85"/>
    </row>
    <row r="636" spans="1:61" s="308" customFormat="1" ht="15" x14ac:dyDescent="0.25">
      <c r="A636" s="2253"/>
      <c r="B636" s="109" t="s">
        <v>1002</v>
      </c>
      <c r="C636" s="333" t="s">
        <v>71</v>
      </c>
      <c r="D636" s="334" t="s">
        <v>938</v>
      </c>
      <c r="E636" s="328">
        <v>60</v>
      </c>
      <c r="F636" s="328">
        <v>60</v>
      </c>
      <c r="G636" s="213" t="s">
        <v>986</v>
      </c>
      <c r="H636" s="109" t="s">
        <v>39</v>
      </c>
      <c r="I636" s="109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>
        <v>30</v>
      </c>
      <c r="V636" s="81">
        <v>30</v>
      </c>
      <c r="W636" s="81"/>
      <c r="X636" s="81"/>
      <c r="Y636" s="81"/>
      <c r="Z636" s="81"/>
      <c r="AA636" s="92"/>
      <c r="AB636" s="92"/>
      <c r="AC636" s="92"/>
      <c r="AD636" s="81"/>
      <c r="AE636" s="81"/>
      <c r="AF636" s="81"/>
      <c r="AG636" s="81"/>
      <c r="AH636" s="81"/>
      <c r="AI636" s="81"/>
      <c r="AJ636" s="83"/>
      <c r="AK636" s="84"/>
      <c r="AL636" s="85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3"/>
      <c r="BF636" s="84"/>
      <c r="BG636" s="84"/>
      <c r="BH636" s="84"/>
      <c r="BI636" s="85"/>
    </row>
    <row r="637" spans="1:61" s="308" customFormat="1" ht="15" x14ac:dyDescent="0.25">
      <c r="A637" s="2253"/>
      <c r="B637" s="109" t="s">
        <v>1002</v>
      </c>
      <c r="C637" s="335" t="s">
        <v>72</v>
      </c>
      <c r="D637" s="336" t="s">
        <v>10</v>
      </c>
      <c r="E637" s="337" t="s">
        <v>1762</v>
      </c>
      <c r="F637" s="337"/>
      <c r="G637" s="213"/>
      <c r="H637" s="109"/>
      <c r="I637" s="109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92"/>
      <c r="AB637" s="92"/>
      <c r="AC637" s="92"/>
      <c r="AD637" s="81"/>
      <c r="AE637" s="81"/>
      <c r="AF637" s="81"/>
      <c r="AG637" s="81"/>
      <c r="AH637" s="81"/>
      <c r="AI637" s="81"/>
      <c r="AJ637" s="83"/>
      <c r="AK637" s="84"/>
      <c r="AL637" s="85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3"/>
      <c r="BF637" s="84"/>
      <c r="BG637" s="84"/>
      <c r="BH637" s="84"/>
      <c r="BI637" s="85"/>
    </row>
    <row r="638" spans="1:61" s="315" customFormat="1" ht="15" x14ac:dyDescent="0.25">
      <c r="A638" s="321"/>
      <c r="B638" s="215">
        <v>20</v>
      </c>
      <c r="C638" s="314"/>
      <c r="D638" s="314" t="s">
        <v>843</v>
      </c>
      <c r="E638" s="317">
        <f>SUM(E631:E637)</f>
        <v>531</v>
      </c>
      <c r="F638" s="317"/>
      <c r="G638" s="317">
        <f t="shared" ref="G638:AI638" si="54">SUM(G631:G637)</f>
        <v>0</v>
      </c>
      <c r="H638" s="317">
        <f t="shared" si="54"/>
        <v>0</v>
      </c>
      <c r="I638" s="317">
        <f t="shared" si="54"/>
        <v>24</v>
      </c>
      <c r="J638" s="317">
        <f t="shared" si="54"/>
        <v>24</v>
      </c>
      <c r="K638" s="317">
        <f t="shared" si="54"/>
        <v>24</v>
      </c>
      <c r="L638" s="317">
        <f t="shared" si="54"/>
        <v>24</v>
      </c>
      <c r="M638" s="317">
        <f t="shared" si="54"/>
        <v>24</v>
      </c>
      <c r="N638" s="317">
        <f t="shared" si="54"/>
        <v>24</v>
      </c>
      <c r="O638" s="317">
        <f t="shared" si="54"/>
        <v>24</v>
      </c>
      <c r="P638" s="317">
        <f t="shared" si="54"/>
        <v>24</v>
      </c>
      <c r="Q638" s="317">
        <f t="shared" si="54"/>
        <v>24</v>
      </c>
      <c r="R638" s="317">
        <f t="shared" si="54"/>
        <v>24</v>
      </c>
      <c r="S638" s="317">
        <f t="shared" si="54"/>
        <v>24</v>
      </c>
      <c r="T638" s="317">
        <f t="shared" si="54"/>
        <v>24</v>
      </c>
      <c r="U638" s="317">
        <f t="shared" si="54"/>
        <v>33</v>
      </c>
      <c r="V638" s="317">
        <f t="shared" si="54"/>
        <v>30</v>
      </c>
      <c r="W638" s="317">
        <f t="shared" si="54"/>
        <v>24</v>
      </c>
      <c r="X638" s="317">
        <f t="shared" si="54"/>
        <v>24</v>
      </c>
      <c r="Y638" s="317">
        <f t="shared" si="54"/>
        <v>24</v>
      </c>
      <c r="Z638" s="317">
        <f t="shared" si="54"/>
        <v>24</v>
      </c>
      <c r="AA638" s="317">
        <f t="shared" si="54"/>
        <v>24</v>
      </c>
      <c r="AB638" s="317">
        <f t="shared" si="54"/>
        <v>0</v>
      </c>
      <c r="AC638" s="317">
        <f t="shared" si="54"/>
        <v>0</v>
      </c>
      <c r="AD638" s="317">
        <f t="shared" si="54"/>
        <v>0</v>
      </c>
      <c r="AE638" s="317">
        <f t="shared" si="54"/>
        <v>0</v>
      </c>
      <c r="AF638" s="317">
        <f t="shared" si="54"/>
        <v>0</v>
      </c>
      <c r="AG638" s="317">
        <f t="shared" si="54"/>
        <v>0</v>
      </c>
      <c r="AH638" s="317">
        <f t="shared" si="54"/>
        <v>0</v>
      </c>
      <c r="AI638" s="317">
        <f t="shared" si="54"/>
        <v>0</v>
      </c>
      <c r="AJ638" s="221"/>
      <c r="AK638" s="222"/>
      <c r="AL638" s="223"/>
      <c r="AM638" s="219"/>
      <c r="AN638" s="219"/>
      <c r="AO638" s="219"/>
      <c r="AP638" s="219"/>
      <c r="AQ638" s="219"/>
      <c r="AR638" s="219"/>
      <c r="AS638" s="219"/>
      <c r="AT638" s="219"/>
      <c r="AU638" s="219"/>
      <c r="AV638" s="219"/>
      <c r="AW638" s="219"/>
      <c r="AX638" s="219"/>
      <c r="AY638" s="219"/>
      <c r="AZ638" s="219"/>
      <c r="BA638" s="219"/>
      <c r="BB638" s="219"/>
      <c r="BC638" s="219"/>
      <c r="BD638" s="219"/>
      <c r="BE638" s="221"/>
      <c r="BF638" s="222"/>
      <c r="BG638" s="222"/>
      <c r="BH638" s="222"/>
      <c r="BI638" s="223"/>
    </row>
    <row r="639" spans="1:61" s="308" customFormat="1" ht="15" x14ac:dyDescent="0.25">
      <c r="A639" s="2253">
        <v>7</v>
      </c>
      <c r="B639" s="109" t="s">
        <v>93</v>
      </c>
      <c r="C639" s="338" t="s">
        <v>163</v>
      </c>
      <c r="D639" s="339" t="s">
        <v>941</v>
      </c>
      <c r="E639" s="340">
        <v>30</v>
      </c>
      <c r="F639" s="340">
        <v>30</v>
      </c>
      <c r="G639" s="213" t="s">
        <v>326</v>
      </c>
      <c r="H639" s="109" t="s">
        <v>78</v>
      </c>
      <c r="I639" s="109"/>
      <c r="J639" s="81"/>
      <c r="K639" s="81"/>
      <c r="L639" s="81"/>
      <c r="M639" s="81"/>
      <c r="N639" s="81"/>
      <c r="O639" s="81"/>
      <c r="P639" s="81"/>
      <c r="Q639" s="81"/>
      <c r="R639" s="81"/>
      <c r="S639" s="81">
        <v>30</v>
      </c>
      <c r="T639" s="81"/>
      <c r="U639" s="81"/>
      <c r="V639" s="81"/>
      <c r="W639" s="81"/>
      <c r="X639" s="81"/>
      <c r="Y639" s="81"/>
      <c r="Z639" s="81"/>
      <c r="AA639" s="92"/>
      <c r="AB639" s="92"/>
      <c r="AC639" s="92"/>
      <c r="AD639" s="81"/>
      <c r="AE639" s="81"/>
      <c r="AF639" s="81"/>
      <c r="AG639" s="81"/>
      <c r="AH639" s="81"/>
      <c r="AI639" s="81"/>
      <c r="AJ639" s="83"/>
      <c r="AK639" s="84"/>
      <c r="AL639" s="85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3"/>
      <c r="BF639" s="84"/>
      <c r="BG639" s="84"/>
      <c r="BH639" s="84"/>
      <c r="BI639" s="85"/>
    </row>
    <row r="640" spans="1:61" s="308" customFormat="1" ht="15" x14ac:dyDescent="0.25">
      <c r="A640" s="2253"/>
      <c r="B640" s="109" t="s">
        <v>93</v>
      </c>
      <c r="C640" s="338" t="s">
        <v>75</v>
      </c>
      <c r="D640" s="341" t="s">
        <v>980</v>
      </c>
      <c r="E640" s="338">
        <v>60</v>
      </c>
      <c r="F640" s="338">
        <v>60</v>
      </c>
      <c r="G640" s="213" t="s">
        <v>943</v>
      </c>
      <c r="H640" s="109" t="s">
        <v>44</v>
      </c>
      <c r="I640" s="109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92">
        <v>24</v>
      </c>
      <c r="AB640" s="92">
        <v>24</v>
      </c>
      <c r="AC640" s="92">
        <v>12</v>
      </c>
      <c r="AD640" s="81"/>
      <c r="AE640" s="81"/>
      <c r="AF640" s="81"/>
      <c r="AG640" s="81"/>
      <c r="AH640" s="81"/>
      <c r="AI640" s="81"/>
      <c r="AJ640" s="83"/>
      <c r="AK640" s="84"/>
      <c r="AL640" s="85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3"/>
      <c r="BF640" s="84"/>
      <c r="BG640" s="84"/>
      <c r="BH640" s="84"/>
      <c r="BI640" s="85"/>
    </row>
    <row r="641" spans="1:61" s="308" customFormat="1" ht="15" x14ac:dyDescent="0.25">
      <c r="A641" s="2253"/>
      <c r="B641" s="109" t="s">
        <v>93</v>
      </c>
      <c r="C641" s="338" t="s">
        <v>172</v>
      </c>
      <c r="D641" s="341" t="s">
        <v>982</v>
      </c>
      <c r="E641" s="338">
        <v>100</v>
      </c>
      <c r="F641" s="338">
        <v>100</v>
      </c>
      <c r="G641" s="213" t="s">
        <v>326</v>
      </c>
      <c r="H641" s="109" t="s">
        <v>78</v>
      </c>
      <c r="I641" s="109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>
        <v>20</v>
      </c>
      <c r="U641" s="81">
        <v>20</v>
      </c>
      <c r="V641" s="81">
        <v>24</v>
      </c>
      <c r="W641" s="81">
        <v>24</v>
      </c>
      <c r="X641" s="81">
        <v>12</v>
      </c>
      <c r="Y641" s="81"/>
      <c r="Z641" s="81"/>
      <c r="AA641" s="92"/>
      <c r="AB641" s="92"/>
      <c r="AC641" s="92"/>
      <c r="AD641" s="81"/>
      <c r="AE641" s="81"/>
      <c r="AF641" s="81"/>
      <c r="AG641" s="81"/>
      <c r="AH641" s="81"/>
      <c r="AI641" s="81"/>
      <c r="AJ641" s="83"/>
      <c r="AK641" s="84"/>
      <c r="AL641" s="85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3"/>
      <c r="BF641" s="84"/>
      <c r="BG641" s="84"/>
      <c r="BH641" s="84"/>
      <c r="BI641" s="85"/>
    </row>
    <row r="642" spans="1:61" s="308" customFormat="1" ht="15" x14ac:dyDescent="0.25">
      <c r="A642" s="2253"/>
      <c r="B642" s="109" t="s">
        <v>93</v>
      </c>
      <c r="C642" s="338" t="s">
        <v>49</v>
      </c>
      <c r="D642" s="341" t="s">
        <v>957</v>
      </c>
      <c r="E642" s="338">
        <v>60</v>
      </c>
      <c r="F642" s="338">
        <v>60</v>
      </c>
      <c r="G642" s="213" t="s">
        <v>326</v>
      </c>
      <c r="H642" s="109" t="s">
        <v>78</v>
      </c>
      <c r="I642" s="109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>
        <v>12</v>
      </c>
      <c r="Y642" s="81">
        <v>24</v>
      </c>
      <c r="Z642" s="81">
        <v>24</v>
      </c>
      <c r="AA642" s="92"/>
      <c r="AB642" s="92"/>
      <c r="AC642" s="92"/>
      <c r="AD642" s="81"/>
      <c r="AE642" s="81"/>
      <c r="AF642" s="81"/>
      <c r="AG642" s="81"/>
      <c r="AH642" s="81"/>
      <c r="AI642" s="81"/>
      <c r="AJ642" s="83"/>
      <c r="AK642" s="84"/>
      <c r="AL642" s="85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3"/>
      <c r="BF642" s="84"/>
      <c r="BG642" s="84"/>
      <c r="BH642" s="84"/>
      <c r="BI642" s="85"/>
    </row>
    <row r="643" spans="1:61" s="308" customFormat="1" ht="15" x14ac:dyDescent="0.25">
      <c r="A643" s="2253"/>
      <c r="B643" s="109" t="s">
        <v>93</v>
      </c>
      <c r="C643" s="338" t="s">
        <v>51</v>
      </c>
      <c r="D643" s="342" t="s">
        <v>945</v>
      </c>
      <c r="E643" s="338">
        <v>90</v>
      </c>
      <c r="F643" s="338">
        <v>90</v>
      </c>
      <c r="G643" s="213" t="s">
        <v>943</v>
      </c>
      <c r="H643" s="109" t="s">
        <v>44</v>
      </c>
      <c r="I643" s="109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92"/>
      <c r="AB643" s="92"/>
      <c r="AC643" s="92">
        <v>8</v>
      </c>
      <c r="AD643" s="81">
        <v>24</v>
      </c>
      <c r="AE643" s="81">
        <v>24</v>
      </c>
      <c r="AF643" s="81">
        <v>22</v>
      </c>
      <c r="AG643" s="81">
        <v>12</v>
      </c>
      <c r="AH643" s="81"/>
      <c r="AI643" s="81"/>
      <c r="AJ643" s="83"/>
      <c r="AK643" s="84"/>
      <c r="AL643" s="85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3"/>
      <c r="BF643" s="84"/>
      <c r="BG643" s="84"/>
      <c r="BH643" s="84"/>
      <c r="BI643" s="85"/>
    </row>
    <row r="644" spans="1:61" s="308" customFormat="1" ht="15" x14ac:dyDescent="0.25">
      <c r="A644" s="2253"/>
      <c r="B644" s="109" t="s">
        <v>93</v>
      </c>
      <c r="C644" s="338" t="s">
        <v>83</v>
      </c>
      <c r="D644" s="341" t="s">
        <v>946</v>
      </c>
      <c r="E644" s="322">
        <v>60</v>
      </c>
      <c r="F644" s="322">
        <v>60</v>
      </c>
      <c r="G644" s="213" t="s">
        <v>943</v>
      </c>
      <c r="H644" s="109" t="s">
        <v>44</v>
      </c>
      <c r="I644" s="109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92"/>
      <c r="AB644" s="92"/>
      <c r="AC644" s="92"/>
      <c r="AD644" s="81"/>
      <c r="AE644" s="81"/>
      <c r="AF644" s="81"/>
      <c r="AG644" s="81">
        <v>12</v>
      </c>
      <c r="AH644" s="81">
        <v>24</v>
      </c>
      <c r="AI644" s="81">
        <v>24</v>
      </c>
      <c r="AJ644" s="83"/>
      <c r="AK644" s="84"/>
      <c r="AL644" s="85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3"/>
      <c r="BF644" s="84"/>
      <c r="BG644" s="84"/>
      <c r="BH644" s="84"/>
      <c r="BI644" s="85"/>
    </row>
    <row r="645" spans="1:61" s="308" customFormat="1" ht="15" x14ac:dyDescent="0.25">
      <c r="A645" s="2253"/>
      <c r="B645" s="109" t="s">
        <v>93</v>
      </c>
      <c r="C645" s="338" t="s">
        <v>71</v>
      </c>
      <c r="D645" s="341" t="s">
        <v>948</v>
      </c>
      <c r="E645" s="322">
        <v>90</v>
      </c>
      <c r="F645" s="322">
        <v>90</v>
      </c>
      <c r="G645" s="213" t="s">
        <v>326</v>
      </c>
      <c r="H645" s="109" t="s">
        <v>78</v>
      </c>
      <c r="I645" s="109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92"/>
      <c r="AB645" s="92"/>
      <c r="AC645" s="92"/>
      <c r="AD645" s="81"/>
      <c r="AE645" s="81"/>
      <c r="AF645" s="81"/>
      <c r="AG645" s="81"/>
      <c r="AH645" s="81"/>
      <c r="AI645" s="81"/>
      <c r="AJ645" s="83"/>
      <c r="AK645" s="84"/>
      <c r="AL645" s="85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3"/>
      <c r="BF645" s="84"/>
      <c r="BG645" s="84"/>
      <c r="BH645" s="84"/>
      <c r="BI645" s="85"/>
    </row>
    <row r="646" spans="1:61" s="308" customFormat="1" ht="15" x14ac:dyDescent="0.25">
      <c r="A646" s="2253"/>
      <c r="B646" s="109" t="s">
        <v>93</v>
      </c>
      <c r="C646" s="343" t="s">
        <v>72</v>
      </c>
      <c r="D646" s="344" t="s">
        <v>916</v>
      </c>
      <c r="E646" s="326">
        <v>180</v>
      </c>
      <c r="F646" s="326">
        <v>180</v>
      </c>
      <c r="G646" s="213" t="s">
        <v>331</v>
      </c>
      <c r="H646" s="109" t="s">
        <v>85</v>
      </c>
      <c r="I646" s="109">
        <v>20</v>
      </c>
      <c r="J646" s="81">
        <v>20</v>
      </c>
      <c r="K646" s="81">
        <v>20</v>
      </c>
      <c r="L646" s="81">
        <v>20</v>
      </c>
      <c r="M646" s="81">
        <v>20</v>
      </c>
      <c r="N646" s="81">
        <v>20</v>
      </c>
      <c r="O646" s="81">
        <v>20</v>
      </c>
      <c r="P646" s="81">
        <v>20</v>
      </c>
      <c r="Q646" s="81">
        <v>20</v>
      </c>
      <c r="R646" s="81"/>
      <c r="S646" s="81"/>
      <c r="T646" s="81"/>
      <c r="U646" s="81"/>
      <c r="V646" s="81"/>
      <c r="W646" s="81"/>
      <c r="X646" s="81"/>
      <c r="Y646" s="81"/>
      <c r="Z646" s="81"/>
      <c r="AA646" s="92"/>
      <c r="AB646" s="92"/>
      <c r="AC646" s="92"/>
      <c r="AD646" s="81"/>
      <c r="AE646" s="81"/>
      <c r="AF646" s="81"/>
      <c r="AG646" s="81"/>
      <c r="AH646" s="81"/>
      <c r="AI646" s="81"/>
      <c r="AJ646" s="83"/>
      <c r="AK646" s="84"/>
      <c r="AL646" s="85"/>
      <c r="AM646" s="81">
        <v>20</v>
      </c>
      <c r="AN646" s="81">
        <v>20</v>
      </c>
      <c r="AO646" s="81">
        <v>20</v>
      </c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3"/>
      <c r="BF646" s="84"/>
      <c r="BG646" s="84"/>
      <c r="BH646" s="84"/>
      <c r="BI646" s="85"/>
    </row>
    <row r="647" spans="1:61" s="308" customFormat="1" ht="15" x14ac:dyDescent="0.25">
      <c r="A647" s="2253"/>
      <c r="B647" s="109" t="s">
        <v>93</v>
      </c>
      <c r="C647" s="345" t="s">
        <v>86</v>
      </c>
      <c r="D647" s="346" t="s">
        <v>949</v>
      </c>
      <c r="E647" s="345">
        <v>60</v>
      </c>
      <c r="F647" s="345">
        <v>60</v>
      </c>
      <c r="G647" s="213" t="s">
        <v>342</v>
      </c>
      <c r="H647" s="109" t="s">
        <v>42</v>
      </c>
      <c r="I647" s="109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92"/>
      <c r="AB647" s="92"/>
      <c r="AC647" s="92"/>
      <c r="AD647" s="81"/>
      <c r="AE647" s="81"/>
      <c r="AF647" s="81"/>
      <c r="AG647" s="81"/>
      <c r="AH647" s="81"/>
      <c r="AI647" s="81"/>
      <c r="AJ647" s="83"/>
      <c r="AK647" s="84"/>
      <c r="AL647" s="85"/>
      <c r="AM647" s="81"/>
      <c r="AN647" s="81"/>
      <c r="AO647" s="81"/>
      <c r="AP647" s="81">
        <v>24</v>
      </c>
      <c r="AQ647" s="81">
        <v>24</v>
      </c>
      <c r="AR647" s="81">
        <v>24</v>
      </c>
      <c r="AS647" s="81">
        <v>24</v>
      </c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3"/>
      <c r="BF647" s="84"/>
      <c r="BG647" s="84"/>
      <c r="BH647" s="84"/>
      <c r="BI647" s="85"/>
    </row>
    <row r="648" spans="1:61" s="308" customFormat="1" ht="15" x14ac:dyDescent="0.25">
      <c r="A648" s="2253"/>
      <c r="B648" s="109" t="s">
        <v>93</v>
      </c>
      <c r="C648" s="345" t="s">
        <v>56</v>
      </c>
      <c r="D648" s="346" t="s">
        <v>950</v>
      </c>
      <c r="E648" s="345">
        <v>90</v>
      </c>
      <c r="F648" s="345">
        <v>90</v>
      </c>
      <c r="G648" s="213" t="s">
        <v>342</v>
      </c>
      <c r="H648" s="109" t="s">
        <v>42</v>
      </c>
      <c r="I648" s="109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92"/>
      <c r="AB648" s="92"/>
      <c r="AC648" s="92"/>
      <c r="AD648" s="81"/>
      <c r="AE648" s="81"/>
      <c r="AF648" s="81"/>
      <c r="AG648" s="81"/>
      <c r="AH648" s="81"/>
      <c r="AI648" s="81"/>
      <c r="AJ648" s="83"/>
      <c r="AK648" s="84"/>
      <c r="AL648" s="85"/>
      <c r="AM648" s="81"/>
      <c r="AN648" s="81"/>
      <c r="AO648" s="81"/>
      <c r="AP648" s="81"/>
      <c r="AQ648" s="81"/>
      <c r="AR648" s="81"/>
      <c r="AS648" s="81"/>
      <c r="AT648" s="81">
        <v>24</v>
      </c>
      <c r="AU648" s="81">
        <v>24</v>
      </c>
      <c r="AV648" s="81">
        <v>24</v>
      </c>
      <c r="AW648" s="81">
        <v>24</v>
      </c>
      <c r="AX648" s="81">
        <v>24</v>
      </c>
      <c r="AY648" s="81"/>
      <c r="AZ648" s="81"/>
      <c r="BA648" s="81"/>
      <c r="BB648" s="81"/>
      <c r="BC648" s="81"/>
      <c r="BD648" s="81"/>
      <c r="BE648" s="83"/>
      <c r="BF648" s="84"/>
      <c r="BG648" s="84"/>
      <c r="BH648" s="84"/>
      <c r="BI648" s="85"/>
    </row>
    <row r="649" spans="1:61" s="308" customFormat="1" ht="15" x14ac:dyDescent="0.25">
      <c r="A649" s="2253"/>
      <c r="B649" s="109" t="s">
        <v>93</v>
      </c>
      <c r="C649" s="345" t="s">
        <v>61</v>
      </c>
      <c r="D649" s="346" t="s">
        <v>951</v>
      </c>
      <c r="E649" s="345">
        <v>120</v>
      </c>
      <c r="F649" s="345">
        <v>120</v>
      </c>
      <c r="G649" s="213" t="s">
        <v>342</v>
      </c>
      <c r="H649" s="109" t="s">
        <v>42</v>
      </c>
      <c r="I649" s="109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92"/>
      <c r="AB649" s="92"/>
      <c r="AC649" s="92"/>
      <c r="AD649" s="81"/>
      <c r="AE649" s="81"/>
      <c r="AF649" s="81"/>
      <c r="AG649" s="81"/>
      <c r="AH649" s="81"/>
      <c r="AI649" s="81"/>
      <c r="AJ649" s="83"/>
      <c r="AK649" s="84"/>
      <c r="AL649" s="85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>
        <v>20</v>
      </c>
      <c r="AZ649" s="81"/>
      <c r="BA649" s="81"/>
      <c r="BB649" s="81"/>
      <c r="BC649" s="81"/>
      <c r="BD649" s="81"/>
      <c r="BE649" s="83"/>
      <c r="BF649" s="84"/>
      <c r="BG649" s="84"/>
      <c r="BH649" s="84"/>
      <c r="BI649" s="85"/>
    </row>
    <row r="650" spans="1:61" s="308" customFormat="1" ht="15" x14ac:dyDescent="0.25">
      <c r="A650" s="2253"/>
      <c r="B650" s="109" t="s">
        <v>93</v>
      </c>
      <c r="C650" s="345" t="s">
        <v>32</v>
      </c>
      <c r="D650" s="346" t="s">
        <v>952</v>
      </c>
      <c r="E650" s="345">
        <v>20</v>
      </c>
      <c r="F650" s="345">
        <v>20</v>
      </c>
      <c r="G650" s="213" t="s">
        <v>953</v>
      </c>
      <c r="H650" s="109" t="s">
        <v>33</v>
      </c>
      <c r="I650" s="109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92"/>
      <c r="AB650" s="92"/>
      <c r="AC650" s="92"/>
      <c r="AD650" s="81"/>
      <c r="AE650" s="81"/>
      <c r="AF650" s="81"/>
      <c r="AG650" s="81"/>
      <c r="AH650" s="81"/>
      <c r="AI650" s="81"/>
      <c r="AJ650" s="83"/>
      <c r="AK650" s="84"/>
      <c r="AL650" s="85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>
        <v>24</v>
      </c>
      <c r="BA650" s="81">
        <v>24</v>
      </c>
      <c r="BB650" s="81">
        <v>24</v>
      </c>
      <c r="BC650" s="81">
        <v>24</v>
      </c>
      <c r="BD650" s="81">
        <v>24</v>
      </c>
      <c r="BE650" s="83"/>
      <c r="BF650" s="84"/>
      <c r="BG650" s="84"/>
      <c r="BH650" s="84"/>
      <c r="BI650" s="85"/>
    </row>
    <row r="651" spans="1:61" s="308" customFormat="1" ht="15" x14ac:dyDescent="0.25">
      <c r="A651" s="2253"/>
      <c r="B651" s="109" t="s">
        <v>93</v>
      </c>
      <c r="C651" s="347" t="s">
        <v>34</v>
      </c>
      <c r="D651" s="348" t="s">
        <v>917</v>
      </c>
      <c r="E651" s="347">
        <v>120</v>
      </c>
      <c r="F651" s="347">
        <v>120</v>
      </c>
      <c r="G651" s="213" t="s">
        <v>953</v>
      </c>
      <c r="H651" s="109" t="s">
        <v>33</v>
      </c>
      <c r="I651" s="109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92"/>
      <c r="AB651" s="92"/>
      <c r="AC651" s="92"/>
      <c r="AD651" s="81"/>
      <c r="AE651" s="81"/>
      <c r="AF651" s="81"/>
      <c r="AG651" s="81"/>
      <c r="AH651" s="81"/>
      <c r="AI651" s="81"/>
      <c r="AJ651" s="83"/>
      <c r="AK651" s="84"/>
      <c r="AL651" s="85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3"/>
      <c r="BF651" s="84"/>
      <c r="BG651" s="84"/>
      <c r="BH651" s="84"/>
      <c r="BI651" s="85"/>
    </row>
    <row r="652" spans="1:61" s="315" customFormat="1" ht="15" x14ac:dyDescent="0.25">
      <c r="A652" s="321"/>
      <c r="B652" s="215">
        <v>17</v>
      </c>
      <c r="C652" s="349"/>
      <c r="D652" s="314" t="s">
        <v>843</v>
      </c>
      <c r="E652" s="317">
        <f>SUM(E639:E651)</f>
        <v>1080</v>
      </c>
      <c r="F652" s="317"/>
      <c r="G652" s="317">
        <f t="shared" ref="G652:BD652" si="55">SUM(G639:G651)</f>
        <v>0</v>
      </c>
      <c r="H652" s="317">
        <f t="shared" si="55"/>
        <v>0</v>
      </c>
      <c r="I652" s="317">
        <f t="shared" si="55"/>
        <v>20</v>
      </c>
      <c r="J652" s="317">
        <f t="shared" si="55"/>
        <v>20</v>
      </c>
      <c r="K652" s="317">
        <f t="shared" si="55"/>
        <v>20</v>
      </c>
      <c r="L652" s="317">
        <f t="shared" si="55"/>
        <v>20</v>
      </c>
      <c r="M652" s="317">
        <f t="shared" si="55"/>
        <v>20</v>
      </c>
      <c r="N652" s="317">
        <f t="shared" si="55"/>
        <v>20</v>
      </c>
      <c r="O652" s="317">
        <f t="shared" si="55"/>
        <v>20</v>
      </c>
      <c r="P652" s="317">
        <f t="shared" si="55"/>
        <v>20</v>
      </c>
      <c r="Q652" s="317">
        <f t="shared" si="55"/>
        <v>20</v>
      </c>
      <c r="R652" s="317">
        <f t="shared" si="55"/>
        <v>0</v>
      </c>
      <c r="S652" s="317">
        <f t="shared" si="55"/>
        <v>30</v>
      </c>
      <c r="T652" s="317">
        <f t="shared" si="55"/>
        <v>20</v>
      </c>
      <c r="U652" s="317">
        <f t="shared" si="55"/>
        <v>20</v>
      </c>
      <c r="V652" s="317">
        <f t="shared" si="55"/>
        <v>24</v>
      </c>
      <c r="W652" s="317">
        <f t="shared" si="55"/>
        <v>24</v>
      </c>
      <c r="X652" s="317">
        <f t="shared" si="55"/>
        <v>24</v>
      </c>
      <c r="Y652" s="317">
        <f t="shared" si="55"/>
        <v>24</v>
      </c>
      <c r="Z652" s="317">
        <f t="shared" si="55"/>
        <v>24</v>
      </c>
      <c r="AA652" s="317">
        <f t="shared" si="55"/>
        <v>24</v>
      </c>
      <c r="AB652" s="317">
        <f t="shared" si="55"/>
        <v>24</v>
      </c>
      <c r="AC652" s="317">
        <f t="shared" si="55"/>
        <v>20</v>
      </c>
      <c r="AD652" s="317">
        <f t="shared" si="55"/>
        <v>24</v>
      </c>
      <c r="AE652" s="317">
        <f t="shared" si="55"/>
        <v>24</v>
      </c>
      <c r="AF652" s="317">
        <f t="shared" si="55"/>
        <v>22</v>
      </c>
      <c r="AG652" s="317">
        <f t="shared" si="55"/>
        <v>24</v>
      </c>
      <c r="AH652" s="317">
        <f t="shared" si="55"/>
        <v>24</v>
      </c>
      <c r="AI652" s="317">
        <f t="shared" si="55"/>
        <v>24</v>
      </c>
      <c r="AJ652" s="317">
        <f t="shared" si="55"/>
        <v>0</v>
      </c>
      <c r="AK652" s="317">
        <f t="shared" si="55"/>
        <v>0</v>
      </c>
      <c r="AL652" s="317">
        <f t="shared" si="55"/>
        <v>0</v>
      </c>
      <c r="AM652" s="317">
        <f t="shared" si="55"/>
        <v>20</v>
      </c>
      <c r="AN652" s="317">
        <f t="shared" si="55"/>
        <v>20</v>
      </c>
      <c r="AO652" s="317">
        <f t="shared" si="55"/>
        <v>20</v>
      </c>
      <c r="AP652" s="317">
        <f t="shared" si="55"/>
        <v>24</v>
      </c>
      <c r="AQ652" s="317">
        <f t="shared" si="55"/>
        <v>24</v>
      </c>
      <c r="AR652" s="317">
        <f t="shared" si="55"/>
        <v>24</v>
      </c>
      <c r="AS652" s="317">
        <f t="shared" si="55"/>
        <v>24</v>
      </c>
      <c r="AT652" s="317">
        <f t="shared" si="55"/>
        <v>24</v>
      </c>
      <c r="AU652" s="317">
        <f t="shared" si="55"/>
        <v>24</v>
      </c>
      <c r="AV652" s="317">
        <f t="shared" si="55"/>
        <v>24</v>
      </c>
      <c r="AW652" s="317">
        <f t="shared" si="55"/>
        <v>24</v>
      </c>
      <c r="AX652" s="317">
        <f t="shared" si="55"/>
        <v>24</v>
      </c>
      <c r="AY652" s="317">
        <f t="shared" si="55"/>
        <v>20</v>
      </c>
      <c r="AZ652" s="317">
        <f t="shared" si="55"/>
        <v>24</v>
      </c>
      <c r="BA652" s="317">
        <f t="shared" si="55"/>
        <v>24</v>
      </c>
      <c r="BB652" s="317">
        <f t="shared" si="55"/>
        <v>24</v>
      </c>
      <c r="BC652" s="317">
        <f t="shared" si="55"/>
        <v>24</v>
      </c>
      <c r="BD652" s="317">
        <f t="shared" si="55"/>
        <v>24</v>
      </c>
      <c r="BE652" s="221"/>
      <c r="BF652" s="222"/>
      <c r="BG652" s="222"/>
      <c r="BH652" s="222"/>
      <c r="BI652" s="223"/>
    </row>
    <row r="653" spans="1:61" s="308" customFormat="1" ht="15" x14ac:dyDescent="0.25">
      <c r="A653" s="2253">
        <v>8</v>
      </c>
      <c r="B653" s="109" t="s">
        <v>103</v>
      </c>
      <c r="C653" s="341" t="s">
        <v>47</v>
      </c>
      <c r="D653" s="341" t="s">
        <v>982</v>
      </c>
      <c r="E653" s="322">
        <v>180</v>
      </c>
      <c r="F653" s="322">
        <v>180</v>
      </c>
      <c r="G653" s="213" t="s">
        <v>340</v>
      </c>
      <c r="H653" s="109" t="s">
        <v>101</v>
      </c>
      <c r="I653" s="109">
        <v>20</v>
      </c>
      <c r="J653" s="81">
        <v>20</v>
      </c>
      <c r="K653" s="81">
        <v>20</v>
      </c>
      <c r="L653" s="81">
        <v>20</v>
      </c>
      <c r="M653" s="81">
        <v>20</v>
      </c>
      <c r="N653" s="81">
        <v>20</v>
      </c>
      <c r="O653" s="81">
        <v>20</v>
      </c>
      <c r="P653" s="81">
        <v>20</v>
      </c>
      <c r="Q653" s="81">
        <v>20</v>
      </c>
      <c r="R653" s="81"/>
      <c r="S653" s="81"/>
      <c r="T653" s="81"/>
      <c r="U653" s="81"/>
      <c r="V653" s="81"/>
      <c r="W653" s="81"/>
      <c r="X653" s="81"/>
      <c r="Y653" s="81"/>
      <c r="Z653" s="81"/>
      <c r="AA653" s="92"/>
      <c r="AB653" s="92"/>
      <c r="AC653" s="92"/>
      <c r="AD653" s="81"/>
      <c r="AE653" s="81"/>
      <c r="AF653" s="81"/>
      <c r="AG653" s="81"/>
      <c r="AH653" s="81"/>
      <c r="AI653" s="81"/>
      <c r="AJ653" s="83"/>
      <c r="AK653" s="84"/>
      <c r="AL653" s="85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3"/>
      <c r="BF653" s="84"/>
      <c r="BG653" s="84"/>
      <c r="BH653" s="84"/>
      <c r="BI653" s="85"/>
    </row>
    <row r="654" spans="1:61" s="308" customFormat="1" ht="15" x14ac:dyDescent="0.25">
      <c r="A654" s="2253"/>
      <c r="B654" s="109" t="s">
        <v>103</v>
      </c>
      <c r="C654" s="341" t="s">
        <v>49</v>
      </c>
      <c r="D654" s="341" t="s">
        <v>957</v>
      </c>
      <c r="E654" s="322">
        <v>60</v>
      </c>
      <c r="F654" s="322">
        <v>60</v>
      </c>
      <c r="G654" s="213" t="s">
        <v>333</v>
      </c>
      <c r="H654" s="109" t="s">
        <v>105</v>
      </c>
      <c r="I654" s="109"/>
      <c r="J654" s="81"/>
      <c r="K654" s="81"/>
      <c r="L654" s="81"/>
      <c r="M654" s="81"/>
      <c r="N654" s="81"/>
      <c r="O654" s="81"/>
      <c r="P654" s="81"/>
      <c r="Q654" s="81"/>
      <c r="R654" s="81">
        <v>20</v>
      </c>
      <c r="S654" s="81">
        <v>20</v>
      </c>
      <c r="T654" s="81">
        <v>20</v>
      </c>
      <c r="U654" s="81"/>
      <c r="V654" s="81"/>
      <c r="W654" s="81"/>
      <c r="X654" s="81"/>
      <c r="Y654" s="81"/>
      <c r="Z654" s="81"/>
      <c r="AA654" s="92"/>
      <c r="AB654" s="92"/>
      <c r="AC654" s="92"/>
      <c r="AD654" s="81"/>
      <c r="AE654" s="81"/>
      <c r="AF654" s="81"/>
      <c r="AG654" s="81"/>
      <c r="AH654" s="81"/>
      <c r="AI654" s="81"/>
      <c r="AJ654" s="83"/>
      <c r="AK654" s="84"/>
      <c r="AL654" s="85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3"/>
      <c r="BF654" s="84"/>
      <c r="BG654" s="84"/>
      <c r="BH654" s="84"/>
      <c r="BI654" s="85"/>
    </row>
    <row r="655" spans="1:61" s="308" customFormat="1" ht="15" x14ac:dyDescent="0.25">
      <c r="A655" s="2253"/>
      <c r="B655" s="109" t="s">
        <v>103</v>
      </c>
      <c r="C655" s="341" t="s">
        <v>50</v>
      </c>
      <c r="D655" s="341" t="s">
        <v>945</v>
      </c>
      <c r="E655" s="322">
        <v>90</v>
      </c>
      <c r="F655" s="322">
        <v>90</v>
      </c>
      <c r="G655" s="213" t="s">
        <v>953</v>
      </c>
      <c r="H655" s="109" t="s">
        <v>33</v>
      </c>
      <c r="I655" s="109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92">
        <v>20</v>
      </c>
      <c r="AB655" s="92">
        <v>20</v>
      </c>
      <c r="AC655" s="92">
        <v>20</v>
      </c>
      <c r="AD655" s="81"/>
      <c r="AE655" s="81"/>
      <c r="AF655" s="81"/>
      <c r="AG655" s="81"/>
      <c r="AH655" s="81"/>
      <c r="AI655" s="81"/>
      <c r="AJ655" s="83"/>
      <c r="AK655" s="84"/>
      <c r="AL655" s="85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3"/>
      <c r="BF655" s="84"/>
      <c r="BG655" s="84"/>
      <c r="BH655" s="84"/>
      <c r="BI655" s="85"/>
    </row>
    <row r="656" spans="1:61" s="308" customFormat="1" ht="15" x14ac:dyDescent="0.25">
      <c r="A656" s="2253"/>
      <c r="B656" s="109" t="s">
        <v>103</v>
      </c>
      <c r="C656" s="341" t="s">
        <v>72</v>
      </c>
      <c r="D656" s="341" t="s">
        <v>960</v>
      </c>
      <c r="E656" s="322">
        <v>90</v>
      </c>
      <c r="F656" s="322">
        <v>90</v>
      </c>
      <c r="G656" s="213" t="s">
        <v>953</v>
      </c>
      <c r="H656" s="109" t="s">
        <v>33</v>
      </c>
      <c r="I656" s="109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92"/>
      <c r="AB656" s="92"/>
      <c r="AC656" s="92"/>
      <c r="AD656" s="81">
        <v>20</v>
      </c>
      <c r="AE656" s="81">
        <v>20</v>
      </c>
      <c r="AF656" s="81">
        <v>20</v>
      </c>
      <c r="AG656" s="81">
        <v>20</v>
      </c>
      <c r="AH656" s="81">
        <v>10</v>
      </c>
      <c r="AI656" s="81"/>
      <c r="AJ656" s="83"/>
      <c r="AK656" s="84"/>
      <c r="AL656" s="85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3"/>
      <c r="BF656" s="84"/>
      <c r="BG656" s="84"/>
      <c r="BH656" s="84"/>
      <c r="BI656" s="85"/>
    </row>
    <row r="657" spans="1:61" s="308" customFormat="1" ht="15" x14ac:dyDescent="0.25">
      <c r="A657" s="2253"/>
      <c r="B657" s="109" t="s">
        <v>103</v>
      </c>
      <c r="C657" s="332" t="s">
        <v>54</v>
      </c>
      <c r="D657" s="332" t="s">
        <v>918</v>
      </c>
      <c r="E657" s="322">
        <v>60</v>
      </c>
      <c r="F657" s="322">
        <v>60</v>
      </c>
      <c r="G657" s="213" t="s">
        <v>333</v>
      </c>
      <c r="H657" s="109" t="s">
        <v>105</v>
      </c>
      <c r="I657" s="109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>
        <v>20</v>
      </c>
      <c r="V657" s="81">
        <v>20</v>
      </c>
      <c r="W657" s="81">
        <v>20</v>
      </c>
      <c r="X657" s="81"/>
      <c r="Y657" s="81"/>
      <c r="Z657" s="81"/>
      <c r="AA657" s="92"/>
      <c r="AB657" s="92"/>
      <c r="AC657" s="92"/>
      <c r="AD657" s="81"/>
      <c r="AE657" s="81"/>
      <c r="AF657" s="81"/>
      <c r="AG657" s="81"/>
      <c r="AH657" s="81"/>
      <c r="AI657" s="81"/>
      <c r="AJ657" s="83"/>
      <c r="AK657" s="84"/>
      <c r="AL657" s="85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3"/>
      <c r="BF657" s="84"/>
      <c r="BG657" s="84"/>
      <c r="BH657" s="84"/>
      <c r="BI657" s="85"/>
    </row>
    <row r="658" spans="1:61" s="308" customFormat="1" ht="15" x14ac:dyDescent="0.25">
      <c r="A658" s="2253"/>
      <c r="B658" s="109" t="s">
        <v>103</v>
      </c>
      <c r="C658" s="350" t="s">
        <v>56</v>
      </c>
      <c r="D658" s="350" t="s">
        <v>954</v>
      </c>
      <c r="E658" s="326">
        <v>60</v>
      </c>
      <c r="F658" s="326">
        <v>60</v>
      </c>
      <c r="G658" s="213" t="s">
        <v>333</v>
      </c>
      <c r="H658" s="109" t="s">
        <v>105</v>
      </c>
      <c r="I658" s="109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>
        <v>20</v>
      </c>
      <c r="Y658" s="81">
        <v>20</v>
      </c>
      <c r="Z658" s="81">
        <v>20</v>
      </c>
      <c r="AA658" s="92"/>
      <c r="AB658" s="92"/>
      <c r="AC658" s="92"/>
      <c r="AD658" s="81"/>
      <c r="AE658" s="81"/>
      <c r="AF658" s="81"/>
      <c r="AG658" s="81"/>
      <c r="AH658" s="81"/>
      <c r="AI658" s="81"/>
      <c r="AJ658" s="83"/>
      <c r="AK658" s="84"/>
      <c r="AL658" s="85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3"/>
      <c r="BF658" s="84"/>
      <c r="BG658" s="84"/>
      <c r="BH658" s="84"/>
      <c r="BI658" s="85"/>
    </row>
    <row r="659" spans="1:61" s="308" customFormat="1" ht="15" x14ac:dyDescent="0.25">
      <c r="A659" s="2253"/>
      <c r="B659" s="109" t="s">
        <v>103</v>
      </c>
      <c r="C659" s="139" t="s">
        <v>158</v>
      </c>
      <c r="D659" s="160" t="s">
        <v>852</v>
      </c>
      <c r="E659" s="108">
        <v>90</v>
      </c>
      <c r="F659" s="108">
        <v>90</v>
      </c>
      <c r="G659" s="108" t="s">
        <v>372</v>
      </c>
      <c r="H659" s="141" t="s">
        <v>142</v>
      </c>
      <c r="I659" s="109">
        <v>40</v>
      </c>
      <c r="J659" s="141">
        <v>25</v>
      </c>
      <c r="K659" s="141">
        <v>25</v>
      </c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92"/>
      <c r="AB659" s="92"/>
      <c r="AC659" s="92"/>
      <c r="AD659" s="81"/>
      <c r="AE659" s="81"/>
      <c r="AF659" s="81"/>
      <c r="AG659" s="81"/>
      <c r="AH659" s="81"/>
      <c r="AI659" s="81"/>
      <c r="AJ659" s="83"/>
      <c r="AK659" s="84"/>
      <c r="AL659" s="85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3"/>
      <c r="BF659" s="84"/>
      <c r="BG659" s="84"/>
      <c r="BH659" s="84"/>
      <c r="BI659" s="85"/>
    </row>
    <row r="660" spans="1:61" s="308" customFormat="1" ht="15" x14ac:dyDescent="0.25">
      <c r="A660" s="2253"/>
      <c r="B660" s="109" t="s">
        <v>103</v>
      </c>
      <c r="C660" s="351" t="s">
        <v>61</v>
      </c>
      <c r="D660" s="351" t="s">
        <v>10</v>
      </c>
      <c r="E660" s="225" t="s">
        <v>1784</v>
      </c>
      <c r="F660" s="225"/>
      <c r="G660" s="213"/>
      <c r="H660" s="109"/>
      <c r="I660" s="109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92"/>
      <c r="AB660" s="92"/>
      <c r="AC660" s="92"/>
      <c r="AD660" s="81"/>
      <c r="AE660" s="81"/>
      <c r="AF660" s="81"/>
      <c r="AG660" s="81"/>
      <c r="AH660" s="81"/>
      <c r="AI660" s="81"/>
      <c r="AJ660" s="83"/>
      <c r="AK660" s="84"/>
      <c r="AL660" s="85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3"/>
      <c r="BF660" s="84"/>
      <c r="BG660" s="84"/>
      <c r="BH660" s="84"/>
      <c r="BI660" s="85"/>
    </row>
    <row r="661" spans="1:61" s="360" customFormat="1" ht="15" x14ac:dyDescent="0.25">
      <c r="A661" s="352"/>
      <c r="B661" s="353">
        <v>24</v>
      </c>
      <c r="C661" s="354"/>
      <c r="D661" s="354" t="s">
        <v>843</v>
      </c>
      <c r="E661" s="355">
        <f>SUM(E653:E660)</f>
        <v>630</v>
      </c>
      <c r="F661" s="355"/>
      <c r="G661" s="355">
        <f t="shared" ref="G661:AI661" si="56">SUM(G653:G660)</f>
        <v>0</v>
      </c>
      <c r="H661" s="355">
        <f t="shared" si="56"/>
        <v>0</v>
      </c>
      <c r="I661" s="355">
        <f t="shared" si="56"/>
        <v>60</v>
      </c>
      <c r="J661" s="355">
        <f t="shared" si="56"/>
        <v>45</v>
      </c>
      <c r="K661" s="355">
        <f t="shared" si="56"/>
        <v>45</v>
      </c>
      <c r="L661" s="355">
        <f t="shared" si="56"/>
        <v>20</v>
      </c>
      <c r="M661" s="355">
        <f t="shared" si="56"/>
        <v>20</v>
      </c>
      <c r="N661" s="355">
        <f t="shared" si="56"/>
        <v>20</v>
      </c>
      <c r="O661" s="355">
        <f t="shared" si="56"/>
        <v>20</v>
      </c>
      <c r="P661" s="355">
        <f t="shared" si="56"/>
        <v>20</v>
      </c>
      <c r="Q661" s="355">
        <f t="shared" si="56"/>
        <v>20</v>
      </c>
      <c r="R661" s="355">
        <f t="shared" si="56"/>
        <v>20</v>
      </c>
      <c r="S661" s="355">
        <f t="shared" si="56"/>
        <v>20</v>
      </c>
      <c r="T661" s="355">
        <f t="shared" si="56"/>
        <v>20</v>
      </c>
      <c r="U661" s="355">
        <f t="shared" si="56"/>
        <v>20</v>
      </c>
      <c r="V661" s="355">
        <f t="shared" si="56"/>
        <v>20</v>
      </c>
      <c r="W661" s="355">
        <f t="shared" si="56"/>
        <v>20</v>
      </c>
      <c r="X661" s="355">
        <f t="shared" si="56"/>
        <v>20</v>
      </c>
      <c r="Y661" s="355">
        <f t="shared" si="56"/>
        <v>20</v>
      </c>
      <c r="Z661" s="355">
        <f t="shared" si="56"/>
        <v>20</v>
      </c>
      <c r="AA661" s="355">
        <f t="shared" si="56"/>
        <v>20</v>
      </c>
      <c r="AB661" s="355">
        <f t="shared" si="56"/>
        <v>20</v>
      </c>
      <c r="AC661" s="355">
        <f t="shared" si="56"/>
        <v>20</v>
      </c>
      <c r="AD661" s="355">
        <f t="shared" si="56"/>
        <v>20</v>
      </c>
      <c r="AE661" s="355">
        <f t="shared" si="56"/>
        <v>20</v>
      </c>
      <c r="AF661" s="355">
        <f t="shared" si="56"/>
        <v>20</v>
      </c>
      <c r="AG661" s="355">
        <f t="shared" si="56"/>
        <v>20</v>
      </c>
      <c r="AH661" s="355">
        <f t="shared" si="56"/>
        <v>10</v>
      </c>
      <c r="AI661" s="355">
        <f t="shared" si="56"/>
        <v>0</v>
      </c>
      <c r="AJ661" s="356"/>
      <c r="AK661" s="357"/>
      <c r="AL661" s="358"/>
      <c r="AM661" s="359"/>
      <c r="AN661" s="359"/>
      <c r="AO661" s="359"/>
      <c r="AP661" s="359"/>
      <c r="AQ661" s="359"/>
      <c r="AR661" s="359"/>
      <c r="AS661" s="359"/>
      <c r="AT661" s="359"/>
      <c r="AU661" s="359"/>
      <c r="AV661" s="359"/>
      <c r="AW661" s="359"/>
      <c r="AX661" s="359"/>
      <c r="AY661" s="359"/>
      <c r="AZ661" s="359"/>
      <c r="BA661" s="359"/>
      <c r="BB661" s="359"/>
      <c r="BC661" s="359"/>
      <c r="BD661" s="359"/>
      <c r="BE661" s="356"/>
      <c r="BF661" s="357"/>
      <c r="BG661" s="357"/>
      <c r="BH661" s="357"/>
      <c r="BI661" s="358"/>
    </row>
    <row r="662" spans="1:61" s="308" customFormat="1" ht="15" x14ac:dyDescent="0.25">
      <c r="A662" s="2253">
        <v>9</v>
      </c>
      <c r="B662" s="109" t="s">
        <v>104</v>
      </c>
      <c r="C662" s="341" t="s">
        <v>69</v>
      </c>
      <c r="D662" s="341" t="s">
        <v>941</v>
      </c>
      <c r="E662" s="322">
        <v>30</v>
      </c>
      <c r="F662" s="187">
        <f t="shared" ref="F662:F684" si="57">IF(LEFT(E662,1)="*","", IF(LEFT(C662,2)="MĐ",E662*2,E662))</f>
        <v>30</v>
      </c>
      <c r="G662" s="213" t="s">
        <v>344</v>
      </c>
      <c r="H662" s="109" t="s">
        <v>87</v>
      </c>
      <c r="I662" s="109"/>
      <c r="J662" s="81"/>
      <c r="K662" s="81"/>
      <c r="L662" s="81"/>
      <c r="M662" s="81"/>
      <c r="N662" s="81"/>
      <c r="O662" s="81"/>
      <c r="P662" s="81">
        <v>30</v>
      </c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92"/>
      <c r="AB662" s="92"/>
      <c r="AC662" s="92"/>
      <c r="AD662" s="81"/>
      <c r="AE662" s="81"/>
      <c r="AF662" s="81"/>
      <c r="AG662" s="81"/>
      <c r="AH662" s="81"/>
      <c r="AI662" s="81"/>
      <c r="AJ662" s="83"/>
      <c r="AK662" s="84"/>
      <c r="AL662" s="85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3"/>
      <c r="BF662" s="84"/>
      <c r="BG662" s="84"/>
      <c r="BH662" s="84"/>
      <c r="BI662" s="85"/>
    </row>
    <row r="663" spans="1:61" s="308" customFormat="1" ht="15" x14ac:dyDescent="0.25">
      <c r="A663" s="2253"/>
      <c r="B663" s="109" t="s">
        <v>104</v>
      </c>
      <c r="C663" s="332" t="s">
        <v>49</v>
      </c>
      <c r="D663" s="332" t="s">
        <v>957</v>
      </c>
      <c r="E663" s="322">
        <v>60</v>
      </c>
      <c r="F663" s="187">
        <f t="shared" si="57"/>
        <v>120</v>
      </c>
      <c r="G663" s="213" t="s">
        <v>376</v>
      </c>
      <c r="H663" s="109" t="s">
        <v>62</v>
      </c>
      <c r="I663" s="109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92"/>
      <c r="AB663" s="92"/>
      <c r="AC663" s="92"/>
      <c r="AD663" s="81"/>
      <c r="AE663" s="81"/>
      <c r="AF663" s="81"/>
      <c r="AG663" s="81"/>
      <c r="AH663" s="81"/>
      <c r="AI663" s="81"/>
      <c r="AJ663" s="83"/>
      <c r="AK663" s="84"/>
      <c r="AL663" s="85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3"/>
      <c r="BF663" s="84"/>
      <c r="BG663" s="84"/>
      <c r="BH663" s="84"/>
      <c r="BI663" s="85"/>
    </row>
    <row r="664" spans="1:61" s="308" customFormat="1" ht="15" x14ac:dyDescent="0.25">
      <c r="A664" s="2253"/>
      <c r="B664" s="109" t="s">
        <v>104</v>
      </c>
      <c r="C664" s="341" t="s">
        <v>79</v>
      </c>
      <c r="D664" s="341" t="s">
        <v>948</v>
      </c>
      <c r="E664" s="338">
        <v>90</v>
      </c>
      <c r="F664" s="187">
        <f t="shared" si="57"/>
        <v>90</v>
      </c>
      <c r="G664" s="213" t="s">
        <v>913</v>
      </c>
      <c r="H664" s="109" t="s">
        <v>99</v>
      </c>
      <c r="I664" s="109">
        <v>20</v>
      </c>
      <c r="J664" s="81">
        <v>20</v>
      </c>
      <c r="K664" s="81">
        <v>20</v>
      </c>
      <c r="L664" s="81">
        <v>10</v>
      </c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92"/>
      <c r="AB664" s="92"/>
      <c r="AC664" s="92"/>
      <c r="AD664" s="81"/>
      <c r="AE664" s="81"/>
      <c r="AF664" s="81"/>
      <c r="AG664" s="81"/>
      <c r="AH664" s="81"/>
      <c r="AI664" s="81"/>
      <c r="AJ664" s="83"/>
      <c r="AK664" s="84"/>
      <c r="AL664" s="85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3"/>
      <c r="BF664" s="84"/>
      <c r="BG664" s="84"/>
      <c r="BH664" s="84"/>
      <c r="BI664" s="85"/>
    </row>
    <row r="665" spans="1:61" s="308" customFormat="1" ht="15" x14ac:dyDescent="0.25">
      <c r="A665" s="2253"/>
      <c r="B665" s="109" t="s">
        <v>104</v>
      </c>
      <c r="C665" s="341" t="s">
        <v>83</v>
      </c>
      <c r="D665" s="341" t="s">
        <v>951</v>
      </c>
      <c r="E665" s="338">
        <v>120</v>
      </c>
      <c r="F665" s="187">
        <f t="shared" si="57"/>
        <v>240</v>
      </c>
      <c r="G665" s="213" t="s">
        <v>376</v>
      </c>
      <c r="H665" s="109" t="s">
        <v>62</v>
      </c>
      <c r="I665" s="109"/>
      <c r="J665" s="81"/>
      <c r="K665" s="81"/>
      <c r="L665" s="81"/>
      <c r="M665" s="81"/>
      <c r="N665" s="81"/>
      <c r="O665" s="81"/>
      <c r="P665" s="81"/>
      <c r="Q665" s="81">
        <v>20</v>
      </c>
      <c r="R665" s="81">
        <v>20</v>
      </c>
      <c r="S665" s="81">
        <v>20</v>
      </c>
      <c r="T665" s="81">
        <v>20</v>
      </c>
      <c r="U665" s="81">
        <v>20</v>
      </c>
      <c r="V665" s="81">
        <v>20</v>
      </c>
      <c r="W665" s="81"/>
      <c r="X665" s="81"/>
      <c r="Y665" s="81"/>
      <c r="Z665" s="81"/>
      <c r="AA665" s="92"/>
      <c r="AB665" s="92"/>
      <c r="AC665" s="92"/>
      <c r="AD665" s="81"/>
      <c r="AE665" s="81"/>
      <c r="AF665" s="81"/>
      <c r="AG665" s="81"/>
      <c r="AH665" s="81"/>
      <c r="AI665" s="81"/>
      <c r="AJ665" s="83"/>
      <c r="AK665" s="84"/>
      <c r="AL665" s="85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3"/>
      <c r="BF665" s="84"/>
      <c r="BG665" s="84"/>
      <c r="BH665" s="84"/>
      <c r="BI665" s="85"/>
    </row>
    <row r="666" spans="1:61" s="308" customFormat="1" ht="15" x14ac:dyDescent="0.25">
      <c r="A666" s="2253"/>
      <c r="B666" s="109" t="s">
        <v>104</v>
      </c>
      <c r="C666" s="341" t="s">
        <v>88</v>
      </c>
      <c r="D666" s="341" t="s">
        <v>917</v>
      </c>
      <c r="E666" s="338">
        <v>104</v>
      </c>
      <c r="F666" s="187">
        <f t="shared" si="57"/>
        <v>208</v>
      </c>
      <c r="G666" s="213" t="s">
        <v>344</v>
      </c>
      <c r="H666" s="109" t="s">
        <v>87</v>
      </c>
      <c r="I666" s="109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92"/>
      <c r="AB666" s="92">
        <v>20</v>
      </c>
      <c r="AC666" s="92">
        <v>20</v>
      </c>
      <c r="AD666" s="81">
        <v>20</v>
      </c>
      <c r="AE666" s="81">
        <v>20</v>
      </c>
      <c r="AF666" s="81">
        <v>24</v>
      </c>
      <c r="AG666" s="81"/>
      <c r="AH666" s="81"/>
      <c r="AI666" s="81"/>
      <c r="AJ666" s="83"/>
      <c r="AK666" s="84"/>
      <c r="AL666" s="85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3"/>
      <c r="BF666" s="84"/>
      <c r="BG666" s="84"/>
      <c r="BH666" s="84"/>
      <c r="BI666" s="85"/>
    </row>
    <row r="667" spans="1:61" s="308" customFormat="1" ht="15" x14ac:dyDescent="0.25">
      <c r="A667" s="2253"/>
      <c r="B667" s="109" t="s">
        <v>104</v>
      </c>
      <c r="C667" s="341" t="s">
        <v>72</v>
      </c>
      <c r="D667" s="341" t="s">
        <v>960</v>
      </c>
      <c r="E667" s="338">
        <v>90</v>
      </c>
      <c r="F667" s="187">
        <f t="shared" si="57"/>
        <v>180</v>
      </c>
      <c r="G667" s="213" t="s">
        <v>344</v>
      </c>
      <c r="H667" s="109" t="s">
        <v>87</v>
      </c>
      <c r="I667" s="109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>
        <v>20</v>
      </c>
      <c r="X667" s="81">
        <v>20</v>
      </c>
      <c r="Y667" s="81">
        <v>20</v>
      </c>
      <c r="Z667" s="81">
        <v>20</v>
      </c>
      <c r="AA667" s="92">
        <v>10</v>
      </c>
      <c r="AB667" s="92"/>
      <c r="AC667" s="92"/>
      <c r="AD667" s="81"/>
      <c r="AE667" s="81"/>
      <c r="AF667" s="81"/>
      <c r="AG667" s="81"/>
      <c r="AH667" s="81"/>
      <c r="AI667" s="81"/>
      <c r="AJ667" s="83"/>
      <c r="AK667" s="84"/>
      <c r="AL667" s="85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3"/>
      <c r="BF667" s="84"/>
      <c r="BG667" s="84"/>
      <c r="BH667" s="84"/>
      <c r="BI667" s="85"/>
    </row>
    <row r="668" spans="1:61" s="308" customFormat="1" ht="15" x14ac:dyDescent="0.25">
      <c r="A668" s="2253"/>
      <c r="B668" s="109" t="s">
        <v>104</v>
      </c>
      <c r="C668" s="341" t="s">
        <v>54</v>
      </c>
      <c r="D668" s="341" t="s">
        <v>918</v>
      </c>
      <c r="E668" s="338">
        <v>60</v>
      </c>
      <c r="F668" s="187">
        <f t="shared" si="57"/>
        <v>120</v>
      </c>
      <c r="G668" s="213" t="s">
        <v>344</v>
      </c>
      <c r="H668" s="109" t="s">
        <v>87</v>
      </c>
      <c r="I668" s="109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92"/>
      <c r="AB668" s="92"/>
      <c r="AC668" s="92"/>
      <c r="AD668" s="81"/>
      <c r="AE668" s="81"/>
      <c r="AF668" s="81"/>
      <c r="AG668" s="81">
        <v>20</v>
      </c>
      <c r="AH668" s="81">
        <v>20</v>
      </c>
      <c r="AI668" s="81">
        <v>20</v>
      </c>
      <c r="AJ668" s="83"/>
      <c r="AK668" s="84"/>
      <c r="AL668" s="85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3"/>
      <c r="BF668" s="84"/>
      <c r="BG668" s="84"/>
      <c r="BH668" s="84"/>
      <c r="BI668" s="85"/>
    </row>
    <row r="669" spans="1:61" s="308" customFormat="1" ht="15" x14ac:dyDescent="0.25">
      <c r="A669" s="2253"/>
      <c r="B669" s="109" t="s">
        <v>104</v>
      </c>
      <c r="C669" s="344" t="s">
        <v>56</v>
      </c>
      <c r="D669" s="344" t="s">
        <v>954</v>
      </c>
      <c r="E669" s="343">
        <v>60</v>
      </c>
      <c r="F669" s="187">
        <f t="shared" si="57"/>
        <v>120</v>
      </c>
      <c r="G669" s="213" t="s">
        <v>913</v>
      </c>
      <c r="H669" s="109" t="s">
        <v>99</v>
      </c>
      <c r="I669" s="109"/>
      <c r="J669" s="81"/>
      <c r="K669" s="81"/>
      <c r="L669" s="81"/>
      <c r="M669" s="81">
        <v>20</v>
      </c>
      <c r="N669" s="81">
        <v>20</v>
      </c>
      <c r="O669" s="81">
        <v>20</v>
      </c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92"/>
      <c r="AB669" s="92"/>
      <c r="AC669" s="92"/>
      <c r="AD669" s="81"/>
      <c r="AE669" s="81"/>
      <c r="AF669" s="81"/>
      <c r="AG669" s="81"/>
      <c r="AH669" s="81"/>
      <c r="AI669" s="81"/>
      <c r="AJ669" s="83"/>
      <c r="AK669" s="84"/>
      <c r="AL669" s="85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3"/>
      <c r="BF669" s="84"/>
      <c r="BG669" s="84"/>
      <c r="BH669" s="84"/>
      <c r="BI669" s="85"/>
    </row>
    <row r="670" spans="1:61" s="308" customFormat="1" ht="15" x14ac:dyDescent="0.25">
      <c r="A670" s="2253"/>
      <c r="B670" s="109" t="s">
        <v>104</v>
      </c>
      <c r="C670" s="351" t="s">
        <v>61</v>
      </c>
      <c r="D670" s="351" t="s">
        <v>10</v>
      </c>
      <c r="E670" s="225" t="s">
        <v>1784</v>
      </c>
      <c r="F670" s="187" t="str">
        <f t="shared" si="57"/>
        <v/>
      </c>
      <c r="G670" s="213"/>
      <c r="H670" s="109"/>
      <c r="I670" s="109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92"/>
      <c r="AB670" s="92"/>
      <c r="AC670" s="92"/>
      <c r="AD670" s="81"/>
      <c r="AE670" s="81"/>
      <c r="AF670" s="81"/>
      <c r="AG670" s="81"/>
      <c r="AH670" s="81"/>
      <c r="AI670" s="81"/>
      <c r="AJ670" s="83"/>
      <c r="AK670" s="84"/>
      <c r="AL670" s="85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3"/>
      <c r="BF670" s="84"/>
      <c r="BG670" s="84"/>
      <c r="BH670" s="84"/>
      <c r="BI670" s="85"/>
    </row>
    <row r="671" spans="1:61" s="315" customFormat="1" ht="15" x14ac:dyDescent="0.25">
      <c r="A671" s="321"/>
      <c r="B671" s="215">
        <v>33</v>
      </c>
      <c r="C671" s="361"/>
      <c r="D671" s="361" t="s">
        <v>843</v>
      </c>
      <c r="E671" s="317">
        <f>SUM(E662:E670)</f>
        <v>614</v>
      </c>
      <c r="F671" s="317"/>
      <c r="G671" s="317">
        <f t="shared" ref="G671:AI671" si="58">SUM(G662:G670)</f>
        <v>0</v>
      </c>
      <c r="H671" s="317">
        <f t="shared" si="58"/>
        <v>0</v>
      </c>
      <c r="I671" s="317">
        <f t="shared" si="58"/>
        <v>20</v>
      </c>
      <c r="J671" s="317">
        <f t="shared" si="58"/>
        <v>20</v>
      </c>
      <c r="K671" s="317">
        <f t="shared" si="58"/>
        <v>20</v>
      </c>
      <c r="L671" s="317">
        <f t="shared" si="58"/>
        <v>10</v>
      </c>
      <c r="M671" s="317">
        <f t="shared" si="58"/>
        <v>20</v>
      </c>
      <c r="N671" s="317">
        <f t="shared" si="58"/>
        <v>20</v>
      </c>
      <c r="O671" s="317">
        <f t="shared" si="58"/>
        <v>20</v>
      </c>
      <c r="P671" s="317">
        <f t="shared" si="58"/>
        <v>30</v>
      </c>
      <c r="Q671" s="317">
        <f t="shared" si="58"/>
        <v>20</v>
      </c>
      <c r="R671" s="317">
        <f t="shared" si="58"/>
        <v>20</v>
      </c>
      <c r="S671" s="317">
        <f t="shared" si="58"/>
        <v>20</v>
      </c>
      <c r="T671" s="317">
        <f t="shared" si="58"/>
        <v>20</v>
      </c>
      <c r="U671" s="317">
        <f t="shared" si="58"/>
        <v>20</v>
      </c>
      <c r="V671" s="317">
        <f t="shared" si="58"/>
        <v>20</v>
      </c>
      <c r="W671" s="317">
        <f t="shared" si="58"/>
        <v>20</v>
      </c>
      <c r="X671" s="317">
        <f t="shared" si="58"/>
        <v>20</v>
      </c>
      <c r="Y671" s="317">
        <f t="shared" si="58"/>
        <v>20</v>
      </c>
      <c r="Z671" s="317">
        <f t="shared" si="58"/>
        <v>20</v>
      </c>
      <c r="AA671" s="317">
        <f t="shared" si="58"/>
        <v>10</v>
      </c>
      <c r="AB671" s="317">
        <f t="shared" si="58"/>
        <v>20</v>
      </c>
      <c r="AC671" s="317">
        <f t="shared" si="58"/>
        <v>20</v>
      </c>
      <c r="AD671" s="317">
        <f t="shared" si="58"/>
        <v>20</v>
      </c>
      <c r="AE671" s="317">
        <f t="shared" si="58"/>
        <v>20</v>
      </c>
      <c r="AF671" s="317">
        <f t="shared" si="58"/>
        <v>24</v>
      </c>
      <c r="AG671" s="317">
        <f t="shared" si="58"/>
        <v>20</v>
      </c>
      <c r="AH671" s="317">
        <f t="shared" si="58"/>
        <v>20</v>
      </c>
      <c r="AI671" s="317">
        <f t="shared" si="58"/>
        <v>20</v>
      </c>
      <c r="AJ671" s="221"/>
      <c r="AK671" s="222"/>
      <c r="AL671" s="223"/>
      <c r="AM671" s="219"/>
      <c r="AN671" s="219"/>
      <c r="AO671" s="219"/>
      <c r="AP671" s="219"/>
      <c r="AQ671" s="219"/>
      <c r="AR671" s="219"/>
      <c r="AS671" s="219"/>
      <c r="AT671" s="219"/>
      <c r="AU671" s="219"/>
      <c r="AV671" s="219"/>
      <c r="AW671" s="219"/>
      <c r="AX671" s="219"/>
      <c r="AY671" s="219"/>
      <c r="AZ671" s="219"/>
      <c r="BA671" s="219"/>
      <c r="BB671" s="219"/>
      <c r="BC671" s="219"/>
      <c r="BD671" s="219"/>
      <c r="BE671" s="221"/>
      <c r="BF671" s="222"/>
      <c r="BG671" s="222"/>
      <c r="BH671" s="222"/>
      <c r="BI671" s="223"/>
    </row>
    <row r="672" spans="1:61" s="308" customFormat="1" ht="15" x14ac:dyDescent="0.25">
      <c r="A672" s="2253">
        <v>10</v>
      </c>
      <c r="B672" s="109" t="s">
        <v>1803</v>
      </c>
      <c r="C672" s="362" t="s">
        <v>153</v>
      </c>
      <c r="D672" s="363" t="s">
        <v>148</v>
      </c>
      <c r="E672" s="362">
        <v>75</v>
      </c>
      <c r="F672" s="187">
        <f t="shared" si="57"/>
        <v>75</v>
      </c>
      <c r="G672" s="213"/>
      <c r="H672" s="109" t="s">
        <v>415</v>
      </c>
      <c r="I672" s="109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92"/>
      <c r="AB672" s="92"/>
      <c r="AC672" s="92"/>
      <c r="AD672" s="81"/>
      <c r="AE672" s="81"/>
      <c r="AF672" s="81"/>
      <c r="AG672" s="81"/>
      <c r="AH672" s="81"/>
      <c r="AI672" s="81"/>
      <c r="AJ672" s="83"/>
      <c r="AK672" s="84"/>
      <c r="AL672" s="85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3"/>
      <c r="BF672" s="84"/>
      <c r="BG672" s="84"/>
      <c r="BH672" s="84"/>
      <c r="BI672" s="85"/>
    </row>
    <row r="673" spans="1:61" s="308" customFormat="1" ht="15" x14ac:dyDescent="0.25">
      <c r="A673" s="2253"/>
      <c r="B673" s="109" t="s">
        <v>1803</v>
      </c>
      <c r="C673" s="362" t="s">
        <v>154</v>
      </c>
      <c r="D673" s="363" t="s">
        <v>136</v>
      </c>
      <c r="E673" s="362">
        <v>30</v>
      </c>
      <c r="F673" s="187">
        <f t="shared" si="57"/>
        <v>30</v>
      </c>
      <c r="G673" s="213"/>
      <c r="H673" s="109" t="s">
        <v>635</v>
      </c>
      <c r="I673" s="109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92"/>
      <c r="AB673" s="92"/>
      <c r="AC673" s="92"/>
      <c r="AD673" s="81"/>
      <c r="AE673" s="81"/>
      <c r="AF673" s="81"/>
      <c r="AG673" s="81"/>
      <c r="AH673" s="81"/>
      <c r="AI673" s="81"/>
      <c r="AJ673" s="83"/>
      <c r="AK673" s="84"/>
      <c r="AL673" s="85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3"/>
      <c r="BF673" s="84"/>
      <c r="BG673" s="84"/>
      <c r="BH673" s="84"/>
      <c r="BI673" s="85"/>
    </row>
    <row r="674" spans="1:61" s="308" customFormat="1" ht="15" x14ac:dyDescent="0.25">
      <c r="A674" s="2253"/>
      <c r="B674" s="109" t="s">
        <v>1803</v>
      </c>
      <c r="C674" s="362" t="s">
        <v>161</v>
      </c>
      <c r="D674" s="363" t="s">
        <v>963</v>
      </c>
      <c r="E674" s="362">
        <v>45</v>
      </c>
      <c r="F674" s="187">
        <f t="shared" si="57"/>
        <v>45</v>
      </c>
      <c r="G674" s="213" t="s">
        <v>327</v>
      </c>
      <c r="H674" s="109" t="s">
        <v>74</v>
      </c>
      <c r="I674" s="109"/>
      <c r="J674" s="81"/>
      <c r="K674" s="81"/>
      <c r="L674" s="81"/>
      <c r="M674" s="81"/>
      <c r="N674" s="81">
        <v>30</v>
      </c>
      <c r="O674" s="81">
        <v>15</v>
      </c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92"/>
      <c r="AB674" s="92"/>
      <c r="AC674" s="92"/>
      <c r="AD674" s="81"/>
      <c r="AE674" s="81"/>
      <c r="AF674" s="81"/>
      <c r="AG674" s="81"/>
      <c r="AH674" s="81"/>
      <c r="AI674" s="81"/>
      <c r="AJ674" s="83"/>
      <c r="AK674" s="84"/>
      <c r="AL674" s="85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3"/>
      <c r="BF674" s="84"/>
      <c r="BG674" s="84"/>
      <c r="BH674" s="84"/>
      <c r="BI674" s="85"/>
    </row>
    <row r="675" spans="1:61" s="308" customFormat="1" ht="15" x14ac:dyDescent="0.25">
      <c r="A675" s="2253"/>
      <c r="B675" s="109" t="s">
        <v>1803</v>
      </c>
      <c r="C675" s="362" t="s">
        <v>119</v>
      </c>
      <c r="D675" s="363" t="s">
        <v>965</v>
      </c>
      <c r="E675" s="362">
        <v>30</v>
      </c>
      <c r="F675" s="187">
        <f t="shared" si="57"/>
        <v>30</v>
      </c>
      <c r="G675" s="213" t="s">
        <v>327</v>
      </c>
      <c r="H675" s="109" t="s">
        <v>74</v>
      </c>
      <c r="I675" s="109"/>
      <c r="J675" s="81"/>
      <c r="K675" s="81"/>
      <c r="L675" s="81"/>
      <c r="M675" s="81"/>
      <c r="N675" s="81"/>
      <c r="O675" s="81"/>
      <c r="P675" s="81">
        <v>30</v>
      </c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92"/>
      <c r="AB675" s="92"/>
      <c r="AC675" s="92"/>
      <c r="AD675" s="81"/>
      <c r="AE675" s="81"/>
      <c r="AF675" s="81"/>
      <c r="AG675" s="81"/>
      <c r="AH675" s="81"/>
      <c r="AI675" s="81"/>
      <c r="AJ675" s="83"/>
      <c r="AK675" s="84"/>
      <c r="AL675" s="85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3"/>
      <c r="BF675" s="84"/>
      <c r="BG675" s="84"/>
      <c r="BH675" s="84"/>
      <c r="BI675" s="85"/>
    </row>
    <row r="676" spans="1:61" s="308" customFormat="1" ht="15" x14ac:dyDescent="0.25">
      <c r="A676" s="2253"/>
      <c r="B676" s="109" t="s">
        <v>1803</v>
      </c>
      <c r="C676" s="362" t="s">
        <v>163</v>
      </c>
      <c r="D676" s="363" t="s">
        <v>966</v>
      </c>
      <c r="E676" s="362">
        <v>30</v>
      </c>
      <c r="F676" s="187">
        <f t="shared" si="57"/>
        <v>30</v>
      </c>
      <c r="G676" s="213" t="s">
        <v>327</v>
      </c>
      <c r="H676" s="109" t="s">
        <v>74</v>
      </c>
      <c r="I676" s="109"/>
      <c r="J676" s="81"/>
      <c r="K676" s="81"/>
      <c r="L676" s="81"/>
      <c r="M676" s="81"/>
      <c r="N676" s="81"/>
      <c r="O676" s="81"/>
      <c r="P676" s="81"/>
      <c r="Q676" s="81">
        <v>30</v>
      </c>
      <c r="R676" s="81"/>
      <c r="S676" s="81"/>
      <c r="T676" s="81"/>
      <c r="U676" s="81"/>
      <c r="V676" s="81"/>
      <c r="W676" s="81"/>
      <c r="X676" s="81"/>
      <c r="Y676" s="81"/>
      <c r="Z676" s="81"/>
      <c r="AA676" s="92"/>
      <c r="AB676" s="92"/>
      <c r="AC676" s="92"/>
      <c r="AD676" s="81"/>
      <c r="AE676" s="81"/>
      <c r="AF676" s="81"/>
      <c r="AG676" s="81"/>
      <c r="AH676" s="81"/>
      <c r="AI676" s="81"/>
      <c r="AJ676" s="83"/>
      <c r="AK676" s="84"/>
      <c r="AL676" s="85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3"/>
      <c r="BF676" s="84"/>
      <c r="BG676" s="84"/>
      <c r="BH676" s="84"/>
      <c r="BI676" s="85"/>
    </row>
    <row r="677" spans="1:61" s="308" customFormat="1" ht="15" x14ac:dyDescent="0.25">
      <c r="A677" s="2253"/>
      <c r="B677" s="109" t="s">
        <v>1803</v>
      </c>
      <c r="C677" s="364" t="s">
        <v>176</v>
      </c>
      <c r="D677" s="365" t="s">
        <v>923</v>
      </c>
      <c r="E677" s="364">
        <v>60</v>
      </c>
      <c r="F677" s="187">
        <f t="shared" si="57"/>
        <v>120</v>
      </c>
      <c r="G677" s="213" t="s">
        <v>327</v>
      </c>
      <c r="H677" s="109" t="s">
        <v>74</v>
      </c>
      <c r="I677" s="109"/>
      <c r="J677" s="81"/>
      <c r="K677" s="81"/>
      <c r="L677" s="81"/>
      <c r="M677" s="81"/>
      <c r="N677" s="81"/>
      <c r="O677" s="81"/>
      <c r="P677" s="81"/>
      <c r="Q677" s="81"/>
      <c r="R677" s="81">
        <v>20</v>
      </c>
      <c r="S677" s="81">
        <v>20</v>
      </c>
      <c r="T677" s="81">
        <v>20</v>
      </c>
      <c r="U677" s="81"/>
      <c r="V677" s="81"/>
      <c r="W677" s="81"/>
      <c r="X677" s="81"/>
      <c r="Y677" s="81"/>
      <c r="Z677" s="81"/>
      <c r="AA677" s="92"/>
      <c r="AB677" s="92"/>
      <c r="AC677" s="92"/>
      <c r="AD677" s="81"/>
      <c r="AE677" s="81"/>
      <c r="AF677" s="81"/>
      <c r="AG677" s="81"/>
      <c r="AH677" s="81"/>
      <c r="AI677" s="81"/>
      <c r="AJ677" s="83"/>
      <c r="AK677" s="84"/>
      <c r="AL677" s="85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3"/>
      <c r="BF677" s="84"/>
      <c r="BG677" s="84"/>
      <c r="BH677" s="84"/>
      <c r="BI677" s="85"/>
    </row>
    <row r="678" spans="1:61" s="308" customFormat="1" ht="15" x14ac:dyDescent="0.25">
      <c r="A678" s="2253"/>
      <c r="B678" s="109" t="s">
        <v>1803</v>
      </c>
      <c r="C678" s="366" t="s">
        <v>271</v>
      </c>
      <c r="D678" s="363" t="s">
        <v>925</v>
      </c>
      <c r="E678" s="366">
        <v>120</v>
      </c>
      <c r="F678" s="187">
        <f t="shared" si="57"/>
        <v>240</v>
      </c>
      <c r="G678" s="213" t="s">
        <v>1004</v>
      </c>
      <c r="H678" s="109" t="s">
        <v>109</v>
      </c>
      <c r="I678" s="109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>
        <v>24</v>
      </c>
      <c r="V678" s="81">
        <v>24</v>
      </c>
      <c r="W678" s="81">
        <v>24</v>
      </c>
      <c r="X678" s="81">
        <v>24</v>
      </c>
      <c r="Y678" s="81">
        <v>24</v>
      </c>
      <c r="Z678" s="81"/>
      <c r="AA678" s="92"/>
      <c r="AB678" s="92"/>
      <c r="AC678" s="92"/>
      <c r="AD678" s="81"/>
      <c r="AE678" s="81"/>
      <c r="AF678" s="81"/>
      <c r="AG678" s="81"/>
      <c r="AH678" s="81"/>
      <c r="AI678" s="81"/>
      <c r="AJ678" s="83"/>
      <c r="AK678" s="84"/>
      <c r="AL678" s="85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3"/>
      <c r="BF678" s="84"/>
      <c r="BG678" s="84"/>
      <c r="BH678" s="84"/>
      <c r="BI678" s="85"/>
    </row>
    <row r="679" spans="1:61" s="308" customFormat="1" ht="15" x14ac:dyDescent="0.25">
      <c r="A679" s="2253"/>
      <c r="B679" s="109" t="s">
        <v>1803</v>
      </c>
      <c r="C679" s="367" t="s">
        <v>284</v>
      </c>
      <c r="D679" s="368" t="s">
        <v>1005</v>
      </c>
      <c r="E679" s="367">
        <v>150</v>
      </c>
      <c r="F679" s="187">
        <f t="shared" si="57"/>
        <v>300</v>
      </c>
      <c r="G679" s="213" t="s">
        <v>306</v>
      </c>
      <c r="H679" s="109" t="s">
        <v>109</v>
      </c>
      <c r="I679" s="109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>
        <v>24</v>
      </c>
      <c r="AA679" s="92">
        <v>24</v>
      </c>
      <c r="AB679" s="92">
        <v>24</v>
      </c>
      <c r="AC679" s="92">
        <v>24</v>
      </c>
      <c r="AD679" s="81">
        <v>24</v>
      </c>
      <c r="AE679" s="81">
        <v>24</v>
      </c>
      <c r="AF679" s="81">
        <v>6</v>
      </c>
      <c r="AG679" s="81"/>
      <c r="AH679" s="81"/>
      <c r="AI679" s="81"/>
      <c r="AJ679" s="83"/>
      <c r="AK679" s="84"/>
      <c r="AL679" s="85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3"/>
      <c r="BF679" s="84"/>
      <c r="BG679" s="84"/>
      <c r="BH679" s="84"/>
      <c r="BI679" s="85"/>
    </row>
    <row r="680" spans="1:61" s="308" customFormat="1" ht="15" x14ac:dyDescent="0.25">
      <c r="A680" s="2253"/>
      <c r="B680" s="109" t="s">
        <v>1803</v>
      </c>
      <c r="C680" s="369" t="s">
        <v>162</v>
      </c>
      <c r="D680" s="370" t="s">
        <v>964</v>
      </c>
      <c r="E680" s="369">
        <v>45</v>
      </c>
      <c r="F680" s="187">
        <f t="shared" si="57"/>
        <v>45</v>
      </c>
      <c r="G680" s="213" t="s">
        <v>330</v>
      </c>
      <c r="H680" s="109" t="s">
        <v>31</v>
      </c>
      <c r="I680" s="109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92"/>
      <c r="AB680" s="92"/>
      <c r="AC680" s="92"/>
      <c r="AD680" s="81"/>
      <c r="AE680" s="81"/>
      <c r="AF680" s="81">
        <v>15</v>
      </c>
      <c r="AG680" s="81">
        <v>30</v>
      </c>
      <c r="AH680" s="81"/>
      <c r="AI680" s="81"/>
      <c r="AJ680" s="83"/>
      <c r="AK680" s="84"/>
      <c r="AL680" s="85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3"/>
      <c r="BF680" s="84"/>
      <c r="BG680" s="84"/>
      <c r="BH680" s="84"/>
      <c r="BI680" s="85"/>
    </row>
    <row r="681" spans="1:61" s="308" customFormat="1" ht="15" x14ac:dyDescent="0.25">
      <c r="A681" s="2253"/>
      <c r="B681" s="109" t="s">
        <v>1803</v>
      </c>
      <c r="C681" s="369" t="s">
        <v>284</v>
      </c>
      <c r="D681" s="370" t="s">
        <v>1005</v>
      </c>
      <c r="E681" s="369">
        <v>150</v>
      </c>
      <c r="F681" s="187">
        <f t="shared" si="57"/>
        <v>300</v>
      </c>
      <c r="G681" s="213" t="s">
        <v>330</v>
      </c>
      <c r="H681" s="109" t="s">
        <v>31</v>
      </c>
      <c r="I681" s="109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92"/>
      <c r="AB681" s="92"/>
      <c r="AC681" s="92"/>
      <c r="AD681" s="81"/>
      <c r="AE681" s="81"/>
      <c r="AF681" s="81"/>
      <c r="AG681" s="81"/>
      <c r="AH681" s="81">
        <v>24</v>
      </c>
      <c r="AI681" s="81">
        <v>24</v>
      </c>
      <c r="AJ681" s="83"/>
      <c r="AK681" s="84"/>
      <c r="AL681" s="85"/>
      <c r="AM681" s="81">
        <v>24</v>
      </c>
      <c r="AN681" s="81">
        <v>24</v>
      </c>
      <c r="AO681" s="81">
        <v>24</v>
      </c>
      <c r="AP681" s="81">
        <v>24</v>
      </c>
      <c r="AQ681" s="81">
        <v>6</v>
      </c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3"/>
      <c r="BF681" s="84"/>
      <c r="BG681" s="84"/>
      <c r="BH681" s="84"/>
      <c r="BI681" s="85"/>
    </row>
    <row r="682" spans="1:61" s="308" customFormat="1" ht="15" x14ac:dyDescent="0.25">
      <c r="A682" s="2253"/>
      <c r="B682" s="109" t="s">
        <v>1803</v>
      </c>
      <c r="C682" s="369" t="s">
        <v>273</v>
      </c>
      <c r="D682" s="370" t="s">
        <v>1006</v>
      </c>
      <c r="E682" s="369">
        <v>150</v>
      </c>
      <c r="F682" s="187">
        <f t="shared" si="57"/>
        <v>300</v>
      </c>
      <c r="G682" s="213" t="s">
        <v>316</v>
      </c>
      <c r="H682" s="109" t="s">
        <v>111</v>
      </c>
      <c r="I682" s="109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92"/>
      <c r="AB682" s="92"/>
      <c r="AC682" s="92"/>
      <c r="AD682" s="81"/>
      <c r="AE682" s="81"/>
      <c r="AF682" s="81"/>
      <c r="AG682" s="81"/>
      <c r="AH682" s="81"/>
      <c r="AI682" s="81"/>
      <c r="AJ682" s="83"/>
      <c r="AK682" s="84"/>
      <c r="AL682" s="85"/>
      <c r="AM682" s="81"/>
      <c r="AN682" s="81"/>
      <c r="AO682" s="81"/>
      <c r="AP682" s="81"/>
      <c r="AQ682" s="81">
        <v>6</v>
      </c>
      <c r="AR682" s="81">
        <v>24</v>
      </c>
      <c r="AS682" s="81">
        <v>24</v>
      </c>
      <c r="AT682" s="81">
        <v>24</v>
      </c>
      <c r="AU682" s="81">
        <v>24</v>
      </c>
      <c r="AV682" s="81">
        <v>24</v>
      </c>
      <c r="AW682" s="81">
        <v>24</v>
      </c>
      <c r="AX682" s="81">
        <v>24</v>
      </c>
      <c r="AY682" s="81"/>
      <c r="AZ682" s="81"/>
      <c r="BA682" s="81"/>
      <c r="BB682" s="81"/>
      <c r="BC682" s="81"/>
      <c r="BD682" s="81"/>
      <c r="BE682" s="83"/>
      <c r="BF682" s="84"/>
      <c r="BG682" s="84"/>
      <c r="BH682" s="84"/>
      <c r="BI682" s="85"/>
    </row>
    <row r="683" spans="1:61" s="308" customFormat="1" ht="15" x14ac:dyDescent="0.25">
      <c r="A683" s="2253"/>
      <c r="B683" s="109" t="s">
        <v>1803</v>
      </c>
      <c r="C683" s="369" t="s">
        <v>276</v>
      </c>
      <c r="D683" s="370" t="s">
        <v>898</v>
      </c>
      <c r="E683" s="369">
        <v>120</v>
      </c>
      <c r="F683" s="187">
        <f t="shared" si="57"/>
        <v>240</v>
      </c>
      <c r="G683" s="213" t="s">
        <v>330</v>
      </c>
      <c r="H683" s="109" t="s">
        <v>31</v>
      </c>
      <c r="I683" s="109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92"/>
      <c r="AB683" s="92"/>
      <c r="AC683" s="92"/>
      <c r="AD683" s="81"/>
      <c r="AE683" s="81"/>
      <c r="AF683" s="81"/>
      <c r="AG683" s="81"/>
      <c r="AH683" s="81"/>
      <c r="AI683" s="81"/>
      <c r="AJ683" s="83"/>
      <c r="AK683" s="84"/>
      <c r="AL683" s="85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>
        <v>24</v>
      </c>
      <c r="AZ683" s="81">
        <v>24</v>
      </c>
      <c r="BA683" s="81">
        <v>24</v>
      </c>
      <c r="BB683" s="81">
        <v>24</v>
      </c>
      <c r="BC683" s="81">
        <v>24</v>
      </c>
      <c r="BD683" s="81"/>
      <c r="BE683" s="83"/>
      <c r="BF683" s="84"/>
      <c r="BG683" s="84"/>
      <c r="BH683" s="84"/>
      <c r="BI683" s="85"/>
    </row>
    <row r="684" spans="1:61" s="308" customFormat="1" ht="15" x14ac:dyDescent="0.25">
      <c r="A684" s="2253"/>
      <c r="B684" s="109" t="s">
        <v>1803</v>
      </c>
      <c r="C684" s="371" t="s">
        <v>285</v>
      </c>
      <c r="D684" s="372" t="s">
        <v>1007</v>
      </c>
      <c r="E684" s="371">
        <v>60</v>
      </c>
      <c r="F684" s="187">
        <f t="shared" si="57"/>
        <v>120</v>
      </c>
      <c r="G684" s="213" t="s">
        <v>316</v>
      </c>
      <c r="H684" s="109" t="s">
        <v>111</v>
      </c>
      <c r="I684" s="109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92"/>
      <c r="AB684" s="92"/>
      <c r="AC684" s="92"/>
      <c r="AD684" s="81"/>
      <c r="AE684" s="81"/>
      <c r="AF684" s="81"/>
      <c r="AG684" s="81"/>
      <c r="AH684" s="81"/>
      <c r="AI684" s="81"/>
      <c r="AJ684" s="83"/>
      <c r="AK684" s="84"/>
      <c r="AL684" s="85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>
        <v>24</v>
      </c>
      <c r="BE684" s="83"/>
      <c r="BF684" s="84"/>
      <c r="BG684" s="84"/>
      <c r="BH684" s="84"/>
      <c r="BI684" s="85"/>
    </row>
    <row r="685" spans="1:61" s="315" customFormat="1" ht="15" x14ac:dyDescent="0.25">
      <c r="A685" s="321"/>
      <c r="B685" s="215">
        <v>30</v>
      </c>
      <c r="C685" s="361"/>
      <c r="D685" s="361" t="s">
        <v>843</v>
      </c>
      <c r="E685" s="317">
        <f>SUM(E672:E684)</f>
        <v>1065</v>
      </c>
      <c r="F685" s="317"/>
      <c r="G685" s="317">
        <f t="shared" ref="G685:BD685" si="59">SUM(G672:G684)</f>
        <v>0</v>
      </c>
      <c r="H685" s="317">
        <f t="shared" si="59"/>
        <v>0</v>
      </c>
      <c r="I685" s="317">
        <f t="shared" si="59"/>
        <v>0</v>
      </c>
      <c r="J685" s="317">
        <f t="shared" si="59"/>
        <v>0</v>
      </c>
      <c r="K685" s="317">
        <f t="shared" si="59"/>
        <v>0</v>
      </c>
      <c r="L685" s="317">
        <f t="shared" si="59"/>
        <v>0</v>
      </c>
      <c r="M685" s="317">
        <f t="shared" si="59"/>
        <v>0</v>
      </c>
      <c r="N685" s="317">
        <f t="shared" si="59"/>
        <v>30</v>
      </c>
      <c r="O685" s="317">
        <f t="shared" si="59"/>
        <v>15</v>
      </c>
      <c r="P685" s="317">
        <f t="shared" si="59"/>
        <v>30</v>
      </c>
      <c r="Q685" s="317">
        <f t="shared" si="59"/>
        <v>30</v>
      </c>
      <c r="R685" s="317">
        <f t="shared" si="59"/>
        <v>20</v>
      </c>
      <c r="S685" s="317">
        <f t="shared" si="59"/>
        <v>20</v>
      </c>
      <c r="T685" s="317">
        <f t="shared" si="59"/>
        <v>20</v>
      </c>
      <c r="U685" s="317">
        <f t="shared" si="59"/>
        <v>24</v>
      </c>
      <c r="V685" s="317">
        <f t="shared" si="59"/>
        <v>24</v>
      </c>
      <c r="W685" s="317">
        <f t="shared" si="59"/>
        <v>24</v>
      </c>
      <c r="X685" s="317">
        <f t="shared" si="59"/>
        <v>24</v>
      </c>
      <c r="Y685" s="317">
        <f t="shared" si="59"/>
        <v>24</v>
      </c>
      <c r="Z685" s="317">
        <f t="shared" si="59"/>
        <v>24</v>
      </c>
      <c r="AA685" s="317">
        <f t="shared" si="59"/>
        <v>24</v>
      </c>
      <c r="AB685" s="317">
        <f t="shared" si="59"/>
        <v>24</v>
      </c>
      <c r="AC685" s="317">
        <f t="shared" si="59"/>
        <v>24</v>
      </c>
      <c r="AD685" s="317">
        <f t="shared" si="59"/>
        <v>24</v>
      </c>
      <c r="AE685" s="317">
        <f t="shared" si="59"/>
        <v>24</v>
      </c>
      <c r="AF685" s="317">
        <f t="shared" si="59"/>
        <v>21</v>
      </c>
      <c r="AG685" s="317">
        <f t="shared" si="59"/>
        <v>30</v>
      </c>
      <c r="AH685" s="317">
        <f t="shared" si="59"/>
        <v>24</v>
      </c>
      <c r="AI685" s="317">
        <f t="shared" si="59"/>
        <v>24</v>
      </c>
      <c r="AJ685" s="317">
        <f t="shared" si="59"/>
        <v>0</v>
      </c>
      <c r="AK685" s="317">
        <f t="shared" si="59"/>
        <v>0</v>
      </c>
      <c r="AL685" s="317">
        <f t="shared" si="59"/>
        <v>0</v>
      </c>
      <c r="AM685" s="317">
        <f t="shared" si="59"/>
        <v>24</v>
      </c>
      <c r="AN685" s="317">
        <f t="shared" si="59"/>
        <v>24</v>
      </c>
      <c r="AO685" s="317">
        <f t="shared" si="59"/>
        <v>24</v>
      </c>
      <c r="AP685" s="317">
        <f t="shared" si="59"/>
        <v>24</v>
      </c>
      <c r="AQ685" s="317">
        <f t="shared" si="59"/>
        <v>12</v>
      </c>
      <c r="AR685" s="317">
        <f t="shared" si="59"/>
        <v>24</v>
      </c>
      <c r="AS685" s="317">
        <f t="shared" si="59"/>
        <v>24</v>
      </c>
      <c r="AT685" s="317">
        <f t="shared" si="59"/>
        <v>24</v>
      </c>
      <c r="AU685" s="317">
        <f t="shared" si="59"/>
        <v>24</v>
      </c>
      <c r="AV685" s="317">
        <f t="shared" si="59"/>
        <v>24</v>
      </c>
      <c r="AW685" s="317">
        <f t="shared" si="59"/>
        <v>24</v>
      </c>
      <c r="AX685" s="317">
        <f t="shared" si="59"/>
        <v>24</v>
      </c>
      <c r="AY685" s="317">
        <f t="shared" si="59"/>
        <v>24</v>
      </c>
      <c r="AZ685" s="317">
        <f t="shared" si="59"/>
        <v>24</v>
      </c>
      <c r="BA685" s="317">
        <f t="shared" si="59"/>
        <v>24</v>
      </c>
      <c r="BB685" s="317">
        <f t="shared" si="59"/>
        <v>24</v>
      </c>
      <c r="BC685" s="317">
        <f t="shared" si="59"/>
        <v>24</v>
      </c>
      <c r="BD685" s="317">
        <f t="shared" si="59"/>
        <v>24</v>
      </c>
      <c r="BE685" s="221"/>
      <c r="BF685" s="222"/>
      <c r="BG685" s="222"/>
      <c r="BH685" s="222"/>
      <c r="BI685" s="223"/>
    </row>
    <row r="686" spans="1:61" s="308" customFormat="1" ht="15" x14ac:dyDescent="0.25">
      <c r="A686" s="2253">
        <v>11</v>
      </c>
      <c r="B686" s="109" t="s">
        <v>1008</v>
      </c>
      <c r="C686" s="373" t="s">
        <v>153</v>
      </c>
      <c r="D686" s="374" t="s">
        <v>148</v>
      </c>
      <c r="E686" s="375">
        <v>30</v>
      </c>
      <c r="F686" s="375">
        <v>30</v>
      </c>
      <c r="G686" s="141" t="s">
        <v>423</v>
      </c>
      <c r="H686" s="81" t="s">
        <v>422</v>
      </c>
      <c r="I686" s="375">
        <v>30</v>
      </c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92"/>
      <c r="AB686" s="92"/>
      <c r="AC686" s="92"/>
      <c r="AD686" s="81"/>
      <c r="AE686" s="81"/>
      <c r="AF686" s="81"/>
      <c r="AG686" s="81"/>
      <c r="AH686" s="81"/>
      <c r="AI686" s="81"/>
      <c r="AJ686" s="83"/>
      <c r="AK686" s="84"/>
      <c r="AL686" s="85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3"/>
      <c r="BF686" s="84"/>
      <c r="BG686" s="84"/>
      <c r="BH686" s="84"/>
      <c r="BI686" s="85"/>
    </row>
    <row r="687" spans="1:61" s="308" customFormat="1" ht="15" x14ac:dyDescent="0.25">
      <c r="A687" s="2253"/>
      <c r="B687" s="109" t="s">
        <v>1008</v>
      </c>
      <c r="C687" s="373" t="s">
        <v>154</v>
      </c>
      <c r="D687" s="374" t="s">
        <v>136</v>
      </c>
      <c r="E687" s="375">
        <v>15</v>
      </c>
      <c r="F687" s="375">
        <v>15</v>
      </c>
      <c r="G687" s="141" t="s">
        <v>423</v>
      </c>
      <c r="H687" s="81" t="s">
        <v>422</v>
      </c>
      <c r="I687" s="375">
        <v>15</v>
      </c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92"/>
      <c r="AB687" s="92"/>
      <c r="AC687" s="92"/>
      <c r="AD687" s="81"/>
      <c r="AE687" s="81"/>
      <c r="AF687" s="81"/>
      <c r="AG687" s="81"/>
      <c r="AH687" s="81"/>
      <c r="AI687" s="81"/>
      <c r="AJ687" s="83"/>
      <c r="AK687" s="84"/>
      <c r="AL687" s="85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3"/>
      <c r="BF687" s="84"/>
      <c r="BG687" s="84"/>
      <c r="BH687" s="84"/>
      <c r="BI687" s="85"/>
    </row>
    <row r="688" spans="1:61" s="308" customFormat="1" ht="15" x14ac:dyDescent="0.25">
      <c r="A688" s="2253"/>
      <c r="B688" s="109" t="s">
        <v>1008</v>
      </c>
      <c r="C688" s="373" t="s">
        <v>163</v>
      </c>
      <c r="D688" s="374" t="s">
        <v>59</v>
      </c>
      <c r="E688" s="375">
        <v>30</v>
      </c>
      <c r="F688" s="375">
        <v>30</v>
      </c>
      <c r="G688" s="141" t="s">
        <v>423</v>
      </c>
      <c r="H688" s="81" t="s">
        <v>422</v>
      </c>
      <c r="I688" s="375">
        <v>30</v>
      </c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92"/>
      <c r="AB688" s="92"/>
      <c r="AC688" s="92"/>
      <c r="AD688" s="81"/>
      <c r="AE688" s="81"/>
      <c r="AF688" s="81"/>
      <c r="AG688" s="81"/>
      <c r="AH688" s="81"/>
      <c r="AI688" s="81"/>
      <c r="AJ688" s="83"/>
      <c r="AK688" s="84"/>
      <c r="AL688" s="85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3"/>
      <c r="BF688" s="84"/>
      <c r="BG688" s="84"/>
      <c r="BH688" s="84"/>
      <c r="BI688" s="85"/>
    </row>
    <row r="689" spans="1:61" s="308" customFormat="1" ht="15" x14ac:dyDescent="0.25">
      <c r="A689" s="2253"/>
      <c r="B689" s="109" t="s">
        <v>1008</v>
      </c>
      <c r="C689" s="376" t="s">
        <v>158</v>
      </c>
      <c r="D689" s="377" t="s">
        <v>852</v>
      </c>
      <c r="E689" s="375">
        <v>90</v>
      </c>
      <c r="F689" s="375">
        <v>90</v>
      </c>
      <c r="G689" s="375" t="s">
        <v>888</v>
      </c>
      <c r="H689" s="141" t="s">
        <v>143</v>
      </c>
      <c r="I689" s="81">
        <v>40</v>
      </c>
      <c r="J689" s="141">
        <v>25</v>
      </c>
      <c r="K689" s="141">
        <v>25</v>
      </c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92"/>
      <c r="AB689" s="92"/>
      <c r="AC689" s="92"/>
      <c r="AD689" s="81"/>
      <c r="AE689" s="81"/>
      <c r="AF689" s="81"/>
      <c r="AG689" s="81"/>
      <c r="AH689" s="81"/>
      <c r="AI689" s="81"/>
      <c r="AJ689" s="83"/>
      <c r="AK689" s="84"/>
      <c r="AL689" s="85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3"/>
      <c r="BF689" s="84"/>
      <c r="BG689" s="84"/>
      <c r="BH689" s="84"/>
      <c r="BI689" s="85"/>
    </row>
    <row r="690" spans="1:61" s="308" customFormat="1" ht="15" x14ac:dyDescent="0.25">
      <c r="A690" s="2253"/>
      <c r="B690" s="109" t="s">
        <v>1008</v>
      </c>
      <c r="C690" s="362" t="s">
        <v>167</v>
      </c>
      <c r="D690" s="363" t="s">
        <v>963</v>
      </c>
      <c r="E690" s="362">
        <v>45</v>
      </c>
      <c r="F690" s="362">
        <v>45</v>
      </c>
      <c r="G690" s="213" t="s">
        <v>338</v>
      </c>
      <c r="H690" s="109" t="s">
        <v>81</v>
      </c>
      <c r="I690" s="109"/>
      <c r="J690" s="81"/>
      <c r="K690" s="81"/>
      <c r="L690" s="81">
        <v>30</v>
      </c>
      <c r="M690" s="81">
        <v>15</v>
      </c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92"/>
      <c r="AB690" s="92"/>
      <c r="AC690" s="92"/>
      <c r="AD690" s="81"/>
      <c r="AE690" s="81"/>
      <c r="AF690" s="81"/>
      <c r="AG690" s="81"/>
      <c r="AH690" s="81"/>
      <c r="AI690" s="81"/>
      <c r="AJ690" s="83"/>
      <c r="AK690" s="84"/>
      <c r="AL690" s="85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3"/>
      <c r="BF690" s="84"/>
      <c r="BG690" s="84"/>
      <c r="BH690" s="84"/>
      <c r="BI690" s="85"/>
    </row>
    <row r="691" spans="1:61" s="308" customFormat="1" ht="15" x14ac:dyDescent="0.25">
      <c r="A691" s="2253"/>
      <c r="B691" s="109" t="s">
        <v>1008</v>
      </c>
      <c r="C691" s="362" t="s">
        <v>161</v>
      </c>
      <c r="D691" s="363" t="s">
        <v>964</v>
      </c>
      <c r="E691" s="362">
        <v>45</v>
      </c>
      <c r="F691" s="362">
        <v>45</v>
      </c>
      <c r="G691" s="213" t="s">
        <v>306</v>
      </c>
      <c r="H691" s="109" t="s">
        <v>109</v>
      </c>
      <c r="I691" s="109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>
        <v>30</v>
      </c>
      <c r="W691" s="81">
        <v>15</v>
      </c>
      <c r="X691" s="81"/>
      <c r="Y691" s="81"/>
      <c r="Z691" s="81"/>
      <c r="AA691" s="92"/>
      <c r="AB691" s="92"/>
      <c r="AC691" s="92"/>
      <c r="AD691" s="81"/>
      <c r="AE691" s="81"/>
      <c r="AF691" s="81"/>
      <c r="AG691" s="81"/>
      <c r="AH691" s="81"/>
      <c r="AI691" s="81"/>
      <c r="AJ691" s="83"/>
      <c r="AK691" s="84"/>
      <c r="AL691" s="85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3"/>
      <c r="BF691" s="84"/>
      <c r="BG691" s="84"/>
      <c r="BH691" s="84"/>
      <c r="BI691" s="85"/>
    </row>
    <row r="692" spans="1:61" s="308" customFormat="1" ht="15" x14ac:dyDescent="0.25">
      <c r="A692" s="2253"/>
      <c r="B692" s="109" t="s">
        <v>1008</v>
      </c>
      <c r="C692" s="362" t="s">
        <v>162</v>
      </c>
      <c r="D692" s="363" t="s">
        <v>965</v>
      </c>
      <c r="E692" s="362">
        <v>30</v>
      </c>
      <c r="F692" s="362">
        <v>30</v>
      </c>
      <c r="G692" s="213" t="s">
        <v>338</v>
      </c>
      <c r="H692" s="109" t="s">
        <v>81</v>
      </c>
      <c r="I692" s="109"/>
      <c r="J692" s="81"/>
      <c r="K692" s="81"/>
      <c r="L692" s="81"/>
      <c r="M692" s="81"/>
      <c r="N692" s="81">
        <v>30</v>
      </c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92"/>
      <c r="AB692" s="92"/>
      <c r="AC692" s="92"/>
      <c r="AD692" s="81"/>
      <c r="AE692" s="81"/>
      <c r="AF692" s="81"/>
      <c r="AG692" s="81"/>
      <c r="AH692" s="81"/>
      <c r="AI692" s="81"/>
      <c r="AJ692" s="83"/>
      <c r="AK692" s="84"/>
      <c r="AL692" s="85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3"/>
      <c r="BF692" s="84"/>
      <c r="BG692" s="84"/>
      <c r="BH692" s="84"/>
      <c r="BI692" s="85"/>
    </row>
    <row r="693" spans="1:61" s="308" customFormat="1" ht="15" x14ac:dyDescent="0.25">
      <c r="A693" s="2253"/>
      <c r="B693" s="109" t="s">
        <v>1008</v>
      </c>
      <c r="C693" s="362" t="s">
        <v>119</v>
      </c>
      <c r="D693" s="363" t="s">
        <v>966</v>
      </c>
      <c r="E693" s="362">
        <v>30</v>
      </c>
      <c r="F693" s="362">
        <v>30</v>
      </c>
      <c r="G693" s="213" t="s">
        <v>338</v>
      </c>
      <c r="H693" s="109" t="s">
        <v>81</v>
      </c>
      <c r="I693" s="109"/>
      <c r="J693" s="81"/>
      <c r="K693" s="81"/>
      <c r="L693" s="81"/>
      <c r="M693" s="81"/>
      <c r="N693" s="81"/>
      <c r="O693" s="81">
        <v>30</v>
      </c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92"/>
      <c r="AB693" s="92"/>
      <c r="AC693" s="92"/>
      <c r="AD693" s="81"/>
      <c r="AE693" s="81"/>
      <c r="AF693" s="81"/>
      <c r="AG693" s="81"/>
      <c r="AH693" s="81"/>
      <c r="AI693" s="81"/>
      <c r="AJ693" s="83"/>
      <c r="AK693" s="84"/>
      <c r="AL693" s="85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3"/>
      <c r="BF693" s="84"/>
      <c r="BG693" s="84"/>
      <c r="BH693" s="84"/>
      <c r="BI693" s="85"/>
    </row>
    <row r="694" spans="1:61" s="308" customFormat="1" ht="15" x14ac:dyDescent="0.25">
      <c r="A694" s="2253"/>
      <c r="B694" s="109" t="s">
        <v>1008</v>
      </c>
      <c r="C694" s="362" t="s">
        <v>172</v>
      </c>
      <c r="D694" s="363" t="s">
        <v>932</v>
      </c>
      <c r="E694" s="378">
        <v>60</v>
      </c>
      <c r="F694" s="378">
        <v>60</v>
      </c>
      <c r="G694" s="213" t="s">
        <v>338</v>
      </c>
      <c r="H694" s="109" t="s">
        <v>81</v>
      </c>
      <c r="I694" s="109"/>
      <c r="J694" s="81"/>
      <c r="K694" s="81"/>
      <c r="L694" s="81"/>
      <c r="M694" s="81"/>
      <c r="N694" s="81"/>
      <c r="O694" s="81"/>
      <c r="P694" s="81">
        <v>20</v>
      </c>
      <c r="Q694" s="81">
        <v>20</v>
      </c>
      <c r="R694" s="81">
        <v>20</v>
      </c>
      <c r="S694" s="81"/>
      <c r="T694" s="81"/>
      <c r="U694" s="81"/>
      <c r="V694" s="81"/>
      <c r="W694" s="81"/>
      <c r="X694" s="81"/>
      <c r="Y694" s="81"/>
      <c r="Z694" s="81"/>
      <c r="AA694" s="92"/>
      <c r="AB694" s="92"/>
      <c r="AC694" s="92"/>
      <c r="AD694" s="81"/>
      <c r="AE694" s="81"/>
      <c r="AF694" s="81"/>
      <c r="AG694" s="81"/>
      <c r="AH694" s="81"/>
      <c r="AI694" s="81"/>
      <c r="AJ694" s="83"/>
      <c r="AK694" s="84"/>
      <c r="AL694" s="85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3"/>
      <c r="BF694" s="84"/>
      <c r="BG694" s="84"/>
      <c r="BH694" s="84"/>
      <c r="BI694" s="85"/>
    </row>
    <row r="695" spans="1:61" s="308" customFormat="1" ht="15" x14ac:dyDescent="0.25">
      <c r="A695" s="2253"/>
      <c r="B695" s="109" t="s">
        <v>1008</v>
      </c>
      <c r="C695" s="362" t="s">
        <v>293</v>
      </c>
      <c r="D695" s="363" t="s">
        <v>923</v>
      </c>
      <c r="E695" s="362">
        <v>60</v>
      </c>
      <c r="F695" s="362">
        <v>60</v>
      </c>
      <c r="G695" s="213" t="s">
        <v>338</v>
      </c>
      <c r="H695" s="109" t="s">
        <v>81</v>
      </c>
      <c r="I695" s="109"/>
      <c r="J695" s="81"/>
      <c r="K695" s="81"/>
      <c r="L695" s="81"/>
      <c r="M695" s="81"/>
      <c r="N695" s="81"/>
      <c r="O695" s="81"/>
      <c r="P695" s="81"/>
      <c r="Q695" s="81"/>
      <c r="R695" s="81"/>
      <c r="S695" s="81">
        <v>20</v>
      </c>
      <c r="T695" s="81">
        <v>20</v>
      </c>
      <c r="U695" s="81">
        <v>20</v>
      </c>
      <c r="V695" s="81"/>
      <c r="W695" s="81"/>
      <c r="X695" s="81"/>
      <c r="Y695" s="81"/>
      <c r="Z695" s="81"/>
      <c r="AA695" s="92"/>
      <c r="AB695" s="92"/>
      <c r="AC695" s="92"/>
      <c r="AD695" s="81"/>
      <c r="AE695" s="81"/>
      <c r="AF695" s="81"/>
      <c r="AG695" s="81"/>
      <c r="AH695" s="81"/>
      <c r="AI695" s="81"/>
      <c r="AJ695" s="83"/>
      <c r="AK695" s="84"/>
      <c r="AL695" s="85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3"/>
      <c r="BF695" s="84"/>
      <c r="BG695" s="84"/>
      <c r="BH695" s="84"/>
      <c r="BI695" s="85"/>
    </row>
    <row r="696" spans="1:61" s="308" customFormat="1" ht="15" x14ac:dyDescent="0.25">
      <c r="A696" s="2253"/>
      <c r="B696" s="109" t="s">
        <v>1008</v>
      </c>
      <c r="C696" s="362" t="s">
        <v>133</v>
      </c>
      <c r="D696" s="363" t="s">
        <v>925</v>
      </c>
      <c r="E696" s="379">
        <v>120</v>
      </c>
      <c r="F696" s="379">
        <v>120</v>
      </c>
      <c r="G696" s="213" t="s">
        <v>306</v>
      </c>
      <c r="H696" s="109" t="s">
        <v>109</v>
      </c>
      <c r="I696" s="109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>
        <v>24</v>
      </c>
      <c r="Y696" s="81">
        <v>24</v>
      </c>
      <c r="Z696" s="81">
        <v>24</v>
      </c>
      <c r="AA696" s="92">
        <v>24</v>
      </c>
      <c r="AB696" s="92">
        <v>24</v>
      </c>
      <c r="AC696" s="92"/>
      <c r="AD696" s="81"/>
      <c r="AE696" s="81"/>
      <c r="AF696" s="81"/>
      <c r="AG696" s="81"/>
      <c r="AH696" s="81"/>
      <c r="AI696" s="81"/>
      <c r="AJ696" s="83"/>
      <c r="AK696" s="84"/>
      <c r="AL696" s="85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3"/>
      <c r="BF696" s="84"/>
      <c r="BG696" s="84"/>
      <c r="BH696" s="84"/>
      <c r="BI696" s="85"/>
    </row>
    <row r="697" spans="1:61" s="308" customFormat="1" ht="15" x14ac:dyDescent="0.25">
      <c r="A697" s="2253"/>
      <c r="B697" s="109" t="s">
        <v>1008</v>
      </c>
      <c r="C697" s="362" t="s">
        <v>175</v>
      </c>
      <c r="D697" s="363" t="s">
        <v>1005</v>
      </c>
      <c r="E697" s="362">
        <v>150</v>
      </c>
      <c r="F697" s="362">
        <v>150</v>
      </c>
      <c r="G697" s="213" t="s">
        <v>306</v>
      </c>
      <c r="H697" s="109" t="s">
        <v>109</v>
      </c>
      <c r="I697" s="109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92"/>
      <c r="AB697" s="92"/>
      <c r="AC697" s="92">
        <v>24</v>
      </c>
      <c r="AD697" s="81">
        <v>24</v>
      </c>
      <c r="AE697" s="81">
        <v>24</v>
      </c>
      <c r="AF697" s="81">
        <v>24</v>
      </c>
      <c r="AG697" s="81">
        <v>24</v>
      </c>
      <c r="AH697" s="81">
        <v>24</v>
      </c>
      <c r="AI697" s="81">
        <v>6</v>
      </c>
      <c r="AJ697" s="83"/>
      <c r="AK697" s="84"/>
      <c r="AL697" s="85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3"/>
      <c r="BF697" s="84"/>
      <c r="BG697" s="84"/>
      <c r="BH697" s="84"/>
      <c r="BI697" s="85"/>
    </row>
    <row r="698" spans="1:61" s="308" customFormat="1" ht="15" x14ac:dyDescent="0.25">
      <c r="A698" s="2253"/>
      <c r="B698" s="109" t="s">
        <v>1008</v>
      </c>
      <c r="C698" s="380" t="s">
        <v>176</v>
      </c>
      <c r="D698" s="368" t="s">
        <v>1006</v>
      </c>
      <c r="E698" s="380">
        <v>150</v>
      </c>
      <c r="F698" s="380">
        <v>150</v>
      </c>
      <c r="G698" s="213" t="s">
        <v>306</v>
      </c>
      <c r="H698" s="109" t="s">
        <v>109</v>
      </c>
      <c r="I698" s="109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92"/>
      <c r="AB698" s="92"/>
      <c r="AC698" s="92"/>
      <c r="AD698" s="81"/>
      <c r="AE698" s="81"/>
      <c r="AF698" s="81"/>
      <c r="AG698" s="81"/>
      <c r="AH698" s="81"/>
      <c r="AI698" s="81">
        <v>6</v>
      </c>
      <c r="AJ698" s="83"/>
      <c r="AK698" s="84"/>
      <c r="AL698" s="85"/>
      <c r="AM698" s="81">
        <v>24</v>
      </c>
      <c r="AN698" s="81">
        <v>24</v>
      </c>
      <c r="AO698" s="81">
        <v>24</v>
      </c>
      <c r="AP698" s="81">
        <v>24</v>
      </c>
      <c r="AQ698" s="81">
        <v>24</v>
      </c>
      <c r="AR698" s="81">
        <v>24</v>
      </c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3"/>
      <c r="BF698" s="84"/>
      <c r="BG698" s="84"/>
      <c r="BH698" s="84"/>
      <c r="BI698" s="85"/>
    </row>
    <row r="699" spans="1:61" s="308" customFormat="1" ht="15" x14ac:dyDescent="0.25">
      <c r="A699" s="2253"/>
      <c r="B699" s="109" t="s">
        <v>1008</v>
      </c>
      <c r="C699" s="381" t="s">
        <v>271</v>
      </c>
      <c r="D699" s="382" t="s">
        <v>898</v>
      </c>
      <c r="E699" s="381">
        <v>120</v>
      </c>
      <c r="F699" s="381">
        <v>120</v>
      </c>
      <c r="G699" s="213" t="s">
        <v>330</v>
      </c>
      <c r="H699" s="109" t="s">
        <v>31</v>
      </c>
      <c r="I699" s="109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92"/>
      <c r="AB699" s="92"/>
      <c r="AC699" s="92"/>
      <c r="AD699" s="81"/>
      <c r="AE699" s="81"/>
      <c r="AF699" s="81"/>
      <c r="AG699" s="81"/>
      <c r="AH699" s="81"/>
      <c r="AI699" s="81"/>
      <c r="AJ699" s="83"/>
      <c r="AK699" s="84"/>
      <c r="AL699" s="85"/>
      <c r="AM699" s="81"/>
      <c r="AN699" s="81"/>
      <c r="AO699" s="81"/>
      <c r="AP699" s="81"/>
      <c r="AQ699" s="81"/>
      <c r="AR699" s="81"/>
      <c r="AS699" s="81">
        <v>24</v>
      </c>
      <c r="AT699" s="81">
        <v>24</v>
      </c>
      <c r="AU699" s="81">
        <v>24</v>
      </c>
      <c r="AV699" s="81">
        <v>24</v>
      </c>
      <c r="AW699" s="81">
        <v>24</v>
      </c>
      <c r="AX699" s="81"/>
      <c r="AY699" s="81"/>
      <c r="AZ699" s="81"/>
      <c r="BA699" s="81"/>
      <c r="BB699" s="81"/>
      <c r="BC699" s="81"/>
      <c r="BD699" s="81"/>
      <c r="BE699" s="83"/>
      <c r="BF699" s="84"/>
      <c r="BG699" s="84"/>
      <c r="BH699" s="84"/>
      <c r="BI699" s="85"/>
    </row>
    <row r="700" spans="1:61" s="308" customFormat="1" ht="15" x14ac:dyDescent="0.25">
      <c r="A700" s="2253"/>
      <c r="B700" s="109" t="s">
        <v>1008</v>
      </c>
      <c r="C700" s="381" t="s">
        <v>284</v>
      </c>
      <c r="D700" s="382" t="s">
        <v>1009</v>
      </c>
      <c r="E700" s="381">
        <v>120</v>
      </c>
      <c r="F700" s="381">
        <v>120</v>
      </c>
      <c r="G700" s="213" t="s">
        <v>330</v>
      </c>
      <c r="H700" s="109" t="s">
        <v>31</v>
      </c>
      <c r="I700" s="109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92"/>
      <c r="AB700" s="92"/>
      <c r="AC700" s="92"/>
      <c r="AD700" s="81"/>
      <c r="AE700" s="81"/>
      <c r="AF700" s="81"/>
      <c r="AG700" s="81"/>
      <c r="AH700" s="81"/>
      <c r="AI700" s="81"/>
      <c r="AJ700" s="83"/>
      <c r="AK700" s="84"/>
      <c r="AL700" s="85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>
        <v>24</v>
      </c>
      <c r="AY700" s="81">
        <v>24</v>
      </c>
      <c r="AZ700" s="81">
        <v>24</v>
      </c>
      <c r="BA700" s="81">
        <v>24</v>
      </c>
      <c r="BB700" s="81">
        <v>24</v>
      </c>
      <c r="BC700" s="81"/>
      <c r="BD700" s="81"/>
      <c r="BE700" s="83"/>
      <c r="BF700" s="84"/>
      <c r="BG700" s="84"/>
      <c r="BH700" s="84"/>
      <c r="BI700" s="85"/>
    </row>
    <row r="701" spans="1:61" s="308" customFormat="1" ht="15" x14ac:dyDescent="0.25">
      <c r="A701" s="2253"/>
      <c r="B701" s="109" t="s">
        <v>1008</v>
      </c>
      <c r="C701" s="383" t="s">
        <v>273</v>
      </c>
      <c r="D701" s="384" t="s">
        <v>918</v>
      </c>
      <c r="E701" s="383">
        <v>60</v>
      </c>
      <c r="F701" s="383">
        <v>60</v>
      </c>
      <c r="G701" s="213" t="s">
        <v>316</v>
      </c>
      <c r="H701" s="109" t="s">
        <v>111</v>
      </c>
      <c r="I701" s="109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92"/>
      <c r="AB701" s="92"/>
      <c r="AC701" s="92"/>
      <c r="AD701" s="81"/>
      <c r="AE701" s="81"/>
      <c r="AF701" s="81"/>
      <c r="AG701" s="81"/>
      <c r="AH701" s="81"/>
      <c r="AI701" s="81"/>
      <c r="AJ701" s="83"/>
      <c r="AK701" s="84"/>
      <c r="AL701" s="85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>
        <v>30</v>
      </c>
      <c r="BD701" s="81">
        <v>30</v>
      </c>
      <c r="BE701" s="83"/>
      <c r="BF701" s="84"/>
      <c r="BG701" s="84"/>
      <c r="BH701" s="84"/>
      <c r="BI701" s="85"/>
    </row>
    <row r="702" spans="1:61" s="315" customFormat="1" ht="15" x14ac:dyDescent="0.25">
      <c r="A702" s="321"/>
      <c r="B702" s="215">
        <v>14</v>
      </c>
      <c r="C702" s="361"/>
      <c r="D702" s="361" t="s">
        <v>843</v>
      </c>
      <c r="E702" s="317">
        <f>SUM(E686:E701)</f>
        <v>1155</v>
      </c>
      <c r="F702" s="317"/>
      <c r="G702" s="317">
        <f t="shared" ref="G702:BD702" si="60">SUM(G686:G701)</f>
        <v>0</v>
      </c>
      <c r="H702" s="317">
        <f t="shared" si="60"/>
        <v>0</v>
      </c>
      <c r="I702" s="317">
        <f t="shared" si="60"/>
        <v>115</v>
      </c>
      <c r="J702" s="317">
        <f t="shared" si="60"/>
        <v>25</v>
      </c>
      <c r="K702" s="317">
        <f t="shared" si="60"/>
        <v>25</v>
      </c>
      <c r="L702" s="317">
        <f t="shared" si="60"/>
        <v>30</v>
      </c>
      <c r="M702" s="317">
        <f t="shared" si="60"/>
        <v>15</v>
      </c>
      <c r="N702" s="317">
        <f t="shared" si="60"/>
        <v>30</v>
      </c>
      <c r="O702" s="317">
        <f t="shared" si="60"/>
        <v>30</v>
      </c>
      <c r="P702" s="317">
        <f t="shared" si="60"/>
        <v>20</v>
      </c>
      <c r="Q702" s="317">
        <f t="shared" si="60"/>
        <v>20</v>
      </c>
      <c r="R702" s="317">
        <f t="shared" si="60"/>
        <v>20</v>
      </c>
      <c r="S702" s="317">
        <f t="shared" si="60"/>
        <v>20</v>
      </c>
      <c r="T702" s="317">
        <f t="shared" si="60"/>
        <v>20</v>
      </c>
      <c r="U702" s="317">
        <f t="shared" si="60"/>
        <v>20</v>
      </c>
      <c r="V702" s="317">
        <f t="shared" si="60"/>
        <v>30</v>
      </c>
      <c r="W702" s="317">
        <f t="shared" si="60"/>
        <v>15</v>
      </c>
      <c r="X702" s="317">
        <f t="shared" si="60"/>
        <v>24</v>
      </c>
      <c r="Y702" s="317">
        <f t="shared" si="60"/>
        <v>24</v>
      </c>
      <c r="Z702" s="317">
        <f t="shared" si="60"/>
        <v>24</v>
      </c>
      <c r="AA702" s="317">
        <f t="shared" si="60"/>
        <v>24</v>
      </c>
      <c r="AB702" s="317">
        <f t="shared" si="60"/>
        <v>24</v>
      </c>
      <c r="AC702" s="317">
        <f t="shared" si="60"/>
        <v>24</v>
      </c>
      <c r="AD702" s="317">
        <f t="shared" si="60"/>
        <v>24</v>
      </c>
      <c r="AE702" s="317">
        <f t="shared" si="60"/>
        <v>24</v>
      </c>
      <c r="AF702" s="317">
        <f t="shared" si="60"/>
        <v>24</v>
      </c>
      <c r="AG702" s="317">
        <f t="shared" si="60"/>
        <v>24</v>
      </c>
      <c r="AH702" s="317">
        <f t="shared" si="60"/>
        <v>24</v>
      </c>
      <c r="AI702" s="317">
        <f t="shared" si="60"/>
        <v>12</v>
      </c>
      <c r="AJ702" s="317">
        <f t="shared" si="60"/>
        <v>0</v>
      </c>
      <c r="AK702" s="317">
        <f t="shared" si="60"/>
        <v>0</v>
      </c>
      <c r="AL702" s="317">
        <f t="shared" si="60"/>
        <v>0</v>
      </c>
      <c r="AM702" s="317">
        <f t="shared" si="60"/>
        <v>24</v>
      </c>
      <c r="AN702" s="317">
        <f t="shared" si="60"/>
        <v>24</v>
      </c>
      <c r="AO702" s="317">
        <f t="shared" si="60"/>
        <v>24</v>
      </c>
      <c r="AP702" s="317">
        <f t="shared" si="60"/>
        <v>24</v>
      </c>
      <c r="AQ702" s="317">
        <f t="shared" si="60"/>
        <v>24</v>
      </c>
      <c r="AR702" s="317">
        <f t="shared" si="60"/>
        <v>24</v>
      </c>
      <c r="AS702" s="317">
        <f t="shared" si="60"/>
        <v>24</v>
      </c>
      <c r="AT702" s="317">
        <f t="shared" si="60"/>
        <v>24</v>
      </c>
      <c r="AU702" s="317">
        <f t="shared" si="60"/>
        <v>24</v>
      </c>
      <c r="AV702" s="317">
        <f t="shared" si="60"/>
        <v>24</v>
      </c>
      <c r="AW702" s="317">
        <f t="shared" si="60"/>
        <v>24</v>
      </c>
      <c r="AX702" s="317">
        <f t="shared" si="60"/>
        <v>24</v>
      </c>
      <c r="AY702" s="317">
        <f t="shared" si="60"/>
        <v>24</v>
      </c>
      <c r="AZ702" s="317">
        <f t="shared" si="60"/>
        <v>24</v>
      </c>
      <c r="BA702" s="317">
        <f t="shared" si="60"/>
        <v>24</v>
      </c>
      <c r="BB702" s="317">
        <f t="shared" si="60"/>
        <v>24</v>
      </c>
      <c r="BC702" s="317">
        <f t="shared" si="60"/>
        <v>30</v>
      </c>
      <c r="BD702" s="317">
        <f t="shared" si="60"/>
        <v>30</v>
      </c>
      <c r="BE702" s="221"/>
      <c r="BF702" s="222"/>
      <c r="BG702" s="222"/>
      <c r="BH702" s="222"/>
      <c r="BI702" s="223"/>
    </row>
    <row r="703" spans="1:61" s="308" customFormat="1" ht="15" x14ac:dyDescent="0.25">
      <c r="A703" s="2253">
        <v>12</v>
      </c>
      <c r="B703" s="109" t="s">
        <v>1010</v>
      </c>
      <c r="C703" s="373" t="s">
        <v>153</v>
      </c>
      <c r="D703" s="374" t="s">
        <v>148</v>
      </c>
      <c r="E703" s="375">
        <v>30</v>
      </c>
      <c r="F703" s="187">
        <f t="shared" ref="F703:F773" si="61">IF(LEFT(E703,1)="*","", IF(LEFT(C703,2)="MĐ",E703*2,E703))</f>
        <v>30</v>
      </c>
      <c r="G703" s="141" t="s">
        <v>321</v>
      </c>
      <c r="H703" s="81" t="s">
        <v>412</v>
      </c>
      <c r="I703" s="375">
        <v>30</v>
      </c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92"/>
      <c r="AB703" s="92"/>
      <c r="AC703" s="92"/>
      <c r="AD703" s="81"/>
      <c r="AE703" s="81"/>
      <c r="AF703" s="81"/>
      <c r="AG703" s="81"/>
      <c r="AH703" s="81"/>
      <c r="AI703" s="81"/>
      <c r="AJ703" s="83"/>
      <c r="AK703" s="84"/>
      <c r="AL703" s="85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3"/>
      <c r="BF703" s="84"/>
      <c r="BG703" s="84"/>
      <c r="BH703" s="84"/>
      <c r="BI703" s="85"/>
    </row>
    <row r="704" spans="1:61" s="308" customFormat="1" ht="15" x14ac:dyDescent="0.25">
      <c r="A704" s="2253"/>
      <c r="B704" s="109" t="s">
        <v>1010</v>
      </c>
      <c r="C704" s="373" t="s">
        <v>154</v>
      </c>
      <c r="D704" s="374" t="s">
        <v>136</v>
      </c>
      <c r="E704" s="375">
        <v>15</v>
      </c>
      <c r="F704" s="187">
        <f t="shared" si="61"/>
        <v>15</v>
      </c>
      <c r="G704" s="141" t="s">
        <v>321</v>
      </c>
      <c r="H704" s="81" t="s">
        <v>412</v>
      </c>
      <c r="I704" s="375">
        <v>15</v>
      </c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92"/>
      <c r="AB704" s="92"/>
      <c r="AC704" s="92"/>
      <c r="AD704" s="81"/>
      <c r="AE704" s="81"/>
      <c r="AF704" s="81"/>
      <c r="AG704" s="81"/>
      <c r="AH704" s="81"/>
      <c r="AI704" s="81"/>
      <c r="AJ704" s="83"/>
      <c r="AK704" s="84"/>
      <c r="AL704" s="85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3"/>
      <c r="BF704" s="84"/>
      <c r="BG704" s="84"/>
      <c r="BH704" s="84"/>
      <c r="BI704" s="85"/>
    </row>
    <row r="705" spans="1:61" s="308" customFormat="1" ht="15" x14ac:dyDescent="0.25">
      <c r="A705" s="2253"/>
      <c r="B705" s="109" t="s">
        <v>1010</v>
      </c>
      <c r="C705" s="373" t="s">
        <v>163</v>
      </c>
      <c r="D705" s="374" t="s">
        <v>59</v>
      </c>
      <c r="E705" s="375">
        <v>30</v>
      </c>
      <c r="F705" s="187">
        <f t="shared" si="61"/>
        <v>30</v>
      </c>
      <c r="G705" s="141" t="s">
        <v>321</v>
      </c>
      <c r="H705" s="81" t="s">
        <v>412</v>
      </c>
      <c r="I705" s="81">
        <v>30</v>
      </c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92"/>
      <c r="AB705" s="92"/>
      <c r="AC705" s="92"/>
      <c r="AD705" s="81"/>
      <c r="AE705" s="81"/>
      <c r="AF705" s="81"/>
      <c r="AG705" s="81"/>
      <c r="AH705" s="81"/>
      <c r="AI705" s="81"/>
      <c r="AJ705" s="83"/>
      <c r="AK705" s="84"/>
      <c r="AL705" s="85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3"/>
      <c r="BF705" s="84"/>
      <c r="BG705" s="84"/>
      <c r="BH705" s="84"/>
      <c r="BI705" s="85"/>
    </row>
    <row r="706" spans="1:61" s="308" customFormat="1" ht="15" x14ac:dyDescent="0.25">
      <c r="A706" s="2253"/>
      <c r="B706" s="109" t="s">
        <v>1010</v>
      </c>
      <c r="C706" s="376" t="s">
        <v>158</v>
      </c>
      <c r="D706" s="377" t="s">
        <v>852</v>
      </c>
      <c r="E706" s="375">
        <v>90</v>
      </c>
      <c r="F706" s="187">
        <f t="shared" si="61"/>
        <v>90</v>
      </c>
      <c r="G706" s="141" t="s">
        <v>370</v>
      </c>
      <c r="H706" s="141" t="s">
        <v>144</v>
      </c>
      <c r="I706" s="81">
        <v>90</v>
      </c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92"/>
      <c r="AB706" s="92"/>
      <c r="AC706" s="92"/>
      <c r="AD706" s="81"/>
      <c r="AE706" s="81"/>
      <c r="AF706" s="81"/>
      <c r="AG706" s="81"/>
      <c r="AH706" s="81"/>
      <c r="AI706" s="81"/>
      <c r="AJ706" s="83"/>
      <c r="AK706" s="84"/>
      <c r="AL706" s="85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3"/>
      <c r="BF706" s="84"/>
      <c r="BG706" s="84"/>
      <c r="BH706" s="84"/>
      <c r="BI706" s="85"/>
    </row>
    <row r="707" spans="1:61" s="308" customFormat="1" ht="15" x14ac:dyDescent="0.25">
      <c r="A707" s="2253"/>
      <c r="B707" s="109" t="s">
        <v>1010</v>
      </c>
      <c r="C707" s="362" t="s">
        <v>167</v>
      </c>
      <c r="D707" s="363" t="s">
        <v>963</v>
      </c>
      <c r="E707" s="362">
        <v>45</v>
      </c>
      <c r="F707" s="187">
        <f t="shared" si="61"/>
        <v>45</v>
      </c>
      <c r="G707" s="213" t="s">
        <v>310</v>
      </c>
      <c r="H707" s="109" t="s">
        <v>77</v>
      </c>
      <c r="I707" s="109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92"/>
      <c r="AB707" s="92"/>
      <c r="AC707" s="92">
        <v>15</v>
      </c>
      <c r="AD707" s="81">
        <v>30</v>
      </c>
      <c r="AE707" s="81"/>
      <c r="AF707" s="81"/>
      <c r="AG707" s="81"/>
      <c r="AH707" s="81"/>
      <c r="AI707" s="81"/>
      <c r="AJ707" s="83"/>
      <c r="AK707" s="84"/>
      <c r="AL707" s="85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3"/>
      <c r="BF707" s="84"/>
      <c r="BG707" s="84"/>
      <c r="BH707" s="84"/>
      <c r="BI707" s="85"/>
    </row>
    <row r="708" spans="1:61" s="308" customFormat="1" ht="15" x14ac:dyDescent="0.25">
      <c r="A708" s="2253"/>
      <c r="B708" s="109" t="s">
        <v>1010</v>
      </c>
      <c r="C708" s="362" t="s">
        <v>161</v>
      </c>
      <c r="D708" s="363" t="s">
        <v>964</v>
      </c>
      <c r="E708" s="362">
        <v>45</v>
      </c>
      <c r="F708" s="187">
        <f t="shared" si="61"/>
        <v>45</v>
      </c>
      <c r="G708" s="213" t="s">
        <v>328</v>
      </c>
      <c r="H708" s="109" t="s">
        <v>116</v>
      </c>
      <c r="I708" s="109"/>
      <c r="J708" s="81">
        <v>30</v>
      </c>
      <c r="K708" s="81">
        <v>15</v>
      </c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92"/>
      <c r="AB708" s="92"/>
      <c r="AC708" s="92"/>
      <c r="AD708" s="81"/>
      <c r="AE708" s="81"/>
      <c r="AF708" s="81"/>
      <c r="AG708" s="81"/>
      <c r="AH708" s="81"/>
      <c r="AI708" s="81"/>
      <c r="AJ708" s="83"/>
      <c r="AK708" s="84"/>
      <c r="AL708" s="85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3"/>
      <c r="BF708" s="84"/>
      <c r="BG708" s="84"/>
      <c r="BH708" s="84"/>
      <c r="BI708" s="85"/>
    </row>
    <row r="709" spans="1:61" s="308" customFormat="1" ht="15" x14ac:dyDescent="0.25">
      <c r="A709" s="2253"/>
      <c r="B709" s="109" t="s">
        <v>1010</v>
      </c>
      <c r="C709" s="362" t="s">
        <v>162</v>
      </c>
      <c r="D709" s="363" t="s">
        <v>965</v>
      </c>
      <c r="E709" s="362">
        <v>30</v>
      </c>
      <c r="F709" s="187">
        <f t="shared" si="61"/>
        <v>30</v>
      </c>
      <c r="G709" s="213" t="s">
        <v>328</v>
      </c>
      <c r="H709" s="109" t="s">
        <v>116</v>
      </c>
      <c r="I709" s="109"/>
      <c r="J709" s="81"/>
      <c r="K709" s="81">
        <v>15</v>
      </c>
      <c r="L709" s="81">
        <v>30</v>
      </c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92"/>
      <c r="AB709" s="92"/>
      <c r="AC709" s="92"/>
      <c r="AD709" s="81"/>
      <c r="AE709" s="81"/>
      <c r="AF709" s="81"/>
      <c r="AG709" s="81"/>
      <c r="AH709" s="81"/>
      <c r="AI709" s="81"/>
      <c r="AJ709" s="83"/>
      <c r="AK709" s="84"/>
      <c r="AL709" s="85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3"/>
      <c r="BF709" s="84"/>
      <c r="BG709" s="84"/>
      <c r="BH709" s="84"/>
      <c r="BI709" s="85"/>
    </row>
    <row r="710" spans="1:61" s="308" customFormat="1" ht="15" x14ac:dyDescent="0.25">
      <c r="A710" s="2253"/>
      <c r="B710" s="109" t="s">
        <v>1010</v>
      </c>
      <c r="C710" s="362" t="s">
        <v>119</v>
      </c>
      <c r="D710" s="363" t="s">
        <v>966</v>
      </c>
      <c r="E710" s="362">
        <v>30</v>
      </c>
      <c r="F710" s="187">
        <f t="shared" si="61"/>
        <v>30</v>
      </c>
      <c r="G710" s="213" t="s">
        <v>328</v>
      </c>
      <c r="H710" s="109" t="s">
        <v>116</v>
      </c>
      <c r="I710" s="109"/>
      <c r="J710" s="81"/>
      <c r="K710" s="81"/>
      <c r="L710" s="81"/>
      <c r="M710" s="81">
        <v>30</v>
      </c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92"/>
      <c r="AB710" s="92"/>
      <c r="AC710" s="92"/>
      <c r="AD710" s="81"/>
      <c r="AE710" s="81"/>
      <c r="AF710" s="81"/>
      <c r="AG710" s="81"/>
      <c r="AH710" s="81"/>
      <c r="AI710" s="81"/>
      <c r="AJ710" s="83"/>
      <c r="AK710" s="84"/>
      <c r="AL710" s="85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3"/>
      <c r="BF710" s="84"/>
      <c r="BG710" s="84"/>
      <c r="BH710" s="84"/>
      <c r="BI710" s="85"/>
    </row>
    <row r="711" spans="1:61" s="308" customFormat="1" ht="15" x14ac:dyDescent="0.25">
      <c r="A711" s="2253"/>
      <c r="B711" s="109" t="s">
        <v>1010</v>
      </c>
      <c r="C711" s="362" t="s">
        <v>293</v>
      </c>
      <c r="D711" s="363" t="s">
        <v>923</v>
      </c>
      <c r="E711" s="362">
        <v>60</v>
      </c>
      <c r="F711" s="187">
        <f t="shared" si="61"/>
        <v>120</v>
      </c>
      <c r="G711" s="213" t="s">
        <v>330</v>
      </c>
      <c r="H711" s="109" t="s">
        <v>31</v>
      </c>
      <c r="I711" s="109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>
        <v>20</v>
      </c>
      <c r="U711" s="81">
        <v>20</v>
      </c>
      <c r="V711" s="81">
        <v>20</v>
      </c>
      <c r="W711" s="81"/>
      <c r="X711" s="81"/>
      <c r="Y711" s="81"/>
      <c r="Z711" s="81"/>
      <c r="AA711" s="92"/>
      <c r="AB711" s="92"/>
      <c r="AC711" s="92"/>
      <c r="AD711" s="81"/>
      <c r="AE711" s="81"/>
      <c r="AF711" s="81"/>
      <c r="AG711" s="81"/>
      <c r="AH711" s="81"/>
      <c r="AI711" s="81"/>
      <c r="AJ711" s="83"/>
      <c r="AK711" s="84"/>
      <c r="AL711" s="85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3"/>
      <c r="BF711" s="84"/>
      <c r="BG711" s="84"/>
      <c r="BH711" s="84"/>
      <c r="BI711" s="85"/>
    </row>
    <row r="712" spans="1:61" s="308" customFormat="1" ht="15" x14ac:dyDescent="0.25">
      <c r="A712" s="2253"/>
      <c r="B712" s="109" t="s">
        <v>1010</v>
      </c>
      <c r="C712" s="362" t="s">
        <v>133</v>
      </c>
      <c r="D712" s="363" t="s">
        <v>925</v>
      </c>
      <c r="E712" s="362">
        <v>120</v>
      </c>
      <c r="F712" s="187">
        <f t="shared" si="61"/>
        <v>240</v>
      </c>
      <c r="G712" s="213" t="s">
        <v>328</v>
      </c>
      <c r="H712" s="109" t="s">
        <v>31</v>
      </c>
      <c r="I712" s="109"/>
      <c r="J712" s="81"/>
      <c r="K712" s="81"/>
      <c r="L712" s="81"/>
      <c r="M712" s="81"/>
      <c r="N712" s="81">
        <v>20</v>
      </c>
      <c r="O712" s="81">
        <v>20</v>
      </c>
      <c r="P712" s="81">
        <v>20</v>
      </c>
      <c r="Q712" s="81">
        <v>20</v>
      </c>
      <c r="R712" s="81">
        <v>20</v>
      </c>
      <c r="S712" s="81">
        <v>20</v>
      </c>
      <c r="T712" s="81"/>
      <c r="U712" s="81"/>
      <c r="V712" s="81"/>
      <c r="W712" s="81"/>
      <c r="X712" s="81"/>
      <c r="Y712" s="81"/>
      <c r="Z712" s="81"/>
      <c r="AA712" s="92"/>
      <c r="AB712" s="92"/>
      <c r="AC712" s="92"/>
      <c r="AD712" s="81"/>
      <c r="AE712" s="81"/>
      <c r="AF712" s="81"/>
      <c r="AG712" s="81"/>
      <c r="AH712" s="81"/>
      <c r="AI712" s="81"/>
      <c r="AJ712" s="83"/>
      <c r="AK712" s="84"/>
      <c r="AL712" s="85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3"/>
      <c r="BF712" s="84"/>
      <c r="BG712" s="84"/>
      <c r="BH712" s="84"/>
      <c r="BI712" s="85"/>
    </row>
    <row r="713" spans="1:61" s="308" customFormat="1" ht="15" x14ac:dyDescent="0.25">
      <c r="A713" s="2253"/>
      <c r="B713" s="109" t="s">
        <v>1010</v>
      </c>
      <c r="C713" s="362" t="s">
        <v>175</v>
      </c>
      <c r="D713" s="363" t="s">
        <v>1005</v>
      </c>
      <c r="E713" s="362">
        <v>150</v>
      </c>
      <c r="F713" s="187">
        <f t="shared" si="61"/>
        <v>300</v>
      </c>
      <c r="G713" s="213" t="s">
        <v>330</v>
      </c>
      <c r="H713" s="109" t="s">
        <v>31</v>
      </c>
      <c r="I713" s="109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>
        <v>24</v>
      </c>
      <c r="X713" s="81">
        <v>24</v>
      </c>
      <c r="Y713" s="81">
        <v>24</v>
      </c>
      <c r="Z713" s="81">
        <v>24</v>
      </c>
      <c r="AA713" s="92">
        <v>24</v>
      </c>
      <c r="AB713" s="92">
        <v>24</v>
      </c>
      <c r="AC713" s="92">
        <v>6</v>
      </c>
      <c r="AD713" s="81"/>
      <c r="AE713" s="81"/>
      <c r="AF713" s="81"/>
      <c r="AG713" s="81"/>
      <c r="AH713" s="81"/>
      <c r="AI713" s="81"/>
      <c r="AJ713" s="83"/>
      <c r="AK713" s="84"/>
      <c r="AL713" s="85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3"/>
      <c r="BF713" s="84"/>
      <c r="BG713" s="84"/>
      <c r="BH713" s="84"/>
      <c r="BI713" s="85"/>
    </row>
    <row r="714" spans="1:61" s="308" customFormat="1" ht="15" x14ac:dyDescent="0.25">
      <c r="A714" s="2253"/>
      <c r="B714" s="109" t="s">
        <v>1010</v>
      </c>
      <c r="C714" s="380" t="s">
        <v>176</v>
      </c>
      <c r="D714" s="368" t="s">
        <v>1006</v>
      </c>
      <c r="E714" s="380">
        <v>150</v>
      </c>
      <c r="F714" s="187">
        <f t="shared" si="61"/>
        <v>300</v>
      </c>
      <c r="G714" s="213" t="s">
        <v>310</v>
      </c>
      <c r="H714" s="109" t="s">
        <v>77</v>
      </c>
      <c r="I714" s="109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92"/>
      <c r="AB714" s="92"/>
      <c r="AC714" s="92"/>
      <c r="AD714" s="81"/>
      <c r="AE714" s="81">
        <v>24</v>
      </c>
      <c r="AF714" s="81">
        <v>24</v>
      </c>
      <c r="AG714" s="81">
        <v>24</v>
      </c>
      <c r="AH714" s="81">
        <v>24</v>
      </c>
      <c r="AI714" s="81">
        <v>24</v>
      </c>
      <c r="AJ714" s="83"/>
      <c r="AK714" s="84"/>
      <c r="AL714" s="85"/>
      <c r="AM714" s="81">
        <v>24</v>
      </c>
      <c r="AN714" s="81">
        <v>6</v>
      </c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3"/>
      <c r="BF714" s="84"/>
      <c r="BG714" s="84"/>
      <c r="BH714" s="84"/>
      <c r="BI714" s="85"/>
    </row>
    <row r="715" spans="1:61" s="308" customFormat="1" ht="15" x14ac:dyDescent="0.25">
      <c r="A715" s="2253"/>
      <c r="B715" s="109" t="s">
        <v>1010</v>
      </c>
      <c r="C715" s="381" t="s">
        <v>271</v>
      </c>
      <c r="D715" s="382" t="s">
        <v>898</v>
      </c>
      <c r="E715" s="381">
        <v>120</v>
      </c>
      <c r="F715" s="187">
        <f t="shared" si="61"/>
        <v>240</v>
      </c>
      <c r="G715" s="213" t="s">
        <v>328</v>
      </c>
      <c r="H715" s="109" t="s">
        <v>116</v>
      </c>
      <c r="I715" s="109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92"/>
      <c r="AB715" s="92"/>
      <c r="AC715" s="92"/>
      <c r="AD715" s="81"/>
      <c r="AE715" s="81"/>
      <c r="AF715" s="81"/>
      <c r="AG715" s="81"/>
      <c r="AH715" s="81"/>
      <c r="AI715" s="81"/>
      <c r="AJ715" s="83"/>
      <c r="AK715" s="84"/>
      <c r="AL715" s="85"/>
      <c r="AM715" s="81"/>
      <c r="AN715" s="81">
        <v>20</v>
      </c>
      <c r="AO715" s="81">
        <v>20</v>
      </c>
      <c r="AP715" s="81">
        <v>20</v>
      </c>
      <c r="AQ715" s="81">
        <v>20</v>
      </c>
      <c r="AR715" s="81">
        <v>20</v>
      </c>
      <c r="AS715" s="81">
        <v>20</v>
      </c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3"/>
      <c r="BF715" s="84"/>
      <c r="BG715" s="84"/>
      <c r="BH715" s="84"/>
      <c r="BI715" s="85"/>
    </row>
    <row r="716" spans="1:61" s="308" customFormat="1" ht="15" x14ac:dyDescent="0.25">
      <c r="A716" s="2253"/>
      <c r="B716" s="109" t="s">
        <v>1010</v>
      </c>
      <c r="C716" s="381" t="s">
        <v>284</v>
      </c>
      <c r="D716" s="382" t="s">
        <v>1009</v>
      </c>
      <c r="E716" s="381">
        <v>120</v>
      </c>
      <c r="F716" s="187">
        <f t="shared" si="61"/>
        <v>240</v>
      </c>
      <c r="G716" s="213" t="s">
        <v>328</v>
      </c>
      <c r="H716" s="109" t="s">
        <v>116</v>
      </c>
      <c r="I716" s="109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92"/>
      <c r="AB716" s="92"/>
      <c r="AC716" s="92"/>
      <c r="AD716" s="81"/>
      <c r="AE716" s="81"/>
      <c r="AF716" s="81"/>
      <c r="AG716" s="81"/>
      <c r="AH716" s="81"/>
      <c r="AI716" s="81"/>
      <c r="AJ716" s="83"/>
      <c r="AK716" s="84"/>
      <c r="AL716" s="85"/>
      <c r="AM716" s="81"/>
      <c r="AN716" s="81"/>
      <c r="AO716" s="81"/>
      <c r="AP716" s="81"/>
      <c r="AQ716" s="81"/>
      <c r="AR716" s="81"/>
      <c r="AS716" s="81"/>
      <c r="AT716" s="81">
        <v>20</v>
      </c>
      <c r="AU716" s="81">
        <v>20</v>
      </c>
      <c r="AV716" s="81">
        <v>20</v>
      </c>
      <c r="AW716" s="81">
        <v>20</v>
      </c>
      <c r="AX716" s="81">
        <v>20</v>
      </c>
      <c r="AY716" s="81">
        <v>20</v>
      </c>
      <c r="AZ716" s="81"/>
      <c r="BA716" s="81"/>
      <c r="BB716" s="81"/>
      <c r="BC716" s="81"/>
      <c r="BD716" s="81"/>
      <c r="BE716" s="83"/>
      <c r="BF716" s="84"/>
      <c r="BG716" s="84"/>
      <c r="BH716" s="84"/>
      <c r="BI716" s="85"/>
    </row>
    <row r="717" spans="1:61" s="308" customFormat="1" ht="15" x14ac:dyDescent="0.25">
      <c r="A717" s="2253"/>
      <c r="B717" s="109" t="s">
        <v>1010</v>
      </c>
      <c r="C717" s="383" t="s">
        <v>273</v>
      </c>
      <c r="D717" s="384" t="s">
        <v>918</v>
      </c>
      <c r="E717" s="383">
        <v>60</v>
      </c>
      <c r="F717" s="187">
        <f t="shared" si="61"/>
        <v>120</v>
      </c>
      <c r="G717" s="213" t="s">
        <v>344</v>
      </c>
      <c r="H717" s="109" t="s">
        <v>87</v>
      </c>
      <c r="I717" s="109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92"/>
      <c r="AB717" s="92"/>
      <c r="AC717" s="92"/>
      <c r="AD717" s="81"/>
      <c r="AE717" s="81"/>
      <c r="AF717" s="81"/>
      <c r="AG717" s="81"/>
      <c r="AH717" s="81"/>
      <c r="AI717" s="81"/>
      <c r="AJ717" s="83"/>
      <c r="AK717" s="84"/>
      <c r="AL717" s="85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>
        <v>20</v>
      </c>
      <c r="BA717" s="81">
        <v>20</v>
      </c>
      <c r="BB717" s="81">
        <v>20</v>
      </c>
      <c r="BC717" s="81"/>
      <c r="BD717" s="81"/>
      <c r="BE717" s="83"/>
      <c r="BF717" s="84"/>
      <c r="BG717" s="84"/>
      <c r="BH717" s="84"/>
      <c r="BI717" s="85"/>
    </row>
    <row r="718" spans="1:61" s="315" customFormat="1" ht="15" x14ac:dyDescent="0.25">
      <c r="A718" s="321"/>
      <c r="B718" s="215">
        <v>33</v>
      </c>
      <c r="C718" s="361"/>
      <c r="D718" s="361" t="s">
        <v>843</v>
      </c>
      <c r="E718" s="317">
        <f>SUM(E703:E717)</f>
        <v>1095</v>
      </c>
      <c r="F718" s="317"/>
      <c r="G718" s="317">
        <f t="shared" ref="G718:BD718" si="62">SUM(G703:G717)</f>
        <v>0</v>
      </c>
      <c r="H718" s="317">
        <f t="shared" si="62"/>
        <v>0</v>
      </c>
      <c r="I718" s="317">
        <f t="shared" si="62"/>
        <v>165</v>
      </c>
      <c r="J718" s="317">
        <f t="shared" si="62"/>
        <v>30</v>
      </c>
      <c r="K718" s="317">
        <f t="shared" si="62"/>
        <v>30</v>
      </c>
      <c r="L718" s="317">
        <f t="shared" si="62"/>
        <v>30</v>
      </c>
      <c r="M718" s="317">
        <f t="shared" si="62"/>
        <v>30</v>
      </c>
      <c r="N718" s="317">
        <f t="shared" si="62"/>
        <v>20</v>
      </c>
      <c r="O718" s="317">
        <f t="shared" si="62"/>
        <v>20</v>
      </c>
      <c r="P718" s="317">
        <f t="shared" si="62"/>
        <v>20</v>
      </c>
      <c r="Q718" s="317">
        <f t="shared" si="62"/>
        <v>20</v>
      </c>
      <c r="R718" s="317">
        <f t="shared" si="62"/>
        <v>20</v>
      </c>
      <c r="S718" s="317">
        <f t="shared" si="62"/>
        <v>20</v>
      </c>
      <c r="T718" s="317">
        <f t="shared" si="62"/>
        <v>20</v>
      </c>
      <c r="U718" s="317">
        <f t="shared" si="62"/>
        <v>20</v>
      </c>
      <c r="V718" s="317">
        <f t="shared" si="62"/>
        <v>20</v>
      </c>
      <c r="W718" s="317">
        <f t="shared" si="62"/>
        <v>24</v>
      </c>
      <c r="X718" s="317">
        <f t="shared" si="62"/>
        <v>24</v>
      </c>
      <c r="Y718" s="317">
        <f t="shared" si="62"/>
        <v>24</v>
      </c>
      <c r="Z718" s="317">
        <f t="shared" si="62"/>
        <v>24</v>
      </c>
      <c r="AA718" s="317">
        <f t="shared" si="62"/>
        <v>24</v>
      </c>
      <c r="AB718" s="317">
        <f t="shared" si="62"/>
        <v>24</v>
      </c>
      <c r="AC718" s="317">
        <f t="shared" si="62"/>
        <v>21</v>
      </c>
      <c r="AD718" s="317">
        <f t="shared" si="62"/>
        <v>30</v>
      </c>
      <c r="AE718" s="317">
        <f t="shared" si="62"/>
        <v>24</v>
      </c>
      <c r="AF718" s="317">
        <f t="shared" si="62"/>
        <v>24</v>
      </c>
      <c r="AG718" s="317">
        <f t="shared" si="62"/>
        <v>24</v>
      </c>
      <c r="AH718" s="317">
        <f t="shared" si="62"/>
        <v>24</v>
      </c>
      <c r="AI718" s="317">
        <f t="shared" si="62"/>
        <v>24</v>
      </c>
      <c r="AJ718" s="317">
        <f t="shared" si="62"/>
        <v>0</v>
      </c>
      <c r="AK718" s="317">
        <f t="shared" si="62"/>
        <v>0</v>
      </c>
      <c r="AL718" s="317">
        <f t="shared" si="62"/>
        <v>0</v>
      </c>
      <c r="AM718" s="317">
        <f t="shared" si="62"/>
        <v>24</v>
      </c>
      <c r="AN718" s="317">
        <f t="shared" si="62"/>
        <v>26</v>
      </c>
      <c r="AO718" s="317">
        <f t="shared" si="62"/>
        <v>20</v>
      </c>
      <c r="AP718" s="317">
        <f t="shared" si="62"/>
        <v>20</v>
      </c>
      <c r="AQ718" s="317">
        <f t="shared" si="62"/>
        <v>20</v>
      </c>
      <c r="AR718" s="317">
        <f t="shared" si="62"/>
        <v>20</v>
      </c>
      <c r="AS718" s="317">
        <f t="shared" si="62"/>
        <v>20</v>
      </c>
      <c r="AT718" s="317">
        <f t="shared" si="62"/>
        <v>20</v>
      </c>
      <c r="AU718" s="317">
        <f t="shared" si="62"/>
        <v>20</v>
      </c>
      <c r="AV718" s="317">
        <f t="shared" si="62"/>
        <v>20</v>
      </c>
      <c r="AW718" s="317">
        <f t="shared" si="62"/>
        <v>20</v>
      </c>
      <c r="AX718" s="317">
        <f t="shared" si="62"/>
        <v>20</v>
      </c>
      <c r="AY718" s="317">
        <f t="shared" si="62"/>
        <v>20</v>
      </c>
      <c r="AZ718" s="317">
        <f t="shared" si="62"/>
        <v>20</v>
      </c>
      <c r="BA718" s="317">
        <f t="shared" si="62"/>
        <v>20</v>
      </c>
      <c r="BB718" s="317">
        <f t="shared" si="62"/>
        <v>20</v>
      </c>
      <c r="BC718" s="317">
        <f t="shared" si="62"/>
        <v>0</v>
      </c>
      <c r="BD718" s="317">
        <f t="shared" si="62"/>
        <v>0</v>
      </c>
      <c r="BE718" s="221"/>
      <c r="BF718" s="222"/>
      <c r="BG718" s="222"/>
      <c r="BH718" s="222"/>
      <c r="BI718" s="223"/>
    </row>
    <row r="719" spans="1:61" s="308" customFormat="1" ht="15" x14ac:dyDescent="0.25">
      <c r="A719" s="2253">
        <v>13</v>
      </c>
      <c r="B719" s="109" t="s">
        <v>1011</v>
      </c>
      <c r="C719" s="373" t="s">
        <v>153</v>
      </c>
      <c r="D719" s="374" t="s">
        <v>148</v>
      </c>
      <c r="E719" s="375">
        <v>30</v>
      </c>
      <c r="F719" s="187">
        <f t="shared" si="61"/>
        <v>30</v>
      </c>
      <c r="G719" s="141" t="s">
        <v>321</v>
      </c>
      <c r="H719" s="81" t="s">
        <v>412</v>
      </c>
      <c r="I719" s="375">
        <v>30</v>
      </c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92"/>
      <c r="AB719" s="92"/>
      <c r="AC719" s="92"/>
      <c r="AD719" s="81"/>
      <c r="AE719" s="81"/>
      <c r="AF719" s="81"/>
      <c r="AG719" s="81"/>
      <c r="AH719" s="81"/>
      <c r="AI719" s="81"/>
      <c r="AJ719" s="83"/>
      <c r="AK719" s="84"/>
      <c r="AL719" s="85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3"/>
      <c r="BF719" s="84"/>
      <c r="BG719" s="84"/>
      <c r="BH719" s="84"/>
      <c r="BI719" s="85"/>
    </row>
    <row r="720" spans="1:61" s="308" customFormat="1" ht="15" x14ac:dyDescent="0.25">
      <c r="A720" s="2253"/>
      <c r="B720" s="109" t="s">
        <v>1011</v>
      </c>
      <c r="C720" s="373" t="s">
        <v>154</v>
      </c>
      <c r="D720" s="374" t="s">
        <v>136</v>
      </c>
      <c r="E720" s="375">
        <v>15</v>
      </c>
      <c r="F720" s="187">
        <f t="shared" si="61"/>
        <v>15</v>
      </c>
      <c r="G720" s="141" t="s">
        <v>321</v>
      </c>
      <c r="H720" s="81" t="s">
        <v>412</v>
      </c>
      <c r="I720" s="375">
        <v>15</v>
      </c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92"/>
      <c r="AB720" s="92"/>
      <c r="AC720" s="92"/>
      <c r="AD720" s="81"/>
      <c r="AE720" s="81"/>
      <c r="AF720" s="81"/>
      <c r="AG720" s="81"/>
      <c r="AH720" s="81"/>
      <c r="AI720" s="81"/>
      <c r="AJ720" s="83"/>
      <c r="AK720" s="84"/>
      <c r="AL720" s="85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3"/>
      <c r="BF720" s="84"/>
      <c r="BG720" s="84"/>
      <c r="BH720" s="84"/>
      <c r="BI720" s="85"/>
    </row>
    <row r="721" spans="1:61" s="308" customFormat="1" ht="15" x14ac:dyDescent="0.25">
      <c r="A721" s="2253"/>
      <c r="B721" s="109" t="s">
        <v>1011</v>
      </c>
      <c r="C721" s="373" t="s">
        <v>163</v>
      </c>
      <c r="D721" s="374" t="s">
        <v>59</v>
      </c>
      <c r="E721" s="375">
        <v>30</v>
      </c>
      <c r="F721" s="187">
        <f t="shared" si="61"/>
        <v>30</v>
      </c>
      <c r="G721" s="141" t="s">
        <v>371</v>
      </c>
      <c r="H721" s="81" t="s">
        <v>417</v>
      </c>
      <c r="I721" s="81">
        <v>30</v>
      </c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92"/>
      <c r="AB721" s="92"/>
      <c r="AC721" s="92"/>
      <c r="AD721" s="81"/>
      <c r="AE721" s="81"/>
      <c r="AF721" s="81"/>
      <c r="AG721" s="81"/>
      <c r="AH721" s="81"/>
      <c r="AI721" s="81"/>
      <c r="AJ721" s="83"/>
      <c r="AK721" s="84"/>
      <c r="AL721" s="85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3"/>
      <c r="BF721" s="84"/>
      <c r="BG721" s="84"/>
      <c r="BH721" s="84"/>
      <c r="BI721" s="85"/>
    </row>
    <row r="722" spans="1:61" s="308" customFormat="1" ht="15" x14ac:dyDescent="0.25">
      <c r="A722" s="2253"/>
      <c r="B722" s="109" t="s">
        <v>1011</v>
      </c>
      <c r="C722" s="376" t="s">
        <v>158</v>
      </c>
      <c r="D722" s="377" t="s">
        <v>852</v>
      </c>
      <c r="E722" s="375">
        <v>90</v>
      </c>
      <c r="F722" s="187">
        <f t="shared" si="61"/>
        <v>90</v>
      </c>
      <c r="G722" s="141" t="s">
        <v>370</v>
      </c>
      <c r="H722" s="141" t="s">
        <v>144</v>
      </c>
      <c r="I722" s="81">
        <v>90</v>
      </c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92"/>
      <c r="AB722" s="92"/>
      <c r="AC722" s="92"/>
      <c r="AD722" s="81"/>
      <c r="AE722" s="81"/>
      <c r="AF722" s="81"/>
      <c r="AG722" s="81"/>
      <c r="AH722" s="81"/>
      <c r="AI722" s="81"/>
      <c r="AJ722" s="83"/>
      <c r="AK722" s="84"/>
      <c r="AL722" s="85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3"/>
      <c r="BF722" s="84"/>
      <c r="BG722" s="84"/>
      <c r="BH722" s="84"/>
      <c r="BI722" s="85"/>
    </row>
    <row r="723" spans="1:61" s="308" customFormat="1" ht="15" x14ac:dyDescent="0.25">
      <c r="A723" s="2253"/>
      <c r="B723" s="109" t="s">
        <v>1011</v>
      </c>
      <c r="C723" s="362" t="s">
        <v>167</v>
      </c>
      <c r="D723" s="363" t="s">
        <v>963</v>
      </c>
      <c r="E723" s="362">
        <v>45</v>
      </c>
      <c r="F723" s="187">
        <f t="shared" si="61"/>
        <v>45</v>
      </c>
      <c r="G723" s="213" t="s">
        <v>338</v>
      </c>
      <c r="H723" s="109" t="s">
        <v>81</v>
      </c>
      <c r="I723" s="109"/>
      <c r="J723" s="81">
        <v>30</v>
      </c>
      <c r="K723" s="81">
        <v>15</v>
      </c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92"/>
      <c r="AB723" s="92"/>
      <c r="AC723" s="92"/>
      <c r="AD723" s="81"/>
      <c r="AE723" s="81"/>
      <c r="AF723" s="81"/>
      <c r="AG723" s="81"/>
      <c r="AH723" s="81"/>
      <c r="AI723" s="81"/>
      <c r="AJ723" s="83"/>
      <c r="AK723" s="84"/>
      <c r="AL723" s="85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3"/>
      <c r="BF723" s="84"/>
      <c r="BG723" s="84"/>
      <c r="BH723" s="84"/>
      <c r="BI723" s="85"/>
    </row>
    <row r="724" spans="1:61" s="308" customFormat="1" ht="15" x14ac:dyDescent="0.25">
      <c r="A724" s="2253"/>
      <c r="B724" s="109" t="s">
        <v>1011</v>
      </c>
      <c r="C724" s="362" t="s">
        <v>162</v>
      </c>
      <c r="D724" s="363" t="s">
        <v>965</v>
      </c>
      <c r="E724" s="362">
        <v>30</v>
      </c>
      <c r="F724" s="187">
        <f t="shared" si="61"/>
        <v>30</v>
      </c>
      <c r="G724" s="213" t="s">
        <v>338</v>
      </c>
      <c r="H724" s="109" t="s">
        <v>81</v>
      </c>
      <c r="I724" s="109"/>
      <c r="J724" s="81"/>
      <c r="K724" s="81"/>
      <c r="L724" s="81">
        <v>30</v>
      </c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92"/>
      <c r="AB724" s="92"/>
      <c r="AC724" s="92"/>
      <c r="AD724" s="81"/>
      <c r="AE724" s="81"/>
      <c r="AF724" s="81"/>
      <c r="AG724" s="81"/>
      <c r="AH724" s="81"/>
      <c r="AI724" s="81"/>
      <c r="AJ724" s="83"/>
      <c r="AK724" s="84"/>
      <c r="AL724" s="85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3"/>
      <c r="BF724" s="84"/>
      <c r="BG724" s="84"/>
      <c r="BH724" s="84"/>
      <c r="BI724" s="85"/>
    </row>
    <row r="725" spans="1:61" s="308" customFormat="1" ht="15" x14ac:dyDescent="0.25">
      <c r="A725" s="2253"/>
      <c r="B725" s="109" t="s">
        <v>1011</v>
      </c>
      <c r="C725" s="362" t="s">
        <v>119</v>
      </c>
      <c r="D725" s="363" t="s">
        <v>966</v>
      </c>
      <c r="E725" s="362">
        <v>30</v>
      </c>
      <c r="F725" s="187">
        <f t="shared" si="61"/>
        <v>30</v>
      </c>
      <c r="G725" s="213" t="s">
        <v>323</v>
      </c>
      <c r="H725" s="109" t="s">
        <v>35</v>
      </c>
      <c r="I725" s="109"/>
      <c r="J725" s="81"/>
      <c r="K725" s="81"/>
      <c r="L725" s="81"/>
      <c r="M725" s="81">
        <v>30</v>
      </c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92"/>
      <c r="AB725" s="92"/>
      <c r="AC725" s="92"/>
      <c r="AD725" s="81"/>
      <c r="AE725" s="81"/>
      <c r="AF725" s="81"/>
      <c r="AG725" s="81"/>
      <c r="AH725" s="81"/>
      <c r="AI725" s="81"/>
      <c r="AJ725" s="83"/>
      <c r="AK725" s="84"/>
      <c r="AL725" s="85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3"/>
      <c r="BF725" s="84"/>
      <c r="BG725" s="84"/>
      <c r="BH725" s="84"/>
      <c r="BI725" s="85"/>
    </row>
    <row r="726" spans="1:61" s="308" customFormat="1" ht="15" x14ac:dyDescent="0.25">
      <c r="A726" s="2253"/>
      <c r="B726" s="109" t="s">
        <v>1011</v>
      </c>
      <c r="C726" s="362" t="s">
        <v>293</v>
      </c>
      <c r="D726" s="363" t="s">
        <v>923</v>
      </c>
      <c r="E726" s="362">
        <v>60</v>
      </c>
      <c r="F726" s="187">
        <f t="shared" si="61"/>
        <v>120</v>
      </c>
      <c r="G726" s="213" t="s">
        <v>323</v>
      </c>
      <c r="H726" s="109" t="s">
        <v>35</v>
      </c>
      <c r="I726" s="109"/>
      <c r="J726" s="81"/>
      <c r="K726" s="81"/>
      <c r="L726" s="81"/>
      <c r="M726" s="81"/>
      <c r="N726" s="81">
        <v>20</v>
      </c>
      <c r="O726" s="81">
        <v>20</v>
      </c>
      <c r="P726" s="81">
        <v>20</v>
      </c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92"/>
      <c r="AB726" s="92"/>
      <c r="AC726" s="92"/>
      <c r="AD726" s="81"/>
      <c r="AE726" s="81"/>
      <c r="AF726" s="81"/>
      <c r="AG726" s="81"/>
      <c r="AH726" s="81"/>
      <c r="AI726" s="81"/>
      <c r="AJ726" s="83"/>
      <c r="AK726" s="84"/>
      <c r="AL726" s="85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3"/>
      <c r="BF726" s="84"/>
      <c r="BG726" s="84"/>
      <c r="BH726" s="84"/>
      <c r="BI726" s="85"/>
    </row>
    <row r="727" spans="1:61" s="308" customFormat="1" ht="15" x14ac:dyDescent="0.25">
      <c r="A727" s="2253"/>
      <c r="B727" s="109" t="s">
        <v>1011</v>
      </c>
      <c r="C727" s="362" t="s">
        <v>133</v>
      </c>
      <c r="D727" s="363" t="s">
        <v>925</v>
      </c>
      <c r="E727" s="362">
        <v>120</v>
      </c>
      <c r="F727" s="187">
        <f t="shared" si="61"/>
        <v>240</v>
      </c>
      <c r="G727" s="213" t="s">
        <v>328</v>
      </c>
      <c r="H727" s="109" t="s">
        <v>116</v>
      </c>
      <c r="I727" s="109"/>
      <c r="J727" s="81"/>
      <c r="K727" s="81"/>
      <c r="L727" s="81"/>
      <c r="M727" s="81"/>
      <c r="N727" s="81"/>
      <c r="O727" s="81"/>
      <c r="P727" s="81"/>
      <c r="Q727" s="81">
        <v>20</v>
      </c>
      <c r="R727" s="81">
        <v>20</v>
      </c>
      <c r="S727" s="81">
        <v>20</v>
      </c>
      <c r="T727" s="81">
        <v>20</v>
      </c>
      <c r="U727" s="81">
        <v>20</v>
      </c>
      <c r="V727" s="81">
        <v>20</v>
      </c>
      <c r="W727" s="81"/>
      <c r="X727" s="81"/>
      <c r="Y727" s="81"/>
      <c r="Z727" s="81"/>
      <c r="AA727" s="92"/>
      <c r="AB727" s="92"/>
      <c r="AC727" s="92"/>
      <c r="AD727" s="81"/>
      <c r="AE727" s="81"/>
      <c r="AF727" s="81"/>
      <c r="AG727" s="81"/>
      <c r="AH727" s="81"/>
      <c r="AI727" s="81"/>
      <c r="AJ727" s="83"/>
      <c r="AK727" s="84"/>
      <c r="AL727" s="85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3"/>
      <c r="BF727" s="84"/>
      <c r="BG727" s="84"/>
      <c r="BH727" s="84"/>
      <c r="BI727" s="85"/>
    </row>
    <row r="728" spans="1:61" s="308" customFormat="1" ht="15" x14ac:dyDescent="0.25">
      <c r="A728" s="2253"/>
      <c r="B728" s="109" t="s">
        <v>1011</v>
      </c>
      <c r="C728" s="379" t="s">
        <v>175</v>
      </c>
      <c r="D728" s="385" t="s">
        <v>1005</v>
      </c>
      <c r="E728" s="379">
        <v>150</v>
      </c>
      <c r="F728" s="187">
        <f t="shared" si="61"/>
        <v>300</v>
      </c>
      <c r="G728" s="213" t="s">
        <v>323</v>
      </c>
      <c r="H728" s="109" t="s">
        <v>35</v>
      </c>
      <c r="I728" s="109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>
        <v>20</v>
      </c>
      <c r="X728" s="81">
        <v>20</v>
      </c>
      <c r="Y728" s="81">
        <v>20</v>
      </c>
      <c r="Z728" s="81">
        <v>20</v>
      </c>
      <c r="AA728" s="92">
        <v>22</v>
      </c>
      <c r="AB728" s="92">
        <v>24</v>
      </c>
      <c r="AC728" s="92">
        <v>24</v>
      </c>
      <c r="AD728" s="81"/>
      <c r="AE728" s="81"/>
      <c r="AF728" s="81"/>
      <c r="AG728" s="81"/>
      <c r="AH728" s="81"/>
      <c r="AI728" s="81"/>
      <c r="AJ728" s="83"/>
      <c r="AK728" s="84"/>
      <c r="AL728" s="85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3"/>
      <c r="BF728" s="84"/>
      <c r="BG728" s="84"/>
      <c r="BH728" s="84"/>
      <c r="BI728" s="85"/>
    </row>
    <row r="729" spans="1:61" s="308" customFormat="1" ht="15" x14ac:dyDescent="0.25">
      <c r="A729" s="2253"/>
      <c r="B729" s="109" t="s">
        <v>1011</v>
      </c>
      <c r="C729" s="386" t="s">
        <v>176</v>
      </c>
      <c r="D729" s="387" t="s">
        <v>1006</v>
      </c>
      <c r="E729" s="386">
        <v>150</v>
      </c>
      <c r="F729" s="187">
        <f t="shared" si="61"/>
        <v>300</v>
      </c>
      <c r="G729" s="213" t="s">
        <v>323</v>
      </c>
      <c r="H729" s="109" t="s">
        <v>35</v>
      </c>
      <c r="I729" s="109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92"/>
      <c r="AB729" s="92"/>
      <c r="AC729" s="92"/>
      <c r="AD729" s="81">
        <v>20</v>
      </c>
      <c r="AE729" s="81">
        <v>20</v>
      </c>
      <c r="AF729" s="81">
        <v>20</v>
      </c>
      <c r="AG729" s="81">
        <v>20</v>
      </c>
      <c r="AH729" s="92">
        <v>22</v>
      </c>
      <c r="AI729" s="92">
        <v>24</v>
      </c>
      <c r="AJ729" s="92"/>
      <c r="AK729" s="84"/>
      <c r="AL729" s="85"/>
      <c r="AM729" s="81">
        <v>24</v>
      </c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3"/>
      <c r="BF729" s="84"/>
      <c r="BG729" s="84"/>
      <c r="BH729" s="84"/>
      <c r="BI729" s="85"/>
    </row>
    <row r="730" spans="1:61" s="308" customFormat="1" ht="15" x14ac:dyDescent="0.25">
      <c r="A730" s="2253"/>
      <c r="B730" s="109" t="s">
        <v>1011</v>
      </c>
      <c r="C730" s="379" t="s">
        <v>172</v>
      </c>
      <c r="D730" s="385" t="s">
        <v>932</v>
      </c>
      <c r="E730" s="381">
        <v>60</v>
      </c>
      <c r="F730" s="187">
        <f t="shared" si="61"/>
        <v>120</v>
      </c>
      <c r="G730" s="213"/>
      <c r="H730" s="109" t="s">
        <v>99</v>
      </c>
      <c r="I730" s="109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92"/>
      <c r="AB730" s="92"/>
      <c r="AC730" s="92"/>
      <c r="AD730" s="81"/>
      <c r="AE730" s="81"/>
      <c r="AF730" s="81"/>
      <c r="AG730" s="81"/>
      <c r="AH730" s="81"/>
      <c r="AI730" s="81"/>
      <c r="AJ730" s="83"/>
      <c r="AK730" s="84"/>
      <c r="AL730" s="85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>
        <v>30</v>
      </c>
      <c r="BD730" s="81">
        <v>30</v>
      </c>
      <c r="BE730" s="83"/>
      <c r="BF730" s="84"/>
      <c r="BG730" s="84"/>
      <c r="BH730" s="84"/>
      <c r="BI730" s="85"/>
    </row>
    <row r="731" spans="1:61" s="308" customFormat="1" ht="15" x14ac:dyDescent="0.25">
      <c r="A731" s="2253"/>
      <c r="B731" s="109" t="s">
        <v>1011</v>
      </c>
      <c r="C731" s="379" t="s">
        <v>271</v>
      </c>
      <c r="D731" s="385" t="s">
        <v>898</v>
      </c>
      <c r="E731" s="379">
        <v>120</v>
      </c>
      <c r="F731" s="187">
        <f t="shared" si="61"/>
        <v>240</v>
      </c>
      <c r="G731" s="213" t="s">
        <v>986</v>
      </c>
      <c r="H731" s="109" t="s">
        <v>39</v>
      </c>
      <c r="I731" s="109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92"/>
      <c r="AB731" s="92"/>
      <c r="AC731" s="92"/>
      <c r="AD731" s="81"/>
      <c r="AE731" s="81"/>
      <c r="AF731" s="81"/>
      <c r="AG731" s="81"/>
      <c r="AH731" s="81"/>
      <c r="AI731" s="81"/>
      <c r="AJ731" s="83"/>
      <c r="AK731" s="84"/>
      <c r="AL731" s="85"/>
      <c r="AM731" s="81"/>
      <c r="AN731" s="81">
        <v>20</v>
      </c>
      <c r="AO731" s="81">
        <v>20</v>
      </c>
      <c r="AP731" s="81">
        <v>20</v>
      </c>
      <c r="AQ731" s="81">
        <v>20</v>
      </c>
      <c r="AR731" s="81">
        <v>20</v>
      </c>
      <c r="AS731" s="81">
        <v>20</v>
      </c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3"/>
      <c r="BF731" s="84"/>
      <c r="BG731" s="84"/>
      <c r="BH731" s="84"/>
      <c r="BI731" s="85"/>
    </row>
    <row r="732" spans="1:61" s="308" customFormat="1" ht="15" x14ac:dyDescent="0.25">
      <c r="A732" s="2253"/>
      <c r="B732" s="109" t="s">
        <v>1011</v>
      </c>
      <c r="C732" s="379" t="s">
        <v>284</v>
      </c>
      <c r="D732" s="385" t="s">
        <v>1009</v>
      </c>
      <c r="E732" s="379">
        <v>120</v>
      </c>
      <c r="F732" s="187">
        <f t="shared" si="61"/>
        <v>240</v>
      </c>
      <c r="G732" s="213" t="s">
        <v>986</v>
      </c>
      <c r="H732" s="109" t="s">
        <v>39</v>
      </c>
      <c r="I732" s="109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92"/>
      <c r="AB732" s="92"/>
      <c r="AC732" s="92"/>
      <c r="AD732" s="81"/>
      <c r="AE732" s="81"/>
      <c r="AF732" s="81"/>
      <c r="AG732" s="81"/>
      <c r="AH732" s="81"/>
      <c r="AI732" s="81"/>
      <c r="AJ732" s="83"/>
      <c r="AK732" s="84"/>
      <c r="AL732" s="85"/>
      <c r="AM732" s="81"/>
      <c r="AN732" s="81"/>
      <c r="AO732" s="81"/>
      <c r="AP732" s="81"/>
      <c r="AQ732" s="81"/>
      <c r="AR732" s="81"/>
      <c r="AS732" s="81"/>
      <c r="AT732" s="81">
        <v>20</v>
      </c>
      <c r="AU732" s="81">
        <v>20</v>
      </c>
      <c r="AV732" s="81">
        <v>20</v>
      </c>
      <c r="AW732" s="81">
        <v>20</v>
      </c>
      <c r="AX732" s="81">
        <v>20</v>
      </c>
      <c r="AY732" s="81">
        <v>20</v>
      </c>
      <c r="AZ732" s="81"/>
      <c r="BA732" s="81"/>
      <c r="BB732" s="81"/>
      <c r="BC732" s="81"/>
      <c r="BD732" s="81"/>
      <c r="BE732" s="83"/>
      <c r="BF732" s="84"/>
      <c r="BG732" s="84"/>
      <c r="BH732" s="84"/>
      <c r="BI732" s="85"/>
    </row>
    <row r="733" spans="1:61" s="308" customFormat="1" ht="15" x14ac:dyDescent="0.25">
      <c r="A733" s="2253"/>
      <c r="B733" s="109" t="s">
        <v>1011</v>
      </c>
      <c r="C733" s="388" t="s">
        <v>273</v>
      </c>
      <c r="D733" s="389" t="s">
        <v>918</v>
      </c>
      <c r="E733" s="388">
        <v>60</v>
      </c>
      <c r="F733" s="187">
        <f t="shared" si="61"/>
        <v>120</v>
      </c>
      <c r="G733" s="213" t="s">
        <v>335</v>
      </c>
      <c r="H733" s="109" t="s">
        <v>36</v>
      </c>
      <c r="I733" s="109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92"/>
      <c r="AB733" s="92"/>
      <c r="AC733" s="92"/>
      <c r="AD733" s="81"/>
      <c r="AE733" s="81"/>
      <c r="AF733" s="81"/>
      <c r="AG733" s="81"/>
      <c r="AH733" s="81"/>
      <c r="AI733" s="81"/>
      <c r="AJ733" s="83"/>
      <c r="AK733" s="84"/>
      <c r="AL733" s="85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>
        <v>20</v>
      </c>
      <c r="BA733" s="81">
        <v>20</v>
      </c>
      <c r="BB733" s="81">
        <v>20</v>
      </c>
      <c r="BC733" s="81"/>
      <c r="BD733" s="81"/>
      <c r="BE733" s="83"/>
      <c r="BF733" s="84"/>
      <c r="BG733" s="84"/>
      <c r="BH733" s="84"/>
      <c r="BI733" s="85"/>
    </row>
    <row r="734" spans="1:61" s="315" customFormat="1" ht="15" x14ac:dyDescent="0.25">
      <c r="A734" s="321"/>
      <c r="B734" s="215">
        <v>30</v>
      </c>
      <c r="C734" s="361"/>
      <c r="D734" s="361" t="s">
        <v>843</v>
      </c>
      <c r="E734" s="317">
        <f>SUM(E719:E733)</f>
        <v>1110</v>
      </c>
      <c r="F734" s="317"/>
      <c r="G734" s="317">
        <f t="shared" ref="G734:BD734" si="63">SUM(G719:G733)</f>
        <v>0</v>
      </c>
      <c r="H734" s="317">
        <f t="shared" si="63"/>
        <v>0</v>
      </c>
      <c r="I734" s="317">
        <f t="shared" si="63"/>
        <v>165</v>
      </c>
      <c r="J734" s="317">
        <f t="shared" si="63"/>
        <v>30</v>
      </c>
      <c r="K734" s="317">
        <f t="shared" si="63"/>
        <v>15</v>
      </c>
      <c r="L734" s="317">
        <f t="shared" si="63"/>
        <v>30</v>
      </c>
      <c r="M734" s="317">
        <f t="shared" si="63"/>
        <v>30</v>
      </c>
      <c r="N734" s="317">
        <f t="shared" si="63"/>
        <v>20</v>
      </c>
      <c r="O734" s="317">
        <f t="shared" si="63"/>
        <v>20</v>
      </c>
      <c r="P734" s="317">
        <f t="shared" si="63"/>
        <v>20</v>
      </c>
      <c r="Q734" s="317">
        <f t="shared" si="63"/>
        <v>20</v>
      </c>
      <c r="R734" s="317">
        <f t="shared" si="63"/>
        <v>20</v>
      </c>
      <c r="S734" s="317">
        <f t="shared" si="63"/>
        <v>20</v>
      </c>
      <c r="T734" s="317">
        <f t="shared" si="63"/>
        <v>20</v>
      </c>
      <c r="U734" s="317">
        <f t="shared" si="63"/>
        <v>20</v>
      </c>
      <c r="V734" s="317">
        <f t="shared" si="63"/>
        <v>20</v>
      </c>
      <c r="W734" s="317">
        <f t="shared" si="63"/>
        <v>20</v>
      </c>
      <c r="X734" s="317">
        <f t="shared" si="63"/>
        <v>20</v>
      </c>
      <c r="Y734" s="317">
        <f t="shared" si="63"/>
        <v>20</v>
      </c>
      <c r="Z734" s="317">
        <f t="shared" si="63"/>
        <v>20</v>
      </c>
      <c r="AA734" s="317">
        <f t="shared" si="63"/>
        <v>22</v>
      </c>
      <c r="AB734" s="317">
        <f t="shared" si="63"/>
        <v>24</v>
      </c>
      <c r="AC734" s="317">
        <f t="shared" si="63"/>
        <v>24</v>
      </c>
      <c r="AD734" s="317">
        <f t="shared" si="63"/>
        <v>20</v>
      </c>
      <c r="AE734" s="317">
        <f t="shared" si="63"/>
        <v>20</v>
      </c>
      <c r="AF734" s="317">
        <f t="shared" si="63"/>
        <v>20</v>
      </c>
      <c r="AG734" s="317">
        <f t="shared" si="63"/>
        <v>20</v>
      </c>
      <c r="AH734" s="317">
        <f t="shared" si="63"/>
        <v>22</v>
      </c>
      <c r="AI734" s="317">
        <f t="shared" si="63"/>
        <v>24</v>
      </c>
      <c r="AJ734" s="317">
        <f t="shared" si="63"/>
        <v>0</v>
      </c>
      <c r="AK734" s="317">
        <f t="shared" si="63"/>
        <v>0</v>
      </c>
      <c r="AL734" s="317">
        <f t="shared" si="63"/>
        <v>0</v>
      </c>
      <c r="AM734" s="317">
        <f t="shared" si="63"/>
        <v>24</v>
      </c>
      <c r="AN734" s="317">
        <f t="shared" si="63"/>
        <v>20</v>
      </c>
      <c r="AO734" s="317">
        <f t="shared" si="63"/>
        <v>20</v>
      </c>
      <c r="AP734" s="317">
        <f t="shared" si="63"/>
        <v>20</v>
      </c>
      <c r="AQ734" s="317">
        <f t="shared" si="63"/>
        <v>20</v>
      </c>
      <c r="AR734" s="317">
        <f t="shared" si="63"/>
        <v>20</v>
      </c>
      <c r="AS734" s="317">
        <f t="shared" si="63"/>
        <v>20</v>
      </c>
      <c r="AT734" s="317">
        <f t="shared" si="63"/>
        <v>20</v>
      </c>
      <c r="AU734" s="317">
        <f t="shared" si="63"/>
        <v>20</v>
      </c>
      <c r="AV734" s="317">
        <f t="shared" si="63"/>
        <v>20</v>
      </c>
      <c r="AW734" s="317">
        <f t="shared" si="63"/>
        <v>20</v>
      </c>
      <c r="AX734" s="317">
        <f t="shared" si="63"/>
        <v>20</v>
      </c>
      <c r="AY734" s="317">
        <f t="shared" si="63"/>
        <v>20</v>
      </c>
      <c r="AZ734" s="317">
        <f t="shared" si="63"/>
        <v>20</v>
      </c>
      <c r="BA734" s="317">
        <f t="shared" si="63"/>
        <v>20</v>
      </c>
      <c r="BB734" s="317">
        <f t="shared" si="63"/>
        <v>20</v>
      </c>
      <c r="BC734" s="317">
        <f t="shared" si="63"/>
        <v>30</v>
      </c>
      <c r="BD734" s="317">
        <f t="shared" si="63"/>
        <v>30</v>
      </c>
      <c r="BE734" s="221"/>
      <c r="BF734" s="222"/>
      <c r="BG734" s="222"/>
      <c r="BH734" s="222"/>
      <c r="BI734" s="223"/>
    </row>
    <row r="735" spans="1:61" s="308" customFormat="1" ht="15" x14ac:dyDescent="0.25">
      <c r="A735" s="2253">
        <v>14</v>
      </c>
      <c r="B735" s="109" t="s">
        <v>1012</v>
      </c>
      <c r="C735" s="373" t="s">
        <v>153</v>
      </c>
      <c r="D735" s="374" t="s">
        <v>148</v>
      </c>
      <c r="E735" s="375">
        <v>30</v>
      </c>
      <c r="F735" s="187">
        <f t="shared" si="61"/>
        <v>30</v>
      </c>
      <c r="G735" s="141" t="s">
        <v>378</v>
      </c>
      <c r="H735" s="81" t="s">
        <v>418</v>
      </c>
      <c r="I735" s="375">
        <v>30</v>
      </c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92"/>
      <c r="AB735" s="92"/>
      <c r="AC735" s="92"/>
      <c r="AD735" s="81"/>
      <c r="AE735" s="81"/>
      <c r="AF735" s="81"/>
      <c r="AG735" s="81"/>
      <c r="AH735" s="81"/>
      <c r="AI735" s="81"/>
      <c r="AJ735" s="83"/>
      <c r="AK735" s="84"/>
      <c r="AL735" s="85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3"/>
      <c r="BF735" s="84"/>
      <c r="BG735" s="84"/>
      <c r="BH735" s="84"/>
      <c r="BI735" s="85"/>
    </row>
    <row r="736" spans="1:61" s="308" customFormat="1" ht="15" x14ac:dyDescent="0.25">
      <c r="A736" s="2253"/>
      <c r="B736" s="109" t="s">
        <v>1012</v>
      </c>
      <c r="C736" s="373" t="s">
        <v>154</v>
      </c>
      <c r="D736" s="374" t="s">
        <v>136</v>
      </c>
      <c r="E736" s="375">
        <v>15</v>
      </c>
      <c r="F736" s="187">
        <f t="shared" si="61"/>
        <v>15</v>
      </c>
      <c r="G736" s="141" t="s">
        <v>378</v>
      </c>
      <c r="H736" s="81" t="s">
        <v>418</v>
      </c>
      <c r="I736" s="375">
        <v>15</v>
      </c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92"/>
      <c r="AB736" s="92"/>
      <c r="AC736" s="92"/>
      <c r="AD736" s="81"/>
      <c r="AE736" s="81"/>
      <c r="AF736" s="81"/>
      <c r="AG736" s="81"/>
      <c r="AH736" s="81"/>
      <c r="AI736" s="81"/>
      <c r="AJ736" s="83"/>
      <c r="AK736" s="84"/>
      <c r="AL736" s="85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3"/>
      <c r="BF736" s="84"/>
      <c r="BG736" s="84"/>
      <c r="BH736" s="84"/>
      <c r="BI736" s="85"/>
    </row>
    <row r="737" spans="1:61" s="308" customFormat="1" ht="15" x14ac:dyDescent="0.25">
      <c r="A737" s="2253"/>
      <c r="B737" s="109" t="s">
        <v>1012</v>
      </c>
      <c r="C737" s="373" t="s">
        <v>163</v>
      </c>
      <c r="D737" s="374" t="s">
        <v>59</v>
      </c>
      <c r="E737" s="375">
        <v>30</v>
      </c>
      <c r="F737" s="187">
        <f t="shared" si="61"/>
        <v>30</v>
      </c>
      <c r="G737" s="141" t="s">
        <v>378</v>
      </c>
      <c r="H737" s="81" t="s">
        <v>418</v>
      </c>
      <c r="I737" s="81">
        <v>30</v>
      </c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92"/>
      <c r="AB737" s="92"/>
      <c r="AC737" s="92"/>
      <c r="AD737" s="81"/>
      <c r="AE737" s="81"/>
      <c r="AF737" s="81"/>
      <c r="AG737" s="81"/>
      <c r="AH737" s="81"/>
      <c r="AI737" s="81"/>
      <c r="AJ737" s="83"/>
      <c r="AK737" s="84"/>
      <c r="AL737" s="85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3"/>
      <c r="BF737" s="84"/>
      <c r="BG737" s="84"/>
      <c r="BH737" s="84"/>
      <c r="BI737" s="85"/>
    </row>
    <row r="738" spans="1:61" s="308" customFormat="1" ht="15" x14ac:dyDescent="0.25">
      <c r="A738" s="2253"/>
      <c r="B738" s="109" t="s">
        <v>1012</v>
      </c>
      <c r="C738" s="376" t="s">
        <v>158</v>
      </c>
      <c r="D738" s="377" t="s">
        <v>852</v>
      </c>
      <c r="E738" s="375">
        <v>90</v>
      </c>
      <c r="F738" s="187">
        <f t="shared" si="61"/>
        <v>90</v>
      </c>
      <c r="G738" s="375" t="s">
        <v>372</v>
      </c>
      <c r="H738" s="141" t="s">
        <v>142</v>
      </c>
      <c r="I738" s="81">
        <v>90</v>
      </c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92"/>
      <c r="AB738" s="92"/>
      <c r="AC738" s="92"/>
      <c r="AD738" s="81"/>
      <c r="AE738" s="81"/>
      <c r="AF738" s="81"/>
      <c r="AG738" s="81"/>
      <c r="AH738" s="81"/>
      <c r="AI738" s="81"/>
      <c r="AJ738" s="83"/>
      <c r="AK738" s="84"/>
      <c r="AL738" s="85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3"/>
      <c r="BF738" s="84"/>
      <c r="BG738" s="84"/>
      <c r="BH738" s="84"/>
      <c r="BI738" s="85"/>
    </row>
    <row r="739" spans="1:61" s="308" customFormat="1" ht="15" x14ac:dyDescent="0.25">
      <c r="A739" s="2253"/>
      <c r="B739" s="109" t="s">
        <v>1012</v>
      </c>
      <c r="C739" s="362" t="s">
        <v>161</v>
      </c>
      <c r="D739" s="363" t="s">
        <v>964</v>
      </c>
      <c r="E739" s="362">
        <v>45</v>
      </c>
      <c r="F739" s="187">
        <f t="shared" si="61"/>
        <v>45</v>
      </c>
      <c r="G739" s="213" t="s">
        <v>334</v>
      </c>
      <c r="H739" s="109" t="s">
        <v>57</v>
      </c>
      <c r="I739" s="109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>
        <v>30</v>
      </c>
      <c r="U739" s="81">
        <v>15</v>
      </c>
      <c r="V739" s="81"/>
      <c r="W739" s="81"/>
      <c r="X739" s="81"/>
      <c r="Y739" s="81"/>
      <c r="Z739" s="81"/>
      <c r="AA739" s="92"/>
      <c r="AB739" s="92"/>
      <c r="AC739" s="92"/>
      <c r="AD739" s="81"/>
      <c r="AE739" s="81"/>
      <c r="AF739" s="81"/>
      <c r="AG739" s="81"/>
      <c r="AH739" s="81"/>
      <c r="AI739" s="81"/>
      <c r="AJ739" s="83"/>
      <c r="AK739" s="84"/>
      <c r="AL739" s="85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3"/>
      <c r="BF739" s="84"/>
      <c r="BG739" s="84"/>
      <c r="BH739" s="84"/>
      <c r="BI739" s="85"/>
    </row>
    <row r="740" spans="1:61" s="308" customFormat="1" ht="15" x14ac:dyDescent="0.25">
      <c r="A740" s="2253"/>
      <c r="B740" s="109" t="s">
        <v>1012</v>
      </c>
      <c r="C740" s="362" t="s">
        <v>162</v>
      </c>
      <c r="D740" s="363" t="s">
        <v>965</v>
      </c>
      <c r="E740" s="362">
        <v>30</v>
      </c>
      <c r="F740" s="187">
        <f t="shared" si="61"/>
        <v>30</v>
      </c>
      <c r="G740" s="213" t="s">
        <v>334</v>
      </c>
      <c r="H740" s="109" t="s">
        <v>57</v>
      </c>
      <c r="I740" s="109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>
        <v>30</v>
      </c>
      <c r="W740" s="81"/>
      <c r="X740" s="81"/>
      <c r="Y740" s="81"/>
      <c r="Z740" s="81"/>
      <c r="AA740" s="92"/>
      <c r="AB740" s="92"/>
      <c r="AC740" s="92"/>
      <c r="AD740" s="81"/>
      <c r="AE740" s="81"/>
      <c r="AF740" s="81"/>
      <c r="AG740" s="81"/>
      <c r="AH740" s="81"/>
      <c r="AI740" s="81"/>
      <c r="AJ740" s="83"/>
      <c r="AK740" s="84"/>
      <c r="AL740" s="85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3"/>
      <c r="BF740" s="84"/>
      <c r="BG740" s="84"/>
      <c r="BH740" s="84"/>
      <c r="BI740" s="85"/>
    </row>
    <row r="741" spans="1:61" s="308" customFormat="1" ht="15" x14ac:dyDescent="0.25">
      <c r="A741" s="2253"/>
      <c r="B741" s="109" t="s">
        <v>1012</v>
      </c>
      <c r="C741" s="362" t="s">
        <v>119</v>
      </c>
      <c r="D741" s="363" t="s">
        <v>966</v>
      </c>
      <c r="E741" s="362">
        <v>30</v>
      </c>
      <c r="F741" s="187">
        <f t="shared" si="61"/>
        <v>30</v>
      </c>
      <c r="G741" s="213" t="s">
        <v>376</v>
      </c>
      <c r="H741" s="109" t="s">
        <v>62</v>
      </c>
      <c r="I741" s="109"/>
      <c r="J741" s="81">
        <v>30</v>
      </c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92"/>
      <c r="AB741" s="92"/>
      <c r="AC741" s="92"/>
      <c r="AD741" s="81"/>
      <c r="AE741" s="81"/>
      <c r="AF741" s="81"/>
      <c r="AG741" s="81"/>
      <c r="AH741" s="81"/>
      <c r="AI741" s="81"/>
      <c r="AJ741" s="83"/>
      <c r="AK741" s="84"/>
      <c r="AL741" s="85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3"/>
      <c r="BF741" s="84"/>
      <c r="BG741" s="84"/>
      <c r="BH741" s="84"/>
      <c r="BI741" s="85"/>
    </row>
    <row r="742" spans="1:61" s="308" customFormat="1" ht="15" x14ac:dyDescent="0.25">
      <c r="A742" s="2253"/>
      <c r="B742" s="109" t="s">
        <v>1012</v>
      </c>
      <c r="C742" s="362" t="s">
        <v>172</v>
      </c>
      <c r="D742" s="363" t="s">
        <v>932</v>
      </c>
      <c r="E742" s="378">
        <v>60</v>
      </c>
      <c r="F742" s="187">
        <f t="shared" si="61"/>
        <v>120</v>
      </c>
      <c r="G742" s="213" t="s">
        <v>376</v>
      </c>
      <c r="H742" s="109" t="s">
        <v>62</v>
      </c>
      <c r="I742" s="109"/>
      <c r="J742" s="81"/>
      <c r="K742" s="81">
        <v>20</v>
      </c>
      <c r="L742" s="81">
        <v>20</v>
      </c>
      <c r="M742" s="81">
        <v>20</v>
      </c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92"/>
      <c r="AB742" s="92"/>
      <c r="AC742" s="92"/>
      <c r="AD742" s="81"/>
      <c r="AE742" s="81"/>
      <c r="AF742" s="81"/>
      <c r="AG742" s="81"/>
      <c r="AH742" s="81"/>
      <c r="AI742" s="81"/>
      <c r="AJ742" s="83"/>
      <c r="AK742" s="84"/>
      <c r="AL742" s="85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3"/>
      <c r="BF742" s="84"/>
      <c r="BG742" s="84"/>
      <c r="BH742" s="84"/>
      <c r="BI742" s="85"/>
    </row>
    <row r="743" spans="1:61" s="308" customFormat="1" ht="15" x14ac:dyDescent="0.25">
      <c r="A743" s="2253"/>
      <c r="B743" s="109" t="s">
        <v>1012</v>
      </c>
      <c r="C743" s="362" t="s">
        <v>133</v>
      </c>
      <c r="D743" s="363" t="s">
        <v>925</v>
      </c>
      <c r="E743" s="362">
        <v>120</v>
      </c>
      <c r="F743" s="187">
        <f t="shared" si="61"/>
        <v>240</v>
      </c>
      <c r="G743" s="213" t="s">
        <v>376</v>
      </c>
      <c r="H743" s="109" t="s">
        <v>62</v>
      </c>
      <c r="I743" s="109"/>
      <c r="J743" s="81"/>
      <c r="K743" s="81"/>
      <c r="L743" s="81"/>
      <c r="M743" s="81"/>
      <c r="N743" s="81">
        <v>20</v>
      </c>
      <c r="O743" s="81">
        <v>20</v>
      </c>
      <c r="P743" s="81">
        <v>20</v>
      </c>
      <c r="Q743" s="81">
        <v>20</v>
      </c>
      <c r="R743" s="81">
        <v>20</v>
      </c>
      <c r="S743" s="81">
        <v>20</v>
      </c>
      <c r="T743" s="81"/>
      <c r="U743" s="81"/>
      <c r="V743" s="81"/>
      <c r="W743" s="81"/>
      <c r="X743" s="81"/>
      <c r="Y743" s="81"/>
      <c r="Z743" s="81"/>
      <c r="AA743" s="92"/>
      <c r="AB743" s="92"/>
      <c r="AC743" s="92"/>
      <c r="AD743" s="81"/>
      <c r="AE743" s="81"/>
      <c r="AF743" s="81"/>
      <c r="AG743" s="81"/>
      <c r="AH743" s="81"/>
      <c r="AI743" s="81"/>
      <c r="AJ743" s="83"/>
      <c r="AK743" s="84"/>
      <c r="AL743" s="85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3"/>
      <c r="BF743" s="84"/>
      <c r="BG743" s="84"/>
      <c r="BH743" s="84"/>
      <c r="BI743" s="85"/>
    </row>
    <row r="744" spans="1:61" s="308" customFormat="1" ht="15" x14ac:dyDescent="0.25">
      <c r="A744" s="2253"/>
      <c r="B744" s="109" t="s">
        <v>1012</v>
      </c>
      <c r="C744" s="379" t="s">
        <v>175</v>
      </c>
      <c r="D744" s="385" t="s">
        <v>1005</v>
      </c>
      <c r="E744" s="379">
        <v>150</v>
      </c>
      <c r="F744" s="187">
        <f t="shared" si="61"/>
        <v>300</v>
      </c>
      <c r="G744" s="213" t="s">
        <v>331</v>
      </c>
      <c r="H744" s="109" t="s">
        <v>85</v>
      </c>
      <c r="I744" s="109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92"/>
      <c r="AB744" s="92"/>
      <c r="AC744" s="92"/>
      <c r="AD744" s="81">
        <v>24</v>
      </c>
      <c r="AE744" s="81">
        <v>24</v>
      </c>
      <c r="AF744" s="81">
        <v>24</v>
      </c>
      <c r="AG744" s="81">
        <v>24</v>
      </c>
      <c r="AH744" s="92">
        <v>24</v>
      </c>
      <c r="AI744" s="92">
        <v>24</v>
      </c>
      <c r="AJ744" s="83"/>
      <c r="AK744" s="84"/>
      <c r="AL744" s="85"/>
      <c r="AM744" s="81">
        <v>6</v>
      </c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3"/>
      <c r="BF744" s="84"/>
      <c r="BG744" s="84"/>
      <c r="BH744" s="84"/>
      <c r="BI744" s="85"/>
    </row>
    <row r="745" spans="1:61" s="308" customFormat="1" ht="15" x14ac:dyDescent="0.25">
      <c r="A745" s="2253"/>
      <c r="B745" s="109" t="s">
        <v>1012</v>
      </c>
      <c r="C745" s="379" t="s">
        <v>176</v>
      </c>
      <c r="D745" s="385" t="s">
        <v>1006</v>
      </c>
      <c r="E745" s="379">
        <v>150</v>
      </c>
      <c r="F745" s="187">
        <f t="shared" si="61"/>
        <v>300</v>
      </c>
      <c r="G745" s="213" t="s">
        <v>334</v>
      </c>
      <c r="H745" s="109" t="s">
        <v>57</v>
      </c>
      <c r="I745" s="109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>
        <v>20</v>
      </c>
      <c r="X745" s="81">
        <v>20</v>
      </c>
      <c r="Y745" s="81">
        <v>20</v>
      </c>
      <c r="Z745" s="81">
        <v>20</v>
      </c>
      <c r="AA745" s="92">
        <v>20</v>
      </c>
      <c r="AB745" s="92">
        <v>20</v>
      </c>
      <c r="AC745" s="92">
        <v>30</v>
      </c>
      <c r="AD745" s="81"/>
      <c r="AE745" s="81"/>
      <c r="AF745" s="81"/>
      <c r="AG745" s="81"/>
      <c r="AH745" s="92"/>
      <c r="AI745" s="92"/>
      <c r="AJ745" s="92"/>
      <c r="AK745" s="84"/>
      <c r="AL745" s="85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3"/>
      <c r="BF745" s="84"/>
      <c r="BG745" s="84"/>
      <c r="BH745" s="84"/>
      <c r="BI745" s="85"/>
    </row>
    <row r="746" spans="1:61" s="308" customFormat="1" ht="15" x14ac:dyDescent="0.25">
      <c r="A746" s="2253"/>
      <c r="B746" s="109" t="s">
        <v>1012</v>
      </c>
      <c r="C746" s="379" t="s">
        <v>170</v>
      </c>
      <c r="D746" s="385" t="s">
        <v>940</v>
      </c>
      <c r="E746" s="390">
        <v>150</v>
      </c>
      <c r="F746" s="187">
        <f t="shared" si="61"/>
        <v>300</v>
      </c>
      <c r="G746" s="213" t="s">
        <v>343</v>
      </c>
      <c r="H746" s="109" t="s">
        <v>38</v>
      </c>
      <c r="I746" s="109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92"/>
      <c r="AB746" s="92"/>
      <c r="AC746" s="92"/>
      <c r="AD746" s="81"/>
      <c r="AE746" s="81"/>
      <c r="AF746" s="81"/>
      <c r="AG746" s="81"/>
      <c r="AH746" s="81"/>
      <c r="AI746" s="81"/>
      <c r="AJ746" s="83"/>
      <c r="AK746" s="84"/>
      <c r="AL746" s="85"/>
      <c r="AM746" s="81">
        <v>20</v>
      </c>
      <c r="AN746" s="81">
        <v>20</v>
      </c>
      <c r="AO746" s="81">
        <v>20</v>
      </c>
      <c r="AP746" s="81">
        <v>20</v>
      </c>
      <c r="AQ746" s="81">
        <v>20</v>
      </c>
      <c r="AR746" s="81">
        <v>20</v>
      </c>
      <c r="AS746" s="81">
        <v>30</v>
      </c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3"/>
      <c r="BF746" s="84"/>
      <c r="BG746" s="84"/>
      <c r="BH746" s="84"/>
      <c r="BI746" s="85"/>
    </row>
    <row r="747" spans="1:61" s="308" customFormat="1" ht="15" x14ac:dyDescent="0.25">
      <c r="A747" s="2253"/>
      <c r="B747" s="109" t="s">
        <v>1012</v>
      </c>
      <c r="C747" s="379" t="s">
        <v>293</v>
      </c>
      <c r="D747" s="385" t="s">
        <v>923</v>
      </c>
      <c r="E747" s="390">
        <v>60</v>
      </c>
      <c r="F747" s="187">
        <f t="shared" si="61"/>
        <v>120</v>
      </c>
      <c r="G747" s="213" t="s">
        <v>343</v>
      </c>
      <c r="H747" s="109" t="s">
        <v>38</v>
      </c>
      <c r="I747" s="109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92"/>
      <c r="AB747" s="92"/>
      <c r="AC747" s="92"/>
      <c r="AD747" s="81"/>
      <c r="AE747" s="81"/>
      <c r="AF747" s="81"/>
      <c r="AG747" s="81"/>
      <c r="AH747" s="81"/>
      <c r="AI747" s="81"/>
      <c r="AJ747" s="83"/>
      <c r="AK747" s="84"/>
      <c r="AL747" s="85"/>
      <c r="AM747" s="81"/>
      <c r="AN747" s="81"/>
      <c r="AO747" s="81"/>
      <c r="AP747" s="81"/>
      <c r="AQ747" s="81"/>
      <c r="AR747" s="81"/>
      <c r="AS747" s="81"/>
      <c r="AT747" s="81">
        <v>20</v>
      </c>
      <c r="AU747" s="81">
        <v>20</v>
      </c>
      <c r="AV747" s="81">
        <v>20</v>
      </c>
      <c r="AW747" s="81"/>
      <c r="AX747" s="81"/>
      <c r="AY747" s="81"/>
      <c r="AZ747" s="81"/>
      <c r="BA747" s="81"/>
      <c r="BB747" s="81"/>
      <c r="BC747" s="81"/>
      <c r="BD747" s="81"/>
      <c r="BE747" s="83"/>
      <c r="BF747" s="84"/>
      <c r="BG747" s="84"/>
      <c r="BH747" s="84"/>
      <c r="BI747" s="85"/>
    </row>
    <row r="748" spans="1:61" s="308" customFormat="1" ht="15" x14ac:dyDescent="0.25">
      <c r="A748" s="2253"/>
      <c r="B748" s="109" t="s">
        <v>1012</v>
      </c>
      <c r="C748" s="379" t="s">
        <v>284</v>
      </c>
      <c r="D748" s="385" t="s">
        <v>1009</v>
      </c>
      <c r="E748" s="390">
        <v>120</v>
      </c>
      <c r="F748" s="187">
        <f t="shared" si="61"/>
        <v>240</v>
      </c>
      <c r="G748" s="213" t="s">
        <v>986</v>
      </c>
      <c r="H748" s="109" t="s">
        <v>39</v>
      </c>
      <c r="I748" s="109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92"/>
      <c r="AB748" s="92"/>
      <c r="AC748" s="92"/>
      <c r="AD748" s="81"/>
      <c r="AE748" s="81"/>
      <c r="AF748" s="81"/>
      <c r="AG748" s="81"/>
      <c r="AH748" s="81"/>
      <c r="AI748" s="81"/>
      <c r="AJ748" s="83"/>
      <c r="AK748" s="84"/>
      <c r="AL748" s="85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>
        <v>20</v>
      </c>
      <c r="AX748" s="81">
        <v>20</v>
      </c>
      <c r="AY748" s="81">
        <v>20</v>
      </c>
      <c r="AZ748" s="81">
        <v>20</v>
      </c>
      <c r="BA748" s="81">
        <v>20</v>
      </c>
      <c r="BB748" s="81">
        <v>20</v>
      </c>
      <c r="BC748" s="81"/>
      <c r="BD748" s="81"/>
      <c r="BE748" s="83"/>
      <c r="BF748" s="84"/>
      <c r="BG748" s="84"/>
      <c r="BH748" s="84"/>
      <c r="BI748" s="85"/>
    </row>
    <row r="749" spans="1:61" s="308" customFormat="1" ht="15" x14ac:dyDescent="0.25">
      <c r="A749" s="2253"/>
      <c r="B749" s="109" t="s">
        <v>1012</v>
      </c>
      <c r="C749" s="386" t="s">
        <v>273</v>
      </c>
      <c r="D749" s="387" t="s">
        <v>918</v>
      </c>
      <c r="E749" s="390">
        <v>60</v>
      </c>
      <c r="F749" s="187">
        <f t="shared" si="61"/>
        <v>120</v>
      </c>
      <c r="G749" s="213" t="s">
        <v>986</v>
      </c>
      <c r="H749" s="109" t="s">
        <v>39</v>
      </c>
      <c r="I749" s="109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92"/>
      <c r="AB749" s="92"/>
      <c r="AC749" s="92"/>
      <c r="AD749" s="81"/>
      <c r="AE749" s="81"/>
      <c r="AF749" s="81"/>
      <c r="AG749" s="81"/>
      <c r="AH749" s="81"/>
      <c r="AI749" s="81"/>
      <c r="AJ749" s="83"/>
      <c r="AK749" s="84"/>
      <c r="AL749" s="85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>
        <v>30</v>
      </c>
      <c r="BD749" s="81">
        <v>30</v>
      </c>
      <c r="BE749" s="83"/>
      <c r="BF749" s="84"/>
      <c r="BG749" s="84"/>
      <c r="BH749" s="84"/>
      <c r="BI749" s="85"/>
    </row>
    <row r="750" spans="1:61" s="315" customFormat="1" ht="15" x14ac:dyDescent="0.25">
      <c r="A750" s="321"/>
      <c r="B750" s="215">
        <v>30</v>
      </c>
      <c r="C750" s="361"/>
      <c r="D750" s="361" t="s">
        <v>843</v>
      </c>
      <c r="E750" s="317">
        <f>SUM(E735:E749)</f>
        <v>1140</v>
      </c>
      <c r="F750" s="317"/>
      <c r="G750" s="317">
        <f t="shared" ref="G750:BD750" si="64">SUM(G735:G749)</f>
        <v>0</v>
      </c>
      <c r="H750" s="317">
        <f t="shared" si="64"/>
        <v>0</v>
      </c>
      <c r="I750" s="317">
        <f t="shared" si="64"/>
        <v>165</v>
      </c>
      <c r="J750" s="317">
        <f t="shared" si="64"/>
        <v>30</v>
      </c>
      <c r="K750" s="317">
        <f t="shared" si="64"/>
        <v>20</v>
      </c>
      <c r="L750" s="317">
        <f t="shared" si="64"/>
        <v>20</v>
      </c>
      <c r="M750" s="317">
        <f t="shared" si="64"/>
        <v>20</v>
      </c>
      <c r="N750" s="317">
        <f t="shared" si="64"/>
        <v>20</v>
      </c>
      <c r="O750" s="317">
        <f t="shared" si="64"/>
        <v>20</v>
      </c>
      <c r="P750" s="317">
        <f t="shared" si="64"/>
        <v>20</v>
      </c>
      <c r="Q750" s="317">
        <f t="shared" si="64"/>
        <v>20</v>
      </c>
      <c r="R750" s="317">
        <f t="shared" si="64"/>
        <v>20</v>
      </c>
      <c r="S750" s="317">
        <f t="shared" si="64"/>
        <v>20</v>
      </c>
      <c r="T750" s="317">
        <f t="shared" si="64"/>
        <v>30</v>
      </c>
      <c r="U750" s="317">
        <f t="shared" si="64"/>
        <v>15</v>
      </c>
      <c r="V750" s="317">
        <f t="shared" si="64"/>
        <v>30</v>
      </c>
      <c r="W750" s="317">
        <f t="shared" si="64"/>
        <v>20</v>
      </c>
      <c r="X750" s="317">
        <f t="shared" si="64"/>
        <v>20</v>
      </c>
      <c r="Y750" s="317">
        <f t="shared" si="64"/>
        <v>20</v>
      </c>
      <c r="Z750" s="317">
        <f t="shared" si="64"/>
        <v>20</v>
      </c>
      <c r="AA750" s="317">
        <f t="shared" si="64"/>
        <v>20</v>
      </c>
      <c r="AB750" s="317">
        <f t="shared" si="64"/>
        <v>20</v>
      </c>
      <c r="AC750" s="317">
        <f t="shared" si="64"/>
        <v>30</v>
      </c>
      <c r="AD750" s="317">
        <f t="shared" si="64"/>
        <v>24</v>
      </c>
      <c r="AE750" s="317">
        <f t="shared" si="64"/>
        <v>24</v>
      </c>
      <c r="AF750" s="317">
        <f t="shared" si="64"/>
        <v>24</v>
      </c>
      <c r="AG750" s="317">
        <f t="shared" si="64"/>
        <v>24</v>
      </c>
      <c r="AH750" s="317">
        <f t="shared" si="64"/>
        <v>24</v>
      </c>
      <c r="AI750" s="317">
        <f t="shared" si="64"/>
        <v>24</v>
      </c>
      <c r="AJ750" s="317">
        <f t="shared" si="64"/>
        <v>0</v>
      </c>
      <c r="AK750" s="317">
        <f t="shared" si="64"/>
        <v>0</v>
      </c>
      <c r="AL750" s="317">
        <f t="shared" si="64"/>
        <v>0</v>
      </c>
      <c r="AM750" s="317">
        <f t="shared" si="64"/>
        <v>26</v>
      </c>
      <c r="AN750" s="317">
        <f t="shared" si="64"/>
        <v>20</v>
      </c>
      <c r="AO750" s="317">
        <f t="shared" si="64"/>
        <v>20</v>
      </c>
      <c r="AP750" s="317">
        <f t="shared" si="64"/>
        <v>20</v>
      </c>
      <c r="AQ750" s="317">
        <f t="shared" si="64"/>
        <v>20</v>
      </c>
      <c r="AR750" s="317">
        <f t="shared" si="64"/>
        <v>20</v>
      </c>
      <c r="AS750" s="317">
        <f t="shared" si="64"/>
        <v>30</v>
      </c>
      <c r="AT750" s="317">
        <f t="shared" si="64"/>
        <v>20</v>
      </c>
      <c r="AU750" s="317">
        <f t="shared" si="64"/>
        <v>20</v>
      </c>
      <c r="AV750" s="317">
        <f t="shared" si="64"/>
        <v>20</v>
      </c>
      <c r="AW750" s="317">
        <f t="shared" si="64"/>
        <v>20</v>
      </c>
      <c r="AX750" s="317">
        <f t="shared" si="64"/>
        <v>20</v>
      </c>
      <c r="AY750" s="317">
        <f t="shared" si="64"/>
        <v>20</v>
      </c>
      <c r="AZ750" s="317">
        <f t="shared" si="64"/>
        <v>20</v>
      </c>
      <c r="BA750" s="317">
        <f t="shared" si="64"/>
        <v>20</v>
      </c>
      <c r="BB750" s="317">
        <f t="shared" si="64"/>
        <v>20</v>
      </c>
      <c r="BC750" s="317">
        <f t="shared" si="64"/>
        <v>30</v>
      </c>
      <c r="BD750" s="317">
        <f t="shared" si="64"/>
        <v>30</v>
      </c>
      <c r="BE750" s="221"/>
      <c r="BF750" s="222"/>
      <c r="BG750" s="222"/>
      <c r="BH750" s="222"/>
      <c r="BI750" s="223"/>
    </row>
    <row r="751" spans="1:61" s="399" customFormat="1" ht="15" x14ac:dyDescent="0.25">
      <c r="A751" s="391"/>
      <c r="B751" s="734" t="s">
        <v>1804</v>
      </c>
      <c r="C751" s="373" t="s">
        <v>161</v>
      </c>
      <c r="D751" s="374" t="s">
        <v>966</v>
      </c>
      <c r="E751" s="375">
        <v>30</v>
      </c>
      <c r="F751" s="187">
        <f t="shared" si="61"/>
        <v>30</v>
      </c>
      <c r="G751" s="225" t="s">
        <v>327</v>
      </c>
      <c r="H751" s="225" t="s">
        <v>74</v>
      </c>
      <c r="I751" s="225"/>
      <c r="J751" s="225"/>
      <c r="K751" s="225"/>
      <c r="L751" s="225"/>
      <c r="M751" s="225"/>
      <c r="N751" s="225">
        <v>30</v>
      </c>
      <c r="O751" s="225"/>
      <c r="P751" s="225"/>
      <c r="Q751" s="225"/>
      <c r="R751" s="225"/>
      <c r="S751" s="225"/>
      <c r="T751" s="225"/>
      <c r="U751" s="225"/>
      <c r="V751" s="225"/>
      <c r="W751" s="225"/>
      <c r="X751" s="225"/>
      <c r="Y751" s="225"/>
      <c r="Z751" s="225"/>
      <c r="AA751" s="225"/>
      <c r="AB751" s="225"/>
      <c r="AC751" s="225"/>
      <c r="AD751" s="225"/>
      <c r="AE751" s="225"/>
      <c r="AF751" s="225"/>
      <c r="AG751" s="225"/>
      <c r="AH751" s="225"/>
      <c r="AI751" s="225"/>
      <c r="AJ751" s="393"/>
      <c r="AK751" s="394"/>
      <c r="AL751" s="395"/>
      <c r="AM751" s="225"/>
      <c r="AN751" s="225"/>
      <c r="AO751" s="225"/>
      <c r="AP751" s="225"/>
      <c r="AQ751" s="225"/>
      <c r="AR751" s="225"/>
      <c r="AS751" s="225"/>
      <c r="AT751" s="225"/>
      <c r="AU751" s="225"/>
      <c r="AV751" s="225"/>
      <c r="AW751" s="225"/>
      <c r="AX751" s="225"/>
      <c r="AY751" s="225"/>
      <c r="AZ751" s="225"/>
      <c r="BA751" s="225"/>
      <c r="BB751" s="225"/>
      <c r="BC751" s="225"/>
      <c r="BD751" s="225"/>
      <c r="BE751" s="396"/>
      <c r="BF751" s="397"/>
      <c r="BG751" s="397"/>
      <c r="BH751" s="397"/>
      <c r="BI751" s="398"/>
    </row>
    <row r="752" spans="1:61" s="399" customFormat="1" ht="15" x14ac:dyDescent="0.25">
      <c r="A752" s="391"/>
      <c r="B752" s="734" t="s">
        <v>1804</v>
      </c>
      <c r="C752" s="373" t="s">
        <v>162</v>
      </c>
      <c r="D752" s="374" t="s">
        <v>979</v>
      </c>
      <c r="E752" s="375">
        <v>90</v>
      </c>
      <c r="F752" s="187">
        <f t="shared" si="61"/>
        <v>90</v>
      </c>
      <c r="G752" s="225" t="s">
        <v>327</v>
      </c>
      <c r="H752" s="225" t="s">
        <v>74</v>
      </c>
      <c r="I752" s="225"/>
      <c r="J752" s="225"/>
      <c r="K752" s="225"/>
      <c r="L752" s="225"/>
      <c r="M752" s="225"/>
      <c r="N752" s="225"/>
      <c r="O752" s="225">
        <v>30</v>
      </c>
      <c r="P752" s="225">
        <v>30</v>
      </c>
      <c r="Q752" s="225">
        <v>30</v>
      </c>
      <c r="R752" s="225"/>
      <c r="S752" s="225"/>
      <c r="T752" s="225"/>
      <c r="U752" s="225"/>
      <c r="V752" s="225"/>
      <c r="W752" s="225"/>
      <c r="X752" s="225"/>
      <c r="Y752" s="225"/>
      <c r="Z752" s="225"/>
      <c r="AA752" s="225"/>
      <c r="AB752" s="225"/>
      <c r="AC752" s="225"/>
      <c r="AD752" s="225"/>
      <c r="AE752" s="225"/>
      <c r="AF752" s="225"/>
      <c r="AG752" s="225"/>
      <c r="AH752" s="225"/>
      <c r="AI752" s="225"/>
      <c r="AJ752" s="393"/>
      <c r="AK752" s="394"/>
      <c r="AL752" s="395"/>
      <c r="AM752" s="225"/>
      <c r="AN752" s="225"/>
      <c r="AO752" s="225"/>
      <c r="AP752" s="225"/>
      <c r="AQ752" s="225"/>
      <c r="AR752" s="225"/>
      <c r="AS752" s="225"/>
      <c r="AT752" s="225"/>
      <c r="AU752" s="225"/>
      <c r="AV752" s="225"/>
      <c r="AW752" s="225"/>
      <c r="AX752" s="225"/>
      <c r="AY752" s="225"/>
      <c r="AZ752" s="225"/>
      <c r="BA752" s="225"/>
      <c r="BB752" s="225"/>
      <c r="BC752" s="225"/>
      <c r="BD752" s="225"/>
      <c r="BE752" s="396"/>
      <c r="BF752" s="397"/>
      <c r="BG752" s="397"/>
      <c r="BH752" s="397"/>
      <c r="BI752" s="398"/>
    </row>
    <row r="753" spans="1:61" s="399" customFormat="1" ht="15" x14ac:dyDescent="0.25">
      <c r="A753" s="391"/>
      <c r="B753" s="734" t="s">
        <v>1804</v>
      </c>
      <c r="C753" s="373" t="s">
        <v>169</v>
      </c>
      <c r="D753" s="374" t="s">
        <v>915</v>
      </c>
      <c r="E753" s="375">
        <v>60</v>
      </c>
      <c r="F753" s="187">
        <f t="shared" si="61"/>
        <v>120</v>
      </c>
      <c r="G753" s="225" t="s">
        <v>943</v>
      </c>
      <c r="H753" s="225" t="s">
        <v>44</v>
      </c>
      <c r="I753" s="225"/>
      <c r="J753" s="225"/>
      <c r="K753" s="225"/>
      <c r="L753" s="225"/>
      <c r="M753" s="225"/>
      <c r="N753" s="225"/>
      <c r="O753" s="225"/>
      <c r="P753" s="225"/>
      <c r="Q753" s="225"/>
      <c r="R753" s="225"/>
      <c r="S753" s="225"/>
      <c r="T753" s="225"/>
      <c r="U753" s="225"/>
      <c r="V753" s="225"/>
      <c r="W753" s="225">
        <v>20</v>
      </c>
      <c r="X753" s="225">
        <v>20</v>
      </c>
      <c r="Y753" s="225">
        <v>20</v>
      </c>
      <c r="Z753" s="225"/>
      <c r="AA753" s="225"/>
      <c r="AB753" s="225"/>
      <c r="AC753" s="225"/>
      <c r="AD753" s="225"/>
      <c r="AE753" s="225"/>
      <c r="AF753" s="225"/>
      <c r="AG753" s="225"/>
      <c r="AH753" s="225"/>
      <c r="AI753" s="225"/>
      <c r="AJ753" s="393"/>
      <c r="AK753" s="394"/>
      <c r="AL753" s="395"/>
      <c r="AM753" s="225"/>
      <c r="AN753" s="225"/>
      <c r="AO753" s="225"/>
      <c r="AP753" s="225"/>
      <c r="AQ753" s="225"/>
      <c r="AR753" s="225"/>
      <c r="AS753" s="225"/>
      <c r="AT753" s="225"/>
      <c r="AU753" s="225"/>
      <c r="AV753" s="225"/>
      <c r="AW753" s="225"/>
      <c r="AX753" s="225"/>
      <c r="AY753" s="225"/>
      <c r="AZ753" s="225"/>
      <c r="BA753" s="225"/>
      <c r="BB753" s="225"/>
      <c r="BC753" s="225"/>
      <c r="BD753" s="225"/>
      <c r="BE753" s="396"/>
      <c r="BF753" s="397"/>
      <c r="BG753" s="397"/>
      <c r="BH753" s="397"/>
      <c r="BI753" s="398"/>
    </row>
    <row r="754" spans="1:61" s="399" customFormat="1" ht="15" x14ac:dyDescent="0.25">
      <c r="A754" s="391"/>
      <c r="B754" s="734" t="s">
        <v>1804</v>
      </c>
      <c r="C754" s="376" t="s">
        <v>164</v>
      </c>
      <c r="D754" s="377" t="s">
        <v>941</v>
      </c>
      <c r="E754" s="375">
        <v>30</v>
      </c>
      <c r="F754" s="187">
        <f t="shared" si="61"/>
        <v>30</v>
      </c>
      <c r="G754" s="225" t="s">
        <v>327</v>
      </c>
      <c r="H754" s="225" t="s">
        <v>74</v>
      </c>
      <c r="I754" s="225"/>
      <c r="J754" s="225"/>
      <c r="K754" s="225"/>
      <c r="L754" s="225"/>
      <c r="M754" s="225"/>
      <c r="N754" s="225"/>
      <c r="O754" s="225"/>
      <c r="P754" s="225"/>
      <c r="Q754" s="225"/>
      <c r="R754" s="225">
        <v>30</v>
      </c>
      <c r="S754" s="225"/>
      <c r="T754" s="225"/>
      <c r="U754" s="225"/>
      <c r="V754" s="225"/>
      <c r="W754" s="225"/>
      <c r="X754" s="225"/>
      <c r="Y754" s="225"/>
      <c r="Z754" s="225"/>
      <c r="AA754" s="225"/>
      <c r="AB754" s="225"/>
      <c r="AC754" s="225"/>
      <c r="AD754" s="225"/>
      <c r="AE754" s="225"/>
      <c r="AF754" s="225"/>
      <c r="AG754" s="225"/>
      <c r="AH754" s="225"/>
      <c r="AI754" s="225"/>
      <c r="AJ754" s="393"/>
      <c r="AK754" s="394"/>
      <c r="AL754" s="395"/>
      <c r="AM754" s="225"/>
      <c r="AN754" s="225"/>
      <c r="AO754" s="225"/>
      <c r="AP754" s="225"/>
      <c r="AQ754" s="225"/>
      <c r="AR754" s="225"/>
      <c r="AS754" s="225"/>
      <c r="AT754" s="225"/>
      <c r="AU754" s="225"/>
      <c r="AV754" s="225"/>
      <c r="AW754" s="225"/>
      <c r="AX754" s="225"/>
      <c r="AY754" s="225"/>
      <c r="AZ754" s="225"/>
      <c r="BA754" s="225"/>
      <c r="BB754" s="225"/>
      <c r="BC754" s="225"/>
      <c r="BD754" s="225"/>
      <c r="BE754" s="396"/>
      <c r="BF754" s="397"/>
      <c r="BG754" s="397"/>
      <c r="BH754" s="397"/>
      <c r="BI754" s="398"/>
    </row>
    <row r="755" spans="1:61" s="399" customFormat="1" ht="15" x14ac:dyDescent="0.25">
      <c r="A755" s="391"/>
      <c r="B755" s="734" t="s">
        <v>1804</v>
      </c>
      <c r="C755" s="362" t="s">
        <v>165</v>
      </c>
      <c r="D755" s="363" t="s">
        <v>980</v>
      </c>
      <c r="E755" s="362">
        <v>45</v>
      </c>
      <c r="F755" s="187">
        <f t="shared" si="61"/>
        <v>45</v>
      </c>
      <c r="G755" s="225" t="s">
        <v>327</v>
      </c>
      <c r="H755" s="225" t="s">
        <v>74</v>
      </c>
      <c r="I755" s="225"/>
      <c r="J755" s="225"/>
      <c r="K755" s="225"/>
      <c r="L755" s="225"/>
      <c r="M755" s="225"/>
      <c r="N755" s="225"/>
      <c r="O755" s="225"/>
      <c r="P755" s="225"/>
      <c r="Q755" s="225"/>
      <c r="R755" s="225"/>
      <c r="S755" s="225">
        <v>30</v>
      </c>
      <c r="T755" s="225">
        <v>15</v>
      </c>
      <c r="U755" s="225"/>
      <c r="V755" s="225"/>
      <c r="W755" s="225"/>
      <c r="X755" s="225"/>
      <c r="Y755" s="225"/>
      <c r="Z755" s="225"/>
      <c r="AA755" s="225"/>
      <c r="AB755" s="225"/>
      <c r="AC755" s="225"/>
      <c r="AD755" s="225"/>
      <c r="AE755" s="225"/>
      <c r="AF755" s="225"/>
      <c r="AG755" s="225"/>
      <c r="AH755" s="225"/>
      <c r="AI755" s="225"/>
      <c r="AJ755" s="393"/>
      <c r="AK755" s="394"/>
      <c r="AL755" s="395"/>
      <c r="AM755" s="225"/>
      <c r="AN755" s="225"/>
      <c r="AO755" s="225"/>
      <c r="AP755" s="225"/>
      <c r="AQ755" s="225"/>
      <c r="AR755" s="225"/>
      <c r="AS755" s="225"/>
      <c r="AT755" s="225"/>
      <c r="AU755" s="225"/>
      <c r="AV755" s="225"/>
      <c r="AW755" s="225"/>
      <c r="AX755" s="225"/>
      <c r="AY755" s="225"/>
      <c r="AZ755" s="225"/>
      <c r="BA755" s="225"/>
      <c r="BB755" s="225"/>
      <c r="BC755" s="225"/>
      <c r="BD755" s="225"/>
      <c r="BE755" s="396"/>
      <c r="BF755" s="397"/>
      <c r="BG755" s="397"/>
      <c r="BH755" s="397"/>
      <c r="BI755" s="398"/>
    </row>
    <row r="756" spans="1:61" s="399" customFormat="1" ht="15" x14ac:dyDescent="0.25">
      <c r="A756" s="391">
        <v>15</v>
      </c>
      <c r="B756" s="734" t="s">
        <v>1804</v>
      </c>
      <c r="C756" s="362" t="s">
        <v>171</v>
      </c>
      <c r="D756" s="363" t="s">
        <v>1013</v>
      </c>
      <c r="E756" s="362">
        <v>60</v>
      </c>
      <c r="F756" s="187">
        <f t="shared" si="61"/>
        <v>120</v>
      </c>
      <c r="G756" s="225" t="s">
        <v>943</v>
      </c>
      <c r="H756" s="225" t="s">
        <v>44</v>
      </c>
      <c r="I756" s="225"/>
      <c r="J756" s="225"/>
      <c r="K756" s="225"/>
      <c r="L756" s="225"/>
      <c r="M756" s="225"/>
      <c r="N756" s="225"/>
      <c r="O756" s="225"/>
      <c r="P756" s="225"/>
      <c r="Q756" s="225"/>
      <c r="R756" s="225"/>
      <c r="S756" s="225"/>
      <c r="T756" s="225"/>
      <c r="U756" s="225"/>
      <c r="V756" s="225"/>
      <c r="W756" s="225"/>
      <c r="X756" s="225"/>
      <c r="Y756" s="225"/>
      <c r="Z756" s="225">
        <v>20</v>
      </c>
      <c r="AA756" s="225">
        <v>20</v>
      </c>
      <c r="AB756" s="225">
        <v>20</v>
      </c>
      <c r="AC756" s="225"/>
      <c r="AD756" s="225"/>
      <c r="AE756" s="225"/>
      <c r="AF756" s="225"/>
      <c r="AG756" s="225"/>
      <c r="AH756" s="225"/>
      <c r="AI756" s="225"/>
      <c r="AJ756" s="393"/>
      <c r="AK756" s="394"/>
      <c r="AL756" s="39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396"/>
      <c r="BF756" s="397"/>
      <c r="BG756" s="397"/>
      <c r="BH756" s="397"/>
      <c r="BI756" s="398"/>
    </row>
    <row r="757" spans="1:61" s="399" customFormat="1" ht="15" x14ac:dyDescent="0.25">
      <c r="A757" s="391"/>
      <c r="B757" s="734" t="s">
        <v>1804</v>
      </c>
      <c r="C757" s="362" t="s">
        <v>175</v>
      </c>
      <c r="D757" s="363" t="s">
        <v>1014</v>
      </c>
      <c r="E757" s="362">
        <v>60</v>
      </c>
      <c r="F757" s="187">
        <f t="shared" si="61"/>
        <v>120</v>
      </c>
      <c r="G757" s="225" t="s">
        <v>943</v>
      </c>
      <c r="H757" s="225" t="s">
        <v>44</v>
      </c>
      <c r="I757" s="225"/>
      <c r="J757" s="225"/>
      <c r="K757" s="225"/>
      <c r="L757" s="225"/>
      <c r="M757" s="225"/>
      <c r="N757" s="225"/>
      <c r="O757" s="225"/>
      <c r="P757" s="225"/>
      <c r="Q757" s="225"/>
      <c r="R757" s="225"/>
      <c r="S757" s="225"/>
      <c r="T757" s="225"/>
      <c r="U757" s="225"/>
      <c r="V757" s="225"/>
      <c r="W757" s="225"/>
      <c r="X757" s="225"/>
      <c r="Y757" s="225"/>
      <c r="Z757" s="225"/>
      <c r="AA757" s="225"/>
      <c r="AB757" s="225"/>
      <c r="AC757" s="225">
        <v>20</v>
      </c>
      <c r="AD757" s="225">
        <v>20</v>
      </c>
      <c r="AE757" s="225">
        <v>20</v>
      </c>
      <c r="AF757" s="225"/>
      <c r="AG757" s="225"/>
      <c r="AH757" s="225"/>
      <c r="AI757" s="225"/>
      <c r="AJ757" s="393"/>
      <c r="AK757" s="394"/>
      <c r="AL757" s="39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396"/>
      <c r="BF757" s="397"/>
      <c r="BG757" s="397"/>
      <c r="BH757" s="397"/>
      <c r="BI757" s="398"/>
    </row>
    <row r="758" spans="1:61" s="399" customFormat="1" ht="15" x14ac:dyDescent="0.25">
      <c r="A758" s="391"/>
      <c r="B758" s="734" t="s">
        <v>1804</v>
      </c>
      <c r="C758" s="362" t="s">
        <v>1015</v>
      </c>
      <c r="D758" s="363" t="s">
        <v>944</v>
      </c>
      <c r="E758" s="378">
        <v>45</v>
      </c>
      <c r="F758" s="187">
        <f t="shared" si="61"/>
        <v>45</v>
      </c>
      <c r="G758" s="225" t="s">
        <v>327</v>
      </c>
      <c r="H758" s="225" t="s">
        <v>74</v>
      </c>
      <c r="I758" s="225"/>
      <c r="J758" s="225"/>
      <c r="K758" s="225"/>
      <c r="L758" s="225"/>
      <c r="M758" s="225"/>
      <c r="N758" s="225"/>
      <c r="O758" s="225"/>
      <c r="P758" s="225"/>
      <c r="Q758" s="225"/>
      <c r="R758" s="225"/>
      <c r="S758" s="225"/>
      <c r="T758" s="225"/>
      <c r="U758" s="225">
        <v>30</v>
      </c>
      <c r="V758" s="225">
        <v>15</v>
      </c>
      <c r="W758" s="225"/>
      <c r="X758" s="225"/>
      <c r="Y758" s="225"/>
      <c r="Z758" s="225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393"/>
      <c r="AK758" s="394"/>
      <c r="AL758" s="39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396"/>
      <c r="BF758" s="397"/>
      <c r="BG758" s="397"/>
      <c r="BH758" s="397"/>
      <c r="BI758" s="398"/>
    </row>
    <row r="759" spans="1:61" s="399" customFormat="1" ht="15" x14ac:dyDescent="0.25">
      <c r="A759" s="391"/>
      <c r="B759" s="734" t="s">
        <v>1804</v>
      </c>
      <c r="C759" s="362" t="s">
        <v>271</v>
      </c>
      <c r="D759" s="363" t="s">
        <v>945</v>
      </c>
      <c r="E759" s="362">
        <v>60</v>
      </c>
      <c r="F759" s="187">
        <f t="shared" si="61"/>
        <v>120</v>
      </c>
      <c r="G759" s="225" t="s">
        <v>342</v>
      </c>
      <c r="H759" s="225" t="s">
        <v>42</v>
      </c>
      <c r="I759" s="225"/>
      <c r="J759" s="225"/>
      <c r="K759" s="225"/>
      <c r="L759" s="225"/>
      <c r="M759" s="225"/>
      <c r="N759" s="225"/>
      <c r="O759" s="225"/>
      <c r="P759" s="225"/>
      <c r="Q759" s="225"/>
      <c r="R759" s="225"/>
      <c r="S759" s="225"/>
      <c r="T759" s="225"/>
      <c r="U759" s="225"/>
      <c r="V759" s="225"/>
      <c r="W759" s="225"/>
      <c r="X759" s="225"/>
      <c r="Y759" s="225"/>
      <c r="Z759" s="225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393"/>
      <c r="AK759" s="394"/>
      <c r="AL759" s="395"/>
      <c r="AM759" s="225">
        <v>20</v>
      </c>
      <c r="AN759" s="225">
        <v>20</v>
      </c>
      <c r="AO759" s="225">
        <v>20</v>
      </c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396"/>
      <c r="BF759" s="397"/>
      <c r="BG759" s="397"/>
      <c r="BH759" s="397"/>
      <c r="BI759" s="398"/>
    </row>
    <row r="760" spans="1:61" s="399" customFormat="1" ht="15" x14ac:dyDescent="0.25">
      <c r="A760" s="391"/>
      <c r="B760" s="734" t="s">
        <v>1804</v>
      </c>
      <c r="C760" s="379" t="s">
        <v>284</v>
      </c>
      <c r="D760" s="385" t="s">
        <v>946</v>
      </c>
      <c r="E760" s="379">
        <v>60</v>
      </c>
      <c r="F760" s="187">
        <f t="shared" si="61"/>
        <v>120</v>
      </c>
      <c r="G760" s="225" t="s">
        <v>342</v>
      </c>
      <c r="H760" s="225" t="s">
        <v>42</v>
      </c>
      <c r="I760" s="225"/>
      <c r="J760" s="225"/>
      <c r="K760" s="373"/>
      <c r="L760" s="374"/>
      <c r="M760" s="375"/>
      <c r="N760" s="225"/>
      <c r="O760" s="225"/>
      <c r="P760" s="225"/>
      <c r="Q760" s="225"/>
      <c r="R760" s="225"/>
      <c r="S760" s="225"/>
      <c r="T760" s="225"/>
      <c r="U760" s="225"/>
      <c r="V760" s="225"/>
      <c r="W760" s="225"/>
      <c r="X760" s="225"/>
      <c r="Y760" s="225"/>
      <c r="Z760" s="225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393"/>
      <c r="AK760" s="394"/>
      <c r="AL760" s="395"/>
      <c r="AM760" s="225"/>
      <c r="AN760" s="225"/>
      <c r="AO760" s="225"/>
      <c r="AP760" s="225">
        <v>20</v>
      </c>
      <c r="AQ760" s="225">
        <v>20</v>
      </c>
      <c r="AR760" s="225">
        <v>20</v>
      </c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396"/>
      <c r="BF760" s="397"/>
      <c r="BG760" s="397"/>
      <c r="BH760" s="397"/>
      <c r="BI760" s="398"/>
    </row>
    <row r="761" spans="1:61" s="399" customFormat="1" ht="15" x14ac:dyDescent="0.25">
      <c r="A761" s="391"/>
      <c r="B761" s="734" t="s">
        <v>1804</v>
      </c>
      <c r="C761" s="379" t="s">
        <v>278</v>
      </c>
      <c r="D761" s="385" t="s">
        <v>950</v>
      </c>
      <c r="E761" s="379">
        <v>120</v>
      </c>
      <c r="F761" s="187">
        <f t="shared" si="61"/>
        <v>240</v>
      </c>
      <c r="G761" s="225" t="s">
        <v>342</v>
      </c>
      <c r="H761" s="225" t="s">
        <v>42</v>
      </c>
      <c r="I761" s="225"/>
      <c r="J761" s="225"/>
      <c r="K761" s="373"/>
      <c r="L761" s="374"/>
      <c r="M761" s="375"/>
      <c r="N761" s="225"/>
      <c r="O761" s="225"/>
      <c r="P761" s="225"/>
      <c r="Q761" s="225"/>
      <c r="R761" s="225"/>
      <c r="S761" s="225"/>
      <c r="T761" s="225"/>
      <c r="U761" s="225"/>
      <c r="V761" s="225"/>
      <c r="W761" s="225"/>
      <c r="X761" s="225"/>
      <c r="Y761" s="225"/>
      <c r="Z761" s="225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393"/>
      <c r="AK761" s="394"/>
      <c r="AL761" s="395"/>
      <c r="AM761" s="225"/>
      <c r="AN761" s="225"/>
      <c r="AO761" s="225"/>
      <c r="AP761" s="225"/>
      <c r="AQ761" s="225"/>
      <c r="AR761" s="225"/>
      <c r="AS761" s="225">
        <v>20</v>
      </c>
      <c r="AT761" s="225">
        <v>20</v>
      </c>
      <c r="AU761" s="225">
        <v>20</v>
      </c>
      <c r="AV761" s="225">
        <v>20</v>
      </c>
      <c r="AW761" s="225">
        <v>20</v>
      </c>
      <c r="AX761" s="225">
        <v>20</v>
      </c>
      <c r="AY761" s="225"/>
      <c r="AZ761" s="225"/>
      <c r="BA761" s="225"/>
      <c r="BB761" s="225"/>
      <c r="BC761" s="225"/>
      <c r="BD761" s="225"/>
      <c r="BE761" s="396"/>
      <c r="BF761" s="397"/>
      <c r="BG761" s="397"/>
      <c r="BH761" s="397"/>
      <c r="BI761" s="398"/>
    </row>
    <row r="762" spans="1:61" s="399" customFormat="1" ht="15" x14ac:dyDescent="0.25">
      <c r="A762" s="391"/>
      <c r="B762" s="734" t="s">
        <v>1804</v>
      </c>
      <c r="C762" s="379" t="s">
        <v>299</v>
      </c>
      <c r="D762" s="385" t="s">
        <v>1016</v>
      </c>
      <c r="E762" s="390">
        <v>150</v>
      </c>
      <c r="F762" s="187">
        <f t="shared" si="61"/>
        <v>300</v>
      </c>
      <c r="G762" s="225" t="s">
        <v>953</v>
      </c>
      <c r="H762" s="225" t="s">
        <v>33</v>
      </c>
      <c r="I762" s="225"/>
      <c r="J762" s="225"/>
      <c r="K762" s="373"/>
      <c r="L762" s="374"/>
      <c r="M762" s="375"/>
      <c r="N762" s="225"/>
      <c r="O762" s="225"/>
      <c r="P762" s="225"/>
      <c r="Q762" s="225"/>
      <c r="R762" s="225"/>
      <c r="S762" s="225"/>
      <c r="T762" s="225"/>
      <c r="U762" s="225"/>
      <c r="V762" s="225"/>
      <c r="W762" s="225"/>
      <c r="X762" s="225"/>
      <c r="Y762" s="225"/>
      <c r="Z762" s="225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393"/>
      <c r="AK762" s="394"/>
      <c r="AL762" s="39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>
        <v>24</v>
      </c>
      <c r="AZ762" s="225">
        <v>24</v>
      </c>
      <c r="BA762" s="225">
        <v>24</v>
      </c>
      <c r="BB762" s="225">
        <v>24</v>
      </c>
      <c r="BC762" s="225">
        <v>24</v>
      </c>
      <c r="BD762" s="225">
        <v>24</v>
      </c>
      <c r="BE762" s="396"/>
      <c r="BF762" s="397"/>
      <c r="BG762" s="397"/>
      <c r="BH762" s="397"/>
      <c r="BI762" s="398"/>
    </row>
    <row r="763" spans="1:61" s="399" customFormat="1" ht="15" x14ac:dyDescent="0.25">
      <c r="A763" s="391"/>
      <c r="B763" s="734" t="s">
        <v>1804</v>
      </c>
      <c r="C763" s="379" t="s">
        <v>286</v>
      </c>
      <c r="D763" s="385" t="s">
        <v>918</v>
      </c>
      <c r="E763" s="390">
        <v>60</v>
      </c>
      <c r="F763" s="187">
        <f t="shared" si="61"/>
        <v>120</v>
      </c>
      <c r="G763" s="225" t="s">
        <v>953</v>
      </c>
      <c r="H763" s="225" t="s">
        <v>33</v>
      </c>
      <c r="I763" s="225"/>
      <c r="J763" s="225"/>
      <c r="K763" s="376"/>
      <c r="L763" s="377"/>
      <c r="M763" s="375"/>
      <c r="N763" s="225"/>
      <c r="O763" s="225"/>
      <c r="P763" s="225"/>
      <c r="Q763" s="225"/>
      <c r="R763" s="225"/>
      <c r="S763" s="225"/>
      <c r="T763" s="225"/>
      <c r="U763" s="225"/>
      <c r="V763" s="225"/>
      <c r="W763" s="225"/>
      <c r="X763" s="225"/>
      <c r="Y763" s="225"/>
      <c r="Z763" s="225"/>
      <c r="AA763" s="225"/>
      <c r="AB763" s="225"/>
      <c r="AC763" s="225"/>
      <c r="AD763" s="225"/>
      <c r="AE763" s="225"/>
      <c r="AF763" s="225"/>
      <c r="AG763" s="225">
        <v>20</v>
      </c>
      <c r="AH763" s="225">
        <v>20</v>
      </c>
      <c r="AI763" s="225">
        <v>20</v>
      </c>
      <c r="AJ763" s="393"/>
      <c r="AK763" s="394"/>
      <c r="AL763" s="395"/>
      <c r="AM763" s="225"/>
      <c r="AN763" s="225"/>
      <c r="AO763" s="225"/>
      <c r="AP763" s="225"/>
      <c r="AQ763" s="225"/>
      <c r="AR763" s="225"/>
      <c r="AS763" s="225"/>
      <c r="AT763" s="225"/>
      <c r="AU763" s="225"/>
      <c r="AV763" s="225"/>
      <c r="AW763" s="225"/>
      <c r="AX763" s="225"/>
      <c r="AY763" s="225"/>
      <c r="AZ763" s="225"/>
      <c r="BA763" s="225"/>
      <c r="BB763" s="225"/>
      <c r="BC763" s="225"/>
      <c r="BD763" s="225"/>
      <c r="BE763" s="396"/>
      <c r="BF763" s="397"/>
      <c r="BG763" s="397"/>
      <c r="BH763" s="397"/>
      <c r="BI763" s="398"/>
    </row>
    <row r="764" spans="1:61" s="315" customFormat="1" ht="15" x14ac:dyDescent="0.25">
      <c r="A764" s="321"/>
      <c r="B764" s="215">
        <v>20</v>
      </c>
      <c r="C764" s="400"/>
      <c r="D764" s="401" t="s">
        <v>843</v>
      </c>
      <c r="E764" s="402">
        <f>SUM(E751:E763)</f>
        <v>870</v>
      </c>
      <c r="F764" s="402"/>
      <c r="G764" s="402">
        <f t="shared" ref="G764:BD764" si="65">SUM(G751:G763)</f>
        <v>0</v>
      </c>
      <c r="H764" s="402">
        <f t="shared" si="65"/>
        <v>0</v>
      </c>
      <c r="I764" s="402">
        <f t="shared" si="65"/>
        <v>0</v>
      </c>
      <c r="J764" s="402">
        <f t="shared" si="65"/>
        <v>0</v>
      </c>
      <c r="K764" s="402">
        <f t="shared" si="65"/>
        <v>0</v>
      </c>
      <c r="L764" s="402">
        <f t="shared" si="65"/>
        <v>0</v>
      </c>
      <c r="M764" s="402">
        <f t="shared" si="65"/>
        <v>0</v>
      </c>
      <c r="N764" s="402">
        <f t="shared" si="65"/>
        <v>30</v>
      </c>
      <c r="O764" s="402">
        <f t="shared" si="65"/>
        <v>30</v>
      </c>
      <c r="P764" s="402">
        <f t="shared" si="65"/>
        <v>30</v>
      </c>
      <c r="Q764" s="402">
        <f t="shared" si="65"/>
        <v>30</v>
      </c>
      <c r="R764" s="402">
        <f t="shared" si="65"/>
        <v>30</v>
      </c>
      <c r="S764" s="402">
        <f t="shared" si="65"/>
        <v>30</v>
      </c>
      <c r="T764" s="402">
        <f t="shared" si="65"/>
        <v>15</v>
      </c>
      <c r="U764" s="402">
        <f t="shared" si="65"/>
        <v>30</v>
      </c>
      <c r="V764" s="402">
        <f t="shared" si="65"/>
        <v>15</v>
      </c>
      <c r="W764" s="402">
        <f t="shared" si="65"/>
        <v>20</v>
      </c>
      <c r="X764" s="402">
        <f t="shared" si="65"/>
        <v>20</v>
      </c>
      <c r="Y764" s="402">
        <f t="shared" si="65"/>
        <v>20</v>
      </c>
      <c r="Z764" s="402">
        <f t="shared" si="65"/>
        <v>20</v>
      </c>
      <c r="AA764" s="402">
        <f t="shared" si="65"/>
        <v>20</v>
      </c>
      <c r="AB764" s="402">
        <f t="shared" si="65"/>
        <v>20</v>
      </c>
      <c r="AC764" s="402">
        <f t="shared" si="65"/>
        <v>20</v>
      </c>
      <c r="AD764" s="402">
        <f t="shared" si="65"/>
        <v>20</v>
      </c>
      <c r="AE764" s="402">
        <f t="shared" si="65"/>
        <v>20</v>
      </c>
      <c r="AF764" s="402">
        <f t="shared" si="65"/>
        <v>0</v>
      </c>
      <c r="AG764" s="402">
        <f t="shared" si="65"/>
        <v>20</v>
      </c>
      <c r="AH764" s="402">
        <f t="shared" si="65"/>
        <v>20</v>
      </c>
      <c r="AI764" s="402">
        <f t="shared" si="65"/>
        <v>20</v>
      </c>
      <c r="AJ764" s="402">
        <f t="shared" si="65"/>
        <v>0</v>
      </c>
      <c r="AK764" s="402">
        <f t="shared" si="65"/>
        <v>0</v>
      </c>
      <c r="AL764" s="402">
        <f t="shared" si="65"/>
        <v>0</v>
      </c>
      <c r="AM764" s="402">
        <f t="shared" si="65"/>
        <v>20</v>
      </c>
      <c r="AN764" s="402">
        <f t="shared" si="65"/>
        <v>20</v>
      </c>
      <c r="AO764" s="402">
        <f t="shared" si="65"/>
        <v>20</v>
      </c>
      <c r="AP764" s="402">
        <f t="shared" si="65"/>
        <v>20</v>
      </c>
      <c r="AQ764" s="402">
        <f t="shared" si="65"/>
        <v>20</v>
      </c>
      <c r="AR764" s="402">
        <f t="shared" si="65"/>
        <v>20</v>
      </c>
      <c r="AS764" s="402">
        <f t="shared" si="65"/>
        <v>20</v>
      </c>
      <c r="AT764" s="402">
        <f t="shared" si="65"/>
        <v>20</v>
      </c>
      <c r="AU764" s="402">
        <f t="shared" si="65"/>
        <v>20</v>
      </c>
      <c r="AV764" s="402">
        <f t="shared" si="65"/>
        <v>20</v>
      </c>
      <c r="AW764" s="402">
        <f t="shared" si="65"/>
        <v>20</v>
      </c>
      <c r="AX764" s="402">
        <f t="shared" si="65"/>
        <v>20</v>
      </c>
      <c r="AY764" s="402">
        <f t="shared" si="65"/>
        <v>24</v>
      </c>
      <c r="AZ764" s="402">
        <f t="shared" si="65"/>
        <v>24</v>
      </c>
      <c r="BA764" s="402">
        <f t="shared" si="65"/>
        <v>24</v>
      </c>
      <c r="BB764" s="402">
        <f t="shared" si="65"/>
        <v>24</v>
      </c>
      <c r="BC764" s="402">
        <f t="shared" si="65"/>
        <v>24</v>
      </c>
      <c r="BD764" s="402">
        <f t="shared" si="65"/>
        <v>24</v>
      </c>
      <c r="BE764" s="221"/>
      <c r="BF764" s="222"/>
      <c r="BG764" s="222"/>
      <c r="BH764" s="222"/>
      <c r="BI764" s="223"/>
    </row>
    <row r="765" spans="1:61" s="308" customFormat="1" ht="15" x14ac:dyDescent="0.25">
      <c r="A765" s="198"/>
      <c r="B765" s="392" t="s">
        <v>1017</v>
      </c>
      <c r="C765" s="748" t="s">
        <v>153</v>
      </c>
      <c r="D765" s="749" t="s">
        <v>148</v>
      </c>
      <c r="E765" s="750">
        <v>30</v>
      </c>
      <c r="F765" s="187">
        <f t="shared" si="61"/>
        <v>30</v>
      </c>
      <c r="G765" s="751" t="s">
        <v>378</v>
      </c>
      <c r="H765" s="750" t="s">
        <v>418</v>
      </c>
      <c r="I765" s="750">
        <v>30</v>
      </c>
      <c r="J765" s="735"/>
      <c r="K765" s="736"/>
      <c r="L765" s="736"/>
      <c r="M765" s="736"/>
      <c r="N765" s="735"/>
      <c r="O765" s="735"/>
      <c r="P765" s="735"/>
      <c r="Q765" s="735"/>
      <c r="R765" s="735"/>
      <c r="S765" s="735"/>
      <c r="T765" s="735"/>
      <c r="U765" s="735"/>
      <c r="V765" s="735"/>
      <c r="W765" s="735"/>
      <c r="X765" s="735"/>
      <c r="Y765" s="735"/>
      <c r="Z765" s="735"/>
      <c r="AA765" s="735"/>
      <c r="AB765" s="735"/>
      <c r="AC765" s="735"/>
      <c r="AD765" s="735"/>
      <c r="AE765" s="735"/>
      <c r="AF765" s="735"/>
      <c r="AG765" s="735"/>
      <c r="AH765" s="735"/>
      <c r="AI765" s="735"/>
      <c r="AJ765" s="737"/>
      <c r="AK765" s="738"/>
      <c r="AL765" s="739"/>
      <c r="AM765" s="735"/>
      <c r="AN765" s="735"/>
      <c r="AO765" s="735"/>
      <c r="AP765" s="735"/>
      <c r="AQ765" s="735"/>
      <c r="AR765" s="735"/>
      <c r="AS765" s="735"/>
      <c r="AT765" s="735"/>
      <c r="AU765" s="735"/>
      <c r="AV765" s="735"/>
      <c r="AW765" s="735"/>
      <c r="AX765" s="735"/>
      <c r="AY765" s="735"/>
      <c r="AZ765" s="735"/>
      <c r="BA765" s="735"/>
      <c r="BB765" s="735"/>
      <c r="BC765" s="735"/>
      <c r="BD765" s="735"/>
      <c r="BE765" s="199"/>
      <c r="BF765" s="69"/>
      <c r="BG765" s="69"/>
      <c r="BH765" s="69"/>
      <c r="BI765" s="150"/>
    </row>
    <row r="766" spans="1:61" s="308" customFormat="1" ht="15" x14ac:dyDescent="0.25">
      <c r="A766" s="198"/>
      <c r="B766" s="392" t="s">
        <v>1017</v>
      </c>
      <c r="C766" s="748" t="s">
        <v>154</v>
      </c>
      <c r="D766" s="749" t="s">
        <v>136</v>
      </c>
      <c r="E766" s="750">
        <v>15</v>
      </c>
      <c r="F766" s="187">
        <f t="shared" si="61"/>
        <v>15</v>
      </c>
      <c r="G766" s="751" t="s">
        <v>378</v>
      </c>
      <c r="H766" s="750" t="s">
        <v>418</v>
      </c>
      <c r="I766" s="750">
        <v>15</v>
      </c>
      <c r="J766" s="735"/>
      <c r="K766" s="736"/>
      <c r="L766" s="736"/>
      <c r="M766" s="736"/>
      <c r="N766" s="735"/>
      <c r="O766" s="735"/>
      <c r="P766" s="735"/>
      <c r="Q766" s="735"/>
      <c r="R766" s="735"/>
      <c r="S766" s="735"/>
      <c r="T766" s="735"/>
      <c r="U766" s="735"/>
      <c r="V766" s="735"/>
      <c r="W766" s="735"/>
      <c r="X766" s="735"/>
      <c r="Y766" s="735"/>
      <c r="Z766" s="735"/>
      <c r="AA766" s="735"/>
      <c r="AB766" s="735"/>
      <c r="AC766" s="735"/>
      <c r="AD766" s="735"/>
      <c r="AE766" s="735"/>
      <c r="AF766" s="735"/>
      <c r="AG766" s="735"/>
      <c r="AH766" s="735"/>
      <c r="AI766" s="735"/>
      <c r="AJ766" s="737"/>
      <c r="AK766" s="738"/>
      <c r="AL766" s="739"/>
      <c r="AM766" s="735"/>
      <c r="AN766" s="735"/>
      <c r="AO766" s="735"/>
      <c r="AP766" s="735"/>
      <c r="AQ766" s="735"/>
      <c r="AR766" s="735"/>
      <c r="AS766" s="735"/>
      <c r="AT766" s="735"/>
      <c r="AU766" s="735"/>
      <c r="AV766" s="735"/>
      <c r="AW766" s="735"/>
      <c r="AX766" s="735"/>
      <c r="AY766" s="735"/>
      <c r="AZ766" s="735"/>
      <c r="BA766" s="735"/>
      <c r="BB766" s="735"/>
      <c r="BC766" s="735"/>
      <c r="BD766" s="735"/>
      <c r="BE766" s="199"/>
      <c r="BF766" s="69"/>
      <c r="BG766" s="69"/>
      <c r="BH766" s="69"/>
      <c r="BI766" s="150"/>
    </row>
    <row r="767" spans="1:61" s="315" customFormat="1" ht="15" x14ac:dyDescent="0.25">
      <c r="A767" s="321"/>
      <c r="B767" s="392" t="s">
        <v>1017</v>
      </c>
      <c r="C767" s="740" t="s">
        <v>155</v>
      </c>
      <c r="D767" s="741" t="s">
        <v>149</v>
      </c>
      <c r="E767" s="742">
        <v>30</v>
      </c>
      <c r="F767" s="187"/>
      <c r="G767" s="743"/>
      <c r="H767" s="742" t="s">
        <v>635</v>
      </c>
      <c r="I767" s="742"/>
      <c r="J767" s="403"/>
      <c r="K767" s="756"/>
      <c r="L767" s="756"/>
      <c r="M767" s="756"/>
      <c r="N767" s="403"/>
      <c r="O767" s="403"/>
      <c r="P767" s="403"/>
      <c r="Q767" s="403"/>
      <c r="R767" s="403"/>
      <c r="S767" s="403"/>
      <c r="T767" s="403"/>
      <c r="U767" s="403"/>
      <c r="V767" s="403"/>
      <c r="W767" s="403"/>
      <c r="X767" s="403">
        <v>15</v>
      </c>
      <c r="Y767" s="403">
        <v>15</v>
      </c>
      <c r="Z767" s="403"/>
      <c r="AA767" s="403"/>
      <c r="AB767" s="403"/>
      <c r="AC767" s="403"/>
      <c r="AD767" s="403"/>
      <c r="AE767" s="403"/>
      <c r="AF767" s="403"/>
      <c r="AG767" s="403"/>
      <c r="AH767" s="403"/>
      <c r="AI767" s="403"/>
      <c r="AJ767" s="757"/>
      <c r="AK767" s="758"/>
      <c r="AL767" s="759"/>
      <c r="AM767" s="403"/>
      <c r="AN767" s="403"/>
      <c r="AO767" s="403"/>
      <c r="AP767" s="403"/>
      <c r="AQ767" s="403"/>
      <c r="AR767" s="403"/>
      <c r="AS767" s="403"/>
      <c r="AT767" s="403"/>
      <c r="AU767" s="403"/>
      <c r="AV767" s="403"/>
      <c r="AW767" s="403"/>
      <c r="AX767" s="403"/>
      <c r="AY767" s="403"/>
      <c r="AZ767" s="403"/>
      <c r="BA767" s="403"/>
      <c r="BB767" s="403"/>
      <c r="BC767" s="403"/>
      <c r="BD767" s="403"/>
      <c r="BE767" s="221"/>
      <c r="BF767" s="222"/>
      <c r="BG767" s="222"/>
      <c r="BH767" s="222"/>
      <c r="BI767" s="223"/>
    </row>
    <row r="768" spans="1:61" s="315" customFormat="1" ht="15" x14ac:dyDescent="0.25">
      <c r="A768" s="321"/>
      <c r="B768" s="392" t="s">
        <v>1017</v>
      </c>
      <c r="C768" s="740" t="s">
        <v>156</v>
      </c>
      <c r="D768" s="741" t="s">
        <v>862</v>
      </c>
      <c r="E768" s="742">
        <v>45</v>
      </c>
      <c r="F768" s="187"/>
      <c r="G768" s="743"/>
      <c r="H768" s="742" t="s">
        <v>635</v>
      </c>
      <c r="I768" s="742"/>
      <c r="J768" s="403"/>
      <c r="K768" s="756"/>
      <c r="L768" s="756"/>
      <c r="M768" s="756"/>
      <c r="N768" s="403"/>
      <c r="O768" s="403"/>
      <c r="P768" s="403"/>
      <c r="Q768" s="403"/>
      <c r="R768" s="403"/>
      <c r="S768" s="403"/>
      <c r="T768" s="403"/>
      <c r="U768" s="403"/>
      <c r="V768" s="403"/>
      <c r="W768" s="403"/>
      <c r="X768" s="403"/>
      <c r="Y768" s="403"/>
      <c r="Z768" s="403">
        <v>15</v>
      </c>
      <c r="AA768" s="403">
        <v>15</v>
      </c>
      <c r="AB768" s="403">
        <v>15</v>
      </c>
      <c r="AC768" s="403"/>
      <c r="AD768" s="403"/>
      <c r="AE768" s="403"/>
      <c r="AF768" s="403"/>
      <c r="AG768" s="403"/>
      <c r="AH768" s="403"/>
      <c r="AI768" s="403"/>
      <c r="AJ768" s="757"/>
      <c r="AK768" s="758"/>
      <c r="AL768" s="759"/>
      <c r="AM768" s="403"/>
      <c r="AN768" s="403"/>
      <c r="AO768" s="403"/>
      <c r="AP768" s="403"/>
      <c r="AQ768" s="403"/>
      <c r="AR768" s="403"/>
      <c r="AS768" s="403"/>
      <c r="AT768" s="403"/>
      <c r="AU768" s="403"/>
      <c r="AV768" s="403"/>
      <c r="AW768" s="403"/>
      <c r="AX768" s="403"/>
      <c r="AY768" s="403"/>
      <c r="AZ768" s="403"/>
      <c r="BA768" s="403"/>
      <c r="BB768" s="403"/>
      <c r="BC768" s="403"/>
      <c r="BD768" s="403"/>
      <c r="BE768" s="221"/>
      <c r="BF768" s="222"/>
      <c r="BG768" s="222"/>
      <c r="BH768" s="222"/>
      <c r="BI768" s="223"/>
    </row>
    <row r="769" spans="1:61" s="315" customFormat="1" ht="15" x14ac:dyDescent="0.25">
      <c r="A769" s="321"/>
      <c r="B769" s="392" t="s">
        <v>1017</v>
      </c>
      <c r="C769" s="740" t="s">
        <v>157</v>
      </c>
      <c r="D769" s="741" t="s">
        <v>124</v>
      </c>
      <c r="E769" s="742">
        <v>45</v>
      </c>
      <c r="F769" s="187"/>
      <c r="G769" s="743"/>
      <c r="H769" s="742" t="s">
        <v>635</v>
      </c>
      <c r="I769" s="742"/>
      <c r="J769" s="403"/>
      <c r="K769" s="756"/>
      <c r="L769" s="756"/>
      <c r="M769" s="756"/>
      <c r="N769" s="403"/>
      <c r="O769" s="403"/>
      <c r="P769" s="403"/>
      <c r="Q769" s="403"/>
      <c r="R769" s="403"/>
      <c r="S769" s="403"/>
      <c r="T769" s="403"/>
      <c r="U769" s="403"/>
      <c r="V769" s="403"/>
      <c r="W769" s="403"/>
      <c r="X769" s="403"/>
      <c r="Y769" s="403"/>
      <c r="Z769" s="403"/>
      <c r="AA769" s="403"/>
      <c r="AB769" s="403"/>
      <c r="AC769" s="403">
        <v>15</v>
      </c>
      <c r="AD769" s="403">
        <v>15</v>
      </c>
      <c r="AE769" s="403">
        <v>15</v>
      </c>
      <c r="AF769" s="403"/>
      <c r="AG769" s="403"/>
      <c r="AH769" s="403"/>
      <c r="AI769" s="403"/>
      <c r="AJ769" s="757"/>
      <c r="AK769" s="758"/>
      <c r="AL769" s="759"/>
      <c r="AM769" s="403"/>
      <c r="AN769" s="403"/>
      <c r="AO769" s="403"/>
      <c r="AP769" s="403"/>
      <c r="AQ769" s="403"/>
      <c r="AR769" s="403"/>
      <c r="AS769" s="403"/>
      <c r="AT769" s="403"/>
      <c r="AU769" s="403"/>
      <c r="AV769" s="403"/>
      <c r="AW769" s="403"/>
      <c r="AX769" s="403"/>
      <c r="AY769" s="403"/>
      <c r="AZ769" s="403"/>
      <c r="BA769" s="403"/>
      <c r="BB769" s="403"/>
      <c r="BC769" s="403"/>
      <c r="BD769" s="403"/>
      <c r="BE769" s="221"/>
      <c r="BF769" s="222"/>
      <c r="BG769" s="222"/>
      <c r="BH769" s="222"/>
      <c r="BI769" s="223"/>
    </row>
    <row r="770" spans="1:61" s="308" customFormat="1" ht="15" x14ac:dyDescent="0.25">
      <c r="A770" s="198"/>
      <c r="B770" s="392" t="s">
        <v>1017</v>
      </c>
      <c r="C770" s="748" t="s">
        <v>159</v>
      </c>
      <c r="D770" s="749" t="s">
        <v>59</v>
      </c>
      <c r="E770" s="750">
        <v>30</v>
      </c>
      <c r="F770" s="187">
        <f t="shared" si="61"/>
        <v>30</v>
      </c>
      <c r="G770" s="751" t="s">
        <v>378</v>
      </c>
      <c r="H770" s="750" t="s">
        <v>418</v>
      </c>
      <c r="I770" s="750">
        <v>30</v>
      </c>
      <c r="J770" s="735"/>
      <c r="K770" s="736"/>
      <c r="L770" s="736"/>
      <c r="M770" s="736"/>
      <c r="N770" s="735"/>
      <c r="O770" s="735"/>
      <c r="P770" s="735"/>
      <c r="Q770" s="735"/>
      <c r="R770" s="735"/>
      <c r="S770" s="735"/>
      <c r="T770" s="735"/>
      <c r="U770" s="735"/>
      <c r="V770" s="735"/>
      <c r="W770" s="735"/>
      <c r="X770" s="735"/>
      <c r="Y770" s="735"/>
      <c r="Z770" s="735"/>
      <c r="AA770" s="735"/>
      <c r="AB770" s="735"/>
      <c r="AC770" s="735"/>
      <c r="AD770" s="735"/>
      <c r="AE770" s="735"/>
      <c r="AF770" s="735"/>
      <c r="AG770" s="735"/>
      <c r="AH770" s="735"/>
      <c r="AI770" s="735"/>
      <c r="AJ770" s="737"/>
      <c r="AK770" s="738"/>
      <c r="AL770" s="739"/>
      <c r="AM770" s="735"/>
      <c r="AN770" s="735"/>
      <c r="AO770" s="735"/>
      <c r="AP770" s="735"/>
      <c r="AQ770" s="735"/>
      <c r="AR770" s="735"/>
      <c r="AS770" s="735"/>
      <c r="AT770" s="735"/>
      <c r="AU770" s="735"/>
      <c r="AV770" s="735"/>
      <c r="AW770" s="735"/>
      <c r="AX770" s="735"/>
      <c r="AY770" s="735"/>
      <c r="AZ770" s="735"/>
      <c r="BA770" s="735"/>
      <c r="BB770" s="735"/>
      <c r="BC770" s="735"/>
      <c r="BD770" s="735"/>
      <c r="BE770" s="199"/>
      <c r="BF770" s="69"/>
      <c r="BG770" s="69"/>
      <c r="BH770" s="69"/>
      <c r="BI770" s="150"/>
    </row>
    <row r="771" spans="1:61" s="308" customFormat="1" ht="15" x14ac:dyDescent="0.25">
      <c r="A771" s="198"/>
      <c r="B771" s="392" t="s">
        <v>1017</v>
      </c>
      <c r="C771" s="752" t="s">
        <v>158</v>
      </c>
      <c r="D771" s="753" t="s">
        <v>852</v>
      </c>
      <c r="E771" s="750">
        <v>90</v>
      </c>
      <c r="F771" s="187">
        <f t="shared" si="61"/>
        <v>90</v>
      </c>
      <c r="G771" s="750" t="s">
        <v>888</v>
      </c>
      <c r="H771" s="754" t="s">
        <v>143</v>
      </c>
      <c r="I771" s="755">
        <v>40</v>
      </c>
      <c r="J771" s="735"/>
      <c r="K771" s="736"/>
      <c r="L771" s="736"/>
      <c r="M771" s="736"/>
      <c r="N771" s="735"/>
      <c r="O771" s="735"/>
      <c r="P771" s="735"/>
      <c r="Q771" s="735"/>
      <c r="R771" s="735"/>
      <c r="S771" s="735"/>
      <c r="T771" s="735"/>
      <c r="U771" s="735"/>
      <c r="V771" s="735"/>
      <c r="W771" s="735"/>
      <c r="X771" s="735"/>
      <c r="Y771" s="735"/>
      <c r="Z771" s="735"/>
      <c r="AA771" s="735"/>
      <c r="AB771" s="735"/>
      <c r="AC771" s="735"/>
      <c r="AD771" s="735"/>
      <c r="AE771" s="735"/>
      <c r="AF771" s="735"/>
      <c r="AG771" s="735"/>
      <c r="AH771" s="735"/>
      <c r="AI771" s="735"/>
      <c r="AJ771" s="737"/>
      <c r="AK771" s="738"/>
      <c r="AL771" s="739"/>
      <c r="AM771" s="735"/>
      <c r="AN771" s="735"/>
      <c r="AO771" s="735"/>
      <c r="AP771" s="735"/>
      <c r="AQ771" s="735"/>
      <c r="AR771" s="735"/>
      <c r="AS771" s="735"/>
      <c r="AT771" s="735"/>
      <c r="AU771" s="735"/>
      <c r="AV771" s="735"/>
      <c r="AW771" s="735"/>
      <c r="AX771" s="735"/>
      <c r="AY771" s="735"/>
      <c r="AZ771" s="735"/>
      <c r="BA771" s="735"/>
      <c r="BB771" s="735"/>
      <c r="BC771" s="735"/>
      <c r="BD771" s="735"/>
      <c r="BE771" s="199"/>
      <c r="BF771" s="69"/>
      <c r="BG771" s="69"/>
      <c r="BH771" s="69"/>
      <c r="BI771" s="150"/>
    </row>
    <row r="772" spans="1:61" s="399" customFormat="1" ht="15" x14ac:dyDescent="0.25">
      <c r="A772" s="391"/>
      <c r="B772" s="392" t="s">
        <v>1017</v>
      </c>
      <c r="C772" s="386" t="s">
        <v>167</v>
      </c>
      <c r="D772" s="387" t="s">
        <v>966</v>
      </c>
      <c r="E772" s="390">
        <v>30</v>
      </c>
      <c r="F772" s="187">
        <f t="shared" si="61"/>
        <v>30</v>
      </c>
      <c r="G772" s="225" t="s">
        <v>324</v>
      </c>
      <c r="H772" s="225" t="s">
        <v>84</v>
      </c>
      <c r="I772" s="225">
        <v>30</v>
      </c>
      <c r="J772" s="225"/>
      <c r="K772" s="362"/>
      <c r="L772" s="363"/>
      <c r="M772" s="362"/>
      <c r="N772" s="225"/>
      <c r="O772" s="225"/>
      <c r="P772" s="225"/>
      <c r="Q772" s="225"/>
      <c r="R772" s="225"/>
      <c r="S772" s="225"/>
      <c r="T772" s="225"/>
      <c r="U772" s="225"/>
      <c r="V772" s="225"/>
      <c r="W772" s="225"/>
      <c r="X772" s="225"/>
      <c r="Y772" s="225"/>
      <c r="Z772" s="225"/>
      <c r="AA772" s="225"/>
      <c r="AB772" s="225"/>
      <c r="AC772" s="225"/>
      <c r="AD772" s="225"/>
      <c r="AE772" s="225"/>
      <c r="AF772" s="225"/>
      <c r="AG772" s="225"/>
      <c r="AH772" s="225"/>
      <c r="AI772" s="225"/>
      <c r="AJ772" s="393"/>
      <c r="AK772" s="394"/>
      <c r="AL772" s="395"/>
      <c r="AM772" s="225"/>
      <c r="AN772" s="225"/>
      <c r="AO772" s="225"/>
      <c r="AP772" s="225"/>
      <c r="AQ772" s="225"/>
      <c r="AR772" s="225"/>
      <c r="AS772" s="225"/>
      <c r="AT772" s="225"/>
      <c r="AU772" s="225"/>
      <c r="AV772" s="225"/>
      <c r="AW772" s="225"/>
      <c r="AX772" s="225"/>
      <c r="AY772" s="225"/>
      <c r="AZ772" s="225"/>
      <c r="BA772" s="225"/>
      <c r="BB772" s="225"/>
      <c r="BC772" s="225"/>
      <c r="BD772" s="225"/>
      <c r="BE772" s="396"/>
      <c r="BF772" s="397"/>
      <c r="BG772" s="397"/>
      <c r="BH772" s="397"/>
      <c r="BI772" s="398"/>
    </row>
    <row r="773" spans="1:61" s="399" customFormat="1" ht="15" x14ac:dyDescent="0.25">
      <c r="A773" s="391"/>
      <c r="B773" s="392" t="s">
        <v>1017</v>
      </c>
      <c r="C773" s="373" t="s">
        <v>161</v>
      </c>
      <c r="D773" s="374" t="s">
        <v>979</v>
      </c>
      <c r="E773" s="375">
        <v>60</v>
      </c>
      <c r="F773" s="187">
        <f t="shared" si="61"/>
        <v>60</v>
      </c>
      <c r="G773" s="225" t="s">
        <v>324</v>
      </c>
      <c r="H773" s="225" t="s">
        <v>84</v>
      </c>
      <c r="I773" s="225"/>
      <c r="J773" s="225">
        <v>30</v>
      </c>
      <c r="K773" s="362">
        <v>30</v>
      </c>
      <c r="L773" s="363"/>
      <c r="M773" s="362"/>
      <c r="N773" s="225"/>
      <c r="O773" s="225"/>
      <c r="P773" s="225"/>
      <c r="Q773" s="225"/>
      <c r="R773" s="225"/>
      <c r="S773" s="225"/>
      <c r="T773" s="225"/>
      <c r="U773" s="225"/>
      <c r="V773" s="225"/>
      <c r="W773" s="225"/>
      <c r="X773" s="225"/>
      <c r="Y773" s="225"/>
      <c r="Z773" s="225"/>
      <c r="AA773" s="225"/>
      <c r="AB773" s="225"/>
      <c r="AC773" s="225"/>
      <c r="AD773" s="225"/>
      <c r="AE773" s="225"/>
      <c r="AF773" s="225"/>
      <c r="AG773" s="225"/>
      <c r="AH773" s="225"/>
      <c r="AI773" s="225"/>
      <c r="AJ773" s="393"/>
      <c r="AK773" s="394"/>
      <c r="AL773" s="395"/>
      <c r="AM773" s="225"/>
      <c r="AN773" s="225"/>
      <c r="AO773" s="225"/>
      <c r="AP773" s="225"/>
      <c r="AQ773" s="225"/>
      <c r="AR773" s="225"/>
      <c r="AS773" s="225"/>
      <c r="AT773" s="225"/>
      <c r="AU773" s="225"/>
      <c r="AV773" s="225"/>
      <c r="AW773" s="225"/>
      <c r="AX773" s="225"/>
      <c r="AY773" s="225"/>
      <c r="AZ773" s="225"/>
      <c r="BA773" s="225"/>
      <c r="BB773" s="225"/>
      <c r="BC773" s="225"/>
      <c r="BD773" s="225"/>
      <c r="BE773" s="396"/>
      <c r="BF773" s="397"/>
      <c r="BG773" s="397"/>
      <c r="BH773" s="397"/>
      <c r="BI773" s="398"/>
    </row>
    <row r="774" spans="1:61" s="399" customFormat="1" ht="15" x14ac:dyDescent="0.25">
      <c r="A774" s="391"/>
      <c r="B774" s="392" t="s">
        <v>1017</v>
      </c>
      <c r="C774" s="373" t="s">
        <v>163</v>
      </c>
      <c r="D774" s="374" t="s">
        <v>941</v>
      </c>
      <c r="E774" s="375">
        <v>30</v>
      </c>
      <c r="F774" s="187">
        <f t="shared" ref="F774:F801" si="66">IF(LEFT(E774,1)="*","", IF(LEFT(C774,2)="MĐ",E774*2,E774))</f>
        <v>30</v>
      </c>
      <c r="G774" s="225" t="s">
        <v>324</v>
      </c>
      <c r="H774" s="225" t="s">
        <v>84</v>
      </c>
      <c r="I774" s="225"/>
      <c r="J774" s="225"/>
      <c r="K774" s="362"/>
      <c r="L774" s="363">
        <v>30</v>
      </c>
      <c r="M774" s="362"/>
      <c r="N774" s="225"/>
      <c r="O774" s="225"/>
      <c r="P774" s="225"/>
      <c r="Q774" s="225"/>
      <c r="R774" s="225"/>
      <c r="S774" s="225"/>
      <c r="T774" s="225"/>
      <c r="U774" s="225"/>
      <c r="V774" s="225"/>
      <c r="W774" s="225"/>
      <c r="X774" s="225"/>
      <c r="Y774" s="225"/>
      <c r="Z774" s="225"/>
      <c r="AA774" s="225"/>
      <c r="AB774" s="225"/>
      <c r="AC774" s="225"/>
      <c r="AD774" s="225"/>
      <c r="AE774" s="225"/>
      <c r="AF774" s="225"/>
      <c r="AG774" s="225"/>
      <c r="AH774" s="225"/>
      <c r="AI774" s="225"/>
      <c r="AJ774" s="393"/>
      <c r="AK774" s="394"/>
      <c r="AL774" s="395"/>
      <c r="AM774" s="225"/>
      <c r="AN774" s="225"/>
      <c r="AO774" s="225"/>
      <c r="AP774" s="225"/>
      <c r="AQ774" s="225"/>
      <c r="AR774" s="225"/>
      <c r="AS774" s="225"/>
      <c r="AT774" s="225"/>
      <c r="AU774" s="225"/>
      <c r="AV774" s="225"/>
      <c r="AW774" s="225"/>
      <c r="AX774" s="225"/>
      <c r="AY774" s="225"/>
      <c r="AZ774" s="225"/>
      <c r="BA774" s="225"/>
      <c r="BB774" s="225"/>
      <c r="BC774" s="225"/>
      <c r="BD774" s="225"/>
      <c r="BE774" s="396"/>
      <c r="BF774" s="397"/>
      <c r="BG774" s="397"/>
      <c r="BH774" s="397"/>
      <c r="BI774" s="398"/>
    </row>
    <row r="775" spans="1:61" s="399" customFormat="1" ht="15" x14ac:dyDescent="0.25">
      <c r="A775" s="391"/>
      <c r="B775" s="392" t="s">
        <v>1017</v>
      </c>
      <c r="C775" s="373" t="s">
        <v>164</v>
      </c>
      <c r="D775" s="374" t="s">
        <v>980</v>
      </c>
      <c r="E775" s="375">
        <v>45</v>
      </c>
      <c r="F775" s="187">
        <f t="shared" si="66"/>
        <v>45</v>
      </c>
      <c r="G775" s="225" t="s">
        <v>324</v>
      </c>
      <c r="H775" s="225" t="s">
        <v>84</v>
      </c>
      <c r="I775" s="225"/>
      <c r="J775" s="225"/>
      <c r="K775" s="362"/>
      <c r="L775" s="363"/>
      <c r="M775" s="362">
        <v>30</v>
      </c>
      <c r="N775" s="225">
        <v>15</v>
      </c>
      <c r="O775" s="225"/>
      <c r="P775" s="225"/>
      <c r="Q775" s="225"/>
      <c r="R775" s="225"/>
      <c r="S775" s="225"/>
      <c r="T775" s="225"/>
      <c r="U775" s="225"/>
      <c r="V775" s="225"/>
      <c r="W775" s="225"/>
      <c r="X775" s="225"/>
      <c r="Y775" s="225"/>
      <c r="Z775" s="225"/>
      <c r="AA775" s="225"/>
      <c r="AB775" s="225"/>
      <c r="AC775" s="225"/>
      <c r="AD775" s="225"/>
      <c r="AE775" s="225"/>
      <c r="AF775" s="225"/>
      <c r="AG775" s="225"/>
      <c r="AH775" s="225"/>
      <c r="AI775" s="225"/>
      <c r="AJ775" s="393"/>
      <c r="AK775" s="394"/>
      <c r="AL775" s="395"/>
      <c r="AM775" s="225"/>
      <c r="AN775" s="225"/>
      <c r="AO775" s="225"/>
      <c r="AP775" s="225"/>
      <c r="AQ775" s="225"/>
      <c r="AR775" s="225"/>
      <c r="AS775" s="225"/>
      <c r="AT775" s="225"/>
      <c r="AU775" s="225"/>
      <c r="AV775" s="225"/>
      <c r="AW775" s="225"/>
      <c r="AX775" s="225"/>
      <c r="AY775" s="225"/>
      <c r="AZ775" s="225"/>
      <c r="BA775" s="225"/>
      <c r="BB775" s="225"/>
      <c r="BC775" s="225"/>
      <c r="BD775" s="225"/>
      <c r="BE775" s="396"/>
      <c r="BF775" s="397"/>
      <c r="BG775" s="397"/>
      <c r="BH775" s="397"/>
      <c r="BI775" s="398"/>
    </row>
    <row r="776" spans="1:61" s="399" customFormat="1" ht="15" x14ac:dyDescent="0.25">
      <c r="A776" s="391">
        <v>16</v>
      </c>
      <c r="B776" s="392" t="s">
        <v>1017</v>
      </c>
      <c r="C776" s="373" t="s">
        <v>170</v>
      </c>
      <c r="D776" s="374" t="s">
        <v>956</v>
      </c>
      <c r="E776" s="375">
        <v>60</v>
      </c>
      <c r="F776" s="187">
        <f t="shared" si="66"/>
        <v>120</v>
      </c>
      <c r="G776" s="225" t="s">
        <v>343</v>
      </c>
      <c r="H776" s="225" t="s">
        <v>38</v>
      </c>
      <c r="I776" s="225"/>
      <c r="J776" s="225"/>
      <c r="K776" s="362"/>
      <c r="L776" s="363"/>
      <c r="M776" s="362"/>
      <c r="N776" s="225"/>
      <c r="O776" s="225"/>
      <c r="P776" s="225"/>
      <c r="Q776" s="225"/>
      <c r="R776" s="225">
        <v>20</v>
      </c>
      <c r="S776" s="225">
        <v>20</v>
      </c>
      <c r="T776" s="225">
        <v>20</v>
      </c>
      <c r="U776" s="225"/>
      <c r="V776" s="225"/>
      <c r="W776" s="225"/>
      <c r="X776" s="225"/>
      <c r="Y776" s="225"/>
      <c r="Z776" s="225"/>
      <c r="AA776" s="225"/>
      <c r="AB776" s="225"/>
      <c r="AC776" s="225"/>
      <c r="AD776" s="225"/>
      <c r="AE776" s="225"/>
      <c r="AF776" s="225"/>
      <c r="AG776" s="225"/>
      <c r="AH776" s="225"/>
      <c r="AI776" s="225"/>
      <c r="AJ776" s="393"/>
      <c r="AK776" s="394"/>
      <c r="AL776" s="395"/>
      <c r="AM776" s="225"/>
      <c r="AN776" s="225"/>
      <c r="AO776" s="225"/>
      <c r="AP776" s="225"/>
      <c r="AQ776" s="225"/>
      <c r="AR776" s="225"/>
      <c r="AS776" s="225"/>
      <c r="AT776" s="225"/>
      <c r="AU776" s="225"/>
      <c r="AV776" s="225"/>
      <c r="AW776" s="225"/>
      <c r="AX776" s="225"/>
      <c r="AY776" s="225"/>
      <c r="AZ776" s="225"/>
      <c r="BA776" s="225"/>
      <c r="BB776" s="225"/>
      <c r="BC776" s="225"/>
      <c r="BD776" s="225"/>
      <c r="BE776" s="396"/>
      <c r="BF776" s="397"/>
      <c r="BG776" s="397"/>
      <c r="BH776" s="397"/>
      <c r="BI776" s="398"/>
    </row>
    <row r="777" spans="1:61" s="399" customFormat="1" ht="15" x14ac:dyDescent="0.25">
      <c r="A777" s="391"/>
      <c r="B777" s="392" t="s">
        <v>1017</v>
      </c>
      <c r="C777" s="373" t="s">
        <v>171</v>
      </c>
      <c r="D777" s="374" t="s">
        <v>1018</v>
      </c>
      <c r="E777" s="375">
        <v>60</v>
      </c>
      <c r="F777" s="187">
        <f t="shared" si="66"/>
        <v>120</v>
      </c>
      <c r="G777" s="225" t="s">
        <v>338</v>
      </c>
      <c r="H777" s="225" t="s">
        <v>81</v>
      </c>
      <c r="I777" s="225"/>
      <c r="J777" s="225"/>
      <c r="K777" s="362"/>
      <c r="L777" s="363"/>
      <c r="M777" s="362"/>
      <c r="N777" s="225"/>
      <c r="O777" s="225"/>
      <c r="P777" s="225"/>
      <c r="Q777" s="225"/>
      <c r="R777" s="225"/>
      <c r="S777" s="225"/>
      <c r="T777" s="225"/>
      <c r="U777" s="225"/>
      <c r="V777" s="225"/>
      <c r="W777" s="225"/>
      <c r="X777" s="225"/>
      <c r="Y777" s="225"/>
      <c r="Z777" s="225"/>
      <c r="AA777" s="225">
        <v>20</v>
      </c>
      <c r="AB777" s="225">
        <v>20</v>
      </c>
      <c r="AC777" s="225">
        <v>20</v>
      </c>
      <c r="AD777" s="225"/>
      <c r="AE777" s="225"/>
      <c r="AF777" s="225"/>
      <c r="AG777" s="225"/>
      <c r="AH777" s="225"/>
      <c r="AI777" s="225"/>
      <c r="AJ777" s="393"/>
      <c r="AK777" s="394"/>
      <c r="AL777" s="395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225"/>
      <c r="AW777" s="225"/>
      <c r="AX777" s="225"/>
      <c r="AY777" s="225"/>
      <c r="AZ777" s="225"/>
      <c r="BA777" s="225"/>
      <c r="BB777" s="225"/>
      <c r="BC777" s="225"/>
      <c r="BD777" s="225"/>
      <c r="BE777" s="396"/>
      <c r="BF777" s="397"/>
      <c r="BG777" s="397"/>
      <c r="BH777" s="397"/>
      <c r="BI777" s="398"/>
    </row>
    <row r="778" spans="1:61" s="399" customFormat="1" ht="15" x14ac:dyDescent="0.25">
      <c r="A778" s="391"/>
      <c r="B778" s="392" t="s">
        <v>1017</v>
      </c>
      <c r="C778" s="373" t="s">
        <v>173</v>
      </c>
      <c r="D778" s="374" t="s">
        <v>948</v>
      </c>
      <c r="E778" s="375">
        <v>90</v>
      </c>
      <c r="F778" s="187">
        <f t="shared" si="66"/>
        <v>90</v>
      </c>
      <c r="G778" s="225" t="s">
        <v>324</v>
      </c>
      <c r="H778" s="225" t="s">
        <v>84</v>
      </c>
      <c r="I778" s="225"/>
      <c r="J778" s="225"/>
      <c r="K778" s="362"/>
      <c r="L778" s="363"/>
      <c r="M778" s="362"/>
      <c r="N778" s="225"/>
      <c r="O778" s="225">
        <v>30</v>
      </c>
      <c r="P778" s="225">
        <v>30</v>
      </c>
      <c r="Q778" s="225">
        <v>30</v>
      </c>
      <c r="R778" s="225"/>
      <c r="S778" s="225"/>
      <c r="T778" s="225"/>
      <c r="U778" s="225"/>
      <c r="V778" s="225"/>
      <c r="W778" s="225"/>
      <c r="X778" s="225"/>
      <c r="Y778" s="225"/>
      <c r="Z778" s="225"/>
      <c r="AA778" s="225"/>
      <c r="AB778" s="225"/>
      <c r="AC778" s="225"/>
      <c r="AD778" s="225"/>
      <c r="AE778" s="225"/>
      <c r="AF778" s="225"/>
      <c r="AG778" s="225"/>
      <c r="AH778" s="225"/>
      <c r="AI778" s="225"/>
      <c r="AJ778" s="393"/>
      <c r="AK778" s="394"/>
      <c r="AL778" s="395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225"/>
      <c r="AW778" s="225"/>
      <c r="AX778" s="225"/>
      <c r="AY778" s="225"/>
      <c r="AZ778" s="225"/>
      <c r="BA778" s="225"/>
      <c r="BB778" s="225"/>
      <c r="BC778" s="225"/>
      <c r="BD778" s="225"/>
      <c r="BE778" s="396"/>
      <c r="BF778" s="397"/>
      <c r="BG778" s="397"/>
      <c r="BH778" s="397"/>
      <c r="BI778" s="398"/>
    </row>
    <row r="779" spans="1:61" s="399" customFormat="1" ht="15" x14ac:dyDescent="0.25">
      <c r="A779" s="391"/>
      <c r="B779" s="392" t="s">
        <v>1017</v>
      </c>
      <c r="C779" s="373" t="s">
        <v>133</v>
      </c>
      <c r="D779" s="374" t="s">
        <v>916</v>
      </c>
      <c r="E779" s="375">
        <v>150</v>
      </c>
      <c r="F779" s="187">
        <f t="shared" si="66"/>
        <v>300</v>
      </c>
      <c r="G779" s="225" t="s">
        <v>338</v>
      </c>
      <c r="H779" s="225" t="s">
        <v>81</v>
      </c>
      <c r="I779" s="225"/>
      <c r="J779" s="225"/>
      <c r="K779" s="362"/>
      <c r="L779" s="363"/>
      <c r="M779" s="362"/>
      <c r="N779" s="225"/>
      <c r="O779" s="225"/>
      <c r="P779" s="225"/>
      <c r="Q779" s="225"/>
      <c r="R779" s="225"/>
      <c r="S779" s="225"/>
      <c r="T779" s="225"/>
      <c r="U779" s="225"/>
      <c r="V779" s="225"/>
      <c r="W779" s="225"/>
      <c r="X779" s="225"/>
      <c r="Y779" s="225"/>
      <c r="Z779" s="225"/>
      <c r="AA779" s="225"/>
      <c r="AB779" s="225"/>
      <c r="AC779" s="225"/>
      <c r="AD779" s="225">
        <v>20</v>
      </c>
      <c r="AE779" s="225">
        <v>20</v>
      </c>
      <c r="AF779" s="225">
        <v>20</v>
      </c>
      <c r="AG779" s="225">
        <v>20</v>
      </c>
      <c r="AH779" s="225">
        <v>20</v>
      </c>
      <c r="AI779" s="225">
        <v>20</v>
      </c>
      <c r="AJ779" s="393"/>
      <c r="AK779" s="394"/>
      <c r="AL779" s="395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396"/>
      <c r="BF779" s="397"/>
      <c r="BG779" s="397"/>
      <c r="BH779" s="397"/>
      <c r="BI779" s="398"/>
    </row>
    <row r="780" spans="1:61" s="399" customFormat="1" ht="15" x14ac:dyDescent="0.25">
      <c r="A780" s="391"/>
      <c r="B780" s="392" t="s">
        <v>1017</v>
      </c>
      <c r="C780" s="373" t="s">
        <v>175</v>
      </c>
      <c r="D780" s="374" t="s">
        <v>951</v>
      </c>
      <c r="E780" s="375">
        <v>120</v>
      </c>
      <c r="F780" s="187">
        <f t="shared" si="66"/>
        <v>240</v>
      </c>
      <c r="G780" s="225" t="s">
        <v>343</v>
      </c>
      <c r="H780" s="225" t="s">
        <v>38</v>
      </c>
      <c r="I780" s="225"/>
      <c r="J780" s="225"/>
      <c r="K780" s="362"/>
      <c r="L780" s="363"/>
      <c r="M780" s="362"/>
      <c r="N780" s="225"/>
      <c r="O780" s="225"/>
      <c r="P780" s="225"/>
      <c r="Q780" s="225"/>
      <c r="R780" s="225"/>
      <c r="S780" s="225"/>
      <c r="T780" s="225"/>
      <c r="U780" s="225">
        <v>20</v>
      </c>
      <c r="V780" s="225">
        <v>20</v>
      </c>
      <c r="W780" s="225">
        <v>20</v>
      </c>
      <c r="X780" s="225">
        <v>20</v>
      </c>
      <c r="Y780" s="225">
        <v>20</v>
      </c>
      <c r="Z780" s="225">
        <v>20</v>
      </c>
      <c r="AA780" s="225"/>
      <c r="AB780" s="225"/>
      <c r="AC780" s="225"/>
      <c r="AD780" s="225"/>
      <c r="AE780" s="225"/>
      <c r="AF780" s="225"/>
      <c r="AG780" s="225"/>
      <c r="AH780" s="225"/>
      <c r="AI780" s="225"/>
      <c r="AJ780" s="393"/>
      <c r="AK780" s="394"/>
      <c r="AL780" s="395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225"/>
      <c r="AW780" s="225"/>
      <c r="AX780" s="225"/>
      <c r="AY780" s="225"/>
      <c r="AZ780" s="225"/>
      <c r="BA780" s="225"/>
      <c r="BB780" s="225"/>
      <c r="BC780" s="225"/>
      <c r="BD780" s="225"/>
      <c r="BE780" s="396"/>
      <c r="BF780" s="397"/>
      <c r="BG780" s="397"/>
      <c r="BH780" s="397"/>
      <c r="BI780" s="398"/>
    </row>
    <row r="781" spans="1:61" s="399" customFormat="1" ht="15" x14ac:dyDescent="0.25">
      <c r="A781" s="391"/>
      <c r="B781" s="392" t="s">
        <v>1017</v>
      </c>
      <c r="C781" s="373" t="s">
        <v>172</v>
      </c>
      <c r="D781" s="374" t="s">
        <v>982</v>
      </c>
      <c r="E781" s="375">
        <v>180</v>
      </c>
      <c r="F781" s="187">
        <f t="shared" si="66"/>
        <v>360</v>
      </c>
      <c r="G781" s="225" t="s">
        <v>326</v>
      </c>
      <c r="H781" s="225" t="s">
        <v>78</v>
      </c>
      <c r="I781" s="225"/>
      <c r="J781" s="225"/>
      <c r="K781" s="362"/>
      <c r="L781" s="363"/>
      <c r="M781" s="362"/>
      <c r="N781" s="225"/>
      <c r="O781" s="225"/>
      <c r="P781" s="225"/>
      <c r="Q781" s="225"/>
      <c r="R781" s="225"/>
      <c r="S781" s="225"/>
      <c r="T781" s="225"/>
      <c r="U781" s="225"/>
      <c r="V781" s="225"/>
      <c r="W781" s="225"/>
      <c r="X781" s="225"/>
      <c r="Y781" s="225"/>
      <c r="Z781" s="225"/>
      <c r="AA781" s="225"/>
      <c r="AB781" s="225"/>
      <c r="AC781" s="225"/>
      <c r="AD781" s="225"/>
      <c r="AE781" s="225"/>
      <c r="AF781" s="225"/>
      <c r="AG781" s="225"/>
      <c r="AH781" s="225"/>
      <c r="AI781" s="225"/>
      <c r="AJ781" s="393"/>
      <c r="AK781" s="394"/>
      <c r="AL781" s="395"/>
      <c r="AM781" s="225">
        <v>20</v>
      </c>
      <c r="AN781" s="225">
        <v>20</v>
      </c>
      <c r="AO781" s="225">
        <v>20</v>
      </c>
      <c r="AP781" s="225">
        <v>20</v>
      </c>
      <c r="AQ781" s="225">
        <v>20</v>
      </c>
      <c r="AR781" s="225">
        <v>20</v>
      </c>
      <c r="AS781" s="225">
        <v>20</v>
      </c>
      <c r="AT781" s="225">
        <v>20</v>
      </c>
      <c r="AU781" s="225">
        <v>20</v>
      </c>
      <c r="AV781" s="225"/>
      <c r="AW781" s="225"/>
      <c r="AX781" s="225"/>
      <c r="AY781" s="225"/>
      <c r="AZ781" s="225"/>
      <c r="BA781" s="225"/>
      <c r="BB781" s="225"/>
      <c r="BC781" s="225"/>
      <c r="BD781" s="225"/>
      <c r="BE781" s="396"/>
      <c r="BF781" s="397"/>
      <c r="BG781" s="397"/>
      <c r="BH781" s="397"/>
      <c r="BI781" s="398"/>
    </row>
    <row r="782" spans="1:61" s="399" customFormat="1" ht="15" x14ac:dyDescent="0.25">
      <c r="A782" s="391"/>
      <c r="B782" s="392" t="s">
        <v>1017</v>
      </c>
      <c r="C782" s="373" t="s">
        <v>133</v>
      </c>
      <c r="D782" s="374" t="s">
        <v>916</v>
      </c>
      <c r="E782" s="375">
        <v>150</v>
      </c>
      <c r="F782" s="187">
        <f t="shared" si="66"/>
        <v>300</v>
      </c>
      <c r="G782" s="225" t="s">
        <v>344</v>
      </c>
      <c r="H782" s="225" t="s">
        <v>87</v>
      </c>
      <c r="I782" s="225"/>
      <c r="J782" s="225"/>
      <c r="K782" s="362"/>
      <c r="L782" s="363"/>
      <c r="M782" s="362"/>
      <c r="N782" s="225"/>
      <c r="O782" s="225"/>
      <c r="P782" s="225"/>
      <c r="Q782" s="225"/>
      <c r="R782" s="225"/>
      <c r="S782" s="225"/>
      <c r="T782" s="225"/>
      <c r="U782" s="225"/>
      <c r="V782" s="225"/>
      <c r="W782" s="225"/>
      <c r="X782" s="225"/>
      <c r="Y782" s="225"/>
      <c r="Z782" s="225"/>
      <c r="AA782" s="225"/>
      <c r="AB782" s="225"/>
      <c r="AC782" s="225"/>
      <c r="AD782" s="225"/>
      <c r="AE782" s="225"/>
      <c r="AF782" s="225"/>
      <c r="AG782" s="225"/>
      <c r="AH782" s="225"/>
      <c r="AI782" s="225"/>
      <c r="AJ782" s="393"/>
      <c r="AK782" s="394"/>
      <c r="AL782" s="395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225">
        <v>20</v>
      </c>
      <c r="AW782" s="225">
        <v>20</v>
      </c>
      <c r="AX782" s="225">
        <v>20</v>
      </c>
      <c r="AY782" s="225">
        <v>20</v>
      </c>
      <c r="AZ782" s="225">
        <v>20</v>
      </c>
      <c r="BA782" s="225">
        <v>20</v>
      </c>
      <c r="BB782" s="225">
        <v>20</v>
      </c>
      <c r="BC782" s="225">
        <v>10</v>
      </c>
      <c r="BD782" s="225"/>
      <c r="BE782" s="396"/>
      <c r="BF782" s="397"/>
      <c r="BG782" s="397"/>
      <c r="BH782" s="397"/>
      <c r="BI782" s="398"/>
    </row>
    <row r="783" spans="1:61" s="315" customFormat="1" ht="15" x14ac:dyDescent="0.25">
      <c r="A783" s="321"/>
      <c r="B783" s="215">
        <v>35</v>
      </c>
      <c r="C783" s="760"/>
      <c r="D783" s="761"/>
      <c r="E783" s="403">
        <f>SUM(E772:E782)</f>
        <v>975</v>
      </c>
      <c r="F783" s="403"/>
      <c r="G783" s="403">
        <f t="shared" ref="G783:BD783" si="67">SUM(G772:G782)</f>
        <v>0</v>
      </c>
      <c r="H783" s="403">
        <f t="shared" si="67"/>
        <v>0</v>
      </c>
      <c r="I783" s="403">
        <f t="shared" si="67"/>
        <v>30</v>
      </c>
      <c r="J783" s="403">
        <f t="shared" si="67"/>
        <v>30</v>
      </c>
      <c r="K783" s="403">
        <f t="shared" si="67"/>
        <v>30</v>
      </c>
      <c r="L783" s="403">
        <f t="shared" si="67"/>
        <v>30</v>
      </c>
      <c r="M783" s="403">
        <f t="shared" si="67"/>
        <v>30</v>
      </c>
      <c r="N783" s="403">
        <f t="shared" si="67"/>
        <v>15</v>
      </c>
      <c r="O783" s="403">
        <f t="shared" si="67"/>
        <v>30</v>
      </c>
      <c r="P783" s="403">
        <f t="shared" si="67"/>
        <v>30</v>
      </c>
      <c r="Q783" s="403">
        <f t="shared" si="67"/>
        <v>30</v>
      </c>
      <c r="R783" s="403">
        <f t="shared" si="67"/>
        <v>20</v>
      </c>
      <c r="S783" s="403">
        <f t="shared" si="67"/>
        <v>20</v>
      </c>
      <c r="T783" s="403">
        <f t="shared" si="67"/>
        <v>20</v>
      </c>
      <c r="U783" s="403">
        <f t="shared" si="67"/>
        <v>20</v>
      </c>
      <c r="V783" s="403">
        <f t="shared" si="67"/>
        <v>20</v>
      </c>
      <c r="W783" s="403">
        <f t="shared" si="67"/>
        <v>20</v>
      </c>
      <c r="X783" s="403">
        <f t="shared" si="67"/>
        <v>20</v>
      </c>
      <c r="Y783" s="403">
        <f t="shared" si="67"/>
        <v>20</v>
      </c>
      <c r="Z783" s="403">
        <f t="shared" si="67"/>
        <v>20</v>
      </c>
      <c r="AA783" s="403">
        <f t="shared" si="67"/>
        <v>20</v>
      </c>
      <c r="AB783" s="403">
        <f t="shared" si="67"/>
        <v>20</v>
      </c>
      <c r="AC783" s="403">
        <f t="shared" si="67"/>
        <v>20</v>
      </c>
      <c r="AD783" s="403">
        <f t="shared" si="67"/>
        <v>20</v>
      </c>
      <c r="AE783" s="403">
        <f t="shared" si="67"/>
        <v>20</v>
      </c>
      <c r="AF783" s="403">
        <f t="shared" si="67"/>
        <v>20</v>
      </c>
      <c r="AG783" s="403">
        <f t="shared" si="67"/>
        <v>20</v>
      </c>
      <c r="AH783" s="403">
        <f t="shared" si="67"/>
        <v>20</v>
      </c>
      <c r="AI783" s="403">
        <f t="shared" si="67"/>
        <v>20</v>
      </c>
      <c r="AJ783" s="403">
        <f t="shared" si="67"/>
        <v>0</v>
      </c>
      <c r="AK783" s="403">
        <f t="shared" si="67"/>
        <v>0</v>
      </c>
      <c r="AL783" s="403">
        <f t="shared" si="67"/>
        <v>0</v>
      </c>
      <c r="AM783" s="403">
        <f t="shared" si="67"/>
        <v>20</v>
      </c>
      <c r="AN783" s="403">
        <f t="shared" si="67"/>
        <v>20</v>
      </c>
      <c r="AO783" s="403">
        <f t="shared" si="67"/>
        <v>20</v>
      </c>
      <c r="AP783" s="403">
        <f t="shared" si="67"/>
        <v>20</v>
      </c>
      <c r="AQ783" s="403">
        <f t="shared" si="67"/>
        <v>20</v>
      </c>
      <c r="AR783" s="403">
        <f t="shared" si="67"/>
        <v>20</v>
      </c>
      <c r="AS783" s="403">
        <f t="shared" si="67"/>
        <v>20</v>
      </c>
      <c r="AT783" s="403">
        <f t="shared" si="67"/>
        <v>20</v>
      </c>
      <c r="AU783" s="403">
        <f t="shared" si="67"/>
        <v>20</v>
      </c>
      <c r="AV783" s="403">
        <f t="shared" si="67"/>
        <v>20</v>
      </c>
      <c r="AW783" s="403">
        <f t="shared" si="67"/>
        <v>20</v>
      </c>
      <c r="AX783" s="403">
        <f t="shared" si="67"/>
        <v>20</v>
      </c>
      <c r="AY783" s="403">
        <f t="shared" si="67"/>
        <v>20</v>
      </c>
      <c r="AZ783" s="403">
        <f t="shared" si="67"/>
        <v>20</v>
      </c>
      <c r="BA783" s="403">
        <f t="shared" si="67"/>
        <v>20</v>
      </c>
      <c r="BB783" s="403">
        <f t="shared" si="67"/>
        <v>20</v>
      </c>
      <c r="BC783" s="403">
        <f t="shared" si="67"/>
        <v>10</v>
      </c>
      <c r="BD783" s="403">
        <f t="shared" si="67"/>
        <v>0</v>
      </c>
      <c r="BE783" s="221"/>
      <c r="BF783" s="222"/>
      <c r="BG783" s="222"/>
      <c r="BH783" s="222"/>
      <c r="BI783" s="223"/>
    </row>
    <row r="784" spans="1:61" s="315" customFormat="1" ht="15" x14ac:dyDescent="0.25">
      <c r="A784" s="321"/>
      <c r="B784" s="392" t="s">
        <v>1019</v>
      </c>
      <c r="C784" s="740" t="s">
        <v>153</v>
      </c>
      <c r="D784" s="741" t="s">
        <v>891</v>
      </c>
      <c r="E784" s="742">
        <v>30</v>
      </c>
      <c r="F784" s="187">
        <f t="shared" si="66"/>
        <v>30</v>
      </c>
      <c r="G784" s="743" t="s">
        <v>378</v>
      </c>
      <c r="H784" s="742" t="s">
        <v>418</v>
      </c>
      <c r="I784" s="742">
        <v>30</v>
      </c>
      <c r="J784" s="403"/>
      <c r="K784" s="756"/>
      <c r="L784" s="756"/>
      <c r="M784" s="756"/>
      <c r="N784" s="403"/>
      <c r="O784" s="403"/>
      <c r="P784" s="403"/>
      <c r="Q784" s="403"/>
      <c r="R784" s="403"/>
      <c r="S784" s="403"/>
      <c r="T784" s="403"/>
      <c r="U784" s="403"/>
      <c r="V784" s="403"/>
      <c r="W784" s="403"/>
      <c r="X784" s="403"/>
      <c r="Y784" s="403"/>
      <c r="Z784" s="403"/>
      <c r="AA784" s="403"/>
      <c r="AB784" s="403"/>
      <c r="AC784" s="403"/>
      <c r="AD784" s="403"/>
      <c r="AE784" s="403"/>
      <c r="AF784" s="403"/>
      <c r="AG784" s="403"/>
      <c r="AH784" s="403"/>
      <c r="AI784" s="403"/>
      <c r="AJ784" s="757"/>
      <c r="AK784" s="758"/>
      <c r="AL784" s="759"/>
      <c r="AM784" s="403"/>
      <c r="AN784" s="403"/>
      <c r="AO784" s="403"/>
      <c r="AP784" s="403"/>
      <c r="AQ784" s="403"/>
      <c r="AR784" s="403"/>
      <c r="AS784" s="403"/>
      <c r="AT784" s="403"/>
      <c r="AU784" s="403"/>
      <c r="AV784" s="403"/>
      <c r="AW784" s="403"/>
      <c r="AX784" s="403"/>
      <c r="AY784" s="403"/>
      <c r="AZ784" s="403"/>
      <c r="BA784" s="403"/>
      <c r="BB784" s="403"/>
      <c r="BC784" s="403"/>
      <c r="BD784" s="403"/>
      <c r="BE784" s="221"/>
      <c r="BF784" s="222"/>
      <c r="BG784" s="222"/>
      <c r="BH784" s="222"/>
      <c r="BI784" s="223"/>
    </row>
    <row r="785" spans="1:61" s="315" customFormat="1" ht="15" x14ac:dyDescent="0.25">
      <c r="A785" s="321"/>
      <c r="B785" s="392" t="s">
        <v>1019</v>
      </c>
      <c r="C785" s="740" t="s">
        <v>154</v>
      </c>
      <c r="D785" s="741" t="s">
        <v>136</v>
      </c>
      <c r="E785" s="742">
        <v>15</v>
      </c>
      <c r="F785" s="187">
        <f t="shared" si="66"/>
        <v>15</v>
      </c>
      <c r="G785" s="743" t="s">
        <v>378</v>
      </c>
      <c r="H785" s="742" t="s">
        <v>418</v>
      </c>
      <c r="I785" s="742">
        <v>15</v>
      </c>
      <c r="J785" s="403"/>
      <c r="K785" s="756"/>
      <c r="L785" s="756"/>
      <c r="M785" s="756"/>
      <c r="N785" s="403"/>
      <c r="O785" s="403"/>
      <c r="P785" s="403"/>
      <c r="Q785" s="403"/>
      <c r="R785" s="403"/>
      <c r="S785" s="403"/>
      <c r="T785" s="403"/>
      <c r="U785" s="403"/>
      <c r="V785" s="403"/>
      <c r="W785" s="403"/>
      <c r="X785" s="403"/>
      <c r="Y785" s="403"/>
      <c r="Z785" s="403"/>
      <c r="AA785" s="403"/>
      <c r="AB785" s="403"/>
      <c r="AC785" s="403"/>
      <c r="AD785" s="403"/>
      <c r="AE785" s="403"/>
      <c r="AF785" s="403"/>
      <c r="AG785" s="403"/>
      <c r="AH785" s="403"/>
      <c r="AI785" s="403"/>
      <c r="AJ785" s="757"/>
      <c r="AK785" s="758"/>
      <c r="AL785" s="759"/>
      <c r="AM785" s="403"/>
      <c r="AN785" s="403"/>
      <c r="AO785" s="403"/>
      <c r="AP785" s="403"/>
      <c r="AQ785" s="403"/>
      <c r="AR785" s="403"/>
      <c r="AS785" s="403"/>
      <c r="AT785" s="403"/>
      <c r="AU785" s="403"/>
      <c r="AV785" s="403"/>
      <c r="AW785" s="403"/>
      <c r="AX785" s="403"/>
      <c r="AY785" s="403"/>
      <c r="AZ785" s="403"/>
      <c r="BA785" s="403"/>
      <c r="BB785" s="403"/>
      <c r="BC785" s="403"/>
      <c r="BD785" s="403"/>
      <c r="BE785" s="221"/>
      <c r="BF785" s="222"/>
      <c r="BG785" s="222"/>
      <c r="BH785" s="222"/>
      <c r="BI785" s="223"/>
    </row>
    <row r="786" spans="1:61" s="315" customFormat="1" ht="15" x14ac:dyDescent="0.25">
      <c r="A786" s="321"/>
      <c r="B786" s="392" t="s">
        <v>1019</v>
      </c>
      <c r="C786" s="740" t="s">
        <v>155</v>
      </c>
      <c r="D786" s="741" t="s">
        <v>149</v>
      </c>
      <c r="E786" s="742">
        <v>30</v>
      </c>
      <c r="F786" s="187"/>
      <c r="G786" s="743"/>
      <c r="H786" s="742" t="s">
        <v>635</v>
      </c>
      <c r="I786" s="742"/>
      <c r="J786" s="403"/>
      <c r="K786" s="756"/>
      <c r="L786" s="756"/>
      <c r="M786" s="756"/>
      <c r="N786" s="403"/>
      <c r="O786" s="403"/>
      <c r="P786" s="403"/>
      <c r="Q786" s="403"/>
      <c r="R786" s="403"/>
      <c r="S786" s="403"/>
      <c r="T786" s="403"/>
      <c r="U786" s="403"/>
      <c r="V786" s="403"/>
      <c r="W786" s="403"/>
      <c r="X786" s="403">
        <v>15</v>
      </c>
      <c r="Y786" s="403">
        <v>15</v>
      </c>
      <c r="Z786" s="403"/>
      <c r="AA786" s="403"/>
      <c r="AB786" s="403"/>
      <c r="AC786" s="403"/>
      <c r="AD786" s="403"/>
      <c r="AE786" s="403"/>
      <c r="AF786" s="403"/>
      <c r="AG786" s="403"/>
      <c r="AH786" s="403"/>
      <c r="AI786" s="403"/>
      <c r="AJ786" s="757"/>
      <c r="AK786" s="758"/>
      <c r="AL786" s="759"/>
      <c r="AM786" s="403"/>
      <c r="AN786" s="403"/>
      <c r="AO786" s="403"/>
      <c r="AP786" s="403"/>
      <c r="AQ786" s="403"/>
      <c r="AR786" s="403"/>
      <c r="AS786" s="403"/>
      <c r="AT786" s="403"/>
      <c r="AU786" s="403"/>
      <c r="AV786" s="403"/>
      <c r="AW786" s="403"/>
      <c r="AX786" s="403"/>
      <c r="AY786" s="403"/>
      <c r="AZ786" s="403"/>
      <c r="BA786" s="403"/>
      <c r="BB786" s="403"/>
      <c r="BC786" s="403"/>
      <c r="BD786" s="403"/>
      <c r="BE786" s="221"/>
      <c r="BF786" s="222"/>
      <c r="BG786" s="222"/>
      <c r="BH786" s="222"/>
      <c r="BI786" s="223"/>
    </row>
    <row r="787" spans="1:61" s="315" customFormat="1" ht="15" x14ac:dyDescent="0.25">
      <c r="A787" s="321"/>
      <c r="B787" s="392" t="s">
        <v>1019</v>
      </c>
      <c r="C787" s="740" t="s">
        <v>156</v>
      </c>
      <c r="D787" s="741" t="s">
        <v>862</v>
      </c>
      <c r="E787" s="742">
        <v>45</v>
      </c>
      <c r="F787" s="187"/>
      <c r="G787" s="743"/>
      <c r="H787" s="742" t="s">
        <v>635</v>
      </c>
      <c r="I787" s="742"/>
      <c r="J787" s="403"/>
      <c r="K787" s="756"/>
      <c r="L787" s="756"/>
      <c r="M787" s="756"/>
      <c r="N787" s="403"/>
      <c r="O787" s="403"/>
      <c r="P787" s="403"/>
      <c r="Q787" s="403"/>
      <c r="R787" s="403"/>
      <c r="S787" s="403"/>
      <c r="T787" s="403"/>
      <c r="U787" s="403"/>
      <c r="V787" s="403"/>
      <c r="W787" s="403"/>
      <c r="X787" s="403"/>
      <c r="Y787" s="403"/>
      <c r="Z787" s="403">
        <v>15</v>
      </c>
      <c r="AA787" s="403">
        <v>15</v>
      </c>
      <c r="AB787" s="403">
        <v>15</v>
      </c>
      <c r="AC787" s="403"/>
      <c r="AD787" s="403"/>
      <c r="AE787" s="403"/>
      <c r="AF787" s="403"/>
      <c r="AG787" s="403"/>
      <c r="AH787" s="403"/>
      <c r="AI787" s="403"/>
      <c r="AJ787" s="757"/>
      <c r="AK787" s="758"/>
      <c r="AL787" s="759"/>
      <c r="AM787" s="403"/>
      <c r="AN787" s="403"/>
      <c r="AO787" s="403"/>
      <c r="AP787" s="403"/>
      <c r="AQ787" s="403"/>
      <c r="AR787" s="403"/>
      <c r="AS787" s="403"/>
      <c r="AT787" s="403"/>
      <c r="AU787" s="403"/>
      <c r="AV787" s="403"/>
      <c r="AW787" s="403"/>
      <c r="AX787" s="403"/>
      <c r="AY787" s="403"/>
      <c r="AZ787" s="403"/>
      <c r="BA787" s="403"/>
      <c r="BB787" s="403"/>
      <c r="BC787" s="403"/>
      <c r="BD787" s="403"/>
      <c r="BE787" s="221"/>
      <c r="BF787" s="222"/>
      <c r="BG787" s="222"/>
      <c r="BH787" s="222"/>
      <c r="BI787" s="223"/>
    </row>
    <row r="788" spans="1:61" s="315" customFormat="1" ht="15" x14ac:dyDescent="0.25">
      <c r="A788" s="321"/>
      <c r="B788" s="392" t="s">
        <v>1019</v>
      </c>
      <c r="C788" s="740" t="s">
        <v>157</v>
      </c>
      <c r="D788" s="741" t="s">
        <v>124</v>
      </c>
      <c r="E788" s="742">
        <v>45</v>
      </c>
      <c r="F788" s="187"/>
      <c r="G788" s="743"/>
      <c r="H788" s="742" t="s">
        <v>635</v>
      </c>
      <c r="I788" s="742"/>
      <c r="J788" s="403"/>
      <c r="K788" s="756"/>
      <c r="L788" s="756"/>
      <c r="M788" s="756"/>
      <c r="N788" s="403"/>
      <c r="O788" s="403"/>
      <c r="P788" s="403"/>
      <c r="Q788" s="403"/>
      <c r="R788" s="403"/>
      <c r="S788" s="403"/>
      <c r="T788" s="403"/>
      <c r="U788" s="403"/>
      <c r="V788" s="403"/>
      <c r="W788" s="403"/>
      <c r="X788" s="403"/>
      <c r="Y788" s="403"/>
      <c r="Z788" s="403"/>
      <c r="AA788" s="403"/>
      <c r="AB788" s="403"/>
      <c r="AC788" s="403">
        <v>15</v>
      </c>
      <c r="AD788" s="403">
        <v>15</v>
      </c>
      <c r="AE788" s="403">
        <v>15</v>
      </c>
      <c r="AF788" s="403"/>
      <c r="AG788" s="403"/>
      <c r="AH788" s="403"/>
      <c r="AI788" s="403"/>
      <c r="AJ788" s="757"/>
      <c r="AK788" s="758"/>
      <c r="AL788" s="759"/>
      <c r="AM788" s="403"/>
      <c r="AN788" s="403"/>
      <c r="AO788" s="403"/>
      <c r="AP788" s="403"/>
      <c r="AQ788" s="403"/>
      <c r="AR788" s="403"/>
      <c r="AS788" s="403"/>
      <c r="AT788" s="403"/>
      <c r="AU788" s="403"/>
      <c r="AV788" s="403"/>
      <c r="AW788" s="403"/>
      <c r="AX788" s="403"/>
      <c r="AY788" s="403"/>
      <c r="AZ788" s="403"/>
      <c r="BA788" s="403"/>
      <c r="BB788" s="403"/>
      <c r="BC788" s="403"/>
      <c r="BD788" s="403"/>
      <c r="BE788" s="221"/>
      <c r="BF788" s="222"/>
      <c r="BG788" s="222"/>
      <c r="BH788" s="222"/>
      <c r="BI788" s="223"/>
    </row>
    <row r="789" spans="1:61" s="315" customFormat="1" ht="15" x14ac:dyDescent="0.25">
      <c r="A789" s="321"/>
      <c r="B789" s="392" t="s">
        <v>1019</v>
      </c>
      <c r="C789" s="740" t="s">
        <v>159</v>
      </c>
      <c r="D789" s="741" t="s">
        <v>59</v>
      </c>
      <c r="E789" s="742">
        <v>30</v>
      </c>
      <c r="F789" s="187">
        <f t="shared" si="66"/>
        <v>30</v>
      </c>
      <c r="G789" s="743" t="s">
        <v>378</v>
      </c>
      <c r="H789" s="742" t="s">
        <v>418</v>
      </c>
      <c r="I789" s="742">
        <v>30</v>
      </c>
      <c r="J789" s="403"/>
      <c r="K789" s="756"/>
      <c r="L789" s="756"/>
      <c r="M789" s="756"/>
      <c r="N789" s="403"/>
      <c r="O789" s="403"/>
      <c r="P789" s="403"/>
      <c r="Q789" s="403"/>
      <c r="R789" s="403"/>
      <c r="S789" s="403"/>
      <c r="T789" s="403"/>
      <c r="U789" s="403"/>
      <c r="V789" s="403"/>
      <c r="W789" s="403"/>
      <c r="X789" s="403"/>
      <c r="Y789" s="403"/>
      <c r="Z789" s="403"/>
      <c r="AA789" s="403"/>
      <c r="AB789" s="403"/>
      <c r="AC789" s="403"/>
      <c r="AD789" s="403"/>
      <c r="AE789" s="403"/>
      <c r="AF789" s="403"/>
      <c r="AG789" s="403"/>
      <c r="AH789" s="403"/>
      <c r="AI789" s="403"/>
      <c r="AJ789" s="757"/>
      <c r="AK789" s="758"/>
      <c r="AL789" s="759"/>
      <c r="AM789" s="403"/>
      <c r="AN789" s="403"/>
      <c r="AO789" s="403"/>
      <c r="AP789" s="403"/>
      <c r="AQ789" s="403"/>
      <c r="AR789" s="403"/>
      <c r="AS789" s="403"/>
      <c r="AT789" s="403"/>
      <c r="AU789" s="403"/>
      <c r="AV789" s="403"/>
      <c r="AW789" s="403"/>
      <c r="AX789" s="403"/>
      <c r="AY789" s="403"/>
      <c r="AZ789" s="403"/>
      <c r="BA789" s="403"/>
      <c r="BB789" s="403"/>
      <c r="BC789" s="403"/>
      <c r="BD789" s="403"/>
      <c r="BE789" s="221"/>
      <c r="BF789" s="222"/>
      <c r="BG789" s="222"/>
      <c r="BH789" s="222"/>
      <c r="BI789" s="223"/>
    </row>
    <row r="790" spans="1:61" s="315" customFormat="1" ht="15" x14ac:dyDescent="0.25">
      <c r="A790" s="321"/>
      <c r="B790" s="392" t="s">
        <v>1019</v>
      </c>
      <c r="C790" s="744" t="s">
        <v>158</v>
      </c>
      <c r="D790" s="745" t="s">
        <v>852</v>
      </c>
      <c r="E790" s="742">
        <v>90</v>
      </c>
      <c r="F790" s="187">
        <f t="shared" si="66"/>
        <v>90</v>
      </c>
      <c r="G790" s="742" t="s">
        <v>888</v>
      </c>
      <c r="H790" s="746" t="s">
        <v>143</v>
      </c>
      <c r="I790" s="747">
        <v>40</v>
      </c>
      <c r="J790" s="403"/>
      <c r="K790" s="756"/>
      <c r="L790" s="756"/>
      <c r="M790" s="756"/>
      <c r="N790" s="403"/>
      <c r="O790" s="403"/>
      <c r="P790" s="403"/>
      <c r="Q790" s="403"/>
      <c r="R790" s="403"/>
      <c r="S790" s="403"/>
      <c r="T790" s="403"/>
      <c r="U790" s="403"/>
      <c r="V790" s="403"/>
      <c r="W790" s="403"/>
      <c r="X790" s="403"/>
      <c r="Y790" s="403"/>
      <c r="Z790" s="403"/>
      <c r="AA790" s="403"/>
      <c r="AB790" s="403"/>
      <c r="AC790" s="403"/>
      <c r="AD790" s="403"/>
      <c r="AE790" s="403"/>
      <c r="AF790" s="403"/>
      <c r="AG790" s="403"/>
      <c r="AH790" s="403"/>
      <c r="AI790" s="403"/>
      <c r="AJ790" s="757"/>
      <c r="AK790" s="758"/>
      <c r="AL790" s="759"/>
      <c r="AM790" s="403"/>
      <c r="AN790" s="403"/>
      <c r="AO790" s="403"/>
      <c r="AP790" s="403"/>
      <c r="AQ790" s="403"/>
      <c r="AR790" s="403"/>
      <c r="AS790" s="403"/>
      <c r="AT790" s="403"/>
      <c r="AU790" s="403"/>
      <c r="AV790" s="403"/>
      <c r="AW790" s="403"/>
      <c r="AX790" s="403"/>
      <c r="AY790" s="403"/>
      <c r="AZ790" s="403"/>
      <c r="BA790" s="403"/>
      <c r="BB790" s="403"/>
      <c r="BC790" s="403"/>
      <c r="BD790" s="403"/>
      <c r="BE790" s="221"/>
      <c r="BF790" s="222"/>
      <c r="BG790" s="222"/>
      <c r="BH790" s="222"/>
      <c r="BI790" s="223"/>
    </row>
    <row r="791" spans="1:61" s="399" customFormat="1" ht="15" x14ac:dyDescent="0.25">
      <c r="A791" s="391"/>
      <c r="B791" s="392" t="s">
        <v>1019</v>
      </c>
      <c r="C791" s="386" t="s">
        <v>167</v>
      </c>
      <c r="D791" s="387" t="s">
        <v>966</v>
      </c>
      <c r="E791" s="390">
        <v>30</v>
      </c>
      <c r="F791" s="187">
        <f t="shared" si="66"/>
        <v>30</v>
      </c>
      <c r="G791" s="225" t="s">
        <v>333</v>
      </c>
      <c r="H791" s="225" t="s">
        <v>105</v>
      </c>
      <c r="I791" s="225">
        <v>30</v>
      </c>
      <c r="J791" s="225"/>
      <c r="K791" s="362"/>
      <c r="L791" s="363"/>
      <c r="M791" s="362"/>
      <c r="N791" s="225"/>
      <c r="O791" s="225"/>
      <c r="P791" s="225"/>
      <c r="Q791" s="225"/>
      <c r="R791" s="225"/>
      <c r="S791" s="225"/>
      <c r="T791" s="225"/>
      <c r="U791" s="225"/>
      <c r="V791" s="225"/>
      <c r="W791" s="225"/>
      <c r="X791" s="225"/>
      <c r="Y791" s="225"/>
      <c r="Z791" s="225"/>
      <c r="AA791" s="225"/>
      <c r="AB791" s="225"/>
      <c r="AC791" s="225"/>
      <c r="AD791" s="225"/>
      <c r="AE791" s="225"/>
      <c r="AF791" s="225"/>
      <c r="AG791" s="225"/>
      <c r="AH791" s="225"/>
      <c r="AI791" s="225"/>
      <c r="AJ791" s="393"/>
      <c r="AK791" s="394"/>
      <c r="AL791" s="395"/>
      <c r="AM791" s="225"/>
      <c r="AN791" s="225"/>
      <c r="AO791" s="225"/>
      <c r="AP791" s="225"/>
      <c r="AQ791" s="225"/>
      <c r="AR791" s="225"/>
      <c r="AS791" s="225"/>
      <c r="AT791" s="225"/>
      <c r="AU791" s="225"/>
      <c r="AV791" s="225"/>
      <c r="AW791" s="225"/>
      <c r="AX791" s="225"/>
      <c r="AY791" s="225"/>
      <c r="AZ791" s="225"/>
      <c r="BA791" s="225"/>
      <c r="BB791" s="225"/>
      <c r="BC791" s="225"/>
      <c r="BD791" s="225"/>
      <c r="BE791" s="396"/>
      <c r="BF791" s="397"/>
      <c r="BG791" s="397"/>
      <c r="BH791" s="397"/>
      <c r="BI791" s="398"/>
    </row>
    <row r="792" spans="1:61" s="399" customFormat="1" ht="15" x14ac:dyDescent="0.25">
      <c r="A792" s="391"/>
      <c r="B792" s="392" t="s">
        <v>1019</v>
      </c>
      <c r="C792" s="373" t="s">
        <v>161</v>
      </c>
      <c r="D792" s="374" t="s">
        <v>979</v>
      </c>
      <c r="E792" s="375">
        <v>60</v>
      </c>
      <c r="F792" s="187">
        <f t="shared" si="66"/>
        <v>60</v>
      </c>
      <c r="G792" s="225"/>
      <c r="H792" s="225" t="s">
        <v>84</v>
      </c>
      <c r="I792" s="225"/>
      <c r="J792" s="225">
        <v>30</v>
      </c>
      <c r="K792" s="362">
        <v>30</v>
      </c>
      <c r="L792" s="363"/>
      <c r="M792" s="362"/>
      <c r="N792" s="225"/>
      <c r="O792" s="225"/>
      <c r="P792" s="225"/>
      <c r="Q792" s="225"/>
      <c r="R792" s="225"/>
      <c r="S792" s="225"/>
      <c r="T792" s="225"/>
      <c r="U792" s="225"/>
      <c r="V792" s="225"/>
      <c r="W792" s="225"/>
      <c r="X792" s="225"/>
      <c r="Y792" s="225"/>
      <c r="Z792" s="225"/>
      <c r="AA792" s="225"/>
      <c r="AB792" s="225"/>
      <c r="AC792" s="225"/>
      <c r="AD792" s="225"/>
      <c r="AE792" s="225"/>
      <c r="AF792" s="225"/>
      <c r="AG792" s="225"/>
      <c r="AH792" s="225"/>
      <c r="AI792" s="225"/>
      <c r="AJ792" s="393"/>
      <c r="AK792" s="394"/>
      <c r="AL792" s="395"/>
      <c r="AM792" s="225"/>
      <c r="AN792" s="225"/>
      <c r="AO792" s="225"/>
      <c r="AP792" s="225"/>
      <c r="AQ792" s="225"/>
      <c r="AR792" s="225"/>
      <c r="AS792" s="225"/>
      <c r="AT792" s="225"/>
      <c r="AU792" s="225"/>
      <c r="AV792" s="225"/>
      <c r="AW792" s="225"/>
      <c r="AX792" s="225"/>
      <c r="AY792" s="225"/>
      <c r="AZ792" s="225"/>
      <c r="BA792" s="225"/>
      <c r="BB792" s="225"/>
      <c r="BC792" s="225"/>
      <c r="BD792" s="225"/>
      <c r="BE792" s="396"/>
      <c r="BF792" s="397"/>
      <c r="BG792" s="397"/>
      <c r="BH792" s="397"/>
      <c r="BI792" s="398"/>
    </row>
    <row r="793" spans="1:61" s="399" customFormat="1" ht="15" x14ac:dyDescent="0.25">
      <c r="A793" s="391"/>
      <c r="B793" s="392" t="s">
        <v>1019</v>
      </c>
      <c r="C793" s="373" t="s">
        <v>163</v>
      </c>
      <c r="D793" s="374" t="s">
        <v>941</v>
      </c>
      <c r="E793" s="375">
        <v>30</v>
      </c>
      <c r="F793" s="187">
        <f t="shared" si="66"/>
        <v>30</v>
      </c>
      <c r="G793" s="225" t="s">
        <v>1020</v>
      </c>
      <c r="H793" s="225" t="s">
        <v>44</v>
      </c>
      <c r="I793" s="225"/>
      <c r="J793" s="225"/>
      <c r="K793" s="362"/>
      <c r="L793" s="363">
        <v>30</v>
      </c>
      <c r="M793" s="362"/>
      <c r="N793" s="225"/>
      <c r="O793" s="225"/>
      <c r="P793" s="225"/>
      <c r="Q793" s="225"/>
      <c r="R793" s="225"/>
      <c r="S793" s="225"/>
      <c r="T793" s="225"/>
      <c r="U793" s="225"/>
      <c r="V793" s="225"/>
      <c r="W793" s="225"/>
      <c r="X793" s="225"/>
      <c r="Y793" s="225"/>
      <c r="Z793" s="225"/>
      <c r="AA793" s="225"/>
      <c r="AB793" s="225"/>
      <c r="AC793" s="225"/>
      <c r="AD793" s="225"/>
      <c r="AE793" s="225"/>
      <c r="AF793" s="225"/>
      <c r="AG793" s="225"/>
      <c r="AH793" s="225"/>
      <c r="AI793" s="225"/>
      <c r="AJ793" s="393"/>
      <c r="AK793" s="394"/>
      <c r="AL793" s="395"/>
      <c r="AM793" s="225"/>
      <c r="AN793" s="225"/>
      <c r="AO793" s="225"/>
      <c r="AP793" s="225"/>
      <c r="AQ793" s="225"/>
      <c r="AR793" s="225"/>
      <c r="AS793" s="225"/>
      <c r="AT793" s="225"/>
      <c r="AU793" s="225"/>
      <c r="AV793" s="225"/>
      <c r="AW793" s="225"/>
      <c r="AX793" s="225"/>
      <c r="AY793" s="225"/>
      <c r="AZ793" s="225"/>
      <c r="BA793" s="225"/>
      <c r="BB793" s="225"/>
      <c r="BC793" s="225"/>
      <c r="BD793" s="225"/>
      <c r="BE793" s="396"/>
      <c r="BF793" s="397"/>
      <c r="BG793" s="397"/>
      <c r="BH793" s="397"/>
      <c r="BI793" s="398"/>
    </row>
    <row r="794" spans="1:61" s="399" customFormat="1" ht="15" x14ac:dyDescent="0.25">
      <c r="A794" s="391"/>
      <c r="B794" s="392" t="s">
        <v>1019</v>
      </c>
      <c r="C794" s="373" t="s">
        <v>164</v>
      </c>
      <c r="D794" s="374" t="s">
        <v>980</v>
      </c>
      <c r="E794" s="375">
        <v>45</v>
      </c>
      <c r="F794" s="187">
        <f t="shared" si="66"/>
        <v>45</v>
      </c>
      <c r="G794" s="225"/>
      <c r="H794" s="225" t="s">
        <v>84</v>
      </c>
      <c r="I794" s="225"/>
      <c r="J794" s="225"/>
      <c r="K794" s="362"/>
      <c r="L794" s="363"/>
      <c r="M794" s="362">
        <v>30</v>
      </c>
      <c r="N794" s="225">
        <v>15</v>
      </c>
      <c r="O794" s="225"/>
      <c r="P794" s="225"/>
      <c r="Q794" s="225"/>
      <c r="R794" s="225"/>
      <c r="S794" s="225"/>
      <c r="T794" s="225"/>
      <c r="U794" s="225"/>
      <c r="V794" s="225"/>
      <c r="W794" s="225"/>
      <c r="X794" s="225"/>
      <c r="Y794" s="225"/>
      <c r="Z794" s="225"/>
      <c r="AA794" s="225"/>
      <c r="AB794" s="225"/>
      <c r="AC794" s="225"/>
      <c r="AD794" s="225"/>
      <c r="AE794" s="225"/>
      <c r="AF794" s="225"/>
      <c r="AG794" s="225"/>
      <c r="AH794" s="225"/>
      <c r="AI794" s="225"/>
      <c r="AJ794" s="393"/>
      <c r="AK794" s="394"/>
      <c r="AL794" s="395"/>
      <c r="AM794" s="225"/>
      <c r="AN794" s="225"/>
      <c r="AO794" s="225"/>
      <c r="AP794" s="225"/>
      <c r="AQ794" s="225"/>
      <c r="AR794" s="225"/>
      <c r="AS794" s="225"/>
      <c r="AT794" s="225"/>
      <c r="AU794" s="225"/>
      <c r="AV794" s="225"/>
      <c r="AW794" s="225"/>
      <c r="AX794" s="225"/>
      <c r="AY794" s="225"/>
      <c r="AZ794" s="225"/>
      <c r="BA794" s="225"/>
      <c r="BB794" s="225"/>
      <c r="BC794" s="225"/>
      <c r="BD794" s="225"/>
      <c r="BE794" s="396"/>
      <c r="BF794" s="397"/>
      <c r="BG794" s="397"/>
      <c r="BH794" s="397"/>
      <c r="BI794" s="398"/>
    </row>
    <row r="795" spans="1:61" s="399" customFormat="1" ht="15" x14ac:dyDescent="0.25">
      <c r="A795" s="391"/>
      <c r="B795" s="392" t="s">
        <v>1019</v>
      </c>
      <c r="C795" s="373" t="s">
        <v>170</v>
      </c>
      <c r="D795" s="374" t="s">
        <v>956</v>
      </c>
      <c r="E795" s="375">
        <v>60</v>
      </c>
      <c r="F795" s="187">
        <f t="shared" si="66"/>
        <v>120</v>
      </c>
      <c r="G795" s="225" t="s">
        <v>342</v>
      </c>
      <c r="H795" s="225" t="s">
        <v>42</v>
      </c>
      <c r="I795" s="225"/>
      <c r="J795" s="225"/>
      <c r="K795" s="362"/>
      <c r="L795" s="363"/>
      <c r="M795" s="362"/>
      <c r="N795" s="225"/>
      <c r="O795" s="225"/>
      <c r="P795" s="225"/>
      <c r="Q795" s="225"/>
      <c r="R795" s="225">
        <v>20</v>
      </c>
      <c r="S795" s="225">
        <v>20</v>
      </c>
      <c r="T795" s="225">
        <v>20</v>
      </c>
      <c r="U795" s="225"/>
      <c r="V795" s="225"/>
      <c r="W795" s="225"/>
      <c r="X795" s="225"/>
      <c r="Y795" s="225"/>
      <c r="Z795" s="225"/>
      <c r="AA795" s="225"/>
      <c r="AB795" s="225"/>
      <c r="AC795" s="225"/>
      <c r="AD795" s="225"/>
      <c r="AE795" s="225"/>
      <c r="AF795" s="225"/>
      <c r="AG795" s="225"/>
      <c r="AH795" s="225"/>
      <c r="AI795" s="225"/>
      <c r="AJ795" s="393"/>
      <c r="AK795" s="394"/>
      <c r="AL795" s="395"/>
      <c r="AM795" s="225"/>
      <c r="AN795" s="225"/>
      <c r="AO795" s="225"/>
      <c r="AP795" s="225"/>
      <c r="AQ795" s="225"/>
      <c r="AR795" s="225"/>
      <c r="AS795" s="225"/>
      <c r="AT795" s="225"/>
      <c r="AU795" s="225"/>
      <c r="AV795" s="225"/>
      <c r="AW795" s="225"/>
      <c r="AX795" s="225"/>
      <c r="AY795" s="225"/>
      <c r="AZ795" s="225"/>
      <c r="BA795" s="225"/>
      <c r="BB795" s="225"/>
      <c r="BC795" s="225"/>
      <c r="BD795" s="225"/>
      <c r="BE795" s="396"/>
      <c r="BF795" s="397"/>
      <c r="BG795" s="397"/>
      <c r="BH795" s="397"/>
      <c r="BI795" s="398"/>
    </row>
    <row r="796" spans="1:61" s="399" customFormat="1" ht="15" x14ac:dyDescent="0.25">
      <c r="A796" s="391">
        <v>17</v>
      </c>
      <c r="B796" s="392" t="s">
        <v>1019</v>
      </c>
      <c r="C796" s="373" t="s">
        <v>171</v>
      </c>
      <c r="D796" s="374" t="s">
        <v>1018</v>
      </c>
      <c r="E796" s="375">
        <v>60</v>
      </c>
      <c r="F796" s="187">
        <f t="shared" si="66"/>
        <v>120</v>
      </c>
      <c r="G796" s="225" t="s">
        <v>333</v>
      </c>
      <c r="H796" s="225" t="s">
        <v>105</v>
      </c>
      <c r="I796" s="225"/>
      <c r="J796" s="225"/>
      <c r="K796" s="362"/>
      <c r="L796" s="363"/>
      <c r="M796" s="362"/>
      <c r="N796" s="225"/>
      <c r="O796" s="225"/>
      <c r="P796" s="225"/>
      <c r="Q796" s="225"/>
      <c r="R796" s="225"/>
      <c r="S796" s="225"/>
      <c r="T796" s="225"/>
      <c r="U796" s="225"/>
      <c r="V796" s="225"/>
      <c r="W796" s="225"/>
      <c r="X796" s="225"/>
      <c r="Y796" s="225"/>
      <c r="Z796" s="225"/>
      <c r="AA796" s="225">
        <v>20</v>
      </c>
      <c r="AB796" s="225">
        <v>20</v>
      </c>
      <c r="AC796" s="225">
        <v>20</v>
      </c>
      <c r="AD796" s="225"/>
      <c r="AE796" s="225"/>
      <c r="AF796" s="225"/>
      <c r="AG796" s="225"/>
      <c r="AH796" s="225"/>
      <c r="AI796" s="225"/>
      <c r="AJ796" s="393"/>
      <c r="AK796" s="394"/>
      <c r="AL796" s="395"/>
      <c r="AM796" s="225"/>
      <c r="AN796" s="225"/>
      <c r="AO796" s="225"/>
      <c r="AP796" s="225"/>
      <c r="AQ796" s="225"/>
      <c r="AR796" s="225"/>
      <c r="AS796" s="225"/>
      <c r="AT796" s="225"/>
      <c r="AU796" s="225"/>
      <c r="AV796" s="225"/>
      <c r="AW796" s="225"/>
      <c r="AX796" s="225"/>
      <c r="AY796" s="225"/>
      <c r="AZ796" s="225"/>
      <c r="BA796" s="225"/>
      <c r="BB796" s="225"/>
      <c r="BC796" s="225"/>
      <c r="BD796" s="225"/>
      <c r="BE796" s="396"/>
      <c r="BF796" s="397"/>
      <c r="BG796" s="397"/>
      <c r="BH796" s="397"/>
      <c r="BI796" s="398"/>
    </row>
    <row r="797" spans="1:61" s="399" customFormat="1" ht="15" x14ac:dyDescent="0.25">
      <c r="A797" s="391"/>
      <c r="B797" s="392" t="s">
        <v>1019</v>
      </c>
      <c r="C797" s="373" t="s">
        <v>173</v>
      </c>
      <c r="D797" s="374" t="s">
        <v>948</v>
      </c>
      <c r="E797" s="375">
        <v>90</v>
      </c>
      <c r="F797" s="187">
        <f t="shared" si="66"/>
        <v>90</v>
      </c>
      <c r="G797" s="225"/>
      <c r="H797" s="225" t="s">
        <v>84</v>
      </c>
      <c r="I797" s="225"/>
      <c r="J797" s="225"/>
      <c r="K797" s="362"/>
      <c r="L797" s="363"/>
      <c r="M797" s="362"/>
      <c r="N797" s="225"/>
      <c r="O797" s="225">
        <v>30</v>
      </c>
      <c r="P797" s="225">
        <v>30</v>
      </c>
      <c r="Q797" s="225">
        <v>30</v>
      </c>
      <c r="R797" s="225"/>
      <c r="S797" s="225"/>
      <c r="T797" s="225"/>
      <c r="U797" s="225"/>
      <c r="V797" s="225"/>
      <c r="W797" s="225"/>
      <c r="X797" s="225"/>
      <c r="Y797" s="225"/>
      <c r="Z797" s="225"/>
      <c r="AA797" s="225"/>
      <c r="AB797" s="225"/>
      <c r="AC797" s="225"/>
      <c r="AD797" s="225"/>
      <c r="AE797" s="225"/>
      <c r="AF797" s="225"/>
      <c r="AG797" s="225"/>
      <c r="AH797" s="225"/>
      <c r="AI797" s="225"/>
      <c r="AJ797" s="393"/>
      <c r="AK797" s="394"/>
      <c r="AL797" s="395"/>
      <c r="AM797" s="225"/>
      <c r="AN797" s="225"/>
      <c r="AO797" s="225"/>
      <c r="AP797" s="225"/>
      <c r="AQ797" s="225"/>
      <c r="AR797" s="225"/>
      <c r="AS797" s="225"/>
      <c r="AT797" s="225"/>
      <c r="AU797" s="225"/>
      <c r="AV797" s="225"/>
      <c r="AW797" s="225"/>
      <c r="AX797" s="225"/>
      <c r="AY797" s="225"/>
      <c r="AZ797" s="225"/>
      <c r="BA797" s="225"/>
      <c r="BB797" s="225"/>
      <c r="BC797" s="225"/>
      <c r="BD797" s="225"/>
      <c r="BE797" s="396"/>
      <c r="BF797" s="397"/>
      <c r="BG797" s="397"/>
      <c r="BH797" s="397"/>
      <c r="BI797" s="398"/>
    </row>
    <row r="798" spans="1:61" s="399" customFormat="1" ht="15" x14ac:dyDescent="0.25">
      <c r="A798" s="391"/>
      <c r="B798" s="392" t="s">
        <v>1019</v>
      </c>
      <c r="C798" s="373" t="s">
        <v>133</v>
      </c>
      <c r="D798" s="374" t="s">
        <v>916</v>
      </c>
      <c r="E798" s="375">
        <v>150</v>
      </c>
      <c r="F798" s="187">
        <f t="shared" si="66"/>
        <v>300</v>
      </c>
      <c r="G798" s="225" t="s">
        <v>943</v>
      </c>
      <c r="H798" s="225" t="s">
        <v>44</v>
      </c>
      <c r="I798" s="225"/>
      <c r="J798" s="225"/>
      <c r="K798" s="362"/>
      <c r="L798" s="363"/>
      <c r="M798" s="362"/>
      <c r="N798" s="225"/>
      <c r="O798" s="225"/>
      <c r="P798" s="225"/>
      <c r="Q798" s="225"/>
      <c r="R798" s="225"/>
      <c r="S798" s="225"/>
      <c r="T798" s="225"/>
      <c r="U798" s="225"/>
      <c r="V798" s="225"/>
      <c r="W798" s="225"/>
      <c r="X798" s="225"/>
      <c r="Y798" s="225"/>
      <c r="Z798" s="225"/>
      <c r="AA798" s="225"/>
      <c r="AB798" s="225"/>
      <c r="AC798" s="225"/>
      <c r="AD798" s="225">
        <v>20</v>
      </c>
      <c r="AE798" s="225">
        <v>20</v>
      </c>
      <c r="AF798" s="225">
        <v>20</v>
      </c>
      <c r="AG798" s="225">
        <v>20</v>
      </c>
      <c r="AH798" s="225">
        <v>20</v>
      </c>
      <c r="AI798" s="225">
        <v>20</v>
      </c>
      <c r="AJ798" s="393"/>
      <c r="AK798" s="394"/>
      <c r="AL798" s="395"/>
      <c r="AM798" s="225"/>
      <c r="AN798" s="225"/>
      <c r="AO798" s="225"/>
      <c r="AP798" s="225"/>
      <c r="AQ798" s="225"/>
      <c r="AR798" s="225"/>
      <c r="AS798" s="225"/>
      <c r="AT798" s="225"/>
      <c r="AU798" s="225"/>
      <c r="AV798" s="225"/>
      <c r="AW798" s="225"/>
      <c r="AX798" s="225"/>
      <c r="AY798" s="225"/>
      <c r="AZ798" s="225"/>
      <c r="BA798" s="225"/>
      <c r="BB798" s="225"/>
      <c r="BC798" s="225"/>
      <c r="BD798" s="225"/>
      <c r="BE798" s="396"/>
      <c r="BF798" s="397"/>
      <c r="BG798" s="397"/>
      <c r="BH798" s="397"/>
      <c r="BI798" s="398"/>
    </row>
    <row r="799" spans="1:61" s="399" customFormat="1" ht="15" x14ac:dyDescent="0.25">
      <c r="A799" s="391"/>
      <c r="B799" s="392" t="s">
        <v>1019</v>
      </c>
      <c r="C799" s="373" t="s">
        <v>175</v>
      </c>
      <c r="D799" s="374" t="s">
        <v>951</v>
      </c>
      <c r="E799" s="375">
        <v>120</v>
      </c>
      <c r="F799" s="187">
        <f t="shared" si="66"/>
        <v>240</v>
      </c>
      <c r="G799" s="225" t="s">
        <v>342</v>
      </c>
      <c r="H799" s="225" t="s">
        <v>42</v>
      </c>
      <c r="I799" s="225"/>
      <c r="J799" s="225"/>
      <c r="K799" s="362"/>
      <c r="L799" s="363"/>
      <c r="M799" s="362"/>
      <c r="N799" s="225"/>
      <c r="O799" s="225"/>
      <c r="P799" s="225"/>
      <c r="Q799" s="225"/>
      <c r="R799" s="225"/>
      <c r="S799" s="225"/>
      <c r="T799" s="225"/>
      <c r="U799" s="225">
        <v>20</v>
      </c>
      <c r="V799" s="225">
        <v>20</v>
      </c>
      <c r="W799" s="225">
        <v>20</v>
      </c>
      <c r="X799" s="225">
        <v>20</v>
      </c>
      <c r="Y799" s="225">
        <v>20</v>
      </c>
      <c r="Z799" s="225">
        <v>20</v>
      </c>
      <c r="AA799" s="225"/>
      <c r="AB799" s="225"/>
      <c r="AC799" s="225"/>
      <c r="AD799" s="225"/>
      <c r="AE799" s="225"/>
      <c r="AF799" s="225"/>
      <c r="AG799" s="225"/>
      <c r="AH799" s="225"/>
      <c r="AI799" s="225"/>
      <c r="AJ799" s="393"/>
      <c r="AK799" s="394"/>
      <c r="AL799" s="395"/>
      <c r="AM799" s="225"/>
      <c r="AN799" s="225"/>
      <c r="AO799" s="225"/>
      <c r="AP799" s="225"/>
      <c r="AQ799" s="225"/>
      <c r="AR799" s="225"/>
      <c r="AS799" s="225"/>
      <c r="AT799" s="225"/>
      <c r="AU799" s="225"/>
      <c r="AV799" s="225"/>
      <c r="AW799" s="225"/>
      <c r="AX799" s="225"/>
      <c r="AY799" s="225"/>
      <c r="AZ799" s="225"/>
      <c r="BA799" s="225"/>
      <c r="BB799" s="225"/>
      <c r="BC799" s="225"/>
      <c r="BD799" s="225"/>
      <c r="BE799" s="396"/>
      <c r="BF799" s="397"/>
      <c r="BG799" s="397"/>
      <c r="BH799" s="397"/>
      <c r="BI799" s="398"/>
    </row>
    <row r="800" spans="1:61" s="308" customFormat="1" ht="15" x14ac:dyDescent="0.25">
      <c r="A800" s="198"/>
      <c r="B800" s="392" t="s">
        <v>1019</v>
      </c>
      <c r="C800" s="373" t="s">
        <v>172</v>
      </c>
      <c r="D800" s="374" t="s">
        <v>982</v>
      </c>
      <c r="E800" s="375">
        <v>180</v>
      </c>
      <c r="F800" s="187">
        <f t="shared" si="66"/>
        <v>360</v>
      </c>
      <c r="G800" s="213" t="s">
        <v>321</v>
      </c>
      <c r="H800" s="81" t="s">
        <v>76</v>
      </c>
      <c r="I800" s="225"/>
      <c r="J800" s="225"/>
      <c r="K800" s="362"/>
      <c r="L800" s="363"/>
      <c r="M800" s="362"/>
      <c r="N800" s="225"/>
      <c r="O800" s="225"/>
      <c r="P800" s="225"/>
      <c r="Q800" s="225"/>
      <c r="R800" s="225"/>
      <c r="S800" s="225"/>
      <c r="T800" s="225"/>
      <c r="U800" s="225"/>
      <c r="V800" s="225"/>
      <c r="W800" s="225"/>
      <c r="X800" s="225"/>
      <c r="Y800" s="225"/>
      <c r="Z800" s="225"/>
      <c r="AA800" s="225"/>
      <c r="AB800" s="225"/>
      <c r="AC800" s="225"/>
      <c r="AD800" s="225"/>
      <c r="AE800" s="225"/>
      <c r="AF800" s="225"/>
      <c r="AG800" s="225"/>
      <c r="AH800" s="225"/>
      <c r="AI800" s="225"/>
      <c r="AJ800" s="83"/>
      <c r="AK800" s="84"/>
      <c r="AL800" s="85"/>
      <c r="AM800" s="225">
        <v>20</v>
      </c>
      <c r="AN800" s="225">
        <v>20</v>
      </c>
      <c r="AO800" s="225">
        <v>20</v>
      </c>
      <c r="AP800" s="225">
        <v>20</v>
      </c>
      <c r="AQ800" s="225">
        <v>20</v>
      </c>
      <c r="AR800" s="225">
        <v>20</v>
      </c>
      <c r="AS800" s="225">
        <v>20</v>
      </c>
      <c r="AT800" s="225">
        <v>20</v>
      </c>
      <c r="AU800" s="225">
        <v>20</v>
      </c>
      <c r="AV800" s="225"/>
      <c r="AW800" s="225"/>
      <c r="AX800" s="225"/>
      <c r="AY800" s="225"/>
      <c r="AZ800" s="225"/>
      <c r="BA800" s="225"/>
      <c r="BB800" s="225"/>
      <c r="BC800" s="225"/>
      <c r="BD800" s="225"/>
      <c r="BE800" s="83"/>
      <c r="BF800" s="84"/>
      <c r="BG800" s="84"/>
      <c r="BH800" s="84"/>
      <c r="BI800" s="85"/>
    </row>
    <row r="801" spans="1:61" s="308" customFormat="1" ht="15" x14ac:dyDescent="0.25">
      <c r="A801" s="404"/>
      <c r="B801" s="392" t="s">
        <v>1019</v>
      </c>
      <c r="C801" s="373" t="s">
        <v>133</v>
      </c>
      <c r="D801" s="374" t="s">
        <v>916</v>
      </c>
      <c r="E801" s="375">
        <v>150</v>
      </c>
      <c r="F801" s="187">
        <f t="shared" si="66"/>
        <v>300</v>
      </c>
      <c r="G801" s="69" t="s">
        <v>333</v>
      </c>
      <c r="H801" s="69" t="s">
        <v>105</v>
      </c>
      <c r="I801" s="225"/>
      <c r="J801" s="225"/>
      <c r="K801" s="362"/>
      <c r="L801" s="363"/>
      <c r="M801" s="362"/>
      <c r="N801" s="225"/>
      <c r="O801" s="225"/>
      <c r="P801" s="225"/>
      <c r="Q801" s="225"/>
      <c r="R801" s="225"/>
      <c r="S801" s="225"/>
      <c r="T801" s="225"/>
      <c r="U801" s="225"/>
      <c r="V801" s="225"/>
      <c r="W801" s="225"/>
      <c r="X801" s="225"/>
      <c r="Y801" s="225"/>
      <c r="Z801" s="225"/>
      <c r="AA801" s="225"/>
      <c r="AB801" s="225"/>
      <c r="AC801" s="225"/>
      <c r="AD801" s="225"/>
      <c r="AE801" s="225"/>
      <c r="AF801" s="225"/>
      <c r="AG801" s="225"/>
      <c r="AH801" s="225"/>
      <c r="AI801" s="225"/>
      <c r="AJ801" s="69"/>
      <c r="AK801" s="69"/>
      <c r="AL801" s="69"/>
      <c r="AM801" s="225"/>
      <c r="AN801" s="225"/>
      <c r="AO801" s="225"/>
      <c r="AP801" s="225"/>
      <c r="AQ801" s="225"/>
      <c r="AR801" s="225"/>
      <c r="AS801" s="225"/>
      <c r="AT801" s="225"/>
      <c r="AU801" s="225"/>
      <c r="AV801" s="225">
        <v>20</v>
      </c>
      <c r="AW801" s="225">
        <v>20</v>
      </c>
      <c r="AX801" s="225">
        <v>20</v>
      </c>
      <c r="AY801" s="225">
        <v>20</v>
      </c>
      <c r="AZ801" s="225">
        <v>20</v>
      </c>
      <c r="BA801" s="225">
        <v>20</v>
      </c>
      <c r="BB801" s="225">
        <v>20</v>
      </c>
      <c r="BC801" s="225">
        <v>10</v>
      </c>
      <c r="BD801" s="225"/>
    </row>
    <row r="802" spans="1:61" s="315" customFormat="1" ht="15" x14ac:dyDescent="0.25">
      <c r="B802" s="315">
        <v>34</v>
      </c>
      <c r="D802" s="315" t="s">
        <v>843</v>
      </c>
      <c r="E802" s="315">
        <f>SUM(E791:E801)</f>
        <v>975</v>
      </c>
      <c r="F802" s="762"/>
      <c r="G802" s="315">
        <f t="shared" ref="G802:BD802" si="68">SUM(G791:G801)</f>
        <v>0</v>
      </c>
      <c r="H802" s="315">
        <f t="shared" si="68"/>
        <v>0</v>
      </c>
      <c r="I802" s="315">
        <f t="shared" si="68"/>
        <v>30</v>
      </c>
      <c r="J802" s="315">
        <f t="shared" si="68"/>
        <v>30</v>
      </c>
      <c r="K802" s="315">
        <f t="shared" si="68"/>
        <v>30</v>
      </c>
      <c r="L802" s="315">
        <f t="shared" si="68"/>
        <v>30</v>
      </c>
      <c r="M802" s="315">
        <f t="shared" si="68"/>
        <v>30</v>
      </c>
      <c r="N802" s="315">
        <f t="shared" si="68"/>
        <v>15</v>
      </c>
      <c r="O802" s="315">
        <f t="shared" si="68"/>
        <v>30</v>
      </c>
      <c r="P802" s="315">
        <f t="shared" si="68"/>
        <v>30</v>
      </c>
      <c r="Q802" s="315">
        <f t="shared" si="68"/>
        <v>30</v>
      </c>
      <c r="R802" s="315">
        <f t="shared" si="68"/>
        <v>20</v>
      </c>
      <c r="S802" s="315">
        <f t="shared" si="68"/>
        <v>20</v>
      </c>
      <c r="T802" s="315">
        <f t="shared" si="68"/>
        <v>20</v>
      </c>
      <c r="U802" s="315">
        <f t="shared" si="68"/>
        <v>20</v>
      </c>
      <c r="V802" s="315">
        <f t="shared" si="68"/>
        <v>20</v>
      </c>
      <c r="W802" s="315">
        <f t="shared" si="68"/>
        <v>20</v>
      </c>
      <c r="X802" s="315">
        <f t="shared" si="68"/>
        <v>20</v>
      </c>
      <c r="Y802" s="315">
        <f t="shared" si="68"/>
        <v>20</v>
      </c>
      <c r="Z802" s="315">
        <f t="shared" si="68"/>
        <v>20</v>
      </c>
      <c r="AA802" s="315">
        <f t="shared" si="68"/>
        <v>20</v>
      </c>
      <c r="AB802" s="315">
        <f t="shared" si="68"/>
        <v>20</v>
      </c>
      <c r="AC802" s="315">
        <f t="shared" si="68"/>
        <v>20</v>
      </c>
      <c r="AD802" s="315">
        <f t="shared" si="68"/>
        <v>20</v>
      </c>
      <c r="AE802" s="315">
        <f t="shared" si="68"/>
        <v>20</v>
      </c>
      <c r="AF802" s="315">
        <f t="shared" si="68"/>
        <v>20</v>
      </c>
      <c r="AG802" s="315">
        <f t="shared" si="68"/>
        <v>20</v>
      </c>
      <c r="AH802" s="315">
        <f t="shared" si="68"/>
        <v>20</v>
      </c>
      <c r="AI802" s="315">
        <f t="shared" si="68"/>
        <v>20</v>
      </c>
      <c r="AJ802" s="315">
        <f t="shared" si="68"/>
        <v>0</v>
      </c>
      <c r="AK802" s="315">
        <f t="shared" si="68"/>
        <v>0</v>
      </c>
      <c r="AL802" s="315">
        <f t="shared" si="68"/>
        <v>0</v>
      </c>
      <c r="AM802" s="315">
        <f t="shared" si="68"/>
        <v>20</v>
      </c>
      <c r="AN802" s="315">
        <f t="shared" si="68"/>
        <v>20</v>
      </c>
      <c r="AO802" s="315">
        <f t="shared" si="68"/>
        <v>20</v>
      </c>
      <c r="AP802" s="315">
        <f t="shared" si="68"/>
        <v>20</v>
      </c>
      <c r="AQ802" s="315">
        <f t="shared" si="68"/>
        <v>20</v>
      </c>
      <c r="AR802" s="315">
        <f t="shared" si="68"/>
        <v>20</v>
      </c>
      <c r="AS802" s="315">
        <f t="shared" si="68"/>
        <v>20</v>
      </c>
      <c r="AT802" s="315">
        <f t="shared" si="68"/>
        <v>20</v>
      </c>
      <c r="AU802" s="315">
        <f t="shared" si="68"/>
        <v>20</v>
      </c>
      <c r="AV802" s="315">
        <f t="shared" si="68"/>
        <v>20</v>
      </c>
      <c r="AW802" s="315">
        <f t="shared" si="68"/>
        <v>20</v>
      </c>
      <c r="AX802" s="315">
        <f t="shared" si="68"/>
        <v>20</v>
      </c>
      <c r="AY802" s="315">
        <f t="shared" si="68"/>
        <v>20</v>
      </c>
      <c r="AZ802" s="315">
        <f t="shared" si="68"/>
        <v>20</v>
      </c>
      <c r="BA802" s="315">
        <f t="shared" si="68"/>
        <v>20</v>
      </c>
      <c r="BB802" s="315">
        <f t="shared" si="68"/>
        <v>20</v>
      </c>
      <c r="BC802" s="315">
        <f t="shared" si="68"/>
        <v>10</v>
      </c>
      <c r="BD802" s="315">
        <f t="shared" si="68"/>
        <v>0</v>
      </c>
    </row>
    <row r="803" spans="1:61" s="73" customFormat="1" ht="27.75" customHeight="1" x14ac:dyDescent="0.2">
      <c r="A803" s="71" t="s">
        <v>1021</v>
      </c>
      <c r="B803" s="71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  <c r="AJ803" s="72"/>
      <c r="AK803" s="72"/>
      <c r="AL803" s="72"/>
      <c r="AM803" s="72"/>
      <c r="AN803" s="72"/>
      <c r="AO803" s="72"/>
      <c r="AP803" s="72"/>
      <c r="AQ803" s="72"/>
      <c r="AR803" s="72"/>
      <c r="AS803" s="72"/>
      <c r="AT803" s="72"/>
      <c r="AU803" s="72"/>
      <c r="AV803" s="72"/>
      <c r="AW803" s="72"/>
      <c r="AX803" s="72"/>
      <c r="AY803" s="72"/>
      <c r="AZ803" s="72"/>
      <c r="BA803" s="72"/>
      <c r="BB803" s="72"/>
      <c r="BC803" s="72"/>
      <c r="BD803" s="72"/>
      <c r="BE803" s="72"/>
      <c r="BF803" s="72"/>
      <c r="BG803" s="72"/>
      <c r="BH803" s="72"/>
    </row>
    <row r="804" spans="1:61" s="308" customFormat="1" ht="15.75" x14ac:dyDescent="0.25">
      <c r="A804" s="2234" t="s">
        <v>3</v>
      </c>
      <c r="B804" s="2234" t="s">
        <v>28</v>
      </c>
      <c r="C804" s="2237" t="s">
        <v>835</v>
      </c>
      <c r="D804" s="2240" t="s">
        <v>836</v>
      </c>
      <c r="E804" s="2231" t="s">
        <v>837</v>
      </c>
      <c r="F804" s="876"/>
      <c r="G804" s="2231" t="s">
        <v>838</v>
      </c>
      <c r="H804" s="2232" t="s">
        <v>839</v>
      </c>
      <c r="I804" s="875"/>
      <c r="J804" s="2233" t="s">
        <v>830</v>
      </c>
      <c r="K804" s="2233"/>
      <c r="L804" s="2233"/>
      <c r="M804" s="2233"/>
      <c r="N804" s="2233"/>
      <c r="O804" s="2225">
        <v>44440</v>
      </c>
      <c r="P804" s="2225"/>
      <c r="Q804" s="2225"/>
      <c r="R804" s="2225"/>
      <c r="S804" s="2225">
        <v>44470</v>
      </c>
      <c r="T804" s="2225"/>
      <c r="U804" s="2225"/>
      <c r="V804" s="2225"/>
      <c r="W804" s="2225"/>
      <c r="X804" s="2225">
        <v>44501</v>
      </c>
      <c r="Y804" s="2225"/>
      <c r="Z804" s="2225"/>
      <c r="AA804" s="2225"/>
      <c r="AB804" s="2225">
        <v>44531</v>
      </c>
      <c r="AC804" s="2225"/>
      <c r="AD804" s="2225"/>
      <c r="AE804" s="2225"/>
      <c r="AF804" s="2229" t="s">
        <v>831</v>
      </c>
      <c r="AG804" s="2229"/>
      <c r="AH804" s="2229"/>
      <c r="AI804" s="2229"/>
      <c r="AJ804" s="2229"/>
      <c r="AK804" s="2225">
        <v>44593</v>
      </c>
      <c r="AL804" s="2225"/>
      <c r="AM804" s="2225"/>
      <c r="AN804" s="2225"/>
      <c r="AO804" s="2225">
        <v>44621</v>
      </c>
      <c r="AP804" s="2225"/>
      <c r="AQ804" s="2225"/>
      <c r="AR804" s="2225"/>
      <c r="AS804" s="2225">
        <v>44652</v>
      </c>
      <c r="AT804" s="2225"/>
      <c r="AU804" s="2225"/>
      <c r="AV804" s="2225"/>
      <c r="AW804" s="2225">
        <v>44682</v>
      </c>
      <c r="AX804" s="2225"/>
      <c r="AY804" s="2225"/>
      <c r="AZ804" s="2225"/>
      <c r="BA804" s="2225"/>
      <c r="BB804" s="2225">
        <v>44713</v>
      </c>
      <c r="BC804" s="2225"/>
      <c r="BD804" s="2225"/>
      <c r="BE804" s="2225"/>
      <c r="BF804" s="2225">
        <v>44743</v>
      </c>
      <c r="BG804" s="2225"/>
      <c r="BH804" s="2225"/>
      <c r="BI804" s="2225"/>
    </row>
    <row r="805" spans="1:61" s="308" customFormat="1" ht="15.75" x14ac:dyDescent="0.25">
      <c r="A805" s="2235"/>
      <c r="B805" s="2235"/>
      <c r="C805" s="2238"/>
      <c r="D805" s="2238"/>
      <c r="E805" s="2231"/>
      <c r="F805" s="876"/>
      <c r="G805" s="2231"/>
      <c r="H805" s="2231"/>
      <c r="I805" s="309">
        <v>0</v>
      </c>
      <c r="J805" s="74">
        <v>1</v>
      </c>
      <c r="K805" s="74">
        <v>2</v>
      </c>
      <c r="L805" s="74">
        <v>3</v>
      </c>
      <c r="M805" s="74">
        <v>4</v>
      </c>
      <c r="N805" s="74">
        <v>5</v>
      </c>
      <c r="O805" s="74">
        <v>6</v>
      </c>
      <c r="P805" s="74">
        <v>7</v>
      </c>
      <c r="Q805" s="74">
        <v>8</v>
      </c>
      <c r="R805" s="74">
        <v>9</v>
      </c>
      <c r="S805" s="74">
        <v>10</v>
      </c>
      <c r="T805" s="74">
        <v>11</v>
      </c>
      <c r="U805" s="74">
        <v>12</v>
      </c>
      <c r="V805" s="74">
        <v>13</v>
      </c>
      <c r="W805" s="74">
        <v>14</v>
      </c>
      <c r="X805" s="74">
        <v>15</v>
      </c>
      <c r="Y805" s="74">
        <v>16</v>
      </c>
      <c r="Z805" s="74">
        <v>17</v>
      </c>
      <c r="AA805" s="74">
        <v>18</v>
      </c>
      <c r="AB805" s="74">
        <v>19</v>
      </c>
      <c r="AC805" s="74">
        <v>20</v>
      </c>
      <c r="AD805" s="74">
        <v>21</v>
      </c>
      <c r="AE805" s="74">
        <v>22</v>
      </c>
      <c r="AF805" s="74">
        <v>23</v>
      </c>
      <c r="AG805" s="74">
        <v>24</v>
      </c>
      <c r="AH805" s="74">
        <v>25</v>
      </c>
      <c r="AI805" s="74">
        <v>26</v>
      </c>
      <c r="AJ805" s="74">
        <v>27</v>
      </c>
      <c r="AK805" s="74">
        <v>28</v>
      </c>
      <c r="AL805" s="74">
        <v>29</v>
      </c>
      <c r="AM805" s="74">
        <v>30</v>
      </c>
      <c r="AN805" s="74">
        <v>31</v>
      </c>
      <c r="AO805" s="74">
        <v>32</v>
      </c>
      <c r="AP805" s="74">
        <v>33</v>
      </c>
      <c r="AQ805" s="74">
        <v>34</v>
      </c>
      <c r="AR805" s="74">
        <v>35</v>
      </c>
      <c r="AS805" s="74">
        <v>36</v>
      </c>
      <c r="AT805" s="74">
        <v>37</v>
      </c>
      <c r="AU805" s="74">
        <v>38</v>
      </c>
      <c r="AV805" s="74">
        <v>39</v>
      </c>
      <c r="AW805" s="74">
        <v>40</v>
      </c>
      <c r="AX805" s="74">
        <v>41</v>
      </c>
      <c r="AY805" s="74">
        <v>42</v>
      </c>
      <c r="AZ805" s="74">
        <v>43</v>
      </c>
      <c r="BA805" s="74">
        <v>44</v>
      </c>
      <c r="BB805" s="74">
        <v>45</v>
      </c>
      <c r="BC805" s="74">
        <v>46</v>
      </c>
      <c r="BD805" s="74">
        <v>47</v>
      </c>
      <c r="BE805" s="74">
        <v>48</v>
      </c>
      <c r="BF805" s="74">
        <v>49</v>
      </c>
      <c r="BG805" s="74">
        <v>50</v>
      </c>
      <c r="BH805" s="74">
        <v>51</v>
      </c>
      <c r="BI805" s="74">
        <v>52</v>
      </c>
    </row>
    <row r="806" spans="1:61" s="308" customFormat="1" ht="15.75" x14ac:dyDescent="0.25">
      <c r="A806" s="2235"/>
      <c r="B806" s="2235"/>
      <c r="C806" s="2238"/>
      <c r="D806" s="2238"/>
      <c r="E806" s="2231"/>
      <c r="F806" s="876"/>
      <c r="G806" s="2231"/>
      <c r="H806" s="2231"/>
      <c r="I806" s="309">
        <v>19</v>
      </c>
      <c r="J806" s="75">
        <v>26</v>
      </c>
      <c r="K806" s="75">
        <v>2</v>
      </c>
      <c r="L806" s="75">
        <v>9</v>
      </c>
      <c r="M806" s="75">
        <v>16</v>
      </c>
      <c r="N806" s="75">
        <v>23</v>
      </c>
      <c r="O806" s="75">
        <v>30</v>
      </c>
      <c r="P806" s="75">
        <v>6</v>
      </c>
      <c r="Q806" s="75">
        <v>13</v>
      </c>
      <c r="R806" s="75">
        <v>20</v>
      </c>
      <c r="S806" s="75">
        <v>27</v>
      </c>
      <c r="T806" s="75">
        <v>4</v>
      </c>
      <c r="U806" s="75">
        <v>11</v>
      </c>
      <c r="V806" s="75">
        <v>18</v>
      </c>
      <c r="W806" s="75">
        <v>25</v>
      </c>
      <c r="X806" s="75">
        <v>1</v>
      </c>
      <c r="Y806" s="75">
        <v>8</v>
      </c>
      <c r="Z806" s="75">
        <v>15</v>
      </c>
      <c r="AA806" s="75">
        <v>22</v>
      </c>
      <c r="AB806" s="75">
        <v>29</v>
      </c>
      <c r="AC806" s="75">
        <v>6</v>
      </c>
      <c r="AD806" s="75">
        <v>13</v>
      </c>
      <c r="AE806" s="75">
        <v>20</v>
      </c>
      <c r="AF806" s="75">
        <v>27</v>
      </c>
      <c r="AG806" s="75">
        <v>3</v>
      </c>
      <c r="AH806" s="75">
        <v>10</v>
      </c>
      <c r="AI806" s="75">
        <v>17</v>
      </c>
      <c r="AJ806" s="75">
        <v>24</v>
      </c>
      <c r="AK806" s="75">
        <v>31</v>
      </c>
      <c r="AL806" s="75">
        <v>7</v>
      </c>
      <c r="AM806" s="75">
        <v>14</v>
      </c>
      <c r="AN806" s="75">
        <v>21</v>
      </c>
      <c r="AO806" s="75">
        <v>28</v>
      </c>
      <c r="AP806" s="75">
        <v>7</v>
      </c>
      <c r="AQ806" s="75">
        <v>14</v>
      </c>
      <c r="AR806" s="75">
        <v>21</v>
      </c>
      <c r="AS806" s="75">
        <v>28</v>
      </c>
      <c r="AT806" s="75">
        <v>4</v>
      </c>
      <c r="AU806" s="75">
        <v>11</v>
      </c>
      <c r="AV806" s="75">
        <v>18</v>
      </c>
      <c r="AW806" s="75">
        <v>25</v>
      </c>
      <c r="AX806" s="75">
        <v>2</v>
      </c>
      <c r="AY806" s="75">
        <v>9</v>
      </c>
      <c r="AZ806" s="75">
        <v>16</v>
      </c>
      <c r="BA806" s="75">
        <v>23</v>
      </c>
      <c r="BB806" s="75">
        <v>30</v>
      </c>
      <c r="BC806" s="75">
        <v>6</v>
      </c>
      <c r="BD806" s="75">
        <v>13</v>
      </c>
      <c r="BE806" s="75">
        <v>20</v>
      </c>
      <c r="BF806" s="75">
        <v>27</v>
      </c>
      <c r="BG806" s="75">
        <v>4</v>
      </c>
      <c r="BH806" s="75">
        <v>11</v>
      </c>
      <c r="BI806" s="75">
        <v>18</v>
      </c>
    </row>
    <row r="807" spans="1:61" s="308" customFormat="1" ht="15.75" x14ac:dyDescent="0.25">
      <c r="A807" s="2236"/>
      <c r="B807" s="2236"/>
      <c r="C807" s="2239"/>
      <c r="D807" s="2239"/>
      <c r="E807" s="2231"/>
      <c r="F807" s="876"/>
      <c r="G807" s="2231"/>
      <c r="H807" s="2231"/>
      <c r="I807" s="309">
        <v>25</v>
      </c>
      <c r="J807" s="75">
        <v>1</v>
      </c>
      <c r="K807" s="75">
        <v>8</v>
      </c>
      <c r="L807" s="75">
        <v>15</v>
      </c>
      <c r="M807" s="75">
        <v>22</v>
      </c>
      <c r="N807" s="75">
        <v>29</v>
      </c>
      <c r="O807" s="75">
        <v>5</v>
      </c>
      <c r="P807" s="75">
        <v>12</v>
      </c>
      <c r="Q807" s="75">
        <v>19</v>
      </c>
      <c r="R807" s="75">
        <v>26</v>
      </c>
      <c r="S807" s="75">
        <v>3</v>
      </c>
      <c r="T807" s="75">
        <v>10</v>
      </c>
      <c r="U807" s="75">
        <v>17</v>
      </c>
      <c r="V807" s="75">
        <v>24</v>
      </c>
      <c r="W807" s="75">
        <v>31</v>
      </c>
      <c r="X807" s="75">
        <v>7</v>
      </c>
      <c r="Y807" s="75">
        <v>14</v>
      </c>
      <c r="Z807" s="75">
        <v>21</v>
      </c>
      <c r="AA807" s="75">
        <v>28</v>
      </c>
      <c r="AB807" s="75">
        <v>5</v>
      </c>
      <c r="AC807" s="75">
        <v>12</v>
      </c>
      <c r="AD807" s="75">
        <v>19</v>
      </c>
      <c r="AE807" s="75">
        <v>26</v>
      </c>
      <c r="AF807" s="75">
        <v>2</v>
      </c>
      <c r="AG807" s="75">
        <v>9</v>
      </c>
      <c r="AH807" s="75">
        <v>16</v>
      </c>
      <c r="AI807" s="75">
        <v>23</v>
      </c>
      <c r="AJ807" s="75">
        <v>30</v>
      </c>
      <c r="AK807" s="75">
        <v>6</v>
      </c>
      <c r="AL807" s="75">
        <v>13</v>
      </c>
      <c r="AM807" s="75">
        <v>20</v>
      </c>
      <c r="AN807" s="75">
        <v>27</v>
      </c>
      <c r="AO807" s="75">
        <v>6</v>
      </c>
      <c r="AP807" s="75">
        <v>13</v>
      </c>
      <c r="AQ807" s="75">
        <v>20</v>
      </c>
      <c r="AR807" s="75">
        <v>27</v>
      </c>
      <c r="AS807" s="75">
        <v>3</v>
      </c>
      <c r="AT807" s="75">
        <v>10</v>
      </c>
      <c r="AU807" s="75">
        <v>17</v>
      </c>
      <c r="AV807" s="75">
        <v>24</v>
      </c>
      <c r="AW807" s="75">
        <v>1</v>
      </c>
      <c r="AX807" s="75">
        <v>8</v>
      </c>
      <c r="AY807" s="75">
        <v>15</v>
      </c>
      <c r="AZ807" s="75">
        <v>22</v>
      </c>
      <c r="BA807" s="75">
        <v>29</v>
      </c>
      <c r="BB807" s="75">
        <v>5</v>
      </c>
      <c r="BC807" s="75">
        <v>12</v>
      </c>
      <c r="BD807" s="75">
        <v>19</v>
      </c>
      <c r="BE807" s="75">
        <v>26</v>
      </c>
      <c r="BF807" s="75">
        <v>3</v>
      </c>
      <c r="BG807" s="75">
        <v>10</v>
      </c>
      <c r="BH807" s="75">
        <v>17</v>
      </c>
      <c r="BI807" s="75">
        <v>24</v>
      </c>
    </row>
    <row r="808" spans="1:61" s="308" customFormat="1" ht="18" customHeight="1" x14ac:dyDescent="0.25">
      <c r="A808" s="405"/>
      <c r="B808" s="406" t="s">
        <v>121</v>
      </c>
      <c r="C808" s="108" t="s">
        <v>153</v>
      </c>
      <c r="D808" s="407" t="s">
        <v>148</v>
      </c>
      <c r="E808" s="108">
        <v>30</v>
      </c>
      <c r="F808" s="108">
        <v>30</v>
      </c>
      <c r="G808" s="116" t="s">
        <v>423</v>
      </c>
      <c r="H808" s="81" t="s">
        <v>422</v>
      </c>
      <c r="I808" s="149"/>
      <c r="J808" s="149"/>
      <c r="K808" s="149"/>
      <c r="L808" s="81"/>
      <c r="M808" s="81"/>
      <c r="N808" s="81"/>
      <c r="O808" s="149">
        <v>15</v>
      </c>
      <c r="P808" s="149">
        <v>15</v>
      </c>
      <c r="Q808" s="149"/>
      <c r="R808" s="149"/>
      <c r="S808" s="149"/>
      <c r="T808" s="149"/>
      <c r="U808" s="149"/>
      <c r="V808" s="149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199"/>
      <c r="AJ808" s="69"/>
      <c r="AK808" s="150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408"/>
      <c r="BE808" s="409"/>
      <c r="BF808" s="409"/>
      <c r="BG808" s="409"/>
      <c r="BH808" s="410"/>
    </row>
    <row r="809" spans="1:61" s="308" customFormat="1" ht="18" customHeight="1" x14ac:dyDescent="0.25">
      <c r="A809" s="198"/>
      <c r="B809" s="411" t="s">
        <v>121</v>
      </c>
      <c r="C809" s="108" t="s">
        <v>155</v>
      </c>
      <c r="D809" s="407" t="s">
        <v>149</v>
      </c>
      <c r="E809" s="108">
        <v>30</v>
      </c>
      <c r="F809" s="108">
        <v>30</v>
      </c>
      <c r="G809" s="116" t="s">
        <v>329</v>
      </c>
      <c r="H809" s="81" t="s">
        <v>416</v>
      </c>
      <c r="I809" s="81"/>
      <c r="J809" s="81"/>
      <c r="K809" s="81"/>
      <c r="L809" s="81"/>
      <c r="M809" s="81"/>
      <c r="N809" s="81"/>
      <c r="O809" s="81"/>
      <c r="P809" s="81"/>
      <c r="Q809" s="81">
        <v>15</v>
      </c>
      <c r="R809" s="81">
        <v>15</v>
      </c>
      <c r="S809" s="81"/>
      <c r="T809" s="81"/>
      <c r="U809" s="81"/>
      <c r="V809" s="81"/>
      <c r="W809" s="81"/>
      <c r="X809" s="81"/>
      <c r="Y809" s="81"/>
      <c r="Z809" s="92"/>
      <c r="AA809" s="92"/>
      <c r="AB809" s="92"/>
      <c r="AC809" s="81"/>
      <c r="AD809" s="81"/>
      <c r="AE809" s="81"/>
      <c r="AF809" s="81"/>
      <c r="AG809" s="81"/>
      <c r="AH809" s="81"/>
      <c r="AI809" s="199"/>
      <c r="AJ809" s="69"/>
      <c r="AK809" s="150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199"/>
      <c r="BE809" s="69"/>
      <c r="BF809" s="69"/>
      <c r="BG809" s="69"/>
      <c r="BH809" s="150"/>
    </row>
    <row r="810" spans="1:61" s="308" customFormat="1" ht="18" customHeight="1" x14ac:dyDescent="0.25">
      <c r="A810" s="198"/>
      <c r="B810" s="138" t="s">
        <v>121</v>
      </c>
      <c r="C810" s="108" t="s">
        <v>156</v>
      </c>
      <c r="D810" s="407" t="s">
        <v>862</v>
      </c>
      <c r="E810" s="108">
        <v>45</v>
      </c>
      <c r="F810" s="108">
        <v>45</v>
      </c>
      <c r="G810" s="116" t="s">
        <v>321</v>
      </c>
      <c r="H810" s="81" t="s">
        <v>412</v>
      </c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>
        <v>15</v>
      </c>
      <c r="T810" s="81">
        <v>15</v>
      </c>
      <c r="U810" s="81">
        <v>15</v>
      </c>
      <c r="V810" s="81"/>
      <c r="W810" s="81"/>
      <c r="X810" s="81"/>
      <c r="Y810" s="81"/>
      <c r="Z810" s="92"/>
      <c r="AA810" s="92"/>
      <c r="AB810" s="92"/>
      <c r="AC810" s="81"/>
      <c r="AD810" s="81"/>
      <c r="AE810" s="81"/>
      <c r="AF810" s="81"/>
      <c r="AG810" s="81"/>
      <c r="AH810" s="81"/>
      <c r="AI810" s="199"/>
      <c r="AJ810" s="69"/>
      <c r="AK810" s="150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199"/>
      <c r="BE810" s="69"/>
      <c r="BF810" s="69"/>
      <c r="BG810" s="69"/>
      <c r="BH810" s="150"/>
    </row>
    <row r="811" spans="1:61" s="308" customFormat="1" ht="18" customHeight="1" x14ac:dyDescent="0.25">
      <c r="A811" s="412"/>
      <c r="B811" s="138" t="s">
        <v>121</v>
      </c>
      <c r="C811" s="140" t="s">
        <v>158</v>
      </c>
      <c r="D811" s="413" t="s">
        <v>852</v>
      </c>
      <c r="E811" s="108">
        <v>90</v>
      </c>
      <c r="F811" s="108">
        <v>90</v>
      </c>
      <c r="G811" s="108" t="s">
        <v>380</v>
      </c>
      <c r="H811" s="116" t="s">
        <v>146</v>
      </c>
      <c r="I811" s="109"/>
      <c r="J811" s="109"/>
      <c r="K811" s="116"/>
      <c r="L811" s="116"/>
      <c r="M811" s="116"/>
      <c r="N811" s="116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  <c r="AA811" s="414"/>
      <c r="AB811" s="414"/>
      <c r="AC811" s="414"/>
      <c r="AD811" s="414"/>
      <c r="AE811" s="414"/>
      <c r="AF811" s="414"/>
      <c r="AG811" s="414"/>
      <c r="AH811" s="414"/>
      <c r="AI811" s="415"/>
      <c r="AJ811" s="416"/>
      <c r="AK811" s="417"/>
      <c r="AL811" s="414"/>
      <c r="AM811" s="414"/>
      <c r="AN811" s="414"/>
      <c r="AO811" s="414">
        <v>15</v>
      </c>
      <c r="AP811" s="414">
        <v>15</v>
      </c>
      <c r="AQ811" s="414">
        <v>15</v>
      </c>
      <c r="AR811" s="414">
        <v>15</v>
      </c>
      <c r="AS811" s="414">
        <v>15</v>
      </c>
      <c r="AT811" s="414">
        <v>15</v>
      </c>
      <c r="AU811" s="414"/>
      <c r="AV811" s="414"/>
      <c r="AW811" s="414"/>
      <c r="AX811" s="414"/>
      <c r="AY811" s="414"/>
      <c r="AZ811" s="414"/>
      <c r="BA811" s="414"/>
      <c r="BB811" s="414"/>
      <c r="BC811" s="414"/>
      <c r="BD811" s="418"/>
      <c r="BE811" s="419"/>
      <c r="BF811" s="419"/>
      <c r="BG811" s="419"/>
      <c r="BH811" s="420"/>
    </row>
    <row r="812" spans="1:61" s="308" customFormat="1" ht="18" customHeight="1" x14ac:dyDescent="0.25">
      <c r="A812" s="412"/>
      <c r="B812" s="138" t="s">
        <v>121</v>
      </c>
      <c r="C812" s="140" t="s">
        <v>157</v>
      </c>
      <c r="D812" s="413" t="s">
        <v>124</v>
      </c>
      <c r="E812" s="108">
        <v>45</v>
      </c>
      <c r="F812" s="108">
        <v>45</v>
      </c>
      <c r="G812" s="108" t="s">
        <v>371</v>
      </c>
      <c r="H812" s="116" t="s">
        <v>125</v>
      </c>
      <c r="I812" s="109"/>
      <c r="J812" s="109"/>
      <c r="K812" s="116"/>
      <c r="L812" s="116"/>
      <c r="M812" s="116"/>
      <c r="N812" s="116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  <c r="AA812" s="414"/>
      <c r="AB812" s="414"/>
      <c r="AC812" s="414"/>
      <c r="AD812" s="414"/>
      <c r="AE812" s="414"/>
      <c r="AF812" s="414"/>
      <c r="AG812" s="414"/>
      <c r="AH812" s="414"/>
      <c r="AI812" s="415"/>
      <c r="AJ812" s="416"/>
      <c r="AK812" s="417"/>
      <c r="AL812" s="414">
        <v>15</v>
      </c>
      <c r="AM812" s="414">
        <v>15</v>
      </c>
      <c r="AN812" s="414">
        <v>15</v>
      </c>
      <c r="AO812" s="414"/>
      <c r="AP812" s="414"/>
      <c r="AQ812" s="414"/>
      <c r="AR812" s="414"/>
      <c r="AS812" s="414"/>
      <c r="AT812" s="414"/>
      <c r="AU812" s="414"/>
      <c r="AV812" s="414"/>
      <c r="AW812" s="414"/>
      <c r="AX812" s="414"/>
      <c r="AY812" s="414"/>
      <c r="AZ812" s="414"/>
      <c r="BA812" s="414"/>
      <c r="BB812" s="414"/>
      <c r="BC812" s="414"/>
      <c r="BD812" s="418"/>
      <c r="BE812" s="419"/>
      <c r="BF812" s="419"/>
      <c r="BG812" s="419"/>
      <c r="BH812" s="420"/>
    </row>
    <row r="813" spans="1:61" s="308" customFormat="1" ht="15" x14ac:dyDescent="0.25">
      <c r="A813" s="412"/>
      <c r="B813" s="138" t="s">
        <v>121</v>
      </c>
      <c r="C813" s="345" t="s">
        <v>67</v>
      </c>
      <c r="D813" s="421" t="s">
        <v>1022</v>
      </c>
      <c r="E813" s="345">
        <v>150</v>
      </c>
      <c r="F813" s="345">
        <v>150</v>
      </c>
      <c r="G813" s="108" t="s">
        <v>336</v>
      </c>
      <c r="H813" s="116" t="s">
        <v>48</v>
      </c>
      <c r="I813" s="109"/>
      <c r="J813" s="109"/>
      <c r="K813" s="109"/>
      <c r="L813" s="414"/>
      <c r="M813" s="414"/>
      <c r="N813" s="116"/>
      <c r="O813" s="116"/>
      <c r="P813" s="116"/>
      <c r="Q813" s="116"/>
      <c r="R813" s="414"/>
      <c r="S813" s="414"/>
      <c r="T813" s="414"/>
      <c r="U813" s="414"/>
      <c r="V813" s="414"/>
      <c r="W813" s="414"/>
      <c r="X813" s="414"/>
      <c r="Y813" s="414"/>
      <c r="Z813" s="414"/>
      <c r="AA813" s="414"/>
      <c r="AB813" s="414">
        <v>8</v>
      </c>
      <c r="AC813" s="414">
        <v>12</v>
      </c>
      <c r="AD813" s="414">
        <v>12</v>
      </c>
      <c r="AE813" s="414">
        <v>12</v>
      </c>
      <c r="AF813" s="414">
        <v>12</v>
      </c>
      <c r="AG813" s="414">
        <v>12</v>
      </c>
      <c r="AH813" s="414">
        <v>12</v>
      </c>
      <c r="AI813" s="415"/>
      <c r="AJ813" s="416"/>
      <c r="AK813" s="417"/>
      <c r="AL813" s="414"/>
      <c r="AM813" s="414"/>
      <c r="AN813" s="414"/>
      <c r="AO813" s="414"/>
      <c r="AP813" s="414"/>
      <c r="AQ813" s="414"/>
      <c r="AR813" s="414"/>
      <c r="AS813" s="414"/>
      <c r="AT813" s="414"/>
      <c r="AU813" s="414">
        <v>12</v>
      </c>
      <c r="AV813" s="414">
        <v>12</v>
      </c>
      <c r="AW813" s="414">
        <v>12</v>
      </c>
      <c r="AX813" s="414">
        <v>12</v>
      </c>
      <c r="AY813" s="414">
        <v>12</v>
      </c>
      <c r="AZ813" s="414">
        <v>10</v>
      </c>
      <c r="BA813" s="414"/>
      <c r="BB813" s="414"/>
      <c r="BC813" s="414"/>
      <c r="BD813" s="418"/>
      <c r="BE813" s="419"/>
      <c r="BF813" s="419"/>
      <c r="BG813" s="419"/>
      <c r="BH813" s="420"/>
    </row>
    <row r="814" spans="1:61" s="308" customFormat="1" ht="15" x14ac:dyDescent="0.25">
      <c r="A814" s="198"/>
      <c r="B814" s="138" t="s">
        <v>121</v>
      </c>
      <c r="C814" s="345" t="s">
        <v>98</v>
      </c>
      <c r="D814" s="421" t="s">
        <v>940</v>
      </c>
      <c r="E814" s="345">
        <v>64</v>
      </c>
      <c r="F814" s="345">
        <v>64</v>
      </c>
      <c r="G814" s="116" t="s">
        <v>335</v>
      </c>
      <c r="H814" s="81" t="s">
        <v>36</v>
      </c>
      <c r="I814" s="81"/>
      <c r="J814" s="81"/>
      <c r="K814" s="81">
        <v>12</v>
      </c>
      <c r="L814" s="81">
        <v>12</v>
      </c>
      <c r="M814" s="81">
        <v>12</v>
      </c>
      <c r="N814" s="81">
        <v>12</v>
      </c>
      <c r="O814" s="81"/>
      <c r="P814" s="81"/>
      <c r="Q814" s="81"/>
      <c r="R814" s="81"/>
      <c r="S814" s="81"/>
      <c r="T814" s="81"/>
      <c r="U814" s="81"/>
      <c r="V814" s="81">
        <v>12</v>
      </c>
      <c r="W814" s="81">
        <v>4</v>
      </c>
      <c r="X814" s="81"/>
      <c r="Y814" s="81"/>
      <c r="Z814" s="92"/>
      <c r="AA814" s="92"/>
      <c r="AB814" s="92"/>
      <c r="AC814" s="81"/>
      <c r="AD814" s="81"/>
      <c r="AE814" s="81"/>
      <c r="AF814" s="81"/>
      <c r="AG814" s="81"/>
      <c r="AH814" s="81"/>
      <c r="AI814" s="199"/>
      <c r="AJ814" s="69"/>
      <c r="AK814" s="150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199"/>
      <c r="BE814" s="69"/>
      <c r="BF814" s="69"/>
      <c r="BG814" s="69"/>
      <c r="BH814" s="150"/>
    </row>
    <row r="815" spans="1:61" s="308" customFormat="1" ht="15" x14ac:dyDescent="0.25">
      <c r="A815" s="198"/>
      <c r="B815" s="138" t="s">
        <v>121</v>
      </c>
      <c r="C815" s="345" t="s">
        <v>47</v>
      </c>
      <c r="D815" s="421" t="s">
        <v>917</v>
      </c>
      <c r="E815" s="345">
        <v>120</v>
      </c>
      <c r="F815" s="345">
        <v>120</v>
      </c>
      <c r="G815" s="116" t="s">
        <v>324</v>
      </c>
      <c r="H815" s="81" t="s">
        <v>84</v>
      </c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92"/>
      <c r="AA815" s="92"/>
      <c r="AB815" s="92"/>
      <c r="AC815" s="81"/>
      <c r="AD815" s="81"/>
      <c r="AE815" s="81"/>
      <c r="AF815" s="81"/>
      <c r="AG815" s="81"/>
      <c r="AH815" s="81"/>
      <c r="AI815" s="199"/>
      <c r="AJ815" s="69"/>
      <c r="AK815" s="150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>
        <v>12</v>
      </c>
      <c r="BB815" s="81">
        <v>12</v>
      </c>
      <c r="BC815" s="81">
        <v>12</v>
      </c>
      <c r="BD815" s="199"/>
      <c r="BE815" s="69"/>
      <c r="BF815" s="69"/>
      <c r="BG815" s="69"/>
      <c r="BH815" s="150"/>
    </row>
    <row r="816" spans="1:61" s="308" customFormat="1" ht="15" x14ac:dyDescent="0.25">
      <c r="A816" s="198"/>
      <c r="B816" s="138" t="s">
        <v>121</v>
      </c>
      <c r="C816" s="345" t="s">
        <v>49</v>
      </c>
      <c r="D816" s="421" t="s">
        <v>1023</v>
      </c>
      <c r="E816" s="345">
        <v>60</v>
      </c>
      <c r="F816" s="345">
        <v>60</v>
      </c>
      <c r="G816" s="116" t="s">
        <v>339</v>
      </c>
      <c r="H816" s="81" t="s">
        <v>41</v>
      </c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>
        <v>8</v>
      </c>
      <c r="X816" s="81">
        <v>12</v>
      </c>
      <c r="Y816" s="81">
        <v>12</v>
      </c>
      <c r="Z816" s="92">
        <v>12</v>
      </c>
      <c r="AA816" s="92">
        <v>12</v>
      </c>
      <c r="AB816" s="92">
        <v>4</v>
      </c>
      <c r="AC816" s="81"/>
      <c r="AD816" s="81"/>
      <c r="AE816" s="81"/>
      <c r="AF816" s="81"/>
      <c r="AG816" s="81"/>
      <c r="AH816" s="81"/>
      <c r="AI816" s="199"/>
      <c r="AJ816" s="69"/>
      <c r="AK816" s="150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199"/>
      <c r="BE816" s="69"/>
      <c r="BF816" s="69"/>
      <c r="BG816" s="69"/>
      <c r="BH816" s="150"/>
    </row>
    <row r="817" spans="1:60" s="315" customFormat="1" ht="15" x14ac:dyDescent="0.25">
      <c r="B817" s="762">
        <v>24</v>
      </c>
      <c r="D817" s="315" t="s">
        <v>843</v>
      </c>
      <c r="E817" s="315">
        <f>SUM(E808:E816)</f>
        <v>634</v>
      </c>
      <c r="F817" s="762"/>
      <c r="H817" s="315">
        <f t="shared" ref="H817" si="69">SUM(H806:H816)</f>
        <v>0</v>
      </c>
      <c r="I817" s="315">
        <f>SUM(I808:I816)</f>
        <v>0</v>
      </c>
      <c r="J817" s="315">
        <f t="shared" ref="J817:BH817" si="70">SUM(J808:J816)</f>
        <v>0</v>
      </c>
      <c r="K817" s="315">
        <f t="shared" si="70"/>
        <v>12</v>
      </c>
      <c r="L817" s="315">
        <f t="shared" si="70"/>
        <v>12</v>
      </c>
      <c r="M817" s="315">
        <f t="shared" si="70"/>
        <v>12</v>
      </c>
      <c r="N817" s="315">
        <f t="shared" si="70"/>
        <v>12</v>
      </c>
      <c r="O817" s="315">
        <f t="shared" si="70"/>
        <v>15</v>
      </c>
      <c r="P817" s="315">
        <f t="shared" si="70"/>
        <v>15</v>
      </c>
      <c r="Q817" s="315">
        <f t="shared" si="70"/>
        <v>15</v>
      </c>
      <c r="R817" s="315">
        <f t="shared" si="70"/>
        <v>15</v>
      </c>
      <c r="S817" s="315">
        <f t="shared" si="70"/>
        <v>15</v>
      </c>
      <c r="T817" s="315">
        <f t="shared" si="70"/>
        <v>15</v>
      </c>
      <c r="U817" s="315">
        <f t="shared" si="70"/>
        <v>15</v>
      </c>
      <c r="V817" s="315">
        <f t="shared" si="70"/>
        <v>12</v>
      </c>
      <c r="W817" s="315">
        <f t="shared" si="70"/>
        <v>12</v>
      </c>
      <c r="X817" s="315">
        <f t="shared" si="70"/>
        <v>12</v>
      </c>
      <c r="Y817" s="315">
        <f t="shared" si="70"/>
        <v>12</v>
      </c>
      <c r="Z817" s="315">
        <f t="shared" si="70"/>
        <v>12</v>
      </c>
      <c r="AA817" s="315">
        <f t="shared" si="70"/>
        <v>12</v>
      </c>
      <c r="AB817" s="315">
        <f t="shared" si="70"/>
        <v>12</v>
      </c>
      <c r="AC817" s="315">
        <f t="shared" si="70"/>
        <v>12</v>
      </c>
      <c r="AD817" s="315">
        <f t="shared" si="70"/>
        <v>12</v>
      </c>
      <c r="AE817" s="315">
        <f t="shared" si="70"/>
        <v>12</v>
      </c>
      <c r="AF817" s="315">
        <f t="shared" si="70"/>
        <v>12</v>
      </c>
      <c r="AG817" s="315">
        <f t="shared" si="70"/>
        <v>12</v>
      </c>
      <c r="AH817" s="315">
        <f t="shared" si="70"/>
        <v>12</v>
      </c>
      <c r="AI817" s="315">
        <f t="shared" si="70"/>
        <v>0</v>
      </c>
      <c r="AJ817" s="315">
        <f t="shared" si="70"/>
        <v>0</v>
      </c>
      <c r="AK817" s="315">
        <f t="shared" si="70"/>
        <v>0</v>
      </c>
      <c r="AL817" s="315">
        <f t="shared" si="70"/>
        <v>15</v>
      </c>
      <c r="AM817" s="315">
        <f t="shared" si="70"/>
        <v>15</v>
      </c>
      <c r="AN817" s="315">
        <f t="shared" si="70"/>
        <v>15</v>
      </c>
      <c r="AO817" s="315">
        <f t="shared" si="70"/>
        <v>15</v>
      </c>
      <c r="AP817" s="315">
        <f t="shared" si="70"/>
        <v>15</v>
      </c>
      <c r="AQ817" s="315">
        <f t="shared" si="70"/>
        <v>15</v>
      </c>
      <c r="AR817" s="315">
        <f t="shared" si="70"/>
        <v>15</v>
      </c>
      <c r="AS817" s="315">
        <f t="shared" si="70"/>
        <v>15</v>
      </c>
      <c r="AT817" s="315">
        <f t="shared" si="70"/>
        <v>15</v>
      </c>
      <c r="AU817" s="315">
        <f t="shared" si="70"/>
        <v>12</v>
      </c>
      <c r="AV817" s="315">
        <f t="shared" si="70"/>
        <v>12</v>
      </c>
      <c r="AW817" s="315">
        <f t="shared" si="70"/>
        <v>12</v>
      </c>
      <c r="AX817" s="315">
        <f t="shared" si="70"/>
        <v>12</v>
      </c>
      <c r="AY817" s="315">
        <f t="shared" si="70"/>
        <v>12</v>
      </c>
      <c r="AZ817" s="315">
        <f t="shared" si="70"/>
        <v>10</v>
      </c>
      <c r="BA817" s="315">
        <f t="shared" si="70"/>
        <v>12</v>
      </c>
      <c r="BB817" s="315">
        <f t="shared" si="70"/>
        <v>12</v>
      </c>
      <c r="BC817" s="315">
        <f t="shared" si="70"/>
        <v>12</v>
      </c>
      <c r="BD817" s="315">
        <f t="shared" si="70"/>
        <v>0</v>
      </c>
      <c r="BE817" s="315">
        <f t="shared" si="70"/>
        <v>0</v>
      </c>
      <c r="BF817" s="315">
        <f t="shared" si="70"/>
        <v>0</v>
      </c>
      <c r="BG817" s="315">
        <f t="shared" si="70"/>
        <v>0</v>
      </c>
      <c r="BH817" s="315">
        <f t="shared" si="70"/>
        <v>0</v>
      </c>
    </row>
    <row r="818" spans="1:60" s="73" customFormat="1" ht="27.75" customHeight="1" x14ac:dyDescent="0.2">
      <c r="A818" s="71" t="s">
        <v>1024</v>
      </c>
      <c r="B818" s="71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  <c r="AJ818" s="72"/>
      <c r="AK818" s="72"/>
      <c r="AL818" s="72"/>
      <c r="AM818" s="72"/>
      <c r="AN818" s="72"/>
      <c r="AO818" s="72"/>
      <c r="AP818" s="72"/>
      <c r="AQ818" s="72"/>
      <c r="AR818" s="72"/>
      <c r="AS818" s="72"/>
      <c r="AT818" s="72"/>
      <c r="AU818" s="72"/>
      <c r="AV818" s="72"/>
      <c r="AW818" s="72"/>
      <c r="AX818" s="72"/>
      <c r="AY818" s="72"/>
      <c r="AZ818" s="72"/>
      <c r="BA818" s="72"/>
      <c r="BB818" s="72"/>
      <c r="BC818" s="72"/>
      <c r="BD818" s="72"/>
      <c r="BE818" s="72"/>
      <c r="BF818" s="72"/>
      <c r="BG818" s="72"/>
      <c r="BH818" s="72"/>
    </row>
    <row r="819" spans="1:60" s="73" customFormat="1" ht="27.75" customHeight="1" x14ac:dyDescent="0.2">
      <c r="A819" s="71" t="s">
        <v>1025</v>
      </c>
      <c r="B819" s="71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2"/>
      <c r="AN819" s="72"/>
      <c r="AO819" s="72"/>
      <c r="AP819" s="72"/>
      <c r="AQ819" s="72"/>
      <c r="AR819" s="72"/>
      <c r="AS819" s="72"/>
      <c r="AT819" s="72"/>
      <c r="AU819" s="72"/>
      <c r="AV819" s="72"/>
      <c r="AW819" s="72"/>
      <c r="AX819" s="72"/>
      <c r="AY819" s="72"/>
      <c r="AZ819" s="72"/>
      <c r="BA819" s="72"/>
      <c r="BB819" s="72"/>
      <c r="BC819" s="72"/>
      <c r="BD819" s="72"/>
      <c r="BE819" s="72"/>
      <c r="BF819" s="72"/>
      <c r="BG819" s="72"/>
      <c r="BH819" s="72"/>
    </row>
    <row r="820" spans="1:60" ht="15" customHeight="1" x14ac:dyDescent="0.2">
      <c r="A820" s="2234" t="s">
        <v>3</v>
      </c>
      <c r="B820" s="2234" t="s">
        <v>28</v>
      </c>
      <c r="C820" s="2237" t="s">
        <v>835</v>
      </c>
      <c r="D820" s="2240" t="s">
        <v>836</v>
      </c>
      <c r="E820" s="2231" t="s">
        <v>837</v>
      </c>
      <c r="F820" s="876"/>
      <c r="G820" s="2231" t="s">
        <v>838</v>
      </c>
      <c r="H820" s="2232" t="s">
        <v>839</v>
      </c>
      <c r="I820" s="2233" t="s">
        <v>830</v>
      </c>
      <c r="J820" s="2233"/>
      <c r="K820" s="2233"/>
      <c r="L820" s="2233"/>
      <c r="M820" s="2233"/>
      <c r="N820" s="2225">
        <v>44440</v>
      </c>
      <c r="O820" s="2225"/>
      <c r="P820" s="2225"/>
      <c r="Q820" s="2225"/>
      <c r="R820" s="2225">
        <v>44470</v>
      </c>
      <c r="S820" s="2225"/>
      <c r="T820" s="2225"/>
      <c r="U820" s="2225"/>
      <c r="V820" s="2225"/>
      <c r="W820" s="2225">
        <v>44501</v>
      </c>
      <c r="X820" s="2225"/>
      <c r="Y820" s="2225"/>
      <c r="Z820" s="2225"/>
      <c r="AA820" s="2225">
        <v>44531</v>
      </c>
      <c r="AB820" s="2225"/>
      <c r="AC820" s="2225"/>
      <c r="AD820" s="2225"/>
      <c r="AE820" s="2229" t="s">
        <v>831</v>
      </c>
      <c r="AF820" s="2229"/>
      <c r="AG820" s="2229"/>
      <c r="AH820" s="2229"/>
      <c r="AI820" s="2229"/>
      <c r="AJ820" s="2225">
        <v>44593</v>
      </c>
      <c r="AK820" s="2225"/>
      <c r="AL820" s="2225"/>
      <c r="AM820" s="2225"/>
      <c r="AN820" s="2225">
        <v>44621</v>
      </c>
      <c r="AO820" s="2225"/>
      <c r="AP820" s="2225"/>
      <c r="AQ820" s="2225"/>
      <c r="AR820" s="2225">
        <v>44652</v>
      </c>
      <c r="AS820" s="2225"/>
      <c r="AT820" s="2225"/>
      <c r="AU820" s="2225"/>
      <c r="AV820" s="2225">
        <v>44682</v>
      </c>
      <c r="AW820" s="2225"/>
      <c r="AX820" s="2225"/>
      <c r="AY820" s="2225"/>
      <c r="AZ820" s="2225"/>
      <c r="BA820" s="2225">
        <v>44713</v>
      </c>
      <c r="BB820" s="2225"/>
      <c r="BC820" s="2225"/>
      <c r="BD820" s="2225"/>
      <c r="BE820" s="2225">
        <v>44743</v>
      </c>
      <c r="BF820" s="2225"/>
      <c r="BG820" s="2225"/>
      <c r="BH820" s="2225"/>
    </row>
    <row r="821" spans="1:60" ht="15.75" x14ac:dyDescent="0.2">
      <c r="A821" s="2235"/>
      <c r="B821" s="2235"/>
      <c r="C821" s="2238"/>
      <c r="D821" s="2238"/>
      <c r="E821" s="2231"/>
      <c r="F821" s="876"/>
      <c r="G821" s="2231"/>
      <c r="H821" s="2231"/>
      <c r="I821" s="74">
        <v>1</v>
      </c>
      <c r="J821" s="74">
        <v>2</v>
      </c>
      <c r="K821" s="74">
        <v>3</v>
      </c>
      <c r="L821" s="74">
        <v>4</v>
      </c>
      <c r="M821" s="74">
        <v>5</v>
      </c>
      <c r="N821" s="74">
        <v>6</v>
      </c>
      <c r="O821" s="74">
        <v>7</v>
      </c>
      <c r="P821" s="74">
        <v>8</v>
      </c>
      <c r="Q821" s="74">
        <v>9</v>
      </c>
      <c r="R821" s="74">
        <v>10</v>
      </c>
      <c r="S821" s="74">
        <v>11</v>
      </c>
      <c r="T821" s="74">
        <v>12</v>
      </c>
      <c r="U821" s="74">
        <v>13</v>
      </c>
      <c r="V821" s="74">
        <v>14</v>
      </c>
      <c r="W821" s="74">
        <v>15</v>
      </c>
      <c r="X821" s="74">
        <v>16</v>
      </c>
      <c r="Y821" s="74">
        <v>17</v>
      </c>
      <c r="Z821" s="74">
        <v>18</v>
      </c>
      <c r="AA821" s="74">
        <v>19</v>
      </c>
      <c r="AB821" s="74">
        <v>20</v>
      </c>
      <c r="AC821" s="74">
        <v>21</v>
      </c>
      <c r="AD821" s="74">
        <v>22</v>
      </c>
      <c r="AE821" s="74">
        <v>23</v>
      </c>
      <c r="AF821" s="74">
        <v>24</v>
      </c>
      <c r="AG821" s="74">
        <v>25</v>
      </c>
      <c r="AH821" s="74">
        <v>26</v>
      </c>
      <c r="AI821" s="74">
        <v>27</v>
      </c>
      <c r="AJ821" s="74">
        <v>28</v>
      </c>
      <c r="AK821" s="74">
        <v>29</v>
      </c>
      <c r="AL821" s="74">
        <v>30</v>
      </c>
      <c r="AM821" s="74">
        <v>31</v>
      </c>
      <c r="AN821" s="74">
        <v>32</v>
      </c>
      <c r="AO821" s="74">
        <v>33</v>
      </c>
      <c r="AP821" s="74">
        <v>34</v>
      </c>
      <c r="AQ821" s="74">
        <v>35</v>
      </c>
      <c r="AR821" s="74">
        <v>36</v>
      </c>
      <c r="AS821" s="74">
        <v>37</v>
      </c>
      <c r="AT821" s="74">
        <v>38</v>
      </c>
      <c r="AU821" s="74">
        <v>39</v>
      </c>
      <c r="AV821" s="74">
        <v>40</v>
      </c>
      <c r="AW821" s="74">
        <v>41</v>
      </c>
      <c r="AX821" s="74">
        <v>42</v>
      </c>
      <c r="AY821" s="74">
        <v>43</v>
      </c>
      <c r="AZ821" s="74">
        <v>44</v>
      </c>
      <c r="BA821" s="74">
        <v>45</v>
      </c>
      <c r="BB821" s="74">
        <v>46</v>
      </c>
      <c r="BC821" s="74">
        <v>47</v>
      </c>
      <c r="BD821" s="74">
        <v>48</v>
      </c>
      <c r="BE821" s="74">
        <v>49</v>
      </c>
      <c r="BF821" s="74">
        <v>50</v>
      </c>
      <c r="BG821" s="74">
        <v>51</v>
      </c>
      <c r="BH821" s="74">
        <v>52</v>
      </c>
    </row>
    <row r="822" spans="1:60" ht="15.75" x14ac:dyDescent="0.2">
      <c r="A822" s="2235"/>
      <c r="B822" s="2235"/>
      <c r="C822" s="2238"/>
      <c r="D822" s="2238"/>
      <c r="E822" s="2231"/>
      <c r="F822" s="876"/>
      <c r="G822" s="2231"/>
      <c r="H822" s="2231"/>
      <c r="I822" s="75">
        <v>26</v>
      </c>
      <c r="J822" s="75">
        <v>2</v>
      </c>
      <c r="K822" s="75">
        <v>9</v>
      </c>
      <c r="L822" s="75">
        <v>16</v>
      </c>
      <c r="M822" s="75">
        <v>23</v>
      </c>
      <c r="N822" s="75">
        <v>30</v>
      </c>
      <c r="O822" s="75">
        <v>6</v>
      </c>
      <c r="P822" s="75">
        <v>13</v>
      </c>
      <c r="Q822" s="75">
        <v>20</v>
      </c>
      <c r="R822" s="75">
        <v>27</v>
      </c>
      <c r="S822" s="75">
        <v>4</v>
      </c>
      <c r="T822" s="75">
        <v>11</v>
      </c>
      <c r="U822" s="75">
        <v>18</v>
      </c>
      <c r="V822" s="75">
        <v>25</v>
      </c>
      <c r="W822" s="75">
        <v>1</v>
      </c>
      <c r="X822" s="75">
        <v>8</v>
      </c>
      <c r="Y822" s="75">
        <v>15</v>
      </c>
      <c r="Z822" s="75">
        <v>22</v>
      </c>
      <c r="AA822" s="75">
        <v>29</v>
      </c>
      <c r="AB822" s="75">
        <v>6</v>
      </c>
      <c r="AC822" s="75">
        <v>13</v>
      </c>
      <c r="AD822" s="75">
        <v>20</v>
      </c>
      <c r="AE822" s="75">
        <v>27</v>
      </c>
      <c r="AF822" s="75">
        <v>3</v>
      </c>
      <c r="AG822" s="75">
        <v>10</v>
      </c>
      <c r="AH822" s="75">
        <v>17</v>
      </c>
      <c r="AI822" s="75">
        <v>24</v>
      </c>
      <c r="AJ822" s="75">
        <v>31</v>
      </c>
      <c r="AK822" s="75">
        <v>7</v>
      </c>
      <c r="AL822" s="75">
        <v>14</v>
      </c>
      <c r="AM822" s="75">
        <v>21</v>
      </c>
      <c r="AN822" s="75">
        <v>28</v>
      </c>
      <c r="AO822" s="75">
        <v>7</v>
      </c>
      <c r="AP822" s="75">
        <v>14</v>
      </c>
      <c r="AQ822" s="75">
        <v>21</v>
      </c>
      <c r="AR822" s="75">
        <v>28</v>
      </c>
      <c r="AS822" s="75">
        <v>4</v>
      </c>
      <c r="AT822" s="75">
        <v>11</v>
      </c>
      <c r="AU822" s="75">
        <v>18</v>
      </c>
      <c r="AV822" s="75">
        <v>25</v>
      </c>
      <c r="AW822" s="75">
        <v>2</v>
      </c>
      <c r="AX822" s="75">
        <v>9</v>
      </c>
      <c r="AY822" s="75">
        <v>16</v>
      </c>
      <c r="AZ822" s="75">
        <v>23</v>
      </c>
      <c r="BA822" s="75">
        <v>30</v>
      </c>
      <c r="BB822" s="75">
        <v>6</v>
      </c>
      <c r="BC822" s="75">
        <v>13</v>
      </c>
      <c r="BD822" s="75">
        <v>20</v>
      </c>
      <c r="BE822" s="75">
        <v>27</v>
      </c>
      <c r="BF822" s="75">
        <v>4</v>
      </c>
      <c r="BG822" s="75">
        <v>11</v>
      </c>
      <c r="BH822" s="75">
        <v>18</v>
      </c>
    </row>
    <row r="823" spans="1:60" ht="15.75" x14ac:dyDescent="0.2">
      <c r="A823" s="2236"/>
      <c r="B823" s="2236"/>
      <c r="C823" s="2239"/>
      <c r="D823" s="2239"/>
      <c r="E823" s="2231"/>
      <c r="F823" s="876"/>
      <c r="G823" s="2231"/>
      <c r="H823" s="2231"/>
      <c r="I823" s="75">
        <v>1</v>
      </c>
      <c r="J823" s="75">
        <v>8</v>
      </c>
      <c r="K823" s="75">
        <v>15</v>
      </c>
      <c r="L823" s="75">
        <v>22</v>
      </c>
      <c r="M823" s="75">
        <v>29</v>
      </c>
      <c r="N823" s="75">
        <v>5</v>
      </c>
      <c r="O823" s="75">
        <v>12</v>
      </c>
      <c r="P823" s="75">
        <v>19</v>
      </c>
      <c r="Q823" s="75">
        <v>26</v>
      </c>
      <c r="R823" s="75">
        <v>3</v>
      </c>
      <c r="S823" s="75">
        <v>10</v>
      </c>
      <c r="T823" s="75">
        <v>17</v>
      </c>
      <c r="U823" s="75">
        <v>24</v>
      </c>
      <c r="V823" s="75">
        <v>31</v>
      </c>
      <c r="W823" s="75">
        <v>7</v>
      </c>
      <c r="X823" s="75">
        <v>14</v>
      </c>
      <c r="Y823" s="75">
        <v>21</v>
      </c>
      <c r="Z823" s="75">
        <v>28</v>
      </c>
      <c r="AA823" s="75">
        <v>5</v>
      </c>
      <c r="AB823" s="75">
        <v>12</v>
      </c>
      <c r="AC823" s="75">
        <v>19</v>
      </c>
      <c r="AD823" s="75">
        <v>26</v>
      </c>
      <c r="AE823" s="75">
        <v>2</v>
      </c>
      <c r="AF823" s="75">
        <v>9</v>
      </c>
      <c r="AG823" s="75">
        <v>16</v>
      </c>
      <c r="AH823" s="75">
        <v>23</v>
      </c>
      <c r="AI823" s="75">
        <v>30</v>
      </c>
      <c r="AJ823" s="75">
        <v>6</v>
      </c>
      <c r="AK823" s="75">
        <v>13</v>
      </c>
      <c r="AL823" s="75">
        <v>20</v>
      </c>
      <c r="AM823" s="75">
        <v>27</v>
      </c>
      <c r="AN823" s="75">
        <v>6</v>
      </c>
      <c r="AO823" s="75">
        <v>13</v>
      </c>
      <c r="AP823" s="75">
        <v>20</v>
      </c>
      <c r="AQ823" s="75">
        <v>27</v>
      </c>
      <c r="AR823" s="75">
        <v>3</v>
      </c>
      <c r="AS823" s="75">
        <v>10</v>
      </c>
      <c r="AT823" s="75">
        <v>17</v>
      </c>
      <c r="AU823" s="75">
        <v>24</v>
      </c>
      <c r="AV823" s="75">
        <v>1</v>
      </c>
      <c r="AW823" s="75">
        <v>8</v>
      </c>
      <c r="AX823" s="75">
        <v>15</v>
      </c>
      <c r="AY823" s="75">
        <v>22</v>
      </c>
      <c r="AZ823" s="75">
        <v>29</v>
      </c>
      <c r="BA823" s="75">
        <v>5</v>
      </c>
      <c r="BB823" s="75">
        <v>12</v>
      </c>
      <c r="BC823" s="75">
        <v>19</v>
      </c>
      <c r="BD823" s="75">
        <v>26</v>
      </c>
      <c r="BE823" s="75">
        <v>3</v>
      </c>
      <c r="BF823" s="75">
        <v>10</v>
      </c>
      <c r="BG823" s="75">
        <v>17</v>
      </c>
      <c r="BH823" s="75">
        <v>24</v>
      </c>
    </row>
    <row r="824" spans="1:60" ht="17.25" customHeight="1" x14ac:dyDescent="0.2">
      <c r="A824" s="2253"/>
      <c r="B824" s="76" t="s">
        <v>647</v>
      </c>
      <c r="C824" s="212" t="s">
        <v>278</v>
      </c>
      <c r="D824" s="122" t="s">
        <v>1026</v>
      </c>
      <c r="E824" s="212">
        <v>48</v>
      </c>
      <c r="F824" s="763">
        <v>48</v>
      </c>
      <c r="G824" s="213" t="s">
        <v>368</v>
      </c>
      <c r="H824" s="81" t="s">
        <v>127</v>
      </c>
      <c r="I824" s="81"/>
      <c r="J824" s="81">
        <v>20</v>
      </c>
      <c r="K824" s="81">
        <v>20</v>
      </c>
      <c r="L824" s="81">
        <v>8</v>
      </c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92"/>
      <c r="AA824" s="92"/>
      <c r="AB824" s="92"/>
      <c r="AC824" s="81"/>
      <c r="AD824" s="81"/>
      <c r="AE824" s="81"/>
      <c r="AF824" s="81"/>
      <c r="AG824" s="81"/>
      <c r="AH824" s="81"/>
      <c r="AI824" s="83"/>
      <c r="AJ824" s="84"/>
      <c r="AK824" s="85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3"/>
      <c r="BE824" s="84"/>
      <c r="BF824" s="84"/>
      <c r="BG824" s="84"/>
      <c r="BH824" s="85"/>
    </row>
    <row r="825" spans="1:60" ht="17.25" customHeight="1" x14ac:dyDescent="0.2">
      <c r="A825" s="2253"/>
      <c r="B825" s="76" t="s">
        <v>647</v>
      </c>
      <c r="C825" s="212" t="s">
        <v>285</v>
      </c>
      <c r="D825" s="122" t="s">
        <v>1027</v>
      </c>
      <c r="E825" s="212">
        <v>60</v>
      </c>
      <c r="F825" s="763">
        <v>60</v>
      </c>
      <c r="G825" s="213" t="s">
        <v>368</v>
      </c>
      <c r="H825" s="81" t="s">
        <v>127</v>
      </c>
      <c r="I825" s="81"/>
      <c r="J825" s="81"/>
      <c r="K825" s="81"/>
      <c r="L825" s="81">
        <v>12</v>
      </c>
      <c r="M825" s="81">
        <v>20</v>
      </c>
      <c r="N825" s="81">
        <v>20</v>
      </c>
      <c r="O825" s="81">
        <v>8</v>
      </c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92"/>
      <c r="AA825" s="92"/>
      <c r="AB825" s="92"/>
      <c r="AC825" s="81"/>
      <c r="AD825" s="81"/>
      <c r="AE825" s="81"/>
      <c r="AF825" s="81"/>
      <c r="AG825" s="81"/>
      <c r="AH825" s="81"/>
      <c r="AI825" s="83"/>
      <c r="AJ825" s="84"/>
      <c r="AK825" s="85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3"/>
      <c r="BE825" s="84"/>
      <c r="BF825" s="84"/>
      <c r="BG825" s="84"/>
      <c r="BH825" s="85"/>
    </row>
    <row r="826" spans="1:60" ht="17.25" customHeight="1" x14ac:dyDescent="0.2">
      <c r="A826" s="2253"/>
      <c r="B826" s="76" t="s">
        <v>647</v>
      </c>
      <c r="C826" s="225" t="s">
        <v>112</v>
      </c>
      <c r="D826" s="422" t="s">
        <v>10</v>
      </c>
      <c r="E826" s="225" t="s">
        <v>1762</v>
      </c>
      <c r="F826" s="764"/>
      <c r="G826" s="213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92"/>
      <c r="AA826" s="92"/>
      <c r="AB826" s="92"/>
      <c r="AC826" s="81"/>
      <c r="AD826" s="81"/>
      <c r="AE826" s="81"/>
      <c r="AF826" s="81"/>
      <c r="AG826" s="81"/>
      <c r="AH826" s="81"/>
      <c r="AI826" s="83"/>
      <c r="AJ826" s="84"/>
      <c r="AK826" s="85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3"/>
      <c r="BE826" s="84"/>
      <c r="BF826" s="84"/>
      <c r="BG826" s="84"/>
      <c r="BH826" s="85"/>
    </row>
    <row r="827" spans="1:60" s="106" customFormat="1" ht="17.25" customHeight="1" x14ac:dyDescent="0.2">
      <c r="A827" s="2254"/>
      <c r="B827" s="94">
        <v>5</v>
      </c>
      <c r="C827" s="95"/>
      <c r="D827" s="95" t="s">
        <v>843</v>
      </c>
      <c r="E827" s="95">
        <f>SUM(E824:E826)</f>
        <v>108</v>
      </c>
      <c r="F827" s="765">
        <f>SUM(F824:F826)</f>
        <v>108</v>
      </c>
      <c r="G827" s="96"/>
      <c r="H827" s="97"/>
      <c r="I827" s="98"/>
      <c r="J827" s="99">
        <f t="shared" ref="J827:BH827" si="71">SUM(J824:J826)</f>
        <v>20</v>
      </c>
      <c r="K827" s="99">
        <f t="shared" si="71"/>
        <v>20</v>
      </c>
      <c r="L827" s="99">
        <f t="shared" si="71"/>
        <v>20</v>
      </c>
      <c r="M827" s="99">
        <f t="shared" si="71"/>
        <v>20</v>
      </c>
      <c r="N827" s="99">
        <f t="shared" si="71"/>
        <v>20</v>
      </c>
      <c r="O827" s="99">
        <f t="shared" si="71"/>
        <v>8</v>
      </c>
      <c r="P827" s="99">
        <f t="shared" si="71"/>
        <v>0</v>
      </c>
      <c r="Q827" s="99">
        <f t="shared" si="71"/>
        <v>0</v>
      </c>
      <c r="R827" s="99">
        <f t="shared" si="71"/>
        <v>0</v>
      </c>
      <c r="S827" s="99">
        <f t="shared" si="71"/>
        <v>0</v>
      </c>
      <c r="T827" s="99">
        <f t="shared" si="71"/>
        <v>0</v>
      </c>
      <c r="U827" s="99">
        <f t="shared" si="71"/>
        <v>0</v>
      </c>
      <c r="V827" s="99">
        <f t="shared" si="71"/>
        <v>0</v>
      </c>
      <c r="W827" s="99">
        <f t="shared" si="71"/>
        <v>0</v>
      </c>
      <c r="X827" s="99">
        <f t="shared" si="71"/>
        <v>0</v>
      </c>
      <c r="Y827" s="99">
        <f t="shared" si="71"/>
        <v>0</v>
      </c>
      <c r="Z827" s="99">
        <f t="shared" si="71"/>
        <v>0</v>
      </c>
      <c r="AA827" s="99">
        <f t="shared" si="71"/>
        <v>0</v>
      </c>
      <c r="AB827" s="99">
        <f t="shared" si="71"/>
        <v>0</v>
      </c>
      <c r="AC827" s="99">
        <f t="shared" si="71"/>
        <v>0</v>
      </c>
      <c r="AD827" s="99">
        <f t="shared" si="71"/>
        <v>0</v>
      </c>
      <c r="AE827" s="99">
        <f t="shared" si="71"/>
        <v>0</v>
      </c>
      <c r="AF827" s="99">
        <f t="shared" si="71"/>
        <v>0</v>
      </c>
      <c r="AG827" s="99">
        <f t="shared" si="71"/>
        <v>0</v>
      </c>
      <c r="AH827" s="99">
        <f t="shared" si="71"/>
        <v>0</v>
      </c>
      <c r="AI827" s="100">
        <f t="shared" si="71"/>
        <v>0</v>
      </c>
      <c r="AJ827" s="101">
        <f t="shared" si="71"/>
        <v>0</v>
      </c>
      <c r="AK827" s="102">
        <f t="shared" si="71"/>
        <v>0</v>
      </c>
      <c r="AL827" s="99">
        <f t="shared" si="71"/>
        <v>0</v>
      </c>
      <c r="AM827" s="99">
        <f t="shared" si="71"/>
        <v>0</v>
      </c>
      <c r="AN827" s="99">
        <f t="shared" si="71"/>
        <v>0</v>
      </c>
      <c r="AO827" s="99">
        <f t="shared" si="71"/>
        <v>0</v>
      </c>
      <c r="AP827" s="99">
        <f t="shared" si="71"/>
        <v>0</v>
      </c>
      <c r="AQ827" s="99">
        <f t="shared" si="71"/>
        <v>0</v>
      </c>
      <c r="AR827" s="99">
        <f t="shared" si="71"/>
        <v>0</v>
      </c>
      <c r="AS827" s="99">
        <f t="shared" si="71"/>
        <v>0</v>
      </c>
      <c r="AT827" s="99">
        <f t="shared" si="71"/>
        <v>0</v>
      </c>
      <c r="AU827" s="99">
        <f t="shared" si="71"/>
        <v>0</v>
      </c>
      <c r="AV827" s="99">
        <f t="shared" si="71"/>
        <v>0</v>
      </c>
      <c r="AW827" s="99">
        <f t="shared" si="71"/>
        <v>0</v>
      </c>
      <c r="AX827" s="99">
        <f t="shared" si="71"/>
        <v>0</v>
      </c>
      <c r="AY827" s="99">
        <f t="shared" si="71"/>
        <v>0</v>
      </c>
      <c r="AZ827" s="99">
        <f t="shared" si="71"/>
        <v>0</v>
      </c>
      <c r="BA827" s="99">
        <f t="shared" si="71"/>
        <v>0</v>
      </c>
      <c r="BB827" s="99">
        <f t="shared" si="71"/>
        <v>0</v>
      </c>
      <c r="BC827" s="99">
        <f t="shared" si="71"/>
        <v>0</v>
      </c>
      <c r="BD827" s="103">
        <f t="shared" si="71"/>
        <v>0</v>
      </c>
      <c r="BE827" s="104">
        <f t="shared" si="71"/>
        <v>0</v>
      </c>
      <c r="BF827" s="104">
        <f t="shared" si="71"/>
        <v>0</v>
      </c>
      <c r="BG827" s="104">
        <f t="shared" si="71"/>
        <v>0</v>
      </c>
      <c r="BH827" s="105">
        <f t="shared" si="71"/>
        <v>0</v>
      </c>
    </row>
    <row r="828" spans="1:60" ht="17.25" customHeight="1" x14ac:dyDescent="0.2">
      <c r="A828" s="2247">
        <v>2</v>
      </c>
      <c r="B828" s="107" t="s">
        <v>648</v>
      </c>
      <c r="C828" s="212" t="s">
        <v>271</v>
      </c>
      <c r="D828" s="122" t="s">
        <v>1028</v>
      </c>
      <c r="E828" s="108">
        <v>8</v>
      </c>
      <c r="F828" s="763">
        <v>8</v>
      </c>
      <c r="G828" s="213" t="s">
        <v>368</v>
      </c>
      <c r="H828" s="141" t="s">
        <v>127</v>
      </c>
      <c r="I828" s="109"/>
      <c r="J828" s="109">
        <v>8</v>
      </c>
      <c r="K828" s="109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110"/>
      <c r="AJ828" s="111"/>
      <c r="AK828" s="11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83"/>
      <c r="BE828" s="84"/>
      <c r="BF828" s="84"/>
      <c r="BG828" s="84"/>
      <c r="BH828" s="85"/>
    </row>
    <row r="829" spans="1:60" ht="17.25" customHeight="1" x14ac:dyDescent="0.2">
      <c r="A829" s="2248"/>
      <c r="B829" s="107" t="s">
        <v>648</v>
      </c>
      <c r="C829" s="212" t="s">
        <v>284</v>
      </c>
      <c r="D829" s="122" t="s">
        <v>1029</v>
      </c>
      <c r="E829" s="108">
        <v>60</v>
      </c>
      <c r="F829" s="763">
        <v>60</v>
      </c>
      <c r="G829" s="213" t="s">
        <v>368</v>
      </c>
      <c r="H829" s="141" t="s">
        <v>127</v>
      </c>
      <c r="I829" s="109"/>
      <c r="J829" s="109"/>
      <c r="K829" s="81">
        <v>12</v>
      </c>
      <c r="L829" s="81">
        <v>12</v>
      </c>
      <c r="M829" s="81">
        <v>12</v>
      </c>
      <c r="N829" s="81">
        <v>12</v>
      </c>
      <c r="O829" s="81">
        <v>12</v>
      </c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110"/>
      <c r="AJ829" s="111"/>
      <c r="AK829" s="11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83"/>
      <c r="BE829" s="84"/>
      <c r="BF829" s="84"/>
      <c r="BG829" s="84"/>
      <c r="BH829" s="85"/>
    </row>
    <row r="830" spans="1:60" ht="17.25" customHeight="1" x14ac:dyDescent="0.2">
      <c r="A830" s="2248"/>
      <c r="B830" s="107" t="s">
        <v>648</v>
      </c>
      <c r="C830" s="212" t="s">
        <v>95</v>
      </c>
      <c r="D830" s="422" t="s">
        <v>10</v>
      </c>
      <c r="E830" s="108" t="s">
        <v>1762</v>
      </c>
      <c r="F830" s="763"/>
      <c r="G830" s="116"/>
      <c r="H830" s="141"/>
      <c r="I830" s="109"/>
      <c r="J830" s="109"/>
      <c r="K830" s="109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110"/>
      <c r="AJ830" s="111"/>
      <c r="AK830" s="11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83"/>
      <c r="BE830" s="84"/>
      <c r="BF830" s="84"/>
      <c r="BG830" s="84"/>
      <c r="BH830" s="85"/>
    </row>
    <row r="831" spans="1:60" s="106" customFormat="1" ht="17.25" customHeight="1" x14ac:dyDescent="0.2">
      <c r="A831" s="2249"/>
      <c r="B831" s="94">
        <v>6</v>
      </c>
      <c r="C831" s="95"/>
      <c r="D831" s="95" t="s">
        <v>843</v>
      </c>
      <c r="E831" s="95">
        <f>SUM(E828:E830)</f>
        <v>68</v>
      </c>
      <c r="F831" s="765">
        <f>SUM(F828:F830)</f>
        <v>68</v>
      </c>
      <c r="G831" s="96"/>
      <c r="H831" s="113"/>
      <c r="I831" s="99"/>
      <c r="J831" s="99">
        <f>SUM(J828:J830)</f>
        <v>8</v>
      </c>
      <c r="K831" s="99">
        <f>SUM(K828:K830)</f>
        <v>12</v>
      </c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100"/>
      <c r="AJ831" s="101"/>
      <c r="AK831" s="102"/>
      <c r="AL831" s="99"/>
      <c r="AM831" s="99"/>
      <c r="AN831" s="99">
        <f t="shared" ref="AN831:BH831" si="72">SUM(AN828:AN830)</f>
        <v>0</v>
      </c>
      <c r="AO831" s="99">
        <f t="shared" si="72"/>
        <v>0</v>
      </c>
      <c r="AP831" s="99">
        <f t="shared" si="72"/>
        <v>0</v>
      </c>
      <c r="AQ831" s="99">
        <f t="shared" si="72"/>
        <v>0</v>
      </c>
      <c r="AR831" s="99">
        <f t="shared" si="72"/>
        <v>0</v>
      </c>
      <c r="AS831" s="99">
        <f t="shared" si="72"/>
        <v>0</v>
      </c>
      <c r="AT831" s="99">
        <f t="shared" si="72"/>
        <v>0</v>
      </c>
      <c r="AU831" s="99">
        <f t="shared" si="72"/>
        <v>0</v>
      </c>
      <c r="AV831" s="99">
        <f t="shared" si="72"/>
        <v>0</v>
      </c>
      <c r="AW831" s="99">
        <f t="shared" si="72"/>
        <v>0</v>
      </c>
      <c r="AX831" s="99">
        <f t="shared" si="72"/>
        <v>0</v>
      </c>
      <c r="AY831" s="99">
        <f t="shared" si="72"/>
        <v>0</v>
      </c>
      <c r="AZ831" s="99">
        <f t="shared" si="72"/>
        <v>0</v>
      </c>
      <c r="BA831" s="99">
        <f t="shared" si="72"/>
        <v>0</v>
      </c>
      <c r="BB831" s="99">
        <f t="shared" si="72"/>
        <v>0</v>
      </c>
      <c r="BC831" s="99">
        <f t="shared" si="72"/>
        <v>0</v>
      </c>
      <c r="BD831" s="103">
        <f t="shared" si="72"/>
        <v>0</v>
      </c>
      <c r="BE831" s="104">
        <f t="shared" si="72"/>
        <v>0</v>
      </c>
      <c r="BF831" s="104">
        <f t="shared" si="72"/>
        <v>0</v>
      </c>
      <c r="BG831" s="104">
        <f t="shared" si="72"/>
        <v>0</v>
      </c>
      <c r="BH831" s="105">
        <f t="shared" si="72"/>
        <v>0</v>
      </c>
    </row>
    <row r="832" spans="1:60" ht="17.25" customHeight="1" x14ac:dyDescent="0.25">
      <c r="A832" s="2247">
        <v>3</v>
      </c>
      <c r="B832" s="107" t="s">
        <v>656</v>
      </c>
      <c r="C832" s="133" t="s">
        <v>155</v>
      </c>
      <c r="D832" s="133" t="s">
        <v>149</v>
      </c>
      <c r="E832" s="423">
        <v>24</v>
      </c>
      <c r="F832" s="441">
        <v>24</v>
      </c>
      <c r="G832" s="118" t="s">
        <v>329</v>
      </c>
      <c r="H832" s="141" t="s">
        <v>416</v>
      </c>
      <c r="I832" s="81">
        <v>6</v>
      </c>
      <c r="J832" s="81">
        <v>6</v>
      </c>
      <c r="K832" s="81">
        <v>6</v>
      </c>
      <c r="L832" s="81">
        <v>6</v>
      </c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  <c r="AA832" s="119"/>
      <c r="AB832" s="120"/>
      <c r="AC832" s="120"/>
      <c r="AD832" s="120"/>
      <c r="AE832" s="120"/>
      <c r="AF832" s="120"/>
      <c r="AG832" s="120"/>
      <c r="AH832" s="120"/>
      <c r="AI832" s="100"/>
      <c r="AJ832" s="101"/>
      <c r="AK832" s="102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83"/>
      <c r="BE832" s="84"/>
      <c r="BF832" s="84"/>
      <c r="BG832" s="84"/>
      <c r="BH832" s="85"/>
    </row>
    <row r="833" spans="1:60" ht="17.25" customHeight="1" x14ac:dyDescent="0.25">
      <c r="A833" s="2248"/>
      <c r="B833" s="107" t="s">
        <v>656</v>
      </c>
      <c r="C833" s="133" t="s">
        <v>1030</v>
      </c>
      <c r="D833" s="133" t="s">
        <v>1031</v>
      </c>
      <c r="E833" s="423">
        <v>20</v>
      </c>
      <c r="F833" s="441">
        <v>20</v>
      </c>
      <c r="G833" s="118" t="s">
        <v>312</v>
      </c>
      <c r="H833" s="141" t="s">
        <v>1032</v>
      </c>
      <c r="I833" s="119"/>
      <c r="J833" s="119">
        <v>12</v>
      </c>
      <c r="K833" s="119">
        <v>12</v>
      </c>
      <c r="L833" s="119">
        <v>8</v>
      </c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  <c r="AA833" s="119"/>
      <c r="AB833" s="120"/>
      <c r="AC833" s="120"/>
      <c r="AD833" s="120"/>
      <c r="AE833" s="120"/>
      <c r="AF833" s="120"/>
      <c r="AG833" s="120"/>
      <c r="AH833" s="120"/>
      <c r="AI833" s="100"/>
      <c r="AJ833" s="101"/>
      <c r="AK833" s="102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83"/>
      <c r="BE833" s="84"/>
      <c r="BF833" s="84"/>
      <c r="BG833" s="84"/>
      <c r="BH833" s="85"/>
    </row>
    <row r="834" spans="1:60" ht="17.25" customHeight="1" x14ac:dyDescent="0.25">
      <c r="A834" s="2248"/>
      <c r="B834" s="107" t="s">
        <v>656</v>
      </c>
      <c r="C834" s="133" t="s">
        <v>119</v>
      </c>
      <c r="D834" s="133" t="s">
        <v>1033</v>
      </c>
      <c r="E834" s="423">
        <v>30</v>
      </c>
      <c r="F834" s="441">
        <v>30</v>
      </c>
      <c r="G834" s="79" t="s">
        <v>371</v>
      </c>
      <c r="H834" s="141" t="s">
        <v>125</v>
      </c>
      <c r="I834" s="119"/>
      <c r="J834" s="119"/>
      <c r="K834" s="119"/>
      <c r="L834" s="119"/>
      <c r="M834" s="119"/>
      <c r="N834" s="119"/>
      <c r="O834" s="119"/>
      <c r="P834" s="119">
        <v>4</v>
      </c>
      <c r="Q834" s="119">
        <v>16</v>
      </c>
      <c r="R834" s="119">
        <v>10</v>
      </c>
      <c r="S834" s="119"/>
      <c r="T834" s="119"/>
      <c r="U834" s="119"/>
      <c r="V834" s="119"/>
      <c r="W834" s="119"/>
      <c r="X834" s="119"/>
      <c r="Y834" s="119"/>
      <c r="Z834" s="119"/>
      <c r="AA834" s="119"/>
      <c r="AB834" s="120"/>
      <c r="AC834" s="120"/>
      <c r="AD834" s="120"/>
      <c r="AE834" s="120"/>
      <c r="AF834" s="120"/>
      <c r="AG834" s="120"/>
      <c r="AH834" s="120"/>
      <c r="AI834" s="100"/>
      <c r="AJ834" s="101"/>
      <c r="AK834" s="102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83"/>
      <c r="BE834" s="84"/>
      <c r="BF834" s="84"/>
      <c r="BG834" s="84"/>
      <c r="BH834" s="85"/>
    </row>
    <row r="835" spans="1:60" ht="17.25" customHeight="1" x14ac:dyDescent="0.25">
      <c r="A835" s="2248"/>
      <c r="B835" s="107" t="s">
        <v>656</v>
      </c>
      <c r="C835" s="93" t="s">
        <v>169</v>
      </c>
      <c r="D835" s="93" t="s">
        <v>1034</v>
      </c>
      <c r="E835" s="140">
        <v>60</v>
      </c>
      <c r="F835" s="441">
        <v>60</v>
      </c>
      <c r="G835" s="118" t="s">
        <v>365</v>
      </c>
      <c r="H835" s="141" t="s">
        <v>130</v>
      </c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>
        <v>8</v>
      </c>
      <c r="U835" s="119">
        <v>20</v>
      </c>
      <c r="V835" s="119">
        <v>12</v>
      </c>
      <c r="W835" s="119">
        <v>4</v>
      </c>
      <c r="X835" s="119">
        <v>4</v>
      </c>
      <c r="Y835" s="119">
        <v>4</v>
      </c>
      <c r="Z835" s="119">
        <v>8</v>
      </c>
      <c r="AA835" s="119"/>
      <c r="AB835" s="120"/>
      <c r="AC835" s="120"/>
      <c r="AD835" s="120"/>
      <c r="AE835" s="120"/>
      <c r="AF835" s="120"/>
      <c r="AG835" s="120"/>
      <c r="AH835" s="120"/>
      <c r="AI835" s="100"/>
      <c r="AJ835" s="101"/>
      <c r="AK835" s="102"/>
      <c r="AL835" s="120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20"/>
      <c r="AW835" s="120"/>
      <c r="AX835" s="120"/>
      <c r="AY835" s="120"/>
      <c r="AZ835" s="120"/>
      <c r="BA835" s="120"/>
      <c r="BB835" s="120"/>
      <c r="BC835" s="120"/>
      <c r="BD835" s="83"/>
      <c r="BE835" s="84"/>
      <c r="BF835" s="84"/>
      <c r="BG835" s="84"/>
      <c r="BH835" s="85"/>
    </row>
    <row r="836" spans="1:60" ht="17.25" customHeight="1" x14ac:dyDescent="0.25">
      <c r="A836" s="2248"/>
      <c r="B836" s="107" t="s">
        <v>656</v>
      </c>
      <c r="C836" s="93" t="s">
        <v>91</v>
      </c>
      <c r="D836" s="93" t="s">
        <v>1035</v>
      </c>
      <c r="E836" s="140">
        <v>60</v>
      </c>
      <c r="F836" s="441">
        <v>60</v>
      </c>
      <c r="G836" s="79" t="s">
        <v>371</v>
      </c>
      <c r="H836" s="141" t="s">
        <v>125</v>
      </c>
      <c r="I836" s="119"/>
      <c r="J836" s="119"/>
      <c r="K836" s="119"/>
      <c r="L836" s="119"/>
      <c r="M836" s="119">
        <v>20</v>
      </c>
      <c r="N836" s="119">
        <v>20</v>
      </c>
      <c r="O836" s="119">
        <v>20</v>
      </c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  <c r="AA836" s="119"/>
      <c r="AB836" s="120"/>
      <c r="AC836" s="120"/>
      <c r="AD836" s="120"/>
      <c r="AE836" s="120"/>
      <c r="AF836" s="120"/>
      <c r="AG836" s="120"/>
      <c r="AH836" s="120"/>
      <c r="AI836" s="100"/>
      <c r="AJ836" s="101"/>
      <c r="AK836" s="102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83"/>
      <c r="BE836" s="84"/>
      <c r="BF836" s="84"/>
      <c r="BG836" s="84"/>
      <c r="BH836" s="85"/>
    </row>
    <row r="837" spans="1:60" ht="17.25" customHeight="1" x14ac:dyDescent="0.25">
      <c r="A837" s="2248"/>
      <c r="B837" s="107" t="s">
        <v>656</v>
      </c>
      <c r="C837" s="93" t="s">
        <v>172</v>
      </c>
      <c r="D837" s="93" t="s">
        <v>1036</v>
      </c>
      <c r="E837" s="140">
        <v>90</v>
      </c>
      <c r="F837" s="441">
        <v>90</v>
      </c>
      <c r="G837" s="116" t="s">
        <v>368</v>
      </c>
      <c r="H837" s="141" t="s">
        <v>127</v>
      </c>
      <c r="I837" s="119"/>
      <c r="J837" s="119"/>
      <c r="K837" s="119"/>
      <c r="L837" s="119"/>
      <c r="M837" s="119"/>
      <c r="N837" s="119"/>
      <c r="O837" s="119"/>
      <c r="P837" s="119">
        <v>16</v>
      </c>
      <c r="Q837" s="119">
        <v>20</v>
      </c>
      <c r="R837" s="119">
        <v>20</v>
      </c>
      <c r="S837" s="119">
        <v>20</v>
      </c>
      <c r="T837" s="119">
        <v>14</v>
      </c>
      <c r="U837" s="119"/>
      <c r="V837" s="119"/>
      <c r="W837" s="119"/>
      <c r="X837" s="119"/>
      <c r="Y837" s="119"/>
      <c r="Z837" s="119"/>
      <c r="AA837" s="119"/>
      <c r="AB837" s="120"/>
      <c r="AC837" s="120"/>
      <c r="AD837" s="120"/>
      <c r="AE837" s="120"/>
      <c r="AF837" s="120"/>
      <c r="AG837" s="120"/>
      <c r="AH837" s="120"/>
      <c r="AI837" s="100"/>
      <c r="AJ837" s="101"/>
      <c r="AK837" s="102"/>
      <c r="AL837" s="120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83"/>
      <c r="BE837" s="84"/>
      <c r="BF837" s="84"/>
      <c r="BG837" s="84"/>
      <c r="BH837" s="85"/>
    </row>
    <row r="838" spans="1:60" ht="17.25" customHeight="1" x14ac:dyDescent="0.25">
      <c r="A838" s="2248"/>
      <c r="B838" s="107" t="s">
        <v>656</v>
      </c>
      <c r="C838" s="93" t="s">
        <v>293</v>
      </c>
      <c r="D838" s="93" t="s">
        <v>1037</v>
      </c>
      <c r="E838" s="140">
        <v>60</v>
      </c>
      <c r="F838" s="441">
        <v>60</v>
      </c>
      <c r="G838" s="118" t="s">
        <v>312</v>
      </c>
      <c r="H838" s="141" t="s">
        <v>1032</v>
      </c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>
        <v>8</v>
      </c>
      <c r="W838" s="119">
        <v>16</v>
      </c>
      <c r="X838" s="119">
        <v>16</v>
      </c>
      <c r="Y838" s="119">
        <v>16</v>
      </c>
      <c r="Z838" s="119">
        <v>4</v>
      </c>
      <c r="AA838" s="119"/>
      <c r="AB838" s="120"/>
      <c r="AC838" s="120"/>
      <c r="AD838" s="120"/>
      <c r="AE838" s="120"/>
      <c r="AF838" s="120"/>
      <c r="AG838" s="120"/>
      <c r="AH838" s="120"/>
      <c r="AI838" s="100"/>
      <c r="AJ838" s="101"/>
      <c r="AK838" s="102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83"/>
      <c r="BE838" s="84"/>
      <c r="BF838" s="84"/>
      <c r="BG838" s="84"/>
      <c r="BH838" s="85"/>
    </row>
    <row r="839" spans="1:60" ht="17.25" customHeight="1" x14ac:dyDescent="0.25">
      <c r="A839" s="2248"/>
      <c r="B839" s="107" t="s">
        <v>656</v>
      </c>
      <c r="C839" s="93" t="s">
        <v>1038</v>
      </c>
      <c r="D839" s="93" t="s">
        <v>1039</v>
      </c>
      <c r="E839" s="140">
        <v>82</v>
      </c>
      <c r="F839" s="441">
        <v>82</v>
      </c>
      <c r="G839" s="79" t="s">
        <v>374</v>
      </c>
      <c r="H839" s="141" t="s">
        <v>132</v>
      </c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  <c r="AA839" s="119"/>
      <c r="AB839" s="120"/>
      <c r="AC839" s="120"/>
      <c r="AD839" s="120"/>
      <c r="AE839" s="120"/>
      <c r="AF839" s="120"/>
      <c r="AG839" s="120"/>
      <c r="AH839" s="120"/>
      <c r="AI839" s="100"/>
      <c r="AJ839" s="101"/>
      <c r="AK839" s="102"/>
      <c r="AL839" s="119">
        <v>20</v>
      </c>
      <c r="AM839" s="119">
        <v>20</v>
      </c>
      <c r="AN839" s="119">
        <v>20</v>
      </c>
      <c r="AO839" s="119">
        <v>8</v>
      </c>
      <c r="AP839" s="119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20"/>
      <c r="BB839" s="120"/>
      <c r="BC839" s="120"/>
      <c r="BD839" s="83"/>
      <c r="BE839" s="84"/>
      <c r="BF839" s="84"/>
      <c r="BG839" s="84"/>
      <c r="BH839" s="85"/>
    </row>
    <row r="840" spans="1:60" ht="17.25" customHeight="1" x14ac:dyDescent="0.25">
      <c r="A840" s="2248"/>
      <c r="B840" s="107" t="s">
        <v>656</v>
      </c>
      <c r="C840" s="93" t="s">
        <v>175</v>
      </c>
      <c r="D840" s="93" t="s">
        <v>1040</v>
      </c>
      <c r="E840" s="140">
        <v>60</v>
      </c>
      <c r="F840" s="441">
        <v>60</v>
      </c>
      <c r="G840" s="118" t="s">
        <v>374</v>
      </c>
      <c r="H840" s="141" t="s">
        <v>132</v>
      </c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  <c r="AB840" s="120"/>
      <c r="AC840" s="120"/>
      <c r="AD840" s="120"/>
      <c r="AE840" s="120"/>
      <c r="AF840" s="120"/>
      <c r="AG840" s="120"/>
      <c r="AH840" s="120"/>
      <c r="AI840" s="100"/>
      <c r="AJ840" s="101"/>
      <c r="AK840" s="102"/>
      <c r="AL840" s="120"/>
      <c r="AM840" s="120"/>
      <c r="AN840" s="120"/>
      <c r="AO840" s="119">
        <v>12</v>
      </c>
      <c r="AP840" s="119">
        <v>20</v>
      </c>
      <c r="AQ840" s="119">
        <v>20</v>
      </c>
      <c r="AR840" s="119">
        <v>8</v>
      </c>
      <c r="AS840" s="119"/>
      <c r="AT840" s="119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83"/>
      <c r="BE840" s="84"/>
      <c r="BF840" s="84"/>
      <c r="BG840" s="84"/>
      <c r="BH840" s="85"/>
    </row>
    <row r="841" spans="1:60" ht="17.25" customHeight="1" x14ac:dyDescent="0.25">
      <c r="A841" s="2248"/>
      <c r="B841" s="107" t="s">
        <v>656</v>
      </c>
      <c r="C841" s="93" t="s">
        <v>176</v>
      </c>
      <c r="D841" s="93" t="s">
        <v>1041</v>
      </c>
      <c r="E841" s="140">
        <v>60</v>
      </c>
      <c r="F841" s="441">
        <v>60</v>
      </c>
      <c r="G841" s="118" t="s">
        <v>368</v>
      </c>
      <c r="H841" s="141" t="s">
        <v>127</v>
      </c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  <c r="AA841" s="119"/>
      <c r="AB841" s="120"/>
      <c r="AC841" s="120"/>
      <c r="AD841" s="120"/>
      <c r="AE841" s="119">
        <v>16</v>
      </c>
      <c r="AF841" s="119">
        <v>16</v>
      </c>
      <c r="AG841" s="119">
        <v>16</v>
      </c>
      <c r="AH841" s="119">
        <v>12</v>
      </c>
      <c r="AI841" s="156"/>
      <c r="AJ841" s="157"/>
      <c r="AK841" s="158"/>
      <c r="AL841" s="120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20"/>
      <c r="BB841" s="120"/>
      <c r="BC841" s="120"/>
      <c r="BD841" s="83"/>
      <c r="BE841" s="84"/>
      <c r="BF841" s="84"/>
      <c r="BG841" s="84"/>
      <c r="BH841" s="85"/>
    </row>
    <row r="842" spans="1:60" ht="17.25" customHeight="1" x14ac:dyDescent="0.25">
      <c r="A842" s="2248"/>
      <c r="B842" s="107" t="s">
        <v>656</v>
      </c>
      <c r="C842" s="93" t="s">
        <v>271</v>
      </c>
      <c r="D842" s="93" t="s">
        <v>1028</v>
      </c>
      <c r="E842" s="140">
        <v>60</v>
      </c>
      <c r="F842" s="441">
        <v>60</v>
      </c>
      <c r="G842" s="118" t="s">
        <v>312</v>
      </c>
      <c r="H842" s="141" t="s">
        <v>1032</v>
      </c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  <c r="AA842" s="119">
        <v>8</v>
      </c>
      <c r="AB842" s="119">
        <v>8</v>
      </c>
      <c r="AC842" s="119">
        <v>8</v>
      </c>
      <c r="AD842" s="119">
        <v>8</v>
      </c>
      <c r="AE842" s="119">
        <v>8</v>
      </c>
      <c r="AF842" s="119">
        <v>8</v>
      </c>
      <c r="AG842" s="119">
        <v>8</v>
      </c>
      <c r="AH842" s="119">
        <v>4</v>
      </c>
      <c r="AI842" s="100"/>
      <c r="AJ842" s="101"/>
      <c r="AK842" s="102"/>
      <c r="AL842" s="120"/>
      <c r="AM842" s="120"/>
      <c r="AN842" s="120"/>
      <c r="AO842" s="120"/>
      <c r="AP842" s="120"/>
      <c r="AQ842" s="120"/>
      <c r="AR842" s="119"/>
      <c r="AS842" s="119"/>
      <c r="AT842" s="119"/>
      <c r="AU842" s="119"/>
      <c r="AV842" s="119"/>
      <c r="AW842" s="119"/>
      <c r="AX842" s="119"/>
      <c r="AY842" s="119"/>
      <c r="AZ842" s="120"/>
      <c r="BA842" s="120"/>
      <c r="BB842" s="120"/>
      <c r="BC842" s="120"/>
      <c r="BD842" s="83"/>
      <c r="BE842" s="84"/>
      <c r="BF842" s="84"/>
      <c r="BG842" s="84"/>
      <c r="BH842" s="85"/>
    </row>
    <row r="843" spans="1:60" ht="17.25" customHeight="1" x14ac:dyDescent="0.25">
      <c r="A843" s="2248"/>
      <c r="B843" s="107" t="s">
        <v>656</v>
      </c>
      <c r="C843" s="93" t="s">
        <v>284</v>
      </c>
      <c r="D843" s="93" t="s">
        <v>1029</v>
      </c>
      <c r="E843" s="140">
        <v>60</v>
      </c>
      <c r="F843" s="441">
        <v>60</v>
      </c>
      <c r="G843" s="118" t="s">
        <v>312</v>
      </c>
      <c r="H843" s="141" t="s">
        <v>1032</v>
      </c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  <c r="AA843" s="119"/>
      <c r="AB843" s="120"/>
      <c r="AC843" s="120"/>
      <c r="AD843" s="120"/>
      <c r="AE843" s="120"/>
      <c r="AF843" s="120"/>
      <c r="AG843" s="120"/>
      <c r="AH843" s="120"/>
      <c r="AI843" s="100"/>
      <c r="AJ843" s="101"/>
      <c r="AK843" s="102"/>
      <c r="AL843" s="120"/>
      <c r="AM843" s="120"/>
      <c r="AN843" s="120"/>
      <c r="AO843" s="120"/>
      <c r="AP843" s="120"/>
      <c r="AQ843" s="120"/>
      <c r="AR843" s="119">
        <v>12</v>
      </c>
      <c r="AS843" s="119">
        <v>24</v>
      </c>
      <c r="AT843" s="119">
        <v>24</v>
      </c>
      <c r="AU843" s="120"/>
      <c r="AV843" s="119"/>
      <c r="AW843" s="119"/>
      <c r="AX843" s="119"/>
      <c r="AY843" s="119"/>
      <c r="AZ843" s="119"/>
      <c r="BA843" s="119"/>
      <c r="BB843" s="119"/>
      <c r="BC843" s="119"/>
      <c r="BD843" s="83"/>
      <c r="BE843" s="84"/>
      <c r="BF843" s="84"/>
      <c r="BG843" s="84"/>
      <c r="BH843" s="85"/>
    </row>
    <row r="844" spans="1:60" ht="17.25" customHeight="1" x14ac:dyDescent="0.25">
      <c r="A844" s="2248"/>
      <c r="B844" s="107" t="s">
        <v>656</v>
      </c>
      <c r="C844" s="93" t="s">
        <v>273</v>
      </c>
      <c r="D844" s="93" t="s">
        <v>1042</v>
      </c>
      <c r="E844" s="140">
        <v>90</v>
      </c>
      <c r="F844" s="441">
        <v>90</v>
      </c>
      <c r="G844" s="118" t="s">
        <v>365</v>
      </c>
      <c r="H844" s="141" t="s">
        <v>130</v>
      </c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>
        <v>12</v>
      </c>
      <c r="AA844" s="119">
        <v>16</v>
      </c>
      <c r="AB844" s="119">
        <v>16</v>
      </c>
      <c r="AC844" s="119">
        <v>16</v>
      </c>
      <c r="AD844" s="119">
        <v>20</v>
      </c>
      <c r="AE844" s="119"/>
      <c r="AF844" s="120"/>
      <c r="AG844" s="120"/>
      <c r="AH844" s="120"/>
      <c r="AI844" s="100"/>
      <c r="AJ844" s="101"/>
      <c r="AK844" s="102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83"/>
      <c r="BE844" s="84"/>
      <c r="BF844" s="84"/>
      <c r="BG844" s="84"/>
      <c r="BH844" s="85"/>
    </row>
    <row r="845" spans="1:60" ht="17.25" customHeight="1" x14ac:dyDescent="0.25">
      <c r="A845" s="2248"/>
      <c r="B845" s="107" t="s">
        <v>656</v>
      </c>
      <c r="C845" s="93" t="s">
        <v>274</v>
      </c>
      <c r="D845" s="422" t="s">
        <v>10</v>
      </c>
      <c r="E845" s="140" t="s">
        <v>1762</v>
      </c>
      <c r="F845" s="441"/>
      <c r="G845" s="116"/>
      <c r="H845" s="141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D845" s="119"/>
      <c r="AE845" s="119"/>
      <c r="AF845" s="119"/>
      <c r="AG845" s="119"/>
      <c r="AH845" s="119"/>
      <c r="AI845" s="156"/>
      <c r="AJ845" s="157"/>
      <c r="AK845" s="158"/>
      <c r="AL845" s="119"/>
      <c r="AM845" s="119"/>
      <c r="AN845" s="119"/>
      <c r="AO845" s="119"/>
      <c r="AP845" s="119"/>
      <c r="AQ845" s="119"/>
      <c r="AR845" s="119"/>
      <c r="AS845" s="119"/>
      <c r="AT845" s="119"/>
      <c r="AU845" s="119"/>
      <c r="AV845" s="119"/>
      <c r="AW845" s="119"/>
      <c r="AX845" s="119"/>
      <c r="AY845" s="119"/>
      <c r="AZ845" s="119"/>
      <c r="BA845" s="119"/>
      <c r="BB845" s="119"/>
      <c r="BC845" s="119"/>
      <c r="BD845" s="83"/>
      <c r="BE845" s="84"/>
      <c r="BF845" s="84"/>
      <c r="BG845" s="84"/>
      <c r="BH845" s="85"/>
    </row>
    <row r="846" spans="1:60" s="106" customFormat="1" ht="17.25" customHeight="1" x14ac:dyDescent="0.2">
      <c r="A846" s="2249"/>
      <c r="B846" s="424">
        <v>15</v>
      </c>
      <c r="C846" s="95"/>
      <c r="D846" s="95" t="s">
        <v>843</v>
      </c>
      <c r="E846" s="95">
        <f>SUM(E832:E845)</f>
        <v>756</v>
      </c>
      <c r="F846" s="765"/>
      <c r="G846" s="96"/>
      <c r="H846" s="113"/>
      <c r="I846" s="99"/>
      <c r="J846" s="99">
        <f t="shared" ref="J846:BH846" si="73">SUM(J832:J845)</f>
        <v>18</v>
      </c>
      <c r="K846" s="99">
        <f t="shared" si="73"/>
        <v>18</v>
      </c>
      <c r="L846" s="99">
        <f t="shared" si="73"/>
        <v>14</v>
      </c>
      <c r="M846" s="99">
        <f t="shared" si="73"/>
        <v>20</v>
      </c>
      <c r="N846" s="99">
        <f t="shared" si="73"/>
        <v>20</v>
      </c>
      <c r="O846" s="99">
        <f t="shared" si="73"/>
        <v>20</v>
      </c>
      <c r="P846" s="99">
        <f t="shared" si="73"/>
        <v>20</v>
      </c>
      <c r="Q846" s="99">
        <f t="shared" si="73"/>
        <v>36</v>
      </c>
      <c r="R846" s="99">
        <f t="shared" si="73"/>
        <v>30</v>
      </c>
      <c r="S846" s="99">
        <f t="shared" si="73"/>
        <v>20</v>
      </c>
      <c r="T846" s="99">
        <f t="shared" si="73"/>
        <v>22</v>
      </c>
      <c r="U846" s="99">
        <f t="shared" si="73"/>
        <v>20</v>
      </c>
      <c r="V846" s="99">
        <f t="shared" si="73"/>
        <v>20</v>
      </c>
      <c r="W846" s="99">
        <f t="shared" si="73"/>
        <v>20</v>
      </c>
      <c r="X846" s="99">
        <f t="shared" si="73"/>
        <v>20</v>
      </c>
      <c r="Y846" s="99">
        <f t="shared" si="73"/>
        <v>20</v>
      </c>
      <c r="Z846" s="99">
        <f t="shared" si="73"/>
        <v>24</v>
      </c>
      <c r="AA846" s="99">
        <f t="shared" si="73"/>
        <v>24</v>
      </c>
      <c r="AB846" s="99">
        <f t="shared" si="73"/>
        <v>24</v>
      </c>
      <c r="AC846" s="99">
        <f t="shared" si="73"/>
        <v>24</v>
      </c>
      <c r="AD846" s="99">
        <f t="shared" si="73"/>
        <v>28</v>
      </c>
      <c r="AE846" s="99">
        <f t="shared" si="73"/>
        <v>24</v>
      </c>
      <c r="AF846" s="99">
        <f t="shared" si="73"/>
        <v>24</v>
      </c>
      <c r="AG846" s="99">
        <f t="shared" si="73"/>
        <v>24</v>
      </c>
      <c r="AH846" s="99">
        <f t="shared" si="73"/>
        <v>16</v>
      </c>
      <c r="AI846" s="123">
        <f t="shared" si="73"/>
        <v>0</v>
      </c>
      <c r="AJ846" s="124">
        <f t="shared" si="73"/>
        <v>0</v>
      </c>
      <c r="AK846" s="125">
        <f t="shared" si="73"/>
        <v>0</v>
      </c>
      <c r="AL846" s="99">
        <f t="shared" si="73"/>
        <v>20</v>
      </c>
      <c r="AM846" s="99">
        <f t="shared" si="73"/>
        <v>20</v>
      </c>
      <c r="AN846" s="99">
        <f t="shared" si="73"/>
        <v>20</v>
      </c>
      <c r="AO846" s="99">
        <f t="shared" si="73"/>
        <v>20</v>
      </c>
      <c r="AP846" s="99">
        <f t="shared" si="73"/>
        <v>20</v>
      </c>
      <c r="AQ846" s="99">
        <f t="shared" si="73"/>
        <v>20</v>
      </c>
      <c r="AR846" s="99">
        <f t="shared" si="73"/>
        <v>20</v>
      </c>
      <c r="AS846" s="99">
        <f t="shared" si="73"/>
        <v>24</v>
      </c>
      <c r="AT846" s="99">
        <f t="shared" si="73"/>
        <v>24</v>
      </c>
      <c r="AU846" s="99">
        <f t="shared" si="73"/>
        <v>0</v>
      </c>
      <c r="AV846" s="99">
        <f t="shared" si="73"/>
        <v>0</v>
      </c>
      <c r="AW846" s="99">
        <f t="shared" si="73"/>
        <v>0</v>
      </c>
      <c r="AX846" s="99">
        <f t="shared" si="73"/>
        <v>0</v>
      </c>
      <c r="AY846" s="99">
        <f t="shared" si="73"/>
        <v>0</v>
      </c>
      <c r="AZ846" s="99">
        <f t="shared" si="73"/>
        <v>0</v>
      </c>
      <c r="BA846" s="99">
        <f t="shared" si="73"/>
        <v>0</v>
      </c>
      <c r="BB846" s="99">
        <f t="shared" si="73"/>
        <v>0</v>
      </c>
      <c r="BC846" s="99">
        <f t="shared" si="73"/>
        <v>0</v>
      </c>
      <c r="BD846" s="126">
        <f t="shared" si="73"/>
        <v>0</v>
      </c>
      <c r="BE846" s="127">
        <f t="shared" si="73"/>
        <v>0</v>
      </c>
      <c r="BF846" s="127">
        <f t="shared" si="73"/>
        <v>0</v>
      </c>
      <c r="BG846" s="127">
        <f t="shared" si="73"/>
        <v>0</v>
      </c>
      <c r="BH846" s="128">
        <f t="shared" si="73"/>
        <v>0</v>
      </c>
    </row>
    <row r="847" spans="1:60" ht="12" customHeight="1" x14ac:dyDescent="0.25">
      <c r="A847" s="2247">
        <v>4</v>
      </c>
      <c r="B847" s="107" t="s">
        <v>644</v>
      </c>
      <c r="C847" s="133" t="s">
        <v>155</v>
      </c>
      <c r="D847" s="133" t="s">
        <v>149</v>
      </c>
      <c r="E847" s="423">
        <v>12</v>
      </c>
      <c r="F847" s="441">
        <v>12</v>
      </c>
      <c r="G847" s="118" t="s">
        <v>329</v>
      </c>
      <c r="H847" s="141" t="s">
        <v>416</v>
      </c>
      <c r="I847" s="119"/>
      <c r="J847" s="119">
        <v>4</v>
      </c>
      <c r="K847" s="119">
        <v>4</v>
      </c>
      <c r="L847" s="119">
        <v>4</v>
      </c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  <c r="AA847" s="119"/>
      <c r="AB847" s="120"/>
      <c r="AC847" s="120"/>
      <c r="AD847" s="120"/>
      <c r="AE847" s="120"/>
      <c r="AF847" s="120"/>
      <c r="AG847" s="120"/>
      <c r="AH847" s="120"/>
      <c r="AI847" s="100"/>
      <c r="AJ847" s="101"/>
      <c r="AK847" s="102"/>
      <c r="AL847" s="120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20"/>
      <c r="AW847" s="120"/>
      <c r="AX847" s="120"/>
      <c r="AY847" s="120"/>
      <c r="AZ847" s="120"/>
      <c r="BA847" s="120"/>
      <c r="BB847" s="120"/>
      <c r="BC847" s="120"/>
      <c r="BD847" s="83"/>
      <c r="BE847" s="84"/>
      <c r="BF847" s="84"/>
      <c r="BG847" s="84"/>
      <c r="BH847" s="85"/>
    </row>
    <row r="848" spans="1:60" ht="15" x14ac:dyDescent="0.25">
      <c r="A848" s="2248"/>
      <c r="B848" s="107" t="s">
        <v>657</v>
      </c>
      <c r="C848" s="133" t="s">
        <v>168</v>
      </c>
      <c r="D848" s="133" t="s">
        <v>1043</v>
      </c>
      <c r="E848" s="423">
        <v>60</v>
      </c>
      <c r="F848" s="441">
        <v>60</v>
      </c>
      <c r="G848" s="79" t="s">
        <v>371</v>
      </c>
      <c r="H848" s="141" t="s">
        <v>125</v>
      </c>
      <c r="I848" s="119"/>
      <c r="J848" s="119">
        <v>12</v>
      </c>
      <c r="K848" s="119">
        <v>12</v>
      </c>
      <c r="L848" s="119">
        <v>12</v>
      </c>
      <c r="M848" s="119">
        <v>12</v>
      </c>
      <c r="N848" s="119">
        <v>12</v>
      </c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  <c r="AA848" s="119"/>
      <c r="AB848" s="120"/>
      <c r="AC848" s="120"/>
      <c r="AD848" s="120"/>
      <c r="AE848" s="120"/>
      <c r="AF848" s="120"/>
      <c r="AG848" s="120"/>
      <c r="AH848" s="120"/>
      <c r="AI848" s="100"/>
      <c r="AJ848" s="101"/>
      <c r="AK848" s="102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83"/>
      <c r="BE848" s="84"/>
      <c r="BF848" s="84"/>
      <c r="BG848" s="84"/>
      <c r="BH848" s="85"/>
    </row>
    <row r="849" spans="1:60" ht="15" x14ac:dyDescent="0.25">
      <c r="A849" s="2248"/>
      <c r="B849" s="107" t="s">
        <v>657</v>
      </c>
      <c r="C849" s="133" t="s">
        <v>164</v>
      </c>
      <c r="D849" s="133" t="s">
        <v>1044</v>
      </c>
      <c r="E849" s="423">
        <v>60</v>
      </c>
      <c r="F849" s="441">
        <v>60</v>
      </c>
      <c r="G849" s="118" t="s">
        <v>365</v>
      </c>
      <c r="H849" s="141" t="s">
        <v>130</v>
      </c>
      <c r="I849" s="119"/>
      <c r="J849" s="119"/>
      <c r="K849" s="119"/>
      <c r="L849" s="119"/>
      <c r="M849" s="119">
        <v>12</v>
      </c>
      <c r="N849" s="119">
        <v>12</v>
      </c>
      <c r="O849" s="119">
        <v>12</v>
      </c>
      <c r="P849" s="119">
        <v>12</v>
      </c>
      <c r="Q849" s="119">
        <v>12</v>
      </c>
      <c r="R849" s="119"/>
      <c r="S849" s="119"/>
      <c r="T849" s="119"/>
      <c r="U849" s="119"/>
      <c r="V849" s="119"/>
      <c r="W849" s="119"/>
      <c r="X849" s="119"/>
      <c r="Y849" s="119"/>
      <c r="Z849" s="119"/>
      <c r="AA849" s="119"/>
      <c r="AB849" s="120"/>
      <c r="AC849" s="120"/>
      <c r="AD849" s="120"/>
      <c r="AE849" s="120"/>
      <c r="AF849" s="120"/>
      <c r="AG849" s="120"/>
      <c r="AH849" s="120"/>
      <c r="AI849" s="100"/>
      <c r="AJ849" s="101"/>
      <c r="AK849" s="102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83"/>
      <c r="BE849" s="84"/>
      <c r="BF849" s="84"/>
      <c r="BG849" s="84"/>
      <c r="BH849" s="85"/>
    </row>
    <row r="850" spans="1:60" ht="15" x14ac:dyDescent="0.25">
      <c r="A850" s="2248"/>
      <c r="B850" s="107" t="s">
        <v>657</v>
      </c>
      <c r="C850" s="93" t="s">
        <v>171</v>
      </c>
      <c r="D850" s="93" t="s">
        <v>1036</v>
      </c>
      <c r="E850" s="140">
        <v>90</v>
      </c>
      <c r="F850" s="441">
        <v>90</v>
      </c>
      <c r="G850" s="116" t="s">
        <v>368</v>
      </c>
      <c r="H850" s="141" t="s">
        <v>127</v>
      </c>
      <c r="I850" s="119"/>
      <c r="J850" s="119"/>
      <c r="K850" s="119"/>
      <c r="L850" s="119"/>
      <c r="M850" s="119"/>
      <c r="N850" s="119"/>
      <c r="O850" s="119"/>
      <c r="P850" s="119">
        <v>16</v>
      </c>
      <c r="Q850" s="119">
        <v>20</v>
      </c>
      <c r="R850" s="119">
        <v>20</v>
      </c>
      <c r="S850" s="119">
        <v>20</v>
      </c>
      <c r="T850" s="119">
        <v>14</v>
      </c>
      <c r="U850" s="119"/>
      <c r="V850" s="119"/>
      <c r="W850" s="119"/>
      <c r="X850" s="119"/>
      <c r="Y850" s="119"/>
      <c r="Z850" s="119"/>
      <c r="AA850" s="119"/>
      <c r="AB850" s="120"/>
      <c r="AC850" s="120"/>
      <c r="AD850" s="120"/>
      <c r="AE850" s="120"/>
      <c r="AF850" s="120"/>
      <c r="AG850" s="120"/>
      <c r="AH850" s="120"/>
      <c r="AI850" s="100"/>
      <c r="AJ850" s="101"/>
      <c r="AK850" s="102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83"/>
      <c r="BE850" s="84"/>
      <c r="BF850" s="84"/>
      <c r="BG850" s="84"/>
      <c r="BH850" s="85"/>
    </row>
    <row r="851" spans="1:60" ht="15" x14ac:dyDescent="0.25">
      <c r="A851" s="2248"/>
      <c r="B851" s="107" t="s">
        <v>657</v>
      </c>
      <c r="C851" s="93" t="s">
        <v>172</v>
      </c>
      <c r="D851" s="93" t="s">
        <v>1045</v>
      </c>
      <c r="E851" s="140">
        <v>60</v>
      </c>
      <c r="F851" s="441">
        <v>60</v>
      </c>
      <c r="G851" s="79" t="s">
        <v>377</v>
      </c>
      <c r="H851" s="141" t="s">
        <v>122</v>
      </c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>
        <v>20</v>
      </c>
      <c r="V851" s="119">
        <v>20</v>
      </c>
      <c r="W851" s="119">
        <v>20</v>
      </c>
      <c r="X851" s="119"/>
      <c r="Y851" s="119"/>
      <c r="Z851" s="119"/>
      <c r="AA851" s="119"/>
      <c r="AB851" s="120"/>
      <c r="AC851" s="120"/>
      <c r="AD851" s="120"/>
      <c r="AE851" s="120"/>
      <c r="AF851" s="120"/>
      <c r="AG851" s="120"/>
      <c r="AH851" s="120"/>
      <c r="AI851" s="100"/>
      <c r="AJ851" s="101"/>
      <c r="AK851" s="102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83"/>
      <c r="BE851" s="84"/>
      <c r="BF851" s="84"/>
      <c r="BG851" s="84"/>
      <c r="BH851" s="85"/>
    </row>
    <row r="852" spans="1:60" ht="15" x14ac:dyDescent="0.25">
      <c r="A852" s="2248"/>
      <c r="B852" s="107" t="s">
        <v>657</v>
      </c>
      <c r="C852" s="93" t="s">
        <v>173</v>
      </c>
      <c r="D852" s="93" t="s">
        <v>1039</v>
      </c>
      <c r="E852" s="140">
        <v>82</v>
      </c>
      <c r="F852" s="441">
        <v>82</v>
      </c>
      <c r="G852" s="79" t="s">
        <v>374</v>
      </c>
      <c r="H852" s="141" t="s">
        <v>132</v>
      </c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  <c r="AA852" s="119"/>
      <c r="AB852" s="120"/>
      <c r="AC852" s="120"/>
      <c r="AD852" s="120"/>
      <c r="AE852" s="120"/>
      <c r="AF852" s="120"/>
      <c r="AG852" s="120"/>
      <c r="AH852" s="120"/>
      <c r="AI852" s="100"/>
      <c r="AJ852" s="101"/>
      <c r="AK852" s="102"/>
      <c r="AL852" s="119">
        <v>20</v>
      </c>
      <c r="AM852" s="119">
        <v>20</v>
      </c>
      <c r="AN852" s="119">
        <v>20</v>
      </c>
      <c r="AO852" s="119">
        <v>8</v>
      </c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83"/>
      <c r="BE852" s="84"/>
      <c r="BF852" s="84"/>
      <c r="BG852" s="84"/>
      <c r="BH852" s="85"/>
    </row>
    <row r="853" spans="1:60" ht="15" x14ac:dyDescent="0.25">
      <c r="A853" s="2248"/>
      <c r="B853" s="107" t="s">
        <v>657</v>
      </c>
      <c r="C853" s="93" t="s">
        <v>133</v>
      </c>
      <c r="D853" s="93" t="s">
        <v>1046</v>
      </c>
      <c r="E853" s="140">
        <v>90</v>
      </c>
      <c r="F853" s="441">
        <v>90</v>
      </c>
      <c r="G853" s="79" t="s">
        <v>377</v>
      </c>
      <c r="H853" s="141" t="s">
        <v>122</v>
      </c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>
        <v>20</v>
      </c>
      <c r="Y853" s="119">
        <v>20</v>
      </c>
      <c r="Z853" s="119">
        <v>20</v>
      </c>
      <c r="AA853" s="119">
        <v>20</v>
      </c>
      <c r="AB853" s="119">
        <v>10</v>
      </c>
      <c r="AC853" s="120"/>
      <c r="AD853" s="120"/>
      <c r="AE853" s="120"/>
      <c r="AF853" s="120"/>
      <c r="AG853" s="120"/>
      <c r="AH853" s="120"/>
      <c r="AI853" s="100"/>
      <c r="AJ853" s="101"/>
      <c r="AK853" s="102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83"/>
      <c r="BE853" s="84"/>
      <c r="BF853" s="84"/>
      <c r="BG853" s="84"/>
      <c r="BH853" s="85"/>
    </row>
    <row r="854" spans="1:60" ht="15" x14ac:dyDescent="0.25">
      <c r="A854" s="2248"/>
      <c r="B854" s="107" t="s">
        <v>657</v>
      </c>
      <c r="C854" s="93" t="s">
        <v>175</v>
      </c>
      <c r="D854" s="93" t="s">
        <v>1047</v>
      </c>
      <c r="E854" s="140">
        <v>60</v>
      </c>
      <c r="F854" s="441">
        <v>60</v>
      </c>
      <c r="G854" s="79"/>
      <c r="H854" s="141" t="s">
        <v>62</v>
      </c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  <c r="AA854" s="119"/>
      <c r="AB854" s="120"/>
      <c r="AC854" s="120"/>
      <c r="AD854" s="120"/>
      <c r="AE854" s="119">
        <v>12</v>
      </c>
      <c r="AF854" s="119">
        <v>20</v>
      </c>
      <c r="AG854" s="119">
        <v>20</v>
      </c>
      <c r="AH854" s="119">
        <v>8</v>
      </c>
      <c r="AI854" s="100"/>
      <c r="AJ854" s="101"/>
      <c r="AK854" s="102"/>
      <c r="AL854" s="119"/>
      <c r="AM854" s="119"/>
      <c r="AN854" s="119"/>
      <c r="AO854" s="119"/>
      <c r="AP854" s="119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83"/>
      <c r="BE854" s="84"/>
      <c r="BF854" s="84"/>
      <c r="BG854" s="84"/>
      <c r="BH854" s="85"/>
    </row>
    <row r="855" spans="1:60" ht="15" x14ac:dyDescent="0.25">
      <c r="A855" s="2248"/>
      <c r="B855" s="107" t="s">
        <v>657</v>
      </c>
      <c r="C855" s="93" t="s">
        <v>176</v>
      </c>
      <c r="D855" s="93" t="s">
        <v>1049</v>
      </c>
      <c r="E855" s="140">
        <v>60</v>
      </c>
      <c r="F855" s="441">
        <v>60</v>
      </c>
      <c r="G855" s="79"/>
      <c r="H855" s="141" t="s">
        <v>62</v>
      </c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  <c r="AB855" s="120"/>
      <c r="AC855" s="120"/>
      <c r="AD855" s="120"/>
      <c r="AE855" s="120"/>
      <c r="AF855" s="120"/>
      <c r="AG855" s="120"/>
      <c r="AH855" s="120"/>
      <c r="AI855" s="100"/>
      <c r="AJ855" s="101"/>
      <c r="AK855" s="102"/>
      <c r="AL855" s="120"/>
      <c r="AM855" s="120"/>
      <c r="AN855" s="120"/>
      <c r="AO855" s="119"/>
      <c r="AP855" s="119"/>
      <c r="AQ855" s="119"/>
      <c r="AR855" s="119">
        <v>12</v>
      </c>
      <c r="AS855" s="119">
        <v>24</v>
      </c>
      <c r="AT855" s="119">
        <v>24</v>
      </c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83"/>
      <c r="BE855" s="84"/>
      <c r="BF855" s="84"/>
      <c r="BG855" s="84"/>
      <c r="BH855" s="85"/>
    </row>
    <row r="856" spans="1:60" ht="15" x14ac:dyDescent="0.25">
      <c r="A856" s="2248"/>
      <c r="B856" s="107" t="s">
        <v>657</v>
      </c>
      <c r="C856" s="93" t="s">
        <v>271</v>
      </c>
      <c r="D856" s="93" t="s">
        <v>1050</v>
      </c>
      <c r="E856" s="140">
        <v>60</v>
      </c>
      <c r="F856" s="441">
        <v>60</v>
      </c>
      <c r="G856" s="79" t="s">
        <v>377</v>
      </c>
      <c r="H856" s="141" t="s">
        <v>122</v>
      </c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  <c r="AA856" s="119"/>
      <c r="AB856" s="119">
        <v>12</v>
      </c>
      <c r="AC856" s="119">
        <v>20</v>
      </c>
      <c r="AD856" s="119">
        <v>20</v>
      </c>
      <c r="AE856" s="119">
        <v>8</v>
      </c>
      <c r="AF856" s="119"/>
      <c r="AG856" s="119"/>
      <c r="AH856" s="119"/>
      <c r="AI856" s="156"/>
      <c r="AJ856" s="157"/>
      <c r="AK856" s="158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83"/>
      <c r="BE856" s="84"/>
      <c r="BF856" s="84"/>
      <c r="BG856" s="84"/>
      <c r="BH856" s="85"/>
    </row>
    <row r="857" spans="1:60" ht="15" x14ac:dyDescent="0.25">
      <c r="A857" s="2248"/>
      <c r="B857" s="107" t="s">
        <v>657</v>
      </c>
      <c r="C857" s="93" t="s">
        <v>284</v>
      </c>
      <c r="D857" s="93" t="s">
        <v>1051</v>
      </c>
      <c r="E857" s="140">
        <v>60</v>
      </c>
      <c r="F857" s="441">
        <v>60</v>
      </c>
      <c r="G857" s="118" t="s">
        <v>365</v>
      </c>
      <c r="H857" s="141" t="s">
        <v>130</v>
      </c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  <c r="AH857" s="119">
        <v>12</v>
      </c>
      <c r="AI857" s="100"/>
      <c r="AJ857" s="101"/>
      <c r="AK857" s="102"/>
      <c r="AL857" s="120"/>
      <c r="AM857" s="120"/>
      <c r="AN857" s="120"/>
      <c r="AO857" s="120"/>
      <c r="AP857" s="119">
        <v>20</v>
      </c>
      <c r="AQ857" s="119">
        <v>20</v>
      </c>
      <c r="AR857" s="119">
        <v>8</v>
      </c>
      <c r="AS857" s="119"/>
      <c r="AT857" s="119"/>
      <c r="AU857" s="119"/>
      <c r="AV857" s="119"/>
      <c r="AW857" s="119"/>
      <c r="AX857" s="119"/>
      <c r="AY857" s="119"/>
      <c r="AZ857" s="120"/>
      <c r="BA857" s="120"/>
      <c r="BB857" s="120"/>
      <c r="BC857" s="120"/>
      <c r="BD857" s="83"/>
      <c r="BE857" s="84"/>
      <c r="BF857" s="84"/>
      <c r="BG857" s="84"/>
      <c r="BH857" s="85"/>
    </row>
    <row r="858" spans="1:60" ht="15" x14ac:dyDescent="0.25">
      <c r="A858" s="2248"/>
      <c r="B858" s="107" t="s">
        <v>657</v>
      </c>
      <c r="C858" s="93" t="s">
        <v>274</v>
      </c>
      <c r="D858" s="422" t="s">
        <v>10</v>
      </c>
      <c r="E858" s="140" t="s">
        <v>1762</v>
      </c>
      <c r="F858" s="441"/>
      <c r="G858" s="118"/>
      <c r="H858" s="141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  <c r="AA858" s="119"/>
      <c r="AB858" s="120"/>
      <c r="AC858" s="120"/>
      <c r="AD858" s="120"/>
      <c r="AE858" s="120"/>
      <c r="AF858" s="120"/>
      <c r="AG858" s="120"/>
      <c r="AH858" s="120"/>
      <c r="AI858" s="100"/>
      <c r="AJ858" s="101"/>
      <c r="AK858" s="102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19"/>
      <c r="AW858" s="119"/>
      <c r="AX858" s="119"/>
      <c r="AY858" s="119"/>
      <c r="AZ858" s="119"/>
      <c r="BA858" s="119"/>
      <c r="BB858" s="119"/>
      <c r="BC858" s="119"/>
      <c r="BD858" s="83"/>
      <c r="BE858" s="84"/>
      <c r="BF858" s="84"/>
      <c r="BG858" s="84"/>
      <c r="BH858" s="85"/>
    </row>
    <row r="859" spans="1:60" ht="14.25" x14ac:dyDescent="0.2">
      <c r="A859" s="2249"/>
      <c r="B859" s="94">
        <v>11</v>
      </c>
      <c r="C859" s="95"/>
      <c r="D859" s="95" t="s">
        <v>843</v>
      </c>
      <c r="E859" s="95">
        <f>SUM(E847:E858)</f>
        <v>694</v>
      </c>
      <c r="F859" s="765">
        <f>SUM(F847:F858)</f>
        <v>694</v>
      </c>
      <c r="G859" s="96"/>
      <c r="H859" s="113"/>
      <c r="I859" s="99"/>
      <c r="J859" s="99">
        <f t="shared" ref="J859:BH859" si="74">SUM(J847:J858)</f>
        <v>16</v>
      </c>
      <c r="K859" s="99">
        <f t="shared" si="74"/>
        <v>16</v>
      </c>
      <c r="L859" s="99">
        <f t="shared" si="74"/>
        <v>16</v>
      </c>
      <c r="M859" s="99">
        <f t="shared" si="74"/>
        <v>24</v>
      </c>
      <c r="N859" s="99">
        <f t="shared" si="74"/>
        <v>24</v>
      </c>
      <c r="O859" s="99">
        <f t="shared" si="74"/>
        <v>12</v>
      </c>
      <c r="P859" s="99">
        <f t="shared" si="74"/>
        <v>28</v>
      </c>
      <c r="Q859" s="99">
        <f t="shared" si="74"/>
        <v>32</v>
      </c>
      <c r="R859" s="99">
        <f t="shared" si="74"/>
        <v>20</v>
      </c>
      <c r="S859" s="99">
        <f t="shared" si="74"/>
        <v>20</v>
      </c>
      <c r="T859" s="99">
        <f t="shared" si="74"/>
        <v>14</v>
      </c>
      <c r="U859" s="99">
        <f t="shared" si="74"/>
        <v>20</v>
      </c>
      <c r="V859" s="99">
        <f t="shared" si="74"/>
        <v>20</v>
      </c>
      <c r="W859" s="99">
        <f t="shared" si="74"/>
        <v>20</v>
      </c>
      <c r="X859" s="99">
        <f t="shared" si="74"/>
        <v>20</v>
      </c>
      <c r="Y859" s="99">
        <f t="shared" si="74"/>
        <v>20</v>
      </c>
      <c r="Z859" s="99">
        <f t="shared" si="74"/>
        <v>20</v>
      </c>
      <c r="AA859" s="99">
        <f t="shared" si="74"/>
        <v>20</v>
      </c>
      <c r="AB859" s="99">
        <f t="shared" si="74"/>
        <v>22</v>
      </c>
      <c r="AC859" s="99">
        <f t="shared" si="74"/>
        <v>20</v>
      </c>
      <c r="AD859" s="99">
        <f t="shared" si="74"/>
        <v>20</v>
      </c>
      <c r="AE859" s="99">
        <f t="shared" si="74"/>
        <v>20</v>
      </c>
      <c r="AF859" s="99">
        <f t="shared" si="74"/>
        <v>20</v>
      </c>
      <c r="AG859" s="99">
        <f t="shared" si="74"/>
        <v>20</v>
      </c>
      <c r="AH859" s="99">
        <f t="shared" si="74"/>
        <v>20</v>
      </c>
      <c r="AI859" s="123">
        <f t="shared" si="74"/>
        <v>0</v>
      </c>
      <c r="AJ859" s="124">
        <f t="shared" si="74"/>
        <v>0</v>
      </c>
      <c r="AK859" s="125">
        <f t="shared" si="74"/>
        <v>0</v>
      </c>
      <c r="AL859" s="99">
        <f t="shared" si="74"/>
        <v>20</v>
      </c>
      <c r="AM859" s="99">
        <f t="shared" si="74"/>
        <v>20</v>
      </c>
      <c r="AN859" s="99">
        <f t="shared" si="74"/>
        <v>20</v>
      </c>
      <c r="AO859" s="99">
        <f t="shared" si="74"/>
        <v>8</v>
      </c>
      <c r="AP859" s="99">
        <f t="shared" si="74"/>
        <v>20</v>
      </c>
      <c r="AQ859" s="99">
        <f t="shared" si="74"/>
        <v>20</v>
      </c>
      <c r="AR859" s="99">
        <f t="shared" si="74"/>
        <v>20</v>
      </c>
      <c r="AS859" s="99">
        <f t="shared" si="74"/>
        <v>24</v>
      </c>
      <c r="AT859" s="99">
        <f t="shared" si="74"/>
        <v>24</v>
      </c>
      <c r="AU859" s="99">
        <f t="shared" si="74"/>
        <v>0</v>
      </c>
      <c r="AV859" s="99">
        <f t="shared" si="74"/>
        <v>0</v>
      </c>
      <c r="AW859" s="99">
        <f t="shared" si="74"/>
        <v>0</v>
      </c>
      <c r="AX859" s="99">
        <f t="shared" si="74"/>
        <v>0</v>
      </c>
      <c r="AY859" s="99">
        <f t="shared" si="74"/>
        <v>0</v>
      </c>
      <c r="AZ859" s="99">
        <f t="shared" si="74"/>
        <v>0</v>
      </c>
      <c r="BA859" s="99">
        <f t="shared" si="74"/>
        <v>0</v>
      </c>
      <c r="BB859" s="99">
        <f t="shared" si="74"/>
        <v>0</v>
      </c>
      <c r="BC859" s="99">
        <f t="shared" si="74"/>
        <v>0</v>
      </c>
      <c r="BD859" s="126">
        <f t="shared" si="74"/>
        <v>0</v>
      </c>
      <c r="BE859" s="127">
        <f t="shared" si="74"/>
        <v>0</v>
      </c>
      <c r="BF859" s="127">
        <f t="shared" si="74"/>
        <v>0</v>
      </c>
      <c r="BG859" s="127">
        <f t="shared" si="74"/>
        <v>0</v>
      </c>
      <c r="BH859" s="128">
        <f t="shared" si="74"/>
        <v>0</v>
      </c>
    </row>
    <row r="860" spans="1:60" ht="17.25" customHeight="1" x14ac:dyDescent="0.2">
      <c r="A860" s="877"/>
      <c r="B860" s="159" t="s">
        <v>1871</v>
      </c>
      <c r="C860" s="147" t="s">
        <v>153</v>
      </c>
      <c r="D860" s="148" t="s">
        <v>148</v>
      </c>
      <c r="E860" s="108">
        <v>30</v>
      </c>
      <c r="F860" s="763">
        <v>30</v>
      </c>
      <c r="G860" s="116" t="s">
        <v>421</v>
      </c>
      <c r="H860" s="81" t="s">
        <v>420</v>
      </c>
      <c r="I860" s="81">
        <v>6</v>
      </c>
      <c r="J860" s="81">
        <v>6</v>
      </c>
      <c r="K860" s="81">
        <v>6</v>
      </c>
      <c r="L860" s="81">
        <v>6</v>
      </c>
      <c r="M860" s="81">
        <v>6</v>
      </c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92"/>
      <c r="AA860" s="92"/>
      <c r="AB860" s="92"/>
      <c r="AC860" s="81"/>
      <c r="AD860" s="81"/>
      <c r="AE860" s="81"/>
      <c r="AF860" s="81"/>
      <c r="AG860" s="81"/>
      <c r="AH860" s="81"/>
      <c r="AI860" s="83"/>
      <c r="AJ860" s="84"/>
      <c r="AK860" s="85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3"/>
      <c r="BE860" s="84"/>
      <c r="BF860" s="84"/>
      <c r="BG860" s="84"/>
      <c r="BH860" s="85"/>
    </row>
    <row r="861" spans="1:60" ht="17.25" customHeight="1" x14ac:dyDescent="0.2">
      <c r="A861" s="877"/>
      <c r="B861" s="159" t="s">
        <v>1871</v>
      </c>
      <c r="C861" s="147" t="s">
        <v>154</v>
      </c>
      <c r="D861" s="148" t="s">
        <v>136</v>
      </c>
      <c r="E861" s="108">
        <v>15</v>
      </c>
      <c r="F861" s="763">
        <v>15</v>
      </c>
      <c r="G861" s="116" t="s">
        <v>376</v>
      </c>
      <c r="H861" s="81" t="s">
        <v>419</v>
      </c>
      <c r="I861" s="81"/>
      <c r="J861" s="81"/>
      <c r="K861" s="81"/>
      <c r="L861" s="81"/>
      <c r="M861" s="81"/>
      <c r="N861" s="81">
        <v>6</v>
      </c>
      <c r="O861" s="81">
        <v>6</v>
      </c>
      <c r="P861" s="81">
        <v>3</v>
      </c>
      <c r="Q861" s="81"/>
      <c r="R861" s="81"/>
      <c r="S861" s="81"/>
      <c r="T861" s="81"/>
      <c r="U861" s="81"/>
      <c r="V861" s="81"/>
      <c r="W861" s="81"/>
      <c r="X861" s="81"/>
      <c r="Y861" s="81"/>
      <c r="Z861" s="92"/>
      <c r="AA861" s="92"/>
      <c r="AB861" s="92"/>
      <c r="AC861" s="81"/>
      <c r="AD861" s="81"/>
      <c r="AE861" s="81"/>
      <c r="AF861" s="81"/>
      <c r="AG861" s="81"/>
      <c r="AH861" s="81"/>
      <c r="AI861" s="83"/>
      <c r="AJ861" s="84"/>
      <c r="AK861" s="85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3"/>
      <c r="BE861" s="84"/>
      <c r="BF861" s="84"/>
      <c r="BG861" s="84"/>
      <c r="BH861" s="85"/>
    </row>
    <row r="862" spans="1:60" ht="17.25" customHeight="1" x14ac:dyDescent="0.2">
      <c r="A862" s="877"/>
      <c r="B862" s="159" t="s">
        <v>1871</v>
      </c>
      <c r="C862" s="147" t="s">
        <v>1052</v>
      </c>
      <c r="D862" s="148" t="s">
        <v>149</v>
      </c>
      <c r="E862" s="108">
        <v>30</v>
      </c>
      <c r="F862" s="763">
        <v>30</v>
      </c>
      <c r="G862" s="116" t="s">
        <v>329</v>
      </c>
      <c r="H862" s="81" t="s">
        <v>416</v>
      </c>
      <c r="I862" s="81">
        <v>6</v>
      </c>
      <c r="J862" s="81">
        <v>6</v>
      </c>
      <c r="K862" s="81">
        <v>6</v>
      </c>
      <c r="L862" s="81">
        <v>6</v>
      </c>
      <c r="M862" s="81">
        <v>6</v>
      </c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92"/>
      <c r="AA862" s="92"/>
      <c r="AB862" s="92"/>
      <c r="AC862" s="81"/>
      <c r="AD862" s="81"/>
      <c r="AE862" s="81"/>
      <c r="AF862" s="81"/>
      <c r="AG862" s="81"/>
      <c r="AH862" s="81"/>
      <c r="AI862" s="83"/>
      <c r="AJ862" s="84"/>
      <c r="AK862" s="85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3"/>
      <c r="BE862" s="84"/>
      <c r="BF862" s="84"/>
      <c r="BG862" s="84"/>
      <c r="BH862" s="85"/>
    </row>
    <row r="863" spans="1:60" ht="17.25" customHeight="1" x14ac:dyDescent="0.2">
      <c r="A863" s="877"/>
      <c r="B863" s="159" t="s">
        <v>1871</v>
      </c>
      <c r="C863" s="147" t="s">
        <v>156</v>
      </c>
      <c r="D863" s="148" t="s">
        <v>862</v>
      </c>
      <c r="E863" s="108">
        <v>45</v>
      </c>
      <c r="F863" s="763">
        <v>45</v>
      </c>
      <c r="G863" s="116" t="s">
        <v>863</v>
      </c>
      <c r="H863" s="81" t="s">
        <v>414</v>
      </c>
      <c r="I863" s="81"/>
      <c r="J863" s="81"/>
      <c r="K863" s="81"/>
      <c r="L863" s="81"/>
      <c r="M863" s="81"/>
      <c r="N863" s="81"/>
      <c r="O863" s="81"/>
      <c r="P863" s="81">
        <v>20</v>
      </c>
      <c r="Q863" s="81">
        <v>20</v>
      </c>
      <c r="R863" s="81">
        <v>5</v>
      </c>
      <c r="S863" s="81"/>
      <c r="T863" s="81"/>
      <c r="U863" s="81"/>
      <c r="V863" s="81"/>
      <c r="W863" s="81"/>
      <c r="X863" s="81"/>
      <c r="Y863" s="81"/>
      <c r="Z863" s="92"/>
      <c r="AA863" s="92"/>
      <c r="AB863" s="92"/>
      <c r="AC863" s="81"/>
      <c r="AD863" s="81"/>
      <c r="AE863" s="81"/>
      <c r="AF863" s="81"/>
      <c r="AG863" s="81"/>
      <c r="AH863" s="81"/>
      <c r="AI863" s="83"/>
      <c r="AJ863" s="84"/>
      <c r="AK863" s="85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3"/>
      <c r="BE863" s="84"/>
      <c r="BF863" s="84"/>
      <c r="BG863" s="84"/>
      <c r="BH863" s="85"/>
    </row>
    <row r="864" spans="1:60" ht="17.25" customHeight="1" x14ac:dyDescent="0.2">
      <c r="A864" s="877"/>
      <c r="B864" s="159" t="s">
        <v>1871</v>
      </c>
      <c r="C864" s="147" t="s">
        <v>864</v>
      </c>
      <c r="D864" s="148" t="s">
        <v>59</v>
      </c>
      <c r="E864" s="108">
        <v>30</v>
      </c>
      <c r="F864" s="763">
        <v>30</v>
      </c>
      <c r="G864" s="116" t="s">
        <v>376</v>
      </c>
      <c r="H864" s="81" t="s">
        <v>419</v>
      </c>
      <c r="I864" s="81"/>
      <c r="J864" s="81"/>
      <c r="K864" s="81"/>
      <c r="L864" s="81"/>
      <c r="M864" s="81"/>
      <c r="N864" s="81"/>
      <c r="O864" s="81"/>
      <c r="P864" s="81"/>
      <c r="Q864" s="81">
        <v>8</v>
      </c>
      <c r="R864" s="81">
        <v>8</v>
      </c>
      <c r="S864" s="81">
        <v>8</v>
      </c>
      <c r="T864" s="81">
        <v>6</v>
      </c>
      <c r="U864" s="81"/>
      <c r="V864" s="81"/>
      <c r="W864" s="81"/>
      <c r="X864" s="81"/>
      <c r="Y864" s="81"/>
      <c r="Z864" s="92"/>
      <c r="AA864" s="92"/>
      <c r="AB864" s="92"/>
      <c r="AC864" s="81"/>
      <c r="AD864" s="81"/>
      <c r="AE864" s="81"/>
      <c r="AF864" s="81"/>
      <c r="AG864" s="81"/>
      <c r="AH864" s="81"/>
      <c r="AI864" s="83"/>
      <c r="AJ864" s="84"/>
      <c r="AK864" s="85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3"/>
      <c r="BE864" s="84"/>
      <c r="BF864" s="84"/>
      <c r="BG864" s="84"/>
      <c r="BH864" s="85"/>
    </row>
    <row r="865" spans="1:60" ht="15" x14ac:dyDescent="0.25">
      <c r="A865" s="879"/>
      <c r="B865" s="159" t="s">
        <v>1871</v>
      </c>
      <c r="C865" s="138" t="s">
        <v>158</v>
      </c>
      <c r="D865" s="160" t="s">
        <v>852</v>
      </c>
      <c r="E865" s="140">
        <f>SUM(I865:AH865)</f>
        <v>90</v>
      </c>
      <c r="F865" s="441">
        <f>SUM(J865:AI865)</f>
        <v>90</v>
      </c>
      <c r="G865" s="79" t="s">
        <v>380</v>
      </c>
      <c r="H865" s="141" t="s">
        <v>146</v>
      </c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>
        <v>4</v>
      </c>
      <c r="T865" s="119">
        <v>4</v>
      </c>
      <c r="U865" s="119">
        <v>4</v>
      </c>
      <c r="V865" s="119">
        <v>4</v>
      </c>
      <c r="W865" s="119">
        <v>4</v>
      </c>
      <c r="X865" s="119">
        <v>4</v>
      </c>
      <c r="Y865" s="119">
        <v>4</v>
      </c>
      <c r="Z865" s="119">
        <v>4</v>
      </c>
      <c r="AA865" s="119">
        <v>4</v>
      </c>
      <c r="AB865" s="119">
        <v>8</v>
      </c>
      <c r="AC865" s="119">
        <v>8</v>
      </c>
      <c r="AD865" s="119">
        <v>8</v>
      </c>
      <c r="AE865" s="119">
        <v>8</v>
      </c>
      <c r="AF865" s="119">
        <v>8</v>
      </c>
      <c r="AG865" s="119">
        <v>8</v>
      </c>
      <c r="AH865" s="425">
        <v>6</v>
      </c>
      <c r="AI865" s="83"/>
      <c r="AJ865" s="84"/>
      <c r="AK865" s="85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83"/>
      <c r="BE865" s="84"/>
      <c r="BF865" s="84"/>
      <c r="BG865" s="84"/>
      <c r="BH865" s="85"/>
    </row>
    <row r="866" spans="1:60" ht="15" x14ac:dyDescent="0.25">
      <c r="A866" s="880"/>
      <c r="B866" s="159" t="s">
        <v>1871</v>
      </c>
      <c r="C866" s="426" t="s">
        <v>157</v>
      </c>
      <c r="D866" s="427" t="s">
        <v>124</v>
      </c>
      <c r="E866" s="140">
        <f>SUM(I866:AH866)</f>
        <v>45</v>
      </c>
      <c r="F866" s="441">
        <f>SUM(J866:AI866)</f>
        <v>45</v>
      </c>
      <c r="G866" s="79" t="s">
        <v>374</v>
      </c>
      <c r="H866" s="141" t="s">
        <v>132</v>
      </c>
      <c r="I866" s="119"/>
      <c r="J866" s="119"/>
      <c r="K866" s="119"/>
      <c r="L866" s="119"/>
      <c r="M866" s="119"/>
      <c r="N866" s="119">
        <v>8</v>
      </c>
      <c r="O866" s="119">
        <v>8</v>
      </c>
      <c r="P866" s="119">
        <v>8</v>
      </c>
      <c r="Q866" s="119">
        <v>8</v>
      </c>
      <c r="R866" s="119">
        <v>8</v>
      </c>
      <c r="S866" s="119">
        <v>5</v>
      </c>
      <c r="T866" s="119"/>
      <c r="U866" s="119"/>
      <c r="V866" s="119"/>
      <c r="W866" s="119"/>
      <c r="X866" s="119"/>
      <c r="Y866" s="119"/>
      <c r="Z866" s="119"/>
      <c r="AA866" s="119"/>
      <c r="AB866" s="120"/>
      <c r="AC866" s="120"/>
      <c r="AD866" s="120"/>
      <c r="AE866" s="120"/>
      <c r="AF866" s="120"/>
      <c r="AG866" s="120"/>
      <c r="AH866" s="120"/>
      <c r="AI866" s="83"/>
      <c r="AJ866" s="84"/>
      <c r="AK866" s="85"/>
      <c r="AL866" s="119"/>
      <c r="AM866" s="119"/>
      <c r="AN866" s="119"/>
      <c r="AO866" s="119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83"/>
      <c r="BE866" s="84"/>
      <c r="BF866" s="84"/>
      <c r="BG866" s="84"/>
      <c r="BH866" s="85"/>
    </row>
    <row r="867" spans="1:60" ht="15" x14ac:dyDescent="0.25">
      <c r="A867" s="2248"/>
      <c r="B867" s="159" t="s">
        <v>1871</v>
      </c>
      <c r="C867" s="93" t="s">
        <v>167</v>
      </c>
      <c r="D867" s="428" t="s">
        <v>1053</v>
      </c>
      <c r="E867" s="429">
        <v>45</v>
      </c>
      <c r="F867" s="766">
        <v>45</v>
      </c>
      <c r="G867" s="430" t="s">
        <v>379</v>
      </c>
      <c r="H867" s="141" t="s">
        <v>147</v>
      </c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  <c r="AA867" s="119"/>
      <c r="AB867" s="119"/>
      <c r="AC867" s="119">
        <v>8</v>
      </c>
      <c r="AD867" s="119">
        <v>8</v>
      </c>
      <c r="AE867" s="119">
        <v>8</v>
      </c>
      <c r="AF867" s="119">
        <v>8</v>
      </c>
      <c r="AG867" s="119">
        <v>8</v>
      </c>
      <c r="AH867" s="119">
        <v>5</v>
      </c>
      <c r="AI867" s="100"/>
      <c r="AJ867" s="101"/>
      <c r="AK867" s="102"/>
      <c r="AL867" s="119"/>
      <c r="AM867" s="119"/>
      <c r="AN867" s="119"/>
      <c r="AO867" s="119"/>
      <c r="AP867" s="119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83"/>
      <c r="BE867" s="84"/>
      <c r="BF867" s="84"/>
      <c r="BG867" s="84"/>
      <c r="BH867" s="85"/>
    </row>
    <row r="868" spans="1:60" ht="15" x14ac:dyDescent="0.25">
      <c r="A868" s="2248"/>
      <c r="B868" s="159" t="s">
        <v>1871</v>
      </c>
      <c r="C868" s="93" t="s">
        <v>168</v>
      </c>
      <c r="D868" s="428" t="s">
        <v>1054</v>
      </c>
      <c r="E868" s="429">
        <v>60</v>
      </c>
      <c r="F868" s="766">
        <v>60</v>
      </c>
      <c r="G868" s="430" t="s">
        <v>370</v>
      </c>
      <c r="H868" s="141" t="s">
        <v>144</v>
      </c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  <c r="AA868" s="119"/>
      <c r="AB868" s="120"/>
      <c r="AC868" s="120"/>
      <c r="AD868" s="120"/>
      <c r="AE868" s="120"/>
      <c r="AF868" s="120"/>
      <c r="AG868" s="120"/>
      <c r="AH868" s="120"/>
      <c r="AI868" s="100"/>
      <c r="AJ868" s="101"/>
      <c r="AK868" s="102"/>
      <c r="AL868" s="119">
        <v>12</v>
      </c>
      <c r="AM868" s="119">
        <v>12</v>
      </c>
      <c r="AN868" s="119">
        <v>12</v>
      </c>
      <c r="AO868" s="119">
        <v>12</v>
      </c>
      <c r="AP868" s="119">
        <v>12</v>
      </c>
      <c r="AQ868" s="119"/>
      <c r="AR868" s="119"/>
      <c r="AS868" s="119"/>
      <c r="AT868" s="119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83"/>
      <c r="BE868" s="84"/>
      <c r="BF868" s="84"/>
      <c r="BG868" s="84"/>
      <c r="BH868" s="85"/>
    </row>
    <row r="869" spans="1:60" ht="15" x14ac:dyDescent="0.25">
      <c r="A869" s="2248"/>
      <c r="B869" s="159" t="s">
        <v>1871</v>
      </c>
      <c r="C869" s="93" t="s">
        <v>162</v>
      </c>
      <c r="D869" s="428" t="s">
        <v>1055</v>
      </c>
      <c r="E869" s="429">
        <v>45</v>
      </c>
      <c r="F869" s="766">
        <v>45</v>
      </c>
      <c r="G869" s="430" t="s">
        <v>379</v>
      </c>
      <c r="H869" s="141" t="s">
        <v>147</v>
      </c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  <c r="AB869" s="120"/>
      <c r="AC869" s="120"/>
      <c r="AD869" s="120"/>
      <c r="AE869" s="120"/>
      <c r="AF869" s="120"/>
      <c r="AG869" s="120"/>
      <c r="AH869" s="120"/>
      <c r="AI869" s="100"/>
      <c r="AJ869" s="101"/>
      <c r="AK869" s="102"/>
      <c r="AL869" s="119">
        <v>8</v>
      </c>
      <c r="AM869" s="119">
        <v>8</v>
      </c>
      <c r="AN869" s="119">
        <v>8</v>
      </c>
      <c r="AO869" s="119">
        <v>8</v>
      </c>
      <c r="AP869" s="119">
        <v>8</v>
      </c>
      <c r="AQ869" s="119">
        <v>5</v>
      </c>
      <c r="AR869" s="119"/>
      <c r="AS869" s="119"/>
      <c r="AT869" s="119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83"/>
      <c r="BE869" s="84"/>
      <c r="BF869" s="84"/>
      <c r="BG869" s="84"/>
      <c r="BH869" s="85"/>
    </row>
    <row r="870" spans="1:60" ht="15" x14ac:dyDescent="0.25">
      <c r="A870" s="2248"/>
      <c r="B870" s="159" t="s">
        <v>1871</v>
      </c>
      <c r="C870" s="93" t="s">
        <v>119</v>
      </c>
      <c r="D870" s="428" t="s">
        <v>1056</v>
      </c>
      <c r="E870" s="429">
        <v>45</v>
      </c>
      <c r="F870" s="766">
        <v>45</v>
      </c>
      <c r="G870" s="430" t="s">
        <v>368</v>
      </c>
      <c r="H870" s="141" t="s">
        <v>127</v>
      </c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>
        <v>12</v>
      </c>
      <c r="U870" s="119">
        <v>12</v>
      </c>
      <c r="V870" s="119">
        <v>12</v>
      </c>
      <c r="W870" s="119">
        <v>9</v>
      </c>
      <c r="X870" s="119"/>
      <c r="Y870" s="119"/>
      <c r="Z870" s="119"/>
      <c r="AA870" s="119"/>
      <c r="AB870" s="120"/>
      <c r="AC870" s="120"/>
      <c r="AD870" s="120"/>
      <c r="AE870" s="120"/>
      <c r="AF870" s="120"/>
      <c r="AG870" s="120"/>
      <c r="AH870" s="120"/>
      <c r="AI870" s="100"/>
      <c r="AJ870" s="101"/>
      <c r="AK870" s="102"/>
      <c r="AL870" s="120"/>
      <c r="AM870" s="120"/>
      <c r="AN870" s="120"/>
      <c r="AO870" s="119"/>
      <c r="AP870" s="119"/>
      <c r="AQ870" s="119"/>
      <c r="AR870" s="119"/>
      <c r="AS870" s="119"/>
      <c r="AT870" s="119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83"/>
      <c r="BE870" s="84"/>
      <c r="BF870" s="84"/>
      <c r="BG870" s="84"/>
      <c r="BH870" s="85"/>
    </row>
    <row r="871" spans="1:60" ht="15" x14ac:dyDescent="0.25">
      <c r="A871" s="2248"/>
      <c r="B871" s="159" t="s">
        <v>1871</v>
      </c>
      <c r="C871" s="93" t="s">
        <v>169</v>
      </c>
      <c r="D871" s="428" t="s">
        <v>1057</v>
      </c>
      <c r="E871" s="429">
        <v>90</v>
      </c>
      <c r="F871" s="766">
        <v>90</v>
      </c>
      <c r="G871" s="430" t="s">
        <v>371</v>
      </c>
      <c r="H871" s="141" t="s">
        <v>125</v>
      </c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  <c r="AA871" s="119"/>
      <c r="AB871" s="120"/>
      <c r="AC871" s="120"/>
      <c r="AD871" s="120"/>
      <c r="AE871" s="120"/>
      <c r="AF871" s="120"/>
      <c r="AG871" s="120"/>
      <c r="AH871" s="120"/>
      <c r="AI871" s="100"/>
      <c r="AJ871" s="101"/>
      <c r="AK871" s="102"/>
      <c r="AL871" s="120"/>
      <c r="AM871" s="120"/>
      <c r="AN871" s="120"/>
      <c r="AO871" s="119"/>
      <c r="AP871" s="119"/>
      <c r="AQ871" s="119"/>
      <c r="AR871" s="119"/>
      <c r="AS871" s="119"/>
      <c r="AT871" s="119"/>
      <c r="AU871" s="119">
        <v>16</v>
      </c>
      <c r="AV871" s="119">
        <v>16</v>
      </c>
      <c r="AW871" s="119">
        <v>16</v>
      </c>
      <c r="AX871" s="119">
        <v>16</v>
      </c>
      <c r="AY871" s="119">
        <v>16</v>
      </c>
      <c r="AZ871" s="119">
        <v>16</v>
      </c>
      <c r="BA871" s="120"/>
      <c r="BB871" s="120"/>
      <c r="BC871" s="120"/>
      <c r="BD871" s="83"/>
      <c r="BE871" s="84"/>
      <c r="BF871" s="84"/>
      <c r="BG871" s="84"/>
      <c r="BH871" s="85"/>
    </row>
    <row r="872" spans="1:60" ht="15" x14ac:dyDescent="0.25">
      <c r="A872" s="2248"/>
      <c r="B872" s="159" t="s">
        <v>1871</v>
      </c>
      <c r="C872" s="93" t="s">
        <v>164</v>
      </c>
      <c r="D872" s="428" t="s">
        <v>1058</v>
      </c>
      <c r="E872" s="429">
        <v>45</v>
      </c>
      <c r="F872" s="766">
        <v>45</v>
      </c>
      <c r="G872" s="430" t="s">
        <v>365</v>
      </c>
      <c r="H872" s="141" t="s">
        <v>130</v>
      </c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  <c r="AA872" s="119"/>
      <c r="AB872" s="120"/>
      <c r="AC872" s="120"/>
      <c r="AD872" s="120"/>
      <c r="AE872" s="120"/>
      <c r="AF872" s="120"/>
      <c r="AG872" s="120"/>
      <c r="AH872" s="120"/>
      <c r="AI872" s="100"/>
      <c r="AJ872" s="101"/>
      <c r="AK872" s="102"/>
      <c r="AL872" s="120"/>
      <c r="AM872" s="120"/>
      <c r="AN872" s="120"/>
      <c r="AO872" s="119"/>
      <c r="AP872" s="119"/>
      <c r="AQ872" s="119">
        <v>12</v>
      </c>
      <c r="AR872" s="119">
        <v>12</v>
      </c>
      <c r="AS872" s="119">
        <v>12</v>
      </c>
      <c r="AT872" s="119">
        <v>9</v>
      </c>
      <c r="AU872" s="120"/>
      <c r="AV872" s="119"/>
      <c r="AW872" s="119"/>
      <c r="AX872" s="119"/>
      <c r="AY872" s="119"/>
      <c r="AZ872" s="120"/>
      <c r="BA872" s="120"/>
      <c r="BB872" s="120"/>
      <c r="BC872" s="120"/>
      <c r="BD872" s="83"/>
      <c r="BE872" s="84"/>
      <c r="BF872" s="84"/>
      <c r="BG872" s="84"/>
      <c r="BH872" s="85"/>
    </row>
    <row r="873" spans="1:60" ht="15" x14ac:dyDescent="0.25">
      <c r="A873" s="2248"/>
      <c r="B873" s="159" t="s">
        <v>1871</v>
      </c>
      <c r="C873" s="93" t="s">
        <v>170</v>
      </c>
      <c r="D873" s="428" t="s">
        <v>1034</v>
      </c>
      <c r="E873" s="429">
        <v>60</v>
      </c>
      <c r="F873" s="766">
        <v>60</v>
      </c>
      <c r="G873" s="430" t="s">
        <v>375</v>
      </c>
      <c r="H873" s="141" t="s">
        <v>126</v>
      </c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  <c r="AA873" s="119"/>
      <c r="AB873" s="120"/>
      <c r="AC873" s="120"/>
      <c r="AD873" s="120"/>
      <c r="AE873" s="120"/>
      <c r="AF873" s="119">
        <v>20</v>
      </c>
      <c r="AG873" s="119">
        <v>20</v>
      </c>
      <c r="AH873" s="119">
        <v>20</v>
      </c>
      <c r="AI873" s="100"/>
      <c r="AJ873" s="101"/>
      <c r="AK873" s="102"/>
      <c r="AL873" s="120"/>
      <c r="AM873" s="120"/>
      <c r="AN873" s="120"/>
      <c r="AO873" s="119"/>
      <c r="AP873" s="119"/>
      <c r="AQ873" s="119"/>
      <c r="AR873" s="119"/>
      <c r="AS873" s="119"/>
      <c r="AT873" s="119"/>
      <c r="AU873" s="120"/>
      <c r="AV873" s="120"/>
      <c r="AW873" s="120"/>
      <c r="AX873" s="120"/>
      <c r="AY873" s="119"/>
      <c r="AZ873" s="119"/>
      <c r="BA873" s="119"/>
      <c r="BB873" s="119"/>
      <c r="BC873" s="119"/>
      <c r="BD873" s="83"/>
      <c r="BE873" s="84"/>
      <c r="BF873" s="84"/>
      <c r="BG873" s="84"/>
      <c r="BH873" s="85"/>
    </row>
    <row r="874" spans="1:60" ht="15" x14ac:dyDescent="0.25">
      <c r="A874" s="2248"/>
      <c r="B874" s="159" t="s">
        <v>1871</v>
      </c>
      <c r="C874" s="93" t="s">
        <v>171</v>
      </c>
      <c r="D874" s="428" t="s">
        <v>1035</v>
      </c>
      <c r="E874" s="429">
        <v>60</v>
      </c>
      <c r="F874" s="766">
        <v>60</v>
      </c>
      <c r="G874" s="430" t="s">
        <v>371</v>
      </c>
      <c r="H874" s="141" t="s">
        <v>125</v>
      </c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D874" s="119"/>
      <c r="AE874" s="119"/>
      <c r="AF874" s="119"/>
      <c r="AG874" s="119"/>
      <c r="AH874" s="119"/>
      <c r="AI874" s="156"/>
      <c r="AJ874" s="157"/>
      <c r="AK874" s="158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19">
        <v>8</v>
      </c>
      <c r="AZ874" s="119">
        <v>8</v>
      </c>
      <c r="BA874" s="119">
        <v>16</v>
      </c>
      <c r="BB874" s="119">
        <v>16</v>
      </c>
      <c r="BC874" s="119">
        <v>12</v>
      </c>
      <c r="BD874" s="83"/>
      <c r="BE874" s="84"/>
      <c r="BF874" s="84"/>
      <c r="BG874" s="84"/>
      <c r="BH874" s="85"/>
    </row>
    <row r="875" spans="1:60" ht="15" x14ac:dyDescent="0.25">
      <c r="A875" s="2248"/>
      <c r="B875" s="159" t="s">
        <v>1871</v>
      </c>
      <c r="C875" s="93" t="s">
        <v>174</v>
      </c>
      <c r="D875" s="428" t="s">
        <v>1059</v>
      </c>
      <c r="E875" s="429">
        <v>60</v>
      </c>
      <c r="F875" s="766">
        <v>60</v>
      </c>
      <c r="G875" s="430" t="s">
        <v>379</v>
      </c>
      <c r="H875" s="141" t="s">
        <v>147</v>
      </c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D875" s="119"/>
      <c r="AE875" s="119"/>
      <c r="AF875" s="119"/>
      <c r="AG875" s="119"/>
      <c r="AH875" s="119"/>
      <c r="AI875" s="100"/>
      <c r="AJ875" s="101"/>
      <c r="AK875" s="102"/>
      <c r="AL875" s="120"/>
      <c r="AM875" s="120"/>
      <c r="AN875" s="120"/>
      <c r="AO875" s="120"/>
      <c r="AP875" s="119"/>
      <c r="AQ875" s="119"/>
      <c r="AR875" s="119"/>
      <c r="AS875" s="119">
        <v>12</v>
      </c>
      <c r="AT875" s="119">
        <v>12</v>
      </c>
      <c r="AU875" s="119">
        <v>12</v>
      </c>
      <c r="AV875" s="119">
        <v>12</v>
      </c>
      <c r="AW875" s="119">
        <v>12</v>
      </c>
      <c r="AX875" s="119"/>
      <c r="AY875" s="119"/>
      <c r="AZ875" s="120"/>
      <c r="BA875" s="120"/>
      <c r="BB875" s="120"/>
      <c r="BC875" s="120"/>
      <c r="BD875" s="83"/>
      <c r="BE875" s="84"/>
      <c r="BF875" s="84"/>
      <c r="BG875" s="84"/>
      <c r="BH875" s="85"/>
    </row>
    <row r="876" spans="1:60" ht="14.25" x14ac:dyDescent="0.2">
      <c r="A876" s="2249"/>
      <c r="B876" s="424">
        <v>8</v>
      </c>
      <c r="C876" s="95"/>
      <c r="D876" s="95" t="s">
        <v>843</v>
      </c>
      <c r="E876" s="95">
        <f>SUM(E867:E875)</f>
        <v>510</v>
      </c>
      <c r="F876" s="765">
        <f>SUM(F867:F875)</f>
        <v>510</v>
      </c>
      <c r="G876" s="96"/>
      <c r="H876" s="113"/>
      <c r="I876" s="99"/>
      <c r="J876" s="99">
        <f t="shared" ref="J876:BH876" si="75">SUM(J867:J875)</f>
        <v>0</v>
      </c>
      <c r="K876" s="99">
        <f t="shared" si="75"/>
        <v>0</v>
      </c>
      <c r="L876" s="99">
        <f t="shared" si="75"/>
        <v>0</v>
      </c>
      <c r="M876" s="99">
        <f t="shared" si="75"/>
        <v>0</v>
      </c>
      <c r="N876" s="99">
        <f t="shared" si="75"/>
        <v>0</v>
      </c>
      <c r="O876" s="99">
        <f t="shared" si="75"/>
        <v>0</v>
      </c>
      <c r="P876" s="99">
        <f t="shared" si="75"/>
        <v>0</v>
      </c>
      <c r="Q876" s="99">
        <f t="shared" si="75"/>
        <v>0</v>
      </c>
      <c r="R876" s="99">
        <f t="shared" si="75"/>
        <v>0</v>
      </c>
      <c r="S876" s="99">
        <f t="shared" si="75"/>
        <v>0</v>
      </c>
      <c r="T876" s="99">
        <f t="shared" si="75"/>
        <v>12</v>
      </c>
      <c r="U876" s="99">
        <f t="shared" si="75"/>
        <v>12</v>
      </c>
      <c r="V876" s="99">
        <f t="shared" si="75"/>
        <v>12</v>
      </c>
      <c r="W876" s="99">
        <f t="shared" si="75"/>
        <v>9</v>
      </c>
      <c r="X876" s="99">
        <f t="shared" si="75"/>
        <v>0</v>
      </c>
      <c r="Y876" s="99">
        <f t="shared" si="75"/>
        <v>0</v>
      </c>
      <c r="Z876" s="99">
        <f t="shared" si="75"/>
        <v>0</v>
      </c>
      <c r="AA876" s="99">
        <f t="shared" si="75"/>
        <v>0</v>
      </c>
      <c r="AB876" s="99">
        <f t="shared" si="75"/>
        <v>0</v>
      </c>
      <c r="AC876" s="99">
        <f t="shared" si="75"/>
        <v>8</v>
      </c>
      <c r="AD876" s="99">
        <f t="shared" si="75"/>
        <v>8</v>
      </c>
      <c r="AE876" s="99">
        <f t="shared" si="75"/>
        <v>8</v>
      </c>
      <c r="AF876" s="99">
        <f t="shared" si="75"/>
        <v>28</v>
      </c>
      <c r="AG876" s="99">
        <f t="shared" si="75"/>
        <v>28</v>
      </c>
      <c r="AH876" s="99">
        <f t="shared" si="75"/>
        <v>25</v>
      </c>
      <c r="AI876" s="123">
        <f t="shared" si="75"/>
        <v>0</v>
      </c>
      <c r="AJ876" s="124">
        <f t="shared" si="75"/>
        <v>0</v>
      </c>
      <c r="AK876" s="125">
        <f t="shared" si="75"/>
        <v>0</v>
      </c>
      <c r="AL876" s="99">
        <f t="shared" si="75"/>
        <v>20</v>
      </c>
      <c r="AM876" s="99">
        <f t="shared" si="75"/>
        <v>20</v>
      </c>
      <c r="AN876" s="99">
        <f t="shared" si="75"/>
        <v>20</v>
      </c>
      <c r="AO876" s="99">
        <f t="shared" si="75"/>
        <v>20</v>
      </c>
      <c r="AP876" s="99">
        <f t="shared" si="75"/>
        <v>20</v>
      </c>
      <c r="AQ876" s="99">
        <f t="shared" si="75"/>
        <v>17</v>
      </c>
      <c r="AR876" s="99">
        <f t="shared" si="75"/>
        <v>12</v>
      </c>
      <c r="AS876" s="99">
        <f t="shared" si="75"/>
        <v>24</v>
      </c>
      <c r="AT876" s="99">
        <f t="shared" si="75"/>
        <v>21</v>
      </c>
      <c r="AU876" s="99">
        <f t="shared" si="75"/>
        <v>28</v>
      </c>
      <c r="AV876" s="99">
        <f t="shared" si="75"/>
        <v>28</v>
      </c>
      <c r="AW876" s="99">
        <f t="shared" si="75"/>
        <v>28</v>
      </c>
      <c r="AX876" s="99">
        <f t="shared" si="75"/>
        <v>16</v>
      </c>
      <c r="AY876" s="99">
        <f t="shared" si="75"/>
        <v>24</v>
      </c>
      <c r="AZ876" s="99">
        <f t="shared" si="75"/>
        <v>24</v>
      </c>
      <c r="BA876" s="99">
        <f t="shared" si="75"/>
        <v>16</v>
      </c>
      <c r="BB876" s="99">
        <f t="shared" si="75"/>
        <v>16</v>
      </c>
      <c r="BC876" s="99">
        <f t="shared" si="75"/>
        <v>12</v>
      </c>
      <c r="BD876" s="126">
        <f t="shared" si="75"/>
        <v>0</v>
      </c>
      <c r="BE876" s="127">
        <f t="shared" si="75"/>
        <v>0</v>
      </c>
      <c r="BF876" s="127">
        <f t="shared" si="75"/>
        <v>0</v>
      </c>
      <c r="BG876" s="127">
        <f t="shared" si="75"/>
        <v>0</v>
      </c>
      <c r="BH876" s="128">
        <f t="shared" si="75"/>
        <v>0</v>
      </c>
    </row>
    <row r="877" spans="1:60" ht="15" x14ac:dyDescent="0.25">
      <c r="A877" s="2247">
        <v>6</v>
      </c>
      <c r="B877" s="107" t="s">
        <v>1811</v>
      </c>
      <c r="C877" s="133" t="s">
        <v>153</v>
      </c>
      <c r="D877" s="133" t="s">
        <v>1060</v>
      </c>
      <c r="E877" s="423">
        <v>30</v>
      </c>
      <c r="F877" s="441" t="s">
        <v>1846</v>
      </c>
      <c r="G877" s="118" t="s">
        <v>413</v>
      </c>
      <c r="H877" s="141" t="s">
        <v>420</v>
      </c>
      <c r="I877" s="119"/>
      <c r="J877" s="119">
        <v>6</v>
      </c>
      <c r="K877" s="119">
        <v>6</v>
      </c>
      <c r="L877" s="119">
        <v>6</v>
      </c>
      <c r="M877" s="119">
        <v>6</v>
      </c>
      <c r="N877" s="119">
        <v>6</v>
      </c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  <c r="AA877" s="119"/>
      <c r="AB877" s="120"/>
      <c r="AC877" s="120"/>
      <c r="AD877" s="120"/>
      <c r="AE877" s="120"/>
      <c r="AF877" s="120"/>
      <c r="AG877" s="120"/>
      <c r="AH877" s="120"/>
      <c r="AI877" s="100"/>
      <c r="AJ877" s="101"/>
      <c r="AK877" s="102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83"/>
      <c r="BE877" s="84"/>
      <c r="BF877" s="84"/>
      <c r="BG877" s="84"/>
      <c r="BH877" s="85"/>
    </row>
    <row r="878" spans="1:60" ht="15" x14ac:dyDescent="0.25">
      <c r="A878" s="2248"/>
      <c r="B878" s="107" t="s">
        <v>1811</v>
      </c>
      <c r="C878" s="133" t="s">
        <v>154</v>
      </c>
      <c r="D878" s="133" t="s">
        <v>136</v>
      </c>
      <c r="E878" s="423">
        <v>15</v>
      </c>
      <c r="F878" s="441" t="s">
        <v>1846</v>
      </c>
      <c r="G878" s="118" t="s">
        <v>413</v>
      </c>
      <c r="H878" s="141" t="s">
        <v>419</v>
      </c>
      <c r="I878" s="119"/>
      <c r="J878" s="119">
        <v>4</v>
      </c>
      <c r="K878" s="119">
        <v>4</v>
      </c>
      <c r="L878" s="119">
        <v>4</v>
      </c>
      <c r="M878" s="119">
        <v>3</v>
      </c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  <c r="AA878" s="119"/>
      <c r="AB878" s="120"/>
      <c r="AC878" s="120"/>
      <c r="AD878" s="120"/>
      <c r="AE878" s="120"/>
      <c r="AF878" s="120"/>
      <c r="AG878" s="120"/>
      <c r="AH878" s="120"/>
      <c r="AI878" s="100"/>
      <c r="AJ878" s="101"/>
      <c r="AK878" s="102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83"/>
      <c r="BE878" s="84"/>
      <c r="BF878" s="84"/>
      <c r="BG878" s="84"/>
      <c r="BH878" s="85"/>
    </row>
    <row r="879" spans="1:60" ht="15" x14ac:dyDescent="0.25">
      <c r="A879" s="2248"/>
      <c r="B879" s="107" t="s">
        <v>1811</v>
      </c>
      <c r="C879" s="133" t="s">
        <v>155</v>
      </c>
      <c r="D879" s="133" t="s">
        <v>149</v>
      </c>
      <c r="E879" s="423">
        <v>30</v>
      </c>
      <c r="F879" s="441" t="s">
        <v>1846</v>
      </c>
      <c r="G879" s="118" t="s">
        <v>329</v>
      </c>
      <c r="H879" s="141" t="s">
        <v>416</v>
      </c>
      <c r="I879" s="119"/>
      <c r="J879" s="119"/>
      <c r="K879" s="119"/>
      <c r="L879" s="119"/>
      <c r="M879" s="119">
        <v>6</v>
      </c>
      <c r="N879" s="119">
        <v>6</v>
      </c>
      <c r="O879" s="119">
        <v>6</v>
      </c>
      <c r="P879" s="119">
        <v>6</v>
      </c>
      <c r="Q879" s="119">
        <v>6</v>
      </c>
      <c r="R879" s="119"/>
      <c r="S879" s="119"/>
      <c r="T879" s="119"/>
      <c r="U879" s="119"/>
      <c r="V879" s="119"/>
      <c r="W879" s="119"/>
      <c r="X879" s="119"/>
      <c r="Y879" s="119"/>
      <c r="Z879" s="119"/>
      <c r="AA879" s="119"/>
      <c r="AB879" s="120"/>
      <c r="AC879" s="120"/>
      <c r="AD879" s="120"/>
      <c r="AE879" s="120"/>
      <c r="AF879" s="120"/>
      <c r="AG879" s="120"/>
      <c r="AH879" s="120"/>
      <c r="AI879" s="100"/>
      <c r="AJ879" s="101"/>
      <c r="AK879" s="102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83"/>
      <c r="BE879" s="84"/>
      <c r="BF879" s="84"/>
      <c r="BG879" s="84"/>
      <c r="BH879" s="85"/>
    </row>
    <row r="880" spans="1:60" ht="15" x14ac:dyDescent="0.25">
      <c r="A880" s="2248"/>
      <c r="B880" s="107" t="s">
        <v>1811</v>
      </c>
      <c r="C880" s="93" t="s">
        <v>156</v>
      </c>
      <c r="D880" s="431" t="s">
        <v>1061</v>
      </c>
      <c r="E880" s="432">
        <v>45</v>
      </c>
      <c r="F880" s="441" t="s">
        <v>1846</v>
      </c>
      <c r="G880" s="118" t="s">
        <v>413</v>
      </c>
      <c r="H880" s="141" t="s">
        <v>414</v>
      </c>
      <c r="I880" s="119"/>
      <c r="J880" s="119">
        <v>8</v>
      </c>
      <c r="K880" s="119">
        <v>8</v>
      </c>
      <c r="L880" s="119">
        <v>8</v>
      </c>
      <c r="M880" s="119">
        <v>8</v>
      </c>
      <c r="N880" s="119">
        <v>8</v>
      </c>
      <c r="O880" s="119">
        <v>5</v>
      </c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  <c r="AA880" s="119"/>
      <c r="AB880" s="120"/>
      <c r="AC880" s="120"/>
      <c r="AD880" s="120"/>
      <c r="AE880" s="120"/>
      <c r="AF880" s="120"/>
      <c r="AG880" s="120"/>
      <c r="AH880" s="120"/>
      <c r="AI880" s="100"/>
      <c r="AJ880" s="101"/>
      <c r="AK880" s="102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83"/>
      <c r="BE880" s="84"/>
      <c r="BF880" s="84"/>
      <c r="BG880" s="84"/>
      <c r="BH880" s="85"/>
    </row>
    <row r="881" spans="1:60" ht="15" x14ac:dyDescent="0.25">
      <c r="A881" s="2248"/>
      <c r="B881" s="107" t="s">
        <v>1811</v>
      </c>
      <c r="C881" s="93" t="s">
        <v>157</v>
      </c>
      <c r="D881" s="428" t="s">
        <v>124</v>
      </c>
      <c r="E881" s="432">
        <v>45</v>
      </c>
      <c r="F881" s="441" t="s">
        <v>1846</v>
      </c>
      <c r="G881" s="79" t="s">
        <v>312</v>
      </c>
      <c r="H881" s="141" t="s">
        <v>132</v>
      </c>
      <c r="I881" s="119"/>
      <c r="J881" s="119"/>
      <c r="K881" s="119"/>
      <c r="L881" s="119"/>
      <c r="M881" s="119"/>
      <c r="N881" s="119"/>
      <c r="O881" s="119">
        <v>6</v>
      </c>
      <c r="P881" s="119">
        <v>8</v>
      </c>
      <c r="Q881" s="119">
        <v>8</v>
      </c>
      <c r="R881" s="119">
        <v>12</v>
      </c>
      <c r="S881" s="119">
        <v>11</v>
      </c>
      <c r="T881" s="119"/>
      <c r="U881" s="119"/>
      <c r="V881" s="119"/>
      <c r="W881" s="119"/>
      <c r="X881" s="119"/>
      <c r="Y881" s="119"/>
      <c r="Z881" s="119"/>
      <c r="AA881" s="119"/>
      <c r="AB881" s="120"/>
      <c r="AC881" s="120"/>
      <c r="AD881" s="120"/>
      <c r="AE881" s="120"/>
      <c r="AF881" s="120"/>
      <c r="AG881" s="120"/>
      <c r="AH881" s="120"/>
      <c r="AI881" s="100"/>
      <c r="AJ881" s="101"/>
      <c r="AK881" s="102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83"/>
      <c r="BE881" s="84"/>
      <c r="BF881" s="84"/>
      <c r="BG881" s="84"/>
      <c r="BH881" s="85"/>
    </row>
    <row r="882" spans="1:60" ht="15" x14ac:dyDescent="0.25">
      <c r="A882" s="2248"/>
      <c r="B882" s="107" t="s">
        <v>1811</v>
      </c>
      <c r="C882" s="93" t="s">
        <v>158</v>
      </c>
      <c r="D882" s="433" t="s">
        <v>852</v>
      </c>
      <c r="E882" s="432">
        <v>90</v>
      </c>
      <c r="F882" s="441" t="s">
        <v>1846</v>
      </c>
      <c r="G882" s="79" t="s">
        <v>380</v>
      </c>
      <c r="H882" s="141" t="s">
        <v>146</v>
      </c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>
        <v>8</v>
      </c>
      <c r="Y882" s="119">
        <v>8</v>
      </c>
      <c r="Z882" s="119">
        <v>8</v>
      </c>
      <c r="AA882" s="119">
        <v>8</v>
      </c>
      <c r="AB882" s="119">
        <v>8</v>
      </c>
      <c r="AC882" s="119">
        <v>8</v>
      </c>
      <c r="AD882" s="119">
        <v>8</v>
      </c>
      <c r="AE882" s="119">
        <v>8</v>
      </c>
      <c r="AF882" s="119">
        <v>8</v>
      </c>
      <c r="AG882" s="119">
        <v>8</v>
      </c>
      <c r="AH882" s="119">
        <v>10</v>
      </c>
      <c r="AI882" s="100"/>
      <c r="AJ882" s="101"/>
      <c r="AK882" s="102"/>
      <c r="AL882" s="119"/>
      <c r="AM882" s="119"/>
      <c r="AN882" s="119"/>
      <c r="AO882" s="119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83"/>
      <c r="BE882" s="84"/>
      <c r="BF882" s="84"/>
      <c r="BG882" s="84"/>
      <c r="BH882" s="85"/>
    </row>
    <row r="883" spans="1:60" ht="15" x14ac:dyDescent="0.25">
      <c r="A883" s="2248"/>
      <c r="B883" s="107" t="s">
        <v>1811</v>
      </c>
      <c r="C883" s="93" t="s">
        <v>159</v>
      </c>
      <c r="D883" s="434" t="s">
        <v>59</v>
      </c>
      <c r="E883" s="140">
        <v>30</v>
      </c>
      <c r="F883" s="441" t="s">
        <v>1846</v>
      </c>
      <c r="G883" s="118" t="s">
        <v>413</v>
      </c>
      <c r="H883" s="141" t="s">
        <v>419</v>
      </c>
      <c r="I883" s="119"/>
      <c r="J883" s="119"/>
      <c r="K883" s="119"/>
      <c r="L883" s="119"/>
      <c r="M883" s="119"/>
      <c r="N883" s="119"/>
      <c r="O883" s="119"/>
      <c r="P883" s="119"/>
      <c r="Q883" s="119"/>
      <c r="R883" s="119">
        <v>8</v>
      </c>
      <c r="S883" s="119">
        <v>8</v>
      </c>
      <c r="T883" s="119">
        <v>8</v>
      </c>
      <c r="U883" s="119">
        <v>6</v>
      </c>
      <c r="V883" s="119"/>
      <c r="W883" s="119"/>
      <c r="X883" s="119"/>
      <c r="Y883" s="119"/>
      <c r="Z883" s="119"/>
      <c r="AA883" s="119"/>
      <c r="AB883" s="119"/>
      <c r="AC883" s="120"/>
      <c r="AD883" s="120"/>
      <c r="AE883" s="120"/>
      <c r="AF883" s="120"/>
      <c r="AG883" s="120"/>
      <c r="AH883" s="120"/>
      <c r="AI883" s="100"/>
      <c r="AJ883" s="101"/>
      <c r="AK883" s="102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83"/>
      <c r="BE883" s="84"/>
      <c r="BF883" s="84"/>
      <c r="BG883" s="84"/>
      <c r="BH883" s="85"/>
    </row>
    <row r="884" spans="1:60" ht="15" x14ac:dyDescent="0.25">
      <c r="A884" s="2248"/>
      <c r="B884" s="107" t="s">
        <v>1811</v>
      </c>
      <c r="C884" s="93" t="s">
        <v>167</v>
      </c>
      <c r="D884" s="428" t="s">
        <v>1053</v>
      </c>
      <c r="E884" s="429">
        <v>45</v>
      </c>
      <c r="F884" s="766">
        <v>45</v>
      </c>
      <c r="G884" s="430" t="s">
        <v>379</v>
      </c>
      <c r="H884" s="141" t="s">
        <v>147</v>
      </c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  <c r="AA884" s="119"/>
      <c r="AB884" s="119"/>
      <c r="AC884" s="119">
        <v>8</v>
      </c>
      <c r="AD884" s="119">
        <v>8</v>
      </c>
      <c r="AE884" s="119">
        <v>8</v>
      </c>
      <c r="AF884" s="119">
        <v>8</v>
      </c>
      <c r="AG884" s="119">
        <v>8</v>
      </c>
      <c r="AH884" s="119">
        <v>5</v>
      </c>
      <c r="AI884" s="100"/>
      <c r="AJ884" s="101"/>
      <c r="AK884" s="102"/>
      <c r="AL884" s="119"/>
      <c r="AM884" s="119"/>
      <c r="AN884" s="119"/>
      <c r="AO884" s="119"/>
      <c r="AP884" s="119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83"/>
      <c r="BE884" s="84"/>
      <c r="BF884" s="84"/>
      <c r="BG884" s="84"/>
      <c r="BH884" s="85"/>
    </row>
    <row r="885" spans="1:60" ht="15" x14ac:dyDescent="0.25">
      <c r="A885" s="2248"/>
      <c r="B885" s="107" t="s">
        <v>1811</v>
      </c>
      <c r="C885" s="93" t="s">
        <v>161</v>
      </c>
      <c r="D885" s="435" t="s">
        <v>1062</v>
      </c>
      <c r="E885" s="436">
        <v>45</v>
      </c>
      <c r="F885" s="768">
        <v>45</v>
      </c>
      <c r="G885" s="79" t="s">
        <v>380</v>
      </c>
      <c r="H885" s="141" t="s">
        <v>146</v>
      </c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>
        <v>8</v>
      </c>
      <c r="X885" s="119">
        <v>8</v>
      </c>
      <c r="Y885" s="119">
        <v>8</v>
      </c>
      <c r="Z885" s="119">
        <v>8</v>
      </c>
      <c r="AA885" s="119">
        <v>8</v>
      </c>
      <c r="AB885" s="119">
        <v>5</v>
      </c>
      <c r="AC885" s="120"/>
      <c r="AD885" s="120"/>
      <c r="AE885" s="120"/>
      <c r="AF885" s="120"/>
      <c r="AG885" s="120"/>
      <c r="AH885" s="120"/>
      <c r="AI885" s="100"/>
      <c r="AJ885" s="101"/>
      <c r="AK885" s="102"/>
      <c r="AL885" s="120"/>
      <c r="AM885" s="120"/>
      <c r="AN885" s="120"/>
      <c r="AO885" s="119"/>
      <c r="AP885" s="119"/>
      <c r="AQ885" s="119"/>
      <c r="AR885" s="119"/>
      <c r="AS885" s="119"/>
      <c r="AT885" s="119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83"/>
      <c r="BE885" s="84"/>
      <c r="BF885" s="84"/>
      <c r="BG885" s="84"/>
      <c r="BH885" s="85"/>
    </row>
    <row r="886" spans="1:60" ht="15" x14ac:dyDescent="0.25">
      <c r="A886" s="2248"/>
      <c r="B886" s="107" t="s">
        <v>1811</v>
      </c>
      <c r="C886" s="93" t="s">
        <v>162</v>
      </c>
      <c r="D886" s="435" t="s">
        <v>1063</v>
      </c>
      <c r="E886" s="436">
        <v>60</v>
      </c>
      <c r="F886" s="768">
        <v>60</v>
      </c>
      <c r="G886" s="430" t="s">
        <v>379</v>
      </c>
      <c r="H886" s="141" t="s">
        <v>147</v>
      </c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D886" s="119"/>
      <c r="AE886" s="119"/>
      <c r="AF886" s="119"/>
      <c r="AG886" s="119"/>
      <c r="AH886" s="119"/>
      <c r="AI886" s="156"/>
      <c r="AJ886" s="157"/>
      <c r="AK886" s="158"/>
      <c r="AL886" s="120"/>
      <c r="AM886" s="120"/>
      <c r="AN886" s="120"/>
      <c r="AO886" s="120"/>
      <c r="AP886" s="120"/>
      <c r="AQ886" s="120"/>
      <c r="AR886" s="120"/>
      <c r="AS886" s="119">
        <v>12</v>
      </c>
      <c r="AT886" s="119">
        <v>12</v>
      </c>
      <c r="AU886" s="119">
        <v>12</v>
      </c>
      <c r="AV886" s="119">
        <v>12</v>
      </c>
      <c r="AW886" s="119">
        <v>12</v>
      </c>
      <c r="AX886" s="120"/>
      <c r="AY886" s="120"/>
      <c r="AZ886" s="120"/>
      <c r="BA886" s="120"/>
      <c r="BB886" s="120"/>
      <c r="BC886" s="120"/>
      <c r="BD886" s="83"/>
      <c r="BE886" s="84"/>
      <c r="BF886" s="84"/>
      <c r="BG886" s="84"/>
      <c r="BH886" s="85"/>
    </row>
    <row r="887" spans="1:60" ht="15" x14ac:dyDescent="0.25">
      <c r="A887" s="2248"/>
      <c r="B887" s="107" t="s">
        <v>1811</v>
      </c>
      <c r="C887" s="93" t="s">
        <v>296</v>
      </c>
      <c r="D887" s="435" t="s">
        <v>1043</v>
      </c>
      <c r="E887" s="436">
        <v>60</v>
      </c>
      <c r="F887" s="768">
        <v>60</v>
      </c>
      <c r="G887" s="430" t="s">
        <v>365</v>
      </c>
      <c r="H887" s="141" t="s">
        <v>130</v>
      </c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D887" s="119"/>
      <c r="AE887" s="119"/>
      <c r="AF887" s="119"/>
      <c r="AG887" s="119"/>
      <c r="AH887" s="119"/>
      <c r="AI887" s="156"/>
      <c r="AJ887" s="157"/>
      <c r="AK887" s="158"/>
      <c r="AL887" s="119">
        <v>12</v>
      </c>
      <c r="AM887" s="119">
        <v>12</v>
      </c>
      <c r="AN887" s="119">
        <v>12</v>
      </c>
      <c r="AO887" s="119">
        <v>12</v>
      </c>
      <c r="AP887" s="119">
        <v>12</v>
      </c>
      <c r="AQ887" s="119">
        <v>12</v>
      </c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83"/>
      <c r="BE887" s="84"/>
      <c r="BF887" s="84"/>
      <c r="BG887" s="84"/>
      <c r="BH887" s="85"/>
    </row>
    <row r="888" spans="1:60" ht="15" x14ac:dyDescent="0.25">
      <c r="A888" s="2248"/>
      <c r="B888" s="107" t="s">
        <v>1811</v>
      </c>
      <c r="C888" s="93" t="s">
        <v>163</v>
      </c>
      <c r="D888" s="435" t="s">
        <v>1056</v>
      </c>
      <c r="E888" s="436">
        <v>45</v>
      </c>
      <c r="F888" s="768">
        <v>45</v>
      </c>
      <c r="G888" s="430" t="s">
        <v>368</v>
      </c>
      <c r="H888" s="141" t="s">
        <v>127</v>
      </c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>
        <v>12</v>
      </c>
      <c r="U888" s="119">
        <v>12</v>
      </c>
      <c r="V888" s="119">
        <v>12</v>
      </c>
      <c r="W888" s="119">
        <v>9</v>
      </c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  <c r="AH888" s="119"/>
      <c r="AI888" s="156"/>
      <c r="AJ888" s="157"/>
      <c r="AK888" s="158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83"/>
      <c r="BE888" s="84"/>
      <c r="BF888" s="84"/>
      <c r="BG888" s="84"/>
      <c r="BH888" s="85"/>
    </row>
    <row r="889" spans="1:60" ht="15" x14ac:dyDescent="0.25">
      <c r="A889" s="2248"/>
      <c r="B889" s="107" t="s">
        <v>1811</v>
      </c>
      <c r="C889" s="93" t="s">
        <v>164</v>
      </c>
      <c r="D889" s="435" t="s">
        <v>1064</v>
      </c>
      <c r="E889" s="436">
        <v>30</v>
      </c>
      <c r="F889" s="768">
        <v>30</v>
      </c>
      <c r="G889" s="430" t="s">
        <v>1048</v>
      </c>
      <c r="H889" s="141" t="s">
        <v>62</v>
      </c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D889" s="119"/>
      <c r="AE889" s="119"/>
      <c r="AF889" s="119"/>
      <c r="AG889" s="119"/>
      <c r="AH889" s="119"/>
      <c r="AI889" s="156"/>
      <c r="AJ889" s="157"/>
      <c r="AK889" s="158"/>
      <c r="AL889" s="120"/>
      <c r="AM889" s="120"/>
      <c r="AN889" s="120"/>
      <c r="AO889" s="120"/>
      <c r="AP889" s="120"/>
      <c r="AQ889" s="120"/>
      <c r="AR889" s="120"/>
      <c r="AS889" s="120"/>
      <c r="AT889" s="119">
        <v>10</v>
      </c>
      <c r="AU889" s="119">
        <v>10</v>
      </c>
      <c r="AV889" s="119">
        <v>10</v>
      </c>
      <c r="AW889" s="120"/>
      <c r="AX889" s="120"/>
      <c r="AY889" s="120"/>
      <c r="AZ889" s="120"/>
      <c r="BA889" s="120"/>
      <c r="BB889" s="120"/>
      <c r="BC889" s="120"/>
      <c r="BD889" s="83"/>
      <c r="BE889" s="84"/>
      <c r="BF889" s="84"/>
      <c r="BG889" s="84"/>
      <c r="BH889" s="85"/>
    </row>
    <row r="890" spans="1:60" ht="15" x14ac:dyDescent="0.25">
      <c r="A890" s="2248"/>
      <c r="B890" s="107" t="s">
        <v>1811</v>
      </c>
      <c r="C890" s="93" t="s">
        <v>165</v>
      </c>
      <c r="D890" s="435" t="s">
        <v>1039</v>
      </c>
      <c r="E890" s="436">
        <v>90</v>
      </c>
      <c r="F890" s="768">
        <v>90</v>
      </c>
      <c r="G890" s="430" t="s">
        <v>375</v>
      </c>
      <c r="H890" s="141" t="s">
        <v>126</v>
      </c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D890" s="119"/>
      <c r="AE890" s="119"/>
      <c r="AF890" s="119"/>
      <c r="AG890" s="119"/>
      <c r="AH890" s="119"/>
      <c r="AI890" s="156"/>
      <c r="AJ890" s="157"/>
      <c r="AK890" s="158"/>
      <c r="AL890" s="119">
        <v>12</v>
      </c>
      <c r="AM890" s="119">
        <v>12</v>
      </c>
      <c r="AN890" s="119">
        <v>12</v>
      </c>
      <c r="AO890" s="119">
        <v>12</v>
      </c>
      <c r="AP890" s="119">
        <v>12</v>
      </c>
      <c r="AQ890" s="119">
        <v>12</v>
      </c>
      <c r="AR890" s="119">
        <v>12</v>
      </c>
      <c r="AS890" s="119">
        <v>6</v>
      </c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83"/>
      <c r="BE890" s="84"/>
      <c r="BF890" s="84"/>
      <c r="BG890" s="84"/>
      <c r="BH890" s="85"/>
    </row>
    <row r="891" spans="1:60" ht="15" x14ac:dyDescent="0.25">
      <c r="A891" s="2248"/>
      <c r="B891" s="107" t="s">
        <v>1811</v>
      </c>
      <c r="C891" s="93" t="s">
        <v>171</v>
      </c>
      <c r="D891" s="435" t="s">
        <v>956</v>
      </c>
      <c r="E891" s="436">
        <v>90</v>
      </c>
      <c r="F891" s="768">
        <v>90</v>
      </c>
      <c r="G891" s="430" t="s">
        <v>1048</v>
      </c>
      <c r="H891" s="141" t="s">
        <v>62</v>
      </c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D891" s="119"/>
      <c r="AE891" s="119"/>
      <c r="AF891" s="119"/>
      <c r="AG891" s="119"/>
      <c r="AH891" s="119"/>
      <c r="AI891" s="100"/>
      <c r="AJ891" s="101"/>
      <c r="AK891" s="102"/>
      <c r="AL891" s="120"/>
      <c r="AM891" s="120"/>
      <c r="AN891" s="120"/>
      <c r="AO891" s="120"/>
      <c r="AP891" s="119"/>
      <c r="AQ891" s="119"/>
      <c r="AR891" s="119"/>
      <c r="AS891" s="119"/>
      <c r="AT891" s="119"/>
      <c r="AU891" s="119"/>
      <c r="AV891" s="119"/>
      <c r="AW891" s="119">
        <v>12</v>
      </c>
      <c r="AX891" s="119">
        <v>12</v>
      </c>
      <c r="AY891" s="119">
        <v>12</v>
      </c>
      <c r="AZ891" s="119">
        <v>12</v>
      </c>
      <c r="BA891" s="119">
        <v>12</v>
      </c>
      <c r="BB891" s="119">
        <v>12</v>
      </c>
      <c r="BC891" s="119">
        <v>12</v>
      </c>
      <c r="BD891" s="83"/>
      <c r="BE891" s="84"/>
      <c r="BF891" s="84"/>
      <c r="BG891" s="84"/>
      <c r="BH891" s="85"/>
    </row>
    <row r="892" spans="1:60" ht="15" x14ac:dyDescent="0.25">
      <c r="A892" s="2248"/>
      <c r="B892" s="107" t="s">
        <v>1811</v>
      </c>
      <c r="C892" s="93" t="s">
        <v>172</v>
      </c>
      <c r="D892" s="435" t="s">
        <v>1014</v>
      </c>
      <c r="E892" s="436">
        <v>60</v>
      </c>
      <c r="F892" s="768">
        <v>60</v>
      </c>
      <c r="G892" s="430" t="s">
        <v>1048</v>
      </c>
      <c r="H892" s="141" t="s">
        <v>62</v>
      </c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  <c r="AA892" s="119"/>
      <c r="AB892" s="120"/>
      <c r="AC892" s="120"/>
      <c r="AD892" s="120"/>
      <c r="AE892" s="120"/>
      <c r="AF892" s="120"/>
      <c r="AG892" s="120"/>
      <c r="AH892" s="120"/>
      <c r="AI892" s="100"/>
      <c r="AJ892" s="101"/>
      <c r="AK892" s="102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19"/>
      <c r="AW892" s="119"/>
      <c r="AX892" s="119"/>
      <c r="AY892" s="119">
        <v>12</v>
      </c>
      <c r="AZ892" s="119">
        <v>12</v>
      </c>
      <c r="BA892" s="119">
        <v>12</v>
      </c>
      <c r="BB892" s="119">
        <v>12</v>
      </c>
      <c r="BC892" s="119">
        <v>12</v>
      </c>
      <c r="BD892" s="83"/>
      <c r="BE892" s="84"/>
      <c r="BF892" s="84"/>
      <c r="BG892" s="84"/>
      <c r="BH892" s="85"/>
    </row>
    <row r="893" spans="1:60" ht="14.25" x14ac:dyDescent="0.2">
      <c r="A893" s="2249"/>
      <c r="B893" s="94">
        <v>2</v>
      </c>
      <c r="C893" s="95"/>
      <c r="D893" s="95" t="s">
        <v>843</v>
      </c>
      <c r="E893" s="437">
        <f>SUM(E877:E892)</f>
        <v>810</v>
      </c>
      <c r="F893" s="769">
        <f>SUM(F877:F892)</f>
        <v>525</v>
      </c>
      <c r="G893" s="96"/>
      <c r="H893" s="113"/>
      <c r="I893" s="99"/>
      <c r="J893" s="99">
        <f t="shared" ref="J893:BH893" si="76">SUM(J877:J892)</f>
        <v>18</v>
      </c>
      <c r="K893" s="99">
        <f t="shared" si="76"/>
        <v>18</v>
      </c>
      <c r="L893" s="99">
        <f t="shared" si="76"/>
        <v>18</v>
      </c>
      <c r="M893" s="99">
        <f t="shared" si="76"/>
        <v>23</v>
      </c>
      <c r="N893" s="99">
        <f t="shared" si="76"/>
        <v>20</v>
      </c>
      <c r="O893" s="99">
        <f t="shared" si="76"/>
        <v>17</v>
      </c>
      <c r="P893" s="99">
        <f t="shared" si="76"/>
        <v>14</v>
      </c>
      <c r="Q893" s="99">
        <f t="shared" si="76"/>
        <v>14</v>
      </c>
      <c r="R893" s="99">
        <f t="shared" si="76"/>
        <v>20</v>
      </c>
      <c r="S893" s="99">
        <f t="shared" si="76"/>
        <v>19</v>
      </c>
      <c r="T893" s="99">
        <f t="shared" si="76"/>
        <v>20</v>
      </c>
      <c r="U893" s="99">
        <f t="shared" si="76"/>
        <v>18</v>
      </c>
      <c r="V893" s="99">
        <f t="shared" si="76"/>
        <v>12</v>
      </c>
      <c r="W893" s="99">
        <f t="shared" si="76"/>
        <v>17</v>
      </c>
      <c r="X893" s="99">
        <f t="shared" si="76"/>
        <v>16</v>
      </c>
      <c r="Y893" s="99">
        <f t="shared" si="76"/>
        <v>16</v>
      </c>
      <c r="Z893" s="99">
        <f t="shared" si="76"/>
        <v>16</v>
      </c>
      <c r="AA893" s="99">
        <f t="shared" si="76"/>
        <v>16</v>
      </c>
      <c r="AB893" s="99">
        <f t="shared" si="76"/>
        <v>13</v>
      </c>
      <c r="AC893" s="99">
        <f t="shared" si="76"/>
        <v>16</v>
      </c>
      <c r="AD893" s="99">
        <f t="shared" si="76"/>
        <v>16</v>
      </c>
      <c r="AE893" s="99">
        <f t="shared" si="76"/>
        <v>16</v>
      </c>
      <c r="AF893" s="99">
        <f t="shared" si="76"/>
        <v>16</v>
      </c>
      <c r="AG893" s="99">
        <f t="shared" si="76"/>
        <v>16</v>
      </c>
      <c r="AH893" s="99">
        <f t="shared" si="76"/>
        <v>15</v>
      </c>
      <c r="AI893" s="123">
        <f t="shared" si="76"/>
        <v>0</v>
      </c>
      <c r="AJ893" s="124">
        <f t="shared" si="76"/>
        <v>0</v>
      </c>
      <c r="AK893" s="125">
        <f t="shared" si="76"/>
        <v>0</v>
      </c>
      <c r="AL893" s="99">
        <f t="shared" si="76"/>
        <v>24</v>
      </c>
      <c r="AM893" s="99">
        <f t="shared" si="76"/>
        <v>24</v>
      </c>
      <c r="AN893" s="99">
        <f t="shared" si="76"/>
        <v>24</v>
      </c>
      <c r="AO893" s="99">
        <f t="shared" si="76"/>
        <v>24</v>
      </c>
      <c r="AP893" s="99">
        <f t="shared" si="76"/>
        <v>24</v>
      </c>
      <c r="AQ893" s="99">
        <f t="shared" si="76"/>
        <v>24</v>
      </c>
      <c r="AR893" s="99">
        <f t="shared" si="76"/>
        <v>12</v>
      </c>
      <c r="AS893" s="99">
        <f t="shared" si="76"/>
        <v>18</v>
      </c>
      <c r="AT893" s="99">
        <f t="shared" si="76"/>
        <v>22</v>
      </c>
      <c r="AU893" s="99">
        <f t="shared" si="76"/>
        <v>22</v>
      </c>
      <c r="AV893" s="99">
        <f t="shared" si="76"/>
        <v>22</v>
      </c>
      <c r="AW893" s="99">
        <f t="shared" si="76"/>
        <v>24</v>
      </c>
      <c r="AX893" s="99">
        <f t="shared" si="76"/>
        <v>12</v>
      </c>
      <c r="AY893" s="99">
        <f t="shared" si="76"/>
        <v>24</v>
      </c>
      <c r="AZ893" s="99">
        <f t="shared" si="76"/>
        <v>24</v>
      </c>
      <c r="BA893" s="99">
        <f t="shared" si="76"/>
        <v>24</v>
      </c>
      <c r="BB893" s="99">
        <f t="shared" si="76"/>
        <v>24</v>
      </c>
      <c r="BC893" s="99">
        <f t="shared" si="76"/>
        <v>24</v>
      </c>
      <c r="BD893" s="126">
        <f t="shared" si="76"/>
        <v>0</v>
      </c>
      <c r="BE893" s="127">
        <f t="shared" si="76"/>
        <v>0</v>
      </c>
      <c r="BF893" s="127">
        <f t="shared" si="76"/>
        <v>0</v>
      </c>
      <c r="BG893" s="127">
        <f t="shared" si="76"/>
        <v>0</v>
      </c>
      <c r="BH893" s="128">
        <f t="shared" si="76"/>
        <v>0</v>
      </c>
    </row>
    <row r="894" spans="1:60" ht="15" x14ac:dyDescent="0.25">
      <c r="A894" s="2247">
        <v>7</v>
      </c>
      <c r="B894" s="76" t="s">
        <v>1065</v>
      </c>
      <c r="C894" s="133" t="s">
        <v>153</v>
      </c>
      <c r="D894" s="133" t="s">
        <v>1060</v>
      </c>
      <c r="E894" s="429">
        <v>75</v>
      </c>
      <c r="F894" s="766">
        <v>75</v>
      </c>
      <c r="G894" s="118"/>
      <c r="H894" s="141" t="s">
        <v>420</v>
      </c>
      <c r="I894" s="119"/>
      <c r="J894" s="119">
        <v>12</v>
      </c>
      <c r="K894" s="119">
        <v>12</v>
      </c>
      <c r="L894" s="119">
        <v>12</v>
      </c>
      <c r="M894" s="119">
        <v>12</v>
      </c>
      <c r="N894" s="119">
        <v>12</v>
      </c>
      <c r="O894" s="119">
        <v>12</v>
      </c>
      <c r="P894" s="119">
        <v>3</v>
      </c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  <c r="AA894" s="119"/>
      <c r="AB894" s="120"/>
      <c r="AC894" s="120"/>
      <c r="AD894" s="120"/>
      <c r="AE894" s="120"/>
      <c r="AF894" s="120"/>
      <c r="AG894" s="120"/>
      <c r="AH894" s="120"/>
      <c r="AI894" s="100"/>
      <c r="AJ894" s="101"/>
      <c r="AK894" s="102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83"/>
      <c r="BE894" s="84"/>
      <c r="BF894" s="84"/>
      <c r="BG894" s="84"/>
      <c r="BH894" s="85"/>
    </row>
    <row r="895" spans="1:60" ht="15" x14ac:dyDescent="0.25">
      <c r="A895" s="2248"/>
      <c r="B895" s="76" t="s">
        <v>1065</v>
      </c>
      <c r="C895" s="133" t="s">
        <v>154</v>
      </c>
      <c r="D895" s="133" t="s">
        <v>136</v>
      </c>
      <c r="E895" s="429">
        <v>30</v>
      </c>
      <c r="F895" s="766">
        <v>30</v>
      </c>
      <c r="G895" s="118"/>
      <c r="H895" s="141" t="s">
        <v>419</v>
      </c>
      <c r="I895" s="119"/>
      <c r="J895" s="119">
        <v>8</v>
      </c>
      <c r="K895" s="119">
        <v>8</v>
      </c>
      <c r="L895" s="119">
        <v>8</v>
      </c>
      <c r="M895" s="119">
        <v>6</v>
      </c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  <c r="AB895" s="120"/>
      <c r="AC895" s="120"/>
      <c r="AD895" s="120"/>
      <c r="AE895" s="120"/>
      <c r="AF895" s="120"/>
      <c r="AG895" s="120"/>
      <c r="AH895" s="120"/>
      <c r="AI895" s="100"/>
      <c r="AJ895" s="101"/>
      <c r="AK895" s="102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83"/>
      <c r="BE895" s="84"/>
      <c r="BF895" s="84"/>
      <c r="BG895" s="84"/>
      <c r="BH895" s="85"/>
    </row>
    <row r="896" spans="1:60" ht="15" x14ac:dyDescent="0.25">
      <c r="A896" s="2248"/>
      <c r="B896" s="76" t="s">
        <v>1065</v>
      </c>
      <c r="C896" s="133" t="s">
        <v>155</v>
      </c>
      <c r="D896" s="133" t="s">
        <v>149</v>
      </c>
      <c r="E896" s="429">
        <v>60</v>
      </c>
      <c r="F896" s="766">
        <v>60</v>
      </c>
      <c r="G896" s="118"/>
      <c r="H896" s="141" t="s">
        <v>416</v>
      </c>
      <c r="I896" s="119"/>
      <c r="J896" s="119"/>
      <c r="K896" s="119"/>
      <c r="L896" s="119"/>
      <c r="M896" s="119"/>
      <c r="N896" s="119">
        <v>8</v>
      </c>
      <c r="O896" s="119">
        <v>8</v>
      </c>
      <c r="P896" s="119">
        <v>8</v>
      </c>
      <c r="Q896" s="119">
        <v>8</v>
      </c>
      <c r="R896" s="119">
        <v>8</v>
      </c>
      <c r="S896" s="119">
        <v>8</v>
      </c>
      <c r="T896" s="119">
        <v>8</v>
      </c>
      <c r="U896" s="119">
        <v>4</v>
      </c>
      <c r="V896" s="119"/>
      <c r="W896" s="119"/>
      <c r="X896" s="119"/>
      <c r="Y896" s="119"/>
      <c r="Z896" s="119"/>
      <c r="AA896" s="119"/>
      <c r="AB896" s="120"/>
      <c r="AC896" s="120"/>
      <c r="AD896" s="120"/>
      <c r="AE896" s="120"/>
      <c r="AF896" s="120"/>
      <c r="AG896" s="120"/>
      <c r="AH896" s="120"/>
      <c r="AI896" s="100"/>
      <c r="AJ896" s="101"/>
      <c r="AK896" s="102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83"/>
      <c r="BE896" s="84"/>
      <c r="BF896" s="84"/>
      <c r="BG896" s="84"/>
      <c r="BH896" s="85"/>
    </row>
    <row r="897" spans="1:66" ht="15" x14ac:dyDescent="0.25">
      <c r="A897" s="2248"/>
      <c r="B897" s="76" t="s">
        <v>1065</v>
      </c>
      <c r="C897" s="93" t="s">
        <v>156</v>
      </c>
      <c r="D897" s="431" t="s">
        <v>1061</v>
      </c>
      <c r="E897" s="429">
        <v>75</v>
      </c>
      <c r="F897" s="766">
        <v>75</v>
      </c>
      <c r="G897" s="118"/>
      <c r="H897" s="141" t="s">
        <v>414</v>
      </c>
      <c r="I897" s="119"/>
      <c r="J897" s="119"/>
      <c r="K897" s="119"/>
      <c r="L897" s="119"/>
      <c r="M897" s="119"/>
      <c r="N897" s="119"/>
      <c r="O897" s="119"/>
      <c r="P897" s="119"/>
      <c r="Q897" s="119">
        <v>24</v>
      </c>
      <c r="R897" s="119">
        <v>24</v>
      </c>
      <c r="S897" s="119">
        <v>24</v>
      </c>
      <c r="T897" s="119">
        <v>3</v>
      </c>
      <c r="U897" s="119"/>
      <c r="V897" s="119"/>
      <c r="W897" s="119"/>
      <c r="X897" s="119"/>
      <c r="Y897" s="119"/>
      <c r="Z897" s="119"/>
      <c r="AA897" s="119"/>
      <c r="AB897" s="120"/>
      <c r="AC897" s="120"/>
      <c r="AD897" s="120"/>
      <c r="AE897" s="120"/>
      <c r="AF897" s="120"/>
      <c r="AG897" s="120"/>
      <c r="AH897" s="120"/>
      <c r="AI897" s="100"/>
      <c r="AJ897" s="101"/>
      <c r="AK897" s="102"/>
      <c r="AL897" s="120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20"/>
      <c r="AW897" s="120"/>
      <c r="AX897" s="120"/>
      <c r="AY897" s="120"/>
      <c r="AZ897" s="120"/>
      <c r="BA897" s="120"/>
      <c r="BB897" s="120"/>
      <c r="BC897" s="120"/>
      <c r="BD897" s="83"/>
      <c r="BE897" s="84"/>
      <c r="BF897" s="84"/>
      <c r="BG897" s="84"/>
      <c r="BH897" s="85"/>
    </row>
    <row r="898" spans="1:66" ht="15" x14ac:dyDescent="0.25">
      <c r="A898" s="2248"/>
      <c r="B898" s="76" t="s">
        <v>1065</v>
      </c>
      <c r="C898" s="93" t="s">
        <v>157</v>
      </c>
      <c r="D898" s="428" t="s">
        <v>124</v>
      </c>
      <c r="E898" s="429">
        <v>75</v>
      </c>
      <c r="F898" s="766">
        <v>75</v>
      </c>
      <c r="G898" s="430" t="s">
        <v>374</v>
      </c>
      <c r="H898" s="141" t="s">
        <v>132</v>
      </c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>
        <v>24</v>
      </c>
      <c r="V898" s="119">
        <v>24</v>
      </c>
      <c r="W898" s="119">
        <v>24</v>
      </c>
      <c r="X898" s="119">
        <v>3</v>
      </c>
      <c r="Y898" s="119"/>
      <c r="Z898" s="119"/>
      <c r="AA898" s="119"/>
      <c r="AB898" s="120"/>
      <c r="AC898" s="120"/>
      <c r="AD898" s="120"/>
      <c r="AE898" s="120"/>
      <c r="AF898" s="120"/>
      <c r="AG898" s="120"/>
      <c r="AH898" s="120"/>
      <c r="AI898" s="100"/>
      <c r="AJ898" s="101"/>
      <c r="AK898" s="102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83"/>
      <c r="BE898" s="84"/>
      <c r="BF898" s="84"/>
      <c r="BG898" s="84"/>
      <c r="BH898" s="85"/>
    </row>
    <row r="899" spans="1:66" ht="15" x14ac:dyDescent="0.25">
      <c r="A899" s="2248"/>
      <c r="B899" s="76" t="s">
        <v>1065</v>
      </c>
      <c r="C899" s="93" t="s">
        <v>158</v>
      </c>
      <c r="D899" s="433" t="s">
        <v>852</v>
      </c>
      <c r="E899" s="429">
        <v>120</v>
      </c>
      <c r="F899" s="766">
        <v>120</v>
      </c>
      <c r="G899" s="430" t="s">
        <v>380</v>
      </c>
      <c r="H899" s="141" t="s">
        <v>146</v>
      </c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>
        <v>12</v>
      </c>
      <c r="Z899" s="119">
        <v>12</v>
      </c>
      <c r="AA899" s="119">
        <v>12</v>
      </c>
      <c r="AB899" s="119">
        <v>12</v>
      </c>
      <c r="AC899" s="119">
        <v>12</v>
      </c>
      <c r="AD899" s="119">
        <v>12</v>
      </c>
      <c r="AE899" s="119">
        <v>12</v>
      </c>
      <c r="AF899" s="119">
        <v>12</v>
      </c>
      <c r="AG899" s="119">
        <v>12</v>
      </c>
      <c r="AH899" s="119">
        <v>12</v>
      </c>
      <c r="AI899" s="100"/>
      <c r="AJ899" s="101"/>
      <c r="AK899" s="102"/>
      <c r="AL899" s="119"/>
      <c r="AM899" s="119"/>
      <c r="AN899" s="119"/>
      <c r="AO899" s="119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83"/>
      <c r="BE899" s="84"/>
      <c r="BF899" s="84"/>
      <c r="BG899" s="84"/>
      <c r="BH899" s="85"/>
    </row>
    <row r="900" spans="1:66" ht="15" x14ac:dyDescent="0.25">
      <c r="A900" s="2248"/>
      <c r="B900" s="76" t="s">
        <v>1065</v>
      </c>
      <c r="C900" s="93" t="s">
        <v>159</v>
      </c>
      <c r="D900" s="434" t="s">
        <v>59</v>
      </c>
      <c r="E900" s="438">
        <v>30</v>
      </c>
      <c r="F900" s="770">
        <v>30</v>
      </c>
      <c r="G900" s="118" t="s">
        <v>413</v>
      </c>
      <c r="H900" s="141" t="s">
        <v>419</v>
      </c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>
        <v>12</v>
      </c>
      <c r="Y900" s="119">
        <v>8</v>
      </c>
      <c r="Z900" s="119">
        <v>8</v>
      </c>
      <c r="AA900" s="119">
        <v>2</v>
      </c>
      <c r="AB900" s="119"/>
      <c r="AC900" s="120"/>
      <c r="AD900" s="120"/>
      <c r="AE900" s="120"/>
      <c r="AF900" s="120"/>
      <c r="AG900" s="120"/>
      <c r="AH900" s="120"/>
      <c r="AI900" s="100"/>
      <c r="AJ900" s="101"/>
      <c r="AK900" s="102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83"/>
      <c r="BE900" s="84"/>
      <c r="BF900" s="84"/>
      <c r="BG900" s="84"/>
      <c r="BH900" s="85"/>
    </row>
    <row r="901" spans="1:66" ht="15" x14ac:dyDescent="0.25">
      <c r="A901" s="2248"/>
      <c r="B901" s="76" t="s">
        <v>1065</v>
      </c>
      <c r="C901" s="93" t="s">
        <v>167</v>
      </c>
      <c r="D901" s="428" t="s">
        <v>1053</v>
      </c>
      <c r="E901" s="429">
        <v>45</v>
      </c>
      <c r="F901" s="766">
        <v>45</v>
      </c>
      <c r="G901" s="430" t="s">
        <v>379</v>
      </c>
      <c r="H901" s="141" t="s">
        <v>147</v>
      </c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  <c r="AA901" s="119"/>
      <c r="AB901" s="119"/>
      <c r="AC901" s="119">
        <v>8</v>
      </c>
      <c r="AD901" s="119">
        <v>8</v>
      </c>
      <c r="AE901" s="119">
        <v>8</v>
      </c>
      <c r="AF901" s="119">
        <v>8</v>
      </c>
      <c r="AG901" s="119">
        <v>8</v>
      </c>
      <c r="AH901" s="119">
        <v>5</v>
      </c>
      <c r="AI901" s="100"/>
      <c r="AJ901" s="101"/>
      <c r="AK901" s="102"/>
      <c r="AL901" s="119"/>
      <c r="AM901" s="119"/>
      <c r="AN901" s="119"/>
      <c r="AO901" s="119"/>
      <c r="AP901" s="119"/>
      <c r="AQ901" s="120"/>
      <c r="AR901" s="120"/>
      <c r="AS901" s="120"/>
      <c r="AT901" s="120"/>
      <c r="AU901" s="120"/>
      <c r="AV901" s="120"/>
      <c r="AW901" s="120"/>
      <c r="AX901" s="120"/>
      <c r="AY901" s="120"/>
      <c r="AZ901" s="120"/>
      <c r="BA901" s="120"/>
      <c r="BB901" s="120"/>
      <c r="BC901" s="120"/>
      <c r="BD901" s="83"/>
      <c r="BE901" s="84"/>
      <c r="BF901" s="84"/>
      <c r="BG901" s="84"/>
      <c r="BH901" s="85"/>
    </row>
    <row r="902" spans="1:66" ht="15" x14ac:dyDescent="0.25">
      <c r="A902" s="2248"/>
      <c r="B902" s="76" t="s">
        <v>1065</v>
      </c>
      <c r="C902" s="93" t="s">
        <v>161</v>
      </c>
      <c r="D902" s="435" t="s">
        <v>1043</v>
      </c>
      <c r="E902" s="436">
        <v>90</v>
      </c>
      <c r="F902" s="768">
        <v>90</v>
      </c>
      <c r="G902" s="430" t="s">
        <v>371</v>
      </c>
      <c r="H902" s="141" t="s">
        <v>125</v>
      </c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  <c r="AA902" s="119"/>
      <c r="AB902" s="120"/>
      <c r="AC902" s="120"/>
      <c r="AD902" s="120"/>
      <c r="AE902" s="119"/>
      <c r="AF902" s="119"/>
      <c r="AG902" s="119"/>
      <c r="AH902" s="119"/>
      <c r="AI902" s="100"/>
      <c r="AJ902" s="101"/>
      <c r="AK902" s="102"/>
      <c r="AL902" s="119">
        <v>12</v>
      </c>
      <c r="AM902" s="119">
        <v>12</v>
      </c>
      <c r="AN902" s="119">
        <v>12</v>
      </c>
      <c r="AO902" s="119">
        <v>12</v>
      </c>
      <c r="AP902" s="119">
        <v>12</v>
      </c>
      <c r="AQ902" s="119">
        <v>12</v>
      </c>
      <c r="AR902" s="119">
        <v>12</v>
      </c>
      <c r="AS902" s="119">
        <v>6</v>
      </c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83"/>
      <c r="BE902" s="84"/>
      <c r="BF902" s="84"/>
      <c r="BG902" s="84"/>
      <c r="BH902" s="85"/>
    </row>
    <row r="903" spans="1:66" ht="15" x14ac:dyDescent="0.25">
      <c r="A903" s="2248"/>
      <c r="B903" s="76" t="s">
        <v>1065</v>
      </c>
      <c r="C903" s="93" t="s">
        <v>162</v>
      </c>
      <c r="D903" s="435" t="s">
        <v>1056</v>
      </c>
      <c r="E903" s="436">
        <v>45</v>
      </c>
      <c r="F903" s="768">
        <v>45</v>
      </c>
      <c r="G903" s="430" t="s">
        <v>368</v>
      </c>
      <c r="H903" s="141" t="s">
        <v>127</v>
      </c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>
        <v>12</v>
      </c>
      <c r="U903" s="119">
        <v>12</v>
      </c>
      <c r="V903" s="119">
        <v>12</v>
      </c>
      <c r="W903" s="119">
        <v>9</v>
      </c>
      <c r="X903" s="119"/>
      <c r="Y903" s="119"/>
      <c r="Z903" s="119"/>
      <c r="AA903" s="119"/>
      <c r="AB903" s="120"/>
      <c r="AC903" s="120"/>
      <c r="AD903" s="120"/>
      <c r="AE903" s="119"/>
      <c r="AF903" s="119"/>
      <c r="AG903" s="119"/>
      <c r="AH903" s="119"/>
      <c r="AI903" s="100"/>
      <c r="AJ903" s="101"/>
      <c r="AK903" s="102"/>
      <c r="AL903" s="119"/>
      <c r="AM903" s="119"/>
      <c r="AN903" s="119"/>
      <c r="AO903" s="119"/>
      <c r="AP903" s="119"/>
      <c r="AQ903" s="119"/>
      <c r="AR903" s="119"/>
      <c r="AS903" s="119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83"/>
      <c r="BE903" s="84"/>
      <c r="BF903" s="84"/>
      <c r="BG903" s="84"/>
      <c r="BH903" s="85"/>
    </row>
    <row r="904" spans="1:66" ht="15" x14ac:dyDescent="0.25">
      <c r="A904" s="2248"/>
      <c r="B904" s="76" t="s">
        <v>1065</v>
      </c>
      <c r="C904" s="93" t="s">
        <v>119</v>
      </c>
      <c r="D904" s="435" t="s">
        <v>1039</v>
      </c>
      <c r="E904" s="436">
        <v>90</v>
      </c>
      <c r="F904" s="768">
        <v>90</v>
      </c>
      <c r="G904" s="430" t="s">
        <v>375</v>
      </c>
      <c r="H904" s="141" t="s">
        <v>126</v>
      </c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  <c r="AA904" s="119"/>
      <c r="AB904" s="120"/>
      <c r="AC904" s="120"/>
      <c r="AD904" s="120"/>
      <c r="AE904" s="119"/>
      <c r="AF904" s="119"/>
      <c r="AG904" s="119"/>
      <c r="AH904" s="119"/>
      <c r="AI904" s="100"/>
      <c r="AJ904" s="101"/>
      <c r="AK904" s="102"/>
      <c r="AL904" s="119">
        <v>12</v>
      </c>
      <c r="AM904" s="119">
        <v>12</v>
      </c>
      <c r="AN904" s="119">
        <v>12</v>
      </c>
      <c r="AO904" s="119">
        <v>12</v>
      </c>
      <c r="AP904" s="119">
        <v>12</v>
      </c>
      <c r="AQ904" s="119">
        <v>12</v>
      </c>
      <c r="AR904" s="119">
        <v>12</v>
      </c>
      <c r="AS904" s="119">
        <v>6</v>
      </c>
      <c r="AT904" s="120"/>
      <c r="AU904" s="120"/>
      <c r="AV904" s="120"/>
      <c r="AW904" s="120"/>
      <c r="AX904" s="120"/>
      <c r="AY904" s="120"/>
      <c r="AZ904" s="120"/>
      <c r="BA904" s="120"/>
      <c r="BB904" s="120"/>
      <c r="BC904" s="120"/>
      <c r="BD904" s="83"/>
      <c r="BE904" s="84"/>
      <c r="BF904" s="84"/>
      <c r="BG904" s="84"/>
      <c r="BH904" s="85"/>
    </row>
    <row r="905" spans="1:66" ht="15" x14ac:dyDescent="0.25">
      <c r="A905" s="2248"/>
      <c r="B905" s="76" t="s">
        <v>1065</v>
      </c>
      <c r="C905" s="93" t="s">
        <v>163</v>
      </c>
      <c r="D905" s="435" t="s">
        <v>1063</v>
      </c>
      <c r="E905" s="436">
        <v>60</v>
      </c>
      <c r="F905" s="768">
        <v>60</v>
      </c>
      <c r="G905" s="430" t="s">
        <v>379</v>
      </c>
      <c r="H905" s="141" t="s">
        <v>147</v>
      </c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  <c r="AB905" s="120"/>
      <c r="AC905" s="120"/>
      <c r="AD905" s="120"/>
      <c r="AE905" s="119"/>
      <c r="AF905" s="119"/>
      <c r="AG905" s="119"/>
      <c r="AH905" s="119"/>
      <c r="AI905" s="100"/>
      <c r="AJ905" s="101"/>
      <c r="AK905" s="102"/>
      <c r="AL905" s="119"/>
      <c r="AM905" s="119"/>
      <c r="AN905" s="119"/>
      <c r="AO905" s="119"/>
      <c r="AP905" s="119"/>
      <c r="AQ905" s="120"/>
      <c r="AR905" s="120"/>
      <c r="AS905" s="119">
        <v>12</v>
      </c>
      <c r="AT905" s="119">
        <v>12</v>
      </c>
      <c r="AU905" s="119">
        <v>12</v>
      </c>
      <c r="AV905" s="119">
        <v>12</v>
      </c>
      <c r="AW905" s="119">
        <v>12</v>
      </c>
      <c r="AX905" s="120"/>
      <c r="AY905" s="120"/>
      <c r="AZ905" s="120"/>
      <c r="BA905" s="120"/>
      <c r="BB905" s="120"/>
      <c r="BC905" s="120"/>
      <c r="BD905" s="83"/>
      <c r="BE905" s="84"/>
      <c r="BF905" s="84"/>
      <c r="BG905" s="84"/>
      <c r="BH905" s="85"/>
    </row>
    <row r="906" spans="1:66" ht="15" x14ac:dyDescent="0.25">
      <c r="A906" s="2248"/>
      <c r="B906" s="76" t="s">
        <v>1065</v>
      </c>
      <c r="C906" s="93" t="s">
        <v>164</v>
      </c>
      <c r="D906" s="435" t="s">
        <v>1066</v>
      </c>
      <c r="E906" s="436">
        <v>90</v>
      </c>
      <c r="F906" s="768">
        <v>90</v>
      </c>
      <c r="G906" s="79" t="s">
        <v>377</v>
      </c>
      <c r="H906" s="141" t="s">
        <v>122</v>
      </c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  <c r="AA906" s="119"/>
      <c r="AB906" s="120"/>
      <c r="AC906" s="120"/>
      <c r="AD906" s="120"/>
      <c r="AE906" s="119"/>
      <c r="AF906" s="119"/>
      <c r="AG906" s="119"/>
      <c r="AH906" s="119"/>
      <c r="AI906" s="100"/>
      <c r="AJ906" s="101"/>
      <c r="AK906" s="102"/>
      <c r="AL906" s="119"/>
      <c r="AM906" s="119"/>
      <c r="AN906" s="119"/>
      <c r="AO906" s="119"/>
      <c r="AP906" s="119"/>
      <c r="AQ906" s="120"/>
      <c r="AR906" s="120"/>
      <c r="AS906" s="120"/>
      <c r="AT906" s="119">
        <v>16</v>
      </c>
      <c r="AU906" s="119">
        <v>16</v>
      </c>
      <c r="AV906" s="119">
        <v>16</v>
      </c>
      <c r="AW906" s="119">
        <v>16</v>
      </c>
      <c r="AX906" s="119">
        <v>16</v>
      </c>
      <c r="AY906" s="120"/>
      <c r="AZ906" s="120"/>
      <c r="BA906" s="120"/>
      <c r="BB906" s="120"/>
      <c r="BC906" s="120"/>
      <c r="BD906" s="83"/>
      <c r="BE906" s="84"/>
      <c r="BF906" s="84"/>
      <c r="BG906" s="84"/>
      <c r="BH906" s="85"/>
    </row>
    <row r="907" spans="1:66" ht="15" x14ac:dyDescent="0.25">
      <c r="A907" s="2248"/>
      <c r="B907" s="76" t="s">
        <v>1065</v>
      </c>
      <c r="C907" s="93" t="s">
        <v>166</v>
      </c>
      <c r="D907" s="435" t="s">
        <v>1067</v>
      </c>
      <c r="E907" s="436">
        <v>60</v>
      </c>
      <c r="F907" s="768">
        <v>60</v>
      </c>
      <c r="G907" s="430" t="s">
        <v>371</v>
      </c>
      <c r="H907" s="141" t="s">
        <v>125</v>
      </c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D907" s="119"/>
      <c r="AE907" s="119"/>
      <c r="AF907" s="119"/>
      <c r="AG907" s="119"/>
      <c r="AH907" s="119"/>
      <c r="AI907" s="156"/>
      <c r="AJ907" s="157"/>
      <c r="AK907" s="158"/>
      <c r="AL907" s="120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19">
        <v>12</v>
      </c>
      <c r="AZ907" s="119">
        <v>12</v>
      </c>
      <c r="BA907" s="119">
        <v>12</v>
      </c>
      <c r="BB907" s="119">
        <v>12</v>
      </c>
      <c r="BC907" s="119">
        <v>12</v>
      </c>
      <c r="BD907" s="83"/>
      <c r="BE907" s="84"/>
      <c r="BF907" s="84"/>
      <c r="BG907" s="84"/>
      <c r="BH907" s="85"/>
    </row>
    <row r="908" spans="1:66" ht="15" x14ac:dyDescent="0.25">
      <c r="A908" s="2248"/>
      <c r="B908" s="76" t="s">
        <v>1065</v>
      </c>
      <c r="C908" s="93" t="s">
        <v>174</v>
      </c>
      <c r="D908" s="435" t="s">
        <v>1068</v>
      </c>
      <c r="E908" s="436">
        <v>60</v>
      </c>
      <c r="F908" s="768">
        <v>60</v>
      </c>
      <c r="G908" s="430" t="s">
        <v>365</v>
      </c>
      <c r="H908" s="141" t="s">
        <v>130</v>
      </c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D908" s="119"/>
      <c r="AE908" s="119"/>
      <c r="AF908" s="119"/>
      <c r="AG908" s="119"/>
      <c r="AH908" s="119"/>
      <c r="AI908" s="100"/>
      <c r="AJ908" s="101"/>
      <c r="AK908" s="102"/>
      <c r="AL908" s="120"/>
      <c r="AM908" s="120"/>
      <c r="AN908" s="120"/>
      <c r="AO908" s="120"/>
      <c r="AP908" s="119"/>
      <c r="AQ908" s="119"/>
      <c r="AR908" s="119"/>
      <c r="AS908" s="119"/>
      <c r="AT908" s="119"/>
      <c r="AU908" s="119"/>
      <c r="AV908" s="119"/>
      <c r="AW908" s="119"/>
      <c r="AX908" s="120"/>
      <c r="AY908" s="119">
        <v>12</v>
      </c>
      <c r="AZ908" s="119">
        <v>12</v>
      </c>
      <c r="BA908" s="119">
        <v>12</v>
      </c>
      <c r="BB908" s="119">
        <v>12</v>
      </c>
      <c r="BC908" s="119">
        <v>12</v>
      </c>
      <c r="BD908" s="83"/>
      <c r="BE908" s="84"/>
      <c r="BF908" s="84"/>
      <c r="BG908" s="84"/>
      <c r="BH908" s="85"/>
    </row>
    <row r="909" spans="1:66" ht="14.25" x14ac:dyDescent="0.2">
      <c r="A909" s="2249"/>
      <c r="B909" s="94">
        <v>3</v>
      </c>
      <c r="C909" s="95"/>
      <c r="D909" s="95" t="s">
        <v>843</v>
      </c>
      <c r="E909" s="95">
        <f>SUM(E894:E908)</f>
        <v>1005</v>
      </c>
      <c r="F909" s="765">
        <f>SUM(F894:F908)</f>
        <v>1005</v>
      </c>
      <c r="G909" s="96"/>
      <c r="H909" s="113"/>
      <c r="I909" s="99"/>
      <c r="J909" s="99">
        <f t="shared" ref="J909:BH909" si="77">SUM(J894:J908)</f>
        <v>20</v>
      </c>
      <c r="K909" s="99">
        <f t="shared" si="77"/>
        <v>20</v>
      </c>
      <c r="L909" s="99">
        <f t="shared" si="77"/>
        <v>20</v>
      </c>
      <c r="M909" s="99">
        <f t="shared" si="77"/>
        <v>18</v>
      </c>
      <c r="N909" s="99">
        <f t="shared" si="77"/>
        <v>20</v>
      </c>
      <c r="O909" s="99">
        <f t="shared" si="77"/>
        <v>20</v>
      </c>
      <c r="P909" s="99">
        <f t="shared" si="77"/>
        <v>11</v>
      </c>
      <c r="Q909" s="99">
        <f t="shared" si="77"/>
        <v>32</v>
      </c>
      <c r="R909" s="99">
        <f t="shared" si="77"/>
        <v>32</v>
      </c>
      <c r="S909" s="99">
        <f t="shared" si="77"/>
        <v>32</v>
      </c>
      <c r="T909" s="99">
        <f t="shared" si="77"/>
        <v>23</v>
      </c>
      <c r="U909" s="99">
        <f t="shared" si="77"/>
        <v>40</v>
      </c>
      <c r="V909" s="99">
        <f t="shared" si="77"/>
        <v>36</v>
      </c>
      <c r="W909" s="99">
        <f t="shared" si="77"/>
        <v>33</v>
      </c>
      <c r="X909" s="99">
        <f t="shared" si="77"/>
        <v>15</v>
      </c>
      <c r="Y909" s="99">
        <f t="shared" si="77"/>
        <v>20</v>
      </c>
      <c r="Z909" s="99">
        <f t="shared" si="77"/>
        <v>20</v>
      </c>
      <c r="AA909" s="99">
        <f t="shared" si="77"/>
        <v>14</v>
      </c>
      <c r="AB909" s="99">
        <f t="shared" si="77"/>
        <v>12</v>
      </c>
      <c r="AC909" s="99">
        <f t="shared" si="77"/>
        <v>20</v>
      </c>
      <c r="AD909" s="99">
        <f t="shared" si="77"/>
        <v>20</v>
      </c>
      <c r="AE909" s="99">
        <f t="shared" si="77"/>
        <v>20</v>
      </c>
      <c r="AF909" s="99">
        <f t="shared" si="77"/>
        <v>20</v>
      </c>
      <c r="AG909" s="99">
        <f t="shared" si="77"/>
        <v>20</v>
      </c>
      <c r="AH909" s="99">
        <f t="shared" si="77"/>
        <v>17</v>
      </c>
      <c r="AI909" s="123">
        <f t="shared" si="77"/>
        <v>0</v>
      </c>
      <c r="AJ909" s="124">
        <f t="shared" si="77"/>
        <v>0</v>
      </c>
      <c r="AK909" s="125">
        <f t="shared" si="77"/>
        <v>0</v>
      </c>
      <c r="AL909" s="99">
        <f t="shared" si="77"/>
        <v>24</v>
      </c>
      <c r="AM909" s="99">
        <f t="shared" si="77"/>
        <v>24</v>
      </c>
      <c r="AN909" s="99">
        <f t="shared" si="77"/>
        <v>24</v>
      </c>
      <c r="AO909" s="99">
        <f t="shared" si="77"/>
        <v>24</v>
      </c>
      <c r="AP909" s="99">
        <f t="shared" si="77"/>
        <v>24</v>
      </c>
      <c r="AQ909" s="99">
        <f t="shared" si="77"/>
        <v>24</v>
      </c>
      <c r="AR909" s="99">
        <f t="shared" si="77"/>
        <v>24</v>
      </c>
      <c r="AS909" s="99">
        <f t="shared" si="77"/>
        <v>24</v>
      </c>
      <c r="AT909" s="99">
        <f t="shared" si="77"/>
        <v>28</v>
      </c>
      <c r="AU909" s="99">
        <f t="shared" si="77"/>
        <v>28</v>
      </c>
      <c r="AV909" s="99">
        <f t="shared" si="77"/>
        <v>28</v>
      </c>
      <c r="AW909" s="99">
        <f t="shared" si="77"/>
        <v>28</v>
      </c>
      <c r="AX909" s="99">
        <f t="shared" si="77"/>
        <v>16</v>
      </c>
      <c r="AY909" s="99">
        <f t="shared" si="77"/>
        <v>24</v>
      </c>
      <c r="AZ909" s="99">
        <f t="shared" si="77"/>
        <v>24</v>
      </c>
      <c r="BA909" s="99">
        <f t="shared" si="77"/>
        <v>24</v>
      </c>
      <c r="BB909" s="99">
        <f t="shared" si="77"/>
        <v>24</v>
      </c>
      <c r="BC909" s="99">
        <f t="shared" si="77"/>
        <v>24</v>
      </c>
      <c r="BD909" s="126">
        <f t="shared" si="77"/>
        <v>0</v>
      </c>
      <c r="BE909" s="127">
        <f t="shared" si="77"/>
        <v>0</v>
      </c>
      <c r="BF909" s="127">
        <f t="shared" si="77"/>
        <v>0</v>
      </c>
      <c r="BG909" s="127">
        <f t="shared" si="77"/>
        <v>0</v>
      </c>
      <c r="BH909" s="128">
        <f t="shared" si="77"/>
        <v>0</v>
      </c>
    </row>
    <row r="910" spans="1:66" x14ac:dyDescent="0.2">
      <c r="F910" s="589"/>
    </row>
    <row r="911" spans="1:66" ht="20.25" x14ac:dyDescent="0.2">
      <c r="A911" s="439" t="s">
        <v>984</v>
      </c>
      <c r="F911" s="589"/>
    </row>
    <row r="912" spans="1:66" ht="15" customHeight="1" x14ac:dyDescent="0.2">
      <c r="A912" s="2234" t="s">
        <v>3</v>
      </c>
      <c r="B912" s="2234" t="s">
        <v>28</v>
      </c>
      <c r="C912" s="2237" t="s">
        <v>835</v>
      </c>
      <c r="D912" s="2240" t="s">
        <v>836</v>
      </c>
      <c r="E912" s="2231" t="s">
        <v>837</v>
      </c>
      <c r="F912" s="2246" t="s">
        <v>837</v>
      </c>
      <c r="G912" s="2231" t="s">
        <v>838</v>
      </c>
      <c r="H912" s="2232" t="s">
        <v>839</v>
      </c>
      <c r="I912" s="875"/>
      <c r="J912" s="875"/>
      <c r="K912" s="2261" t="s">
        <v>1069</v>
      </c>
      <c r="L912" s="2262"/>
      <c r="M912" s="2262"/>
      <c r="N912" s="2263"/>
      <c r="O912" s="2233" t="s">
        <v>830</v>
      </c>
      <c r="P912" s="2233"/>
      <c r="Q912" s="2233"/>
      <c r="R912" s="2233"/>
      <c r="S912" s="2233"/>
      <c r="T912" s="2225">
        <v>44440</v>
      </c>
      <c r="U912" s="2225"/>
      <c r="V912" s="2225"/>
      <c r="W912" s="2225"/>
      <c r="X912" s="2225">
        <v>44470</v>
      </c>
      <c r="Y912" s="2225"/>
      <c r="Z912" s="2225"/>
      <c r="AA912" s="2225"/>
      <c r="AB912" s="2225"/>
      <c r="AC912" s="2225">
        <v>44501</v>
      </c>
      <c r="AD912" s="2225"/>
      <c r="AE912" s="2225"/>
      <c r="AF912" s="2225"/>
      <c r="AG912" s="2225">
        <v>44531</v>
      </c>
      <c r="AH912" s="2225"/>
      <c r="AI912" s="2225"/>
      <c r="AJ912" s="2225"/>
      <c r="AK912" s="2229" t="s">
        <v>831</v>
      </c>
      <c r="AL912" s="2229"/>
      <c r="AM912" s="2229"/>
      <c r="AN912" s="2229"/>
      <c r="AO912" s="2229"/>
      <c r="AP912" s="2225">
        <v>44593</v>
      </c>
      <c r="AQ912" s="2225"/>
      <c r="AR912" s="2225"/>
      <c r="AS912" s="2225"/>
      <c r="AT912" s="2225">
        <v>44621</v>
      </c>
      <c r="AU912" s="2225"/>
      <c r="AV912" s="2225"/>
      <c r="AW912" s="2225"/>
      <c r="AX912" s="2225">
        <v>44652</v>
      </c>
      <c r="AY912" s="2225"/>
      <c r="AZ912" s="2225"/>
      <c r="BA912" s="2225"/>
      <c r="BB912" s="2225">
        <v>44682</v>
      </c>
      <c r="BC912" s="2225"/>
      <c r="BD912" s="2225"/>
      <c r="BE912" s="2225"/>
      <c r="BF912" s="2225"/>
      <c r="BG912" s="2225">
        <v>44713</v>
      </c>
      <c r="BH912" s="2225"/>
      <c r="BI912" s="2225"/>
      <c r="BJ912" s="2225"/>
      <c r="BK912" s="2225">
        <v>44743</v>
      </c>
      <c r="BL912" s="2225"/>
      <c r="BM912" s="2225"/>
      <c r="BN912" s="2225"/>
    </row>
    <row r="913" spans="1:66" ht="15.75" x14ac:dyDescent="0.2">
      <c r="A913" s="2235"/>
      <c r="B913" s="2235"/>
      <c r="C913" s="2238"/>
      <c r="D913" s="2238"/>
      <c r="E913" s="2231"/>
      <c r="F913" s="2246"/>
      <c r="G913" s="2231"/>
      <c r="H913" s="2231"/>
      <c r="I913" s="876">
        <v>47</v>
      </c>
      <c r="J913" s="440">
        <v>48</v>
      </c>
      <c r="K913" s="440">
        <v>49</v>
      </c>
      <c r="L913" s="440">
        <v>50</v>
      </c>
      <c r="M913" s="440">
        <v>51</v>
      </c>
      <c r="N913" s="440">
        <v>52</v>
      </c>
      <c r="O913" s="74">
        <v>1</v>
      </c>
      <c r="P913" s="74">
        <v>2</v>
      </c>
      <c r="Q913" s="74">
        <v>3</v>
      </c>
      <c r="R913" s="74">
        <v>4</v>
      </c>
      <c r="S913" s="74">
        <v>5</v>
      </c>
      <c r="T913" s="74">
        <v>6</v>
      </c>
      <c r="U913" s="74">
        <v>7</v>
      </c>
      <c r="V913" s="74">
        <v>8</v>
      </c>
      <c r="W913" s="74">
        <v>9</v>
      </c>
      <c r="X913" s="74">
        <v>10</v>
      </c>
      <c r="Y913" s="74">
        <v>11</v>
      </c>
      <c r="Z913" s="74">
        <v>12</v>
      </c>
      <c r="AA913" s="74">
        <v>13</v>
      </c>
      <c r="AB913" s="74">
        <v>14</v>
      </c>
      <c r="AC913" s="74">
        <v>15</v>
      </c>
      <c r="AD913" s="74">
        <v>16</v>
      </c>
      <c r="AE913" s="74">
        <v>17</v>
      </c>
      <c r="AF913" s="74">
        <v>18</v>
      </c>
      <c r="AG913" s="74">
        <v>19</v>
      </c>
      <c r="AH913" s="74">
        <v>20</v>
      </c>
      <c r="AI913" s="74">
        <v>21</v>
      </c>
      <c r="AJ913" s="74">
        <v>22</v>
      </c>
      <c r="AK913" s="74">
        <v>23</v>
      </c>
      <c r="AL913" s="74">
        <v>24</v>
      </c>
      <c r="AM913" s="74">
        <v>25</v>
      </c>
      <c r="AN913" s="74">
        <v>26</v>
      </c>
      <c r="AO913" s="74">
        <v>27</v>
      </c>
      <c r="AP913" s="74">
        <v>28</v>
      </c>
      <c r="AQ913" s="74">
        <v>29</v>
      </c>
      <c r="AR913" s="74">
        <v>30</v>
      </c>
      <c r="AS913" s="74">
        <v>31</v>
      </c>
      <c r="AT913" s="74">
        <v>32</v>
      </c>
      <c r="AU913" s="74">
        <v>33</v>
      </c>
      <c r="AV913" s="74">
        <v>34</v>
      </c>
      <c r="AW913" s="74">
        <v>35</v>
      </c>
      <c r="AX913" s="74">
        <v>36</v>
      </c>
      <c r="AY913" s="74">
        <v>37</v>
      </c>
      <c r="AZ913" s="74">
        <v>38</v>
      </c>
      <c r="BA913" s="74">
        <v>39</v>
      </c>
      <c r="BB913" s="74">
        <v>40</v>
      </c>
      <c r="BC913" s="74">
        <v>41</v>
      </c>
      <c r="BD913" s="74">
        <v>42</v>
      </c>
      <c r="BE913" s="74">
        <v>43</v>
      </c>
      <c r="BF913" s="74">
        <v>44</v>
      </c>
      <c r="BG913" s="74">
        <v>45</v>
      </c>
      <c r="BH913" s="74">
        <v>46</v>
      </c>
      <c r="BI913" s="74">
        <v>47</v>
      </c>
      <c r="BJ913" s="74">
        <v>48</v>
      </c>
      <c r="BK913" s="74">
        <v>49</v>
      </c>
      <c r="BL913" s="74">
        <v>50</v>
      </c>
      <c r="BM913" s="74">
        <v>51</v>
      </c>
      <c r="BN913" s="74">
        <v>52</v>
      </c>
    </row>
    <row r="914" spans="1:66" ht="15.75" x14ac:dyDescent="0.2">
      <c r="A914" s="2235"/>
      <c r="B914" s="2235"/>
      <c r="C914" s="2238"/>
      <c r="D914" s="2238"/>
      <c r="E914" s="2231"/>
      <c r="F914" s="2246"/>
      <c r="G914" s="2231"/>
      <c r="H914" s="2231"/>
      <c r="I914" s="876"/>
      <c r="J914" s="75">
        <v>21</v>
      </c>
      <c r="K914" s="75">
        <f>J915+1</f>
        <v>28</v>
      </c>
      <c r="L914" s="75">
        <f>K915+1</f>
        <v>5</v>
      </c>
      <c r="M914" s="75">
        <f>L915+1</f>
        <v>12</v>
      </c>
      <c r="N914" s="75">
        <f>M915+1</f>
        <v>19</v>
      </c>
      <c r="O914" s="75">
        <v>26</v>
      </c>
      <c r="P914" s="75">
        <v>2</v>
      </c>
      <c r="Q914" s="75">
        <v>9</v>
      </c>
      <c r="R914" s="75">
        <v>16</v>
      </c>
      <c r="S914" s="75">
        <v>23</v>
      </c>
      <c r="T914" s="75">
        <v>30</v>
      </c>
      <c r="U914" s="75">
        <v>6</v>
      </c>
      <c r="V914" s="75">
        <v>13</v>
      </c>
      <c r="W914" s="75">
        <v>20</v>
      </c>
      <c r="X914" s="75">
        <v>27</v>
      </c>
      <c r="Y914" s="75">
        <v>4</v>
      </c>
      <c r="Z914" s="75">
        <v>11</v>
      </c>
      <c r="AA914" s="75">
        <v>18</v>
      </c>
      <c r="AB914" s="75">
        <v>25</v>
      </c>
      <c r="AC914" s="75">
        <v>1</v>
      </c>
      <c r="AD914" s="75">
        <v>8</v>
      </c>
      <c r="AE914" s="75">
        <v>15</v>
      </c>
      <c r="AF914" s="75">
        <v>22</v>
      </c>
      <c r="AG914" s="75">
        <v>29</v>
      </c>
      <c r="AH914" s="75">
        <v>6</v>
      </c>
      <c r="AI914" s="75">
        <v>13</v>
      </c>
      <c r="AJ914" s="75">
        <v>20</v>
      </c>
      <c r="AK914" s="75">
        <v>27</v>
      </c>
      <c r="AL914" s="75">
        <v>3</v>
      </c>
      <c r="AM914" s="75">
        <v>10</v>
      </c>
      <c r="AN914" s="75">
        <v>17</v>
      </c>
      <c r="AO914" s="75">
        <v>24</v>
      </c>
      <c r="AP914" s="75">
        <v>31</v>
      </c>
      <c r="AQ914" s="75">
        <v>7</v>
      </c>
      <c r="AR914" s="75">
        <v>14</v>
      </c>
      <c r="AS914" s="75">
        <v>21</v>
      </c>
      <c r="AT914" s="75">
        <v>28</v>
      </c>
      <c r="AU914" s="75">
        <v>7</v>
      </c>
      <c r="AV914" s="75">
        <v>14</v>
      </c>
      <c r="AW914" s="75">
        <v>21</v>
      </c>
      <c r="AX914" s="75">
        <v>28</v>
      </c>
      <c r="AY914" s="75">
        <v>4</v>
      </c>
      <c r="AZ914" s="75">
        <v>11</v>
      </c>
      <c r="BA914" s="75">
        <v>18</v>
      </c>
      <c r="BB914" s="75">
        <v>25</v>
      </c>
      <c r="BC914" s="75">
        <v>2</v>
      </c>
      <c r="BD914" s="75">
        <v>9</v>
      </c>
      <c r="BE914" s="75">
        <v>16</v>
      </c>
      <c r="BF914" s="75">
        <v>23</v>
      </c>
      <c r="BG914" s="75">
        <v>30</v>
      </c>
      <c r="BH914" s="75">
        <v>6</v>
      </c>
      <c r="BI914" s="75">
        <v>13</v>
      </c>
      <c r="BJ914" s="75">
        <v>20</v>
      </c>
      <c r="BK914" s="75">
        <v>27</v>
      </c>
      <c r="BL914" s="75">
        <v>4</v>
      </c>
      <c r="BM914" s="75">
        <v>11</v>
      </c>
      <c r="BN914" s="75">
        <v>18</v>
      </c>
    </row>
    <row r="915" spans="1:66" ht="15.75" x14ac:dyDescent="0.2">
      <c r="A915" s="2236"/>
      <c r="B915" s="2236"/>
      <c r="C915" s="2239"/>
      <c r="D915" s="2239"/>
      <c r="E915" s="2231"/>
      <c r="F915" s="2246"/>
      <c r="G915" s="2231"/>
      <c r="H915" s="2231"/>
      <c r="I915" s="876"/>
      <c r="J915" s="75">
        <v>27</v>
      </c>
      <c r="K915" s="75">
        <v>4</v>
      </c>
      <c r="L915" s="75">
        <f>L914+6</f>
        <v>11</v>
      </c>
      <c r="M915" s="75">
        <f>M914+6</f>
        <v>18</v>
      </c>
      <c r="N915" s="75">
        <f>N914+6</f>
        <v>25</v>
      </c>
      <c r="O915" s="75">
        <v>1</v>
      </c>
      <c r="P915" s="75">
        <v>8</v>
      </c>
      <c r="Q915" s="75">
        <v>15</v>
      </c>
      <c r="R915" s="75">
        <v>22</v>
      </c>
      <c r="S915" s="75">
        <v>29</v>
      </c>
      <c r="T915" s="75">
        <v>5</v>
      </c>
      <c r="U915" s="75">
        <v>12</v>
      </c>
      <c r="V915" s="75">
        <v>19</v>
      </c>
      <c r="W915" s="75">
        <v>26</v>
      </c>
      <c r="X915" s="75">
        <v>3</v>
      </c>
      <c r="Y915" s="75">
        <v>10</v>
      </c>
      <c r="Z915" s="75">
        <v>17</v>
      </c>
      <c r="AA915" s="75">
        <v>24</v>
      </c>
      <c r="AB915" s="75">
        <v>31</v>
      </c>
      <c r="AC915" s="75">
        <v>7</v>
      </c>
      <c r="AD915" s="75">
        <v>14</v>
      </c>
      <c r="AE915" s="75">
        <v>21</v>
      </c>
      <c r="AF915" s="75">
        <v>28</v>
      </c>
      <c r="AG915" s="75">
        <v>5</v>
      </c>
      <c r="AH915" s="75">
        <v>12</v>
      </c>
      <c r="AI915" s="75">
        <v>19</v>
      </c>
      <c r="AJ915" s="75">
        <v>26</v>
      </c>
      <c r="AK915" s="75">
        <v>2</v>
      </c>
      <c r="AL915" s="75">
        <v>9</v>
      </c>
      <c r="AM915" s="75">
        <v>16</v>
      </c>
      <c r="AN915" s="75">
        <v>23</v>
      </c>
      <c r="AO915" s="75">
        <v>30</v>
      </c>
      <c r="AP915" s="75">
        <v>6</v>
      </c>
      <c r="AQ915" s="75">
        <v>13</v>
      </c>
      <c r="AR915" s="75">
        <v>20</v>
      </c>
      <c r="AS915" s="75">
        <v>27</v>
      </c>
      <c r="AT915" s="75">
        <v>6</v>
      </c>
      <c r="AU915" s="75">
        <v>13</v>
      </c>
      <c r="AV915" s="75">
        <v>20</v>
      </c>
      <c r="AW915" s="75">
        <v>27</v>
      </c>
      <c r="AX915" s="75">
        <v>3</v>
      </c>
      <c r="AY915" s="75">
        <v>10</v>
      </c>
      <c r="AZ915" s="75">
        <v>17</v>
      </c>
      <c r="BA915" s="75">
        <v>24</v>
      </c>
      <c r="BB915" s="75">
        <v>1</v>
      </c>
      <c r="BC915" s="75">
        <v>8</v>
      </c>
      <c r="BD915" s="75">
        <v>15</v>
      </c>
      <c r="BE915" s="75">
        <v>22</v>
      </c>
      <c r="BF915" s="75">
        <v>29</v>
      </c>
      <c r="BG915" s="75">
        <v>5</v>
      </c>
      <c r="BH915" s="75">
        <v>12</v>
      </c>
      <c r="BI915" s="75">
        <v>19</v>
      </c>
      <c r="BJ915" s="75">
        <v>26</v>
      </c>
      <c r="BK915" s="75">
        <v>3</v>
      </c>
      <c r="BL915" s="75">
        <v>10</v>
      </c>
      <c r="BM915" s="75">
        <v>17</v>
      </c>
      <c r="BN915" s="75">
        <v>24</v>
      </c>
    </row>
    <row r="916" spans="1:66" ht="17.25" customHeight="1" x14ac:dyDescent="0.2">
      <c r="A916" s="2253"/>
      <c r="B916" s="76" t="s">
        <v>646</v>
      </c>
      <c r="C916" s="225" t="s">
        <v>298</v>
      </c>
      <c r="D916" s="422" t="s">
        <v>10</v>
      </c>
      <c r="E916" s="225" t="s">
        <v>1762</v>
      </c>
      <c r="F916" s="764"/>
      <c r="G916" s="213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92"/>
      <c r="AG916" s="92"/>
      <c r="AH916" s="92"/>
      <c r="AI916" s="81"/>
      <c r="AJ916" s="81"/>
      <c r="AK916" s="81"/>
      <c r="AL916" s="81"/>
      <c r="AM916" s="81"/>
      <c r="AN916" s="81"/>
      <c r="AO916" s="83"/>
      <c r="AP916" s="84"/>
      <c r="AQ916" s="85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  <c r="BG916" s="81"/>
      <c r="BH916" s="81"/>
      <c r="BI916" s="81"/>
      <c r="BJ916" s="83"/>
      <c r="BK916" s="84"/>
      <c r="BL916" s="84"/>
      <c r="BM916" s="84"/>
      <c r="BN916" s="85"/>
    </row>
    <row r="917" spans="1:66" s="106" customFormat="1" ht="17.25" customHeight="1" x14ac:dyDescent="0.2">
      <c r="A917" s="2254"/>
      <c r="B917" s="94">
        <v>17</v>
      </c>
      <c r="C917" s="95"/>
      <c r="D917" s="95" t="s">
        <v>843</v>
      </c>
      <c r="E917" s="95">
        <f>SUM(E916:E916)</f>
        <v>0</v>
      </c>
      <c r="F917" s="765">
        <f>SUM(F916:F916)</f>
        <v>0</v>
      </c>
      <c r="G917" s="96"/>
      <c r="H917" s="97"/>
      <c r="I917" s="97"/>
      <c r="J917" s="97"/>
      <c r="K917" s="97"/>
      <c r="L917" s="97"/>
      <c r="M917" s="97"/>
      <c r="N917" s="97"/>
      <c r="O917" s="98"/>
      <c r="P917" s="99">
        <f t="shared" ref="P917:BN917" si="78">SUM(P916:P916)</f>
        <v>0</v>
      </c>
      <c r="Q917" s="99">
        <f t="shared" si="78"/>
        <v>0</v>
      </c>
      <c r="R917" s="99">
        <f t="shared" si="78"/>
        <v>0</v>
      </c>
      <c r="S917" s="99">
        <f t="shared" si="78"/>
        <v>0</v>
      </c>
      <c r="T917" s="99">
        <f t="shared" si="78"/>
        <v>0</v>
      </c>
      <c r="U917" s="99">
        <f t="shared" si="78"/>
        <v>0</v>
      </c>
      <c r="V917" s="99">
        <f t="shared" si="78"/>
        <v>0</v>
      </c>
      <c r="W917" s="99">
        <f t="shared" si="78"/>
        <v>0</v>
      </c>
      <c r="X917" s="99">
        <f t="shared" si="78"/>
        <v>0</v>
      </c>
      <c r="Y917" s="99">
        <f t="shared" si="78"/>
        <v>0</v>
      </c>
      <c r="Z917" s="99">
        <f t="shared" si="78"/>
        <v>0</v>
      </c>
      <c r="AA917" s="99">
        <f t="shared" si="78"/>
        <v>0</v>
      </c>
      <c r="AB917" s="99">
        <f t="shared" si="78"/>
        <v>0</v>
      </c>
      <c r="AC917" s="99">
        <f t="shared" si="78"/>
        <v>0</v>
      </c>
      <c r="AD917" s="99">
        <f t="shared" si="78"/>
        <v>0</v>
      </c>
      <c r="AE917" s="99">
        <f t="shared" si="78"/>
        <v>0</v>
      </c>
      <c r="AF917" s="99">
        <f t="shared" si="78"/>
        <v>0</v>
      </c>
      <c r="AG917" s="99">
        <f t="shared" si="78"/>
        <v>0</v>
      </c>
      <c r="AH917" s="99">
        <f t="shared" si="78"/>
        <v>0</v>
      </c>
      <c r="AI917" s="99">
        <f t="shared" si="78"/>
        <v>0</v>
      </c>
      <c r="AJ917" s="99">
        <f t="shared" si="78"/>
        <v>0</v>
      </c>
      <c r="AK917" s="99">
        <f t="shared" si="78"/>
        <v>0</v>
      </c>
      <c r="AL917" s="99">
        <f t="shared" si="78"/>
        <v>0</v>
      </c>
      <c r="AM917" s="99">
        <f t="shared" si="78"/>
        <v>0</v>
      </c>
      <c r="AN917" s="99">
        <f t="shared" si="78"/>
        <v>0</v>
      </c>
      <c r="AO917" s="100">
        <f t="shared" si="78"/>
        <v>0</v>
      </c>
      <c r="AP917" s="101">
        <f t="shared" si="78"/>
        <v>0</v>
      </c>
      <c r="AQ917" s="102">
        <f t="shared" si="78"/>
        <v>0</v>
      </c>
      <c r="AR917" s="99">
        <f t="shared" si="78"/>
        <v>0</v>
      </c>
      <c r="AS917" s="99">
        <f t="shared" si="78"/>
        <v>0</v>
      </c>
      <c r="AT917" s="99">
        <f t="shared" si="78"/>
        <v>0</v>
      </c>
      <c r="AU917" s="99">
        <f t="shared" si="78"/>
        <v>0</v>
      </c>
      <c r="AV917" s="99">
        <f t="shared" si="78"/>
        <v>0</v>
      </c>
      <c r="AW917" s="99">
        <f t="shared" si="78"/>
        <v>0</v>
      </c>
      <c r="AX917" s="99">
        <f t="shared" si="78"/>
        <v>0</v>
      </c>
      <c r="AY917" s="99">
        <f t="shared" si="78"/>
        <v>0</v>
      </c>
      <c r="AZ917" s="99">
        <f t="shared" si="78"/>
        <v>0</v>
      </c>
      <c r="BA917" s="99">
        <f t="shared" si="78"/>
        <v>0</v>
      </c>
      <c r="BB917" s="99">
        <f t="shared" si="78"/>
        <v>0</v>
      </c>
      <c r="BC917" s="99">
        <f t="shared" si="78"/>
        <v>0</v>
      </c>
      <c r="BD917" s="99">
        <f t="shared" si="78"/>
        <v>0</v>
      </c>
      <c r="BE917" s="99">
        <f t="shared" si="78"/>
        <v>0</v>
      </c>
      <c r="BF917" s="99">
        <f t="shared" si="78"/>
        <v>0</v>
      </c>
      <c r="BG917" s="99">
        <f t="shared" si="78"/>
        <v>0</v>
      </c>
      <c r="BH917" s="99">
        <f t="shared" si="78"/>
        <v>0</v>
      </c>
      <c r="BI917" s="99">
        <f t="shared" si="78"/>
        <v>0</v>
      </c>
      <c r="BJ917" s="103">
        <f t="shared" si="78"/>
        <v>0</v>
      </c>
      <c r="BK917" s="104">
        <f t="shared" si="78"/>
        <v>0</v>
      </c>
      <c r="BL917" s="104">
        <f t="shared" si="78"/>
        <v>0</v>
      </c>
      <c r="BM917" s="104">
        <f t="shared" si="78"/>
        <v>0</v>
      </c>
      <c r="BN917" s="105">
        <f t="shared" si="78"/>
        <v>0</v>
      </c>
    </row>
    <row r="918" spans="1:66" ht="17.25" customHeight="1" x14ac:dyDescent="0.2">
      <c r="A918" s="2248"/>
      <c r="B918" s="107" t="s">
        <v>649</v>
      </c>
      <c r="C918" s="212" t="s">
        <v>160</v>
      </c>
      <c r="D918" s="122" t="s">
        <v>1043</v>
      </c>
      <c r="E918" s="108">
        <v>120</v>
      </c>
      <c r="F918" s="763">
        <v>120</v>
      </c>
      <c r="G918" s="213" t="s">
        <v>312</v>
      </c>
      <c r="H918" s="141" t="s">
        <v>1032</v>
      </c>
      <c r="I918" s="141"/>
      <c r="J918" s="141"/>
      <c r="K918" s="141"/>
      <c r="L918" s="141"/>
      <c r="M918" s="141"/>
      <c r="N918" s="141"/>
      <c r="O918" s="109"/>
      <c r="P918" s="109"/>
      <c r="Q918" s="109"/>
      <c r="R918" s="92"/>
      <c r="S918" s="92"/>
      <c r="T918" s="92"/>
      <c r="U918" s="92">
        <v>24</v>
      </c>
      <c r="V918" s="92">
        <v>24</v>
      </c>
      <c r="W918" s="92">
        <v>24</v>
      </c>
      <c r="X918" s="92">
        <v>24</v>
      </c>
      <c r="Y918" s="92">
        <v>24</v>
      </c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110"/>
      <c r="AP918" s="111"/>
      <c r="AQ918" s="112"/>
      <c r="AR918" s="203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83"/>
      <c r="BK918" s="84"/>
      <c r="BL918" s="84"/>
      <c r="BM918" s="84"/>
      <c r="BN918" s="85"/>
    </row>
    <row r="919" spans="1:66" ht="17.25" customHeight="1" x14ac:dyDescent="0.2">
      <c r="A919" s="2248"/>
      <c r="B919" s="107" t="s">
        <v>649</v>
      </c>
      <c r="C919" s="212" t="s">
        <v>162</v>
      </c>
      <c r="D919" s="122" t="s">
        <v>1056</v>
      </c>
      <c r="E919" s="108">
        <v>90</v>
      </c>
      <c r="F919" s="763">
        <v>90</v>
      </c>
      <c r="G919" s="213" t="s">
        <v>312</v>
      </c>
      <c r="H919" s="141" t="s">
        <v>1032</v>
      </c>
      <c r="I919" s="141"/>
      <c r="J919" s="141"/>
      <c r="K919" s="141"/>
      <c r="L919" s="141"/>
      <c r="M919" s="141"/>
      <c r="N919" s="141"/>
      <c r="O919" s="109"/>
      <c r="P919" s="109"/>
      <c r="Q919" s="109"/>
      <c r="R919" s="92">
        <v>30</v>
      </c>
      <c r="S919" s="92">
        <v>30</v>
      </c>
      <c r="T919" s="92">
        <v>30</v>
      </c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110"/>
      <c r="AP919" s="111"/>
      <c r="AQ919" s="112"/>
      <c r="AR919" s="203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83"/>
      <c r="BK919" s="84"/>
      <c r="BL919" s="84"/>
      <c r="BM919" s="84"/>
      <c r="BN919" s="85"/>
    </row>
    <row r="920" spans="1:66" ht="17.25" customHeight="1" x14ac:dyDescent="0.2">
      <c r="A920" s="2248"/>
      <c r="B920" s="107" t="s">
        <v>649</v>
      </c>
      <c r="C920" s="212" t="s">
        <v>163</v>
      </c>
      <c r="D920" s="122" t="s">
        <v>1070</v>
      </c>
      <c r="E920" s="108">
        <v>90</v>
      </c>
      <c r="F920" s="763">
        <v>90</v>
      </c>
      <c r="G920" s="213" t="s">
        <v>312</v>
      </c>
      <c r="H920" s="141" t="s">
        <v>1032</v>
      </c>
      <c r="I920" s="141"/>
      <c r="J920" s="141"/>
      <c r="K920" s="141"/>
      <c r="L920" s="141"/>
      <c r="M920" s="141"/>
      <c r="N920" s="141"/>
      <c r="O920" s="109"/>
      <c r="P920" s="109">
        <v>30</v>
      </c>
      <c r="Q920" s="109">
        <v>30</v>
      </c>
      <c r="R920" s="109">
        <v>30</v>
      </c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110"/>
      <c r="AP920" s="111"/>
      <c r="AQ920" s="112"/>
      <c r="AR920" s="203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83"/>
      <c r="BK920" s="84"/>
      <c r="BL920" s="84"/>
      <c r="BM920" s="84"/>
      <c r="BN920" s="85"/>
    </row>
    <row r="921" spans="1:66" ht="17.25" customHeight="1" x14ac:dyDescent="0.2">
      <c r="A921" s="2248"/>
      <c r="B921" s="107" t="s">
        <v>649</v>
      </c>
      <c r="C921" s="212" t="s">
        <v>164</v>
      </c>
      <c r="D921" s="122" t="s">
        <v>1071</v>
      </c>
      <c r="E921" s="108">
        <v>90</v>
      </c>
      <c r="F921" s="763">
        <v>90</v>
      </c>
      <c r="G921" s="213" t="s">
        <v>365</v>
      </c>
      <c r="H921" s="141" t="s">
        <v>130</v>
      </c>
      <c r="I921" s="141"/>
      <c r="J921" s="141"/>
      <c r="K921" s="141"/>
      <c r="L921" s="141"/>
      <c r="M921" s="141"/>
      <c r="N921" s="141"/>
      <c r="O921" s="109"/>
      <c r="P921" s="109"/>
      <c r="Q921" s="109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>
        <v>30</v>
      </c>
      <c r="AD921" s="92">
        <v>30</v>
      </c>
      <c r="AE921" s="92">
        <v>30</v>
      </c>
      <c r="AF921" s="92"/>
      <c r="AG921" s="92"/>
      <c r="AH921" s="92"/>
      <c r="AI921" s="92"/>
      <c r="AJ921" s="92"/>
      <c r="AK921" s="92"/>
      <c r="AL921" s="92"/>
      <c r="AM921" s="92"/>
      <c r="AN921" s="92"/>
      <c r="AO921" s="110"/>
      <c r="AP921" s="111"/>
      <c r="AQ921" s="112"/>
      <c r="AR921" s="203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83"/>
      <c r="BK921" s="84"/>
      <c r="BL921" s="84"/>
      <c r="BM921" s="84"/>
      <c r="BN921" s="85"/>
    </row>
    <row r="922" spans="1:66" ht="17.25" customHeight="1" x14ac:dyDescent="0.2">
      <c r="A922" s="2248"/>
      <c r="B922" s="107" t="s">
        <v>649</v>
      </c>
      <c r="C922" s="212" t="s">
        <v>171</v>
      </c>
      <c r="D922" s="122" t="s">
        <v>1066</v>
      </c>
      <c r="E922" s="108">
        <v>90</v>
      </c>
      <c r="F922" s="763">
        <v>90</v>
      </c>
      <c r="G922" s="213" t="s">
        <v>374</v>
      </c>
      <c r="H922" s="141" t="s">
        <v>132</v>
      </c>
      <c r="I922" s="141"/>
      <c r="J922" s="141"/>
      <c r="K922" s="141"/>
      <c r="L922" s="141"/>
      <c r="M922" s="141"/>
      <c r="N922" s="141"/>
      <c r="O922" s="109"/>
      <c r="P922" s="109"/>
      <c r="Q922" s="109"/>
      <c r="R922" s="109"/>
      <c r="S922" s="109"/>
      <c r="T922" s="109"/>
      <c r="U922" s="109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110"/>
      <c r="AP922" s="111"/>
      <c r="AQ922" s="112"/>
      <c r="AR922" s="203"/>
      <c r="AS922" s="92"/>
      <c r="AT922" s="92"/>
      <c r="AU922" s="92"/>
      <c r="AV922" s="92"/>
      <c r="AW922" s="92">
        <v>24</v>
      </c>
      <c r="AX922" s="92">
        <v>24</v>
      </c>
      <c r="AY922" s="92">
        <v>24</v>
      </c>
      <c r="AZ922" s="92">
        <v>18</v>
      </c>
      <c r="BA922" s="92"/>
      <c r="BB922" s="92"/>
      <c r="BC922" s="92"/>
      <c r="BD922" s="92"/>
      <c r="BE922" s="92"/>
      <c r="BF922" s="92"/>
      <c r="BG922" s="92"/>
      <c r="BH922" s="92"/>
      <c r="BI922" s="92"/>
      <c r="BJ922" s="83"/>
      <c r="BK922" s="84"/>
      <c r="BL922" s="84"/>
      <c r="BM922" s="84"/>
      <c r="BN922" s="85"/>
    </row>
    <row r="923" spans="1:66" ht="17.25" customHeight="1" x14ac:dyDescent="0.2">
      <c r="A923" s="2248"/>
      <c r="B923" s="107" t="s">
        <v>649</v>
      </c>
      <c r="C923" s="212" t="s">
        <v>174</v>
      </c>
      <c r="D923" s="122" t="s">
        <v>1062</v>
      </c>
      <c r="E923" s="108">
        <v>45</v>
      </c>
      <c r="F923" s="763">
        <v>45</v>
      </c>
      <c r="G923" s="213" t="s">
        <v>372</v>
      </c>
      <c r="H923" s="141" t="s">
        <v>142</v>
      </c>
      <c r="I923" s="141"/>
      <c r="J923" s="141"/>
      <c r="K923" s="141"/>
      <c r="L923" s="141"/>
      <c r="M923" s="141"/>
      <c r="N923" s="141"/>
      <c r="O923" s="109"/>
      <c r="P923" s="109"/>
      <c r="Q923" s="109"/>
      <c r="R923" s="92"/>
      <c r="S923" s="92"/>
      <c r="T923" s="92"/>
      <c r="U923" s="92"/>
      <c r="V923" s="92"/>
      <c r="W923" s="92"/>
      <c r="X923" s="92"/>
      <c r="Y923" s="92"/>
      <c r="Z923" s="92"/>
      <c r="AA923" s="92">
        <v>15</v>
      </c>
      <c r="AB923" s="92">
        <v>30</v>
      </c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110"/>
      <c r="AP923" s="111"/>
      <c r="AQ923" s="112"/>
      <c r="AR923" s="203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83"/>
      <c r="BK923" s="84"/>
      <c r="BL923" s="84"/>
      <c r="BM923" s="84"/>
      <c r="BN923" s="85"/>
    </row>
    <row r="924" spans="1:66" ht="17.25" customHeight="1" x14ac:dyDescent="0.2">
      <c r="A924" s="2248"/>
      <c r="B924" s="107" t="s">
        <v>649</v>
      </c>
      <c r="C924" s="212" t="s">
        <v>1038</v>
      </c>
      <c r="D924" s="122" t="s">
        <v>1072</v>
      </c>
      <c r="E924" s="108">
        <v>90</v>
      </c>
      <c r="F924" s="763">
        <v>90</v>
      </c>
      <c r="G924" s="213" t="s">
        <v>372</v>
      </c>
      <c r="H924" s="141" t="s">
        <v>142</v>
      </c>
      <c r="I924" s="141"/>
      <c r="J924" s="141"/>
      <c r="K924" s="141"/>
      <c r="L924" s="141"/>
      <c r="M924" s="141"/>
      <c r="N924" s="141"/>
      <c r="O924" s="109"/>
      <c r="P924" s="109"/>
      <c r="Q924" s="109"/>
      <c r="R924" s="92"/>
      <c r="S924" s="92"/>
      <c r="T924" s="92"/>
      <c r="U924" s="92"/>
      <c r="V924" s="92"/>
      <c r="W924" s="92"/>
      <c r="X924" s="92"/>
      <c r="Y924" s="92"/>
      <c r="Z924" s="92">
        <v>30</v>
      </c>
      <c r="AA924" s="92">
        <v>30</v>
      </c>
      <c r="AB924" s="92">
        <v>30</v>
      </c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110"/>
      <c r="AP924" s="111"/>
      <c r="AQ924" s="112"/>
      <c r="AR924" s="203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83"/>
      <c r="BK924" s="84"/>
      <c r="BL924" s="84"/>
      <c r="BM924" s="84"/>
      <c r="BN924" s="85"/>
    </row>
    <row r="925" spans="1:66" ht="17.25" customHeight="1" x14ac:dyDescent="0.2">
      <c r="A925" s="2248"/>
      <c r="B925" s="107" t="s">
        <v>649</v>
      </c>
      <c r="C925" s="212" t="s">
        <v>176</v>
      </c>
      <c r="D925" s="122" t="s">
        <v>1073</v>
      </c>
      <c r="E925" s="108">
        <v>60</v>
      </c>
      <c r="F925" s="763">
        <v>60</v>
      </c>
      <c r="G925" s="213" t="s">
        <v>365</v>
      </c>
      <c r="H925" s="141" t="s">
        <v>130</v>
      </c>
      <c r="I925" s="141"/>
      <c r="J925" s="141"/>
      <c r="K925" s="141"/>
      <c r="L925" s="141"/>
      <c r="M925" s="141"/>
      <c r="N925" s="141"/>
      <c r="O925" s="109"/>
      <c r="P925" s="109"/>
      <c r="Q925" s="109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>
        <v>20</v>
      </c>
      <c r="AG925" s="92">
        <v>20</v>
      </c>
      <c r="AH925" s="92">
        <v>20</v>
      </c>
      <c r="AI925" s="92"/>
      <c r="AJ925" s="92"/>
      <c r="AK925" s="92"/>
      <c r="AL925" s="92"/>
      <c r="AM925" s="92"/>
      <c r="AN925" s="92"/>
      <c r="AO925" s="110"/>
      <c r="AP925" s="111"/>
      <c r="AQ925" s="112"/>
      <c r="AR925" s="203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83"/>
      <c r="BK925" s="84"/>
      <c r="BL925" s="84"/>
      <c r="BM925" s="84"/>
      <c r="BN925" s="85"/>
    </row>
    <row r="926" spans="1:66" ht="17.25" customHeight="1" x14ac:dyDescent="0.2">
      <c r="A926" s="2248"/>
      <c r="B926" s="107" t="s">
        <v>649</v>
      </c>
      <c r="C926" s="212" t="s">
        <v>271</v>
      </c>
      <c r="D926" s="122" t="s">
        <v>1074</v>
      </c>
      <c r="E926" s="108">
        <v>120</v>
      </c>
      <c r="F926" s="763">
        <v>120</v>
      </c>
      <c r="G926" s="213" t="s">
        <v>378</v>
      </c>
      <c r="H926" s="141" t="s">
        <v>131</v>
      </c>
      <c r="I926" s="141"/>
      <c r="J926" s="141"/>
      <c r="K926" s="141"/>
      <c r="L926" s="141"/>
      <c r="M926" s="141"/>
      <c r="N926" s="141"/>
      <c r="O926" s="109"/>
      <c r="P926" s="109"/>
      <c r="Q926" s="81"/>
      <c r="R926" s="81"/>
      <c r="S926" s="81"/>
      <c r="T926" s="81"/>
      <c r="U926" s="81"/>
      <c r="V926" s="81"/>
      <c r="W926" s="81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>
        <v>24</v>
      </c>
      <c r="AK926" s="92">
        <v>24</v>
      </c>
      <c r="AL926" s="92">
        <v>24</v>
      </c>
      <c r="AM926" s="92">
        <v>24</v>
      </c>
      <c r="AN926" s="92">
        <v>24</v>
      </c>
      <c r="AO926" s="110"/>
      <c r="AP926" s="111"/>
      <c r="AQ926" s="11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83"/>
      <c r="BK926" s="84"/>
      <c r="BL926" s="84"/>
      <c r="BM926" s="84"/>
      <c r="BN926" s="85"/>
    </row>
    <row r="927" spans="1:66" ht="17.25" customHeight="1" x14ac:dyDescent="0.2">
      <c r="A927" s="2248"/>
      <c r="B927" s="107" t="s">
        <v>649</v>
      </c>
      <c r="C927" s="212" t="s">
        <v>284</v>
      </c>
      <c r="D927" s="422" t="s">
        <v>1075</v>
      </c>
      <c r="E927" s="108">
        <v>120</v>
      </c>
      <c r="F927" s="763">
        <v>120</v>
      </c>
      <c r="G927" s="213" t="s">
        <v>374</v>
      </c>
      <c r="H927" s="141" t="s">
        <v>132</v>
      </c>
      <c r="I927" s="141"/>
      <c r="J927" s="141"/>
      <c r="K927" s="141"/>
      <c r="L927" s="141"/>
      <c r="M927" s="141"/>
      <c r="N927" s="141"/>
      <c r="O927" s="109"/>
      <c r="P927" s="109"/>
      <c r="Q927" s="109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81"/>
      <c r="AK927" s="81"/>
      <c r="AL927" s="81"/>
      <c r="AM927" s="81"/>
      <c r="AN927" s="81"/>
      <c r="AO927" s="110"/>
      <c r="AP927" s="111"/>
      <c r="AQ927" s="112"/>
      <c r="AR927" s="92">
        <v>24</v>
      </c>
      <c r="AS927" s="92">
        <v>24</v>
      </c>
      <c r="AT927" s="92">
        <v>24</v>
      </c>
      <c r="AU927" s="92">
        <v>24</v>
      </c>
      <c r="AV927" s="92">
        <v>24</v>
      </c>
      <c r="AW927" s="81"/>
      <c r="AX927" s="81"/>
      <c r="AY927" s="81"/>
      <c r="AZ927" s="81"/>
      <c r="BA927" s="81"/>
      <c r="BB927" s="92"/>
      <c r="BC927" s="92"/>
      <c r="BD927" s="92"/>
      <c r="BE927" s="92"/>
      <c r="BF927" s="92"/>
      <c r="BG927" s="92"/>
      <c r="BH927" s="92"/>
      <c r="BI927" s="92"/>
      <c r="BJ927" s="83"/>
      <c r="BK927" s="84"/>
      <c r="BL927" s="84"/>
      <c r="BM927" s="84"/>
      <c r="BN927" s="85"/>
    </row>
    <row r="928" spans="1:66" ht="17.25" customHeight="1" x14ac:dyDescent="0.2">
      <c r="A928" s="2248"/>
      <c r="B928" s="107" t="s">
        <v>649</v>
      </c>
      <c r="C928" s="212" t="s">
        <v>273</v>
      </c>
      <c r="D928" s="422" t="s">
        <v>1076</v>
      </c>
      <c r="E928" s="108">
        <v>180</v>
      </c>
      <c r="F928" s="763"/>
      <c r="G928" s="116"/>
      <c r="H928" s="141"/>
      <c r="I928" s="141"/>
      <c r="J928" s="141"/>
      <c r="K928" s="141"/>
      <c r="L928" s="141"/>
      <c r="M928" s="141"/>
      <c r="N928" s="141"/>
      <c r="O928" s="109"/>
      <c r="P928" s="109"/>
      <c r="Q928" s="109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110"/>
      <c r="AP928" s="111"/>
      <c r="AQ928" s="112"/>
      <c r="AR928" s="92"/>
      <c r="AS928" s="92"/>
      <c r="AT928" s="92"/>
      <c r="AU928" s="92"/>
      <c r="AV928" s="92"/>
      <c r="AW928" s="92"/>
      <c r="AX928" s="92"/>
      <c r="AY928" s="92"/>
      <c r="AZ928" s="92"/>
      <c r="BA928" s="2258" t="s">
        <v>1077</v>
      </c>
      <c r="BB928" s="2259"/>
      <c r="BC928" s="2259"/>
      <c r="BD928" s="2260"/>
      <c r="BE928" s="92"/>
      <c r="BF928" s="92"/>
      <c r="BG928" s="92"/>
      <c r="BH928" s="92"/>
      <c r="BI928" s="92"/>
      <c r="BJ928" s="83"/>
      <c r="BK928" s="84"/>
      <c r="BL928" s="84"/>
      <c r="BM928" s="84"/>
      <c r="BN928" s="85"/>
    </row>
    <row r="929" spans="1:66" s="106" customFormat="1" ht="17.25" customHeight="1" x14ac:dyDescent="0.2">
      <c r="A929" s="2249"/>
      <c r="B929" s="94">
        <v>9</v>
      </c>
      <c r="C929" s="95"/>
      <c r="D929" s="95" t="s">
        <v>843</v>
      </c>
      <c r="E929" s="95">
        <f>SUM(E918:E928)</f>
        <v>1095</v>
      </c>
      <c r="F929" s="765">
        <f>SUM(F918:F928)</f>
        <v>915</v>
      </c>
      <c r="G929" s="96"/>
      <c r="H929" s="113"/>
      <c r="I929" s="113"/>
      <c r="J929" s="113"/>
      <c r="K929" s="113"/>
      <c r="L929" s="113"/>
      <c r="M929" s="113"/>
      <c r="N929" s="113"/>
      <c r="O929" s="99">
        <f t="shared" ref="O929:AN929" si="79">SUM(O918:O927)</f>
        <v>0</v>
      </c>
      <c r="P929" s="99">
        <f t="shared" si="79"/>
        <v>30</v>
      </c>
      <c r="Q929" s="99">
        <f t="shared" si="79"/>
        <v>30</v>
      </c>
      <c r="R929" s="99">
        <f t="shared" si="79"/>
        <v>60</v>
      </c>
      <c r="S929" s="99">
        <f t="shared" si="79"/>
        <v>30</v>
      </c>
      <c r="T929" s="99">
        <f t="shared" si="79"/>
        <v>30</v>
      </c>
      <c r="U929" s="99">
        <f t="shared" si="79"/>
        <v>24</v>
      </c>
      <c r="V929" s="99">
        <f t="shared" si="79"/>
        <v>24</v>
      </c>
      <c r="W929" s="99">
        <f t="shared" si="79"/>
        <v>24</v>
      </c>
      <c r="X929" s="99">
        <f t="shared" si="79"/>
        <v>24</v>
      </c>
      <c r="Y929" s="99">
        <f t="shared" si="79"/>
        <v>24</v>
      </c>
      <c r="Z929" s="99">
        <f t="shared" si="79"/>
        <v>30</v>
      </c>
      <c r="AA929" s="99">
        <f t="shared" si="79"/>
        <v>45</v>
      </c>
      <c r="AB929" s="99">
        <f t="shared" si="79"/>
        <v>60</v>
      </c>
      <c r="AC929" s="99">
        <f t="shared" si="79"/>
        <v>30</v>
      </c>
      <c r="AD929" s="99">
        <f t="shared" si="79"/>
        <v>30</v>
      </c>
      <c r="AE929" s="99">
        <f t="shared" si="79"/>
        <v>30</v>
      </c>
      <c r="AF929" s="99">
        <f t="shared" si="79"/>
        <v>20</v>
      </c>
      <c r="AG929" s="99">
        <f t="shared" si="79"/>
        <v>20</v>
      </c>
      <c r="AH929" s="99">
        <f t="shared" si="79"/>
        <v>20</v>
      </c>
      <c r="AI929" s="99">
        <f t="shared" si="79"/>
        <v>0</v>
      </c>
      <c r="AJ929" s="99">
        <f t="shared" si="79"/>
        <v>24</v>
      </c>
      <c r="AK929" s="99">
        <f t="shared" si="79"/>
        <v>24</v>
      </c>
      <c r="AL929" s="99">
        <f t="shared" si="79"/>
        <v>24</v>
      </c>
      <c r="AM929" s="99">
        <f t="shared" si="79"/>
        <v>24</v>
      </c>
      <c r="AN929" s="99">
        <f t="shared" si="79"/>
        <v>24</v>
      </c>
      <c r="AO929" s="100"/>
      <c r="AP929" s="101"/>
      <c r="AQ929" s="102"/>
      <c r="AR929" s="99"/>
      <c r="AS929" s="99"/>
      <c r="AT929" s="99">
        <f t="shared" ref="AT929:BN929" si="80">SUM(AT918:AT927)</f>
        <v>24</v>
      </c>
      <c r="AU929" s="99">
        <f t="shared" si="80"/>
        <v>24</v>
      </c>
      <c r="AV929" s="99">
        <f t="shared" si="80"/>
        <v>24</v>
      </c>
      <c r="AW929" s="99">
        <f t="shared" si="80"/>
        <v>24</v>
      </c>
      <c r="AX929" s="99">
        <f t="shared" si="80"/>
        <v>24</v>
      </c>
      <c r="AY929" s="99">
        <f t="shared" si="80"/>
        <v>24</v>
      </c>
      <c r="AZ929" s="99">
        <f t="shared" si="80"/>
        <v>18</v>
      </c>
      <c r="BA929" s="99">
        <f t="shared" si="80"/>
        <v>0</v>
      </c>
      <c r="BB929" s="99">
        <f t="shared" si="80"/>
        <v>0</v>
      </c>
      <c r="BC929" s="99">
        <f t="shared" si="80"/>
        <v>0</v>
      </c>
      <c r="BD929" s="99">
        <f t="shared" si="80"/>
        <v>0</v>
      </c>
      <c r="BE929" s="99">
        <f t="shared" si="80"/>
        <v>0</v>
      </c>
      <c r="BF929" s="99">
        <f t="shared" si="80"/>
        <v>0</v>
      </c>
      <c r="BG929" s="99">
        <f t="shared" si="80"/>
        <v>0</v>
      </c>
      <c r="BH929" s="99">
        <f t="shared" si="80"/>
        <v>0</v>
      </c>
      <c r="BI929" s="99">
        <f t="shared" si="80"/>
        <v>0</v>
      </c>
      <c r="BJ929" s="103">
        <f t="shared" si="80"/>
        <v>0</v>
      </c>
      <c r="BK929" s="104">
        <f t="shared" si="80"/>
        <v>0</v>
      </c>
      <c r="BL929" s="104">
        <f t="shared" si="80"/>
        <v>0</v>
      </c>
      <c r="BM929" s="104">
        <f t="shared" si="80"/>
        <v>0</v>
      </c>
      <c r="BN929" s="105">
        <f t="shared" si="80"/>
        <v>0</v>
      </c>
    </row>
    <row r="930" spans="1:66" s="106" customFormat="1" ht="17.25" customHeight="1" x14ac:dyDescent="0.25">
      <c r="A930" s="879"/>
      <c r="B930" s="107" t="s">
        <v>266</v>
      </c>
      <c r="C930" s="93" t="s">
        <v>171</v>
      </c>
      <c r="D930" s="93" t="s">
        <v>1036</v>
      </c>
      <c r="E930" s="140">
        <v>46</v>
      </c>
      <c r="F930" s="441">
        <v>46</v>
      </c>
      <c r="G930" s="116" t="s">
        <v>377</v>
      </c>
      <c r="H930" s="141" t="s">
        <v>122</v>
      </c>
      <c r="I930" s="141"/>
      <c r="J930" s="141"/>
      <c r="K930" s="141"/>
      <c r="L930" s="141"/>
      <c r="M930" s="141"/>
      <c r="N930" s="81">
        <v>28</v>
      </c>
      <c r="O930" s="119">
        <v>18</v>
      </c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D930" s="119"/>
      <c r="AE930" s="119"/>
      <c r="AF930" s="119"/>
      <c r="AG930" s="119"/>
      <c r="AH930" s="120"/>
      <c r="AI930" s="120"/>
      <c r="AJ930" s="120"/>
      <c r="AK930" s="120"/>
      <c r="AL930" s="120"/>
      <c r="AM930" s="120"/>
      <c r="AN930" s="120"/>
      <c r="AO930" s="100"/>
      <c r="AP930" s="101"/>
      <c r="AQ930" s="102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83"/>
      <c r="BK930" s="84"/>
      <c r="BL930" s="84"/>
      <c r="BM930" s="84"/>
      <c r="BN930" s="85"/>
    </row>
    <row r="931" spans="1:66" s="106" customFormat="1" ht="17.25" customHeight="1" x14ac:dyDescent="0.25">
      <c r="A931" s="879"/>
      <c r="B931" s="107" t="s">
        <v>266</v>
      </c>
      <c r="C931" s="93" t="s">
        <v>133</v>
      </c>
      <c r="D931" s="93" t="s">
        <v>1074</v>
      </c>
      <c r="E931" s="140">
        <v>120</v>
      </c>
      <c r="F931" s="441">
        <v>120</v>
      </c>
      <c r="G931" s="118" t="s">
        <v>378</v>
      </c>
      <c r="H931" s="141" t="s">
        <v>131</v>
      </c>
      <c r="I931" s="141"/>
      <c r="J931" s="141"/>
      <c r="K931" s="141"/>
      <c r="L931" s="141"/>
      <c r="M931" s="141"/>
      <c r="N931" s="141"/>
      <c r="O931" s="119"/>
      <c r="P931" s="119"/>
      <c r="Q931" s="119"/>
      <c r="R931" s="119"/>
      <c r="S931" s="119">
        <v>24</v>
      </c>
      <c r="T931" s="119">
        <v>24</v>
      </c>
      <c r="U931" s="119">
        <v>24</v>
      </c>
      <c r="V931" s="119">
        <v>24</v>
      </c>
      <c r="W931" s="119">
        <v>24</v>
      </c>
      <c r="X931" s="119"/>
      <c r="Y931" s="119"/>
      <c r="Z931" s="119"/>
      <c r="AA931" s="119"/>
      <c r="AB931" s="119"/>
      <c r="AC931" s="119"/>
      <c r="AD931" s="119"/>
      <c r="AE931" s="119"/>
      <c r="AF931" s="119"/>
      <c r="AG931" s="119"/>
      <c r="AH931" s="120"/>
      <c r="AI931" s="120"/>
      <c r="AJ931" s="120"/>
      <c r="AK931" s="120"/>
      <c r="AL931" s="120"/>
      <c r="AM931" s="120"/>
      <c r="AN931" s="120"/>
      <c r="AO931" s="100"/>
      <c r="AP931" s="101"/>
      <c r="AQ931" s="102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83"/>
      <c r="BK931" s="84"/>
      <c r="BL931" s="84"/>
      <c r="BM931" s="84"/>
      <c r="BN931" s="85"/>
    </row>
    <row r="932" spans="1:66" s="106" customFormat="1" ht="17.25" customHeight="1" x14ac:dyDescent="0.25">
      <c r="A932" s="879"/>
      <c r="B932" s="107" t="s">
        <v>266</v>
      </c>
      <c r="C932" s="93" t="s">
        <v>176</v>
      </c>
      <c r="D932" s="93" t="s">
        <v>1073</v>
      </c>
      <c r="E932" s="140">
        <v>60</v>
      </c>
      <c r="F932" s="441">
        <v>60</v>
      </c>
      <c r="G932" s="79" t="s">
        <v>306</v>
      </c>
      <c r="H932" s="141" t="s">
        <v>429</v>
      </c>
      <c r="I932" s="141"/>
      <c r="J932" s="141"/>
      <c r="K932" s="141"/>
      <c r="L932" s="141"/>
      <c r="M932" s="141"/>
      <c r="N932" s="141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>
        <v>20</v>
      </c>
      <c r="Y932" s="119">
        <v>20</v>
      </c>
      <c r="Z932" s="119">
        <v>20</v>
      </c>
      <c r="AA932" s="119"/>
      <c r="AB932" s="119"/>
      <c r="AC932" s="119"/>
      <c r="AD932" s="119"/>
      <c r="AE932" s="119"/>
      <c r="AF932" s="119"/>
      <c r="AG932" s="119"/>
      <c r="AH932" s="119"/>
      <c r="AI932" s="119"/>
      <c r="AJ932" s="120"/>
      <c r="AK932" s="120"/>
      <c r="AL932" s="120"/>
      <c r="AM932" s="120"/>
      <c r="AN932" s="120"/>
      <c r="AO932" s="100"/>
      <c r="AP932" s="101"/>
      <c r="AQ932" s="102"/>
      <c r="AR932" s="119"/>
      <c r="AS932" s="119"/>
      <c r="AT932" s="119"/>
      <c r="AU932" s="119"/>
      <c r="AV932" s="119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83"/>
      <c r="BK932" s="84"/>
      <c r="BL932" s="84"/>
      <c r="BM932" s="84"/>
      <c r="BN932" s="85"/>
    </row>
    <row r="933" spans="1:66" s="106" customFormat="1" ht="17.25" customHeight="1" x14ac:dyDescent="0.25">
      <c r="A933" s="879"/>
      <c r="B933" s="107" t="s">
        <v>266</v>
      </c>
      <c r="C933" s="93" t="s">
        <v>271</v>
      </c>
      <c r="D933" s="93" t="s">
        <v>1075</v>
      </c>
      <c r="E933" s="140">
        <v>120</v>
      </c>
      <c r="F933" s="441">
        <v>120</v>
      </c>
      <c r="G933" s="118" t="s">
        <v>378</v>
      </c>
      <c r="H933" s="141" t="s">
        <v>131</v>
      </c>
      <c r="I933" s="141"/>
      <c r="J933" s="141"/>
      <c r="K933" s="141"/>
      <c r="L933" s="141"/>
      <c r="M933" s="141"/>
      <c r="N933" s="141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D933" s="119"/>
      <c r="AE933" s="119">
        <v>24</v>
      </c>
      <c r="AF933" s="119">
        <v>24</v>
      </c>
      <c r="AG933" s="119">
        <v>24</v>
      </c>
      <c r="AH933" s="119">
        <v>24</v>
      </c>
      <c r="AI933" s="119">
        <v>24</v>
      </c>
      <c r="AJ933" s="119"/>
      <c r="AK933" s="119"/>
      <c r="AL933" s="119"/>
      <c r="AM933" s="119"/>
      <c r="AN933" s="119"/>
      <c r="AO933" s="100"/>
      <c r="AP933" s="101"/>
      <c r="AQ933" s="102"/>
      <c r="AR933" s="120"/>
      <c r="AS933" s="120"/>
      <c r="AT933" s="120"/>
      <c r="AU933" s="119"/>
      <c r="AV933" s="119"/>
      <c r="AW933" s="119"/>
      <c r="AX933" s="119"/>
      <c r="AY933" s="119"/>
      <c r="AZ933" s="119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83"/>
      <c r="BK933" s="84"/>
      <c r="BL933" s="84"/>
      <c r="BM933" s="84"/>
      <c r="BN933" s="85"/>
    </row>
    <row r="934" spans="1:66" s="106" customFormat="1" ht="17.25" customHeight="1" x14ac:dyDescent="0.25">
      <c r="A934" s="879"/>
      <c r="B934" s="107" t="s">
        <v>266</v>
      </c>
      <c r="C934" s="93" t="s">
        <v>284</v>
      </c>
      <c r="D934" s="93" t="s">
        <v>1078</v>
      </c>
      <c r="E934" s="140">
        <v>90</v>
      </c>
      <c r="F934" s="441">
        <v>90</v>
      </c>
      <c r="G934" s="79" t="s">
        <v>306</v>
      </c>
      <c r="H934" s="141" t="s">
        <v>429</v>
      </c>
      <c r="I934" s="141"/>
      <c r="J934" s="141"/>
      <c r="K934" s="141"/>
      <c r="L934" s="141"/>
      <c r="M934" s="141"/>
      <c r="N934" s="141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  <c r="AA934" s="119">
        <v>24</v>
      </c>
      <c r="AB934" s="119">
        <v>24</v>
      </c>
      <c r="AC934" s="119">
        <v>24</v>
      </c>
      <c r="AD934" s="119">
        <v>18</v>
      </c>
      <c r="AE934" s="119"/>
      <c r="AF934" s="119"/>
      <c r="AG934" s="119"/>
      <c r="AH934" s="120"/>
      <c r="AI934" s="120"/>
      <c r="AJ934" s="120"/>
      <c r="AK934" s="119"/>
      <c r="AL934" s="119"/>
      <c r="AM934" s="119"/>
      <c r="AN934" s="119"/>
      <c r="AO934" s="156"/>
      <c r="AP934" s="157"/>
      <c r="AQ934" s="158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83"/>
      <c r="BK934" s="84"/>
      <c r="BL934" s="84"/>
      <c r="BM934" s="84"/>
      <c r="BN934" s="85"/>
    </row>
    <row r="935" spans="1:66" s="106" customFormat="1" ht="17.25" customHeight="1" x14ac:dyDescent="0.25">
      <c r="A935" s="879"/>
      <c r="B935" s="107" t="s">
        <v>266</v>
      </c>
      <c r="C935" s="93" t="s">
        <v>273</v>
      </c>
      <c r="D935" s="93" t="s">
        <v>1051</v>
      </c>
      <c r="E935" s="140">
        <v>90</v>
      </c>
      <c r="F935" s="441">
        <v>90</v>
      </c>
      <c r="G935" s="116" t="s">
        <v>377</v>
      </c>
      <c r="H935" s="141" t="s">
        <v>1822</v>
      </c>
      <c r="I935" s="141"/>
      <c r="J935" s="141"/>
      <c r="K935" s="141"/>
      <c r="L935" s="141"/>
      <c r="M935" s="141"/>
      <c r="N935" s="141"/>
      <c r="O935" s="119">
        <v>8</v>
      </c>
      <c r="P935" s="119">
        <v>28</v>
      </c>
      <c r="Q935" s="119">
        <v>28</v>
      </c>
      <c r="R935" s="119">
        <v>26</v>
      </c>
      <c r="S935" s="119"/>
      <c r="T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D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N935" s="119"/>
      <c r="AO935" s="100"/>
      <c r="AP935" s="101"/>
      <c r="AQ935" s="102"/>
      <c r="AR935" s="120"/>
      <c r="AS935" s="120"/>
      <c r="AT935" s="120"/>
      <c r="AU935" s="120"/>
      <c r="AV935" s="120"/>
      <c r="AW935" s="120"/>
      <c r="AX935" s="119"/>
      <c r="AY935" s="119"/>
      <c r="AZ935" s="119"/>
      <c r="BA935" s="119"/>
      <c r="BB935" s="119"/>
      <c r="BC935" s="119"/>
      <c r="BD935" s="119"/>
      <c r="BE935" s="119"/>
      <c r="BF935" s="120"/>
      <c r="BG935" s="120"/>
      <c r="BH935" s="120"/>
      <c r="BI935" s="120"/>
      <c r="BJ935" s="83"/>
      <c r="BK935" s="84"/>
      <c r="BL935" s="84"/>
      <c r="BM935" s="84"/>
      <c r="BN935" s="85"/>
    </row>
    <row r="936" spans="1:66" s="106" customFormat="1" ht="17.25" customHeight="1" x14ac:dyDescent="0.25">
      <c r="A936" s="879"/>
      <c r="B936" s="107" t="s">
        <v>266</v>
      </c>
      <c r="C936" s="93" t="s">
        <v>276</v>
      </c>
      <c r="D936" s="422" t="s">
        <v>10</v>
      </c>
      <c r="E936" s="140" t="s">
        <v>1762</v>
      </c>
      <c r="F936" s="441"/>
      <c r="G936" s="116"/>
      <c r="H936" s="141"/>
      <c r="I936" s="141"/>
      <c r="J936" s="141"/>
      <c r="K936" s="141"/>
      <c r="L936" s="141"/>
      <c r="M936" s="141"/>
      <c r="N936" s="141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D936" s="119"/>
      <c r="AE936" s="119"/>
      <c r="AF936" s="119"/>
      <c r="AG936" s="119"/>
      <c r="AH936" s="119"/>
      <c r="AI936" s="119"/>
      <c r="AJ936" s="119" t="s">
        <v>30</v>
      </c>
      <c r="AK936" s="119"/>
      <c r="AL936" s="119"/>
      <c r="AM936" s="119"/>
      <c r="AN936" s="119"/>
      <c r="AO936" s="156"/>
      <c r="AP936" s="157"/>
      <c r="AQ936" s="158"/>
      <c r="AR936" s="119"/>
      <c r="AS936" s="119"/>
      <c r="AT936" s="119"/>
      <c r="AU936" s="119"/>
      <c r="AV936" s="119"/>
      <c r="AW936" s="119"/>
      <c r="AX936" s="119"/>
      <c r="AY936" s="119"/>
      <c r="AZ936" s="119"/>
      <c r="BA936" s="119"/>
      <c r="BB936" s="119"/>
      <c r="BC936" s="119"/>
      <c r="BD936" s="119"/>
      <c r="BE936" s="119"/>
      <c r="BF936" s="119"/>
      <c r="BG936" s="119"/>
      <c r="BH936" s="119"/>
      <c r="BI936" s="119"/>
      <c r="BJ936" s="83"/>
      <c r="BK936" s="84"/>
      <c r="BL936" s="84"/>
      <c r="BM936" s="84"/>
      <c r="BN936" s="85"/>
    </row>
    <row r="937" spans="1:66" s="106" customFormat="1" ht="17.25" customHeight="1" x14ac:dyDescent="0.2">
      <c r="A937" s="880"/>
      <c r="B937" s="424">
        <v>28</v>
      </c>
      <c r="C937" s="95"/>
      <c r="D937" s="95" t="s">
        <v>843</v>
      </c>
      <c r="E937" s="95">
        <f>SUM(E930:E936)</f>
        <v>526</v>
      </c>
      <c r="F937" s="765">
        <f>SUM(F930:F936)</f>
        <v>526</v>
      </c>
      <c r="G937" s="96"/>
      <c r="H937" s="113"/>
      <c r="I937" s="113"/>
      <c r="J937" s="113"/>
      <c r="K937" s="113"/>
      <c r="L937" s="113"/>
      <c r="M937" s="113"/>
      <c r="N937" s="99">
        <f t="shared" ref="N937:BN937" si="81">SUM(N930:N936)</f>
        <v>28</v>
      </c>
      <c r="O937" s="99">
        <f t="shared" si="81"/>
        <v>26</v>
      </c>
      <c r="P937" s="99">
        <f t="shared" si="81"/>
        <v>28</v>
      </c>
      <c r="Q937" s="99">
        <f t="shared" si="81"/>
        <v>28</v>
      </c>
      <c r="R937" s="99">
        <f t="shared" si="81"/>
        <v>26</v>
      </c>
      <c r="S937" s="99">
        <f t="shared" si="81"/>
        <v>24</v>
      </c>
      <c r="T937" s="99">
        <f t="shared" si="81"/>
        <v>24</v>
      </c>
      <c r="U937" s="99">
        <f t="shared" si="81"/>
        <v>24</v>
      </c>
      <c r="V937" s="99">
        <f t="shared" si="81"/>
        <v>24</v>
      </c>
      <c r="W937" s="99">
        <f t="shared" si="81"/>
        <v>24</v>
      </c>
      <c r="X937" s="99">
        <f t="shared" si="81"/>
        <v>20</v>
      </c>
      <c r="Y937" s="99">
        <f t="shared" si="81"/>
        <v>20</v>
      </c>
      <c r="Z937" s="99">
        <f t="shared" si="81"/>
        <v>20</v>
      </c>
      <c r="AA937" s="99">
        <f t="shared" si="81"/>
        <v>24</v>
      </c>
      <c r="AB937" s="99">
        <f t="shared" si="81"/>
        <v>24</v>
      </c>
      <c r="AC937" s="99">
        <f t="shared" si="81"/>
        <v>24</v>
      </c>
      <c r="AD937" s="99">
        <f t="shared" si="81"/>
        <v>18</v>
      </c>
      <c r="AE937" s="99">
        <f t="shared" si="81"/>
        <v>24</v>
      </c>
      <c r="AF937" s="99">
        <f t="shared" si="81"/>
        <v>24</v>
      </c>
      <c r="AG937" s="99">
        <f t="shared" si="81"/>
        <v>24</v>
      </c>
      <c r="AH937" s="99">
        <f t="shared" si="81"/>
        <v>24</v>
      </c>
      <c r="AI937" s="99">
        <f t="shared" si="81"/>
        <v>24</v>
      </c>
      <c r="AJ937" s="99">
        <f t="shared" si="81"/>
        <v>0</v>
      </c>
      <c r="AK937" s="99">
        <f t="shared" si="81"/>
        <v>0</v>
      </c>
      <c r="AL937" s="99">
        <f t="shared" si="81"/>
        <v>0</v>
      </c>
      <c r="AM937" s="99">
        <f t="shared" si="81"/>
        <v>0</v>
      </c>
      <c r="AN937" s="99">
        <f t="shared" si="81"/>
        <v>0</v>
      </c>
      <c r="AO937" s="123">
        <f t="shared" si="81"/>
        <v>0</v>
      </c>
      <c r="AP937" s="124">
        <f t="shared" si="81"/>
        <v>0</v>
      </c>
      <c r="AQ937" s="125">
        <f t="shared" si="81"/>
        <v>0</v>
      </c>
      <c r="AR937" s="99">
        <f t="shared" si="81"/>
        <v>0</v>
      </c>
      <c r="AS937" s="99">
        <f t="shared" si="81"/>
        <v>0</v>
      </c>
      <c r="AT937" s="99">
        <f t="shared" si="81"/>
        <v>0</v>
      </c>
      <c r="AU937" s="99">
        <f t="shared" si="81"/>
        <v>0</v>
      </c>
      <c r="AV937" s="99">
        <f t="shared" si="81"/>
        <v>0</v>
      </c>
      <c r="AW937" s="99">
        <f t="shared" si="81"/>
        <v>0</v>
      </c>
      <c r="AX937" s="99">
        <f t="shared" si="81"/>
        <v>0</v>
      </c>
      <c r="AY937" s="99">
        <f t="shared" si="81"/>
        <v>0</v>
      </c>
      <c r="AZ937" s="99">
        <f t="shared" si="81"/>
        <v>0</v>
      </c>
      <c r="BA937" s="99">
        <f t="shared" si="81"/>
        <v>0</v>
      </c>
      <c r="BB937" s="99">
        <f t="shared" si="81"/>
        <v>0</v>
      </c>
      <c r="BC937" s="99">
        <f t="shared" si="81"/>
        <v>0</v>
      </c>
      <c r="BD937" s="99">
        <f t="shared" si="81"/>
        <v>0</v>
      </c>
      <c r="BE937" s="99">
        <f t="shared" si="81"/>
        <v>0</v>
      </c>
      <c r="BF937" s="99">
        <f t="shared" si="81"/>
        <v>0</v>
      </c>
      <c r="BG937" s="99">
        <f t="shared" si="81"/>
        <v>0</v>
      </c>
      <c r="BH937" s="99">
        <f t="shared" si="81"/>
        <v>0</v>
      </c>
      <c r="BI937" s="99">
        <f t="shared" si="81"/>
        <v>0</v>
      </c>
      <c r="BJ937" s="126">
        <f t="shared" si="81"/>
        <v>0</v>
      </c>
      <c r="BK937" s="127">
        <f t="shared" si="81"/>
        <v>0</v>
      </c>
      <c r="BL937" s="127">
        <f t="shared" si="81"/>
        <v>0</v>
      </c>
      <c r="BM937" s="127">
        <f t="shared" si="81"/>
        <v>0</v>
      </c>
      <c r="BN937" s="128">
        <f t="shared" si="81"/>
        <v>0</v>
      </c>
    </row>
    <row r="938" spans="1:66" ht="17.25" customHeight="1" x14ac:dyDescent="0.25">
      <c r="A938" s="2248"/>
      <c r="B938" s="107" t="s">
        <v>641</v>
      </c>
      <c r="C938" s="93" t="s">
        <v>171</v>
      </c>
      <c r="D938" s="93" t="s">
        <v>1036</v>
      </c>
      <c r="E938" s="140">
        <v>46</v>
      </c>
      <c r="F938" s="441">
        <v>46</v>
      </c>
      <c r="G938" s="116" t="s">
        <v>377</v>
      </c>
      <c r="H938" s="141" t="s">
        <v>122</v>
      </c>
      <c r="I938" s="141"/>
      <c r="J938" s="141"/>
      <c r="K938" s="141"/>
      <c r="L938" s="141"/>
      <c r="M938" s="141"/>
      <c r="N938" s="81">
        <v>28</v>
      </c>
      <c r="O938" s="119">
        <v>18</v>
      </c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D938" s="119"/>
      <c r="AE938" s="119"/>
      <c r="AF938" s="119"/>
      <c r="AG938" s="119"/>
      <c r="AH938" s="120"/>
      <c r="AI938" s="120"/>
      <c r="AJ938" s="120"/>
      <c r="AK938" s="120"/>
      <c r="AL938" s="120"/>
      <c r="AM938" s="120"/>
      <c r="AN938" s="120"/>
      <c r="AO938" s="100"/>
      <c r="AP938" s="101"/>
      <c r="AQ938" s="102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83"/>
      <c r="BK938" s="84"/>
      <c r="BL938" s="84"/>
      <c r="BM938" s="84"/>
      <c r="BN938" s="85"/>
    </row>
    <row r="939" spans="1:66" ht="17.25" customHeight="1" x14ac:dyDescent="0.25">
      <c r="A939" s="2248"/>
      <c r="B939" s="107" t="s">
        <v>641</v>
      </c>
      <c r="C939" s="93" t="s">
        <v>133</v>
      </c>
      <c r="D939" s="93" t="s">
        <v>1074</v>
      </c>
      <c r="E939" s="140">
        <v>120</v>
      </c>
      <c r="F939" s="441">
        <v>120</v>
      </c>
      <c r="G939" s="118" t="s">
        <v>378</v>
      </c>
      <c r="H939" s="141" t="s">
        <v>131</v>
      </c>
      <c r="I939" s="141"/>
      <c r="J939" s="141"/>
      <c r="K939" s="141"/>
      <c r="L939" s="141"/>
      <c r="M939" s="141"/>
      <c r="N939" s="141"/>
      <c r="O939" s="119"/>
      <c r="P939" s="119"/>
      <c r="Q939" s="119"/>
      <c r="R939" s="119"/>
      <c r="S939" s="119">
        <v>24</v>
      </c>
      <c r="T939" s="119">
        <v>24</v>
      </c>
      <c r="U939" s="119">
        <v>24</v>
      </c>
      <c r="V939" s="119">
        <v>24</v>
      </c>
      <c r="W939" s="119">
        <v>24</v>
      </c>
      <c r="X939" s="119"/>
      <c r="Y939" s="119"/>
      <c r="Z939" s="119"/>
      <c r="AA939" s="119"/>
      <c r="AB939" s="119"/>
      <c r="AC939" s="119"/>
      <c r="AD939" s="119"/>
      <c r="AE939" s="119"/>
      <c r="AF939" s="119"/>
      <c r="AG939" s="119"/>
      <c r="AH939" s="120"/>
      <c r="AI939" s="120"/>
      <c r="AJ939" s="120"/>
      <c r="AK939" s="120"/>
      <c r="AL939" s="120"/>
      <c r="AM939" s="120"/>
      <c r="AN939" s="120"/>
      <c r="AO939" s="100"/>
      <c r="AP939" s="101"/>
      <c r="AQ939" s="102"/>
      <c r="AR939" s="120"/>
      <c r="AS939" s="120"/>
      <c r="AT939" s="120"/>
      <c r="AU939" s="120"/>
      <c r="AV939" s="120"/>
      <c r="AW939" s="120"/>
      <c r="AX939" s="120"/>
      <c r="AY939" s="120"/>
      <c r="AZ939" s="120"/>
      <c r="BA939" s="120"/>
      <c r="BB939" s="120"/>
      <c r="BC939" s="120"/>
      <c r="BD939" s="120"/>
      <c r="BE939" s="120"/>
      <c r="BF939" s="120"/>
      <c r="BG939" s="120"/>
      <c r="BH939" s="120"/>
      <c r="BI939" s="120"/>
      <c r="BJ939" s="83"/>
      <c r="BK939" s="84"/>
      <c r="BL939" s="84"/>
      <c r="BM939" s="84"/>
      <c r="BN939" s="85"/>
    </row>
    <row r="940" spans="1:66" ht="17.25" customHeight="1" x14ac:dyDescent="0.25">
      <c r="A940" s="2248"/>
      <c r="B940" s="107" t="s">
        <v>641</v>
      </c>
      <c r="C940" s="93" t="s">
        <v>176</v>
      </c>
      <c r="D940" s="93" t="s">
        <v>1073</v>
      </c>
      <c r="E940" s="140">
        <v>60</v>
      </c>
      <c r="F940" s="441">
        <v>60</v>
      </c>
      <c r="G940" s="79" t="s">
        <v>306</v>
      </c>
      <c r="H940" s="141" t="s">
        <v>429</v>
      </c>
      <c r="I940" s="141"/>
      <c r="J940" s="141"/>
      <c r="K940" s="141"/>
      <c r="L940" s="141"/>
      <c r="M940" s="141"/>
      <c r="N940" s="141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>
        <v>20</v>
      </c>
      <c r="Y940" s="119">
        <v>20</v>
      </c>
      <c r="Z940" s="119">
        <v>20</v>
      </c>
      <c r="AA940" s="119"/>
      <c r="AB940" s="119"/>
      <c r="AC940" s="119"/>
      <c r="AD940" s="119"/>
      <c r="AE940" s="119"/>
      <c r="AF940" s="119"/>
      <c r="AG940" s="119"/>
      <c r="AH940" s="119"/>
      <c r="AI940" s="119"/>
      <c r="AJ940" s="120"/>
      <c r="AK940" s="120"/>
      <c r="AL940" s="120"/>
      <c r="AM940" s="120"/>
      <c r="AN940" s="120"/>
      <c r="AO940" s="100"/>
      <c r="AP940" s="101"/>
      <c r="AQ940" s="102"/>
      <c r="AR940" s="119"/>
      <c r="AS940" s="119"/>
      <c r="AT940" s="119"/>
      <c r="AU940" s="119"/>
      <c r="AV940" s="119"/>
      <c r="AW940" s="120"/>
      <c r="AX940" s="120"/>
      <c r="AY940" s="120"/>
      <c r="AZ940" s="120"/>
      <c r="BA940" s="120"/>
      <c r="BB940" s="120"/>
      <c r="BC940" s="120"/>
      <c r="BD940" s="120"/>
      <c r="BE940" s="120"/>
      <c r="BF940" s="120"/>
      <c r="BG940" s="120"/>
      <c r="BH940" s="120"/>
      <c r="BI940" s="120"/>
      <c r="BJ940" s="83"/>
      <c r="BK940" s="84"/>
      <c r="BL940" s="84"/>
      <c r="BM940" s="84"/>
      <c r="BN940" s="85"/>
    </row>
    <row r="941" spans="1:66" ht="17.25" customHeight="1" x14ac:dyDescent="0.25">
      <c r="A941" s="2248"/>
      <c r="B941" s="107" t="s">
        <v>641</v>
      </c>
      <c r="C941" s="93" t="s">
        <v>271</v>
      </c>
      <c r="D941" s="93" t="s">
        <v>1075</v>
      </c>
      <c r="E941" s="140">
        <v>120</v>
      </c>
      <c r="F941" s="441">
        <v>120</v>
      </c>
      <c r="G941" s="118" t="s">
        <v>378</v>
      </c>
      <c r="H941" s="141" t="s">
        <v>131</v>
      </c>
      <c r="I941" s="141"/>
      <c r="J941" s="141"/>
      <c r="K941" s="141"/>
      <c r="L941" s="141"/>
      <c r="M941" s="141"/>
      <c r="N941" s="141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D941" s="119"/>
      <c r="AE941" s="119">
        <v>24</v>
      </c>
      <c r="AF941" s="119">
        <v>24</v>
      </c>
      <c r="AG941" s="119">
        <v>24</v>
      </c>
      <c r="AH941" s="119">
        <v>24</v>
      </c>
      <c r="AI941" s="119">
        <v>24</v>
      </c>
      <c r="AJ941" s="119"/>
      <c r="AK941" s="119"/>
      <c r="AL941" s="119"/>
      <c r="AM941" s="119"/>
      <c r="AN941" s="119"/>
      <c r="AO941" s="100"/>
      <c r="AP941" s="101"/>
      <c r="AQ941" s="102"/>
      <c r="AR941" s="120"/>
      <c r="AS941" s="120"/>
      <c r="AT941" s="120"/>
      <c r="AU941" s="119"/>
      <c r="AV941" s="119"/>
      <c r="AW941" s="119"/>
      <c r="AX941" s="119"/>
      <c r="AY941" s="119"/>
      <c r="AZ941" s="119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83"/>
      <c r="BK941" s="84"/>
      <c r="BL941" s="84"/>
      <c r="BM941" s="84"/>
      <c r="BN941" s="85"/>
    </row>
    <row r="942" spans="1:66" ht="17.25" customHeight="1" x14ac:dyDescent="0.25">
      <c r="A942" s="2248"/>
      <c r="B942" s="107" t="s">
        <v>641</v>
      </c>
      <c r="C942" s="93" t="s">
        <v>284</v>
      </c>
      <c r="D942" s="93" t="s">
        <v>1078</v>
      </c>
      <c r="E942" s="140">
        <v>90</v>
      </c>
      <c r="F942" s="441">
        <v>90</v>
      </c>
      <c r="G942" s="79" t="s">
        <v>306</v>
      </c>
      <c r="H942" s="141" t="s">
        <v>429</v>
      </c>
      <c r="I942" s="141"/>
      <c r="J942" s="141"/>
      <c r="K942" s="141"/>
      <c r="L942" s="141"/>
      <c r="M942" s="141"/>
      <c r="N942" s="141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  <c r="AA942" s="119">
        <v>24</v>
      </c>
      <c r="AB942" s="119">
        <v>24</v>
      </c>
      <c r="AC942" s="119">
        <v>24</v>
      </c>
      <c r="AD942" s="119">
        <v>18</v>
      </c>
      <c r="AE942" s="119"/>
      <c r="AF942" s="119"/>
      <c r="AG942" s="119"/>
      <c r="AH942" s="120"/>
      <c r="AI942" s="120"/>
      <c r="AJ942" s="120"/>
      <c r="AK942" s="119"/>
      <c r="AL942" s="119"/>
      <c r="AM942" s="119"/>
      <c r="AN942" s="119"/>
      <c r="AO942" s="156"/>
      <c r="AP942" s="157"/>
      <c r="AQ942" s="158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83"/>
      <c r="BK942" s="84"/>
      <c r="BL942" s="84"/>
      <c r="BM942" s="84"/>
      <c r="BN942" s="85"/>
    </row>
    <row r="943" spans="1:66" ht="17.25" customHeight="1" x14ac:dyDescent="0.25">
      <c r="A943" s="2248"/>
      <c r="B943" s="107" t="s">
        <v>641</v>
      </c>
      <c r="C943" s="93" t="s">
        <v>273</v>
      </c>
      <c r="D943" s="93" t="s">
        <v>1051</v>
      </c>
      <c r="E943" s="140">
        <v>90</v>
      </c>
      <c r="F943" s="441">
        <v>90</v>
      </c>
      <c r="G943" s="116" t="s">
        <v>377</v>
      </c>
      <c r="H943" s="141" t="s">
        <v>1822</v>
      </c>
      <c r="I943" s="141"/>
      <c r="J943" s="141"/>
      <c r="K943" s="141"/>
      <c r="L943" s="141"/>
      <c r="M943" s="141"/>
      <c r="N943" s="141"/>
      <c r="O943" s="119">
        <v>8</v>
      </c>
      <c r="P943" s="119">
        <v>28</v>
      </c>
      <c r="Q943" s="119">
        <v>28</v>
      </c>
      <c r="R943" s="119">
        <v>26</v>
      </c>
      <c r="S943" s="119"/>
      <c r="T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N943" s="119"/>
      <c r="AO943" s="100"/>
      <c r="AP943" s="101"/>
      <c r="AQ943" s="102"/>
      <c r="AR943" s="120"/>
      <c r="AS943" s="120"/>
      <c r="AT943" s="120"/>
      <c r="AU943" s="120"/>
      <c r="AV943" s="120"/>
      <c r="AW943" s="120"/>
      <c r="AX943" s="119"/>
      <c r="AY943" s="119"/>
      <c r="AZ943" s="119"/>
      <c r="BA943" s="119"/>
      <c r="BB943" s="119"/>
      <c r="BC943" s="119"/>
      <c r="BD943" s="119"/>
      <c r="BE943" s="119"/>
      <c r="BF943" s="120"/>
      <c r="BG943" s="120"/>
      <c r="BH943" s="120"/>
      <c r="BI943" s="120"/>
      <c r="BJ943" s="83"/>
      <c r="BK943" s="84"/>
      <c r="BL943" s="84"/>
      <c r="BM943" s="84"/>
      <c r="BN943" s="85"/>
    </row>
    <row r="944" spans="1:66" ht="17.25" customHeight="1" x14ac:dyDescent="0.25">
      <c r="A944" s="2248"/>
      <c r="B944" s="107" t="s">
        <v>641</v>
      </c>
      <c r="C944" s="93" t="s">
        <v>276</v>
      </c>
      <c r="D944" s="422" t="s">
        <v>10</v>
      </c>
      <c r="E944" s="140">
        <v>270</v>
      </c>
      <c r="F944" s="441">
        <v>270</v>
      </c>
      <c r="G944" s="116"/>
      <c r="H944" s="141"/>
      <c r="I944" s="141"/>
      <c r="J944" s="141"/>
      <c r="K944" s="141"/>
      <c r="L944" s="141"/>
      <c r="M944" s="141"/>
      <c r="N944" s="141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D944" s="119"/>
      <c r="AE944" s="119"/>
      <c r="AF944" s="119"/>
      <c r="AG944" s="119"/>
      <c r="AH944" s="119"/>
      <c r="AI944" s="119"/>
      <c r="AJ944" s="119" t="s">
        <v>30</v>
      </c>
      <c r="AK944" s="119"/>
      <c r="AL944" s="119"/>
      <c r="AM944" s="119"/>
      <c r="AN944" s="119"/>
      <c r="AO944" s="156"/>
      <c r="AP944" s="157"/>
      <c r="AQ944" s="158"/>
      <c r="AR944" s="119"/>
      <c r="AS944" s="119"/>
      <c r="AT944" s="119"/>
      <c r="AU944" s="119"/>
      <c r="AV944" s="119"/>
      <c r="AW944" s="119"/>
      <c r="AX944" s="119"/>
      <c r="AY944" s="119"/>
      <c r="AZ944" s="119"/>
      <c r="BA944" s="119"/>
      <c r="BB944" s="119"/>
      <c r="BC944" s="119"/>
      <c r="BD944" s="119"/>
      <c r="BE944" s="119"/>
      <c r="BF944" s="119"/>
      <c r="BG944" s="119"/>
      <c r="BH944" s="119"/>
      <c r="BI944" s="119"/>
      <c r="BJ944" s="83"/>
      <c r="BK944" s="84"/>
      <c r="BL944" s="84"/>
      <c r="BM944" s="84"/>
      <c r="BN944" s="85"/>
    </row>
    <row r="945" spans="1:66" s="106" customFormat="1" ht="17.25" customHeight="1" x14ac:dyDescent="0.2">
      <c r="A945" s="2249"/>
      <c r="B945" s="424">
        <v>31</v>
      </c>
      <c r="C945" s="95"/>
      <c r="D945" s="95" t="s">
        <v>843</v>
      </c>
      <c r="E945" s="95">
        <f>SUM(E938:E944)</f>
        <v>796</v>
      </c>
      <c r="F945" s="765">
        <f>SUM(F938:F944)</f>
        <v>796</v>
      </c>
      <c r="G945" s="96"/>
      <c r="H945" s="113"/>
      <c r="I945" s="113"/>
      <c r="J945" s="113"/>
      <c r="K945" s="113"/>
      <c r="L945" s="113"/>
      <c r="M945" s="113"/>
      <c r="N945" s="113"/>
      <c r="O945" s="99"/>
      <c r="P945" s="99">
        <f t="shared" ref="P945:BN945" si="82">SUM(P938:P944)</f>
        <v>28</v>
      </c>
      <c r="Q945" s="99">
        <f t="shared" si="82"/>
        <v>28</v>
      </c>
      <c r="R945" s="99">
        <f t="shared" si="82"/>
        <v>26</v>
      </c>
      <c r="S945" s="99">
        <f t="shared" si="82"/>
        <v>24</v>
      </c>
      <c r="T945" s="99">
        <f t="shared" si="82"/>
        <v>24</v>
      </c>
      <c r="U945" s="99">
        <f t="shared" si="82"/>
        <v>24</v>
      </c>
      <c r="V945" s="99">
        <f t="shared" si="82"/>
        <v>24</v>
      </c>
      <c r="W945" s="99">
        <f t="shared" si="82"/>
        <v>24</v>
      </c>
      <c r="X945" s="99">
        <f t="shared" si="82"/>
        <v>20</v>
      </c>
      <c r="Y945" s="99">
        <f t="shared" si="82"/>
        <v>20</v>
      </c>
      <c r="Z945" s="99">
        <f t="shared" si="82"/>
        <v>20</v>
      </c>
      <c r="AA945" s="99">
        <f t="shared" si="82"/>
        <v>24</v>
      </c>
      <c r="AB945" s="99">
        <f t="shared" si="82"/>
        <v>24</v>
      </c>
      <c r="AC945" s="99">
        <f t="shared" si="82"/>
        <v>24</v>
      </c>
      <c r="AD945" s="99">
        <f t="shared" si="82"/>
        <v>18</v>
      </c>
      <c r="AE945" s="99">
        <f t="shared" si="82"/>
        <v>24</v>
      </c>
      <c r="AF945" s="99">
        <f t="shared" si="82"/>
        <v>24</v>
      </c>
      <c r="AG945" s="99">
        <f t="shared" si="82"/>
        <v>24</v>
      </c>
      <c r="AH945" s="99">
        <f t="shared" si="82"/>
        <v>24</v>
      </c>
      <c r="AI945" s="99">
        <f t="shared" si="82"/>
        <v>24</v>
      </c>
      <c r="AJ945" s="99">
        <f t="shared" si="82"/>
        <v>0</v>
      </c>
      <c r="AK945" s="99">
        <f t="shared" si="82"/>
        <v>0</v>
      </c>
      <c r="AL945" s="99">
        <f t="shared" si="82"/>
        <v>0</v>
      </c>
      <c r="AM945" s="99">
        <f t="shared" si="82"/>
        <v>0</v>
      </c>
      <c r="AN945" s="99">
        <f t="shared" si="82"/>
        <v>0</v>
      </c>
      <c r="AO945" s="123">
        <f t="shared" si="82"/>
        <v>0</v>
      </c>
      <c r="AP945" s="124">
        <f t="shared" si="82"/>
        <v>0</v>
      </c>
      <c r="AQ945" s="125">
        <f t="shared" si="82"/>
        <v>0</v>
      </c>
      <c r="AR945" s="99">
        <f t="shared" si="82"/>
        <v>0</v>
      </c>
      <c r="AS945" s="99">
        <f t="shared" si="82"/>
        <v>0</v>
      </c>
      <c r="AT945" s="99">
        <f t="shared" si="82"/>
        <v>0</v>
      </c>
      <c r="AU945" s="99">
        <f t="shared" si="82"/>
        <v>0</v>
      </c>
      <c r="AV945" s="99">
        <f t="shared" si="82"/>
        <v>0</v>
      </c>
      <c r="AW945" s="99">
        <f t="shared" si="82"/>
        <v>0</v>
      </c>
      <c r="AX945" s="99">
        <f t="shared" si="82"/>
        <v>0</v>
      </c>
      <c r="AY945" s="99">
        <f t="shared" si="82"/>
        <v>0</v>
      </c>
      <c r="AZ945" s="99">
        <f t="shared" si="82"/>
        <v>0</v>
      </c>
      <c r="BA945" s="99">
        <f t="shared" si="82"/>
        <v>0</v>
      </c>
      <c r="BB945" s="99">
        <f t="shared" si="82"/>
        <v>0</v>
      </c>
      <c r="BC945" s="99">
        <f t="shared" si="82"/>
        <v>0</v>
      </c>
      <c r="BD945" s="99">
        <f t="shared" si="82"/>
        <v>0</v>
      </c>
      <c r="BE945" s="99">
        <f t="shared" si="82"/>
        <v>0</v>
      </c>
      <c r="BF945" s="99">
        <f t="shared" si="82"/>
        <v>0</v>
      </c>
      <c r="BG945" s="99">
        <f t="shared" si="82"/>
        <v>0</v>
      </c>
      <c r="BH945" s="99">
        <f t="shared" si="82"/>
        <v>0</v>
      </c>
      <c r="BI945" s="99">
        <f t="shared" si="82"/>
        <v>0</v>
      </c>
      <c r="BJ945" s="126">
        <f t="shared" si="82"/>
        <v>0</v>
      </c>
      <c r="BK945" s="127">
        <f t="shared" si="82"/>
        <v>0</v>
      </c>
      <c r="BL945" s="127">
        <f t="shared" si="82"/>
        <v>0</v>
      </c>
      <c r="BM945" s="127">
        <f t="shared" si="82"/>
        <v>0</v>
      </c>
      <c r="BN945" s="128">
        <f t="shared" si="82"/>
        <v>0</v>
      </c>
    </row>
    <row r="946" spans="1:66" ht="14.25" customHeight="1" x14ac:dyDescent="0.25">
      <c r="A946" s="2247">
        <v>4</v>
      </c>
      <c r="B946" s="107" t="s">
        <v>644</v>
      </c>
      <c r="C946" s="133" t="s">
        <v>154</v>
      </c>
      <c r="D946" s="133" t="s">
        <v>136</v>
      </c>
      <c r="E946" s="423">
        <v>15</v>
      </c>
      <c r="F946" s="441">
        <v>15</v>
      </c>
      <c r="G946" s="118"/>
      <c r="H946" s="118" t="s">
        <v>635</v>
      </c>
      <c r="I946" s="141"/>
      <c r="J946" s="141"/>
      <c r="K946" s="141"/>
      <c r="L946" s="141"/>
      <c r="M946" s="141"/>
      <c r="N946" s="141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D946" s="119"/>
      <c r="AE946" s="119"/>
      <c r="AF946" s="119"/>
      <c r="AG946" s="119"/>
      <c r="AH946" s="120"/>
      <c r="AI946" s="120"/>
      <c r="AJ946" s="119"/>
      <c r="AK946" s="119"/>
      <c r="AL946" s="119"/>
      <c r="AM946" s="119"/>
      <c r="AN946" s="120"/>
      <c r="AO946" s="100"/>
      <c r="AP946" s="101"/>
      <c r="AQ946" s="102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83"/>
      <c r="BK946" s="84"/>
      <c r="BL946" s="84"/>
      <c r="BM946" s="84"/>
      <c r="BN946" s="85"/>
    </row>
    <row r="947" spans="1:66" ht="14.25" customHeight="1" x14ac:dyDescent="0.25">
      <c r="A947" s="2248"/>
      <c r="B947" s="107" t="s">
        <v>644</v>
      </c>
      <c r="C947" s="133" t="s">
        <v>156</v>
      </c>
      <c r="D947" s="133" t="s">
        <v>1079</v>
      </c>
      <c r="E947" s="423">
        <v>45</v>
      </c>
      <c r="F947" s="441">
        <v>45</v>
      </c>
      <c r="G947" s="118"/>
      <c r="H947" s="118" t="s">
        <v>635</v>
      </c>
      <c r="I947" s="141"/>
      <c r="J947" s="141"/>
      <c r="K947" s="141"/>
      <c r="L947" s="141"/>
      <c r="M947" s="141"/>
      <c r="N947" s="141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  <c r="AH947" s="120"/>
      <c r="AI947" s="120"/>
      <c r="AJ947" s="119"/>
      <c r="AK947" s="119"/>
      <c r="AL947" s="119"/>
      <c r="AM947" s="120"/>
      <c r="AN947" s="120"/>
      <c r="AO947" s="100"/>
      <c r="AP947" s="101"/>
      <c r="AQ947" s="102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83"/>
      <c r="BK947" s="84"/>
      <c r="BL947" s="84"/>
      <c r="BM947" s="84"/>
      <c r="BN947" s="85"/>
    </row>
    <row r="948" spans="1:66" ht="14.25" customHeight="1" x14ac:dyDescent="0.25">
      <c r="A948" s="2248"/>
      <c r="B948" s="107" t="s">
        <v>644</v>
      </c>
      <c r="C948" s="133" t="s">
        <v>157</v>
      </c>
      <c r="D948" s="133" t="s">
        <v>124</v>
      </c>
      <c r="E948" s="423">
        <v>45</v>
      </c>
      <c r="F948" s="441">
        <v>45</v>
      </c>
      <c r="G948" s="118"/>
      <c r="H948" s="118" t="s">
        <v>635</v>
      </c>
      <c r="I948" s="141"/>
      <c r="J948" s="141"/>
      <c r="K948" s="141"/>
      <c r="L948" s="141"/>
      <c r="M948" s="141"/>
      <c r="N948" s="141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D948" s="119"/>
      <c r="AE948" s="119"/>
      <c r="AF948" s="119"/>
      <c r="AG948" s="119"/>
      <c r="AH948" s="120"/>
      <c r="AI948" s="119"/>
      <c r="AJ948" s="119"/>
      <c r="AK948" s="120"/>
      <c r="AL948" s="120"/>
      <c r="AM948" s="120"/>
      <c r="AN948" s="120"/>
      <c r="AO948" s="100"/>
      <c r="AP948" s="101"/>
      <c r="AQ948" s="102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83"/>
      <c r="BK948" s="84"/>
      <c r="BL948" s="84"/>
      <c r="BM948" s="84"/>
      <c r="BN948" s="85"/>
    </row>
    <row r="949" spans="1:66" ht="14.25" customHeight="1" x14ac:dyDescent="0.25">
      <c r="A949" s="2248"/>
      <c r="B949" s="107" t="s">
        <v>644</v>
      </c>
      <c r="C949" s="133" t="s">
        <v>167</v>
      </c>
      <c r="D949" s="133" t="s">
        <v>1063</v>
      </c>
      <c r="E949" s="423">
        <v>60</v>
      </c>
      <c r="F949" s="441">
        <v>60</v>
      </c>
      <c r="G949" s="118" t="s">
        <v>370</v>
      </c>
      <c r="H949" s="141" t="s">
        <v>144</v>
      </c>
      <c r="I949" s="141"/>
      <c r="J949" s="141"/>
      <c r="K949" s="141"/>
      <c r="L949" s="141"/>
      <c r="M949" s="141"/>
      <c r="N949" s="141">
        <v>20</v>
      </c>
      <c r="O949" s="141">
        <v>20</v>
      </c>
      <c r="P949" s="141">
        <v>20</v>
      </c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D949" s="119"/>
      <c r="AE949" s="119"/>
      <c r="AF949" s="119"/>
      <c r="AG949" s="119"/>
      <c r="AH949" s="120"/>
      <c r="AI949" s="120"/>
      <c r="AJ949" s="120"/>
      <c r="AK949" s="120"/>
      <c r="AL949" s="120"/>
      <c r="AM949" s="120"/>
      <c r="AN949" s="120"/>
      <c r="AO949" s="100"/>
      <c r="AP949" s="101"/>
      <c r="AQ949" s="102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83"/>
      <c r="BK949" s="84"/>
      <c r="BL949" s="84"/>
      <c r="BM949" s="84"/>
      <c r="BN949" s="85"/>
    </row>
    <row r="950" spans="1:66" ht="15" x14ac:dyDescent="0.25">
      <c r="A950" s="2248"/>
      <c r="B950" s="107" t="s">
        <v>644</v>
      </c>
      <c r="C950" s="93" t="s">
        <v>170</v>
      </c>
      <c r="D950" s="93" t="s">
        <v>1014</v>
      </c>
      <c r="E950" s="441">
        <v>40</v>
      </c>
      <c r="F950" s="441">
        <v>40</v>
      </c>
      <c r="G950" s="79" t="s">
        <v>1048</v>
      </c>
      <c r="H950" s="141" t="s">
        <v>62</v>
      </c>
      <c r="I950" s="141"/>
      <c r="J950" s="141"/>
      <c r="K950" s="141"/>
      <c r="L950" s="141"/>
      <c r="M950" s="141"/>
      <c r="N950" s="141"/>
      <c r="O950" s="119"/>
      <c r="P950" s="119"/>
      <c r="Q950" s="119"/>
      <c r="R950" s="119"/>
      <c r="S950" s="119"/>
      <c r="T950" s="119"/>
      <c r="U950" s="119"/>
      <c r="V950" s="119"/>
      <c r="W950" s="119"/>
      <c r="X950" s="81"/>
      <c r="Y950" s="119"/>
      <c r="Z950" s="119"/>
      <c r="AA950" s="119"/>
      <c r="AB950" s="119"/>
      <c r="AC950" s="119"/>
      <c r="AD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N950" s="119"/>
      <c r="AO950" s="100"/>
      <c r="AP950" s="101"/>
      <c r="AQ950" s="102"/>
      <c r="AR950" s="120"/>
      <c r="AS950" s="120"/>
      <c r="AT950" s="120"/>
      <c r="AU950" s="120"/>
      <c r="AV950" s="120"/>
      <c r="AW950" s="120"/>
      <c r="AX950" s="120"/>
      <c r="AY950" s="120"/>
      <c r="AZ950" s="120"/>
      <c r="BA950" s="120"/>
      <c r="BB950" s="120"/>
      <c r="BC950" s="120"/>
      <c r="BD950" s="120"/>
      <c r="BE950" s="120"/>
      <c r="BF950" s="120"/>
      <c r="BG950" s="120"/>
      <c r="BH950" s="120"/>
      <c r="BI950" s="120"/>
      <c r="BJ950" s="83"/>
      <c r="BK950" s="84"/>
      <c r="BL950" s="84"/>
      <c r="BM950" s="84"/>
      <c r="BN950" s="85"/>
    </row>
    <row r="951" spans="1:66" ht="15" x14ac:dyDescent="0.25">
      <c r="A951" s="2248"/>
      <c r="B951" s="107" t="s">
        <v>644</v>
      </c>
      <c r="C951" s="93" t="s">
        <v>133</v>
      </c>
      <c r="D951" s="93" t="s">
        <v>1046</v>
      </c>
      <c r="E951" s="140">
        <v>90</v>
      </c>
      <c r="F951" s="441">
        <v>90</v>
      </c>
      <c r="G951" s="79" t="s">
        <v>374</v>
      </c>
      <c r="H951" s="141" t="s">
        <v>132</v>
      </c>
      <c r="I951" s="141"/>
      <c r="J951" s="141"/>
      <c r="K951" s="141"/>
      <c r="L951" s="141"/>
      <c r="M951" s="141"/>
      <c r="N951" s="141"/>
      <c r="O951" s="119"/>
      <c r="P951" s="119"/>
      <c r="Q951" s="119"/>
      <c r="R951" s="119"/>
      <c r="S951" s="119"/>
      <c r="T951" s="119"/>
      <c r="U951" s="81"/>
      <c r="V951" s="81"/>
      <c r="W951" s="81">
        <v>24</v>
      </c>
      <c r="X951" s="81">
        <v>28</v>
      </c>
      <c r="Y951" s="81">
        <v>28</v>
      </c>
      <c r="Z951" s="81">
        <v>10</v>
      </c>
      <c r="AA951" s="81"/>
      <c r="AB951" s="119"/>
      <c r="AC951" s="119"/>
      <c r="AD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N951" s="119"/>
      <c r="AO951" s="100"/>
      <c r="AP951" s="101"/>
      <c r="AQ951" s="102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83"/>
      <c r="BK951" s="84"/>
      <c r="BL951" s="84"/>
      <c r="BM951" s="84"/>
      <c r="BN951" s="85"/>
    </row>
    <row r="952" spans="1:66" ht="15" x14ac:dyDescent="0.25">
      <c r="A952" s="2248"/>
      <c r="B952" s="107" t="s">
        <v>644</v>
      </c>
      <c r="C952" s="93" t="s">
        <v>175</v>
      </c>
      <c r="D952" s="93" t="s">
        <v>1047</v>
      </c>
      <c r="E952" s="140">
        <v>60</v>
      </c>
      <c r="F952" s="441">
        <v>60</v>
      </c>
      <c r="G952" s="79" t="s">
        <v>1048</v>
      </c>
      <c r="H952" s="141" t="s">
        <v>62</v>
      </c>
      <c r="I952" s="141"/>
      <c r="J952" s="141"/>
      <c r="K952" s="141"/>
      <c r="L952" s="141"/>
      <c r="M952" s="141"/>
      <c r="N952" s="141"/>
      <c r="O952" s="119"/>
      <c r="P952" s="119"/>
      <c r="Q952" s="119">
        <v>20</v>
      </c>
      <c r="R952" s="119">
        <v>20</v>
      </c>
      <c r="S952" s="119">
        <v>20</v>
      </c>
      <c r="T952" s="119"/>
      <c r="U952" s="81"/>
      <c r="V952" s="81"/>
      <c r="W952" s="81"/>
      <c r="X952" s="81"/>
      <c r="Y952" s="119"/>
      <c r="Z952" s="119"/>
      <c r="AA952" s="119"/>
      <c r="AB952" s="119"/>
      <c r="AC952" s="119"/>
      <c r="AD952" s="119"/>
      <c r="AE952" s="119"/>
      <c r="AF952" s="119"/>
      <c r="AG952" s="119"/>
      <c r="AH952" s="119"/>
      <c r="AI952" s="119"/>
      <c r="AJ952" s="119"/>
      <c r="AK952" s="119"/>
      <c r="AL952" s="119"/>
      <c r="AM952" s="119"/>
      <c r="AN952" s="119"/>
      <c r="AO952" s="100"/>
      <c r="AP952" s="101"/>
      <c r="AQ952" s="102"/>
      <c r="AR952" s="119"/>
      <c r="AS952" s="119"/>
      <c r="AT952" s="119"/>
      <c r="AU952" s="119"/>
      <c r="AV952" s="119"/>
      <c r="AW952" s="120"/>
      <c r="AX952" s="120"/>
      <c r="AY952" s="120"/>
      <c r="AZ952" s="120"/>
      <c r="BA952" s="120"/>
      <c r="BB952" s="120"/>
      <c r="BC952" s="120"/>
      <c r="BD952" s="120"/>
      <c r="BE952" s="120"/>
      <c r="BF952" s="120"/>
      <c r="BG952" s="120"/>
      <c r="BH952" s="120"/>
      <c r="BI952" s="120"/>
      <c r="BJ952" s="83"/>
      <c r="BK952" s="84"/>
      <c r="BL952" s="84"/>
      <c r="BM952" s="84"/>
      <c r="BN952" s="85"/>
    </row>
    <row r="953" spans="1:66" ht="15" x14ac:dyDescent="0.25">
      <c r="A953" s="2248"/>
      <c r="B953" s="107" t="s">
        <v>644</v>
      </c>
      <c r="C953" s="93" t="s">
        <v>176</v>
      </c>
      <c r="D953" s="93" t="s">
        <v>1049</v>
      </c>
      <c r="E953" s="140">
        <v>60</v>
      </c>
      <c r="F953" s="441">
        <v>60</v>
      </c>
      <c r="G953" s="79" t="s">
        <v>1048</v>
      </c>
      <c r="H953" s="141" t="s">
        <v>62</v>
      </c>
      <c r="I953" s="141"/>
      <c r="J953" s="141"/>
      <c r="K953" s="141"/>
      <c r="L953" s="141"/>
      <c r="M953" s="141"/>
      <c r="N953" s="141"/>
      <c r="O953" s="119"/>
      <c r="P953" s="119"/>
      <c r="Q953" s="119"/>
      <c r="R953" s="119"/>
      <c r="S953" s="119"/>
      <c r="T953" s="119">
        <v>20</v>
      </c>
      <c r="U953" s="119">
        <v>20</v>
      </c>
      <c r="V953" s="119">
        <v>20</v>
      </c>
      <c r="W953" s="81"/>
      <c r="X953" s="81"/>
      <c r="Y953" s="119"/>
      <c r="Z953" s="119"/>
      <c r="AA953" s="119"/>
      <c r="AB953" s="119"/>
      <c r="AC953" s="119"/>
      <c r="AD953" s="119"/>
      <c r="AE953" s="119"/>
      <c r="AF953" s="119"/>
      <c r="AG953" s="119"/>
      <c r="AH953" s="119"/>
      <c r="AI953" s="119"/>
      <c r="AJ953" s="119"/>
      <c r="AK953" s="119"/>
      <c r="AL953" s="119"/>
      <c r="AM953" s="119"/>
      <c r="AN953" s="119"/>
      <c r="AO953" s="100"/>
      <c r="AP953" s="101"/>
      <c r="AQ953" s="102"/>
      <c r="AR953" s="120"/>
      <c r="AS953" s="120"/>
      <c r="AT953" s="120"/>
      <c r="AU953" s="119"/>
      <c r="AV953" s="119"/>
      <c r="AW953" s="119"/>
      <c r="AX953" s="119">
        <v>12</v>
      </c>
      <c r="AY953" s="119">
        <v>24</v>
      </c>
      <c r="AZ953" s="119">
        <v>24</v>
      </c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83"/>
      <c r="BK953" s="84"/>
      <c r="BL953" s="84"/>
      <c r="BM953" s="84"/>
      <c r="BN953" s="85"/>
    </row>
    <row r="954" spans="1:66" ht="15" x14ac:dyDescent="0.25">
      <c r="A954" s="2248"/>
      <c r="B954" s="107" t="s">
        <v>644</v>
      </c>
      <c r="C954" s="93" t="s">
        <v>271</v>
      </c>
      <c r="D954" s="93" t="s">
        <v>1050</v>
      </c>
      <c r="E954" s="140">
        <v>60</v>
      </c>
      <c r="F954" s="441">
        <v>60</v>
      </c>
      <c r="G954" s="79" t="s">
        <v>374</v>
      </c>
      <c r="H954" s="141" t="s">
        <v>132</v>
      </c>
      <c r="I954" s="141"/>
      <c r="J954" s="141"/>
      <c r="K954" s="141"/>
      <c r="L954" s="141"/>
      <c r="M954" s="141"/>
      <c r="N954" s="141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>
        <v>12</v>
      </c>
      <c r="AA954" s="119">
        <v>24</v>
      </c>
      <c r="AB954" s="119">
        <v>24</v>
      </c>
      <c r="AC954" s="119"/>
      <c r="AD954" s="119"/>
      <c r="AE954" s="119"/>
      <c r="AF954" s="119"/>
      <c r="AG954" s="119"/>
      <c r="AH954" s="119"/>
      <c r="AI954" s="119"/>
      <c r="AJ954" s="119"/>
      <c r="AK954" s="119"/>
      <c r="AL954" s="119"/>
      <c r="AM954" s="119"/>
      <c r="AN954" s="119"/>
      <c r="AO954" s="156"/>
      <c r="AP954" s="157"/>
      <c r="AQ954" s="158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83"/>
      <c r="BK954" s="84"/>
      <c r="BL954" s="84"/>
      <c r="BM954" s="84"/>
      <c r="BN954" s="85"/>
    </row>
    <row r="955" spans="1:66" ht="15" x14ac:dyDescent="0.25">
      <c r="A955" s="2248"/>
      <c r="B955" s="107" t="s">
        <v>644</v>
      </c>
      <c r="C955" s="93" t="s">
        <v>274</v>
      </c>
      <c r="D955" s="422" t="s">
        <v>10</v>
      </c>
      <c r="E955" s="140">
        <v>270</v>
      </c>
      <c r="F955" s="441">
        <v>270</v>
      </c>
      <c r="G955" s="118"/>
      <c r="H955" s="141"/>
      <c r="I955" s="141"/>
      <c r="J955" s="141"/>
      <c r="K955" s="141"/>
      <c r="L955" s="141"/>
      <c r="M955" s="141"/>
      <c r="N955" s="141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D955" s="119"/>
      <c r="AE955" s="119"/>
      <c r="AF955" s="119"/>
      <c r="AG955" s="119"/>
      <c r="AH955" s="120"/>
      <c r="AI955" s="120"/>
      <c r="AJ955" s="120"/>
      <c r="AK955" s="120"/>
      <c r="AL955" s="120"/>
      <c r="AM955" s="120"/>
      <c r="AN955" s="120"/>
      <c r="AO955" s="100"/>
      <c r="AP955" s="101"/>
      <c r="AQ955" s="102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19"/>
      <c r="BC955" s="119"/>
      <c r="BD955" s="119"/>
      <c r="BE955" s="119"/>
      <c r="BF955" s="119"/>
      <c r="BG955" s="119"/>
      <c r="BH955" s="119"/>
      <c r="BI955" s="119"/>
      <c r="BJ955" s="83"/>
      <c r="BK955" s="84"/>
      <c r="BL955" s="84"/>
      <c r="BM955" s="84"/>
      <c r="BN955" s="85"/>
    </row>
    <row r="956" spans="1:66" ht="14.25" x14ac:dyDescent="0.2">
      <c r="A956" s="2249"/>
      <c r="B956" s="94">
        <v>27</v>
      </c>
      <c r="C956" s="95"/>
      <c r="D956" s="95" t="s">
        <v>843</v>
      </c>
      <c r="E956" s="95">
        <f>SUM(E946:E955)</f>
        <v>745</v>
      </c>
      <c r="F956" s="765">
        <f>SUM(F946:F955)</f>
        <v>745</v>
      </c>
      <c r="G956" s="96"/>
      <c r="H956" s="113"/>
      <c r="I956" s="113"/>
      <c r="J956" s="113"/>
      <c r="K956" s="113"/>
      <c r="L956" s="113"/>
      <c r="M956" s="113"/>
      <c r="N956" s="113"/>
      <c r="O956" s="99"/>
      <c r="P956" s="99">
        <f t="shared" ref="P956:BN956" si="83">SUM(P946:P955)</f>
        <v>20</v>
      </c>
      <c r="Q956" s="99">
        <f t="shared" si="83"/>
        <v>20</v>
      </c>
      <c r="R956" s="99">
        <f t="shared" si="83"/>
        <v>20</v>
      </c>
      <c r="S956" s="99">
        <f t="shared" si="83"/>
        <v>20</v>
      </c>
      <c r="T956" s="99">
        <f t="shared" si="83"/>
        <v>20</v>
      </c>
      <c r="U956" s="99">
        <f t="shared" si="83"/>
        <v>20</v>
      </c>
      <c r="V956" s="99">
        <f t="shared" si="83"/>
        <v>20</v>
      </c>
      <c r="W956" s="99">
        <f t="shared" si="83"/>
        <v>24</v>
      </c>
      <c r="X956" s="99">
        <f t="shared" si="83"/>
        <v>28</v>
      </c>
      <c r="Y956" s="99">
        <f t="shared" si="83"/>
        <v>28</v>
      </c>
      <c r="Z956" s="99">
        <f t="shared" si="83"/>
        <v>22</v>
      </c>
      <c r="AA956" s="99">
        <f t="shared" si="83"/>
        <v>24</v>
      </c>
      <c r="AB956" s="99">
        <f t="shared" si="83"/>
        <v>24</v>
      </c>
      <c r="AC956" s="99">
        <f t="shared" si="83"/>
        <v>0</v>
      </c>
      <c r="AD956" s="99">
        <f t="shared" si="83"/>
        <v>0</v>
      </c>
      <c r="AE956" s="99">
        <f t="shared" si="83"/>
        <v>0</v>
      </c>
      <c r="AF956" s="99">
        <f t="shared" si="83"/>
        <v>0</v>
      </c>
      <c r="AG956" s="99">
        <f t="shared" si="83"/>
        <v>0</v>
      </c>
      <c r="AH956" s="99">
        <f t="shared" si="83"/>
        <v>0</v>
      </c>
      <c r="AI956" s="99">
        <f t="shared" si="83"/>
        <v>0</v>
      </c>
      <c r="AJ956" s="99">
        <f t="shared" si="83"/>
        <v>0</v>
      </c>
      <c r="AK956" s="99">
        <f t="shared" si="83"/>
        <v>0</v>
      </c>
      <c r="AL956" s="99">
        <f t="shared" si="83"/>
        <v>0</v>
      </c>
      <c r="AM956" s="99">
        <f t="shared" si="83"/>
        <v>0</v>
      </c>
      <c r="AN956" s="99">
        <f t="shared" si="83"/>
        <v>0</v>
      </c>
      <c r="AO956" s="123">
        <f t="shared" si="83"/>
        <v>0</v>
      </c>
      <c r="AP956" s="124">
        <f t="shared" si="83"/>
        <v>0</v>
      </c>
      <c r="AQ956" s="125">
        <f t="shared" si="83"/>
        <v>0</v>
      </c>
      <c r="AR956" s="99">
        <f t="shared" si="83"/>
        <v>0</v>
      </c>
      <c r="AS956" s="99">
        <f t="shared" si="83"/>
        <v>0</v>
      </c>
      <c r="AT956" s="99">
        <f t="shared" si="83"/>
        <v>0</v>
      </c>
      <c r="AU956" s="99">
        <f t="shared" si="83"/>
        <v>0</v>
      </c>
      <c r="AV956" s="99">
        <f t="shared" si="83"/>
        <v>0</v>
      </c>
      <c r="AW956" s="99">
        <f t="shared" si="83"/>
        <v>0</v>
      </c>
      <c r="AX956" s="99">
        <f t="shared" si="83"/>
        <v>12</v>
      </c>
      <c r="AY956" s="99">
        <f t="shared" si="83"/>
        <v>24</v>
      </c>
      <c r="AZ956" s="99">
        <f t="shared" si="83"/>
        <v>24</v>
      </c>
      <c r="BA956" s="99">
        <f t="shared" si="83"/>
        <v>0</v>
      </c>
      <c r="BB956" s="99">
        <f t="shared" si="83"/>
        <v>0</v>
      </c>
      <c r="BC956" s="99">
        <f t="shared" si="83"/>
        <v>0</v>
      </c>
      <c r="BD956" s="99">
        <f t="shared" si="83"/>
        <v>0</v>
      </c>
      <c r="BE956" s="99">
        <f t="shared" si="83"/>
        <v>0</v>
      </c>
      <c r="BF956" s="99">
        <f t="shared" si="83"/>
        <v>0</v>
      </c>
      <c r="BG956" s="99">
        <f t="shared" si="83"/>
        <v>0</v>
      </c>
      <c r="BH956" s="99">
        <f t="shared" si="83"/>
        <v>0</v>
      </c>
      <c r="BI956" s="99">
        <f t="shared" si="83"/>
        <v>0</v>
      </c>
      <c r="BJ956" s="126">
        <f t="shared" si="83"/>
        <v>0</v>
      </c>
      <c r="BK956" s="127">
        <f t="shared" si="83"/>
        <v>0</v>
      </c>
      <c r="BL956" s="127">
        <f t="shared" si="83"/>
        <v>0</v>
      </c>
      <c r="BM956" s="127">
        <f t="shared" si="83"/>
        <v>0</v>
      </c>
      <c r="BN956" s="128">
        <f t="shared" si="83"/>
        <v>0</v>
      </c>
    </row>
    <row r="957" spans="1:66" ht="15" x14ac:dyDescent="0.25">
      <c r="A957" s="2248">
        <v>5</v>
      </c>
      <c r="B957" s="107" t="s">
        <v>267</v>
      </c>
      <c r="C957" s="93" t="s">
        <v>156</v>
      </c>
      <c r="D957" s="431" t="s">
        <v>1061</v>
      </c>
      <c r="E957" s="432">
        <v>45</v>
      </c>
      <c r="F957" s="767">
        <v>45</v>
      </c>
      <c r="H957" s="118" t="s">
        <v>635</v>
      </c>
      <c r="I957" s="141"/>
      <c r="J957" s="141"/>
      <c r="K957" s="141"/>
      <c r="L957" s="141"/>
      <c r="M957" s="141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  <c r="AA957" s="119"/>
      <c r="AB957" s="119"/>
      <c r="AC957" s="119">
        <v>30</v>
      </c>
      <c r="AD957" s="119">
        <v>15</v>
      </c>
      <c r="AE957" s="119"/>
      <c r="AF957" s="119"/>
      <c r="AG957" s="119"/>
      <c r="AH957" s="120"/>
      <c r="AI957" s="120"/>
      <c r="AJ957" s="120"/>
      <c r="AK957" s="120"/>
      <c r="AL957" s="120"/>
      <c r="AM957" s="119"/>
      <c r="AN957" s="119"/>
      <c r="AO957" s="100"/>
      <c r="AP957" s="101"/>
      <c r="AQ957" s="102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83"/>
      <c r="BK957" s="84"/>
      <c r="BL957" s="84"/>
      <c r="BM957" s="84"/>
      <c r="BN957" s="85"/>
    </row>
    <row r="958" spans="1:66" ht="15" x14ac:dyDescent="0.25">
      <c r="A958" s="2248"/>
      <c r="B958" s="107" t="s">
        <v>267</v>
      </c>
      <c r="C958" s="93" t="s">
        <v>162</v>
      </c>
      <c r="D958" s="428" t="s">
        <v>1039</v>
      </c>
      <c r="E958" s="429">
        <v>60</v>
      </c>
      <c r="F958" s="766">
        <v>60</v>
      </c>
      <c r="G958" s="79" t="s">
        <v>312</v>
      </c>
      <c r="H958" s="141" t="s">
        <v>1032</v>
      </c>
      <c r="I958" s="141"/>
      <c r="J958" s="141"/>
      <c r="K958" s="141"/>
      <c r="L958" s="141"/>
      <c r="M958" s="141"/>
      <c r="N958" s="119">
        <v>30</v>
      </c>
      <c r="O958" s="119">
        <v>30</v>
      </c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D958" s="119"/>
      <c r="AE958" s="119"/>
      <c r="AF958" s="119"/>
      <c r="AG958" s="119"/>
      <c r="AH958" s="120"/>
      <c r="AI958" s="120"/>
      <c r="AJ958" s="120"/>
      <c r="AK958" s="120"/>
      <c r="AL958" s="120"/>
      <c r="AM958" s="120"/>
      <c r="AN958" s="120"/>
      <c r="AO958" s="100"/>
      <c r="AP958" s="101"/>
      <c r="AQ958" s="102"/>
      <c r="AR958" s="119"/>
      <c r="AS958" s="119"/>
      <c r="AT958" s="119"/>
      <c r="AU958" s="119"/>
      <c r="AV958" s="119"/>
      <c r="AW958" s="119"/>
      <c r="AX958" s="119"/>
      <c r="AY958" s="119"/>
      <c r="AZ958" s="119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83"/>
      <c r="BK958" s="84"/>
      <c r="BL958" s="84"/>
      <c r="BM958" s="84"/>
      <c r="BN958" s="85"/>
    </row>
    <row r="959" spans="1:66" ht="15" x14ac:dyDescent="0.25">
      <c r="A959" s="2248"/>
      <c r="B959" s="107" t="s">
        <v>267</v>
      </c>
      <c r="C959" s="93" t="s">
        <v>172</v>
      </c>
      <c r="D959" s="428" t="s">
        <v>1080</v>
      </c>
      <c r="E959" s="429">
        <v>60</v>
      </c>
      <c r="F959" s="766">
        <v>60</v>
      </c>
      <c r="G959" s="79" t="s">
        <v>377</v>
      </c>
      <c r="H959" s="141" t="s">
        <v>122</v>
      </c>
      <c r="I959" s="141"/>
      <c r="J959" s="141"/>
      <c r="K959" s="141"/>
      <c r="L959" s="141"/>
      <c r="M959" s="141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>
        <v>20</v>
      </c>
      <c r="X959" s="119">
        <v>20</v>
      </c>
      <c r="Y959" s="119">
        <v>20</v>
      </c>
      <c r="Z959" s="119"/>
      <c r="AA959" s="119"/>
      <c r="AB959" s="119"/>
      <c r="AC959" s="119"/>
      <c r="AD959" s="119"/>
      <c r="AE959" s="119"/>
      <c r="AF959" s="119"/>
      <c r="AG959" s="119"/>
      <c r="AH959" s="120"/>
      <c r="AI959" s="120"/>
      <c r="AJ959" s="120"/>
      <c r="AK959" s="120"/>
      <c r="AL959" s="120"/>
      <c r="AM959" s="120"/>
      <c r="AN959" s="120"/>
      <c r="AO959" s="100"/>
      <c r="AP959" s="101"/>
      <c r="AQ959" s="102"/>
      <c r="AR959" s="120"/>
      <c r="AS959" s="120"/>
      <c r="AT959" s="120"/>
      <c r="AU959" s="119"/>
      <c r="AV959" s="119"/>
      <c r="AW959" s="119"/>
      <c r="AX959" s="119"/>
      <c r="AY959" s="119"/>
      <c r="AZ959" s="119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83"/>
      <c r="BK959" s="84"/>
      <c r="BL959" s="84"/>
      <c r="BM959" s="84"/>
      <c r="BN959" s="85"/>
    </row>
    <row r="960" spans="1:66" ht="15" x14ac:dyDescent="0.25">
      <c r="A960" s="2248"/>
      <c r="B960" s="107" t="s">
        <v>267</v>
      </c>
      <c r="C960" s="93" t="s">
        <v>293</v>
      </c>
      <c r="D960" s="428" t="s">
        <v>1081</v>
      </c>
      <c r="E960" s="429">
        <v>90</v>
      </c>
      <c r="F960" s="766">
        <v>90</v>
      </c>
      <c r="G960" s="79" t="s">
        <v>377</v>
      </c>
      <c r="H960" s="141" t="s">
        <v>122</v>
      </c>
      <c r="I960" s="141"/>
      <c r="J960" s="141"/>
      <c r="K960" s="141"/>
      <c r="L960" s="141"/>
      <c r="M960" s="141"/>
      <c r="N960" s="119"/>
      <c r="O960" s="119"/>
      <c r="P960" s="119"/>
      <c r="Q960" s="119"/>
      <c r="R960" s="119"/>
      <c r="S960" s="119">
        <v>24</v>
      </c>
      <c r="T960" s="119">
        <v>24</v>
      </c>
      <c r="U960" s="119">
        <v>24</v>
      </c>
      <c r="V960" s="119">
        <v>18</v>
      </c>
      <c r="W960" s="119"/>
      <c r="X960" s="119"/>
      <c r="Y960" s="119"/>
      <c r="Z960" s="119"/>
      <c r="AA960" s="119"/>
      <c r="AB960" s="119"/>
      <c r="AC960" s="119"/>
      <c r="AD960" s="119"/>
      <c r="AE960" s="119"/>
      <c r="AF960" s="119"/>
      <c r="AG960" s="119"/>
      <c r="AH960" s="120"/>
      <c r="AI960" s="120"/>
      <c r="AJ960" s="120"/>
      <c r="AK960" s="120"/>
      <c r="AL960" s="120"/>
      <c r="AM960" s="120"/>
      <c r="AN960" s="120"/>
      <c r="AO960" s="100"/>
      <c r="AP960" s="101"/>
      <c r="AQ960" s="102"/>
      <c r="AR960" s="120"/>
      <c r="AS960" s="120"/>
      <c r="AT960" s="120"/>
      <c r="AU960" s="119"/>
      <c r="AV960" s="119"/>
      <c r="AW960" s="119"/>
      <c r="AX960" s="119"/>
      <c r="AY960" s="119"/>
      <c r="AZ960" s="119"/>
      <c r="BA960" s="119"/>
      <c r="BB960" s="119"/>
      <c r="BC960" s="119"/>
      <c r="BD960" s="119"/>
      <c r="BE960" s="119"/>
      <c r="BF960" s="119"/>
      <c r="BG960" s="120"/>
      <c r="BH960" s="120"/>
      <c r="BI960" s="120"/>
      <c r="BJ960" s="83"/>
      <c r="BK960" s="84"/>
      <c r="BL960" s="84"/>
      <c r="BM960" s="84"/>
      <c r="BN960" s="85"/>
    </row>
    <row r="961" spans="1:66" ht="15" x14ac:dyDescent="0.25">
      <c r="A961" s="2248"/>
      <c r="B961" s="107" t="s">
        <v>267</v>
      </c>
      <c r="C961" s="93" t="s">
        <v>133</v>
      </c>
      <c r="D961" s="428" t="s">
        <v>1082</v>
      </c>
      <c r="E961" s="429">
        <v>78</v>
      </c>
      <c r="F961" s="766">
        <v>78</v>
      </c>
      <c r="G961" s="79" t="s">
        <v>378</v>
      </c>
      <c r="H961" s="141" t="s">
        <v>131</v>
      </c>
      <c r="I961" s="141"/>
      <c r="J961" s="141"/>
      <c r="K961" s="141"/>
      <c r="L961" s="141"/>
      <c r="M961" s="141"/>
      <c r="N961" s="119"/>
      <c r="O961" s="119"/>
      <c r="P961" s="119">
        <v>28</v>
      </c>
      <c r="Q961" s="119">
        <v>28</v>
      </c>
      <c r="R961" s="119">
        <v>22</v>
      </c>
      <c r="S961" s="119"/>
      <c r="T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D961" s="119"/>
      <c r="AE961" s="119"/>
      <c r="AF961" s="119"/>
      <c r="AG961" s="119"/>
      <c r="AH961" s="120"/>
      <c r="AI961" s="120"/>
      <c r="AJ961" s="120"/>
      <c r="AK961" s="120"/>
      <c r="AL961" s="120"/>
      <c r="AM961" s="120"/>
      <c r="AN961" s="120"/>
      <c r="AO961" s="100"/>
      <c r="AP961" s="101"/>
      <c r="AQ961" s="102"/>
      <c r="AR961" s="120"/>
      <c r="AS961" s="120"/>
      <c r="AT961" s="120"/>
      <c r="AU961" s="119"/>
      <c r="AV961" s="119"/>
      <c r="AW961" s="119"/>
      <c r="AX961" s="119"/>
      <c r="AY961" s="119"/>
      <c r="AZ961" s="119"/>
      <c r="BA961" s="120"/>
      <c r="BB961" s="119"/>
      <c r="BC961" s="119"/>
      <c r="BD961" s="119"/>
      <c r="BE961" s="119"/>
      <c r="BF961" s="120"/>
      <c r="BG961" s="120"/>
      <c r="BH961" s="120"/>
      <c r="BI961" s="120"/>
      <c r="BJ961" s="83"/>
      <c r="BK961" s="84"/>
      <c r="BL961" s="84"/>
      <c r="BM961" s="84"/>
      <c r="BN961" s="85"/>
    </row>
    <row r="962" spans="1:66" ht="15" x14ac:dyDescent="0.25">
      <c r="A962" s="2248"/>
      <c r="B962" s="107" t="s">
        <v>267</v>
      </c>
      <c r="C962" s="93" t="s">
        <v>175</v>
      </c>
      <c r="D962" s="428" t="s">
        <v>1083</v>
      </c>
      <c r="E962" s="429">
        <v>60</v>
      </c>
      <c r="F962" s="766">
        <v>60</v>
      </c>
      <c r="G962" s="79" t="s">
        <v>365</v>
      </c>
      <c r="H962" s="141" t="s">
        <v>130</v>
      </c>
      <c r="I962" s="141"/>
      <c r="J962" s="141"/>
      <c r="K962" s="141"/>
      <c r="L962" s="141"/>
      <c r="M962" s="141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>
        <v>20</v>
      </c>
      <c r="AA962" s="119">
        <v>20</v>
      </c>
      <c r="AB962" s="119">
        <v>20</v>
      </c>
      <c r="AC962" s="119"/>
      <c r="AD962" s="119"/>
      <c r="AE962" s="119"/>
      <c r="AF962" s="119"/>
      <c r="AG962" s="119"/>
      <c r="AH962" s="120"/>
      <c r="AI962" s="120"/>
      <c r="AJ962" s="120"/>
      <c r="AK962" s="120"/>
      <c r="AL962" s="119"/>
      <c r="AM962" s="119"/>
      <c r="AN962" s="119"/>
      <c r="AO962" s="100"/>
      <c r="AP962" s="101"/>
      <c r="AQ962" s="102"/>
      <c r="AR962" s="120"/>
      <c r="AS962" s="120"/>
      <c r="AT962" s="120"/>
      <c r="AU962" s="119"/>
      <c r="AV962" s="119"/>
      <c r="AW962" s="119"/>
      <c r="AX962" s="119"/>
      <c r="AY962" s="119"/>
      <c r="AZ962" s="119"/>
      <c r="BA962" s="120"/>
      <c r="BB962" s="120"/>
      <c r="BC962" s="120"/>
      <c r="BD962" s="120"/>
      <c r="BE962" s="119"/>
      <c r="BF962" s="119"/>
      <c r="BG962" s="119"/>
      <c r="BH962" s="119"/>
      <c r="BI962" s="119"/>
      <c r="BJ962" s="83"/>
      <c r="BK962" s="84"/>
      <c r="BL962" s="84"/>
      <c r="BM962" s="84"/>
      <c r="BN962" s="85"/>
    </row>
    <row r="963" spans="1:66" ht="15" x14ac:dyDescent="0.25">
      <c r="A963" s="2248"/>
      <c r="B963" s="107" t="s">
        <v>267</v>
      </c>
      <c r="C963" s="93" t="s">
        <v>271</v>
      </c>
      <c r="D963" s="428" t="s">
        <v>10</v>
      </c>
      <c r="E963" s="429">
        <v>270</v>
      </c>
      <c r="F963" s="766">
        <v>270</v>
      </c>
      <c r="G963" s="430"/>
      <c r="H963" s="141"/>
      <c r="I963" s="141"/>
      <c r="J963" s="141"/>
      <c r="K963" s="141"/>
      <c r="L963" s="141"/>
      <c r="M963" s="141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D963" s="119"/>
      <c r="AE963" s="119" t="s">
        <v>30</v>
      </c>
      <c r="AF963" s="119"/>
      <c r="AG963" s="119"/>
      <c r="AH963" s="119"/>
      <c r="AI963" s="119"/>
      <c r="AJ963" s="119"/>
      <c r="AK963" s="119"/>
      <c r="AL963" s="119"/>
      <c r="AM963" s="119"/>
      <c r="AN963" s="119"/>
      <c r="AO963" s="156"/>
      <c r="AP963" s="157"/>
      <c r="AQ963" s="158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19"/>
      <c r="BF963" s="119"/>
      <c r="BG963" s="119"/>
      <c r="BH963" s="119"/>
      <c r="BI963" s="119"/>
      <c r="BJ963" s="83"/>
      <c r="BK963" s="84"/>
      <c r="BL963" s="84"/>
      <c r="BM963" s="84"/>
      <c r="BN963" s="85"/>
    </row>
    <row r="964" spans="1:66" ht="14.25" x14ac:dyDescent="0.2">
      <c r="A964" s="2249"/>
      <c r="B964" s="94">
        <v>18</v>
      </c>
      <c r="C964" s="95"/>
      <c r="D964" s="95" t="s">
        <v>843</v>
      </c>
      <c r="E964" s="95">
        <f>SUM(E957:E963)</f>
        <v>663</v>
      </c>
      <c r="F964" s="765">
        <f>SUM(F957:F963)</f>
        <v>663</v>
      </c>
      <c r="G964" s="96"/>
      <c r="H964" s="113"/>
      <c r="I964" s="113"/>
      <c r="J964" s="113"/>
      <c r="K964" s="113"/>
      <c r="L964" s="113"/>
      <c r="M964" s="113"/>
      <c r="N964" s="99">
        <f t="shared" ref="N964:BN964" si="84">SUM(N957:N963)</f>
        <v>30</v>
      </c>
      <c r="O964" s="99">
        <f t="shared" si="84"/>
        <v>30</v>
      </c>
      <c r="P964" s="99">
        <f t="shared" si="84"/>
        <v>28</v>
      </c>
      <c r="Q964" s="99">
        <f t="shared" si="84"/>
        <v>28</v>
      </c>
      <c r="R964" s="99">
        <f t="shared" si="84"/>
        <v>22</v>
      </c>
      <c r="S964" s="99">
        <f t="shared" si="84"/>
        <v>24</v>
      </c>
      <c r="T964" s="99">
        <f t="shared" si="84"/>
        <v>24</v>
      </c>
      <c r="U964" s="99">
        <f t="shared" si="84"/>
        <v>24</v>
      </c>
      <c r="V964" s="99">
        <f t="shared" si="84"/>
        <v>18</v>
      </c>
      <c r="W964" s="99">
        <f t="shared" si="84"/>
        <v>20</v>
      </c>
      <c r="X964" s="99">
        <f t="shared" si="84"/>
        <v>20</v>
      </c>
      <c r="Y964" s="99">
        <f t="shared" si="84"/>
        <v>20</v>
      </c>
      <c r="Z964" s="99">
        <f t="shared" si="84"/>
        <v>20</v>
      </c>
      <c r="AA964" s="99">
        <f t="shared" si="84"/>
        <v>20</v>
      </c>
      <c r="AB964" s="99">
        <f t="shared" si="84"/>
        <v>20</v>
      </c>
      <c r="AC964" s="99">
        <f t="shared" si="84"/>
        <v>30</v>
      </c>
      <c r="AD964" s="99">
        <f t="shared" si="84"/>
        <v>15</v>
      </c>
      <c r="AE964" s="99">
        <f t="shared" si="84"/>
        <v>0</v>
      </c>
      <c r="AF964" s="99">
        <f t="shared" si="84"/>
        <v>0</v>
      </c>
      <c r="AG964" s="99">
        <f t="shared" si="84"/>
        <v>0</v>
      </c>
      <c r="AH964" s="99">
        <f t="shared" si="84"/>
        <v>0</v>
      </c>
      <c r="AI964" s="99">
        <f t="shared" si="84"/>
        <v>0</v>
      </c>
      <c r="AJ964" s="99">
        <f t="shared" si="84"/>
        <v>0</v>
      </c>
      <c r="AK964" s="99">
        <f t="shared" si="84"/>
        <v>0</v>
      </c>
      <c r="AL964" s="99">
        <f t="shared" si="84"/>
        <v>0</v>
      </c>
      <c r="AM964" s="99">
        <f t="shared" si="84"/>
        <v>0</v>
      </c>
      <c r="AN964" s="99">
        <f t="shared" si="84"/>
        <v>0</v>
      </c>
      <c r="AO964" s="123">
        <f t="shared" si="84"/>
        <v>0</v>
      </c>
      <c r="AP964" s="124">
        <f t="shared" si="84"/>
        <v>0</v>
      </c>
      <c r="AQ964" s="125">
        <f t="shared" si="84"/>
        <v>0</v>
      </c>
      <c r="AR964" s="99">
        <f t="shared" si="84"/>
        <v>0</v>
      </c>
      <c r="AS964" s="99">
        <f t="shared" si="84"/>
        <v>0</v>
      </c>
      <c r="AT964" s="99">
        <f t="shared" si="84"/>
        <v>0</v>
      </c>
      <c r="AU964" s="99">
        <f t="shared" si="84"/>
        <v>0</v>
      </c>
      <c r="AV964" s="99">
        <f t="shared" si="84"/>
        <v>0</v>
      </c>
      <c r="AW964" s="99">
        <f t="shared" si="84"/>
        <v>0</v>
      </c>
      <c r="AX964" s="99">
        <f t="shared" si="84"/>
        <v>0</v>
      </c>
      <c r="AY964" s="99">
        <f t="shared" si="84"/>
        <v>0</v>
      </c>
      <c r="AZ964" s="99">
        <f t="shared" si="84"/>
        <v>0</v>
      </c>
      <c r="BA964" s="99">
        <f t="shared" si="84"/>
        <v>0</v>
      </c>
      <c r="BB964" s="99">
        <f t="shared" si="84"/>
        <v>0</v>
      </c>
      <c r="BC964" s="99">
        <f t="shared" si="84"/>
        <v>0</v>
      </c>
      <c r="BD964" s="99">
        <f t="shared" si="84"/>
        <v>0</v>
      </c>
      <c r="BE964" s="99">
        <f t="shared" si="84"/>
        <v>0</v>
      </c>
      <c r="BF964" s="99">
        <f t="shared" si="84"/>
        <v>0</v>
      </c>
      <c r="BG964" s="99">
        <f t="shared" si="84"/>
        <v>0</v>
      </c>
      <c r="BH964" s="99">
        <f t="shared" si="84"/>
        <v>0</v>
      </c>
      <c r="BI964" s="99">
        <f t="shared" si="84"/>
        <v>0</v>
      </c>
      <c r="BJ964" s="126">
        <f t="shared" si="84"/>
        <v>0</v>
      </c>
      <c r="BK964" s="127">
        <f t="shared" si="84"/>
        <v>0</v>
      </c>
      <c r="BL964" s="127">
        <f t="shared" si="84"/>
        <v>0</v>
      </c>
      <c r="BM964" s="127">
        <f t="shared" si="84"/>
        <v>0</v>
      </c>
      <c r="BN964" s="128">
        <f t="shared" si="84"/>
        <v>0</v>
      </c>
    </row>
    <row r="965" spans="1:66" ht="15" x14ac:dyDescent="0.25">
      <c r="A965" s="2247">
        <v>6</v>
      </c>
      <c r="B965" s="107" t="s">
        <v>640</v>
      </c>
      <c r="C965" s="93" t="s">
        <v>156</v>
      </c>
      <c r="D965" s="431" t="s">
        <v>1061</v>
      </c>
      <c r="E965" s="432">
        <v>45</v>
      </c>
      <c r="F965" s="767">
        <v>45</v>
      </c>
      <c r="H965" s="118" t="s">
        <v>635</v>
      </c>
      <c r="I965" s="141"/>
      <c r="J965" s="141"/>
      <c r="K965" s="141"/>
      <c r="L965" s="141"/>
      <c r="M965" s="141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  <c r="AA965" s="119"/>
      <c r="AB965" s="119"/>
      <c r="AC965" s="119">
        <v>30</v>
      </c>
      <c r="AD965" s="119">
        <v>15</v>
      </c>
      <c r="AE965" s="119"/>
      <c r="AF965" s="119"/>
      <c r="AG965" s="119"/>
      <c r="AH965" s="120"/>
      <c r="AI965" s="120"/>
      <c r="AJ965" s="120"/>
      <c r="AK965" s="120"/>
      <c r="AL965" s="120"/>
      <c r="AM965" s="120"/>
      <c r="AN965" s="120"/>
      <c r="AO965" s="100"/>
      <c r="AP965" s="101"/>
      <c r="AQ965" s="102"/>
      <c r="AR965" s="120"/>
      <c r="AS965" s="120"/>
      <c r="AT965" s="120"/>
      <c r="AU965" s="120"/>
      <c r="AV965" s="120"/>
      <c r="AW965" s="120"/>
      <c r="AX965" s="120"/>
      <c r="AY965" s="120"/>
      <c r="AZ965" s="120"/>
      <c r="BA965" s="120"/>
      <c r="BB965" s="120"/>
      <c r="BC965" s="120"/>
      <c r="BD965" s="120"/>
      <c r="BE965" s="120"/>
      <c r="BF965" s="120"/>
      <c r="BG965" s="120"/>
      <c r="BH965" s="120"/>
      <c r="BI965" s="120"/>
      <c r="BJ965" s="83"/>
      <c r="BK965" s="84"/>
      <c r="BL965" s="84"/>
      <c r="BM965" s="84"/>
      <c r="BN965" s="85"/>
    </row>
    <row r="966" spans="1:66" ht="15" x14ac:dyDescent="0.25">
      <c r="A966" s="2248"/>
      <c r="B966" s="107" t="s">
        <v>640</v>
      </c>
      <c r="C966" s="93" t="s">
        <v>162</v>
      </c>
      <c r="D966" s="428" t="s">
        <v>1039</v>
      </c>
      <c r="E966" s="429">
        <v>60</v>
      </c>
      <c r="F966" s="766">
        <v>60</v>
      </c>
      <c r="G966" s="79" t="s">
        <v>312</v>
      </c>
      <c r="H966" s="141" t="s">
        <v>1032</v>
      </c>
      <c r="I966" s="141"/>
      <c r="J966" s="141"/>
      <c r="K966" s="141"/>
      <c r="L966" s="141"/>
      <c r="M966" s="141"/>
      <c r="N966" s="119">
        <v>30</v>
      </c>
      <c r="O966" s="119">
        <v>30</v>
      </c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D966" s="119"/>
      <c r="AE966" s="119"/>
      <c r="AF966" s="119"/>
      <c r="AG966" s="119"/>
      <c r="AH966" s="120"/>
      <c r="AI966" s="120"/>
      <c r="AJ966" s="120"/>
      <c r="AK966" s="120"/>
      <c r="AL966" s="120"/>
      <c r="AM966" s="120"/>
      <c r="AN966" s="120"/>
      <c r="AO966" s="100"/>
      <c r="AP966" s="101"/>
      <c r="AQ966" s="102"/>
      <c r="AR966" s="119"/>
      <c r="AS966" s="119"/>
      <c r="AT966" s="119"/>
      <c r="AU966" s="119"/>
      <c r="AV966" s="119"/>
      <c r="AW966" s="119"/>
      <c r="AX966" s="119"/>
      <c r="AY966" s="119"/>
      <c r="AZ966" s="119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83"/>
      <c r="BK966" s="84"/>
      <c r="BL966" s="84"/>
      <c r="BM966" s="84"/>
      <c r="BN966" s="85"/>
    </row>
    <row r="967" spans="1:66" ht="15" x14ac:dyDescent="0.25">
      <c r="A967" s="2248"/>
      <c r="B967" s="107" t="s">
        <v>640</v>
      </c>
      <c r="C967" s="93" t="s">
        <v>172</v>
      </c>
      <c r="D967" s="428" t="s">
        <v>1080</v>
      </c>
      <c r="E967" s="429">
        <v>60</v>
      </c>
      <c r="F967" s="766">
        <v>60</v>
      </c>
      <c r="G967" s="79" t="s">
        <v>377</v>
      </c>
      <c r="H967" s="141" t="s">
        <v>122</v>
      </c>
      <c r="I967" s="141"/>
      <c r="J967" s="141"/>
      <c r="K967" s="141"/>
      <c r="L967" s="141"/>
      <c r="M967" s="141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>
        <v>20</v>
      </c>
      <c r="X967" s="119">
        <v>20</v>
      </c>
      <c r="Y967" s="119">
        <v>20</v>
      </c>
      <c r="Z967" s="119"/>
      <c r="AA967" s="119"/>
      <c r="AB967" s="119"/>
      <c r="AC967" s="119"/>
      <c r="AD967" s="119"/>
      <c r="AE967" s="119"/>
      <c r="AF967" s="119"/>
      <c r="AG967" s="119"/>
      <c r="AH967" s="120"/>
      <c r="AI967" s="120"/>
      <c r="AJ967" s="120"/>
      <c r="AK967" s="120"/>
      <c r="AL967" s="120"/>
      <c r="AM967" s="120"/>
      <c r="AN967" s="120"/>
      <c r="AO967" s="100"/>
      <c r="AP967" s="101"/>
      <c r="AQ967" s="102"/>
      <c r="AR967" s="120"/>
      <c r="AS967" s="120"/>
      <c r="AT967" s="120"/>
      <c r="AU967" s="119"/>
      <c r="AV967" s="119"/>
      <c r="AW967" s="119"/>
      <c r="AX967" s="119"/>
      <c r="AY967" s="119"/>
      <c r="AZ967" s="119"/>
      <c r="BA967" s="120"/>
      <c r="BB967" s="120"/>
      <c r="BC967" s="120"/>
      <c r="BD967" s="120"/>
      <c r="BE967" s="120"/>
      <c r="BF967" s="120"/>
      <c r="BG967" s="120"/>
      <c r="BH967" s="120"/>
      <c r="BI967" s="120"/>
      <c r="BJ967" s="83"/>
      <c r="BK967" s="84"/>
      <c r="BL967" s="84"/>
      <c r="BM967" s="84"/>
      <c r="BN967" s="85"/>
    </row>
    <row r="968" spans="1:66" ht="15" x14ac:dyDescent="0.25">
      <c r="A968" s="2248"/>
      <c r="B968" s="107" t="s">
        <v>640</v>
      </c>
      <c r="C968" s="93" t="s">
        <v>293</v>
      </c>
      <c r="D968" s="428" t="s">
        <v>1081</v>
      </c>
      <c r="E968" s="429">
        <v>90</v>
      </c>
      <c r="F968" s="766">
        <v>90</v>
      </c>
      <c r="G968" s="79" t="s">
        <v>377</v>
      </c>
      <c r="H968" s="141" t="s">
        <v>122</v>
      </c>
      <c r="I968" s="141"/>
      <c r="J968" s="141"/>
      <c r="K968" s="141"/>
      <c r="L968" s="141"/>
      <c r="M968" s="141"/>
      <c r="N968" s="119"/>
      <c r="O968" s="119"/>
      <c r="P968" s="119"/>
      <c r="Q968" s="119"/>
      <c r="R968" s="119"/>
      <c r="S968" s="119">
        <v>24</v>
      </c>
      <c r="T968" s="119">
        <v>24</v>
      </c>
      <c r="U968" s="119">
        <v>24</v>
      </c>
      <c r="V968" s="119">
        <v>18</v>
      </c>
      <c r="W968" s="119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  <c r="AH968" s="120"/>
      <c r="AI968" s="120"/>
      <c r="AJ968" s="120"/>
      <c r="AK968" s="120"/>
      <c r="AL968" s="120"/>
      <c r="AM968" s="120"/>
      <c r="AN968" s="120"/>
      <c r="AO968" s="100"/>
      <c r="AP968" s="101"/>
      <c r="AQ968" s="102"/>
      <c r="AR968" s="120"/>
      <c r="AS968" s="120"/>
      <c r="AT968" s="120"/>
      <c r="AU968" s="119"/>
      <c r="AV968" s="119"/>
      <c r="AW968" s="119"/>
      <c r="AX968" s="119"/>
      <c r="AY968" s="119"/>
      <c r="AZ968" s="119"/>
      <c r="BA968" s="119"/>
      <c r="BB968" s="119"/>
      <c r="BC968" s="119"/>
      <c r="BD968" s="119"/>
      <c r="BE968" s="119"/>
      <c r="BF968" s="119"/>
      <c r="BG968" s="120"/>
      <c r="BH968" s="120"/>
      <c r="BI968" s="120"/>
      <c r="BJ968" s="83"/>
      <c r="BK968" s="84"/>
      <c r="BL968" s="84"/>
      <c r="BM968" s="84"/>
      <c r="BN968" s="85"/>
    </row>
    <row r="969" spans="1:66" ht="15" x14ac:dyDescent="0.25">
      <c r="A969" s="2248"/>
      <c r="B969" s="107" t="s">
        <v>640</v>
      </c>
      <c r="C969" s="93" t="s">
        <v>133</v>
      </c>
      <c r="D969" s="428" t="s">
        <v>1082</v>
      </c>
      <c r="E969" s="429">
        <v>78</v>
      </c>
      <c r="F969" s="766">
        <v>78</v>
      </c>
      <c r="G969" s="79" t="s">
        <v>378</v>
      </c>
      <c r="H969" s="141" t="s">
        <v>131</v>
      </c>
      <c r="I969" s="141"/>
      <c r="J969" s="141"/>
      <c r="K969" s="141"/>
      <c r="L969" s="141"/>
      <c r="M969" s="141"/>
      <c r="N969" s="119"/>
      <c r="O969" s="119"/>
      <c r="P969" s="119">
        <v>28</v>
      </c>
      <c r="Q969" s="119">
        <v>28</v>
      </c>
      <c r="R969" s="119">
        <v>22</v>
      </c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20"/>
      <c r="AI969" s="120"/>
      <c r="AJ969" s="120"/>
      <c r="AK969" s="120"/>
      <c r="AL969" s="120"/>
      <c r="AM969" s="120"/>
      <c r="AN969" s="120"/>
      <c r="AO969" s="100"/>
      <c r="AP969" s="101"/>
      <c r="AQ969" s="102"/>
      <c r="AR969" s="120"/>
      <c r="AS969" s="120"/>
      <c r="AT969" s="120"/>
      <c r="AU969" s="119"/>
      <c r="AV969" s="119"/>
      <c r="AW969" s="119"/>
      <c r="AX969" s="119"/>
      <c r="AY969" s="119"/>
      <c r="AZ969" s="119"/>
      <c r="BA969" s="120"/>
      <c r="BB969" s="119"/>
      <c r="BC969" s="119"/>
      <c r="BD969" s="119"/>
      <c r="BE969" s="119"/>
      <c r="BF969" s="120"/>
      <c r="BG969" s="120"/>
      <c r="BH969" s="120"/>
      <c r="BI969" s="120"/>
      <c r="BJ969" s="83"/>
      <c r="BK969" s="84"/>
      <c r="BL969" s="84"/>
      <c r="BM969" s="84"/>
      <c r="BN969" s="85"/>
    </row>
    <row r="970" spans="1:66" ht="15" x14ac:dyDescent="0.25">
      <c r="A970" s="2248"/>
      <c r="B970" s="107" t="s">
        <v>640</v>
      </c>
      <c r="C970" s="93" t="s">
        <v>175</v>
      </c>
      <c r="D970" s="428" t="s">
        <v>1083</v>
      </c>
      <c r="E970" s="429">
        <v>60</v>
      </c>
      <c r="F970" s="766">
        <v>60</v>
      </c>
      <c r="G970" s="79" t="s">
        <v>365</v>
      </c>
      <c r="H970" s="141" t="s">
        <v>130</v>
      </c>
      <c r="I970" s="141"/>
      <c r="J970" s="141"/>
      <c r="K970" s="141"/>
      <c r="L970" s="141"/>
      <c r="M970" s="141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>
        <v>20</v>
      </c>
      <c r="AA970" s="119">
        <v>20</v>
      </c>
      <c r="AB970" s="119">
        <v>20</v>
      </c>
      <c r="AC970" s="119"/>
      <c r="AD970" s="119"/>
      <c r="AE970" s="119"/>
      <c r="AF970" s="119"/>
      <c r="AG970" s="119"/>
      <c r="AH970" s="120"/>
      <c r="AI970" s="120"/>
      <c r="AJ970" s="120"/>
      <c r="AK970" s="120"/>
      <c r="AL970" s="119"/>
      <c r="AM970" s="119"/>
      <c r="AN970" s="119"/>
      <c r="AO970" s="100"/>
      <c r="AP970" s="101"/>
      <c r="AQ970" s="102"/>
      <c r="AR970" s="120"/>
      <c r="AS970" s="120"/>
      <c r="AT970" s="120"/>
      <c r="AU970" s="119"/>
      <c r="AV970" s="119"/>
      <c r="AW970" s="119"/>
      <c r="AX970" s="119"/>
      <c r="AY970" s="119"/>
      <c r="AZ970" s="119"/>
      <c r="BA970" s="120"/>
      <c r="BB970" s="120"/>
      <c r="BC970" s="120"/>
      <c r="BD970" s="120"/>
      <c r="BE970" s="119"/>
      <c r="BF970" s="119"/>
      <c r="BG970" s="119"/>
      <c r="BH970" s="119"/>
      <c r="BI970" s="119"/>
      <c r="BJ970" s="83"/>
      <c r="BK970" s="84"/>
      <c r="BL970" s="84"/>
      <c r="BM970" s="84"/>
      <c r="BN970" s="85"/>
    </row>
    <row r="971" spans="1:66" ht="15" x14ac:dyDescent="0.25">
      <c r="A971" s="2248"/>
      <c r="B971" s="107" t="s">
        <v>640</v>
      </c>
      <c r="C971" s="93" t="s">
        <v>271</v>
      </c>
      <c r="D971" s="428" t="s">
        <v>10</v>
      </c>
      <c r="E971" s="429" t="s">
        <v>1762</v>
      </c>
      <c r="F971" s="766"/>
      <c r="G971" s="430"/>
      <c r="H971" s="141"/>
      <c r="I971" s="141"/>
      <c r="J971" s="141"/>
      <c r="K971" s="141"/>
      <c r="L971" s="141"/>
      <c r="M971" s="141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D971" s="119"/>
      <c r="AE971" s="119" t="s">
        <v>30</v>
      </c>
      <c r="AF971" s="119"/>
      <c r="AG971" s="119"/>
      <c r="AH971" s="119"/>
      <c r="AI971" s="119"/>
      <c r="AJ971" s="119"/>
      <c r="AK971" s="119"/>
      <c r="AL971" s="119"/>
      <c r="AM971" s="119"/>
      <c r="AN971" s="119"/>
      <c r="AO971" s="156"/>
      <c r="AP971" s="157"/>
      <c r="AQ971" s="158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19"/>
      <c r="BF971" s="119"/>
      <c r="BG971" s="119"/>
      <c r="BH971" s="119"/>
      <c r="BI971" s="119"/>
      <c r="BJ971" s="83"/>
      <c r="BK971" s="84"/>
      <c r="BL971" s="84"/>
      <c r="BM971" s="84"/>
      <c r="BN971" s="85"/>
    </row>
    <row r="972" spans="1:66" ht="14.25" x14ac:dyDescent="0.2">
      <c r="A972" s="2248"/>
      <c r="B972" s="94">
        <v>19</v>
      </c>
      <c r="C972" s="95"/>
      <c r="D972" s="95" t="s">
        <v>843</v>
      </c>
      <c r="E972" s="442">
        <f>SUM(E965:E971)</f>
        <v>393</v>
      </c>
      <c r="F972" s="771">
        <f>SUM(F965:F971)</f>
        <v>393</v>
      </c>
      <c r="G972" s="96"/>
      <c r="H972" s="113"/>
      <c r="I972" s="113"/>
      <c r="J972" s="113"/>
      <c r="K972" s="113"/>
      <c r="L972" s="113"/>
      <c r="M972" s="113"/>
      <c r="N972" s="99">
        <f t="shared" ref="N972:BN972" si="85">SUM(N965:N971)</f>
        <v>30</v>
      </c>
      <c r="O972" s="99">
        <f t="shared" si="85"/>
        <v>30</v>
      </c>
      <c r="P972" s="99">
        <f t="shared" si="85"/>
        <v>28</v>
      </c>
      <c r="Q972" s="99">
        <f t="shared" si="85"/>
        <v>28</v>
      </c>
      <c r="R972" s="99">
        <f t="shared" si="85"/>
        <v>22</v>
      </c>
      <c r="S972" s="99">
        <f t="shared" si="85"/>
        <v>24</v>
      </c>
      <c r="T972" s="99">
        <f t="shared" si="85"/>
        <v>24</v>
      </c>
      <c r="U972" s="99">
        <f t="shared" si="85"/>
        <v>24</v>
      </c>
      <c r="V972" s="99">
        <f t="shared" si="85"/>
        <v>18</v>
      </c>
      <c r="W972" s="99">
        <f t="shared" si="85"/>
        <v>20</v>
      </c>
      <c r="X972" s="99">
        <f t="shared" si="85"/>
        <v>20</v>
      </c>
      <c r="Y972" s="99">
        <f t="shared" si="85"/>
        <v>20</v>
      </c>
      <c r="Z972" s="99">
        <f t="shared" si="85"/>
        <v>20</v>
      </c>
      <c r="AA972" s="99">
        <f t="shared" si="85"/>
        <v>20</v>
      </c>
      <c r="AB972" s="99">
        <f t="shared" si="85"/>
        <v>20</v>
      </c>
      <c r="AC972" s="99">
        <f t="shared" si="85"/>
        <v>30</v>
      </c>
      <c r="AD972" s="99">
        <f t="shared" si="85"/>
        <v>15</v>
      </c>
      <c r="AE972" s="99">
        <f t="shared" si="85"/>
        <v>0</v>
      </c>
      <c r="AF972" s="99">
        <f t="shared" si="85"/>
        <v>0</v>
      </c>
      <c r="AG972" s="99">
        <f t="shared" si="85"/>
        <v>0</v>
      </c>
      <c r="AH972" s="99">
        <f t="shared" si="85"/>
        <v>0</v>
      </c>
      <c r="AI972" s="99">
        <f t="shared" si="85"/>
        <v>0</v>
      </c>
      <c r="AJ972" s="99">
        <f t="shared" si="85"/>
        <v>0</v>
      </c>
      <c r="AK972" s="99">
        <f t="shared" si="85"/>
        <v>0</v>
      </c>
      <c r="AL972" s="99">
        <f t="shared" si="85"/>
        <v>0</v>
      </c>
      <c r="AM972" s="99">
        <f t="shared" si="85"/>
        <v>0</v>
      </c>
      <c r="AN972" s="99">
        <f t="shared" si="85"/>
        <v>0</v>
      </c>
      <c r="AO972" s="123">
        <f t="shared" si="85"/>
        <v>0</v>
      </c>
      <c r="AP972" s="124">
        <f t="shared" si="85"/>
        <v>0</v>
      </c>
      <c r="AQ972" s="125">
        <f t="shared" si="85"/>
        <v>0</v>
      </c>
      <c r="AR972" s="99">
        <f t="shared" si="85"/>
        <v>0</v>
      </c>
      <c r="AS972" s="99">
        <f t="shared" si="85"/>
        <v>0</v>
      </c>
      <c r="AT972" s="99">
        <f t="shared" si="85"/>
        <v>0</v>
      </c>
      <c r="AU972" s="99">
        <f t="shared" si="85"/>
        <v>0</v>
      </c>
      <c r="AV972" s="99">
        <f t="shared" si="85"/>
        <v>0</v>
      </c>
      <c r="AW972" s="99">
        <f t="shared" si="85"/>
        <v>0</v>
      </c>
      <c r="AX972" s="99">
        <f t="shared" si="85"/>
        <v>0</v>
      </c>
      <c r="AY972" s="99">
        <f t="shared" si="85"/>
        <v>0</v>
      </c>
      <c r="AZ972" s="99">
        <f t="shared" si="85"/>
        <v>0</v>
      </c>
      <c r="BA972" s="99">
        <f t="shared" si="85"/>
        <v>0</v>
      </c>
      <c r="BB972" s="99">
        <f t="shared" si="85"/>
        <v>0</v>
      </c>
      <c r="BC972" s="99">
        <f t="shared" si="85"/>
        <v>0</v>
      </c>
      <c r="BD972" s="99">
        <f t="shared" si="85"/>
        <v>0</v>
      </c>
      <c r="BE972" s="99">
        <f t="shared" si="85"/>
        <v>0</v>
      </c>
      <c r="BF972" s="99">
        <f t="shared" si="85"/>
        <v>0</v>
      </c>
      <c r="BG972" s="99">
        <f t="shared" si="85"/>
        <v>0</v>
      </c>
      <c r="BH972" s="99">
        <f t="shared" si="85"/>
        <v>0</v>
      </c>
      <c r="BI972" s="99">
        <f t="shared" si="85"/>
        <v>0</v>
      </c>
      <c r="BJ972" s="126">
        <f t="shared" si="85"/>
        <v>0</v>
      </c>
      <c r="BK972" s="127">
        <f t="shared" si="85"/>
        <v>0</v>
      </c>
      <c r="BL972" s="127">
        <f t="shared" si="85"/>
        <v>0</v>
      </c>
      <c r="BM972" s="127">
        <f t="shared" si="85"/>
        <v>0</v>
      </c>
      <c r="BN972" s="128">
        <f t="shared" si="85"/>
        <v>0</v>
      </c>
    </row>
    <row r="973" spans="1:66" ht="15" x14ac:dyDescent="0.25">
      <c r="A973" s="2248">
        <v>7</v>
      </c>
      <c r="B973" s="107" t="s">
        <v>1084</v>
      </c>
      <c r="C973" s="133" t="s">
        <v>153</v>
      </c>
      <c r="D973" s="443" t="s">
        <v>1060</v>
      </c>
      <c r="E973" s="429">
        <v>30</v>
      </c>
      <c r="F973" s="766">
        <v>30</v>
      </c>
      <c r="G973" s="444" t="s">
        <v>413</v>
      </c>
      <c r="H973" s="141" t="s">
        <v>418</v>
      </c>
      <c r="I973" s="141"/>
      <c r="J973" s="141">
        <v>10</v>
      </c>
      <c r="K973" s="141">
        <v>10</v>
      </c>
      <c r="L973" s="141">
        <v>10</v>
      </c>
      <c r="M973" s="141"/>
      <c r="N973" s="141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D973" s="119"/>
      <c r="AE973" s="119"/>
      <c r="AF973" s="119"/>
      <c r="AG973" s="119"/>
      <c r="AH973" s="120"/>
      <c r="AI973" s="120"/>
      <c r="AJ973" s="120"/>
      <c r="AK973" s="120"/>
      <c r="AL973" s="120"/>
      <c r="AM973" s="120"/>
      <c r="AN973" s="120"/>
      <c r="AO973" s="100"/>
      <c r="AP973" s="101"/>
      <c r="AQ973" s="102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83"/>
      <c r="BK973" s="84"/>
      <c r="BL973" s="84"/>
      <c r="BM973" s="84"/>
      <c r="BN973" s="85"/>
    </row>
    <row r="974" spans="1:66" ht="15" x14ac:dyDescent="0.25">
      <c r="A974" s="2248"/>
      <c r="B974" s="107" t="s">
        <v>1084</v>
      </c>
      <c r="C974" s="133" t="s">
        <v>154</v>
      </c>
      <c r="D974" s="443" t="s">
        <v>136</v>
      </c>
      <c r="E974" s="429">
        <v>15</v>
      </c>
      <c r="F974" s="766">
        <v>15</v>
      </c>
      <c r="G974" s="444" t="s">
        <v>413</v>
      </c>
      <c r="H974" s="141" t="s">
        <v>418</v>
      </c>
      <c r="I974" s="141"/>
      <c r="J974" s="141"/>
      <c r="K974" s="141"/>
      <c r="L974" s="141"/>
      <c r="M974" s="141">
        <v>5</v>
      </c>
      <c r="N974" s="141">
        <v>10</v>
      </c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  <c r="AH974" s="120"/>
      <c r="AI974" s="120"/>
      <c r="AJ974" s="120"/>
      <c r="AK974" s="120"/>
      <c r="AL974" s="120"/>
      <c r="AM974" s="120"/>
      <c r="AN974" s="120"/>
      <c r="AO974" s="100"/>
      <c r="AP974" s="101"/>
      <c r="AQ974" s="102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83"/>
      <c r="BK974" s="84"/>
      <c r="BL974" s="84"/>
      <c r="BM974" s="84"/>
      <c r="BN974" s="85"/>
    </row>
    <row r="975" spans="1:66" ht="15" x14ac:dyDescent="0.25">
      <c r="A975" s="2248"/>
      <c r="B975" s="107" t="s">
        <v>1084</v>
      </c>
      <c r="C975" s="93" t="s">
        <v>158</v>
      </c>
      <c r="D975" s="445" t="s">
        <v>852</v>
      </c>
      <c r="E975" s="429">
        <v>90</v>
      </c>
      <c r="F975" s="766">
        <v>90</v>
      </c>
      <c r="G975" s="432" t="s">
        <v>372</v>
      </c>
      <c r="H975" s="141" t="s">
        <v>142</v>
      </c>
      <c r="I975" s="141"/>
      <c r="J975" s="141"/>
      <c r="K975" s="141"/>
      <c r="L975" s="141"/>
      <c r="M975" s="141"/>
      <c r="N975" s="141"/>
      <c r="O975" s="119"/>
      <c r="P975" s="119">
        <v>30</v>
      </c>
      <c r="Q975" s="119">
        <v>30</v>
      </c>
      <c r="R975" s="119">
        <v>30</v>
      </c>
      <c r="S975" s="119"/>
      <c r="T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D975" s="119"/>
      <c r="AE975" s="119"/>
      <c r="AF975" s="119"/>
      <c r="AG975" s="119"/>
      <c r="AH975" s="119"/>
      <c r="AI975" s="119"/>
      <c r="AJ975" s="119"/>
      <c r="AK975" s="119"/>
      <c r="AL975" s="119"/>
      <c r="AM975" s="119"/>
      <c r="AN975" s="119"/>
      <c r="AO975" s="100"/>
      <c r="AP975" s="101"/>
      <c r="AQ975" s="102"/>
      <c r="AR975" s="119"/>
      <c r="AS975" s="119"/>
      <c r="AT975" s="119"/>
      <c r="AU975" s="119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83"/>
      <c r="BK975" s="84"/>
      <c r="BL975" s="84"/>
      <c r="BM975" s="84"/>
      <c r="BN975" s="85"/>
    </row>
    <row r="976" spans="1:66" ht="15" x14ac:dyDescent="0.25">
      <c r="A976" s="2248"/>
      <c r="B976" s="107" t="s">
        <v>1084</v>
      </c>
      <c r="C976" s="93" t="s">
        <v>159</v>
      </c>
      <c r="D976" s="446" t="s">
        <v>59</v>
      </c>
      <c r="E976" s="140">
        <v>30</v>
      </c>
      <c r="F976" s="441">
        <v>30</v>
      </c>
      <c r="G976" s="444" t="s">
        <v>413</v>
      </c>
      <c r="H976" s="141" t="s">
        <v>422</v>
      </c>
      <c r="I976" s="141"/>
      <c r="J976" s="141"/>
      <c r="K976" s="141"/>
      <c r="L976" s="141"/>
      <c r="M976" s="141"/>
      <c r="N976" s="141">
        <v>15</v>
      </c>
      <c r="O976" s="119">
        <v>15</v>
      </c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D976" s="119"/>
      <c r="AE976" s="119"/>
      <c r="AF976" s="119"/>
      <c r="AG976" s="119"/>
      <c r="AH976" s="119"/>
      <c r="AI976" s="120"/>
      <c r="AJ976" s="120"/>
      <c r="AK976" s="120"/>
      <c r="AL976" s="120"/>
      <c r="AM976" s="120"/>
      <c r="AN976" s="120"/>
      <c r="AO976" s="100"/>
      <c r="AP976" s="101"/>
      <c r="AQ976" s="102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83"/>
      <c r="BK976" s="84"/>
      <c r="BL976" s="84"/>
      <c r="BM976" s="84"/>
      <c r="BN976" s="85"/>
    </row>
    <row r="977" spans="1:66" ht="15" x14ac:dyDescent="0.25">
      <c r="A977" s="2248"/>
      <c r="B977" s="107" t="s">
        <v>1084</v>
      </c>
      <c r="C977" s="93" t="s">
        <v>167</v>
      </c>
      <c r="D977" s="447" t="s">
        <v>1053</v>
      </c>
      <c r="E977" s="429">
        <v>45</v>
      </c>
      <c r="F977" s="766">
        <v>45</v>
      </c>
      <c r="G977" s="432" t="s">
        <v>372</v>
      </c>
      <c r="H977" s="141" t="s">
        <v>142</v>
      </c>
      <c r="I977" s="141"/>
      <c r="J977" s="141"/>
      <c r="K977" s="141"/>
      <c r="L977" s="141"/>
      <c r="M977" s="141"/>
      <c r="N977" s="141"/>
      <c r="O977" s="119"/>
      <c r="P977" s="119"/>
      <c r="Q977" s="119"/>
      <c r="R977" s="119"/>
      <c r="S977" s="119">
        <v>25</v>
      </c>
      <c r="T977" s="119">
        <v>20</v>
      </c>
      <c r="U977" s="119"/>
      <c r="V977" s="119"/>
      <c r="W977" s="119"/>
      <c r="X977" s="119"/>
      <c r="Y977" s="119"/>
      <c r="Z977" s="119"/>
      <c r="AA977" s="119"/>
      <c r="AB977" s="119"/>
      <c r="AC977" s="119"/>
      <c r="AD977" s="119"/>
      <c r="AE977" s="119"/>
      <c r="AF977" s="119"/>
      <c r="AG977" s="119"/>
      <c r="AH977" s="119"/>
      <c r="AI977" s="119"/>
      <c r="AJ977" s="119"/>
      <c r="AK977" s="119"/>
      <c r="AL977" s="119"/>
      <c r="AM977" s="119"/>
      <c r="AN977" s="119"/>
      <c r="AO977" s="100"/>
      <c r="AP977" s="101"/>
      <c r="AQ977" s="102"/>
      <c r="AR977" s="119"/>
      <c r="AS977" s="119"/>
      <c r="AT977" s="119"/>
      <c r="AU977" s="119"/>
      <c r="AV977" s="119"/>
      <c r="AW977" s="120"/>
      <c r="AX977" s="120"/>
      <c r="AY977" s="120"/>
      <c r="AZ977" s="120"/>
      <c r="BA977" s="120"/>
      <c r="BB977" s="120"/>
      <c r="BC977" s="120"/>
      <c r="BD977" s="120"/>
      <c r="BE977" s="120"/>
      <c r="BF977" s="120"/>
      <c r="BG977" s="120"/>
      <c r="BH977" s="120"/>
      <c r="BI977" s="120"/>
      <c r="BJ977" s="83"/>
      <c r="BK977" s="84"/>
      <c r="BL977" s="84"/>
      <c r="BM977" s="84"/>
      <c r="BN977" s="85"/>
    </row>
    <row r="978" spans="1:66" ht="15" x14ac:dyDescent="0.25">
      <c r="A978" s="2248"/>
      <c r="B978" s="107" t="s">
        <v>1084</v>
      </c>
      <c r="C978" s="448" t="s">
        <v>161</v>
      </c>
      <c r="D978" s="447" t="s">
        <v>1063</v>
      </c>
      <c r="E978" s="429">
        <v>60</v>
      </c>
      <c r="F978" s="766">
        <v>60</v>
      </c>
      <c r="G978" s="432" t="s">
        <v>372</v>
      </c>
      <c r="H978" s="141" t="s">
        <v>142</v>
      </c>
      <c r="I978" s="141"/>
      <c r="J978" s="141"/>
      <c r="K978" s="141"/>
      <c r="L978" s="141"/>
      <c r="M978" s="141"/>
      <c r="N978" s="141"/>
      <c r="O978" s="119"/>
      <c r="P978" s="119"/>
      <c r="Q978" s="119"/>
      <c r="R978" s="119"/>
      <c r="S978" s="119"/>
      <c r="T978" s="119"/>
      <c r="U978" s="119">
        <v>30</v>
      </c>
      <c r="V978" s="119">
        <v>30</v>
      </c>
      <c r="W978" s="119"/>
      <c r="X978" s="119"/>
      <c r="Y978" s="119"/>
      <c r="Z978" s="119"/>
      <c r="AA978" s="119"/>
      <c r="AB978" s="119"/>
      <c r="AC978" s="119"/>
      <c r="AD978" s="119"/>
      <c r="AE978" s="119"/>
      <c r="AF978" s="119"/>
      <c r="AG978" s="119"/>
      <c r="AH978" s="119"/>
      <c r="AI978" s="119"/>
      <c r="AJ978" s="119"/>
      <c r="AK978" s="119"/>
      <c r="AL978" s="119"/>
      <c r="AM978" s="119"/>
      <c r="AN978" s="119"/>
      <c r="AO978" s="100"/>
      <c r="AP978" s="101"/>
      <c r="AQ978" s="102"/>
      <c r="AR978" s="119"/>
      <c r="AS978" s="119"/>
      <c r="AT978" s="119"/>
      <c r="AU978" s="119"/>
      <c r="AV978" s="119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83"/>
      <c r="BK978" s="84"/>
      <c r="BL978" s="84"/>
      <c r="BM978" s="84"/>
      <c r="BN978" s="85"/>
    </row>
    <row r="979" spans="1:66" ht="15.75" x14ac:dyDescent="0.25">
      <c r="A979" s="2248"/>
      <c r="B979" s="107" t="s">
        <v>1084</v>
      </c>
      <c r="C979" s="448" t="s">
        <v>162</v>
      </c>
      <c r="D979" s="449" t="s">
        <v>1085</v>
      </c>
      <c r="E979" s="450">
        <v>45</v>
      </c>
      <c r="F979" s="772">
        <v>45</v>
      </c>
      <c r="G979" s="430" t="s">
        <v>378</v>
      </c>
      <c r="H979" s="141" t="s">
        <v>131</v>
      </c>
      <c r="I979" s="141"/>
      <c r="J979" s="141"/>
      <c r="K979" s="141"/>
      <c r="L979" s="141">
        <v>20</v>
      </c>
      <c r="M979" s="141">
        <v>20</v>
      </c>
      <c r="N979" s="141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D979" s="119"/>
      <c r="AE979" s="119"/>
      <c r="AF979" s="119"/>
      <c r="AG979" s="119"/>
      <c r="AH979" s="119"/>
      <c r="AI979" s="119"/>
      <c r="AJ979" s="119"/>
      <c r="AK979" s="119"/>
      <c r="AL979" s="119"/>
      <c r="AM979" s="119"/>
      <c r="AN979" s="119"/>
      <c r="AO979" s="156"/>
      <c r="AP979" s="157"/>
      <c r="AQ979" s="158"/>
      <c r="AR979" s="120"/>
      <c r="AS979" s="120"/>
      <c r="AT979" s="120"/>
      <c r="AU979" s="120"/>
      <c r="AV979" s="120"/>
      <c r="AW979" s="120"/>
      <c r="AX979" s="120"/>
      <c r="AY979" s="119"/>
      <c r="AZ979" s="119"/>
      <c r="BA979" s="119"/>
      <c r="BB979" s="119"/>
      <c r="BC979" s="119"/>
      <c r="BD979" s="120"/>
      <c r="BE979" s="120"/>
      <c r="BF979" s="120"/>
      <c r="BG979" s="120"/>
      <c r="BH979" s="120"/>
      <c r="BI979" s="120"/>
      <c r="BJ979" s="83"/>
      <c r="BK979" s="84"/>
      <c r="BL979" s="84"/>
      <c r="BM979" s="84"/>
      <c r="BN979" s="85"/>
    </row>
    <row r="980" spans="1:66" ht="15.75" x14ac:dyDescent="0.25">
      <c r="A980" s="2248"/>
      <c r="B980" s="107" t="s">
        <v>1084</v>
      </c>
      <c r="C980" s="448" t="s">
        <v>296</v>
      </c>
      <c r="D980" s="449" t="s">
        <v>1043</v>
      </c>
      <c r="E980" s="450">
        <v>90</v>
      </c>
      <c r="F980" s="772">
        <v>90</v>
      </c>
      <c r="G980" s="430" t="s">
        <v>368</v>
      </c>
      <c r="H980" s="141" t="s">
        <v>127</v>
      </c>
      <c r="I980" s="141"/>
      <c r="J980" s="141"/>
      <c r="K980" s="141"/>
      <c r="L980" s="141"/>
      <c r="M980" s="141"/>
      <c r="N980" s="141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D980" s="119"/>
      <c r="AE980" s="119"/>
      <c r="AF980" s="119"/>
      <c r="AG980" s="119"/>
      <c r="AH980" s="119"/>
      <c r="AI980" s="119"/>
      <c r="AJ980" s="119"/>
      <c r="AK980" s="119"/>
      <c r="AL980" s="119"/>
      <c r="AM980" s="119"/>
      <c r="AN980" s="119"/>
      <c r="AO980" s="156"/>
      <c r="AP980" s="157"/>
      <c r="AQ980" s="158"/>
      <c r="AR980" s="119"/>
      <c r="AS980" s="119"/>
      <c r="AT980" s="119"/>
      <c r="AU980" s="119"/>
      <c r="AV980" s="119"/>
      <c r="AW980" s="119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83"/>
      <c r="BK980" s="84"/>
      <c r="BL980" s="84"/>
      <c r="BM980" s="84"/>
      <c r="BN980" s="85"/>
    </row>
    <row r="981" spans="1:66" ht="15.75" x14ac:dyDescent="0.25">
      <c r="A981" s="2248"/>
      <c r="B981" s="107" t="s">
        <v>1084</v>
      </c>
      <c r="C981" s="448" t="s">
        <v>163</v>
      </c>
      <c r="D981" s="449" t="s">
        <v>1039</v>
      </c>
      <c r="E981" s="450">
        <v>90</v>
      </c>
      <c r="F981" s="772">
        <v>90</v>
      </c>
      <c r="G981" s="430" t="s">
        <v>378</v>
      </c>
      <c r="H981" s="141" t="s">
        <v>131</v>
      </c>
      <c r="I981" s="141">
        <v>15</v>
      </c>
      <c r="J981" s="141">
        <v>30</v>
      </c>
      <c r="K981" s="141">
        <v>25</v>
      </c>
      <c r="L981" s="141"/>
      <c r="M981" s="141"/>
      <c r="N981" s="141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D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N981" s="119"/>
      <c r="AO981" s="156"/>
      <c r="AP981" s="157"/>
      <c r="AQ981" s="158"/>
      <c r="AR981" s="120"/>
      <c r="AS981" s="120"/>
      <c r="AT981" s="120"/>
      <c r="AU981" s="120"/>
      <c r="AV981" s="120"/>
      <c r="AW981" s="120"/>
      <c r="AX981" s="120"/>
      <c r="AY981" s="120"/>
      <c r="AZ981" s="120"/>
      <c r="BA981" s="120"/>
      <c r="BB981" s="120"/>
      <c r="BC981" s="120"/>
      <c r="BD981" s="120"/>
      <c r="BE981" s="120"/>
      <c r="BF981" s="120"/>
      <c r="BG981" s="120"/>
      <c r="BH981" s="120"/>
      <c r="BI981" s="120"/>
      <c r="BJ981" s="83"/>
      <c r="BK981" s="84"/>
      <c r="BL981" s="84"/>
      <c r="BM981" s="84"/>
      <c r="BN981" s="85"/>
    </row>
    <row r="982" spans="1:66" ht="15.75" x14ac:dyDescent="0.25">
      <c r="A982" s="2248"/>
      <c r="B982" s="107" t="s">
        <v>1084</v>
      </c>
      <c r="C982" s="448" t="s">
        <v>164</v>
      </c>
      <c r="D982" s="449" t="s">
        <v>1086</v>
      </c>
      <c r="E982" s="451">
        <v>60</v>
      </c>
      <c r="F982" s="773">
        <v>60</v>
      </c>
      <c r="G982" s="430" t="s">
        <v>1087</v>
      </c>
      <c r="H982" s="141" t="s">
        <v>281</v>
      </c>
      <c r="I982" s="141"/>
      <c r="J982" s="141"/>
      <c r="K982" s="141"/>
      <c r="L982" s="141"/>
      <c r="M982" s="141"/>
      <c r="N982" s="141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D982" s="119"/>
      <c r="AE982" s="119"/>
      <c r="AF982" s="119"/>
      <c r="AG982" s="119"/>
      <c r="AH982" s="119"/>
      <c r="AI982" s="119"/>
      <c r="AJ982" s="119"/>
      <c r="AK982" s="119"/>
      <c r="AL982" s="119"/>
      <c r="AM982" s="119"/>
      <c r="AN982" s="119"/>
      <c r="AO982" s="156"/>
      <c r="AP982" s="157"/>
      <c r="AQ982" s="158"/>
      <c r="AR982" s="119">
        <v>20</v>
      </c>
      <c r="AS982" s="119">
        <v>20</v>
      </c>
      <c r="AT982" s="119">
        <v>20</v>
      </c>
      <c r="AU982" s="119"/>
      <c r="AV982" s="119"/>
      <c r="AW982" s="119"/>
      <c r="AX982" s="119"/>
      <c r="AY982" s="119"/>
      <c r="AZ982" s="119"/>
      <c r="BA982" s="119"/>
      <c r="BB982" s="119"/>
      <c r="BC982" s="119"/>
      <c r="BD982" s="119"/>
      <c r="BE982" s="119"/>
      <c r="BF982" s="119"/>
      <c r="BG982" s="119"/>
      <c r="BH982" s="119"/>
      <c r="BI982" s="120"/>
      <c r="BJ982" s="83"/>
      <c r="BK982" s="84"/>
      <c r="BL982" s="84"/>
      <c r="BM982" s="84"/>
      <c r="BN982" s="85"/>
    </row>
    <row r="983" spans="1:66" ht="15.75" x14ac:dyDescent="0.25">
      <c r="A983" s="2248"/>
      <c r="B983" s="107" t="s">
        <v>1084</v>
      </c>
      <c r="C983" s="448" t="s">
        <v>165</v>
      </c>
      <c r="D983" s="449" t="s">
        <v>1088</v>
      </c>
      <c r="E983" s="451">
        <v>90</v>
      </c>
      <c r="F983" s="773">
        <v>90</v>
      </c>
      <c r="G983" s="430" t="s">
        <v>1087</v>
      </c>
      <c r="H983" s="141" t="s">
        <v>281</v>
      </c>
      <c r="I983" s="141"/>
      <c r="J983" s="141"/>
      <c r="K983" s="141"/>
      <c r="L983" s="141"/>
      <c r="M983" s="141"/>
      <c r="N983" s="141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D983" s="119"/>
      <c r="AE983" s="119"/>
      <c r="AF983" s="119"/>
      <c r="AG983" s="119"/>
      <c r="AH983" s="119"/>
      <c r="AI983" s="119"/>
      <c r="AJ983" s="119"/>
      <c r="AK983" s="119"/>
      <c r="AL983" s="119"/>
      <c r="AM983" s="119"/>
      <c r="AN983" s="119"/>
      <c r="AO983" s="156"/>
      <c r="AP983" s="157"/>
      <c r="AQ983" s="158"/>
      <c r="AR983" s="119"/>
      <c r="AS983" s="119"/>
      <c r="AT983" s="119"/>
      <c r="AU983" s="119">
        <v>24</v>
      </c>
      <c r="AV983" s="119">
        <v>24</v>
      </c>
      <c r="AW983" s="119">
        <v>24</v>
      </c>
      <c r="AX983" s="119">
        <v>18</v>
      </c>
      <c r="AY983" s="119"/>
      <c r="AZ983" s="119"/>
      <c r="BA983" s="119"/>
      <c r="BB983" s="119"/>
      <c r="BC983" s="119"/>
      <c r="BD983" s="119"/>
      <c r="BE983" s="119"/>
      <c r="BF983" s="119"/>
      <c r="BG983" s="119"/>
      <c r="BH983" s="119"/>
      <c r="BI983" s="120"/>
      <c r="BJ983" s="83"/>
      <c r="BK983" s="84"/>
      <c r="BL983" s="84"/>
      <c r="BM983" s="84"/>
      <c r="BN983" s="85"/>
    </row>
    <row r="984" spans="1:66" ht="15.75" x14ac:dyDescent="0.25">
      <c r="A984" s="2248"/>
      <c r="B984" s="107" t="s">
        <v>1084</v>
      </c>
      <c r="C984" s="452" t="s">
        <v>171</v>
      </c>
      <c r="D984" s="453" t="s">
        <v>1089</v>
      </c>
      <c r="E984" s="454">
        <v>90</v>
      </c>
      <c r="F984" s="774">
        <v>90</v>
      </c>
      <c r="G984" s="430" t="s">
        <v>374</v>
      </c>
      <c r="H984" s="141" t="s">
        <v>132</v>
      </c>
      <c r="I984" s="141"/>
      <c r="J984" s="141"/>
      <c r="K984" s="141"/>
      <c r="L984" s="141"/>
      <c r="M984" s="141"/>
      <c r="N984" s="141"/>
      <c r="O984" s="119"/>
      <c r="P984" s="119"/>
      <c r="Q984" s="119"/>
      <c r="R984" s="119"/>
      <c r="S984" s="119"/>
      <c r="T984" s="119"/>
      <c r="U984" s="119"/>
      <c r="V984" s="119"/>
      <c r="W984" s="119">
        <v>24</v>
      </c>
      <c r="X984" s="119">
        <v>24</v>
      </c>
      <c r="Y984" s="119">
        <v>28</v>
      </c>
      <c r="Z984" s="119">
        <v>14</v>
      </c>
      <c r="AA984" s="119"/>
      <c r="AB984" s="119"/>
      <c r="AC984" s="119"/>
      <c r="AD984" s="119"/>
      <c r="AE984" s="119"/>
      <c r="AF984" s="119"/>
      <c r="AG984" s="119"/>
      <c r="AH984" s="119"/>
      <c r="AI984" s="119"/>
      <c r="AJ984" s="119"/>
      <c r="AK984" s="119"/>
      <c r="AL984" s="119"/>
      <c r="AM984" s="119"/>
      <c r="AN984" s="119"/>
      <c r="AO984" s="100"/>
      <c r="AP984" s="101"/>
      <c r="AQ984" s="102"/>
      <c r="AR984" s="119"/>
      <c r="AS984" s="119"/>
      <c r="AT984" s="119"/>
      <c r="AU984" s="119"/>
      <c r="AV984" s="119"/>
      <c r="AW984" s="119"/>
      <c r="AX984" s="119"/>
      <c r="AY984" s="119"/>
      <c r="AZ984" s="119"/>
      <c r="BA984" s="119"/>
      <c r="BB984" s="119"/>
      <c r="BC984" s="119"/>
      <c r="BD984" s="119"/>
      <c r="BE984" s="119"/>
      <c r="BF984" s="119"/>
      <c r="BG984" s="119"/>
      <c r="BH984" s="119"/>
      <c r="BI984" s="119"/>
      <c r="BJ984" s="83"/>
      <c r="BK984" s="84"/>
      <c r="BL984" s="84"/>
      <c r="BM984" s="84"/>
      <c r="BN984" s="85"/>
    </row>
    <row r="985" spans="1:66" ht="15" x14ac:dyDescent="0.2">
      <c r="A985" s="2248"/>
      <c r="B985" s="455" t="s">
        <v>1084</v>
      </c>
      <c r="C985" s="456" t="s">
        <v>175</v>
      </c>
      <c r="D985" s="456" t="s">
        <v>1090</v>
      </c>
      <c r="E985" s="457">
        <v>90</v>
      </c>
      <c r="F985" s="775">
        <v>90</v>
      </c>
      <c r="G985" s="430" t="s">
        <v>374</v>
      </c>
      <c r="H985" s="141" t="s">
        <v>132</v>
      </c>
      <c r="I985" s="141"/>
      <c r="J985" s="141"/>
      <c r="K985" s="141"/>
      <c r="L985" s="141"/>
      <c r="M985" s="141"/>
      <c r="N985" s="141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>
        <v>8</v>
      </c>
      <c r="AA985" s="119">
        <v>24</v>
      </c>
      <c r="AB985" s="119">
        <v>24</v>
      </c>
      <c r="AC985" s="119">
        <v>24</v>
      </c>
      <c r="AD985" s="119">
        <v>10</v>
      </c>
      <c r="AE985" s="119"/>
      <c r="AF985" s="119"/>
      <c r="AG985" s="119"/>
      <c r="AH985" s="119"/>
      <c r="AI985" s="119"/>
      <c r="AJ985" s="119"/>
      <c r="AK985" s="119"/>
      <c r="AL985" s="119"/>
      <c r="AM985" s="119"/>
      <c r="AN985" s="119"/>
      <c r="AO985" s="100"/>
      <c r="AP985" s="101"/>
      <c r="AQ985" s="102"/>
      <c r="AR985" s="120"/>
      <c r="AS985" s="120"/>
      <c r="AT985" s="120"/>
      <c r="AU985" s="120"/>
      <c r="AV985" s="119"/>
      <c r="AW985" s="119"/>
      <c r="AX985" s="119"/>
      <c r="AY985" s="119"/>
      <c r="AZ985" s="119"/>
      <c r="BA985" s="119"/>
      <c r="BB985" s="119"/>
      <c r="BC985" s="119"/>
      <c r="BD985" s="119"/>
      <c r="BE985" s="119"/>
      <c r="BF985" s="119"/>
      <c r="BG985" s="119"/>
      <c r="BH985" s="119"/>
      <c r="BI985" s="119"/>
      <c r="BJ985" s="83"/>
      <c r="BK985" s="84"/>
      <c r="BL985" s="84"/>
      <c r="BM985" s="84"/>
      <c r="BN985" s="85"/>
    </row>
    <row r="986" spans="1:66" ht="15" x14ac:dyDescent="0.2">
      <c r="A986" s="2248"/>
      <c r="B986" s="455" t="s">
        <v>1084</v>
      </c>
      <c r="C986" s="458" t="s">
        <v>176</v>
      </c>
      <c r="D986" s="458" t="s">
        <v>1080</v>
      </c>
      <c r="E986" s="457">
        <v>60</v>
      </c>
      <c r="F986" s="775">
        <v>60</v>
      </c>
      <c r="G986" s="430" t="s">
        <v>374</v>
      </c>
      <c r="H986" s="141" t="s">
        <v>132</v>
      </c>
      <c r="I986" s="141"/>
      <c r="J986" s="141"/>
      <c r="K986" s="141"/>
      <c r="L986" s="141"/>
      <c r="M986" s="141"/>
      <c r="N986" s="141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D986" s="119">
        <v>12</v>
      </c>
      <c r="AE986" s="119">
        <v>24</v>
      </c>
      <c r="AF986" s="119">
        <v>24</v>
      </c>
      <c r="AG986" s="119"/>
      <c r="AH986" s="119"/>
      <c r="AI986" s="119"/>
      <c r="AJ986" s="119"/>
      <c r="AK986" s="119"/>
      <c r="AL986" s="119"/>
      <c r="AM986" s="119"/>
      <c r="AN986" s="119"/>
      <c r="AO986" s="100"/>
      <c r="AP986" s="101"/>
      <c r="AQ986" s="102"/>
      <c r="AR986" s="120"/>
      <c r="AS986" s="120"/>
      <c r="AT986" s="120"/>
      <c r="AU986" s="120"/>
      <c r="AV986" s="119"/>
      <c r="AW986" s="119"/>
      <c r="AX986" s="119"/>
      <c r="AY986" s="119"/>
      <c r="AZ986" s="119"/>
      <c r="BA986" s="119"/>
      <c r="BB986" s="119"/>
      <c r="BC986" s="119"/>
      <c r="BD986" s="119"/>
      <c r="BE986" s="119"/>
      <c r="BF986" s="119"/>
      <c r="BG986" s="119"/>
      <c r="BH986" s="119"/>
      <c r="BI986" s="119"/>
      <c r="BJ986" s="83"/>
      <c r="BK986" s="84"/>
      <c r="BL986" s="84"/>
      <c r="BM986" s="84"/>
      <c r="BN986" s="85"/>
    </row>
    <row r="987" spans="1:66" ht="15" x14ac:dyDescent="0.2">
      <c r="A987" s="2248"/>
      <c r="B987" s="455" t="s">
        <v>1084</v>
      </c>
      <c r="C987" s="456" t="s">
        <v>293</v>
      </c>
      <c r="D987" s="456" t="s">
        <v>1091</v>
      </c>
      <c r="E987" s="457">
        <v>120</v>
      </c>
      <c r="F987" s="775">
        <v>120</v>
      </c>
      <c r="G987" s="430" t="s">
        <v>377</v>
      </c>
      <c r="H987" s="141" t="s">
        <v>122</v>
      </c>
      <c r="I987" s="141"/>
      <c r="J987" s="141"/>
      <c r="K987" s="141"/>
      <c r="L987" s="141"/>
      <c r="M987" s="141"/>
      <c r="N987" s="141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D987" s="119"/>
      <c r="AE987" s="119"/>
      <c r="AF987" s="119"/>
      <c r="AG987" s="119">
        <v>28</v>
      </c>
      <c r="AH987" s="119">
        <v>28</v>
      </c>
      <c r="AI987" s="119">
        <v>28</v>
      </c>
      <c r="AJ987" s="119">
        <v>28</v>
      </c>
      <c r="AK987" s="119">
        <v>8</v>
      </c>
      <c r="AL987" s="119"/>
      <c r="AM987" s="119"/>
      <c r="AN987" s="119"/>
      <c r="AO987" s="100"/>
      <c r="AP987" s="101"/>
      <c r="AQ987" s="102"/>
      <c r="AR987" s="120"/>
      <c r="AS987" s="120"/>
      <c r="AT987" s="120"/>
      <c r="AU987" s="120"/>
      <c r="AV987" s="119"/>
      <c r="AW987" s="119"/>
      <c r="AX987" s="119"/>
      <c r="AY987" s="119"/>
      <c r="AZ987" s="119"/>
      <c r="BA987" s="119"/>
      <c r="BB987" s="119"/>
      <c r="BC987" s="119"/>
      <c r="BD987" s="119"/>
      <c r="BE987" s="119"/>
      <c r="BF987" s="119"/>
      <c r="BG987" s="119"/>
      <c r="BH987" s="119"/>
      <c r="BI987" s="119"/>
      <c r="BJ987" s="83"/>
      <c r="BK987" s="84"/>
      <c r="BL987" s="84"/>
      <c r="BM987" s="84"/>
      <c r="BN987" s="85"/>
    </row>
    <row r="988" spans="1:66" ht="15" x14ac:dyDescent="0.2">
      <c r="A988" s="2248"/>
      <c r="B988" s="455" t="s">
        <v>1084</v>
      </c>
      <c r="C988" s="458" t="s">
        <v>133</v>
      </c>
      <c r="D988" s="458" t="s">
        <v>1092</v>
      </c>
      <c r="E988" s="457">
        <v>90</v>
      </c>
      <c r="F988" s="775">
        <v>90</v>
      </c>
      <c r="G988" s="430" t="s">
        <v>377</v>
      </c>
      <c r="H988" s="141" t="s">
        <v>122</v>
      </c>
      <c r="I988" s="141"/>
      <c r="J988" s="141"/>
      <c r="K988" s="141"/>
      <c r="L988" s="141"/>
      <c r="M988" s="141"/>
      <c r="N988" s="141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19"/>
      <c r="AK988" s="119">
        <v>16</v>
      </c>
      <c r="AL988" s="119">
        <v>24</v>
      </c>
      <c r="AM988" s="119">
        <v>28</v>
      </c>
      <c r="AN988" s="119">
        <v>22</v>
      </c>
      <c r="AO988" s="100"/>
      <c r="AP988" s="101"/>
      <c r="AQ988" s="102"/>
      <c r="AR988" s="120"/>
      <c r="AS988" s="120"/>
      <c r="AT988" s="120"/>
      <c r="AU988" s="120"/>
      <c r="AV988" s="119"/>
      <c r="AW988" s="119"/>
      <c r="AX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H988" s="119"/>
      <c r="BI988" s="119"/>
      <c r="BJ988" s="83"/>
      <c r="BK988" s="84"/>
      <c r="BL988" s="84"/>
      <c r="BM988" s="84"/>
      <c r="BN988" s="85"/>
    </row>
    <row r="989" spans="1:66" ht="15" x14ac:dyDescent="0.2">
      <c r="A989" s="2248"/>
      <c r="B989" s="455" t="s">
        <v>1084</v>
      </c>
      <c r="C989" s="456" t="s">
        <v>273</v>
      </c>
      <c r="D989" s="456" t="s">
        <v>1082</v>
      </c>
      <c r="E989" s="457">
        <v>90</v>
      </c>
      <c r="F989" s="775">
        <v>90</v>
      </c>
      <c r="G989" s="430" t="s">
        <v>365</v>
      </c>
      <c r="H989" s="141" t="s">
        <v>130</v>
      </c>
      <c r="I989" s="141"/>
      <c r="J989" s="141"/>
      <c r="K989" s="141"/>
      <c r="L989" s="141"/>
      <c r="M989" s="141"/>
      <c r="N989" s="141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D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N989" s="119"/>
      <c r="AO989" s="100"/>
      <c r="AP989" s="101"/>
      <c r="AQ989" s="102"/>
      <c r="AR989" s="120"/>
      <c r="AS989" s="120"/>
      <c r="AT989" s="120"/>
      <c r="AU989" s="120"/>
      <c r="AV989" s="119"/>
      <c r="AW989" s="119"/>
      <c r="AX989" s="119"/>
      <c r="AY989" s="119">
        <v>24</v>
      </c>
      <c r="AZ989" s="119">
        <v>24</v>
      </c>
      <c r="BA989" s="119">
        <v>24</v>
      </c>
      <c r="BB989" s="119">
        <v>18</v>
      </c>
      <c r="BC989" s="119"/>
      <c r="BD989" s="119"/>
      <c r="BE989" s="119"/>
      <c r="BF989" s="119"/>
      <c r="BG989" s="119"/>
      <c r="BH989" s="119"/>
      <c r="BI989" s="119"/>
      <c r="BJ989" s="83"/>
      <c r="BK989" s="84"/>
      <c r="BL989" s="84"/>
      <c r="BM989" s="84"/>
      <c r="BN989" s="85"/>
    </row>
    <row r="990" spans="1:66" ht="15" x14ac:dyDescent="0.25">
      <c r="A990" s="2248"/>
      <c r="B990" s="455" t="s">
        <v>1084</v>
      </c>
      <c r="C990" s="459" t="s">
        <v>276</v>
      </c>
      <c r="D990" s="459" t="s">
        <v>1093</v>
      </c>
      <c r="E990" s="457">
        <v>60</v>
      </c>
      <c r="F990" s="775">
        <v>60</v>
      </c>
      <c r="G990" s="430" t="s">
        <v>365</v>
      </c>
      <c r="H990" s="141" t="s">
        <v>130</v>
      </c>
      <c r="I990" s="141"/>
      <c r="J990" s="141"/>
      <c r="K990" s="141"/>
      <c r="L990" s="141"/>
      <c r="M990" s="141"/>
      <c r="N990" s="141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D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N990" s="119"/>
      <c r="AO990" s="100"/>
      <c r="AP990" s="101"/>
      <c r="AQ990" s="102"/>
      <c r="AR990" s="120"/>
      <c r="AS990" s="120"/>
      <c r="AT990" s="120"/>
      <c r="AU990" s="120"/>
      <c r="AV990" s="119"/>
      <c r="AW990" s="119"/>
      <c r="AX990" s="119"/>
      <c r="AY990" s="119"/>
      <c r="AZ990" s="119"/>
      <c r="BA990" s="119"/>
      <c r="BB990" s="119"/>
      <c r="BC990" s="119">
        <v>20</v>
      </c>
      <c r="BD990" s="119">
        <v>20</v>
      </c>
      <c r="BE990" s="119">
        <v>20</v>
      </c>
      <c r="BF990" s="119"/>
      <c r="BG990" s="119"/>
      <c r="BH990" s="119"/>
      <c r="BI990" s="119"/>
      <c r="BJ990" s="83"/>
      <c r="BK990" s="84"/>
      <c r="BL990" s="84"/>
      <c r="BM990" s="84"/>
      <c r="BN990" s="85"/>
    </row>
    <row r="991" spans="1:66" ht="15" x14ac:dyDescent="0.2">
      <c r="A991" s="2248"/>
      <c r="B991" s="455" t="s">
        <v>1084</v>
      </c>
      <c r="C991" s="456" t="s">
        <v>284</v>
      </c>
      <c r="D991" s="456" t="s">
        <v>1081</v>
      </c>
      <c r="E991" s="457">
        <v>90</v>
      </c>
      <c r="F991" s="775">
        <v>90</v>
      </c>
      <c r="G991" s="430" t="s">
        <v>365</v>
      </c>
      <c r="H991" s="141" t="s">
        <v>130</v>
      </c>
      <c r="I991" s="141"/>
      <c r="J991" s="141"/>
      <c r="K991" s="141"/>
      <c r="L991" s="141"/>
      <c r="M991" s="141"/>
      <c r="N991" s="141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D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N991" s="119"/>
      <c r="AO991" s="100"/>
      <c r="AP991" s="101"/>
      <c r="AQ991" s="102"/>
      <c r="AR991" s="120"/>
      <c r="AS991" s="120"/>
      <c r="AT991" s="120"/>
      <c r="AU991" s="120"/>
      <c r="AV991" s="119"/>
      <c r="AW991" s="119"/>
      <c r="AX991" s="119"/>
      <c r="AY991" s="119"/>
      <c r="AZ991" s="119"/>
      <c r="BA991" s="119"/>
      <c r="BB991" s="119"/>
      <c r="BC991" s="119"/>
      <c r="BD991" s="119"/>
      <c r="BE991" s="119"/>
      <c r="BF991" s="119">
        <v>24</v>
      </c>
      <c r="BG991" s="119">
        <v>24</v>
      </c>
      <c r="BH991" s="119">
        <v>24</v>
      </c>
      <c r="BI991" s="119">
        <v>18</v>
      </c>
      <c r="BJ991" s="83"/>
      <c r="BK991" s="84"/>
      <c r="BL991" s="84"/>
      <c r="BM991" s="84"/>
      <c r="BN991" s="85"/>
    </row>
    <row r="992" spans="1:66" ht="14.25" x14ac:dyDescent="0.2">
      <c r="A992" s="2249"/>
      <c r="B992" s="94">
        <v>32</v>
      </c>
      <c r="C992" s="437"/>
      <c r="D992" s="437" t="s">
        <v>843</v>
      </c>
      <c r="E992" s="437">
        <f>SUM(E971:E984)</f>
        <v>1128</v>
      </c>
      <c r="F992" s="769">
        <f>SUM(F971:F984)</f>
        <v>1128</v>
      </c>
      <c r="G992" s="96"/>
      <c r="H992" s="113"/>
      <c r="I992" s="113"/>
      <c r="J992" s="113"/>
      <c r="K992" s="113"/>
      <c r="L992" s="113"/>
      <c r="M992" s="113"/>
      <c r="N992" s="113"/>
      <c r="O992" s="99"/>
      <c r="P992" s="99">
        <f t="shared" ref="P992:Y992" si="86">SUM(P973:P984)</f>
        <v>30</v>
      </c>
      <c r="Q992" s="99">
        <f t="shared" si="86"/>
        <v>30</v>
      </c>
      <c r="R992" s="99">
        <f t="shared" si="86"/>
        <v>30</v>
      </c>
      <c r="S992" s="99">
        <f t="shared" si="86"/>
        <v>25</v>
      </c>
      <c r="T992" s="99">
        <f t="shared" si="86"/>
        <v>20</v>
      </c>
      <c r="U992" s="99">
        <f t="shared" si="86"/>
        <v>30</v>
      </c>
      <c r="V992" s="99">
        <f t="shared" si="86"/>
        <v>30</v>
      </c>
      <c r="W992" s="99">
        <f t="shared" si="86"/>
        <v>24</v>
      </c>
      <c r="X992" s="99">
        <f t="shared" si="86"/>
        <v>24</v>
      </c>
      <c r="Y992" s="99">
        <f t="shared" si="86"/>
        <v>28</v>
      </c>
      <c r="Z992" s="99">
        <f>SUM(Z973:Z991)</f>
        <v>22</v>
      </c>
      <c r="AA992" s="99">
        <f t="shared" ref="AA992:AN992" si="87">SUM(AA973:AA991)</f>
        <v>24</v>
      </c>
      <c r="AB992" s="99">
        <f t="shared" si="87"/>
        <v>24</v>
      </c>
      <c r="AC992" s="99">
        <f t="shared" si="87"/>
        <v>24</v>
      </c>
      <c r="AD992" s="99">
        <f t="shared" si="87"/>
        <v>22</v>
      </c>
      <c r="AE992" s="99">
        <f t="shared" si="87"/>
        <v>24</v>
      </c>
      <c r="AF992" s="99">
        <f t="shared" si="87"/>
        <v>24</v>
      </c>
      <c r="AG992" s="99">
        <f t="shared" si="87"/>
        <v>28</v>
      </c>
      <c r="AH992" s="99">
        <f t="shared" si="87"/>
        <v>28</v>
      </c>
      <c r="AI992" s="99">
        <f t="shared" si="87"/>
        <v>28</v>
      </c>
      <c r="AJ992" s="99">
        <f t="shared" si="87"/>
        <v>28</v>
      </c>
      <c r="AK992" s="99">
        <f t="shared" si="87"/>
        <v>24</v>
      </c>
      <c r="AL992" s="99">
        <f t="shared" si="87"/>
        <v>24</v>
      </c>
      <c r="AM992" s="99">
        <f t="shared" si="87"/>
        <v>28</v>
      </c>
      <c r="AN992" s="99">
        <f t="shared" si="87"/>
        <v>22</v>
      </c>
      <c r="AO992" s="123">
        <f t="shared" ref="AO992:AW992" si="88">SUM(AO971:AO984)</f>
        <v>0</v>
      </c>
      <c r="AP992" s="124">
        <f t="shared" si="88"/>
        <v>0</v>
      </c>
      <c r="AQ992" s="125">
        <f t="shared" si="88"/>
        <v>0</v>
      </c>
      <c r="AR992" s="99">
        <f t="shared" si="88"/>
        <v>20</v>
      </c>
      <c r="AS992" s="99">
        <f t="shared" si="88"/>
        <v>20</v>
      </c>
      <c r="AT992" s="99">
        <f t="shared" si="88"/>
        <v>20</v>
      </c>
      <c r="AU992" s="99">
        <f t="shared" si="88"/>
        <v>24</v>
      </c>
      <c r="AV992" s="99">
        <f t="shared" si="88"/>
        <v>24</v>
      </c>
      <c r="AW992" s="99">
        <f t="shared" si="88"/>
        <v>24</v>
      </c>
      <c r="AX992" s="99">
        <f>SUM(AX973:AX991)</f>
        <v>18</v>
      </c>
      <c r="AY992" s="99">
        <f t="shared" ref="AY992:BI992" si="89">SUM(AY973:AY991)</f>
        <v>24</v>
      </c>
      <c r="AZ992" s="99">
        <f t="shared" si="89"/>
        <v>24</v>
      </c>
      <c r="BA992" s="99">
        <f t="shared" si="89"/>
        <v>24</v>
      </c>
      <c r="BB992" s="99">
        <f t="shared" si="89"/>
        <v>18</v>
      </c>
      <c r="BC992" s="99">
        <f t="shared" si="89"/>
        <v>20</v>
      </c>
      <c r="BD992" s="99">
        <f t="shared" si="89"/>
        <v>20</v>
      </c>
      <c r="BE992" s="99">
        <f t="shared" si="89"/>
        <v>20</v>
      </c>
      <c r="BF992" s="99">
        <f t="shared" si="89"/>
        <v>24</v>
      </c>
      <c r="BG992" s="99">
        <f t="shared" si="89"/>
        <v>24</v>
      </c>
      <c r="BH992" s="99">
        <f t="shared" si="89"/>
        <v>24</v>
      </c>
      <c r="BI992" s="99">
        <f t="shared" si="89"/>
        <v>18</v>
      </c>
      <c r="BJ992" s="126">
        <f>SUM(BJ971:BJ984)</f>
        <v>0</v>
      </c>
      <c r="BK992" s="127">
        <f>SUM(BK971:BK984)</f>
        <v>0</v>
      </c>
      <c r="BL992" s="127">
        <f>SUM(BL971:BL984)</f>
        <v>0</v>
      </c>
      <c r="BM992" s="127">
        <f>SUM(BM971:BM984)</f>
        <v>0</v>
      </c>
      <c r="BN992" s="128">
        <f>SUM(BN971:BN984)</f>
        <v>0</v>
      </c>
    </row>
    <row r="993" spans="1:66" ht="15" x14ac:dyDescent="0.25">
      <c r="A993" s="2247">
        <v>7</v>
      </c>
      <c r="B993" s="76" t="s">
        <v>1094</v>
      </c>
      <c r="C993" s="133" t="s">
        <v>153</v>
      </c>
      <c r="D993" s="133" t="s">
        <v>1060</v>
      </c>
      <c r="E993" s="429">
        <v>30</v>
      </c>
      <c r="F993" s="766">
        <v>30</v>
      </c>
      <c r="G993" s="444" t="s">
        <v>413</v>
      </c>
      <c r="H993" s="141" t="s">
        <v>422</v>
      </c>
      <c r="I993" s="141"/>
      <c r="J993" s="141">
        <v>10</v>
      </c>
      <c r="K993" s="141">
        <v>10</v>
      </c>
      <c r="L993" s="141">
        <v>10</v>
      </c>
      <c r="M993" s="141"/>
      <c r="N993" s="141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D993" s="119"/>
      <c r="AE993" s="119"/>
      <c r="AF993" s="119"/>
      <c r="AG993" s="119"/>
      <c r="AH993" s="120"/>
      <c r="AI993" s="120"/>
      <c r="AJ993" s="120"/>
      <c r="AK993" s="120"/>
      <c r="AL993" s="120"/>
      <c r="AM993" s="120"/>
      <c r="AN993" s="120"/>
      <c r="AO993" s="100"/>
      <c r="AP993" s="101"/>
      <c r="AQ993" s="102"/>
      <c r="AR993" s="120"/>
      <c r="AS993" s="120"/>
      <c r="AT993" s="120"/>
      <c r="AU993" s="120"/>
      <c r="AV993" s="120"/>
      <c r="AW993" s="120"/>
      <c r="AX993" s="120"/>
      <c r="AY993" s="120"/>
      <c r="AZ993" s="120"/>
      <c r="BA993" s="120"/>
      <c r="BB993" s="120"/>
      <c r="BC993" s="120"/>
      <c r="BD993" s="120"/>
      <c r="BE993" s="120"/>
      <c r="BF993" s="120"/>
      <c r="BG993" s="120"/>
      <c r="BH993" s="120"/>
      <c r="BI993" s="120"/>
      <c r="BJ993" s="83"/>
      <c r="BK993" s="84"/>
      <c r="BL993" s="84"/>
      <c r="BM993" s="84"/>
      <c r="BN993" s="85"/>
    </row>
    <row r="994" spans="1:66" ht="15" x14ac:dyDescent="0.25">
      <c r="A994" s="2248"/>
      <c r="B994" s="76" t="s">
        <v>1094</v>
      </c>
      <c r="C994" s="133" t="s">
        <v>154</v>
      </c>
      <c r="D994" s="133" t="s">
        <v>136</v>
      </c>
      <c r="E994" s="429">
        <v>15</v>
      </c>
      <c r="F994" s="766">
        <v>15</v>
      </c>
      <c r="G994" s="444" t="s">
        <v>413</v>
      </c>
      <c r="H994" s="141" t="s">
        <v>418</v>
      </c>
      <c r="I994" s="141"/>
      <c r="J994" s="141"/>
      <c r="K994" s="141"/>
      <c r="L994" s="141"/>
      <c r="M994" s="141">
        <v>5</v>
      </c>
      <c r="N994" s="141">
        <v>10</v>
      </c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D994" s="119"/>
      <c r="AE994" s="119"/>
      <c r="AF994" s="119"/>
      <c r="AG994" s="119"/>
      <c r="AH994" s="120"/>
      <c r="AI994" s="120"/>
      <c r="AJ994" s="120"/>
      <c r="AK994" s="120"/>
      <c r="AL994" s="120"/>
      <c r="AM994" s="120"/>
      <c r="AN994" s="120"/>
      <c r="AO994" s="100"/>
      <c r="AP994" s="101"/>
      <c r="AQ994" s="102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83"/>
      <c r="BK994" s="84"/>
      <c r="BL994" s="84"/>
      <c r="BM994" s="84"/>
      <c r="BN994" s="85"/>
    </row>
    <row r="995" spans="1:66" ht="15" x14ac:dyDescent="0.25">
      <c r="A995" s="2248"/>
      <c r="B995" s="76" t="s">
        <v>1094</v>
      </c>
      <c r="C995" s="93" t="s">
        <v>158</v>
      </c>
      <c r="D995" s="433" t="s">
        <v>852</v>
      </c>
      <c r="E995" s="429">
        <v>90</v>
      </c>
      <c r="F995" s="766">
        <v>90</v>
      </c>
      <c r="G995" s="108" t="s">
        <v>372</v>
      </c>
      <c r="H995" s="141" t="s">
        <v>142</v>
      </c>
      <c r="I995" s="141"/>
      <c r="J995" s="141"/>
      <c r="K995" s="141"/>
      <c r="L995" s="141"/>
      <c r="M995" s="141"/>
      <c r="N995" s="141"/>
      <c r="O995" s="109"/>
      <c r="P995" s="109">
        <v>30</v>
      </c>
      <c r="Q995" s="109">
        <v>30</v>
      </c>
      <c r="R995" s="109">
        <v>30</v>
      </c>
      <c r="S995" s="109"/>
      <c r="T995" s="119"/>
      <c r="U995" s="119"/>
      <c r="V995" s="119"/>
      <c r="W995" s="119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  <c r="AH995" s="119"/>
      <c r="AI995" s="119"/>
      <c r="AJ995" s="119"/>
      <c r="AK995" s="119"/>
      <c r="AL995" s="119"/>
      <c r="AM995" s="119"/>
      <c r="AN995" s="119"/>
      <c r="AO995" s="100"/>
      <c r="AP995" s="101"/>
      <c r="AQ995" s="102"/>
      <c r="AR995" s="119"/>
      <c r="AS995" s="119"/>
      <c r="AT995" s="119"/>
      <c r="AU995" s="119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83"/>
      <c r="BK995" s="84"/>
      <c r="BL995" s="84"/>
      <c r="BM995" s="84"/>
      <c r="BN995" s="85"/>
    </row>
    <row r="996" spans="1:66" ht="15" x14ac:dyDescent="0.25">
      <c r="A996" s="2248"/>
      <c r="B996" s="76" t="s">
        <v>1094</v>
      </c>
      <c r="C996" s="93" t="s">
        <v>159</v>
      </c>
      <c r="D996" s="434" t="s">
        <v>59</v>
      </c>
      <c r="E996" s="438">
        <v>30</v>
      </c>
      <c r="F996" s="770">
        <v>30</v>
      </c>
      <c r="G996" s="444" t="s">
        <v>413</v>
      </c>
      <c r="H996" s="141" t="s">
        <v>422</v>
      </c>
      <c r="I996" s="141"/>
      <c r="J996" s="141"/>
      <c r="K996" s="141"/>
      <c r="L996" s="141"/>
      <c r="M996" s="141"/>
      <c r="N996" s="141">
        <v>15</v>
      </c>
      <c r="O996" s="119">
        <v>15</v>
      </c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  <c r="AH996" s="119"/>
      <c r="AI996" s="120"/>
      <c r="AJ996" s="120"/>
      <c r="AK996" s="120"/>
      <c r="AL996" s="120"/>
      <c r="AM996" s="120"/>
      <c r="AN996" s="120"/>
      <c r="AO996" s="100"/>
      <c r="AP996" s="101"/>
      <c r="AQ996" s="102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83"/>
      <c r="BK996" s="84"/>
      <c r="BL996" s="84"/>
      <c r="BM996" s="84"/>
      <c r="BN996" s="85"/>
    </row>
    <row r="997" spans="1:66" ht="15" x14ac:dyDescent="0.25">
      <c r="A997" s="2248"/>
      <c r="B997" s="460" t="s">
        <v>1094</v>
      </c>
      <c r="C997" s="93" t="s">
        <v>167</v>
      </c>
      <c r="D997" s="461" t="s">
        <v>1053</v>
      </c>
      <c r="E997" s="462">
        <v>45</v>
      </c>
      <c r="F997" s="776">
        <v>45</v>
      </c>
      <c r="G997" s="108" t="s">
        <v>372</v>
      </c>
      <c r="H997" s="141" t="s">
        <v>142</v>
      </c>
      <c r="I997" s="141"/>
      <c r="J997" s="141"/>
      <c r="K997" s="141"/>
      <c r="L997" s="141"/>
      <c r="M997" s="141"/>
      <c r="N997" s="141"/>
      <c r="O997" s="119"/>
      <c r="P997" s="119"/>
      <c r="Q997" s="119"/>
      <c r="R997" s="119"/>
      <c r="S997" s="119">
        <v>25</v>
      </c>
      <c r="T997" s="119">
        <v>20</v>
      </c>
      <c r="U997" s="119"/>
      <c r="V997" s="119"/>
      <c r="W997" s="119"/>
      <c r="X997" s="119"/>
      <c r="Y997" s="119"/>
      <c r="Z997" s="119"/>
      <c r="AA997" s="119"/>
      <c r="AB997" s="119"/>
      <c r="AC997" s="119"/>
      <c r="AD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  <c r="AN997" s="119"/>
      <c r="AO997" s="100"/>
      <c r="AP997" s="101"/>
      <c r="AQ997" s="102"/>
      <c r="AR997" s="119"/>
      <c r="AS997" s="119"/>
      <c r="AT997" s="119"/>
      <c r="AU997" s="119"/>
      <c r="AV997" s="119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83"/>
      <c r="BK997" s="84"/>
      <c r="BL997" s="84"/>
      <c r="BM997" s="84"/>
      <c r="BN997" s="85"/>
    </row>
    <row r="998" spans="1:66" ht="15" x14ac:dyDescent="0.25">
      <c r="A998" s="2248"/>
      <c r="B998" s="460" t="s">
        <v>1094</v>
      </c>
      <c r="C998" s="435" t="s">
        <v>161</v>
      </c>
      <c r="D998" s="463" t="s">
        <v>1095</v>
      </c>
      <c r="E998" s="436">
        <v>45</v>
      </c>
      <c r="F998" s="768">
        <v>45</v>
      </c>
      <c r="G998" s="432" t="s">
        <v>372</v>
      </c>
      <c r="H998" s="141" t="s">
        <v>142</v>
      </c>
      <c r="I998" s="141"/>
      <c r="J998" s="141"/>
      <c r="K998" s="141"/>
      <c r="L998" s="141"/>
      <c r="M998" s="141"/>
      <c r="N998" s="141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>
        <v>25</v>
      </c>
      <c r="AA998" s="119">
        <v>20</v>
      </c>
      <c r="AB998" s="92"/>
      <c r="AC998" s="92"/>
      <c r="AD998" s="119"/>
      <c r="AE998" s="119"/>
      <c r="AF998" s="119"/>
      <c r="AG998" s="119"/>
      <c r="AH998" s="120"/>
      <c r="AI998" s="120"/>
      <c r="AJ998" s="120"/>
      <c r="AK998" s="119"/>
      <c r="AL998" s="119"/>
      <c r="AM998" s="119"/>
      <c r="AN998" s="119"/>
      <c r="AO998" s="100"/>
      <c r="AP998" s="101"/>
      <c r="AQ998" s="102"/>
      <c r="AR998" s="119"/>
      <c r="AS998" s="119"/>
      <c r="AT998" s="119"/>
      <c r="AU998" s="119"/>
      <c r="AV998" s="119"/>
      <c r="AW998" s="119"/>
      <c r="AX998" s="119"/>
      <c r="AY998" s="119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83"/>
      <c r="BK998" s="84"/>
      <c r="BL998" s="84"/>
      <c r="BM998" s="84"/>
      <c r="BN998" s="85"/>
    </row>
    <row r="999" spans="1:66" ht="15" x14ac:dyDescent="0.25">
      <c r="A999" s="2248"/>
      <c r="B999" s="460" t="s">
        <v>1094</v>
      </c>
      <c r="C999" s="435" t="s">
        <v>1096</v>
      </c>
      <c r="D999" s="463" t="s">
        <v>1063</v>
      </c>
      <c r="E999" s="436">
        <v>45</v>
      </c>
      <c r="F999" s="768">
        <v>45</v>
      </c>
      <c r="G999" s="432" t="s">
        <v>372</v>
      </c>
      <c r="H999" s="141" t="s">
        <v>142</v>
      </c>
      <c r="I999" s="141"/>
      <c r="J999" s="141"/>
      <c r="K999" s="141"/>
      <c r="L999" s="141"/>
      <c r="M999" s="141"/>
      <c r="N999" s="141"/>
      <c r="O999" s="119"/>
      <c r="P999" s="119"/>
      <c r="Q999" s="119"/>
      <c r="R999" s="119"/>
      <c r="S999" s="119"/>
      <c r="T999" s="119"/>
      <c r="U999" s="119">
        <v>25</v>
      </c>
      <c r="V999" s="119">
        <v>20</v>
      </c>
      <c r="W999" s="119"/>
      <c r="X999" s="119"/>
      <c r="Y999" s="119"/>
      <c r="Z999" s="119"/>
      <c r="AA999" s="119"/>
      <c r="AB999" s="92"/>
      <c r="AC999" s="92"/>
      <c r="AD999" s="119"/>
      <c r="AE999" s="119"/>
      <c r="AF999" s="119"/>
      <c r="AG999" s="119"/>
      <c r="AH999" s="120"/>
      <c r="AI999" s="120"/>
      <c r="AJ999" s="120"/>
      <c r="AK999" s="119"/>
      <c r="AL999" s="119"/>
      <c r="AM999" s="119"/>
      <c r="AN999" s="119"/>
      <c r="AO999" s="100"/>
      <c r="AP999" s="101"/>
      <c r="AQ999" s="102"/>
      <c r="AR999" s="119"/>
      <c r="AS999" s="119"/>
      <c r="AT999" s="119"/>
      <c r="AU999" s="119"/>
      <c r="AV999" s="119"/>
      <c r="AW999" s="119"/>
      <c r="AX999" s="119"/>
      <c r="AY999" s="119"/>
      <c r="AZ999" s="120"/>
      <c r="BA999" s="120"/>
      <c r="BB999" s="120"/>
      <c r="BC999" s="120"/>
      <c r="BD999" s="120"/>
      <c r="BE999" s="120"/>
      <c r="BF999" s="120"/>
      <c r="BG999" s="120"/>
      <c r="BH999" s="120"/>
      <c r="BI999" s="120"/>
      <c r="BJ999" s="83"/>
      <c r="BK999" s="84"/>
      <c r="BL999" s="84"/>
      <c r="BM999" s="84"/>
      <c r="BN999" s="85"/>
    </row>
    <row r="1000" spans="1:66" ht="15" x14ac:dyDescent="0.25">
      <c r="A1000" s="2248"/>
      <c r="B1000" s="460" t="s">
        <v>1094</v>
      </c>
      <c r="C1000" s="435" t="s">
        <v>1030</v>
      </c>
      <c r="D1000" s="464" t="s">
        <v>1031</v>
      </c>
      <c r="E1000" s="436">
        <v>60</v>
      </c>
      <c r="F1000" s="768">
        <v>60</v>
      </c>
      <c r="G1000" s="430" t="s">
        <v>312</v>
      </c>
      <c r="H1000" s="141" t="s">
        <v>1032</v>
      </c>
      <c r="I1000" s="141"/>
      <c r="J1000" s="141"/>
      <c r="K1000" s="141"/>
      <c r="L1000" s="141"/>
      <c r="M1000" s="141"/>
      <c r="N1000" s="141"/>
      <c r="O1000" s="119"/>
      <c r="P1000" s="119"/>
      <c r="Q1000" s="119"/>
      <c r="R1000" s="119"/>
      <c r="S1000" s="119"/>
      <c r="T1000" s="119"/>
      <c r="U1000" s="119"/>
      <c r="V1000" s="119"/>
      <c r="W1000" s="119">
        <v>20</v>
      </c>
      <c r="X1000" s="119">
        <v>20</v>
      </c>
      <c r="Y1000" s="119">
        <v>20</v>
      </c>
      <c r="Z1000" s="119"/>
      <c r="AA1000" s="119"/>
      <c r="AB1000" s="119"/>
      <c r="AC1000" s="119"/>
      <c r="AD1000" s="119"/>
      <c r="AE1000" s="119"/>
      <c r="AF1000" s="119"/>
      <c r="AG1000" s="119"/>
      <c r="AH1000" s="120"/>
      <c r="AI1000" s="120"/>
      <c r="AJ1000" s="120"/>
      <c r="AK1000" s="119"/>
      <c r="AL1000" s="119"/>
      <c r="AM1000" s="119"/>
      <c r="AN1000" s="119"/>
      <c r="AO1000" s="100"/>
      <c r="AP1000" s="101"/>
      <c r="AQ1000" s="102"/>
      <c r="AR1000" s="119"/>
      <c r="AS1000" s="119"/>
      <c r="AT1000" s="119"/>
      <c r="AU1000" s="119"/>
      <c r="AV1000" s="119"/>
      <c r="AW1000" s="119"/>
      <c r="AX1000" s="119"/>
      <c r="AY1000" s="119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83"/>
      <c r="BK1000" s="84"/>
      <c r="BL1000" s="84"/>
      <c r="BM1000" s="84"/>
      <c r="BN1000" s="85"/>
    </row>
    <row r="1001" spans="1:66" ht="15" x14ac:dyDescent="0.25">
      <c r="A1001" s="2248"/>
      <c r="B1001" s="460" t="s">
        <v>1094</v>
      </c>
      <c r="C1001" s="435" t="s">
        <v>163</v>
      </c>
      <c r="D1001" s="463" t="s">
        <v>1097</v>
      </c>
      <c r="E1001" s="436">
        <v>90</v>
      </c>
      <c r="F1001" s="768">
        <v>90</v>
      </c>
      <c r="G1001" s="430" t="s">
        <v>378</v>
      </c>
      <c r="H1001" s="141" t="s">
        <v>131</v>
      </c>
      <c r="I1001" s="141">
        <v>15</v>
      </c>
      <c r="J1001" s="141">
        <v>30</v>
      </c>
      <c r="K1001" s="141">
        <v>25</v>
      </c>
      <c r="L1001" s="141"/>
      <c r="M1001" s="141"/>
      <c r="N1001" s="141"/>
      <c r="O1001" s="119"/>
      <c r="P1001" s="119"/>
      <c r="Q1001" s="119"/>
      <c r="R1001" s="119"/>
      <c r="S1001" s="119"/>
      <c r="T1001" s="119"/>
      <c r="U1001" s="119"/>
      <c r="V1001" s="119"/>
      <c r="W1001" s="119"/>
      <c r="X1001" s="119"/>
      <c r="Y1001" s="119"/>
      <c r="Z1001" s="119"/>
      <c r="AA1001" s="119"/>
      <c r="AB1001" s="119"/>
      <c r="AC1001" s="119"/>
      <c r="AD1001" s="119"/>
      <c r="AE1001" s="119"/>
      <c r="AF1001" s="119"/>
      <c r="AG1001" s="119"/>
      <c r="AH1001" s="120"/>
      <c r="AI1001" s="120"/>
      <c r="AJ1001" s="120"/>
      <c r="AK1001" s="119"/>
      <c r="AL1001" s="119"/>
      <c r="AM1001" s="119"/>
      <c r="AN1001" s="119"/>
      <c r="AO1001" s="100"/>
      <c r="AP1001" s="101"/>
      <c r="AQ1001" s="102"/>
      <c r="AR1001" s="119"/>
      <c r="AS1001" s="119"/>
      <c r="AT1001" s="119"/>
      <c r="AU1001" s="119"/>
      <c r="AV1001" s="119"/>
      <c r="AW1001" s="120"/>
      <c r="AX1001" s="120"/>
      <c r="AY1001" s="119"/>
      <c r="AZ1001" s="119"/>
      <c r="BA1001" s="119"/>
      <c r="BB1001" s="119"/>
      <c r="BC1001" s="119"/>
      <c r="BD1001" s="120"/>
      <c r="BE1001" s="120"/>
      <c r="BF1001" s="120"/>
      <c r="BG1001" s="120"/>
      <c r="BH1001" s="120"/>
      <c r="BI1001" s="120"/>
      <c r="BJ1001" s="83"/>
      <c r="BK1001" s="84"/>
      <c r="BL1001" s="84"/>
      <c r="BM1001" s="84"/>
      <c r="BN1001" s="85"/>
    </row>
    <row r="1002" spans="1:66" ht="15" x14ac:dyDescent="0.25">
      <c r="A1002" s="2248"/>
      <c r="B1002" s="460" t="s">
        <v>1094</v>
      </c>
      <c r="C1002" s="435" t="s">
        <v>164</v>
      </c>
      <c r="D1002" s="463" t="s">
        <v>1098</v>
      </c>
      <c r="E1002" s="436">
        <v>60</v>
      </c>
      <c r="F1002" s="768">
        <v>60</v>
      </c>
      <c r="G1002" s="430" t="s">
        <v>365</v>
      </c>
      <c r="H1002" s="141" t="s">
        <v>130</v>
      </c>
      <c r="I1002" s="141"/>
      <c r="J1002" s="141"/>
      <c r="K1002" s="141"/>
      <c r="L1002" s="141"/>
      <c r="M1002" s="141"/>
      <c r="N1002" s="141"/>
      <c r="O1002" s="119"/>
      <c r="P1002" s="119"/>
      <c r="Q1002" s="119"/>
      <c r="R1002" s="119"/>
      <c r="S1002" s="119"/>
      <c r="T1002" s="119"/>
      <c r="U1002" s="119"/>
      <c r="V1002" s="119"/>
      <c r="W1002" s="119"/>
      <c r="X1002" s="119"/>
      <c r="Y1002" s="119"/>
      <c r="Z1002" s="119"/>
      <c r="AA1002" s="119"/>
      <c r="AB1002" s="119"/>
      <c r="AC1002" s="119">
        <v>25</v>
      </c>
      <c r="AD1002" s="119">
        <v>25</v>
      </c>
      <c r="AE1002" s="119">
        <v>10</v>
      </c>
      <c r="AF1002" s="119"/>
      <c r="AG1002" s="119"/>
      <c r="AH1002" s="120"/>
      <c r="AI1002" s="120"/>
      <c r="AJ1002" s="120"/>
      <c r="AK1002" s="119"/>
      <c r="AL1002" s="119"/>
      <c r="AM1002" s="119"/>
      <c r="AN1002" s="119"/>
      <c r="AO1002" s="100"/>
      <c r="AP1002" s="101"/>
      <c r="AQ1002" s="102"/>
      <c r="AR1002" s="119"/>
      <c r="AS1002" s="119"/>
      <c r="AT1002" s="119"/>
      <c r="AU1002" s="119"/>
      <c r="AV1002" s="119"/>
      <c r="AW1002" s="120"/>
      <c r="AX1002" s="120"/>
      <c r="AY1002" s="119"/>
      <c r="AZ1002" s="119"/>
      <c r="BA1002" s="119"/>
      <c r="BB1002" s="119"/>
      <c r="BC1002" s="119"/>
      <c r="BD1002" s="120"/>
      <c r="BE1002" s="120"/>
      <c r="BF1002" s="120"/>
      <c r="BG1002" s="120"/>
      <c r="BH1002" s="120"/>
      <c r="BI1002" s="120"/>
      <c r="BJ1002" s="83"/>
      <c r="BK1002" s="84"/>
      <c r="BL1002" s="84"/>
      <c r="BM1002" s="84"/>
      <c r="BN1002" s="85"/>
    </row>
    <row r="1003" spans="1:66" ht="15" x14ac:dyDescent="0.25">
      <c r="A1003" s="2248"/>
      <c r="B1003" s="460" t="s">
        <v>1094</v>
      </c>
      <c r="C1003" s="435" t="s">
        <v>165</v>
      </c>
      <c r="D1003" s="463" t="s">
        <v>1099</v>
      </c>
      <c r="E1003" s="436">
        <v>60</v>
      </c>
      <c r="F1003" s="768">
        <v>60</v>
      </c>
      <c r="G1003" s="430" t="s">
        <v>365</v>
      </c>
      <c r="H1003" s="141" t="s">
        <v>130</v>
      </c>
      <c r="I1003" s="141"/>
      <c r="J1003" s="141"/>
      <c r="K1003" s="141"/>
      <c r="L1003" s="141"/>
      <c r="M1003" s="141"/>
      <c r="N1003" s="141"/>
      <c r="O1003" s="119"/>
      <c r="P1003" s="119"/>
      <c r="Q1003" s="119"/>
      <c r="R1003" s="119"/>
      <c r="S1003" s="119"/>
      <c r="T1003" s="119"/>
      <c r="U1003" s="119"/>
      <c r="V1003" s="119"/>
      <c r="W1003" s="119"/>
      <c r="X1003" s="119"/>
      <c r="Y1003" s="119"/>
      <c r="Z1003" s="119"/>
      <c r="AA1003" s="119"/>
      <c r="AB1003" s="119"/>
      <c r="AC1003" s="119"/>
      <c r="AD1003" s="119"/>
      <c r="AE1003" s="119">
        <v>15</v>
      </c>
      <c r="AF1003" s="119">
        <v>25</v>
      </c>
      <c r="AG1003" s="119">
        <v>20</v>
      </c>
      <c r="AH1003" s="120"/>
      <c r="AI1003" s="120"/>
      <c r="AJ1003" s="120"/>
      <c r="AK1003" s="119"/>
      <c r="AL1003" s="119"/>
      <c r="AM1003" s="119"/>
      <c r="AN1003" s="119"/>
      <c r="AO1003" s="100"/>
      <c r="AP1003" s="101"/>
      <c r="AQ1003" s="102"/>
      <c r="AR1003" s="119"/>
      <c r="AS1003" s="119"/>
      <c r="AT1003" s="119"/>
      <c r="AU1003" s="119"/>
      <c r="AV1003" s="119"/>
      <c r="AW1003" s="120"/>
      <c r="AX1003" s="120"/>
      <c r="AY1003" s="119"/>
      <c r="AZ1003" s="119"/>
      <c r="BA1003" s="119"/>
      <c r="BB1003" s="119"/>
      <c r="BC1003" s="119"/>
      <c r="BD1003" s="120"/>
      <c r="BE1003" s="120"/>
      <c r="BF1003" s="120"/>
      <c r="BG1003" s="120"/>
      <c r="BH1003" s="120"/>
      <c r="BI1003" s="120"/>
      <c r="BJ1003" s="83"/>
      <c r="BK1003" s="84"/>
      <c r="BL1003" s="84"/>
      <c r="BM1003" s="84"/>
      <c r="BN1003" s="85"/>
    </row>
    <row r="1004" spans="1:66" ht="15" x14ac:dyDescent="0.25">
      <c r="A1004" s="2248"/>
      <c r="B1004" s="460" t="s">
        <v>1094</v>
      </c>
      <c r="C1004" s="435" t="s">
        <v>166</v>
      </c>
      <c r="D1004" s="463" t="s">
        <v>1100</v>
      </c>
      <c r="E1004" s="436">
        <v>60</v>
      </c>
      <c r="F1004" s="768">
        <v>60</v>
      </c>
      <c r="G1004" s="430" t="s">
        <v>365</v>
      </c>
      <c r="H1004" s="141" t="s">
        <v>130</v>
      </c>
      <c r="I1004" s="141"/>
      <c r="J1004" s="141"/>
      <c r="K1004" s="141"/>
      <c r="L1004" s="141"/>
      <c r="M1004" s="141"/>
      <c r="N1004" s="141"/>
      <c r="O1004" s="119"/>
      <c r="P1004" s="119"/>
      <c r="Q1004" s="119"/>
      <c r="R1004" s="119"/>
      <c r="S1004" s="119"/>
      <c r="T1004" s="119"/>
      <c r="U1004" s="119"/>
      <c r="V1004" s="119"/>
      <c r="W1004" s="119"/>
      <c r="X1004" s="119"/>
      <c r="Y1004" s="119"/>
      <c r="Z1004" s="119"/>
      <c r="AA1004" s="119"/>
      <c r="AB1004" s="119"/>
      <c r="AC1004" s="119"/>
      <c r="AD1004" s="119"/>
      <c r="AE1004" s="119"/>
      <c r="AF1004" s="119"/>
      <c r="AG1004" s="119">
        <v>5</v>
      </c>
      <c r="AH1004" s="119">
        <v>25</v>
      </c>
      <c r="AI1004" s="119">
        <v>30</v>
      </c>
      <c r="AJ1004" s="120"/>
      <c r="AK1004" s="119"/>
      <c r="AL1004" s="119"/>
      <c r="AM1004" s="119"/>
      <c r="AN1004" s="119"/>
      <c r="AO1004" s="100"/>
      <c r="AP1004" s="101"/>
      <c r="AQ1004" s="102"/>
      <c r="AR1004" s="119"/>
      <c r="AS1004" s="119"/>
      <c r="AT1004" s="119"/>
      <c r="AU1004" s="119"/>
      <c r="AV1004" s="119"/>
      <c r="AW1004" s="120"/>
      <c r="AX1004" s="120"/>
      <c r="AY1004" s="119"/>
      <c r="AZ1004" s="119"/>
      <c r="BA1004" s="119"/>
      <c r="BB1004" s="119"/>
      <c r="BC1004" s="119"/>
      <c r="BD1004" s="120"/>
      <c r="BE1004" s="120"/>
      <c r="BF1004" s="120"/>
      <c r="BG1004" s="120"/>
      <c r="BH1004" s="120"/>
      <c r="BI1004" s="120"/>
      <c r="BJ1004" s="83"/>
      <c r="BK1004" s="84"/>
      <c r="BL1004" s="84"/>
      <c r="BM1004" s="84"/>
      <c r="BN1004" s="85"/>
    </row>
    <row r="1005" spans="1:66" ht="15" x14ac:dyDescent="0.25">
      <c r="A1005" s="2248"/>
      <c r="B1005" s="460" t="s">
        <v>1094</v>
      </c>
      <c r="C1005" s="435" t="s">
        <v>174</v>
      </c>
      <c r="D1005" s="463" t="s">
        <v>1101</v>
      </c>
      <c r="E1005" s="436">
        <v>60</v>
      </c>
      <c r="F1005" s="768">
        <v>60</v>
      </c>
      <c r="G1005" s="430" t="s">
        <v>374</v>
      </c>
      <c r="H1005" s="141" t="s">
        <v>132</v>
      </c>
      <c r="I1005" s="141"/>
      <c r="J1005" s="141"/>
      <c r="K1005" s="141"/>
      <c r="L1005" s="141"/>
      <c r="M1005" s="141"/>
      <c r="N1005" s="141"/>
      <c r="O1005" s="119"/>
      <c r="P1005" s="119"/>
      <c r="Q1005" s="119"/>
      <c r="R1005" s="119"/>
      <c r="S1005" s="119"/>
      <c r="T1005" s="119"/>
      <c r="U1005" s="119"/>
      <c r="V1005" s="119"/>
      <c r="W1005" s="119"/>
      <c r="X1005" s="119"/>
      <c r="Y1005" s="119"/>
      <c r="Z1005" s="119"/>
      <c r="AA1005" s="119"/>
      <c r="AB1005" s="119"/>
      <c r="AC1005" s="119"/>
      <c r="AD1005" s="119"/>
      <c r="AE1005" s="119"/>
      <c r="AF1005" s="119"/>
      <c r="AG1005" s="119"/>
      <c r="AH1005" s="120"/>
      <c r="AI1005" s="120"/>
      <c r="AJ1005" s="120"/>
      <c r="AK1005" s="119"/>
      <c r="AL1005" s="119"/>
      <c r="AM1005" s="119"/>
      <c r="AN1005" s="119"/>
      <c r="AO1005" s="100"/>
      <c r="AP1005" s="101"/>
      <c r="AQ1005" s="102"/>
      <c r="AR1005" s="119"/>
      <c r="AS1005" s="119"/>
      <c r="AT1005" s="119"/>
      <c r="AU1005" s="119"/>
      <c r="AV1005" s="119"/>
      <c r="AW1005" s="120"/>
      <c r="AX1005" s="120"/>
      <c r="AY1005" s="119">
        <v>30</v>
      </c>
      <c r="AZ1005" s="119">
        <v>30</v>
      </c>
      <c r="BA1005" s="119"/>
      <c r="BB1005" s="119"/>
      <c r="BC1005" s="119"/>
      <c r="BD1005" s="119"/>
      <c r="BE1005" s="120"/>
      <c r="BF1005" s="120"/>
      <c r="BG1005" s="120"/>
      <c r="BH1005" s="120"/>
      <c r="BI1005" s="120"/>
      <c r="BJ1005" s="83"/>
      <c r="BK1005" s="84"/>
      <c r="BL1005" s="84"/>
      <c r="BM1005" s="84"/>
      <c r="BN1005" s="85"/>
    </row>
    <row r="1006" spans="1:66" ht="15" x14ac:dyDescent="0.25">
      <c r="A1006" s="2248"/>
      <c r="B1006" s="460" t="s">
        <v>1094</v>
      </c>
      <c r="C1006" s="435" t="s">
        <v>173</v>
      </c>
      <c r="D1006" s="463" t="s">
        <v>1056</v>
      </c>
      <c r="E1006" s="436">
        <v>45</v>
      </c>
      <c r="F1006" s="768">
        <v>45</v>
      </c>
      <c r="G1006" s="430" t="s">
        <v>378</v>
      </c>
      <c r="H1006" s="141" t="s">
        <v>131</v>
      </c>
      <c r="I1006" s="141"/>
      <c r="J1006" s="141"/>
      <c r="K1006" s="141"/>
      <c r="L1006" s="141">
        <v>20</v>
      </c>
      <c r="M1006" s="141"/>
      <c r="N1006" s="141"/>
      <c r="O1006" s="119">
        <v>20</v>
      </c>
      <c r="P1006" s="119"/>
      <c r="Q1006" s="119"/>
      <c r="R1006" s="119"/>
      <c r="S1006" s="119"/>
      <c r="T1006" s="119"/>
      <c r="U1006" s="119"/>
      <c r="V1006" s="119"/>
      <c r="W1006" s="119"/>
      <c r="X1006" s="119"/>
      <c r="Y1006" s="119"/>
      <c r="Z1006" s="119"/>
      <c r="AA1006" s="119"/>
      <c r="AB1006" s="119"/>
      <c r="AC1006" s="119"/>
      <c r="AD1006" s="119"/>
      <c r="AE1006" s="119"/>
      <c r="AF1006" s="119"/>
      <c r="AG1006" s="119"/>
      <c r="AH1006" s="119"/>
      <c r="AI1006" s="119"/>
      <c r="AJ1006" s="119"/>
      <c r="AK1006" s="119"/>
      <c r="AL1006" s="119"/>
      <c r="AM1006" s="119"/>
      <c r="AN1006" s="119"/>
      <c r="AO1006" s="156"/>
      <c r="AP1006" s="157"/>
      <c r="AQ1006" s="158"/>
      <c r="AR1006" s="120"/>
      <c r="AS1006" s="120"/>
      <c r="AT1006" s="120"/>
      <c r="AU1006" s="120"/>
      <c r="AV1006" s="120"/>
      <c r="AW1006" s="120"/>
      <c r="AX1006" s="120"/>
      <c r="AY1006" s="120"/>
      <c r="AZ1006" s="120"/>
      <c r="BA1006" s="120"/>
      <c r="BB1006" s="120"/>
      <c r="BC1006" s="120"/>
      <c r="BD1006" s="120"/>
      <c r="BE1006" s="119"/>
      <c r="BF1006" s="119"/>
      <c r="BG1006" s="119"/>
      <c r="BH1006" s="119"/>
      <c r="BI1006" s="119"/>
      <c r="BJ1006" s="83"/>
      <c r="BK1006" s="84"/>
      <c r="BL1006" s="84"/>
      <c r="BM1006" s="84"/>
      <c r="BN1006" s="85"/>
    </row>
    <row r="1007" spans="1:66" ht="15" x14ac:dyDescent="0.25">
      <c r="A1007" s="2248"/>
      <c r="B1007" s="460" t="s">
        <v>1094</v>
      </c>
      <c r="C1007" s="463" t="s">
        <v>133</v>
      </c>
      <c r="D1007" s="435" t="s">
        <v>1102</v>
      </c>
      <c r="E1007" s="465">
        <v>90</v>
      </c>
      <c r="F1007" s="777">
        <v>90</v>
      </c>
      <c r="G1007" s="430" t="s">
        <v>377</v>
      </c>
      <c r="H1007" s="141" t="s">
        <v>122</v>
      </c>
      <c r="I1007" s="141"/>
      <c r="J1007" s="141"/>
      <c r="K1007" s="141"/>
      <c r="L1007" s="141"/>
      <c r="M1007" s="141"/>
      <c r="N1007" s="141"/>
      <c r="O1007" s="119"/>
      <c r="P1007" s="119"/>
      <c r="Q1007" s="119"/>
      <c r="R1007" s="119"/>
      <c r="S1007" s="119"/>
      <c r="T1007" s="119"/>
      <c r="U1007" s="119"/>
      <c r="V1007" s="119"/>
      <c r="W1007" s="119"/>
      <c r="X1007" s="119"/>
      <c r="Y1007" s="119"/>
      <c r="Z1007" s="119"/>
      <c r="AA1007" s="119"/>
      <c r="AB1007" s="119"/>
      <c r="AC1007" s="119"/>
      <c r="AD1007" s="119"/>
      <c r="AE1007" s="119"/>
      <c r="AF1007" s="119"/>
      <c r="AG1007" s="119"/>
      <c r="AH1007" s="119"/>
      <c r="AI1007" s="119"/>
      <c r="AJ1007" s="119">
        <v>20</v>
      </c>
      <c r="AK1007" s="119">
        <v>20</v>
      </c>
      <c r="AL1007" s="119">
        <v>20</v>
      </c>
      <c r="AM1007" s="119">
        <v>20</v>
      </c>
      <c r="AN1007" s="119">
        <v>10</v>
      </c>
      <c r="AO1007" s="156"/>
      <c r="AP1007" s="157"/>
      <c r="AQ1007" s="158"/>
      <c r="AR1007" s="120"/>
      <c r="AS1007" s="120"/>
      <c r="AT1007" s="120"/>
      <c r="AU1007" s="119"/>
      <c r="AV1007" s="119"/>
      <c r="AW1007" s="119"/>
      <c r="AX1007" s="119"/>
      <c r="AY1007" s="119"/>
      <c r="AZ1007" s="119"/>
      <c r="BA1007" s="120"/>
      <c r="BB1007" s="120"/>
      <c r="BC1007" s="120"/>
      <c r="BD1007" s="120"/>
      <c r="BE1007" s="119"/>
      <c r="BF1007" s="119"/>
      <c r="BG1007" s="119"/>
      <c r="BH1007" s="119"/>
      <c r="BI1007" s="119"/>
      <c r="BJ1007" s="83"/>
      <c r="BK1007" s="84"/>
      <c r="BL1007" s="84"/>
      <c r="BM1007" s="84"/>
      <c r="BN1007" s="85"/>
    </row>
    <row r="1008" spans="1:66" ht="15" x14ac:dyDescent="0.25">
      <c r="A1008" s="2248"/>
      <c r="B1008" s="460" t="s">
        <v>1094</v>
      </c>
      <c r="C1008" s="466" t="s">
        <v>176</v>
      </c>
      <c r="D1008" s="467" t="s">
        <v>1103</v>
      </c>
      <c r="E1008" s="465">
        <v>90</v>
      </c>
      <c r="F1008" s="777">
        <v>90</v>
      </c>
      <c r="G1008" s="430" t="s">
        <v>374</v>
      </c>
      <c r="H1008" s="141" t="s">
        <v>132</v>
      </c>
      <c r="I1008" s="141"/>
      <c r="J1008" s="141"/>
      <c r="K1008" s="141"/>
      <c r="L1008" s="141"/>
      <c r="M1008" s="141"/>
      <c r="N1008" s="141"/>
      <c r="O1008" s="119"/>
      <c r="P1008" s="119"/>
      <c r="Q1008" s="119"/>
      <c r="R1008" s="119"/>
      <c r="S1008" s="119"/>
      <c r="T1008" s="119"/>
      <c r="U1008" s="119"/>
      <c r="V1008" s="119"/>
      <c r="W1008" s="119"/>
      <c r="X1008" s="119"/>
      <c r="Y1008" s="119"/>
      <c r="Z1008" s="119"/>
      <c r="AA1008" s="119"/>
      <c r="AB1008" s="119"/>
      <c r="AC1008" s="119"/>
      <c r="AD1008" s="119"/>
      <c r="AE1008" s="119"/>
      <c r="AF1008" s="119"/>
      <c r="AG1008" s="119"/>
      <c r="AH1008" s="119"/>
      <c r="AI1008" s="119"/>
      <c r="AJ1008" s="119"/>
      <c r="AK1008" s="119"/>
      <c r="AL1008" s="119"/>
      <c r="AM1008" s="119"/>
      <c r="AN1008" s="119"/>
      <c r="AO1008" s="156"/>
      <c r="AP1008" s="157"/>
      <c r="AQ1008" s="158"/>
      <c r="AR1008" s="119"/>
      <c r="AS1008" s="119"/>
      <c r="AT1008" s="119"/>
      <c r="AU1008" s="119">
        <v>24</v>
      </c>
      <c r="AV1008" s="119">
        <v>24</v>
      </c>
      <c r="AW1008" s="119">
        <v>24</v>
      </c>
      <c r="AX1008" s="119">
        <v>18</v>
      </c>
      <c r="AY1008" s="119"/>
      <c r="AZ1008" s="119"/>
      <c r="BA1008" s="120"/>
      <c r="BB1008" s="120"/>
      <c r="BC1008" s="120"/>
      <c r="BD1008" s="120"/>
      <c r="BE1008" s="119"/>
      <c r="BF1008" s="119"/>
      <c r="BG1008" s="119"/>
      <c r="BH1008" s="119"/>
      <c r="BI1008" s="119"/>
      <c r="BJ1008" s="83"/>
      <c r="BK1008" s="84"/>
      <c r="BL1008" s="84"/>
      <c r="BM1008" s="84"/>
      <c r="BN1008" s="85"/>
    </row>
    <row r="1009" spans="1:66" ht="15" x14ac:dyDescent="0.25">
      <c r="A1009" s="2248"/>
      <c r="B1009" s="460" t="s">
        <v>1094</v>
      </c>
      <c r="C1009" s="463" t="s">
        <v>284</v>
      </c>
      <c r="D1009" s="435" t="s">
        <v>1104</v>
      </c>
      <c r="E1009" s="465">
        <v>60</v>
      </c>
      <c r="F1009" s="777">
        <v>60</v>
      </c>
      <c r="G1009" s="430" t="s">
        <v>374</v>
      </c>
      <c r="H1009" s="141" t="s">
        <v>132</v>
      </c>
      <c r="I1009" s="141"/>
      <c r="J1009" s="141"/>
      <c r="K1009" s="141"/>
      <c r="L1009" s="141"/>
      <c r="M1009" s="141"/>
      <c r="N1009" s="141"/>
      <c r="O1009" s="119"/>
      <c r="P1009" s="119"/>
      <c r="Q1009" s="119"/>
      <c r="R1009" s="119"/>
      <c r="S1009" s="119"/>
      <c r="T1009" s="119"/>
      <c r="U1009" s="119"/>
      <c r="V1009" s="119"/>
      <c r="W1009" s="119"/>
      <c r="X1009" s="119"/>
      <c r="Y1009" s="119"/>
      <c r="Z1009" s="119"/>
      <c r="AA1009" s="119"/>
      <c r="AB1009" s="119"/>
      <c r="AC1009" s="119"/>
      <c r="AD1009" s="119"/>
      <c r="AE1009" s="119"/>
      <c r="AF1009" s="119"/>
      <c r="AG1009" s="119"/>
      <c r="AH1009" s="119"/>
      <c r="AI1009" s="119"/>
      <c r="AJ1009" s="119"/>
      <c r="AK1009" s="119"/>
      <c r="AL1009" s="119"/>
      <c r="AM1009" s="119"/>
      <c r="AN1009" s="119"/>
      <c r="AO1009" s="156"/>
      <c r="AP1009" s="157"/>
      <c r="AQ1009" s="158"/>
      <c r="AR1009" s="119">
        <v>20</v>
      </c>
      <c r="AS1009" s="119">
        <v>20</v>
      </c>
      <c r="AT1009" s="119">
        <v>20</v>
      </c>
      <c r="AU1009" s="119"/>
      <c r="AV1009" s="119"/>
      <c r="AW1009" s="119"/>
      <c r="AX1009" s="119"/>
      <c r="AY1009" s="119"/>
      <c r="AZ1009" s="119"/>
      <c r="BA1009" s="120"/>
      <c r="BB1009" s="120"/>
      <c r="BC1009" s="120"/>
      <c r="BD1009" s="120"/>
      <c r="BE1009" s="119"/>
      <c r="BF1009" s="119"/>
      <c r="BG1009" s="119"/>
      <c r="BH1009" s="119"/>
      <c r="BI1009" s="119"/>
      <c r="BJ1009" s="83"/>
      <c r="BK1009" s="84"/>
      <c r="BL1009" s="84"/>
      <c r="BM1009" s="84"/>
      <c r="BN1009" s="85"/>
    </row>
    <row r="1010" spans="1:66" ht="15" x14ac:dyDescent="0.25">
      <c r="A1010" s="2248"/>
      <c r="B1010" s="460" t="s">
        <v>1094</v>
      </c>
      <c r="C1010" s="463" t="s">
        <v>271</v>
      </c>
      <c r="D1010" s="435" t="s">
        <v>1074</v>
      </c>
      <c r="E1010" s="465">
        <v>120</v>
      </c>
      <c r="F1010" s="777">
        <v>120</v>
      </c>
      <c r="G1010" s="430" t="s">
        <v>365</v>
      </c>
      <c r="H1010" s="141" t="s">
        <v>130</v>
      </c>
      <c r="I1010" s="141"/>
      <c r="J1010" s="141"/>
      <c r="K1010" s="141"/>
      <c r="L1010" s="141"/>
      <c r="M1010" s="141"/>
      <c r="N1010" s="141"/>
      <c r="O1010" s="119"/>
      <c r="P1010" s="119"/>
      <c r="Q1010" s="119"/>
      <c r="R1010" s="119"/>
      <c r="S1010" s="119"/>
      <c r="T1010" s="119"/>
      <c r="U1010" s="119"/>
      <c r="V1010" s="119"/>
      <c r="W1010" s="119"/>
      <c r="X1010" s="119"/>
      <c r="Y1010" s="119"/>
      <c r="Z1010" s="119"/>
      <c r="AA1010" s="119"/>
      <c r="AB1010" s="119"/>
      <c r="AC1010" s="119"/>
      <c r="AD1010" s="119"/>
      <c r="AE1010" s="119"/>
      <c r="AF1010" s="119"/>
      <c r="AG1010" s="119"/>
      <c r="AH1010" s="119"/>
      <c r="AI1010" s="119"/>
      <c r="AJ1010" s="119"/>
      <c r="AK1010" s="119"/>
      <c r="AL1010" s="119"/>
      <c r="AM1010" s="119"/>
      <c r="AN1010" s="119"/>
      <c r="AO1010" s="156"/>
      <c r="AP1010" s="157"/>
      <c r="AQ1010" s="158"/>
      <c r="AR1010" s="120"/>
      <c r="AS1010" s="120"/>
      <c r="AT1010" s="120"/>
      <c r="AU1010" s="120"/>
      <c r="AV1010" s="120"/>
      <c r="AW1010" s="120"/>
      <c r="AX1010" s="120"/>
      <c r="AY1010" s="120"/>
      <c r="AZ1010" s="120"/>
      <c r="BA1010" s="119">
        <v>28</v>
      </c>
      <c r="BB1010" s="119">
        <v>28</v>
      </c>
      <c r="BC1010" s="119">
        <v>28</v>
      </c>
      <c r="BD1010" s="119">
        <v>28</v>
      </c>
      <c r="BE1010" s="119">
        <v>8</v>
      </c>
      <c r="BF1010" s="119"/>
      <c r="BG1010" s="119"/>
      <c r="BH1010" s="119"/>
      <c r="BI1010" s="119"/>
      <c r="BJ1010" s="83"/>
      <c r="BK1010" s="84"/>
      <c r="BL1010" s="84"/>
      <c r="BM1010" s="84"/>
      <c r="BN1010" s="85"/>
    </row>
    <row r="1011" spans="1:66" ht="15" x14ac:dyDescent="0.25">
      <c r="A1011" s="2248"/>
      <c r="B1011" s="460" t="s">
        <v>1094</v>
      </c>
      <c r="C1011" s="463" t="s">
        <v>276</v>
      </c>
      <c r="D1011" s="435" t="s">
        <v>1078</v>
      </c>
      <c r="E1011" s="465">
        <v>120</v>
      </c>
      <c r="F1011" s="777">
        <v>120</v>
      </c>
      <c r="G1011" s="430" t="s">
        <v>365</v>
      </c>
      <c r="H1011" s="141" t="s">
        <v>130</v>
      </c>
      <c r="I1011" s="141"/>
      <c r="J1011" s="141"/>
      <c r="K1011" s="141"/>
      <c r="L1011" s="141"/>
      <c r="M1011" s="141"/>
      <c r="N1011" s="141"/>
      <c r="O1011" s="119"/>
      <c r="P1011" s="119"/>
      <c r="Q1011" s="119"/>
      <c r="R1011" s="119"/>
      <c r="S1011" s="119"/>
      <c r="T1011" s="119"/>
      <c r="U1011" s="119"/>
      <c r="V1011" s="119"/>
      <c r="W1011" s="119"/>
      <c r="X1011" s="119"/>
      <c r="Y1011" s="119"/>
      <c r="Z1011" s="119"/>
      <c r="AA1011" s="119"/>
      <c r="AB1011" s="119"/>
      <c r="AC1011" s="119"/>
      <c r="AD1011" s="119"/>
      <c r="AE1011" s="119"/>
      <c r="AF1011" s="119"/>
      <c r="AG1011" s="119"/>
      <c r="AH1011" s="119"/>
      <c r="AI1011" s="119"/>
      <c r="AJ1011" s="119"/>
      <c r="AK1011" s="119"/>
      <c r="AL1011" s="119"/>
      <c r="AM1011" s="119"/>
      <c r="AN1011" s="119"/>
      <c r="AO1011" s="156"/>
      <c r="AP1011" s="157"/>
      <c r="AQ1011" s="158"/>
      <c r="AR1011" s="120"/>
      <c r="AS1011" s="120"/>
      <c r="AT1011" s="120"/>
      <c r="AU1011" s="120"/>
      <c r="AV1011" s="120"/>
      <c r="AW1011" s="120"/>
      <c r="AX1011" s="120"/>
      <c r="AY1011" s="120"/>
      <c r="AZ1011" s="120"/>
      <c r="BA1011" s="120"/>
      <c r="BB1011" s="120"/>
      <c r="BC1011" s="120"/>
      <c r="BD1011" s="120"/>
      <c r="BE1011" s="119">
        <v>20</v>
      </c>
      <c r="BF1011" s="119">
        <v>28</v>
      </c>
      <c r="BG1011" s="119">
        <v>28</v>
      </c>
      <c r="BH1011" s="119">
        <v>24</v>
      </c>
      <c r="BI1011" s="119">
        <v>20</v>
      </c>
      <c r="BJ1011" s="83"/>
      <c r="BK1011" s="84"/>
      <c r="BL1011" s="84"/>
      <c r="BM1011" s="84"/>
      <c r="BN1011" s="85"/>
    </row>
    <row r="1012" spans="1:66" ht="14.25" x14ac:dyDescent="0.2">
      <c r="A1012" s="2249"/>
      <c r="B1012" s="94">
        <v>23</v>
      </c>
      <c r="C1012" s="437"/>
      <c r="D1012" s="437" t="s">
        <v>843</v>
      </c>
      <c r="E1012" s="437">
        <f>SUM(E993:E1011)</f>
        <v>1215</v>
      </c>
      <c r="F1012" s="769">
        <f>SUM(F993:F1011)</f>
        <v>1215</v>
      </c>
      <c r="G1012" s="96"/>
      <c r="H1012" s="113"/>
      <c r="I1012" s="113"/>
      <c r="J1012" s="113"/>
      <c r="K1012" s="113"/>
      <c r="L1012" s="113"/>
      <c r="M1012" s="113"/>
      <c r="N1012" s="113"/>
      <c r="O1012" s="99"/>
      <c r="P1012" s="99">
        <f t="shared" ref="P1012:BN1012" si="90">SUM(P993:P1006)</f>
        <v>30</v>
      </c>
      <c r="Q1012" s="99">
        <f t="shared" si="90"/>
        <v>30</v>
      </c>
      <c r="R1012" s="99">
        <f t="shared" si="90"/>
        <v>30</v>
      </c>
      <c r="S1012" s="99">
        <f t="shared" si="90"/>
        <v>25</v>
      </c>
      <c r="T1012" s="99">
        <f t="shared" si="90"/>
        <v>20</v>
      </c>
      <c r="U1012" s="99">
        <f t="shared" si="90"/>
        <v>25</v>
      </c>
      <c r="V1012" s="99">
        <f t="shared" si="90"/>
        <v>20</v>
      </c>
      <c r="W1012" s="99">
        <f t="shared" si="90"/>
        <v>20</v>
      </c>
      <c r="X1012" s="99">
        <f t="shared" si="90"/>
        <v>20</v>
      </c>
      <c r="Y1012" s="99">
        <f t="shared" si="90"/>
        <v>20</v>
      </c>
      <c r="Z1012" s="99">
        <f t="shared" si="90"/>
        <v>25</v>
      </c>
      <c r="AA1012" s="99">
        <f t="shared" si="90"/>
        <v>20</v>
      </c>
      <c r="AB1012" s="99">
        <f t="shared" si="90"/>
        <v>0</v>
      </c>
      <c r="AC1012" s="99">
        <f t="shared" si="90"/>
        <v>25</v>
      </c>
      <c r="AD1012" s="99">
        <f t="shared" si="90"/>
        <v>25</v>
      </c>
      <c r="AE1012" s="99">
        <f t="shared" si="90"/>
        <v>25</v>
      </c>
      <c r="AF1012" s="99">
        <f t="shared" si="90"/>
        <v>25</v>
      </c>
      <c r="AG1012" s="99">
        <f t="shared" si="90"/>
        <v>25</v>
      </c>
      <c r="AH1012" s="99">
        <f t="shared" si="90"/>
        <v>25</v>
      </c>
      <c r="AI1012" s="99">
        <f t="shared" si="90"/>
        <v>30</v>
      </c>
      <c r="AJ1012" s="99">
        <f t="shared" si="90"/>
        <v>0</v>
      </c>
      <c r="AK1012" s="99">
        <f t="shared" si="90"/>
        <v>0</v>
      </c>
      <c r="AL1012" s="99">
        <f t="shared" si="90"/>
        <v>0</v>
      </c>
      <c r="AM1012" s="99">
        <f t="shared" si="90"/>
        <v>0</v>
      </c>
      <c r="AN1012" s="99">
        <f t="shared" si="90"/>
        <v>0</v>
      </c>
      <c r="AO1012" s="123">
        <f t="shared" si="90"/>
        <v>0</v>
      </c>
      <c r="AP1012" s="124">
        <f t="shared" si="90"/>
        <v>0</v>
      </c>
      <c r="AQ1012" s="125">
        <f t="shared" si="90"/>
        <v>0</v>
      </c>
      <c r="AR1012" s="99">
        <f t="shared" si="90"/>
        <v>0</v>
      </c>
      <c r="AS1012" s="99">
        <f t="shared" si="90"/>
        <v>0</v>
      </c>
      <c r="AT1012" s="99">
        <f t="shared" si="90"/>
        <v>0</v>
      </c>
      <c r="AU1012" s="99">
        <f t="shared" si="90"/>
        <v>0</v>
      </c>
      <c r="AV1012" s="99">
        <f t="shared" si="90"/>
        <v>0</v>
      </c>
      <c r="AW1012" s="99">
        <f t="shared" si="90"/>
        <v>0</v>
      </c>
      <c r="AX1012" s="99">
        <f t="shared" si="90"/>
        <v>0</v>
      </c>
      <c r="AY1012" s="99">
        <f t="shared" si="90"/>
        <v>30</v>
      </c>
      <c r="AZ1012" s="99">
        <f t="shared" si="90"/>
        <v>30</v>
      </c>
      <c r="BA1012" s="99">
        <f t="shared" si="90"/>
        <v>0</v>
      </c>
      <c r="BB1012" s="99">
        <f t="shared" si="90"/>
        <v>0</v>
      </c>
      <c r="BC1012" s="99">
        <f t="shared" si="90"/>
        <v>0</v>
      </c>
      <c r="BD1012" s="99">
        <f t="shared" si="90"/>
        <v>0</v>
      </c>
      <c r="BE1012" s="99">
        <f t="shared" si="90"/>
        <v>0</v>
      </c>
      <c r="BF1012" s="99">
        <f t="shared" si="90"/>
        <v>0</v>
      </c>
      <c r="BG1012" s="99">
        <f t="shared" si="90"/>
        <v>0</v>
      </c>
      <c r="BH1012" s="99">
        <f t="shared" si="90"/>
        <v>0</v>
      </c>
      <c r="BI1012" s="99">
        <f t="shared" si="90"/>
        <v>0</v>
      </c>
      <c r="BJ1012" s="126">
        <f t="shared" si="90"/>
        <v>0</v>
      </c>
      <c r="BK1012" s="127">
        <f t="shared" si="90"/>
        <v>0</v>
      </c>
      <c r="BL1012" s="127">
        <f t="shared" si="90"/>
        <v>0</v>
      </c>
      <c r="BM1012" s="127">
        <f t="shared" si="90"/>
        <v>0</v>
      </c>
      <c r="BN1012" s="128">
        <f t="shared" si="90"/>
        <v>0</v>
      </c>
    </row>
    <row r="1013" spans="1:66" ht="15" x14ac:dyDescent="0.25">
      <c r="A1013" s="808"/>
      <c r="B1013" s="76" t="s">
        <v>1812</v>
      </c>
      <c r="C1013" s="133" t="s">
        <v>153</v>
      </c>
      <c r="D1013" s="133" t="s">
        <v>1060</v>
      </c>
      <c r="E1013" s="429">
        <v>30</v>
      </c>
      <c r="F1013" s="766">
        <v>30</v>
      </c>
      <c r="G1013" s="444" t="s">
        <v>413</v>
      </c>
      <c r="H1013" s="141" t="s">
        <v>422</v>
      </c>
      <c r="I1013" s="141"/>
      <c r="J1013" s="141">
        <v>10</v>
      </c>
      <c r="K1013" s="141">
        <v>10</v>
      </c>
      <c r="L1013" s="141">
        <v>10</v>
      </c>
      <c r="M1013" s="141"/>
      <c r="N1013" s="141"/>
      <c r="O1013" s="119"/>
      <c r="P1013" s="119"/>
      <c r="Q1013" s="119"/>
      <c r="R1013" s="119"/>
      <c r="S1013" s="119"/>
      <c r="T1013" s="119"/>
      <c r="U1013" s="119"/>
      <c r="V1013" s="119"/>
      <c r="W1013" s="119"/>
      <c r="X1013" s="119"/>
      <c r="Y1013" s="119"/>
      <c r="Z1013" s="119"/>
      <c r="AA1013" s="119"/>
      <c r="AB1013" s="119"/>
      <c r="AC1013" s="119"/>
      <c r="AD1013" s="119"/>
      <c r="AE1013" s="119"/>
      <c r="AF1013" s="119"/>
      <c r="AG1013" s="119"/>
      <c r="AH1013" s="120"/>
      <c r="AI1013" s="120"/>
      <c r="AJ1013" s="120"/>
      <c r="AK1013" s="120"/>
      <c r="AL1013" s="120"/>
      <c r="AM1013" s="120"/>
      <c r="AN1013" s="120"/>
      <c r="AO1013" s="100"/>
      <c r="AP1013" s="101"/>
      <c r="AQ1013" s="102"/>
      <c r="AR1013" s="120"/>
      <c r="AS1013" s="120"/>
      <c r="AT1013" s="120"/>
      <c r="AU1013" s="120"/>
      <c r="AV1013" s="120"/>
      <c r="AW1013" s="120"/>
      <c r="AX1013" s="120"/>
      <c r="AY1013" s="120"/>
      <c r="AZ1013" s="120"/>
      <c r="BA1013" s="120"/>
      <c r="BB1013" s="120"/>
      <c r="BC1013" s="120"/>
      <c r="BD1013" s="120"/>
      <c r="BE1013" s="120"/>
      <c r="BF1013" s="120"/>
      <c r="BG1013" s="120"/>
      <c r="BH1013" s="120"/>
      <c r="BI1013" s="120"/>
      <c r="BJ1013" s="83"/>
      <c r="BK1013" s="84"/>
      <c r="BL1013" s="84"/>
      <c r="BM1013" s="84"/>
      <c r="BN1013" s="85"/>
    </row>
    <row r="1014" spans="1:66" ht="15" x14ac:dyDescent="0.25">
      <c r="A1014" s="808"/>
      <c r="B1014" s="76" t="s">
        <v>1812</v>
      </c>
      <c r="C1014" s="133" t="s">
        <v>154</v>
      </c>
      <c r="D1014" s="133" t="s">
        <v>136</v>
      </c>
      <c r="E1014" s="429">
        <v>15</v>
      </c>
      <c r="F1014" s="766">
        <v>15</v>
      </c>
      <c r="G1014" s="444" t="s">
        <v>413</v>
      </c>
      <c r="H1014" s="141" t="s">
        <v>418</v>
      </c>
      <c r="I1014" s="141"/>
      <c r="J1014" s="141"/>
      <c r="K1014" s="141"/>
      <c r="L1014" s="141"/>
      <c r="M1014" s="141">
        <v>5</v>
      </c>
      <c r="N1014" s="141">
        <v>10</v>
      </c>
      <c r="O1014" s="119"/>
      <c r="P1014" s="119"/>
      <c r="Q1014" s="119"/>
      <c r="R1014" s="119"/>
      <c r="S1014" s="119"/>
      <c r="T1014" s="119"/>
      <c r="U1014" s="119"/>
      <c r="V1014" s="119"/>
      <c r="W1014" s="119"/>
      <c r="X1014" s="119"/>
      <c r="Y1014" s="119"/>
      <c r="Z1014" s="119"/>
      <c r="AA1014" s="119"/>
      <c r="AB1014" s="119"/>
      <c r="AC1014" s="119"/>
      <c r="AD1014" s="119"/>
      <c r="AE1014" s="119"/>
      <c r="AF1014" s="119"/>
      <c r="AG1014" s="119"/>
      <c r="AH1014" s="120"/>
      <c r="AI1014" s="120"/>
      <c r="AJ1014" s="120"/>
      <c r="AK1014" s="120"/>
      <c r="AL1014" s="120"/>
      <c r="AM1014" s="120"/>
      <c r="AN1014" s="120"/>
      <c r="AO1014" s="100"/>
      <c r="AP1014" s="101"/>
      <c r="AQ1014" s="102"/>
      <c r="AR1014" s="120"/>
      <c r="AS1014" s="120"/>
      <c r="AT1014" s="120"/>
      <c r="AU1014" s="120"/>
      <c r="AV1014" s="120"/>
      <c r="AW1014" s="120"/>
      <c r="AX1014" s="120"/>
      <c r="AY1014" s="120"/>
      <c r="AZ1014" s="120"/>
      <c r="BA1014" s="120"/>
      <c r="BB1014" s="120"/>
      <c r="BC1014" s="120"/>
      <c r="BD1014" s="120"/>
      <c r="BE1014" s="120"/>
      <c r="BF1014" s="120"/>
      <c r="BG1014" s="120"/>
      <c r="BH1014" s="120"/>
      <c r="BI1014" s="120"/>
      <c r="BJ1014" s="83"/>
      <c r="BK1014" s="84"/>
      <c r="BL1014" s="84"/>
      <c r="BM1014" s="84"/>
      <c r="BN1014" s="85"/>
    </row>
    <row r="1015" spans="1:66" ht="15" x14ac:dyDescent="0.25">
      <c r="A1015" s="808"/>
      <c r="B1015" s="76" t="s">
        <v>1812</v>
      </c>
      <c r="C1015" s="93" t="s">
        <v>158</v>
      </c>
      <c r="D1015" s="433" t="s">
        <v>852</v>
      </c>
      <c r="E1015" s="429">
        <v>90</v>
      </c>
      <c r="F1015" s="766">
        <v>90</v>
      </c>
      <c r="G1015" s="108" t="s">
        <v>372</v>
      </c>
      <c r="H1015" s="141" t="s">
        <v>142</v>
      </c>
      <c r="I1015" s="141"/>
      <c r="J1015" s="141"/>
      <c r="K1015" s="141"/>
      <c r="L1015" s="141"/>
      <c r="M1015" s="141"/>
      <c r="N1015" s="141"/>
      <c r="O1015" s="109"/>
      <c r="P1015" s="109">
        <v>30</v>
      </c>
      <c r="Q1015" s="109">
        <v>30</v>
      </c>
      <c r="R1015" s="109">
        <v>30</v>
      </c>
      <c r="S1015" s="109"/>
      <c r="T1015" s="119"/>
      <c r="U1015" s="119"/>
      <c r="V1015" s="119"/>
      <c r="W1015" s="119"/>
      <c r="X1015" s="119"/>
      <c r="Y1015" s="119"/>
      <c r="Z1015" s="119"/>
      <c r="AA1015" s="119"/>
      <c r="AB1015" s="119"/>
      <c r="AC1015" s="119"/>
      <c r="AD1015" s="119"/>
      <c r="AE1015" s="119"/>
      <c r="AF1015" s="119"/>
      <c r="AG1015" s="119"/>
      <c r="AH1015" s="119"/>
      <c r="AI1015" s="119"/>
      <c r="AJ1015" s="119"/>
      <c r="AK1015" s="119"/>
      <c r="AL1015" s="119"/>
      <c r="AM1015" s="119"/>
      <c r="AN1015" s="119"/>
      <c r="AO1015" s="100"/>
      <c r="AP1015" s="101"/>
      <c r="AQ1015" s="102"/>
      <c r="AR1015" s="119"/>
      <c r="AS1015" s="119"/>
      <c r="AT1015" s="119"/>
      <c r="AU1015" s="119"/>
      <c r="AV1015" s="120"/>
      <c r="AW1015" s="120"/>
      <c r="AX1015" s="120"/>
      <c r="AY1015" s="120"/>
      <c r="AZ1015" s="120"/>
      <c r="BA1015" s="120"/>
      <c r="BB1015" s="120"/>
      <c r="BC1015" s="120"/>
      <c r="BD1015" s="120"/>
      <c r="BE1015" s="120"/>
      <c r="BF1015" s="120"/>
      <c r="BG1015" s="120"/>
      <c r="BH1015" s="120"/>
      <c r="BI1015" s="120"/>
      <c r="BJ1015" s="83"/>
      <c r="BK1015" s="84"/>
      <c r="BL1015" s="84"/>
      <c r="BM1015" s="84"/>
      <c r="BN1015" s="85"/>
    </row>
    <row r="1016" spans="1:66" ht="15" x14ac:dyDescent="0.25">
      <c r="A1016" s="808"/>
      <c r="B1016" s="76" t="s">
        <v>1812</v>
      </c>
      <c r="C1016" s="93" t="s">
        <v>159</v>
      </c>
      <c r="D1016" s="434" t="s">
        <v>59</v>
      </c>
      <c r="E1016" s="438">
        <v>30</v>
      </c>
      <c r="F1016" s="770">
        <v>30</v>
      </c>
      <c r="G1016" s="444" t="s">
        <v>413</v>
      </c>
      <c r="H1016" s="141" t="s">
        <v>422</v>
      </c>
      <c r="I1016" s="141"/>
      <c r="J1016" s="141"/>
      <c r="K1016" s="141"/>
      <c r="L1016" s="141"/>
      <c r="M1016" s="141"/>
      <c r="N1016" s="141">
        <v>15</v>
      </c>
      <c r="O1016" s="119">
        <v>15</v>
      </c>
      <c r="P1016" s="119"/>
      <c r="Q1016" s="119"/>
      <c r="R1016" s="119"/>
      <c r="S1016" s="119"/>
      <c r="T1016" s="119"/>
      <c r="U1016" s="119"/>
      <c r="V1016" s="119"/>
      <c r="W1016" s="119"/>
      <c r="X1016" s="119"/>
      <c r="Y1016" s="119"/>
      <c r="Z1016" s="119"/>
      <c r="AA1016" s="119"/>
      <c r="AB1016" s="119"/>
      <c r="AC1016" s="119"/>
      <c r="AD1016" s="119"/>
      <c r="AE1016" s="119"/>
      <c r="AF1016" s="119"/>
      <c r="AG1016" s="119"/>
      <c r="AH1016" s="119"/>
      <c r="AI1016" s="120"/>
      <c r="AJ1016" s="120"/>
      <c r="AK1016" s="120"/>
      <c r="AL1016" s="120"/>
      <c r="AM1016" s="120"/>
      <c r="AN1016" s="120"/>
      <c r="AO1016" s="100"/>
      <c r="AP1016" s="101"/>
      <c r="AQ1016" s="102"/>
      <c r="AR1016" s="120"/>
      <c r="AS1016" s="120"/>
      <c r="AT1016" s="120"/>
      <c r="AU1016" s="120"/>
      <c r="AV1016" s="120"/>
      <c r="AW1016" s="120"/>
      <c r="AX1016" s="120"/>
      <c r="AY1016" s="120"/>
      <c r="AZ1016" s="120"/>
      <c r="BA1016" s="120"/>
      <c r="BB1016" s="120"/>
      <c r="BC1016" s="120"/>
      <c r="BD1016" s="120"/>
      <c r="BE1016" s="120"/>
      <c r="BF1016" s="120"/>
      <c r="BG1016" s="120"/>
      <c r="BH1016" s="120"/>
      <c r="BI1016" s="120"/>
      <c r="BJ1016" s="83"/>
      <c r="BK1016" s="84"/>
      <c r="BL1016" s="84"/>
      <c r="BM1016" s="84"/>
      <c r="BN1016" s="85"/>
    </row>
    <row r="1017" spans="1:66" ht="15" x14ac:dyDescent="0.25">
      <c r="A1017" s="808"/>
      <c r="B1017" s="76" t="s">
        <v>1812</v>
      </c>
      <c r="C1017" s="93" t="s">
        <v>167</v>
      </c>
      <c r="D1017" s="461" t="s">
        <v>1053</v>
      </c>
      <c r="E1017" s="462">
        <v>45</v>
      </c>
      <c r="F1017" s="776">
        <v>45</v>
      </c>
      <c r="G1017" s="108" t="s">
        <v>372</v>
      </c>
      <c r="H1017" s="141" t="s">
        <v>142</v>
      </c>
      <c r="I1017" s="141"/>
      <c r="J1017" s="141"/>
      <c r="K1017" s="141"/>
      <c r="L1017" s="141"/>
      <c r="M1017" s="141"/>
      <c r="N1017" s="141"/>
      <c r="O1017" s="119"/>
      <c r="P1017" s="119"/>
      <c r="Q1017" s="119"/>
      <c r="R1017" s="119"/>
      <c r="S1017" s="119">
        <v>25</v>
      </c>
      <c r="T1017" s="119">
        <v>20</v>
      </c>
      <c r="U1017" s="119"/>
      <c r="V1017" s="119"/>
      <c r="W1017" s="119"/>
      <c r="X1017" s="119"/>
      <c r="Y1017" s="119"/>
      <c r="Z1017" s="119"/>
      <c r="AA1017" s="119"/>
      <c r="AB1017" s="119"/>
      <c r="AC1017" s="119"/>
      <c r="AD1017" s="119"/>
      <c r="AE1017" s="119"/>
      <c r="AF1017" s="119"/>
      <c r="AG1017" s="119"/>
      <c r="AH1017" s="119"/>
      <c r="AI1017" s="119"/>
      <c r="AJ1017" s="119"/>
      <c r="AK1017" s="119"/>
      <c r="AL1017" s="119"/>
      <c r="AM1017" s="119"/>
      <c r="AN1017" s="119"/>
      <c r="AO1017" s="100"/>
      <c r="AP1017" s="101"/>
      <c r="AQ1017" s="102"/>
      <c r="AR1017" s="119"/>
      <c r="AS1017" s="119"/>
      <c r="AT1017" s="119"/>
      <c r="AU1017" s="119"/>
      <c r="AV1017" s="119"/>
      <c r="AW1017" s="120"/>
      <c r="AX1017" s="120"/>
      <c r="AY1017" s="120"/>
      <c r="AZ1017" s="120"/>
      <c r="BA1017" s="120"/>
      <c r="BB1017" s="120"/>
      <c r="BC1017" s="120"/>
      <c r="BD1017" s="120"/>
      <c r="BE1017" s="120"/>
      <c r="BF1017" s="120"/>
      <c r="BG1017" s="120"/>
      <c r="BH1017" s="120"/>
      <c r="BI1017" s="120"/>
      <c r="BJ1017" s="83"/>
      <c r="BK1017" s="84"/>
      <c r="BL1017" s="84"/>
      <c r="BM1017" s="84"/>
      <c r="BN1017" s="85"/>
    </row>
    <row r="1018" spans="1:66" ht="15" x14ac:dyDescent="0.25">
      <c r="A1018" s="808"/>
      <c r="B1018" s="76" t="s">
        <v>1812</v>
      </c>
      <c r="C1018" s="435" t="s">
        <v>161</v>
      </c>
      <c r="D1018" s="463" t="s">
        <v>1095</v>
      </c>
      <c r="E1018" s="436">
        <v>45</v>
      </c>
      <c r="F1018" s="768">
        <v>45</v>
      </c>
      <c r="G1018" s="432" t="s">
        <v>372</v>
      </c>
      <c r="H1018" s="141" t="s">
        <v>142</v>
      </c>
      <c r="I1018" s="141"/>
      <c r="J1018" s="141"/>
      <c r="K1018" s="141"/>
      <c r="L1018" s="141"/>
      <c r="M1018" s="141"/>
      <c r="N1018" s="141"/>
      <c r="O1018" s="119"/>
      <c r="P1018" s="119"/>
      <c r="Q1018" s="119"/>
      <c r="R1018" s="119"/>
      <c r="S1018" s="119"/>
      <c r="T1018" s="119"/>
      <c r="U1018" s="119"/>
      <c r="V1018" s="119"/>
      <c r="W1018" s="119"/>
      <c r="X1018" s="119"/>
      <c r="Y1018" s="119"/>
      <c r="Z1018" s="119">
        <v>25</v>
      </c>
      <c r="AA1018" s="119">
        <v>20</v>
      </c>
      <c r="AB1018" s="92"/>
      <c r="AC1018" s="92"/>
      <c r="AD1018" s="119"/>
      <c r="AE1018" s="119"/>
      <c r="AF1018" s="119"/>
      <c r="AG1018" s="119"/>
      <c r="AH1018" s="120"/>
      <c r="AI1018" s="120"/>
      <c r="AJ1018" s="120"/>
      <c r="AK1018" s="119"/>
      <c r="AL1018" s="119"/>
      <c r="AM1018" s="119"/>
      <c r="AN1018" s="119"/>
      <c r="AO1018" s="100"/>
      <c r="AP1018" s="101"/>
      <c r="AQ1018" s="102"/>
      <c r="AR1018" s="119"/>
      <c r="AS1018" s="119"/>
      <c r="AT1018" s="119"/>
      <c r="AU1018" s="119"/>
      <c r="AV1018" s="119"/>
      <c r="AW1018" s="119"/>
      <c r="AX1018" s="119"/>
      <c r="AY1018" s="119"/>
      <c r="AZ1018" s="120"/>
      <c r="BA1018" s="120"/>
      <c r="BB1018" s="120"/>
      <c r="BC1018" s="120"/>
      <c r="BD1018" s="120"/>
      <c r="BE1018" s="120"/>
      <c r="BF1018" s="120"/>
      <c r="BG1018" s="120"/>
      <c r="BH1018" s="120"/>
      <c r="BI1018" s="120"/>
      <c r="BJ1018" s="83"/>
      <c r="BK1018" s="84"/>
      <c r="BL1018" s="84"/>
      <c r="BM1018" s="84"/>
      <c r="BN1018" s="85"/>
    </row>
    <row r="1019" spans="1:66" ht="15" x14ac:dyDescent="0.25">
      <c r="A1019" s="808"/>
      <c r="B1019" s="76" t="s">
        <v>1812</v>
      </c>
      <c r="C1019" s="435" t="s">
        <v>1096</v>
      </c>
      <c r="D1019" s="463" t="s">
        <v>1063</v>
      </c>
      <c r="E1019" s="436">
        <v>45</v>
      </c>
      <c r="F1019" s="768">
        <v>45</v>
      </c>
      <c r="G1019" s="432" t="s">
        <v>372</v>
      </c>
      <c r="H1019" s="141" t="s">
        <v>142</v>
      </c>
      <c r="I1019" s="141"/>
      <c r="J1019" s="141"/>
      <c r="K1019" s="141"/>
      <c r="L1019" s="141"/>
      <c r="M1019" s="141"/>
      <c r="N1019" s="141"/>
      <c r="O1019" s="119"/>
      <c r="P1019" s="119"/>
      <c r="Q1019" s="119"/>
      <c r="R1019" s="119"/>
      <c r="S1019" s="119"/>
      <c r="T1019" s="119"/>
      <c r="U1019" s="119">
        <v>25</v>
      </c>
      <c r="V1019" s="119">
        <v>20</v>
      </c>
      <c r="W1019" s="119"/>
      <c r="X1019" s="119"/>
      <c r="Y1019" s="119"/>
      <c r="Z1019" s="119"/>
      <c r="AA1019" s="119"/>
      <c r="AB1019" s="92"/>
      <c r="AC1019" s="92"/>
      <c r="AD1019" s="119"/>
      <c r="AE1019" s="119"/>
      <c r="AF1019" s="119"/>
      <c r="AG1019" s="119"/>
      <c r="AH1019" s="120"/>
      <c r="AI1019" s="120"/>
      <c r="AJ1019" s="120"/>
      <c r="AK1019" s="119"/>
      <c r="AL1019" s="119"/>
      <c r="AM1019" s="119"/>
      <c r="AN1019" s="119"/>
      <c r="AO1019" s="100"/>
      <c r="AP1019" s="101"/>
      <c r="AQ1019" s="102"/>
      <c r="AR1019" s="119"/>
      <c r="AS1019" s="119"/>
      <c r="AT1019" s="119"/>
      <c r="AU1019" s="119"/>
      <c r="AV1019" s="119"/>
      <c r="AW1019" s="119"/>
      <c r="AX1019" s="119"/>
      <c r="AY1019" s="119"/>
      <c r="AZ1019" s="120"/>
      <c r="BA1019" s="120"/>
      <c r="BB1019" s="120"/>
      <c r="BC1019" s="120"/>
      <c r="BD1019" s="120"/>
      <c r="BE1019" s="120"/>
      <c r="BF1019" s="120"/>
      <c r="BG1019" s="120"/>
      <c r="BH1019" s="120"/>
      <c r="BI1019" s="120"/>
      <c r="BJ1019" s="83"/>
      <c r="BK1019" s="84"/>
      <c r="BL1019" s="84"/>
      <c r="BM1019" s="84"/>
      <c r="BN1019" s="85"/>
    </row>
    <row r="1020" spans="1:66" ht="15" x14ac:dyDescent="0.25">
      <c r="A1020" s="808"/>
      <c r="B1020" s="76" t="s">
        <v>1812</v>
      </c>
      <c r="C1020" s="435" t="s">
        <v>1030</v>
      </c>
      <c r="D1020" s="464" t="s">
        <v>1031</v>
      </c>
      <c r="E1020" s="436">
        <v>60</v>
      </c>
      <c r="F1020" s="768">
        <v>60</v>
      </c>
      <c r="G1020" s="430" t="s">
        <v>312</v>
      </c>
      <c r="H1020" s="141" t="s">
        <v>1032</v>
      </c>
      <c r="I1020" s="141"/>
      <c r="J1020" s="141"/>
      <c r="K1020" s="141"/>
      <c r="L1020" s="141"/>
      <c r="M1020" s="141"/>
      <c r="N1020" s="141"/>
      <c r="O1020" s="119"/>
      <c r="P1020" s="119"/>
      <c r="Q1020" s="119"/>
      <c r="R1020" s="119"/>
      <c r="S1020" s="119"/>
      <c r="T1020" s="119"/>
      <c r="U1020" s="119"/>
      <c r="V1020" s="119"/>
      <c r="W1020" s="119">
        <v>20</v>
      </c>
      <c r="X1020" s="119">
        <v>20</v>
      </c>
      <c r="Y1020" s="119">
        <v>20</v>
      </c>
      <c r="Z1020" s="119"/>
      <c r="AA1020" s="119"/>
      <c r="AB1020" s="119"/>
      <c r="AC1020" s="119"/>
      <c r="AD1020" s="119"/>
      <c r="AE1020" s="119"/>
      <c r="AF1020" s="119"/>
      <c r="AG1020" s="119"/>
      <c r="AH1020" s="120"/>
      <c r="AI1020" s="120"/>
      <c r="AJ1020" s="120"/>
      <c r="AK1020" s="119"/>
      <c r="AL1020" s="119"/>
      <c r="AM1020" s="119"/>
      <c r="AN1020" s="119"/>
      <c r="AO1020" s="100"/>
      <c r="AP1020" s="101"/>
      <c r="AQ1020" s="102"/>
      <c r="AR1020" s="119"/>
      <c r="AS1020" s="119"/>
      <c r="AT1020" s="119"/>
      <c r="AU1020" s="119"/>
      <c r="AV1020" s="119"/>
      <c r="AW1020" s="119"/>
      <c r="AX1020" s="119"/>
      <c r="AY1020" s="119"/>
      <c r="AZ1020" s="120"/>
      <c r="BA1020" s="120"/>
      <c r="BB1020" s="120"/>
      <c r="BC1020" s="120"/>
      <c r="BD1020" s="120"/>
      <c r="BE1020" s="120"/>
      <c r="BF1020" s="120"/>
      <c r="BG1020" s="120"/>
      <c r="BH1020" s="120"/>
      <c r="BI1020" s="120"/>
      <c r="BJ1020" s="83"/>
      <c r="BK1020" s="84"/>
      <c r="BL1020" s="84"/>
      <c r="BM1020" s="84"/>
      <c r="BN1020" s="85"/>
    </row>
    <row r="1021" spans="1:66" ht="15" x14ac:dyDescent="0.25">
      <c r="A1021" s="808"/>
      <c r="B1021" s="76" t="s">
        <v>1812</v>
      </c>
      <c r="C1021" s="435" t="s">
        <v>163</v>
      </c>
      <c r="D1021" s="463" t="s">
        <v>1097</v>
      </c>
      <c r="E1021" s="436">
        <v>90</v>
      </c>
      <c r="F1021" s="768">
        <v>90</v>
      </c>
      <c r="G1021" s="430" t="s">
        <v>378</v>
      </c>
      <c r="H1021" s="141" t="s">
        <v>131</v>
      </c>
      <c r="I1021" s="141">
        <v>15</v>
      </c>
      <c r="J1021" s="141">
        <v>30</v>
      </c>
      <c r="K1021" s="141">
        <v>25</v>
      </c>
      <c r="L1021" s="141"/>
      <c r="M1021" s="141"/>
      <c r="N1021" s="141"/>
      <c r="O1021" s="119"/>
      <c r="P1021" s="119"/>
      <c r="Q1021" s="119"/>
      <c r="R1021" s="119"/>
      <c r="S1021" s="119"/>
      <c r="T1021" s="119"/>
      <c r="U1021" s="119"/>
      <c r="V1021" s="119"/>
      <c r="W1021" s="119"/>
      <c r="X1021" s="119"/>
      <c r="Y1021" s="119"/>
      <c r="Z1021" s="119"/>
      <c r="AA1021" s="119"/>
      <c r="AB1021" s="119"/>
      <c r="AC1021" s="119"/>
      <c r="AD1021" s="119"/>
      <c r="AE1021" s="119"/>
      <c r="AF1021" s="119"/>
      <c r="AG1021" s="119"/>
      <c r="AH1021" s="120"/>
      <c r="AI1021" s="120"/>
      <c r="AJ1021" s="120"/>
      <c r="AK1021" s="119"/>
      <c r="AL1021" s="119"/>
      <c r="AM1021" s="119"/>
      <c r="AN1021" s="119"/>
      <c r="AO1021" s="100"/>
      <c r="AP1021" s="101"/>
      <c r="AQ1021" s="102"/>
      <c r="AR1021" s="119"/>
      <c r="AS1021" s="119"/>
      <c r="AT1021" s="119"/>
      <c r="AU1021" s="119"/>
      <c r="AV1021" s="119"/>
      <c r="AW1021" s="120"/>
      <c r="AX1021" s="120"/>
      <c r="AY1021" s="119"/>
      <c r="AZ1021" s="119"/>
      <c r="BA1021" s="119"/>
      <c r="BB1021" s="119"/>
      <c r="BC1021" s="119"/>
      <c r="BD1021" s="120"/>
      <c r="BE1021" s="120"/>
      <c r="BF1021" s="120"/>
      <c r="BG1021" s="120"/>
      <c r="BH1021" s="120"/>
      <c r="BI1021" s="120"/>
      <c r="BJ1021" s="83"/>
      <c r="BK1021" s="84"/>
      <c r="BL1021" s="84"/>
      <c r="BM1021" s="84"/>
      <c r="BN1021" s="85"/>
    </row>
    <row r="1022" spans="1:66" ht="15" x14ac:dyDescent="0.25">
      <c r="A1022" s="808"/>
      <c r="B1022" s="76" t="s">
        <v>1812</v>
      </c>
      <c r="C1022" s="435" t="s">
        <v>164</v>
      </c>
      <c r="D1022" s="463" t="s">
        <v>1098</v>
      </c>
      <c r="E1022" s="436">
        <v>60</v>
      </c>
      <c r="F1022" s="768">
        <v>60</v>
      </c>
      <c r="G1022" s="430" t="s">
        <v>365</v>
      </c>
      <c r="H1022" s="141" t="s">
        <v>130</v>
      </c>
      <c r="I1022" s="141"/>
      <c r="J1022" s="141"/>
      <c r="K1022" s="141"/>
      <c r="L1022" s="141"/>
      <c r="M1022" s="141"/>
      <c r="N1022" s="141"/>
      <c r="O1022" s="119"/>
      <c r="P1022" s="119"/>
      <c r="Q1022" s="119"/>
      <c r="R1022" s="119"/>
      <c r="S1022" s="119"/>
      <c r="T1022" s="119"/>
      <c r="U1022" s="119"/>
      <c r="V1022" s="119"/>
      <c r="W1022" s="119"/>
      <c r="X1022" s="119"/>
      <c r="Y1022" s="119"/>
      <c r="Z1022" s="119"/>
      <c r="AA1022" s="119"/>
      <c r="AB1022" s="119"/>
      <c r="AC1022" s="119">
        <v>25</v>
      </c>
      <c r="AD1022" s="119">
        <v>25</v>
      </c>
      <c r="AE1022" s="119">
        <v>10</v>
      </c>
      <c r="AF1022" s="119"/>
      <c r="AG1022" s="119"/>
      <c r="AH1022" s="120"/>
      <c r="AI1022" s="120"/>
      <c r="AJ1022" s="120"/>
      <c r="AK1022" s="119"/>
      <c r="AL1022" s="119"/>
      <c r="AM1022" s="119"/>
      <c r="AN1022" s="119"/>
      <c r="AO1022" s="100"/>
      <c r="AP1022" s="101"/>
      <c r="AQ1022" s="102"/>
      <c r="AR1022" s="119"/>
      <c r="AS1022" s="119"/>
      <c r="AT1022" s="119"/>
      <c r="AU1022" s="119"/>
      <c r="AV1022" s="119"/>
      <c r="AW1022" s="120"/>
      <c r="AX1022" s="120"/>
      <c r="AY1022" s="119"/>
      <c r="AZ1022" s="119"/>
      <c r="BA1022" s="119"/>
      <c r="BB1022" s="119"/>
      <c r="BC1022" s="119"/>
      <c r="BD1022" s="120"/>
      <c r="BE1022" s="120"/>
      <c r="BF1022" s="120"/>
      <c r="BG1022" s="120"/>
      <c r="BH1022" s="120"/>
      <c r="BI1022" s="120"/>
      <c r="BJ1022" s="83"/>
      <c r="BK1022" s="84"/>
      <c r="BL1022" s="84"/>
      <c r="BM1022" s="84"/>
      <c r="BN1022" s="85"/>
    </row>
    <row r="1023" spans="1:66" ht="15" x14ac:dyDescent="0.25">
      <c r="A1023" s="808"/>
      <c r="B1023" s="76" t="s">
        <v>1812</v>
      </c>
      <c r="C1023" s="435" t="s">
        <v>165</v>
      </c>
      <c r="D1023" s="463" t="s">
        <v>1099</v>
      </c>
      <c r="E1023" s="436">
        <v>60</v>
      </c>
      <c r="F1023" s="768">
        <v>60</v>
      </c>
      <c r="G1023" s="430" t="s">
        <v>365</v>
      </c>
      <c r="H1023" s="141" t="s">
        <v>130</v>
      </c>
      <c r="I1023" s="141"/>
      <c r="J1023" s="141"/>
      <c r="K1023" s="141"/>
      <c r="L1023" s="141"/>
      <c r="M1023" s="141"/>
      <c r="N1023" s="141"/>
      <c r="O1023" s="119"/>
      <c r="P1023" s="119"/>
      <c r="Q1023" s="119"/>
      <c r="R1023" s="119"/>
      <c r="S1023" s="119"/>
      <c r="T1023" s="119"/>
      <c r="U1023" s="119"/>
      <c r="V1023" s="119"/>
      <c r="W1023" s="119"/>
      <c r="X1023" s="119"/>
      <c r="Y1023" s="119"/>
      <c r="Z1023" s="119"/>
      <c r="AA1023" s="119"/>
      <c r="AB1023" s="119"/>
      <c r="AC1023" s="119"/>
      <c r="AD1023" s="119"/>
      <c r="AE1023" s="119">
        <v>15</v>
      </c>
      <c r="AF1023" s="119">
        <v>25</v>
      </c>
      <c r="AG1023" s="119">
        <v>20</v>
      </c>
      <c r="AH1023" s="120"/>
      <c r="AI1023" s="120"/>
      <c r="AJ1023" s="120"/>
      <c r="AK1023" s="119"/>
      <c r="AL1023" s="119"/>
      <c r="AM1023" s="119"/>
      <c r="AN1023" s="119"/>
      <c r="AO1023" s="100"/>
      <c r="AP1023" s="101"/>
      <c r="AQ1023" s="102"/>
      <c r="AR1023" s="119"/>
      <c r="AS1023" s="119"/>
      <c r="AT1023" s="119"/>
      <c r="AU1023" s="119"/>
      <c r="AV1023" s="119"/>
      <c r="AW1023" s="120"/>
      <c r="AX1023" s="120"/>
      <c r="AY1023" s="119"/>
      <c r="AZ1023" s="119"/>
      <c r="BA1023" s="119"/>
      <c r="BB1023" s="119"/>
      <c r="BC1023" s="119"/>
      <c r="BD1023" s="120"/>
      <c r="BE1023" s="120"/>
      <c r="BF1023" s="120"/>
      <c r="BG1023" s="120"/>
      <c r="BH1023" s="120"/>
      <c r="BI1023" s="120"/>
      <c r="BJ1023" s="83"/>
      <c r="BK1023" s="84"/>
      <c r="BL1023" s="84"/>
      <c r="BM1023" s="84"/>
      <c r="BN1023" s="85"/>
    </row>
    <row r="1024" spans="1:66" ht="15" x14ac:dyDescent="0.25">
      <c r="A1024" s="808"/>
      <c r="B1024" s="76" t="s">
        <v>1812</v>
      </c>
      <c r="C1024" s="435" t="s">
        <v>166</v>
      </c>
      <c r="D1024" s="463" t="s">
        <v>1100</v>
      </c>
      <c r="E1024" s="436">
        <v>60</v>
      </c>
      <c r="F1024" s="768">
        <v>60</v>
      </c>
      <c r="G1024" s="430" t="s">
        <v>365</v>
      </c>
      <c r="H1024" s="141" t="s">
        <v>130</v>
      </c>
      <c r="I1024" s="141"/>
      <c r="J1024" s="141"/>
      <c r="K1024" s="141"/>
      <c r="L1024" s="141"/>
      <c r="M1024" s="141"/>
      <c r="N1024" s="141"/>
      <c r="O1024" s="119"/>
      <c r="P1024" s="119"/>
      <c r="Q1024" s="119"/>
      <c r="R1024" s="119"/>
      <c r="S1024" s="119"/>
      <c r="T1024" s="119"/>
      <c r="U1024" s="119"/>
      <c r="V1024" s="119"/>
      <c r="W1024" s="119"/>
      <c r="X1024" s="119"/>
      <c r="Y1024" s="119"/>
      <c r="Z1024" s="119"/>
      <c r="AA1024" s="119"/>
      <c r="AB1024" s="119"/>
      <c r="AC1024" s="119"/>
      <c r="AD1024" s="119"/>
      <c r="AE1024" s="119"/>
      <c r="AF1024" s="119"/>
      <c r="AG1024" s="119">
        <v>5</v>
      </c>
      <c r="AH1024" s="119">
        <v>25</v>
      </c>
      <c r="AI1024" s="119">
        <v>30</v>
      </c>
      <c r="AJ1024" s="120"/>
      <c r="AK1024" s="119"/>
      <c r="AL1024" s="119"/>
      <c r="AM1024" s="119"/>
      <c r="AN1024" s="119"/>
      <c r="AO1024" s="100"/>
      <c r="AP1024" s="101"/>
      <c r="AQ1024" s="102"/>
      <c r="AR1024" s="119"/>
      <c r="AS1024" s="119"/>
      <c r="AT1024" s="119"/>
      <c r="AU1024" s="119"/>
      <c r="AV1024" s="119"/>
      <c r="AW1024" s="120"/>
      <c r="AX1024" s="120"/>
      <c r="AY1024" s="119"/>
      <c r="AZ1024" s="119"/>
      <c r="BA1024" s="119"/>
      <c r="BB1024" s="119"/>
      <c r="BC1024" s="119"/>
      <c r="BD1024" s="120"/>
      <c r="BE1024" s="120"/>
      <c r="BF1024" s="120"/>
      <c r="BG1024" s="120"/>
      <c r="BH1024" s="120"/>
      <c r="BI1024" s="120"/>
      <c r="BJ1024" s="83"/>
      <c r="BK1024" s="84"/>
      <c r="BL1024" s="84"/>
      <c r="BM1024" s="84"/>
      <c r="BN1024" s="85"/>
    </row>
    <row r="1025" spans="1:66" ht="15" x14ac:dyDescent="0.25">
      <c r="A1025" s="808"/>
      <c r="B1025" s="76" t="s">
        <v>1812</v>
      </c>
      <c r="C1025" s="435" t="s">
        <v>174</v>
      </c>
      <c r="D1025" s="463" t="s">
        <v>1101</v>
      </c>
      <c r="E1025" s="436">
        <v>60</v>
      </c>
      <c r="F1025" s="768">
        <v>60</v>
      </c>
      <c r="G1025" s="430" t="s">
        <v>374</v>
      </c>
      <c r="H1025" s="141" t="s">
        <v>132</v>
      </c>
      <c r="I1025" s="141"/>
      <c r="J1025" s="141"/>
      <c r="K1025" s="141"/>
      <c r="L1025" s="141"/>
      <c r="M1025" s="141"/>
      <c r="N1025" s="141"/>
      <c r="O1025" s="119"/>
      <c r="P1025" s="119"/>
      <c r="Q1025" s="119"/>
      <c r="R1025" s="119"/>
      <c r="S1025" s="119"/>
      <c r="T1025" s="119"/>
      <c r="U1025" s="119"/>
      <c r="V1025" s="119"/>
      <c r="W1025" s="119"/>
      <c r="X1025" s="119"/>
      <c r="Y1025" s="119"/>
      <c r="Z1025" s="119"/>
      <c r="AA1025" s="119"/>
      <c r="AB1025" s="119"/>
      <c r="AC1025" s="119"/>
      <c r="AD1025" s="119"/>
      <c r="AE1025" s="119"/>
      <c r="AF1025" s="119"/>
      <c r="AG1025" s="119"/>
      <c r="AH1025" s="120"/>
      <c r="AI1025" s="120"/>
      <c r="AJ1025" s="120"/>
      <c r="AK1025" s="119"/>
      <c r="AL1025" s="119"/>
      <c r="AM1025" s="119"/>
      <c r="AN1025" s="119"/>
      <c r="AO1025" s="100"/>
      <c r="AP1025" s="101"/>
      <c r="AQ1025" s="102"/>
      <c r="AR1025" s="119"/>
      <c r="AS1025" s="119"/>
      <c r="AT1025" s="119"/>
      <c r="AU1025" s="119"/>
      <c r="AV1025" s="119"/>
      <c r="AW1025" s="120"/>
      <c r="AX1025" s="120"/>
      <c r="AY1025" s="119">
        <v>30</v>
      </c>
      <c r="AZ1025" s="119">
        <v>30</v>
      </c>
      <c r="BA1025" s="119"/>
      <c r="BB1025" s="119"/>
      <c r="BC1025" s="119"/>
      <c r="BD1025" s="119"/>
      <c r="BE1025" s="120"/>
      <c r="BF1025" s="120"/>
      <c r="BG1025" s="120"/>
      <c r="BH1025" s="120"/>
      <c r="BI1025" s="120"/>
      <c r="BJ1025" s="83"/>
      <c r="BK1025" s="84"/>
      <c r="BL1025" s="84"/>
      <c r="BM1025" s="84"/>
      <c r="BN1025" s="85"/>
    </row>
    <row r="1026" spans="1:66" ht="15" x14ac:dyDescent="0.25">
      <c r="A1026" s="808"/>
      <c r="B1026" s="76" t="s">
        <v>1812</v>
      </c>
      <c r="C1026" s="435" t="s">
        <v>173</v>
      </c>
      <c r="D1026" s="463" t="s">
        <v>1056</v>
      </c>
      <c r="E1026" s="436">
        <v>45</v>
      </c>
      <c r="F1026" s="768">
        <v>45</v>
      </c>
      <c r="G1026" s="430" t="s">
        <v>378</v>
      </c>
      <c r="H1026" s="141" t="s">
        <v>131</v>
      </c>
      <c r="I1026" s="141"/>
      <c r="J1026" s="141"/>
      <c r="K1026" s="141"/>
      <c r="L1026" s="141">
        <v>20</v>
      </c>
      <c r="M1026" s="141"/>
      <c r="N1026" s="141"/>
      <c r="O1026" s="119">
        <v>20</v>
      </c>
      <c r="P1026" s="119"/>
      <c r="Q1026" s="119"/>
      <c r="R1026" s="119"/>
      <c r="S1026" s="119"/>
      <c r="T1026" s="119"/>
      <c r="U1026" s="119"/>
      <c r="V1026" s="119"/>
      <c r="W1026" s="119"/>
      <c r="X1026" s="119"/>
      <c r="Y1026" s="119"/>
      <c r="Z1026" s="119"/>
      <c r="AA1026" s="119"/>
      <c r="AB1026" s="119"/>
      <c r="AC1026" s="119"/>
      <c r="AD1026" s="119"/>
      <c r="AE1026" s="119"/>
      <c r="AF1026" s="119"/>
      <c r="AG1026" s="119"/>
      <c r="AH1026" s="119"/>
      <c r="AI1026" s="119"/>
      <c r="AJ1026" s="119"/>
      <c r="AK1026" s="119"/>
      <c r="AL1026" s="119"/>
      <c r="AM1026" s="119"/>
      <c r="AN1026" s="119"/>
      <c r="AO1026" s="156"/>
      <c r="AP1026" s="157"/>
      <c r="AQ1026" s="158"/>
      <c r="AR1026" s="120"/>
      <c r="AS1026" s="120"/>
      <c r="AT1026" s="120"/>
      <c r="AU1026" s="120"/>
      <c r="AV1026" s="120"/>
      <c r="AW1026" s="120"/>
      <c r="AX1026" s="120"/>
      <c r="AY1026" s="120"/>
      <c r="AZ1026" s="120"/>
      <c r="BA1026" s="120"/>
      <c r="BB1026" s="120"/>
      <c r="BC1026" s="120"/>
      <c r="BD1026" s="120"/>
      <c r="BE1026" s="119"/>
      <c r="BF1026" s="119"/>
      <c r="BG1026" s="119"/>
      <c r="BH1026" s="119"/>
      <c r="BI1026" s="119"/>
      <c r="BJ1026" s="83"/>
      <c r="BK1026" s="84"/>
      <c r="BL1026" s="84"/>
      <c r="BM1026" s="84"/>
      <c r="BN1026" s="85"/>
    </row>
    <row r="1027" spans="1:66" ht="15" x14ac:dyDescent="0.25">
      <c r="A1027" s="808"/>
      <c r="B1027" s="76" t="s">
        <v>1812</v>
      </c>
      <c r="C1027" s="463" t="s">
        <v>133</v>
      </c>
      <c r="D1027" s="435" t="s">
        <v>1102</v>
      </c>
      <c r="E1027" s="465">
        <v>90</v>
      </c>
      <c r="F1027" s="777">
        <v>90</v>
      </c>
      <c r="G1027" s="430" t="s">
        <v>377</v>
      </c>
      <c r="H1027" s="141" t="s">
        <v>122</v>
      </c>
      <c r="I1027" s="141"/>
      <c r="J1027" s="141"/>
      <c r="K1027" s="141"/>
      <c r="L1027" s="141"/>
      <c r="M1027" s="141"/>
      <c r="N1027" s="141"/>
      <c r="O1027" s="119"/>
      <c r="P1027" s="119"/>
      <c r="Q1027" s="119"/>
      <c r="R1027" s="119"/>
      <c r="S1027" s="119"/>
      <c r="T1027" s="119"/>
      <c r="U1027" s="119"/>
      <c r="V1027" s="119"/>
      <c r="W1027" s="119"/>
      <c r="X1027" s="119"/>
      <c r="Y1027" s="119"/>
      <c r="Z1027" s="119"/>
      <c r="AA1027" s="119"/>
      <c r="AB1027" s="119"/>
      <c r="AC1027" s="119"/>
      <c r="AD1027" s="119"/>
      <c r="AE1027" s="119"/>
      <c r="AF1027" s="119"/>
      <c r="AG1027" s="119"/>
      <c r="AH1027" s="119"/>
      <c r="AI1027" s="119"/>
      <c r="AJ1027" s="119">
        <v>20</v>
      </c>
      <c r="AK1027" s="119">
        <v>20</v>
      </c>
      <c r="AL1027" s="119">
        <v>20</v>
      </c>
      <c r="AM1027" s="119">
        <v>20</v>
      </c>
      <c r="AN1027" s="119">
        <v>10</v>
      </c>
      <c r="AO1027" s="156"/>
      <c r="AP1027" s="157"/>
      <c r="AQ1027" s="158"/>
      <c r="AR1027" s="120"/>
      <c r="AS1027" s="120"/>
      <c r="AT1027" s="120"/>
      <c r="AU1027" s="119"/>
      <c r="AV1027" s="119"/>
      <c r="AW1027" s="119"/>
      <c r="AX1027" s="119"/>
      <c r="AY1027" s="119"/>
      <c r="AZ1027" s="119"/>
      <c r="BA1027" s="120"/>
      <c r="BB1027" s="120"/>
      <c r="BC1027" s="120"/>
      <c r="BD1027" s="120"/>
      <c r="BE1027" s="119"/>
      <c r="BF1027" s="119"/>
      <c r="BG1027" s="119"/>
      <c r="BH1027" s="119"/>
      <c r="BI1027" s="119"/>
      <c r="BJ1027" s="83"/>
      <c r="BK1027" s="84"/>
      <c r="BL1027" s="84"/>
      <c r="BM1027" s="84"/>
      <c r="BN1027" s="85"/>
    </row>
    <row r="1028" spans="1:66" ht="15" x14ac:dyDescent="0.25">
      <c r="A1028" s="808"/>
      <c r="B1028" s="76" t="s">
        <v>1812</v>
      </c>
      <c r="C1028" s="466" t="s">
        <v>176</v>
      </c>
      <c r="D1028" s="467" t="s">
        <v>1103</v>
      </c>
      <c r="E1028" s="465">
        <v>90</v>
      </c>
      <c r="F1028" s="777">
        <v>90</v>
      </c>
      <c r="G1028" s="430" t="s">
        <v>374</v>
      </c>
      <c r="H1028" s="141" t="s">
        <v>132</v>
      </c>
      <c r="I1028" s="141"/>
      <c r="J1028" s="141"/>
      <c r="K1028" s="141"/>
      <c r="L1028" s="141"/>
      <c r="M1028" s="141"/>
      <c r="N1028" s="141"/>
      <c r="O1028" s="119"/>
      <c r="P1028" s="119"/>
      <c r="Q1028" s="119"/>
      <c r="R1028" s="119"/>
      <c r="S1028" s="119"/>
      <c r="T1028" s="119"/>
      <c r="U1028" s="119"/>
      <c r="V1028" s="119"/>
      <c r="W1028" s="119"/>
      <c r="X1028" s="119"/>
      <c r="Y1028" s="119"/>
      <c r="Z1028" s="119"/>
      <c r="AA1028" s="119"/>
      <c r="AB1028" s="119"/>
      <c r="AC1028" s="119"/>
      <c r="AD1028" s="119"/>
      <c r="AE1028" s="119"/>
      <c r="AF1028" s="119"/>
      <c r="AG1028" s="119"/>
      <c r="AH1028" s="119"/>
      <c r="AI1028" s="119"/>
      <c r="AJ1028" s="119"/>
      <c r="AK1028" s="119"/>
      <c r="AL1028" s="119"/>
      <c r="AM1028" s="119"/>
      <c r="AN1028" s="119"/>
      <c r="AO1028" s="156"/>
      <c r="AP1028" s="157"/>
      <c r="AQ1028" s="158"/>
      <c r="AR1028" s="119"/>
      <c r="AS1028" s="119"/>
      <c r="AT1028" s="119"/>
      <c r="AU1028" s="119">
        <v>24</v>
      </c>
      <c r="AV1028" s="119">
        <v>24</v>
      </c>
      <c r="AW1028" s="119">
        <v>24</v>
      </c>
      <c r="AX1028" s="119">
        <v>18</v>
      </c>
      <c r="AY1028" s="119"/>
      <c r="AZ1028" s="119"/>
      <c r="BA1028" s="120"/>
      <c r="BB1028" s="120"/>
      <c r="BC1028" s="120"/>
      <c r="BD1028" s="120"/>
      <c r="BE1028" s="119"/>
      <c r="BF1028" s="119"/>
      <c r="BG1028" s="119"/>
      <c r="BH1028" s="119"/>
      <c r="BI1028" s="119"/>
      <c r="BJ1028" s="83"/>
      <c r="BK1028" s="84"/>
      <c r="BL1028" s="84"/>
      <c r="BM1028" s="84"/>
      <c r="BN1028" s="85"/>
    </row>
    <row r="1029" spans="1:66" ht="15" x14ac:dyDescent="0.25">
      <c r="A1029" s="808"/>
      <c r="B1029" s="76" t="s">
        <v>1812</v>
      </c>
      <c r="C1029" s="463" t="s">
        <v>284</v>
      </c>
      <c r="D1029" s="435" t="s">
        <v>1104</v>
      </c>
      <c r="E1029" s="465">
        <v>60</v>
      </c>
      <c r="F1029" s="777">
        <v>60</v>
      </c>
      <c r="G1029" s="430" t="s">
        <v>374</v>
      </c>
      <c r="H1029" s="141" t="s">
        <v>132</v>
      </c>
      <c r="I1029" s="141"/>
      <c r="J1029" s="141"/>
      <c r="K1029" s="141"/>
      <c r="L1029" s="141"/>
      <c r="M1029" s="141"/>
      <c r="N1029" s="141"/>
      <c r="O1029" s="119"/>
      <c r="P1029" s="119"/>
      <c r="Q1029" s="119"/>
      <c r="R1029" s="119"/>
      <c r="S1029" s="119"/>
      <c r="T1029" s="119"/>
      <c r="U1029" s="119"/>
      <c r="V1029" s="119"/>
      <c r="W1029" s="119"/>
      <c r="X1029" s="119"/>
      <c r="Y1029" s="119"/>
      <c r="Z1029" s="119"/>
      <c r="AA1029" s="119"/>
      <c r="AB1029" s="119"/>
      <c r="AC1029" s="119"/>
      <c r="AD1029" s="119"/>
      <c r="AE1029" s="119"/>
      <c r="AF1029" s="119"/>
      <c r="AG1029" s="119"/>
      <c r="AH1029" s="119"/>
      <c r="AI1029" s="119"/>
      <c r="AJ1029" s="119"/>
      <c r="AK1029" s="119"/>
      <c r="AL1029" s="119"/>
      <c r="AM1029" s="119"/>
      <c r="AN1029" s="119"/>
      <c r="AO1029" s="156"/>
      <c r="AP1029" s="157"/>
      <c r="AQ1029" s="158"/>
      <c r="AR1029" s="119">
        <v>20</v>
      </c>
      <c r="AS1029" s="119">
        <v>20</v>
      </c>
      <c r="AT1029" s="119">
        <v>20</v>
      </c>
      <c r="AU1029" s="119"/>
      <c r="AV1029" s="119"/>
      <c r="AW1029" s="119"/>
      <c r="AX1029" s="119"/>
      <c r="AY1029" s="119"/>
      <c r="AZ1029" s="119"/>
      <c r="BA1029" s="120"/>
      <c r="BB1029" s="120"/>
      <c r="BC1029" s="120"/>
      <c r="BD1029" s="120"/>
      <c r="BE1029" s="119"/>
      <c r="BF1029" s="119"/>
      <c r="BG1029" s="119"/>
      <c r="BH1029" s="119"/>
      <c r="BI1029" s="119"/>
      <c r="BJ1029" s="83"/>
      <c r="BK1029" s="84"/>
      <c r="BL1029" s="84"/>
      <c r="BM1029" s="84"/>
      <c r="BN1029" s="85"/>
    </row>
    <row r="1030" spans="1:66" ht="15" x14ac:dyDescent="0.25">
      <c r="A1030" s="808"/>
      <c r="B1030" s="76" t="s">
        <v>1812</v>
      </c>
      <c r="C1030" s="463" t="s">
        <v>271</v>
      </c>
      <c r="D1030" s="435" t="s">
        <v>1074</v>
      </c>
      <c r="E1030" s="465">
        <v>120</v>
      </c>
      <c r="F1030" s="777">
        <v>120</v>
      </c>
      <c r="G1030" s="430" t="s">
        <v>365</v>
      </c>
      <c r="H1030" s="141" t="s">
        <v>130</v>
      </c>
      <c r="I1030" s="141"/>
      <c r="J1030" s="141"/>
      <c r="K1030" s="141"/>
      <c r="L1030" s="141"/>
      <c r="M1030" s="141"/>
      <c r="N1030" s="141"/>
      <c r="O1030" s="119"/>
      <c r="P1030" s="119"/>
      <c r="Q1030" s="119"/>
      <c r="R1030" s="119"/>
      <c r="S1030" s="119"/>
      <c r="T1030" s="119"/>
      <c r="U1030" s="119"/>
      <c r="V1030" s="119"/>
      <c r="W1030" s="119"/>
      <c r="X1030" s="119"/>
      <c r="Y1030" s="119"/>
      <c r="Z1030" s="119"/>
      <c r="AA1030" s="119"/>
      <c r="AB1030" s="119"/>
      <c r="AC1030" s="119"/>
      <c r="AD1030" s="119"/>
      <c r="AE1030" s="119"/>
      <c r="AF1030" s="119"/>
      <c r="AG1030" s="119"/>
      <c r="AH1030" s="119"/>
      <c r="AI1030" s="119"/>
      <c r="AJ1030" s="119"/>
      <c r="AK1030" s="119"/>
      <c r="AL1030" s="119"/>
      <c r="AM1030" s="119"/>
      <c r="AN1030" s="119"/>
      <c r="AO1030" s="156"/>
      <c r="AP1030" s="157"/>
      <c r="AQ1030" s="158"/>
      <c r="AR1030" s="120"/>
      <c r="AS1030" s="120"/>
      <c r="AT1030" s="120"/>
      <c r="AU1030" s="120"/>
      <c r="AV1030" s="120"/>
      <c r="AW1030" s="120"/>
      <c r="AX1030" s="120"/>
      <c r="AY1030" s="120"/>
      <c r="AZ1030" s="120"/>
      <c r="BA1030" s="119">
        <v>28</v>
      </c>
      <c r="BB1030" s="119">
        <v>28</v>
      </c>
      <c r="BC1030" s="119">
        <v>28</v>
      </c>
      <c r="BD1030" s="119">
        <v>28</v>
      </c>
      <c r="BE1030" s="119">
        <v>8</v>
      </c>
      <c r="BF1030" s="119"/>
      <c r="BG1030" s="119"/>
      <c r="BH1030" s="119"/>
      <c r="BI1030" s="119"/>
      <c r="BJ1030" s="83"/>
      <c r="BK1030" s="84"/>
      <c r="BL1030" s="84"/>
      <c r="BM1030" s="84"/>
      <c r="BN1030" s="85"/>
    </row>
    <row r="1031" spans="1:66" ht="15" x14ac:dyDescent="0.25">
      <c r="A1031" s="808"/>
      <c r="B1031" s="76" t="s">
        <v>1812</v>
      </c>
      <c r="C1031" s="463" t="s">
        <v>276</v>
      </c>
      <c r="D1031" s="435" t="s">
        <v>1078</v>
      </c>
      <c r="E1031" s="465">
        <v>120</v>
      </c>
      <c r="F1031" s="777">
        <v>120</v>
      </c>
      <c r="G1031" s="430" t="s">
        <v>365</v>
      </c>
      <c r="H1031" s="141" t="s">
        <v>130</v>
      </c>
      <c r="I1031" s="141"/>
      <c r="J1031" s="141"/>
      <c r="K1031" s="141"/>
      <c r="L1031" s="141"/>
      <c r="M1031" s="141"/>
      <c r="N1031" s="141"/>
      <c r="O1031" s="119"/>
      <c r="P1031" s="119"/>
      <c r="Q1031" s="119"/>
      <c r="R1031" s="119"/>
      <c r="S1031" s="119"/>
      <c r="T1031" s="119"/>
      <c r="U1031" s="119"/>
      <c r="V1031" s="119"/>
      <c r="W1031" s="119"/>
      <c r="X1031" s="119"/>
      <c r="Y1031" s="119"/>
      <c r="Z1031" s="119"/>
      <c r="AA1031" s="119"/>
      <c r="AB1031" s="119"/>
      <c r="AC1031" s="119"/>
      <c r="AD1031" s="119"/>
      <c r="AE1031" s="119"/>
      <c r="AF1031" s="119"/>
      <c r="AG1031" s="119"/>
      <c r="AH1031" s="119"/>
      <c r="AI1031" s="119"/>
      <c r="AJ1031" s="119"/>
      <c r="AK1031" s="119"/>
      <c r="AL1031" s="119"/>
      <c r="AM1031" s="119"/>
      <c r="AN1031" s="119"/>
      <c r="AO1031" s="156"/>
      <c r="AP1031" s="157"/>
      <c r="AQ1031" s="158"/>
      <c r="AR1031" s="120"/>
      <c r="AS1031" s="120"/>
      <c r="AT1031" s="120"/>
      <c r="AU1031" s="120"/>
      <c r="AV1031" s="120"/>
      <c r="AW1031" s="120"/>
      <c r="AX1031" s="120"/>
      <c r="AY1031" s="120"/>
      <c r="AZ1031" s="120"/>
      <c r="BA1031" s="120"/>
      <c r="BB1031" s="120"/>
      <c r="BC1031" s="120"/>
      <c r="BD1031" s="120"/>
      <c r="BE1031" s="119">
        <v>20</v>
      </c>
      <c r="BF1031" s="119">
        <v>28</v>
      </c>
      <c r="BG1031" s="119">
        <v>28</v>
      </c>
      <c r="BH1031" s="119">
        <v>24</v>
      </c>
      <c r="BI1031" s="119">
        <v>20</v>
      </c>
      <c r="BJ1031" s="83"/>
      <c r="BK1031" s="84"/>
      <c r="BL1031" s="84"/>
      <c r="BM1031" s="84"/>
      <c r="BN1031" s="85"/>
    </row>
    <row r="1032" spans="1:66" ht="14.25" x14ac:dyDescent="0.2">
      <c r="B1032" s="424">
        <v>15</v>
      </c>
      <c r="C1032" s="437"/>
      <c r="D1032" s="437" t="s">
        <v>843</v>
      </c>
      <c r="E1032" s="437">
        <f>SUM(E1013:E1031)</f>
        <v>1215</v>
      </c>
      <c r="F1032" s="769">
        <f>SUM(F1013:F1031)</f>
        <v>1215</v>
      </c>
      <c r="G1032" s="96"/>
      <c r="H1032" s="113"/>
      <c r="I1032" s="113"/>
      <c r="J1032" s="113"/>
      <c r="K1032" s="113"/>
      <c r="L1032" s="113"/>
      <c r="M1032" s="113"/>
      <c r="N1032" s="113"/>
      <c r="O1032" s="99"/>
      <c r="P1032" s="99">
        <f t="shared" ref="P1032:BN1032" si="91">SUM(P1013:P1026)</f>
        <v>30</v>
      </c>
      <c r="Q1032" s="99">
        <f t="shared" si="91"/>
        <v>30</v>
      </c>
      <c r="R1032" s="99">
        <f t="shared" si="91"/>
        <v>30</v>
      </c>
      <c r="S1032" s="99">
        <f t="shared" si="91"/>
        <v>25</v>
      </c>
      <c r="T1032" s="99">
        <f t="shared" si="91"/>
        <v>20</v>
      </c>
      <c r="U1032" s="99">
        <f t="shared" si="91"/>
        <v>25</v>
      </c>
      <c r="V1032" s="99">
        <f t="shared" si="91"/>
        <v>20</v>
      </c>
      <c r="W1032" s="99">
        <f t="shared" si="91"/>
        <v>20</v>
      </c>
      <c r="X1032" s="99">
        <f t="shared" si="91"/>
        <v>20</v>
      </c>
      <c r="Y1032" s="99">
        <f t="shared" si="91"/>
        <v>20</v>
      </c>
      <c r="Z1032" s="99">
        <f t="shared" si="91"/>
        <v>25</v>
      </c>
      <c r="AA1032" s="99">
        <f t="shared" si="91"/>
        <v>20</v>
      </c>
      <c r="AB1032" s="99">
        <f t="shared" si="91"/>
        <v>0</v>
      </c>
      <c r="AC1032" s="99">
        <f t="shared" si="91"/>
        <v>25</v>
      </c>
      <c r="AD1032" s="99">
        <f t="shared" si="91"/>
        <v>25</v>
      </c>
      <c r="AE1032" s="99">
        <f t="shared" si="91"/>
        <v>25</v>
      </c>
      <c r="AF1032" s="99">
        <f t="shared" si="91"/>
        <v>25</v>
      </c>
      <c r="AG1032" s="99">
        <f t="shared" si="91"/>
        <v>25</v>
      </c>
      <c r="AH1032" s="99">
        <f t="shared" si="91"/>
        <v>25</v>
      </c>
      <c r="AI1032" s="99">
        <f t="shared" si="91"/>
        <v>30</v>
      </c>
      <c r="AJ1032" s="99">
        <f t="shared" si="91"/>
        <v>0</v>
      </c>
      <c r="AK1032" s="99">
        <f t="shared" si="91"/>
        <v>0</v>
      </c>
      <c r="AL1032" s="99">
        <f t="shared" si="91"/>
        <v>0</v>
      </c>
      <c r="AM1032" s="99">
        <f t="shared" si="91"/>
        <v>0</v>
      </c>
      <c r="AN1032" s="99">
        <f t="shared" si="91"/>
        <v>0</v>
      </c>
      <c r="AO1032" s="123">
        <f t="shared" si="91"/>
        <v>0</v>
      </c>
      <c r="AP1032" s="124">
        <f t="shared" si="91"/>
        <v>0</v>
      </c>
      <c r="AQ1032" s="125">
        <f t="shared" si="91"/>
        <v>0</v>
      </c>
      <c r="AR1032" s="99">
        <f t="shared" si="91"/>
        <v>0</v>
      </c>
      <c r="AS1032" s="99">
        <f t="shared" si="91"/>
        <v>0</v>
      </c>
      <c r="AT1032" s="99">
        <f t="shared" si="91"/>
        <v>0</v>
      </c>
      <c r="AU1032" s="99">
        <f t="shared" si="91"/>
        <v>0</v>
      </c>
      <c r="AV1032" s="99">
        <f t="shared" si="91"/>
        <v>0</v>
      </c>
      <c r="AW1032" s="99">
        <f t="shared" si="91"/>
        <v>0</v>
      </c>
      <c r="AX1032" s="99">
        <f t="shared" si="91"/>
        <v>0</v>
      </c>
      <c r="AY1032" s="99">
        <f t="shared" si="91"/>
        <v>30</v>
      </c>
      <c r="AZ1032" s="99">
        <f t="shared" si="91"/>
        <v>30</v>
      </c>
      <c r="BA1032" s="99">
        <f t="shared" si="91"/>
        <v>0</v>
      </c>
      <c r="BB1032" s="99">
        <f t="shared" si="91"/>
        <v>0</v>
      </c>
      <c r="BC1032" s="99">
        <f t="shared" si="91"/>
        <v>0</v>
      </c>
      <c r="BD1032" s="99">
        <f t="shared" si="91"/>
        <v>0</v>
      </c>
      <c r="BE1032" s="99">
        <f t="shared" si="91"/>
        <v>0</v>
      </c>
      <c r="BF1032" s="99">
        <f t="shared" si="91"/>
        <v>0</v>
      </c>
      <c r="BG1032" s="99">
        <f t="shared" si="91"/>
        <v>0</v>
      </c>
      <c r="BH1032" s="99">
        <f t="shared" si="91"/>
        <v>0</v>
      </c>
      <c r="BI1032" s="99">
        <f t="shared" si="91"/>
        <v>0</v>
      </c>
      <c r="BJ1032" s="126">
        <f t="shared" si="91"/>
        <v>0</v>
      </c>
      <c r="BK1032" s="127">
        <f t="shared" si="91"/>
        <v>0</v>
      </c>
      <c r="BL1032" s="127">
        <f t="shared" si="91"/>
        <v>0</v>
      </c>
      <c r="BM1032" s="127">
        <f t="shared" si="91"/>
        <v>0</v>
      </c>
      <c r="BN1032" s="128">
        <f t="shared" si="91"/>
        <v>0</v>
      </c>
    </row>
    <row r="1033" spans="1:66" x14ac:dyDescent="0.2">
      <c r="F1033" s="589"/>
    </row>
    <row r="1034" spans="1:66" ht="18.75" x14ac:dyDescent="0.2">
      <c r="A1034" s="71" t="s">
        <v>1105</v>
      </c>
      <c r="F1034" s="589"/>
    </row>
    <row r="1035" spans="1:66" ht="18.75" x14ac:dyDescent="0.2">
      <c r="A1035" s="71" t="s">
        <v>834</v>
      </c>
      <c r="F1035" s="589"/>
    </row>
    <row r="1036" spans="1:66" ht="15" customHeight="1" x14ac:dyDescent="0.2">
      <c r="A1036" s="2234" t="s">
        <v>3</v>
      </c>
      <c r="B1036" s="2234" t="s">
        <v>28</v>
      </c>
      <c r="C1036" s="2237" t="s">
        <v>835</v>
      </c>
      <c r="D1036" s="2240" t="s">
        <v>836</v>
      </c>
      <c r="E1036" s="2231" t="s">
        <v>837</v>
      </c>
      <c r="F1036" s="2246" t="s">
        <v>837</v>
      </c>
      <c r="G1036" s="2231" t="s">
        <v>838</v>
      </c>
      <c r="H1036" s="2232" t="s">
        <v>839</v>
      </c>
      <c r="I1036" s="2233" t="s">
        <v>830</v>
      </c>
      <c r="J1036" s="2233"/>
      <c r="K1036" s="2233"/>
      <c r="L1036" s="2233"/>
      <c r="M1036" s="2233"/>
      <c r="N1036" s="2225">
        <v>44440</v>
      </c>
      <c r="O1036" s="2225"/>
      <c r="P1036" s="2225"/>
      <c r="Q1036" s="2225"/>
      <c r="R1036" s="2225">
        <v>44470</v>
      </c>
      <c r="S1036" s="2225"/>
      <c r="T1036" s="2225"/>
      <c r="U1036" s="2225"/>
      <c r="V1036" s="2225"/>
      <c r="W1036" s="2225">
        <v>44501</v>
      </c>
      <c r="X1036" s="2225"/>
      <c r="Y1036" s="2225"/>
      <c r="Z1036" s="2225"/>
      <c r="AA1036" s="2225">
        <v>44531</v>
      </c>
      <c r="AB1036" s="2225"/>
      <c r="AC1036" s="2225"/>
      <c r="AD1036" s="2225"/>
      <c r="AE1036" s="2229" t="s">
        <v>831</v>
      </c>
      <c r="AF1036" s="2229"/>
      <c r="AG1036" s="2229"/>
      <c r="AH1036" s="2229"/>
      <c r="AI1036" s="2229"/>
      <c r="AJ1036" s="2225">
        <v>44593</v>
      </c>
      <c r="AK1036" s="2225"/>
      <c r="AL1036" s="2225"/>
      <c r="AM1036" s="2225"/>
      <c r="AN1036" s="2225">
        <v>44621</v>
      </c>
      <c r="AO1036" s="2225"/>
      <c r="AP1036" s="2225"/>
      <c r="AQ1036" s="2225"/>
      <c r="AR1036" s="2225">
        <v>44652</v>
      </c>
      <c r="AS1036" s="2225"/>
      <c r="AT1036" s="2225"/>
      <c r="AU1036" s="2225"/>
      <c r="AV1036" s="2225">
        <v>44682</v>
      </c>
      <c r="AW1036" s="2225"/>
      <c r="AX1036" s="2225"/>
      <c r="AY1036" s="2225"/>
      <c r="AZ1036" s="2225"/>
      <c r="BA1036" s="2225">
        <v>44713</v>
      </c>
      <c r="BB1036" s="2225"/>
      <c r="BC1036" s="2225"/>
      <c r="BD1036" s="2225"/>
      <c r="BE1036" s="2225">
        <v>44743</v>
      </c>
      <c r="BF1036" s="2225"/>
      <c r="BG1036" s="2225"/>
      <c r="BH1036" s="2225"/>
    </row>
    <row r="1037" spans="1:66" ht="12.75" x14ac:dyDescent="0.2">
      <c r="A1037" s="2235"/>
      <c r="B1037" s="2235"/>
      <c r="C1037" s="2238"/>
      <c r="D1037" s="2238"/>
      <c r="E1037" s="2231"/>
      <c r="F1037" s="2246"/>
      <c r="G1037" s="2231"/>
      <c r="H1037" s="2231"/>
      <c r="I1037" s="74">
        <v>1</v>
      </c>
      <c r="J1037" s="74">
        <v>2</v>
      </c>
      <c r="K1037" s="74">
        <v>3</v>
      </c>
      <c r="L1037" s="74">
        <v>4</v>
      </c>
      <c r="M1037" s="74">
        <v>5</v>
      </c>
      <c r="N1037" s="74">
        <v>6</v>
      </c>
      <c r="O1037" s="74">
        <v>7</v>
      </c>
      <c r="P1037" s="74">
        <v>8</v>
      </c>
      <c r="Q1037" s="74">
        <v>9</v>
      </c>
      <c r="R1037" s="74">
        <v>10</v>
      </c>
      <c r="S1037" s="74">
        <v>11</v>
      </c>
      <c r="T1037" s="74">
        <v>12</v>
      </c>
      <c r="U1037" s="74">
        <v>13</v>
      </c>
      <c r="V1037" s="74">
        <v>14</v>
      </c>
      <c r="W1037" s="74">
        <v>15</v>
      </c>
      <c r="X1037" s="74">
        <v>16</v>
      </c>
      <c r="Y1037" s="74">
        <v>17</v>
      </c>
      <c r="Z1037" s="74">
        <v>18</v>
      </c>
      <c r="AA1037" s="74">
        <v>19</v>
      </c>
      <c r="AB1037" s="74">
        <v>20</v>
      </c>
      <c r="AC1037" s="74">
        <v>21</v>
      </c>
      <c r="AD1037" s="74">
        <v>22</v>
      </c>
      <c r="AE1037" s="74">
        <v>23</v>
      </c>
      <c r="AF1037" s="74">
        <v>24</v>
      </c>
      <c r="AG1037" s="74">
        <v>25</v>
      </c>
      <c r="AH1037" s="74">
        <v>26</v>
      </c>
      <c r="AI1037" s="74">
        <v>27</v>
      </c>
      <c r="AJ1037" s="74">
        <v>28</v>
      </c>
      <c r="AK1037" s="74">
        <v>29</v>
      </c>
      <c r="AL1037" s="74">
        <v>30</v>
      </c>
      <c r="AM1037" s="74">
        <v>31</v>
      </c>
      <c r="AN1037" s="74">
        <v>32</v>
      </c>
      <c r="AO1037" s="74">
        <v>33</v>
      </c>
      <c r="AP1037" s="74">
        <v>34</v>
      </c>
      <c r="AQ1037" s="74">
        <v>35</v>
      </c>
      <c r="AR1037" s="74">
        <v>36</v>
      </c>
      <c r="AS1037" s="74">
        <v>37</v>
      </c>
      <c r="AT1037" s="74">
        <v>38</v>
      </c>
      <c r="AU1037" s="74">
        <v>39</v>
      </c>
      <c r="AV1037" s="74">
        <v>40</v>
      </c>
      <c r="AW1037" s="74">
        <v>41</v>
      </c>
      <c r="AX1037" s="74">
        <v>42</v>
      </c>
      <c r="AY1037" s="74">
        <v>43</v>
      </c>
      <c r="AZ1037" s="74">
        <v>44</v>
      </c>
      <c r="BA1037" s="74">
        <v>45</v>
      </c>
      <c r="BB1037" s="74">
        <v>46</v>
      </c>
      <c r="BC1037" s="74">
        <v>47</v>
      </c>
      <c r="BD1037" s="74">
        <v>48</v>
      </c>
      <c r="BE1037" s="74">
        <v>49</v>
      </c>
      <c r="BF1037" s="74">
        <v>50</v>
      </c>
      <c r="BG1037" s="74">
        <v>51</v>
      </c>
      <c r="BH1037" s="74">
        <v>52</v>
      </c>
    </row>
    <row r="1038" spans="1:66" ht="12.75" x14ac:dyDescent="0.2">
      <c r="A1038" s="2235"/>
      <c r="B1038" s="2235"/>
      <c r="C1038" s="2238"/>
      <c r="D1038" s="2238"/>
      <c r="E1038" s="2231"/>
      <c r="F1038" s="2246"/>
      <c r="G1038" s="2231"/>
      <c r="H1038" s="2231"/>
      <c r="I1038" s="75">
        <v>26</v>
      </c>
      <c r="J1038" s="75">
        <v>2</v>
      </c>
      <c r="K1038" s="75">
        <v>9</v>
      </c>
      <c r="L1038" s="75">
        <v>16</v>
      </c>
      <c r="M1038" s="75">
        <v>23</v>
      </c>
      <c r="N1038" s="75">
        <v>30</v>
      </c>
      <c r="O1038" s="75">
        <v>6</v>
      </c>
      <c r="P1038" s="75">
        <v>13</v>
      </c>
      <c r="Q1038" s="75">
        <v>20</v>
      </c>
      <c r="R1038" s="75">
        <v>27</v>
      </c>
      <c r="S1038" s="75">
        <v>4</v>
      </c>
      <c r="T1038" s="75">
        <v>11</v>
      </c>
      <c r="U1038" s="75">
        <v>18</v>
      </c>
      <c r="V1038" s="75">
        <v>25</v>
      </c>
      <c r="W1038" s="75">
        <v>1</v>
      </c>
      <c r="X1038" s="75">
        <v>8</v>
      </c>
      <c r="Y1038" s="75">
        <v>15</v>
      </c>
      <c r="Z1038" s="75">
        <v>22</v>
      </c>
      <c r="AA1038" s="75">
        <v>29</v>
      </c>
      <c r="AB1038" s="75">
        <v>6</v>
      </c>
      <c r="AC1038" s="75">
        <v>13</v>
      </c>
      <c r="AD1038" s="75">
        <v>20</v>
      </c>
      <c r="AE1038" s="75">
        <v>27</v>
      </c>
      <c r="AF1038" s="75">
        <v>3</v>
      </c>
      <c r="AG1038" s="75">
        <v>10</v>
      </c>
      <c r="AH1038" s="75">
        <v>17</v>
      </c>
      <c r="AI1038" s="75">
        <v>24</v>
      </c>
      <c r="AJ1038" s="75">
        <v>31</v>
      </c>
      <c r="AK1038" s="75">
        <v>7</v>
      </c>
      <c r="AL1038" s="75">
        <v>14</v>
      </c>
      <c r="AM1038" s="75">
        <v>21</v>
      </c>
      <c r="AN1038" s="75">
        <v>28</v>
      </c>
      <c r="AO1038" s="75">
        <v>7</v>
      </c>
      <c r="AP1038" s="75">
        <v>14</v>
      </c>
      <c r="AQ1038" s="75">
        <v>21</v>
      </c>
      <c r="AR1038" s="75">
        <v>28</v>
      </c>
      <c r="AS1038" s="75">
        <v>4</v>
      </c>
      <c r="AT1038" s="75">
        <v>11</v>
      </c>
      <c r="AU1038" s="75">
        <v>18</v>
      </c>
      <c r="AV1038" s="75">
        <v>25</v>
      </c>
      <c r="AW1038" s="75">
        <v>2</v>
      </c>
      <c r="AX1038" s="75">
        <v>9</v>
      </c>
      <c r="AY1038" s="75">
        <v>16</v>
      </c>
      <c r="AZ1038" s="75">
        <v>23</v>
      </c>
      <c r="BA1038" s="75">
        <v>30</v>
      </c>
      <c r="BB1038" s="75">
        <v>6</v>
      </c>
      <c r="BC1038" s="75">
        <v>13</v>
      </c>
      <c r="BD1038" s="75">
        <v>20</v>
      </c>
      <c r="BE1038" s="75">
        <v>27</v>
      </c>
      <c r="BF1038" s="75">
        <v>4</v>
      </c>
      <c r="BG1038" s="75">
        <v>11</v>
      </c>
      <c r="BH1038" s="75">
        <v>18</v>
      </c>
    </row>
    <row r="1039" spans="1:66" ht="12.75" x14ac:dyDescent="0.2">
      <c r="A1039" s="2236"/>
      <c r="B1039" s="2236"/>
      <c r="C1039" s="2239"/>
      <c r="D1039" s="2239"/>
      <c r="E1039" s="2231"/>
      <c r="F1039" s="2246"/>
      <c r="G1039" s="2231"/>
      <c r="H1039" s="2231"/>
      <c r="I1039" s="75">
        <v>1</v>
      </c>
      <c r="J1039" s="75">
        <v>8</v>
      </c>
      <c r="K1039" s="75">
        <v>15</v>
      </c>
      <c r="L1039" s="75">
        <v>22</v>
      </c>
      <c r="M1039" s="75">
        <v>29</v>
      </c>
      <c r="N1039" s="75">
        <v>5</v>
      </c>
      <c r="O1039" s="75">
        <v>12</v>
      </c>
      <c r="P1039" s="75">
        <v>19</v>
      </c>
      <c r="Q1039" s="75">
        <v>26</v>
      </c>
      <c r="R1039" s="75">
        <v>3</v>
      </c>
      <c r="S1039" s="75">
        <v>10</v>
      </c>
      <c r="T1039" s="75">
        <v>17</v>
      </c>
      <c r="U1039" s="75">
        <v>24</v>
      </c>
      <c r="V1039" s="75">
        <v>31</v>
      </c>
      <c r="W1039" s="75">
        <v>7</v>
      </c>
      <c r="X1039" s="75">
        <v>14</v>
      </c>
      <c r="Y1039" s="75">
        <v>21</v>
      </c>
      <c r="Z1039" s="75">
        <v>28</v>
      </c>
      <c r="AA1039" s="75">
        <v>5</v>
      </c>
      <c r="AB1039" s="75">
        <v>12</v>
      </c>
      <c r="AC1039" s="75">
        <v>19</v>
      </c>
      <c r="AD1039" s="75">
        <v>26</v>
      </c>
      <c r="AE1039" s="75">
        <v>2</v>
      </c>
      <c r="AF1039" s="75">
        <v>9</v>
      </c>
      <c r="AG1039" s="75">
        <v>16</v>
      </c>
      <c r="AH1039" s="75">
        <v>23</v>
      </c>
      <c r="AI1039" s="75">
        <v>30</v>
      </c>
      <c r="AJ1039" s="75">
        <v>6</v>
      </c>
      <c r="AK1039" s="75">
        <v>13</v>
      </c>
      <c r="AL1039" s="75">
        <v>20</v>
      </c>
      <c r="AM1039" s="75">
        <v>27</v>
      </c>
      <c r="AN1039" s="75">
        <v>6</v>
      </c>
      <c r="AO1039" s="75">
        <v>13</v>
      </c>
      <c r="AP1039" s="75">
        <v>20</v>
      </c>
      <c r="AQ1039" s="75">
        <v>27</v>
      </c>
      <c r="AR1039" s="75">
        <v>3</v>
      </c>
      <c r="AS1039" s="75">
        <v>10</v>
      </c>
      <c r="AT1039" s="75">
        <v>17</v>
      </c>
      <c r="AU1039" s="75">
        <v>24</v>
      </c>
      <c r="AV1039" s="75">
        <v>1</v>
      </c>
      <c r="AW1039" s="75">
        <v>8</v>
      </c>
      <c r="AX1039" s="75">
        <v>15</v>
      </c>
      <c r="AY1039" s="75">
        <v>22</v>
      </c>
      <c r="AZ1039" s="75">
        <v>29</v>
      </c>
      <c r="BA1039" s="75">
        <v>5</v>
      </c>
      <c r="BB1039" s="75">
        <v>12</v>
      </c>
      <c r="BC1039" s="75">
        <v>19</v>
      </c>
      <c r="BD1039" s="75">
        <v>26</v>
      </c>
      <c r="BE1039" s="75">
        <v>3</v>
      </c>
      <c r="BF1039" s="75">
        <v>10</v>
      </c>
      <c r="BG1039" s="75">
        <v>17</v>
      </c>
      <c r="BH1039" s="75">
        <v>24</v>
      </c>
    </row>
    <row r="1040" spans="1:66" ht="17.25" customHeight="1" x14ac:dyDescent="0.25">
      <c r="A1040" s="471">
        <v>10</v>
      </c>
      <c r="B1040" s="117" t="s">
        <v>1136</v>
      </c>
      <c r="C1040" s="133" t="s">
        <v>152</v>
      </c>
      <c r="D1040" s="133" t="s">
        <v>1137</v>
      </c>
      <c r="E1040" s="423">
        <v>60</v>
      </c>
      <c r="F1040" s="441">
        <v>60</v>
      </c>
      <c r="G1040" s="118" t="s">
        <v>386</v>
      </c>
      <c r="H1040" s="141" t="s">
        <v>275</v>
      </c>
      <c r="I1040" s="119"/>
      <c r="J1040" s="119"/>
      <c r="K1040" s="119"/>
      <c r="L1040" s="119"/>
      <c r="M1040" s="119"/>
      <c r="N1040" s="119"/>
      <c r="O1040" s="119">
        <v>27</v>
      </c>
      <c r="P1040" s="119">
        <v>27</v>
      </c>
      <c r="Q1040" s="119">
        <v>6</v>
      </c>
      <c r="R1040" s="119"/>
      <c r="S1040" s="119"/>
      <c r="T1040" s="119"/>
      <c r="U1040" s="119"/>
      <c r="V1040" s="119"/>
      <c r="W1040" s="119"/>
      <c r="X1040" s="119"/>
      <c r="Y1040" s="119"/>
      <c r="Z1040" s="119"/>
      <c r="AA1040" s="119"/>
      <c r="AB1040" s="120"/>
      <c r="AC1040" s="120"/>
      <c r="AD1040" s="120"/>
      <c r="AE1040" s="120"/>
      <c r="AF1040" s="120"/>
      <c r="AG1040" s="120"/>
      <c r="AH1040" s="120"/>
      <c r="AI1040" s="100"/>
      <c r="AJ1040" s="101"/>
      <c r="AK1040" s="102"/>
      <c r="AL1040" s="120"/>
      <c r="AM1040" s="120"/>
      <c r="AN1040" s="120"/>
      <c r="AO1040" s="120"/>
      <c r="AP1040" s="120"/>
      <c r="AQ1040" s="120"/>
      <c r="AR1040" s="120"/>
      <c r="AS1040" s="120"/>
      <c r="AT1040" s="120"/>
      <c r="AU1040" s="120"/>
      <c r="AV1040" s="120"/>
      <c r="AW1040" s="120"/>
      <c r="AX1040" s="120"/>
      <c r="AY1040" s="120"/>
      <c r="AZ1040" s="120"/>
      <c r="BA1040" s="120"/>
      <c r="BB1040" s="120"/>
      <c r="BC1040" s="120"/>
      <c r="BD1040" s="83"/>
      <c r="BE1040" s="84"/>
      <c r="BF1040" s="84"/>
      <c r="BG1040" s="84"/>
      <c r="BH1040" s="85"/>
    </row>
    <row r="1041" spans="1:60" ht="17.25" customHeight="1" x14ac:dyDescent="0.25">
      <c r="A1041" s="206"/>
      <c r="B1041" s="117" t="s">
        <v>1136</v>
      </c>
      <c r="C1041" s="93" t="s">
        <v>83</v>
      </c>
      <c r="D1041" s="93" t="s">
        <v>1138</v>
      </c>
      <c r="E1041" s="140">
        <v>90</v>
      </c>
      <c r="F1041" s="441">
        <v>90</v>
      </c>
      <c r="G1041" s="79" t="s">
        <v>309</v>
      </c>
      <c r="H1041" s="141" t="s">
        <v>281</v>
      </c>
      <c r="I1041" s="119"/>
      <c r="J1041" s="119"/>
      <c r="K1041" s="119"/>
      <c r="L1041" s="119"/>
      <c r="M1041" s="119"/>
      <c r="N1041" s="119"/>
      <c r="O1041" s="119"/>
      <c r="P1041" s="119"/>
      <c r="Q1041" s="119"/>
      <c r="R1041" s="119"/>
      <c r="S1041" s="119"/>
      <c r="T1041" s="119"/>
      <c r="U1041" s="119"/>
      <c r="V1041" s="119"/>
      <c r="W1041" s="119"/>
      <c r="X1041" s="119"/>
      <c r="Y1041" s="119"/>
      <c r="Z1041" s="119"/>
      <c r="AA1041" s="119"/>
      <c r="AB1041" s="119"/>
      <c r="AC1041" s="119"/>
      <c r="AD1041" s="119"/>
      <c r="AE1041" s="119">
        <v>36</v>
      </c>
      <c r="AF1041" s="119">
        <v>36</v>
      </c>
      <c r="AG1041" s="119">
        <v>18</v>
      </c>
      <c r="AH1041" s="119"/>
      <c r="AI1041" s="156"/>
      <c r="AJ1041" s="157"/>
      <c r="AK1041" s="158"/>
      <c r="AL1041" s="119"/>
      <c r="AM1041" s="119"/>
      <c r="AN1041" s="119"/>
      <c r="AO1041" s="120"/>
      <c r="AP1041" s="120"/>
      <c r="AQ1041" s="120"/>
      <c r="AR1041" s="120"/>
      <c r="AS1041" s="120"/>
      <c r="AT1041" s="120"/>
      <c r="AU1041" s="120"/>
      <c r="AV1041" s="120"/>
      <c r="AW1041" s="120"/>
      <c r="AX1041" s="120"/>
      <c r="AY1041" s="120"/>
      <c r="AZ1041" s="120"/>
      <c r="BA1041" s="120"/>
      <c r="BB1041" s="120"/>
      <c r="BC1041" s="120"/>
      <c r="BD1041" s="83"/>
      <c r="BE1041" s="84"/>
      <c r="BF1041" s="84"/>
      <c r="BG1041" s="84"/>
      <c r="BH1041" s="85"/>
    </row>
    <row r="1042" spans="1:60" ht="17.25" customHeight="1" x14ac:dyDescent="0.25">
      <c r="A1042" s="206"/>
      <c r="B1042" s="117" t="s">
        <v>1136</v>
      </c>
      <c r="C1042" s="93" t="s">
        <v>88</v>
      </c>
      <c r="D1042" s="93" t="s">
        <v>1139</v>
      </c>
      <c r="E1042" s="140">
        <v>90</v>
      </c>
      <c r="F1042" s="441">
        <v>90</v>
      </c>
      <c r="G1042" s="79" t="s">
        <v>385</v>
      </c>
      <c r="H1042" s="141" t="s">
        <v>270</v>
      </c>
      <c r="I1042" s="119"/>
      <c r="J1042" s="119"/>
      <c r="K1042" s="119"/>
      <c r="L1042" s="119"/>
      <c r="M1042" s="119"/>
      <c r="N1042" s="119"/>
      <c r="O1042" s="119"/>
      <c r="P1042" s="119"/>
      <c r="Q1042" s="119"/>
      <c r="R1042" s="119"/>
      <c r="S1042" s="119"/>
      <c r="T1042" s="119"/>
      <c r="U1042" s="119"/>
      <c r="V1042" s="119"/>
      <c r="W1042" s="119"/>
      <c r="X1042" s="119"/>
      <c r="Y1042" s="119"/>
      <c r="Z1042" s="119"/>
      <c r="AA1042" s="119"/>
      <c r="AB1042" s="119"/>
      <c r="AC1042" s="119"/>
      <c r="AD1042" s="119"/>
      <c r="AE1042" s="119"/>
      <c r="AF1042" s="119"/>
      <c r="AG1042" s="119">
        <v>18</v>
      </c>
      <c r="AH1042" s="119">
        <v>36</v>
      </c>
      <c r="AI1042" s="156"/>
      <c r="AJ1042" s="157"/>
      <c r="AK1042" s="158"/>
      <c r="AL1042" s="119">
        <v>36</v>
      </c>
      <c r="AM1042" s="119"/>
      <c r="AN1042" s="119"/>
      <c r="AO1042" s="120"/>
      <c r="AP1042" s="120"/>
      <c r="AQ1042" s="120"/>
      <c r="AR1042" s="120"/>
      <c r="AS1042" s="120"/>
      <c r="AT1042" s="120"/>
      <c r="AU1042" s="120"/>
      <c r="AV1042" s="120"/>
      <c r="AW1042" s="120"/>
      <c r="AX1042" s="120"/>
      <c r="AY1042" s="120"/>
      <c r="AZ1042" s="120"/>
      <c r="BA1042" s="120"/>
      <c r="BB1042" s="120"/>
      <c r="BC1042" s="120"/>
      <c r="BD1042" s="83"/>
      <c r="BE1042" s="84"/>
      <c r="BF1042" s="84"/>
      <c r="BG1042" s="84"/>
      <c r="BH1042" s="85"/>
    </row>
    <row r="1043" spans="1:60" ht="17.25" customHeight="1" x14ac:dyDescent="0.25">
      <c r="A1043" s="206"/>
      <c r="B1043" s="117" t="s">
        <v>1136</v>
      </c>
      <c r="C1043" s="93" t="s">
        <v>72</v>
      </c>
      <c r="D1043" s="93" t="s">
        <v>1140</v>
      </c>
      <c r="E1043" s="140">
        <v>90</v>
      </c>
      <c r="F1043" s="441">
        <v>90</v>
      </c>
      <c r="G1043" s="79" t="s">
        <v>387</v>
      </c>
      <c r="H1043" s="141" t="s">
        <v>279</v>
      </c>
      <c r="I1043" s="119"/>
      <c r="J1043" s="119"/>
      <c r="K1043" s="119"/>
      <c r="L1043" s="119"/>
      <c r="M1043" s="119"/>
      <c r="N1043" s="119"/>
      <c r="O1043" s="119"/>
      <c r="P1043" s="119"/>
      <c r="Q1043" s="119"/>
      <c r="R1043" s="119"/>
      <c r="S1043" s="119"/>
      <c r="T1043" s="119"/>
      <c r="U1043" s="119"/>
      <c r="V1043" s="119"/>
      <c r="W1043" s="119"/>
      <c r="X1043" s="119"/>
      <c r="Y1043" s="119"/>
      <c r="Z1043" s="119"/>
      <c r="AA1043" s="119"/>
      <c r="AB1043" s="119">
        <v>20</v>
      </c>
      <c r="AC1043" s="119">
        <v>36</v>
      </c>
      <c r="AD1043" s="119">
        <v>32</v>
      </c>
      <c r="AE1043" s="119"/>
      <c r="AF1043" s="119"/>
      <c r="AG1043" s="119"/>
      <c r="AH1043" s="119"/>
      <c r="AI1043" s="156"/>
      <c r="AJ1043" s="157"/>
      <c r="AK1043" s="158"/>
      <c r="AL1043" s="119"/>
      <c r="AM1043" s="119"/>
      <c r="AN1043" s="119"/>
      <c r="AO1043" s="120"/>
      <c r="AP1043" s="120"/>
      <c r="AQ1043" s="120"/>
      <c r="AR1043" s="120"/>
      <c r="AS1043" s="120"/>
      <c r="AT1043" s="120"/>
      <c r="AU1043" s="120"/>
      <c r="AV1043" s="120"/>
      <c r="AW1043" s="120"/>
      <c r="AX1043" s="120"/>
      <c r="AY1043" s="120"/>
      <c r="AZ1043" s="120"/>
      <c r="BA1043" s="120"/>
      <c r="BB1043" s="120"/>
      <c r="BC1043" s="120"/>
      <c r="BD1043" s="83"/>
      <c r="BE1043" s="84"/>
      <c r="BF1043" s="84"/>
      <c r="BG1043" s="84"/>
      <c r="BH1043" s="85"/>
    </row>
    <row r="1044" spans="1:60" ht="17.25" customHeight="1" x14ac:dyDescent="0.25">
      <c r="A1044" s="206"/>
      <c r="B1044" s="117" t="s">
        <v>1136</v>
      </c>
      <c r="C1044" s="93" t="s">
        <v>54</v>
      </c>
      <c r="D1044" s="93" t="s">
        <v>1141</v>
      </c>
      <c r="E1044" s="140">
        <v>120</v>
      </c>
      <c r="F1044" s="441">
        <v>120</v>
      </c>
      <c r="G1044" s="79" t="s">
        <v>386</v>
      </c>
      <c r="H1044" s="141" t="s">
        <v>275</v>
      </c>
      <c r="I1044" s="119"/>
      <c r="J1044" s="119">
        <v>20</v>
      </c>
      <c r="K1044" s="119">
        <v>20</v>
      </c>
      <c r="L1044" s="119">
        <v>20</v>
      </c>
      <c r="M1044" s="119">
        <v>24</v>
      </c>
      <c r="N1044" s="119">
        <v>36</v>
      </c>
      <c r="O1044" s="119"/>
      <c r="P1044" s="119"/>
      <c r="Q1044" s="119"/>
      <c r="R1044" s="119"/>
      <c r="S1044" s="119"/>
      <c r="T1044" s="119"/>
      <c r="U1044" s="119"/>
      <c r="V1044" s="119"/>
      <c r="W1044" s="119"/>
      <c r="X1044" s="119"/>
      <c r="Y1044" s="119"/>
      <c r="Z1044" s="119"/>
      <c r="AA1044" s="119"/>
      <c r="AB1044" s="119"/>
      <c r="AC1044" s="119"/>
      <c r="AD1044" s="119"/>
      <c r="AE1044" s="119"/>
      <c r="AF1044" s="119"/>
      <c r="AG1044" s="119"/>
      <c r="AH1044" s="119"/>
      <c r="AI1044" s="156"/>
      <c r="AJ1044" s="157"/>
      <c r="AK1044" s="158"/>
      <c r="AL1044" s="119"/>
      <c r="AM1044" s="119"/>
      <c r="AN1044" s="119"/>
      <c r="AO1044" s="120"/>
      <c r="AP1044" s="120"/>
      <c r="AQ1044" s="120"/>
      <c r="AR1044" s="120"/>
      <c r="AS1044" s="120"/>
      <c r="AT1044" s="120"/>
      <c r="AU1044" s="120"/>
      <c r="AV1044" s="120"/>
      <c r="AW1044" s="120"/>
      <c r="AX1044" s="120"/>
      <c r="AY1044" s="120"/>
      <c r="AZ1044" s="120"/>
      <c r="BA1044" s="120"/>
      <c r="BB1044" s="120"/>
      <c r="BC1044" s="120"/>
      <c r="BD1044" s="83"/>
      <c r="BE1044" s="84"/>
      <c r="BF1044" s="84"/>
      <c r="BG1044" s="84"/>
      <c r="BH1044" s="85"/>
    </row>
    <row r="1045" spans="1:60" ht="17.25" customHeight="1" x14ac:dyDescent="0.25">
      <c r="A1045" s="206"/>
      <c r="B1045" s="117" t="s">
        <v>1136</v>
      </c>
      <c r="C1045" s="93" t="s">
        <v>61</v>
      </c>
      <c r="D1045" s="93" t="s">
        <v>1142</v>
      </c>
      <c r="E1045" s="140">
        <v>120</v>
      </c>
      <c r="F1045" s="441">
        <v>120</v>
      </c>
      <c r="G1045" s="79" t="s">
        <v>368</v>
      </c>
      <c r="H1045" s="141" t="s">
        <v>277</v>
      </c>
      <c r="I1045" s="119"/>
      <c r="J1045" s="119"/>
      <c r="K1045" s="119"/>
      <c r="L1045" s="119"/>
      <c r="M1045" s="119"/>
      <c r="N1045" s="119"/>
      <c r="O1045" s="119"/>
      <c r="P1045" s="119"/>
      <c r="Q1045" s="119">
        <v>28</v>
      </c>
      <c r="R1045" s="119">
        <v>20</v>
      </c>
      <c r="S1045" s="119">
        <v>20</v>
      </c>
      <c r="T1045" s="119">
        <v>24</v>
      </c>
      <c r="U1045" s="119">
        <v>28</v>
      </c>
      <c r="V1045" s="119"/>
      <c r="W1045" s="119"/>
      <c r="X1045" s="119"/>
      <c r="Y1045" s="119"/>
      <c r="Z1045" s="119"/>
      <c r="AA1045" s="119"/>
      <c r="AB1045" s="120"/>
      <c r="AC1045" s="120"/>
      <c r="AD1045" s="120"/>
      <c r="AE1045" s="120"/>
      <c r="AF1045" s="120"/>
      <c r="AG1045" s="120"/>
      <c r="AH1045" s="120"/>
      <c r="AI1045" s="100"/>
      <c r="AJ1045" s="101"/>
      <c r="AK1045" s="102"/>
      <c r="AL1045" s="120"/>
      <c r="AM1045" s="120"/>
      <c r="AN1045" s="120"/>
      <c r="AO1045" s="120"/>
      <c r="AP1045" s="120"/>
      <c r="AQ1045" s="120"/>
      <c r="AR1045" s="120"/>
      <c r="AS1045" s="120"/>
      <c r="AT1045" s="120"/>
      <c r="AU1045" s="120"/>
      <c r="AV1045" s="120"/>
      <c r="AW1045" s="120"/>
      <c r="AX1045" s="120"/>
      <c r="AY1045" s="120"/>
      <c r="AZ1045" s="120"/>
      <c r="BA1045" s="120"/>
      <c r="BB1045" s="120"/>
      <c r="BC1045" s="120"/>
      <c r="BD1045" s="83"/>
      <c r="BE1045" s="84"/>
      <c r="BF1045" s="84"/>
      <c r="BG1045" s="84"/>
      <c r="BH1045" s="85"/>
    </row>
    <row r="1046" spans="1:60" ht="17.25" customHeight="1" x14ac:dyDescent="0.25">
      <c r="A1046" s="206"/>
      <c r="B1046" s="117" t="s">
        <v>1136</v>
      </c>
      <c r="C1046" s="93" t="s">
        <v>32</v>
      </c>
      <c r="D1046" s="93" t="s">
        <v>1124</v>
      </c>
      <c r="E1046" s="140">
        <v>120</v>
      </c>
      <c r="F1046" s="441">
        <v>120</v>
      </c>
      <c r="G1046" s="79" t="s">
        <v>320</v>
      </c>
      <c r="H1046" s="141" t="s">
        <v>268</v>
      </c>
      <c r="I1046" s="119"/>
      <c r="J1046" s="119"/>
      <c r="K1046" s="119"/>
      <c r="L1046" s="119"/>
      <c r="M1046" s="119"/>
      <c r="N1046" s="119"/>
      <c r="O1046" s="119"/>
      <c r="P1046" s="119"/>
      <c r="Q1046" s="119"/>
      <c r="R1046" s="119"/>
      <c r="S1046" s="119"/>
      <c r="T1046" s="119"/>
      <c r="U1046" s="119"/>
      <c r="V1046" s="119"/>
      <c r="W1046" s="119"/>
      <c r="X1046" s="119"/>
      <c r="Y1046" s="119">
        <v>32</v>
      </c>
      <c r="Z1046" s="119">
        <v>36</v>
      </c>
      <c r="AA1046" s="119">
        <v>36</v>
      </c>
      <c r="AB1046" s="120">
        <v>16</v>
      </c>
      <c r="AC1046" s="120"/>
      <c r="AD1046" s="120"/>
      <c r="AE1046" s="120"/>
      <c r="AF1046" s="120"/>
      <c r="AG1046" s="120"/>
      <c r="AH1046" s="120"/>
      <c r="AI1046" s="100"/>
      <c r="AJ1046" s="101"/>
      <c r="AK1046" s="102"/>
      <c r="AL1046" s="120"/>
      <c r="AM1046" s="120"/>
      <c r="AN1046" s="120"/>
      <c r="AO1046" s="120"/>
      <c r="AP1046" s="120"/>
      <c r="AQ1046" s="120"/>
      <c r="AR1046" s="120"/>
      <c r="AS1046" s="120"/>
      <c r="AT1046" s="120"/>
      <c r="AU1046" s="120"/>
      <c r="AV1046" s="120"/>
      <c r="AW1046" s="120"/>
      <c r="AX1046" s="120"/>
      <c r="AY1046" s="120"/>
      <c r="AZ1046" s="120"/>
      <c r="BA1046" s="120"/>
      <c r="BB1046" s="120"/>
      <c r="BC1046" s="120"/>
      <c r="BD1046" s="83"/>
      <c r="BE1046" s="84"/>
      <c r="BF1046" s="84"/>
      <c r="BG1046" s="84"/>
      <c r="BH1046" s="85"/>
    </row>
    <row r="1047" spans="1:60" ht="17.25" customHeight="1" x14ac:dyDescent="0.25">
      <c r="A1047" s="206"/>
      <c r="B1047" s="117" t="s">
        <v>1136</v>
      </c>
      <c r="C1047" s="93" t="s">
        <v>34</v>
      </c>
      <c r="D1047" s="93" t="s">
        <v>1143</v>
      </c>
      <c r="E1047" s="140">
        <v>60</v>
      </c>
      <c r="F1047" s="441">
        <v>60</v>
      </c>
      <c r="G1047" s="79" t="s">
        <v>318</v>
      </c>
      <c r="H1047" s="141" t="s">
        <v>290</v>
      </c>
      <c r="I1047" s="119"/>
      <c r="J1047" s="119"/>
      <c r="K1047" s="119"/>
      <c r="L1047" s="119"/>
      <c r="M1047" s="119"/>
      <c r="N1047" s="119"/>
      <c r="O1047" s="119"/>
      <c r="P1047" s="119"/>
      <c r="Q1047" s="119"/>
      <c r="R1047" s="119"/>
      <c r="S1047" s="119"/>
      <c r="T1047" s="119"/>
      <c r="U1047" s="119">
        <v>8</v>
      </c>
      <c r="V1047" s="119">
        <v>36</v>
      </c>
      <c r="W1047" s="119">
        <v>16</v>
      </c>
      <c r="X1047" s="119"/>
      <c r="Y1047" s="119"/>
      <c r="Z1047" s="119"/>
      <c r="AA1047" s="119"/>
      <c r="AB1047" s="120"/>
      <c r="AC1047" s="120"/>
      <c r="AD1047" s="120"/>
      <c r="AE1047" s="120"/>
      <c r="AF1047" s="120"/>
      <c r="AG1047" s="120"/>
      <c r="AH1047" s="120"/>
      <c r="AI1047" s="100"/>
      <c r="AJ1047" s="101"/>
      <c r="AK1047" s="102"/>
      <c r="AL1047" s="120"/>
      <c r="AM1047" s="120"/>
      <c r="AN1047" s="120"/>
      <c r="AO1047" s="120"/>
      <c r="AP1047" s="120"/>
      <c r="AQ1047" s="120"/>
      <c r="AR1047" s="120"/>
      <c r="AS1047" s="120"/>
      <c r="AT1047" s="120"/>
      <c r="AU1047" s="120"/>
      <c r="AV1047" s="120"/>
      <c r="AW1047" s="120"/>
      <c r="AX1047" s="120"/>
      <c r="AY1047" s="120"/>
      <c r="AZ1047" s="120"/>
      <c r="BA1047" s="120"/>
      <c r="BB1047" s="120"/>
      <c r="BC1047" s="120"/>
      <c r="BD1047" s="83"/>
      <c r="BE1047" s="84"/>
      <c r="BF1047" s="84"/>
      <c r="BG1047" s="84"/>
      <c r="BH1047" s="85"/>
    </row>
    <row r="1048" spans="1:60" ht="17.25" customHeight="1" x14ac:dyDescent="0.25">
      <c r="A1048" s="206"/>
      <c r="B1048" s="117" t="s">
        <v>1136</v>
      </c>
      <c r="C1048" s="93" t="s">
        <v>37</v>
      </c>
      <c r="D1048" s="93" t="s">
        <v>1144</v>
      </c>
      <c r="E1048" s="140">
        <v>60</v>
      </c>
      <c r="F1048" s="441">
        <v>60</v>
      </c>
      <c r="G1048" s="79" t="s">
        <v>384</v>
      </c>
      <c r="H1048" s="141" t="s">
        <v>272</v>
      </c>
      <c r="I1048" s="119"/>
      <c r="J1048" s="119"/>
      <c r="K1048" s="119"/>
      <c r="L1048" s="119"/>
      <c r="M1048" s="119"/>
      <c r="N1048" s="119"/>
      <c r="O1048" s="119"/>
      <c r="P1048" s="119"/>
      <c r="Q1048" s="119"/>
      <c r="R1048" s="119"/>
      <c r="S1048" s="119"/>
      <c r="T1048" s="119"/>
      <c r="U1048" s="119"/>
      <c r="V1048" s="119"/>
      <c r="W1048" s="119">
        <v>20</v>
      </c>
      <c r="X1048" s="119">
        <v>36</v>
      </c>
      <c r="Y1048" s="119">
        <v>4</v>
      </c>
      <c r="Z1048" s="119"/>
      <c r="AA1048" s="119"/>
      <c r="AB1048" s="119"/>
      <c r="AC1048" s="120"/>
      <c r="AD1048" s="120"/>
      <c r="AE1048" s="120"/>
      <c r="AF1048" s="120"/>
      <c r="AG1048" s="120"/>
      <c r="AH1048" s="120"/>
      <c r="AI1048" s="100"/>
      <c r="AJ1048" s="101"/>
      <c r="AK1048" s="102"/>
      <c r="AL1048" s="120"/>
      <c r="AM1048" s="120"/>
      <c r="AN1048" s="120"/>
      <c r="AO1048" s="120"/>
      <c r="AP1048" s="120"/>
      <c r="AQ1048" s="120"/>
      <c r="AR1048" s="120"/>
      <c r="AS1048" s="120"/>
      <c r="AT1048" s="120"/>
      <c r="AU1048" s="120"/>
      <c r="AV1048" s="120"/>
      <c r="AW1048" s="120"/>
      <c r="AX1048" s="120"/>
      <c r="AY1048" s="120"/>
      <c r="AZ1048" s="120"/>
      <c r="BA1048" s="120"/>
      <c r="BB1048" s="120"/>
      <c r="BC1048" s="120"/>
      <c r="BD1048" s="83"/>
      <c r="BE1048" s="84"/>
      <c r="BF1048" s="84"/>
      <c r="BG1048" s="84"/>
      <c r="BH1048" s="85"/>
    </row>
    <row r="1049" spans="1:60" ht="17.25" customHeight="1" x14ac:dyDescent="0.25">
      <c r="A1049" s="206"/>
      <c r="B1049" s="117" t="s">
        <v>1136</v>
      </c>
      <c r="C1049" s="93" t="s">
        <v>66</v>
      </c>
      <c r="D1049" s="93" t="s">
        <v>1145</v>
      </c>
      <c r="E1049" s="140">
        <v>180</v>
      </c>
      <c r="F1049" s="441">
        <v>180</v>
      </c>
      <c r="G1049" s="116" t="s">
        <v>341</v>
      </c>
      <c r="H1049" s="141" t="s">
        <v>280</v>
      </c>
      <c r="I1049" s="119"/>
      <c r="J1049" s="119"/>
      <c r="K1049" s="119"/>
      <c r="L1049" s="119"/>
      <c r="M1049" s="119"/>
      <c r="N1049" s="119"/>
      <c r="O1049" s="119"/>
      <c r="P1049" s="119"/>
      <c r="Q1049" s="119"/>
      <c r="R1049" s="119"/>
      <c r="S1049" s="119"/>
      <c r="T1049" s="119"/>
      <c r="U1049" s="119"/>
      <c r="V1049" s="119"/>
      <c r="W1049" s="119"/>
      <c r="X1049" s="119"/>
      <c r="Y1049" s="119"/>
      <c r="Z1049" s="119"/>
      <c r="AA1049" s="119"/>
      <c r="AB1049" s="120"/>
      <c r="AC1049" s="120"/>
      <c r="AD1049" s="120"/>
      <c r="AE1049" s="120"/>
      <c r="AF1049" s="120"/>
      <c r="AG1049" s="120"/>
      <c r="AH1049" s="120"/>
      <c r="AI1049" s="100"/>
      <c r="AJ1049" s="101"/>
      <c r="AK1049" s="102"/>
      <c r="AL1049" s="120"/>
      <c r="AM1049" s="120"/>
      <c r="AN1049" s="120"/>
      <c r="AO1049" s="120"/>
      <c r="AP1049" s="120"/>
      <c r="AQ1049" s="120"/>
      <c r="AR1049" s="120"/>
      <c r="AS1049" s="120"/>
      <c r="AT1049" s="120"/>
      <c r="AU1049" s="120"/>
      <c r="AV1049" s="120"/>
      <c r="AW1049" s="120"/>
      <c r="AX1049" s="120"/>
      <c r="AY1049" s="120"/>
      <c r="AZ1049" s="120"/>
      <c r="BA1049" s="120"/>
      <c r="BB1049" s="120"/>
      <c r="BC1049" s="120"/>
      <c r="BD1049" s="83"/>
      <c r="BE1049" s="84"/>
      <c r="BF1049" s="84"/>
      <c r="BG1049" s="84"/>
      <c r="BH1049" s="85"/>
    </row>
    <row r="1050" spans="1:60" ht="17.25" customHeight="1" x14ac:dyDescent="0.25">
      <c r="A1050" s="206"/>
      <c r="B1050" s="117" t="s">
        <v>1136</v>
      </c>
      <c r="C1050" s="93" t="s">
        <v>40</v>
      </c>
      <c r="D1050" s="93" t="s">
        <v>10</v>
      </c>
      <c r="E1050" s="140">
        <v>180</v>
      </c>
      <c r="F1050" s="441">
        <v>180</v>
      </c>
      <c r="G1050" s="116" t="s">
        <v>386</v>
      </c>
      <c r="H1050" s="141" t="s">
        <v>275</v>
      </c>
      <c r="I1050" s="119"/>
      <c r="J1050" s="119"/>
      <c r="K1050" s="119"/>
      <c r="L1050" s="119"/>
      <c r="M1050" s="119"/>
      <c r="N1050" s="119"/>
      <c r="O1050" s="119"/>
      <c r="P1050" s="119"/>
      <c r="Q1050" s="119"/>
      <c r="R1050" s="119"/>
      <c r="S1050" s="119"/>
      <c r="T1050" s="119"/>
      <c r="U1050" s="119"/>
      <c r="V1050" s="119"/>
      <c r="W1050" s="119"/>
      <c r="X1050" s="119"/>
      <c r="Y1050" s="119"/>
      <c r="Z1050" s="119"/>
      <c r="AA1050" s="119"/>
      <c r="AB1050" s="120"/>
      <c r="AC1050" s="120"/>
      <c r="AD1050" s="120"/>
      <c r="AE1050" s="120"/>
      <c r="AF1050" s="120"/>
      <c r="AG1050" s="120"/>
      <c r="AH1050" s="120"/>
      <c r="AI1050" s="100"/>
      <c r="AJ1050" s="101"/>
      <c r="AK1050" s="102"/>
      <c r="AL1050" s="120"/>
      <c r="AM1050" s="120"/>
      <c r="AN1050" s="120"/>
      <c r="AO1050" s="120"/>
      <c r="AP1050" s="120"/>
      <c r="AQ1050" s="120"/>
      <c r="AR1050" s="120"/>
      <c r="AS1050" s="120"/>
      <c r="AT1050" s="120"/>
      <c r="AU1050" s="120"/>
      <c r="AV1050" s="120"/>
      <c r="AW1050" s="120"/>
      <c r="AX1050" s="120"/>
      <c r="AY1050" s="120"/>
      <c r="AZ1050" s="120"/>
      <c r="BA1050" s="120"/>
      <c r="BB1050" s="120"/>
      <c r="BC1050" s="120"/>
      <c r="BD1050" s="83"/>
      <c r="BE1050" s="84"/>
      <c r="BF1050" s="84"/>
      <c r="BG1050" s="84"/>
      <c r="BH1050" s="85"/>
    </row>
    <row r="1051" spans="1:60" ht="17.25" customHeight="1" x14ac:dyDescent="0.25">
      <c r="A1051" s="206"/>
      <c r="B1051" s="117" t="s">
        <v>1136</v>
      </c>
      <c r="C1051" s="93" t="s">
        <v>128</v>
      </c>
      <c r="D1051" s="93" t="s">
        <v>862</v>
      </c>
      <c r="E1051" s="140">
        <v>45</v>
      </c>
      <c r="F1051" s="441">
        <v>45</v>
      </c>
      <c r="G1051" s="116" t="s">
        <v>321</v>
      </c>
      <c r="H1051" s="141" t="s">
        <v>412</v>
      </c>
      <c r="I1051" s="119"/>
      <c r="J1051" s="119"/>
      <c r="K1051" s="119"/>
      <c r="L1051" s="119"/>
      <c r="M1051" s="119"/>
      <c r="N1051" s="119"/>
      <c r="O1051" s="119"/>
      <c r="P1051" s="119"/>
      <c r="Q1051" s="119"/>
      <c r="R1051" s="119">
        <v>16</v>
      </c>
      <c r="S1051" s="119">
        <v>16</v>
      </c>
      <c r="T1051" s="119">
        <v>13</v>
      </c>
      <c r="U1051" s="119"/>
      <c r="V1051" s="119"/>
      <c r="W1051" s="119"/>
      <c r="X1051" s="119"/>
      <c r="Y1051" s="119"/>
      <c r="Z1051" s="119"/>
      <c r="AA1051" s="119"/>
      <c r="AB1051" s="120"/>
      <c r="AC1051" s="120"/>
      <c r="AD1051" s="120"/>
      <c r="AE1051" s="120"/>
      <c r="AF1051" s="120"/>
      <c r="AG1051" s="120"/>
      <c r="AH1051" s="120"/>
      <c r="AI1051" s="100"/>
      <c r="AJ1051" s="101"/>
      <c r="AK1051" s="102"/>
      <c r="AL1051" s="120"/>
      <c r="AM1051" s="120"/>
      <c r="AN1051" s="120"/>
      <c r="AO1051" s="120"/>
      <c r="AP1051" s="120"/>
      <c r="AQ1051" s="120"/>
      <c r="AR1051" s="120"/>
      <c r="AS1051" s="120"/>
      <c r="AT1051" s="120"/>
      <c r="AU1051" s="120"/>
      <c r="AV1051" s="120"/>
      <c r="AW1051" s="120"/>
      <c r="AX1051" s="120"/>
      <c r="AY1051" s="120"/>
      <c r="AZ1051" s="120"/>
      <c r="BA1051" s="120"/>
      <c r="BB1051" s="120"/>
      <c r="BC1051" s="120"/>
      <c r="BD1051" s="83"/>
      <c r="BE1051" s="84"/>
      <c r="BF1051" s="84"/>
      <c r="BG1051" s="84"/>
      <c r="BH1051" s="85"/>
    </row>
    <row r="1052" spans="1:60" ht="17.25" customHeight="1" x14ac:dyDescent="0.25">
      <c r="A1052" s="206"/>
      <c r="B1052" s="117" t="s">
        <v>1136</v>
      </c>
      <c r="C1052" s="93" t="s">
        <v>123</v>
      </c>
      <c r="D1052" s="93" t="s">
        <v>124</v>
      </c>
      <c r="E1052" s="140">
        <v>45</v>
      </c>
      <c r="F1052" s="441">
        <v>45</v>
      </c>
      <c r="G1052" s="116" t="s">
        <v>368</v>
      </c>
      <c r="H1052" s="141" t="s">
        <v>127</v>
      </c>
      <c r="I1052" s="119"/>
      <c r="J1052" s="119">
        <v>12</v>
      </c>
      <c r="K1052" s="119">
        <v>12</v>
      </c>
      <c r="L1052" s="119">
        <v>12</v>
      </c>
      <c r="M1052" s="119">
        <v>9</v>
      </c>
      <c r="N1052" s="119"/>
      <c r="O1052" s="119"/>
      <c r="P1052" s="119"/>
      <c r="Q1052" s="119"/>
      <c r="R1052" s="119"/>
      <c r="S1052" s="119"/>
      <c r="T1052" s="119"/>
      <c r="U1052" s="119"/>
      <c r="V1052" s="119"/>
      <c r="W1052" s="119"/>
      <c r="X1052" s="119"/>
      <c r="Y1052" s="119"/>
      <c r="Z1052" s="119"/>
      <c r="AA1052" s="119"/>
      <c r="AB1052" s="120"/>
      <c r="AC1052" s="120"/>
      <c r="AD1052" s="120"/>
      <c r="AE1052" s="120"/>
      <c r="AF1052" s="120"/>
      <c r="AG1052" s="120"/>
      <c r="AH1052" s="120"/>
      <c r="AI1052" s="100"/>
      <c r="AJ1052" s="101"/>
      <c r="AK1052" s="102"/>
      <c r="AL1052" s="120"/>
      <c r="AM1052" s="120"/>
      <c r="AN1052" s="120"/>
      <c r="AO1052" s="120"/>
      <c r="AP1052" s="120"/>
      <c r="AQ1052" s="120"/>
      <c r="AR1052" s="120"/>
      <c r="AS1052" s="120"/>
      <c r="AT1052" s="120"/>
      <c r="AU1052" s="120"/>
      <c r="AV1052" s="120"/>
      <c r="AW1052" s="120"/>
      <c r="AX1052" s="120"/>
      <c r="AY1052" s="120"/>
      <c r="AZ1052" s="120"/>
      <c r="BA1052" s="120"/>
      <c r="BB1052" s="120"/>
      <c r="BC1052" s="120"/>
      <c r="BD1052" s="83"/>
      <c r="BE1052" s="84"/>
      <c r="BF1052" s="84"/>
      <c r="BG1052" s="84"/>
      <c r="BH1052" s="85"/>
    </row>
    <row r="1053" spans="1:60" s="106" customFormat="1" ht="17.25" customHeight="1" x14ac:dyDescent="0.2">
      <c r="A1053" s="472"/>
      <c r="B1053" s="94"/>
      <c r="C1053" s="95"/>
      <c r="D1053" s="95" t="s">
        <v>843</v>
      </c>
      <c r="E1053" s="95">
        <f>SUM(E1040:E1052)</f>
        <v>1260</v>
      </c>
      <c r="F1053" s="765">
        <f>SUM(F1040:F1052)</f>
        <v>1260</v>
      </c>
      <c r="G1053" s="96"/>
      <c r="H1053" s="113"/>
      <c r="I1053" s="99"/>
      <c r="J1053" s="99">
        <f>SUM(J1040:J1052)</f>
        <v>32</v>
      </c>
      <c r="K1053" s="99">
        <f t="shared" ref="K1053:BH1053" si="92">SUM(K1040:K1052)</f>
        <v>32</v>
      </c>
      <c r="L1053" s="99">
        <f t="shared" si="92"/>
        <v>32</v>
      </c>
      <c r="M1053" s="99">
        <f t="shared" si="92"/>
        <v>33</v>
      </c>
      <c r="N1053" s="99">
        <f t="shared" si="92"/>
        <v>36</v>
      </c>
      <c r="O1053" s="99">
        <f t="shared" si="92"/>
        <v>27</v>
      </c>
      <c r="P1053" s="99">
        <f t="shared" si="92"/>
        <v>27</v>
      </c>
      <c r="Q1053" s="99">
        <f t="shared" si="92"/>
        <v>34</v>
      </c>
      <c r="R1053" s="99">
        <f t="shared" si="92"/>
        <v>36</v>
      </c>
      <c r="S1053" s="99">
        <f t="shared" si="92"/>
        <v>36</v>
      </c>
      <c r="T1053" s="99">
        <f t="shared" si="92"/>
        <v>37</v>
      </c>
      <c r="U1053" s="99">
        <f t="shared" si="92"/>
        <v>36</v>
      </c>
      <c r="V1053" s="99">
        <f t="shared" si="92"/>
        <v>36</v>
      </c>
      <c r="W1053" s="99">
        <f t="shared" si="92"/>
        <v>36</v>
      </c>
      <c r="X1053" s="99">
        <f t="shared" si="92"/>
        <v>36</v>
      </c>
      <c r="Y1053" s="99">
        <f t="shared" si="92"/>
        <v>36</v>
      </c>
      <c r="Z1053" s="99">
        <f t="shared" si="92"/>
        <v>36</v>
      </c>
      <c r="AA1053" s="99">
        <f t="shared" si="92"/>
        <v>36</v>
      </c>
      <c r="AB1053" s="99">
        <f t="shared" si="92"/>
        <v>36</v>
      </c>
      <c r="AC1053" s="99">
        <f t="shared" si="92"/>
        <v>36</v>
      </c>
      <c r="AD1053" s="99">
        <f t="shared" si="92"/>
        <v>32</v>
      </c>
      <c r="AE1053" s="99">
        <f t="shared" si="92"/>
        <v>36</v>
      </c>
      <c r="AF1053" s="99">
        <f t="shared" si="92"/>
        <v>36</v>
      </c>
      <c r="AG1053" s="99">
        <f t="shared" si="92"/>
        <v>36</v>
      </c>
      <c r="AH1053" s="99">
        <f t="shared" si="92"/>
        <v>36</v>
      </c>
      <c r="AI1053" s="99">
        <f t="shared" si="92"/>
        <v>0</v>
      </c>
      <c r="AJ1053" s="99">
        <f t="shared" si="92"/>
        <v>0</v>
      </c>
      <c r="AK1053" s="99">
        <f t="shared" si="92"/>
        <v>0</v>
      </c>
      <c r="AL1053" s="99">
        <f t="shared" si="92"/>
        <v>36</v>
      </c>
      <c r="AM1053" s="99">
        <f t="shared" si="92"/>
        <v>0</v>
      </c>
      <c r="AN1053" s="99">
        <f t="shared" si="92"/>
        <v>0</v>
      </c>
      <c r="AO1053" s="99">
        <f t="shared" si="92"/>
        <v>0</v>
      </c>
      <c r="AP1053" s="99">
        <f t="shared" si="92"/>
        <v>0</v>
      </c>
      <c r="AQ1053" s="99">
        <f t="shared" si="92"/>
        <v>0</v>
      </c>
      <c r="AR1053" s="99">
        <f t="shared" si="92"/>
        <v>0</v>
      </c>
      <c r="AS1053" s="99">
        <f t="shared" si="92"/>
        <v>0</v>
      </c>
      <c r="AT1053" s="99">
        <f t="shared" si="92"/>
        <v>0</v>
      </c>
      <c r="AU1053" s="99">
        <f t="shared" si="92"/>
        <v>0</v>
      </c>
      <c r="AV1053" s="99">
        <f t="shared" si="92"/>
        <v>0</v>
      </c>
      <c r="AW1053" s="99">
        <f t="shared" si="92"/>
        <v>0</v>
      </c>
      <c r="AX1053" s="99">
        <f t="shared" si="92"/>
        <v>0</v>
      </c>
      <c r="AY1053" s="99">
        <f t="shared" si="92"/>
        <v>0</v>
      </c>
      <c r="AZ1053" s="99">
        <f t="shared" si="92"/>
        <v>0</v>
      </c>
      <c r="BA1053" s="99">
        <f t="shared" si="92"/>
        <v>0</v>
      </c>
      <c r="BB1053" s="99">
        <f t="shared" si="92"/>
        <v>0</v>
      </c>
      <c r="BC1053" s="99">
        <f t="shared" si="92"/>
        <v>0</v>
      </c>
      <c r="BD1053" s="99">
        <f t="shared" si="92"/>
        <v>0</v>
      </c>
      <c r="BE1053" s="99">
        <f t="shared" si="92"/>
        <v>0</v>
      </c>
      <c r="BF1053" s="99">
        <f t="shared" si="92"/>
        <v>0</v>
      </c>
      <c r="BG1053" s="99">
        <f t="shared" si="92"/>
        <v>0</v>
      </c>
      <c r="BH1053" s="99">
        <f t="shared" si="92"/>
        <v>0</v>
      </c>
    </row>
    <row r="1054" spans="1:60" s="106" customFormat="1" ht="24" customHeight="1" x14ac:dyDescent="0.2">
      <c r="A1054" s="814" t="s">
        <v>1302</v>
      </c>
      <c r="B1054" s="815"/>
      <c r="C1054" s="813"/>
      <c r="D1054" s="810"/>
      <c r="E1054" s="810"/>
      <c r="F1054" s="810"/>
      <c r="G1054" s="811"/>
      <c r="H1054" s="812"/>
      <c r="I1054" s="714"/>
      <c r="J1054" s="714"/>
      <c r="K1054" s="714"/>
      <c r="L1054" s="714"/>
      <c r="M1054" s="714"/>
      <c r="N1054" s="714"/>
      <c r="O1054" s="714"/>
      <c r="P1054" s="714"/>
      <c r="Q1054" s="714"/>
      <c r="R1054" s="714"/>
      <c r="S1054" s="714"/>
      <c r="T1054" s="714"/>
      <c r="U1054" s="714"/>
      <c r="V1054" s="714"/>
      <c r="W1054" s="714"/>
      <c r="X1054" s="714"/>
      <c r="Y1054" s="714"/>
      <c r="Z1054" s="714"/>
      <c r="AA1054" s="714"/>
      <c r="AB1054" s="714"/>
      <c r="AC1054" s="714"/>
      <c r="AD1054" s="714"/>
      <c r="AE1054" s="714"/>
      <c r="AF1054" s="714"/>
      <c r="AG1054" s="714"/>
      <c r="AH1054" s="714"/>
      <c r="AI1054" s="714"/>
      <c r="AJ1054" s="714"/>
      <c r="AK1054" s="714"/>
      <c r="AL1054" s="714"/>
      <c r="AM1054" s="714"/>
      <c r="AN1054" s="714"/>
      <c r="AO1054" s="714"/>
      <c r="AP1054" s="714"/>
      <c r="AQ1054" s="714"/>
      <c r="AR1054" s="714"/>
      <c r="AS1054" s="714"/>
      <c r="AT1054" s="714"/>
      <c r="AU1054" s="714"/>
      <c r="AV1054" s="714"/>
      <c r="AW1054" s="714"/>
      <c r="AX1054" s="714"/>
      <c r="AY1054" s="714"/>
      <c r="AZ1054" s="714"/>
      <c r="BA1054" s="714"/>
      <c r="BB1054" s="714"/>
      <c r="BC1054" s="714"/>
      <c r="BD1054" s="714"/>
      <c r="BE1054" s="714"/>
      <c r="BF1054" s="714"/>
      <c r="BG1054" s="714"/>
      <c r="BH1054" s="714"/>
    </row>
    <row r="1055" spans="1:60" ht="15" x14ac:dyDescent="0.2">
      <c r="A1055" s="405">
        <v>1</v>
      </c>
      <c r="B1055" s="76" t="s">
        <v>283</v>
      </c>
      <c r="C1055" s="212" t="s">
        <v>43</v>
      </c>
      <c r="D1055" s="122" t="s">
        <v>1106</v>
      </c>
      <c r="E1055" s="212">
        <v>82</v>
      </c>
      <c r="F1055" s="763">
        <v>82</v>
      </c>
      <c r="G1055" s="468" t="s">
        <v>303</v>
      </c>
      <c r="H1055" s="469" t="s">
        <v>287</v>
      </c>
      <c r="I1055" s="81"/>
      <c r="J1055" s="81"/>
      <c r="K1055" s="81"/>
      <c r="L1055" s="81">
        <v>10</v>
      </c>
      <c r="M1055" s="81">
        <v>24</v>
      </c>
      <c r="N1055" s="81">
        <v>24</v>
      </c>
      <c r="O1055" s="81">
        <v>24</v>
      </c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6"/>
      <c r="AJ1055" s="87"/>
      <c r="AK1055" s="88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6"/>
      <c r="BE1055" s="87"/>
      <c r="BF1055" s="87"/>
      <c r="BG1055" s="87"/>
      <c r="BH1055" s="88"/>
    </row>
    <row r="1056" spans="1:60" ht="15" x14ac:dyDescent="0.2">
      <c r="A1056" s="198"/>
      <c r="B1056" s="76" t="s">
        <v>283</v>
      </c>
      <c r="C1056" s="212" t="s">
        <v>43</v>
      </c>
      <c r="D1056" s="122" t="s">
        <v>1106</v>
      </c>
      <c r="E1056" s="212">
        <v>8</v>
      </c>
      <c r="F1056" s="763">
        <v>8</v>
      </c>
      <c r="G1056" s="468" t="s">
        <v>381</v>
      </c>
      <c r="H1056" s="469" t="s">
        <v>282</v>
      </c>
      <c r="I1056" s="81"/>
      <c r="J1056" s="81"/>
      <c r="K1056" s="81"/>
      <c r="L1056" s="81"/>
      <c r="M1056" s="81"/>
      <c r="N1056" s="81"/>
      <c r="O1056" s="81"/>
      <c r="P1056" s="81">
        <v>8</v>
      </c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3"/>
      <c r="AJ1056" s="84"/>
      <c r="AK1056" s="85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6"/>
      <c r="BE1056" s="87"/>
      <c r="BF1056" s="87"/>
      <c r="BG1056" s="87"/>
      <c r="BH1056" s="88"/>
    </row>
    <row r="1057" spans="1:60" ht="15" x14ac:dyDescent="0.2">
      <c r="A1057" s="198"/>
      <c r="B1057" s="76" t="s">
        <v>283</v>
      </c>
      <c r="C1057" s="212" t="s">
        <v>185</v>
      </c>
      <c r="D1057" s="122" t="s">
        <v>1107</v>
      </c>
      <c r="E1057" s="212">
        <v>26</v>
      </c>
      <c r="F1057" s="763">
        <v>26</v>
      </c>
      <c r="G1057" s="468" t="s">
        <v>303</v>
      </c>
      <c r="H1057" s="81" t="s">
        <v>287</v>
      </c>
      <c r="I1057" s="81"/>
      <c r="J1057" s="81">
        <v>24</v>
      </c>
      <c r="K1057" s="81">
        <v>2</v>
      </c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3"/>
      <c r="AJ1057" s="84"/>
      <c r="AK1057" s="85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3"/>
      <c r="BE1057" s="84"/>
      <c r="BF1057" s="84"/>
      <c r="BG1057" s="84"/>
      <c r="BH1057" s="85"/>
    </row>
    <row r="1058" spans="1:60" ht="17.25" customHeight="1" x14ac:dyDescent="0.2">
      <c r="A1058" s="198"/>
      <c r="B1058" s="76" t="s">
        <v>283</v>
      </c>
      <c r="C1058" s="212" t="s">
        <v>190</v>
      </c>
      <c r="D1058" s="122" t="s">
        <v>1108</v>
      </c>
      <c r="E1058" s="212">
        <v>60</v>
      </c>
      <c r="F1058" s="763">
        <v>60</v>
      </c>
      <c r="G1058" s="213" t="s">
        <v>381</v>
      </c>
      <c r="H1058" s="81" t="s">
        <v>282</v>
      </c>
      <c r="I1058" s="81"/>
      <c r="J1058" s="81"/>
      <c r="K1058" s="81"/>
      <c r="L1058" s="81"/>
      <c r="M1058" s="81"/>
      <c r="N1058" s="81"/>
      <c r="O1058" s="81"/>
      <c r="P1058" s="81">
        <v>16</v>
      </c>
      <c r="Q1058" s="81">
        <v>24</v>
      </c>
      <c r="R1058" s="81">
        <v>20</v>
      </c>
      <c r="S1058" s="81"/>
      <c r="T1058" s="81"/>
      <c r="U1058" s="81"/>
      <c r="V1058" s="81"/>
      <c r="W1058" s="81"/>
      <c r="X1058" s="81"/>
      <c r="Y1058" s="81"/>
      <c r="Z1058" s="92"/>
      <c r="AA1058" s="92"/>
      <c r="AB1058" s="92"/>
      <c r="AC1058" s="81"/>
      <c r="AD1058" s="81"/>
      <c r="AE1058" s="81"/>
      <c r="AF1058" s="81"/>
      <c r="AG1058" s="81"/>
      <c r="AH1058" s="81"/>
      <c r="AI1058" s="83"/>
      <c r="AJ1058" s="84"/>
      <c r="AK1058" s="85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3"/>
      <c r="BE1058" s="84"/>
      <c r="BF1058" s="84"/>
      <c r="BG1058" s="84"/>
      <c r="BH1058" s="85"/>
    </row>
    <row r="1059" spans="1:60" ht="17.25" customHeight="1" x14ac:dyDescent="0.2">
      <c r="A1059" s="198"/>
      <c r="B1059" s="76" t="s">
        <v>283</v>
      </c>
      <c r="C1059" s="212" t="s">
        <v>193</v>
      </c>
      <c r="D1059" s="122" t="s">
        <v>1109</v>
      </c>
      <c r="E1059" s="212">
        <v>60</v>
      </c>
      <c r="F1059" s="763">
        <v>60</v>
      </c>
      <c r="G1059" s="213" t="s">
        <v>381</v>
      </c>
      <c r="H1059" s="81" t="s">
        <v>282</v>
      </c>
      <c r="I1059" s="81"/>
      <c r="J1059" s="81"/>
      <c r="K1059" s="81"/>
      <c r="L1059" s="81"/>
      <c r="M1059" s="81"/>
      <c r="N1059" s="81"/>
      <c r="O1059" s="81"/>
      <c r="P1059" s="81"/>
      <c r="Q1059" s="81"/>
      <c r="R1059" s="81">
        <v>4</v>
      </c>
      <c r="S1059" s="81">
        <v>24</v>
      </c>
      <c r="T1059" s="81">
        <v>32</v>
      </c>
      <c r="U1059" s="81"/>
      <c r="V1059" s="81"/>
      <c r="W1059" s="81"/>
      <c r="X1059" s="81"/>
      <c r="Y1059" s="81"/>
      <c r="Z1059" s="92"/>
      <c r="AA1059" s="92"/>
      <c r="AB1059" s="92"/>
      <c r="AC1059" s="81"/>
      <c r="AD1059" s="81"/>
      <c r="AE1059" s="81"/>
      <c r="AF1059" s="81"/>
      <c r="AG1059" s="81"/>
      <c r="AH1059" s="81"/>
      <c r="AI1059" s="83"/>
      <c r="AJ1059" s="84"/>
      <c r="AK1059" s="85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3"/>
      <c r="BE1059" s="84"/>
      <c r="BF1059" s="84"/>
      <c r="BG1059" s="84"/>
      <c r="BH1059" s="85"/>
    </row>
    <row r="1060" spans="1:60" ht="17.25" customHeight="1" x14ac:dyDescent="0.2">
      <c r="A1060" s="198"/>
      <c r="B1060" s="76" t="s">
        <v>283</v>
      </c>
      <c r="C1060" s="212" t="s">
        <v>201</v>
      </c>
      <c r="D1060" s="122" t="s">
        <v>1110</v>
      </c>
      <c r="E1060" s="212">
        <v>36</v>
      </c>
      <c r="F1060" s="763">
        <v>36</v>
      </c>
      <c r="G1060" s="213" t="s">
        <v>303</v>
      </c>
      <c r="H1060" s="81" t="s">
        <v>287</v>
      </c>
      <c r="I1060" s="81"/>
      <c r="J1060" s="81"/>
      <c r="K1060" s="81">
        <v>22</v>
      </c>
      <c r="L1060" s="81">
        <v>14</v>
      </c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92"/>
      <c r="AA1060" s="92"/>
      <c r="AB1060" s="92"/>
      <c r="AC1060" s="81"/>
      <c r="AD1060" s="81"/>
      <c r="AE1060" s="81"/>
      <c r="AF1060" s="81"/>
      <c r="AG1060" s="81"/>
      <c r="AH1060" s="81"/>
      <c r="AI1060" s="83"/>
      <c r="AJ1060" s="84"/>
      <c r="AK1060" s="85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3"/>
      <c r="BE1060" s="84"/>
      <c r="BF1060" s="84"/>
      <c r="BG1060" s="84"/>
      <c r="BH1060" s="85"/>
    </row>
    <row r="1061" spans="1:60" ht="17.25" customHeight="1" x14ac:dyDescent="0.2">
      <c r="A1061" s="198"/>
      <c r="B1061" s="76" t="s">
        <v>283</v>
      </c>
      <c r="C1061" s="212" t="s">
        <v>269</v>
      </c>
      <c r="D1061" s="122" t="s">
        <v>1111</v>
      </c>
      <c r="E1061" s="212">
        <v>14</v>
      </c>
      <c r="F1061" s="763">
        <v>14</v>
      </c>
      <c r="G1061" s="213" t="s">
        <v>341</v>
      </c>
      <c r="H1061" s="81" t="s">
        <v>280</v>
      </c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92"/>
      <c r="AA1061" s="92"/>
      <c r="AB1061" s="92"/>
      <c r="AC1061" s="81"/>
      <c r="AD1061" s="81"/>
      <c r="AE1061" s="81"/>
      <c r="AF1061" s="81"/>
      <c r="AG1061" s="81"/>
      <c r="AH1061" s="81"/>
      <c r="AI1061" s="83"/>
      <c r="AJ1061" s="84"/>
      <c r="AK1061" s="85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3"/>
      <c r="BE1061" s="84"/>
      <c r="BF1061" s="84"/>
      <c r="BG1061" s="84"/>
      <c r="BH1061" s="85"/>
    </row>
    <row r="1062" spans="1:60" s="106" customFormat="1" ht="17.25" customHeight="1" x14ac:dyDescent="0.2">
      <c r="A1062" s="470"/>
      <c r="B1062" s="94">
        <v>13</v>
      </c>
      <c r="C1062" s="816"/>
      <c r="D1062" s="95" t="s">
        <v>843</v>
      </c>
      <c r="E1062" s="95">
        <f>SUM(E1055:E1061)</f>
        <v>286</v>
      </c>
      <c r="F1062" s="765">
        <f>SUM(F1055:F1061)</f>
        <v>286</v>
      </c>
      <c r="G1062" s="96"/>
      <c r="H1062" s="97"/>
      <c r="I1062" s="98"/>
      <c r="J1062" s="99">
        <f t="shared" ref="J1062:BH1062" si="93">SUM(J1055:J1061)</f>
        <v>24</v>
      </c>
      <c r="K1062" s="99">
        <f t="shared" si="93"/>
        <v>24</v>
      </c>
      <c r="L1062" s="99">
        <f t="shared" si="93"/>
        <v>24</v>
      </c>
      <c r="M1062" s="99">
        <f t="shared" si="93"/>
        <v>24</v>
      </c>
      <c r="N1062" s="99">
        <f t="shared" si="93"/>
        <v>24</v>
      </c>
      <c r="O1062" s="99">
        <f t="shared" si="93"/>
        <v>24</v>
      </c>
      <c r="P1062" s="99">
        <f t="shared" si="93"/>
        <v>24</v>
      </c>
      <c r="Q1062" s="99">
        <f t="shared" si="93"/>
        <v>24</v>
      </c>
      <c r="R1062" s="99">
        <f t="shared" si="93"/>
        <v>24</v>
      </c>
      <c r="S1062" s="99">
        <f t="shared" si="93"/>
        <v>24</v>
      </c>
      <c r="T1062" s="99">
        <f t="shared" si="93"/>
        <v>32</v>
      </c>
      <c r="U1062" s="99">
        <f t="shared" si="93"/>
        <v>0</v>
      </c>
      <c r="V1062" s="99">
        <f t="shared" si="93"/>
        <v>0</v>
      </c>
      <c r="W1062" s="99">
        <f t="shared" si="93"/>
        <v>0</v>
      </c>
      <c r="X1062" s="99">
        <f t="shared" si="93"/>
        <v>0</v>
      </c>
      <c r="Y1062" s="99">
        <f t="shared" si="93"/>
        <v>0</v>
      </c>
      <c r="Z1062" s="99">
        <f t="shared" si="93"/>
        <v>0</v>
      </c>
      <c r="AA1062" s="99">
        <f t="shared" si="93"/>
        <v>0</v>
      </c>
      <c r="AB1062" s="99">
        <f t="shared" si="93"/>
        <v>0</v>
      </c>
      <c r="AC1062" s="99">
        <f t="shared" si="93"/>
        <v>0</v>
      </c>
      <c r="AD1062" s="99">
        <f t="shared" si="93"/>
        <v>0</v>
      </c>
      <c r="AE1062" s="99">
        <f t="shared" si="93"/>
        <v>0</v>
      </c>
      <c r="AF1062" s="99">
        <f t="shared" si="93"/>
        <v>0</v>
      </c>
      <c r="AG1062" s="99">
        <f t="shared" si="93"/>
        <v>0</v>
      </c>
      <c r="AH1062" s="99">
        <f t="shared" si="93"/>
        <v>0</v>
      </c>
      <c r="AI1062" s="100">
        <f t="shared" si="93"/>
        <v>0</v>
      </c>
      <c r="AJ1062" s="101">
        <f t="shared" si="93"/>
        <v>0</v>
      </c>
      <c r="AK1062" s="102">
        <f t="shared" si="93"/>
        <v>0</v>
      </c>
      <c r="AL1062" s="99">
        <f t="shared" si="93"/>
        <v>0</v>
      </c>
      <c r="AM1062" s="99">
        <f t="shared" si="93"/>
        <v>0</v>
      </c>
      <c r="AN1062" s="99">
        <f t="shared" si="93"/>
        <v>0</v>
      </c>
      <c r="AO1062" s="99">
        <f t="shared" si="93"/>
        <v>0</v>
      </c>
      <c r="AP1062" s="99">
        <f t="shared" si="93"/>
        <v>0</v>
      </c>
      <c r="AQ1062" s="99">
        <f t="shared" si="93"/>
        <v>0</v>
      </c>
      <c r="AR1062" s="99">
        <f t="shared" si="93"/>
        <v>0</v>
      </c>
      <c r="AS1062" s="99">
        <f t="shared" si="93"/>
        <v>0</v>
      </c>
      <c r="AT1062" s="99">
        <f t="shared" si="93"/>
        <v>0</v>
      </c>
      <c r="AU1062" s="99">
        <f t="shared" si="93"/>
        <v>0</v>
      </c>
      <c r="AV1062" s="99">
        <f t="shared" si="93"/>
        <v>0</v>
      </c>
      <c r="AW1062" s="99">
        <f t="shared" si="93"/>
        <v>0</v>
      </c>
      <c r="AX1062" s="99">
        <f t="shared" si="93"/>
        <v>0</v>
      </c>
      <c r="AY1062" s="99">
        <f t="shared" si="93"/>
        <v>0</v>
      </c>
      <c r="AZ1062" s="99">
        <f t="shared" si="93"/>
        <v>0</v>
      </c>
      <c r="BA1062" s="99">
        <f t="shared" si="93"/>
        <v>0</v>
      </c>
      <c r="BB1062" s="99">
        <f t="shared" si="93"/>
        <v>0</v>
      </c>
      <c r="BC1062" s="99">
        <f t="shared" si="93"/>
        <v>0</v>
      </c>
      <c r="BD1062" s="103">
        <f t="shared" si="93"/>
        <v>0</v>
      </c>
      <c r="BE1062" s="104">
        <f t="shared" si="93"/>
        <v>0</v>
      </c>
      <c r="BF1062" s="104">
        <f t="shared" si="93"/>
        <v>0</v>
      </c>
      <c r="BG1062" s="104">
        <f t="shared" si="93"/>
        <v>0</v>
      </c>
      <c r="BH1062" s="105">
        <f t="shared" si="93"/>
        <v>0</v>
      </c>
    </row>
    <row r="1063" spans="1:60" ht="17.25" customHeight="1" x14ac:dyDescent="0.25">
      <c r="A1063" s="471">
        <v>8</v>
      </c>
      <c r="B1063" s="117" t="s">
        <v>650</v>
      </c>
      <c r="C1063" s="133" t="s">
        <v>72</v>
      </c>
      <c r="D1063" s="133" t="s">
        <v>1106</v>
      </c>
      <c r="E1063" s="423">
        <v>110</v>
      </c>
      <c r="F1063" s="441">
        <v>110</v>
      </c>
      <c r="G1063" s="118" t="s">
        <v>303</v>
      </c>
      <c r="H1063" s="141" t="s">
        <v>287</v>
      </c>
      <c r="I1063" s="119"/>
      <c r="J1063" s="119">
        <v>24</v>
      </c>
      <c r="K1063" s="119">
        <v>24</v>
      </c>
      <c r="L1063" s="119">
        <v>24</v>
      </c>
      <c r="M1063" s="119">
        <v>24</v>
      </c>
      <c r="N1063" s="119">
        <v>14</v>
      </c>
      <c r="O1063" s="119"/>
      <c r="P1063" s="119"/>
      <c r="Q1063" s="119"/>
      <c r="R1063" s="119"/>
      <c r="S1063" s="119"/>
      <c r="T1063" s="119"/>
      <c r="U1063" s="119"/>
      <c r="V1063" s="119"/>
      <c r="W1063" s="119"/>
      <c r="X1063" s="119"/>
      <c r="Y1063" s="119"/>
      <c r="Z1063" s="119"/>
      <c r="AA1063" s="119"/>
      <c r="AB1063" s="120"/>
      <c r="AC1063" s="120"/>
      <c r="AD1063" s="120"/>
      <c r="AE1063" s="120"/>
      <c r="AF1063" s="120"/>
      <c r="AG1063" s="120"/>
      <c r="AH1063" s="120"/>
      <c r="AI1063" s="100"/>
      <c r="AJ1063" s="101"/>
      <c r="AK1063" s="102"/>
      <c r="AL1063" s="120"/>
      <c r="AM1063" s="120"/>
      <c r="AN1063" s="120"/>
      <c r="AO1063" s="120"/>
      <c r="AP1063" s="120"/>
      <c r="AQ1063" s="120"/>
      <c r="AR1063" s="120"/>
      <c r="AS1063" s="120"/>
      <c r="AT1063" s="120"/>
      <c r="AU1063" s="120"/>
      <c r="AV1063" s="120"/>
      <c r="AW1063" s="120"/>
      <c r="AX1063" s="120"/>
      <c r="AY1063" s="120"/>
      <c r="AZ1063" s="120"/>
      <c r="BA1063" s="120"/>
      <c r="BB1063" s="120"/>
      <c r="BC1063" s="120"/>
      <c r="BD1063" s="83"/>
      <c r="BE1063" s="84"/>
      <c r="BF1063" s="84"/>
      <c r="BG1063" s="84"/>
      <c r="BH1063" s="85"/>
    </row>
    <row r="1064" spans="1:60" ht="15" x14ac:dyDescent="0.25">
      <c r="A1064" s="206"/>
      <c r="B1064" s="117" t="s">
        <v>650</v>
      </c>
      <c r="C1064" s="93" t="s">
        <v>54</v>
      </c>
      <c r="D1064" s="93" t="s">
        <v>1129</v>
      </c>
      <c r="E1064" s="140">
        <v>34</v>
      </c>
      <c r="F1064" s="441">
        <v>34</v>
      </c>
      <c r="G1064" s="473" t="s">
        <v>303</v>
      </c>
      <c r="H1064" s="474" t="s">
        <v>287</v>
      </c>
      <c r="I1064" s="119"/>
      <c r="J1064" s="119"/>
      <c r="K1064" s="119"/>
      <c r="L1064" s="119"/>
      <c r="M1064" s="119"/>
      <c r="N1064" s="119">
        <v>10</v>
      </c>
      <c r="O1064" s="119">
        <v>24</v>
      </c>
      <c r="P1064" s="119"/>
      <c r="Q1064" s="119"/>
      <c r="R1064" s="119"/>
      <c r="S1064" s="119"/>
      <c r="T1064" s="119"/>
      <c r="U1064" s="119"/>
      <c r="V1064" s="119"/>
      <c r="W1064" s="119"/>
      <c r="X1064" s="119"/>
      <c r="Y1064" s="119"/>
      <c r="Z1064" s="119"/>
      <c r="AA1064" s="119"/>
      <c r="AB1064" s="120"/>
      <c r="AC1064" s="120"/>
      <c r="AD1064" s="120"/>
      <c r="AE1064" s="120"/>
      <c r="AF1064" s="120"/>
      <c r="AG1064" s="120"/>
      <c r="AH1064" s="120"/>
      <c r="AI1064" s="100"/>
      <c r="AJ1064" s="101"/>
      <c r="AK1064" s="102"/>
      <c r="AL1064" s="120"/>
      <c r="AM1064" s="120"/>
      <c r="AN1064" s="120"/>
      <c r="AO1064" s="120"/>
      <c r="AP1064" s="120"/>
      <c r="AQ1064" s="120"/>
      <c r="AR1064" s="120"/>
      <c r="AS1064" s="120"/>
      <c r="AT1064" s="120"/>
      <c r="AU1064" s="120"/>
      <c r="AV1064" s="120"/>
      <c r="AW1064" s="120"/>
      <c r="AX1064" s="120"/>
      <c r="AY1064" s="120"/>
      <c r="AZ1064" s="120"/>
      <c r="BA1064" s="120"/>
      <c r="BB1064" s="120"/>
      <c r="BC1064" s="120"/>
      <c r="BD1064" s="83"/>
      <c r="BE1064" s="84"/>
      <c r="BF1064" s="84"/>
      <c r="BG1064" s="84"/>
      <c r="BH1064" s="85"/>
    </row>
    <row r="1065" spans="1:60" ht="15" x14ac:dyDescent="0.25">
      <c r="A1065" s="206"/>
      <c r="B1065" s="117" t="s">
        <v>650</v>
      </c>
      <c r="C1065" s="93" t="s">
        <v>54</v>
      </c>
      <c r="D1065" s="93" t="s">
        <v>1129</v>
      </c>
      <c r="E1065" s="140">
        <v>56</v>
      </c>
      <c r="F1065" s="441">
        <v>56</v>
      </c>
      <c r="G1065" s="473" t="s">
        <v>381</v>
      </c>
      <c r="H1065" s="474" t="s">
        <v>282</v>
      </c>
      <c r="I1065" s="119"/>
      <c r="J1065" s="119"/>
      <c r="K1065" s="119"/>
      <c r="L1065" s="119"/>
      <c r="M1065" s="119"/>
      <c r="N1065" s="119"/>
      <c r="O1065" s="119"/>
      <c r="P1065" s="119">
        <v>24</v>
      </c>
      <c r="Q1065" s="119">
        <v>24</v>
      </c>
      <c r="R1065" s="119">
        <v>8</v>
      </c>
      <c r="S1065" s="119"/>
      <c r="T1065" s="119"/>
      <c r="U1065" s="119"/>
      <c r="V1065" s="119"/>
      <c r="W1065" s="119"/>
      <c r="X1065" s="119"/>
      <c r="Y1065" s="119"/>
      <c r="Z1065" s="119"/>
      <c r="AA1065" s="119"/>
      <c r="AB1065" s="120"/>
      <c r="AC1065" s="120"/>
      <c r="AD1065" s="120"/>
      <c r="AE1065" s="120"/>
      <c r="AF1065" s="120"/>
      <c r="AG1065" s="120"/>
      <c r="AH1065" s="120"/>
      <c r="AI1065" s="100"/>
      <c r="AJ1065" s="101"/>
      <c r="AK1065" s="102"/>
      <c r="AL1065" s="120"/>
      <c r="AM1065" s="120"/>
      <c r="AN1065" s="120"/>
      <c r="AO1065" s="120"/>
      <c r="AP1065" s="120"/>
      <c r="AQ1065" s="120"/>
      <c r="AR1065" s="120"/>
      <c r="AS1065" s="120"/>
      <c r="AT1065" s="120"/>
      <c r="AU1065" s="120"/>
      <c r="AV1065" s="120"/>
      <c r="AW1065" s="120"/>
      <c r="AX1065" s="120"/>
      <c r="AY1065" s="120"/>
      <c r="AZ1065" s="120"/>
      <c r="BA1065" s="120"/>
      <c r="BB1065" s="120"/>
      <c r="BC1065" s="120"/>
      <c r="BD1065" s="83"/>
      <c r="BE1065" s="84"/>
      <c r="BF1065" s="84"/>
      <c r="BG1065" s="84"/>
      <c r="BH1065" s="85"/>
    </row>
    <row r="1066" spans="1:60" ht="17.25" customHeight="1" x14ac:dyDescent="0.25">
      <c r="A1066" s="206"/>
      <c r="B1066" s="117" t="s">
        <v>650</v>
      </c>
      <c r="C1066" s="93" t="s">
        <v>56</v>
      </c>
      <c r="D1066" s="93" t="s">
        <v>1130</v>
      </c>
      <c r="E1066" s="140">
        <v>60</v>
      </c>
      <c r="F1066" s="441">
        <v>60</v>
      </c>
      <c r="G1066" s="79" t="s">
        <v>381</v>
      </c>
      <c r="H1066" s="141" t="s">
        <v>282</v>
      </c>
      <c r="I1066" s="119"/>
      <c r="J1066" s="119"/>
      <c r="K1066" s="119"/>
      <c r="L1066" s="119"/>
      <c r="M1066" s="119"/>
      <c r="N1066" s="119"/>
      <c r="O1066" s="119"/>
      <c r="P1066" s="119"/>
      <c r="Q1066" s="119"/>
      <c r="R1066" s="119">
        <v>16</v>
      </c>
      <c r="S1066" s="119">
        <v>24</v>
      </c>
      <c r="T1066" s="119">
        <v>20</v>
      </c>
      <c r="U1066" s="119"/>
      <c r="V1066" s="119"/>
      <c r="W1066" s="119"/>
      <c r="X1066" s="119"/>
      <c r="Y1066" s="119"/>
      <c r="Z1066" s="119"/>
      <c r="AA1066" s="119"/>
      <c r="AB1066" s="120"/>
      <c r="AC1066" s="120"/>
      <c r="AD1066" s="120"/>
      <c r="AE1066" s="120"/>
      <c r="AF1066" s="120"/>
      <c r="AG1066" s="120"/>
      <c r="AH1066" s="120"/>
      <c r="AI1066" s="100"/>
      <c r="AJ1066" s="101"/>
      <c r="AK1066" s="102"/>
      <c r="AL1066" s="120"/>
      <c r="AM1066" s="120"/>
      <c r="AN1066" s="120"/>
      <c r="AO1066" s="120"/>
      <c r="AP1066" s="120"/>
      <c r="AQ1066" s="120"/>
      <c r="AR1066" s="120"/>
      <c r="AS1066" s="120"/>
      <c r="AT1066" s="120"/>
      <c r="AU1066" s="120"/>
      <c r="AV1066" s="120"/>
      <c r="AW1066" s="120"/>
      <c r="AX1066" s="120"/>
      <c r="AY1066" s="120"/>
      <c r="AZ1066" s="120"/>
      <c r="BA1066" s="120"/>
      <c r="BB1066" s="120"/>
      <c r="BC1066" s="120"/>
      <c r="BD1066" s="83"/>
      <c r="BE1066" s="84"/>
      <c r="BF1066" s="84"/>
      <c r="BG1066" s="84"/>
      <c r="BH1066" s="85"/>
    </row>
    <row r="1067" spans="1:60" ht="17.25" customHeight="1" x14ac:dyDescent="0.25">
      <c r="A1067" s="206"/>
      <c r="B1067" s="117" t="s">
        <v>650</v>
      </c>
      <c r="C1067" s="93" t="s">
        <v>61</v>
      </c>
      <c r="D1067" s="93" t="s">
        <v>1131</v>
      </c>
      <c r="E1067" s="140">
        <v>60</v>
      </c>
      <c r="F1067" s="441">
        <v>60</v>
      </c>
      <c r="G1067" s="79" t="s">
        <v>381</v>
      </c>
      <c r="H1067" s="141" t="s">
        <v>282</v>
      </c>
      <c r="I1067" s="119"/>
      <c r="J1067" s="119"/>
      <c r="K1067" s="119"/>
      <c r="L1067" s="119"/>
      <c r="M1067" s="119"/>
      <c r="N1067" s="119"/>
      <c r="O1067" s="119"/>
      <c r="P1067" s="119"/>
      <c r="Q1067" s="119"/>
      <c r="R1067" s="119"/>
      <c r="S1067" s="119"/>
      <c r="T1067" s="119">
        <v>4</v>
      </c>
      <c r="U1067" s="119">
        <v>24</v>
      </c>
      <c r="V1067" s="119">
        <v>24</v>
      </c>
      <c r="W1067" s="119">
        <v>8</v>
      </c>
      <c r="X1067" s="119"/>
      <c r="Y1067" s="119"/>
      <c r="Z1067" s="119"/>
      <c r="AA1067" s="119"/>
      <c r="AB1067" s="120"/>
      <c r="AC1067" s="120"/>
      <c r="AD1067" s="120"/>
      <c r="AE1067" s="120"/>
      <c r="AF1067" s="120"/>
      <c r="AG1067" s="120"/>
      <c r="AH1067" s="120"/>
      <c r="AI1067" s="100"/>
      <c r="AJ1067" s="101"/>
      <c r="AK1067" s="102"/>
      <c r="AL1067" s="120"/>
      <c r="AM1067" s="120"/>
      <c r="AN1067" s="120"/>
      <c r="AO1067" s="120"/>
      <c r="AP1067" s="120"/>
      <c r="AQ1067" s="120"/>
      <c r="AR1067" s="120"/>
      <c r="AS1067" s="120"/>
      <c r="AT1067" s="120"/>
      <c r="AU1067" s="120"/>
      <c r="AV1067" s="120"/>
      <c r="AW1067" s="120"/>
      <c r="AX1067" s="120"/>
      <c r="AY1067" s="120"/>
      <c r="AZ1067" s="120"/>
      <c r="BA1067" s="120"/>
      <c r="BB1067" s="120"/>
      <c r="BC1067" s="120"/>
      <c r="BD1067" s="83"/>
      <c r="BE1067" s="84"/>
      <c r="BF1067" s="84"/>
      <c r="BG1067" s="84"/>
      <c r="BH1067" s="85"/>
    </row>
    <row r="1068" spans="1:60" ht="17.25" customHeight="1" x14ac:dyDescent="0.25">
      <c r="A1068" s="206"/>
      <c r="B1068" s="117" t="s">
        <v>650</v>
      </c>
      <c r="C1068" s="93" t="s">
        <v>158</v>
      </c>
      <c r="D1068" s="93" t="s">
        <v>852</v>
      </c>
      <c r="E1068" s="140">
        <v>90</v>
      </c>
      <c r="F1068" s="441">
        <v>90</v>
      </c>
      <c r="G1068" s="79" t="s">
        <v>370</v>
      </c>
      <c r="H1068" s="141" t="s">
        <v>144</v>
      </c>
      <c r="I1068" s="119">
        <v>0</v>
      </c>
      <c r="J1068" s="119"/>
      <c r="K1068" s="119">
        <v>30</v>
      </c>
      <c r="L1068" s="119">
        <v>30</v>
      </c>
      <c r="M1068" s="119">
        <v>30</v>
      </c>
      <c r="N1068" s="119"/>
      <c r="O1068" s="119"/>
      <c r="P1068" s="119"/>
      <c r="Q1068" s="119"/>
      <c r="R1068" s="119"/>
      <c r="S1068" s="119"/>
      <c r="T1068" s="119"/>
      <c r="U1068" s="119"/>
      <c r="V1068" s="119"/>
      <c r="W1068" s="119"/>
      <c r="X1068" s="119"/>
      <c r="Y1068" s="119"/>
      <c r="Z1068" s="119"/>
      <c r="AA1068" s="119"/>
      <c r="AB1068" s="120"/>
      <c r="AC1068" s="120"/>
      <c r="AD1068" s="120"/>
      <c r="AE1068" s="120"/>
      <c r="AF1068" s="120"/>
      <c r="AG1068" s="120"/>
      <c r="AH1068" s="120"/>
      <c r="AI1068" s="100"/>
      <c r="AJ1068" s="101"/>
      <c r="AK1068" s="102"/>
      <c r="AL1068" s="120"/>
      <c r="AM1068" s="120"/>
      <c r="AN1068" s="120"/>
      <c r="AO1068" s="120"/>
      <c r="AP1068" s="120"/>
      <c r="AQ1068" s="120"/>
      <c r="AR1068" s="120"/>
      <c r="AS1068" s="120"/>
      <c r="AT1068" s="120"/>
      <c r="AU1068" s="120"/>
      <c r="AV1068" s="120"/>
      <c r="AW1068" s="120"/>
      <c r="AX1068" s="120"/>
      <c r="AY1068" s="120"/>
      <c r="AZ1068" s="120"/>
      <c r="BA1068" s="120"/>
      <c r="BB1068" s="120"/>
      <c r="BC1068" s="120"/>
      <c r="BD1068" s="83"/>
      <c r="BE1068" s="84"/>
      <c r="BF1068" s="84"/>
      <c r="BG1068" s="84"/>
      <c r="BH1068" s="85"/>
    </row>
    <row r="1069" spans="1:60" ht="17.25" customHeight="1" x14ac:dyDescent="0.25">
      <c r="A1069" s="206"/>
      <c r="B1069" s="117" t="s">
        <v>650</v>
      </c>
      <c r="C1069" s="93" t="s">
        <v>34</v>
      </c>
      <c r="D1069" s="93" t="s">
        <v>1132</v>
      </c>
      <c r="E1069" s="140">
        <v>14</v>
      </c>
      <c r="F1069" s="441">
        <v>14</v>
      </c>
      <c r="G1069" s="79" t="s">
        <v>341</v>
      </c>
      <c r="H1069" s="141" t="s">
        <v>280</v>
      </c>
      <c r="I1069" s="119"/>
      <c r="J1069" s="119"/>
      <c r="K1069" s="119"/>
      <c r="L1069" s="119"/>
      <c r="M1069" s="119"/>
      <c r="N1069" s="119"/>
      <c r="O1069" s="119"/>
      <c r="P1069" s="119"/>
      <c r="Q1069" s="119"/>
      <c r="R1069" s="119"/>
      <c r="S1069" s="119"/>
      <c r="T1069" s="119"/>
      <c r="U1069" s="119"/>
      <c r="V1069" s="119"/>
      <c r="W1069" s="119"/>
      <c r="X1069" s="119"/>
      <c r="Y1069" s="119"/>
      <c r="Z1069" s="119"/>
      <c r="AA1069" s="119"/>
      <c r="AB1069" s="120"/>
      <c r="AC1069" s="120"/>
      <c r="AD1069" s="120"/>
      <c r="AE1069" s="120"/>
      <c r="AF1069" s="120"/>
      <c r="AG1069" s="120"/>
      <c r="AH1069" s="120"/>
      <c r="AI1069" s="100"/>
      <c r="AJ1069" s="101"/>
      <c r="AK1069" s="102"/>
      <c r="AL1069" s="120"/>
      <c r="AM1069" s="120"/>
      <c r="AN1069" s="120"/>
      <c r="AO1069" s="120"/>
      <c r="AP1069" s="120"/>
      <c r="AQ1069" s="120"/>
      <c r="AR1069" s="120"/>
      <c r="AS1069" s="120"/>
      <c r="AT1069" s="120"/>
      <c r="AU1069" s="120"/>
      <c r="AV1069" s="120"/>
      <c r="AW1069" s="120"/>
      <c r="AX1069" s="120"/>
      <c r="AY1069" s="120"/>
      <c r="AZ1069" s="120"/>
      <c r="BA1069" s="120"/>
      <c r="BB1069" s="120"/>
      <c r="BC1069" s="120"/>
      <c r="BD1069" s="83"/>
      <c r="BE1069" s="84"/>
      <c r="BF1069" s="84"/>
      <c r="BG1069" s="84"/>
      <c r="BH1069" s="85"/>
    </row>
    <row r="1070" spans="1:60" s="106" customFormat="1" ht="17.25" customHeight="1" x14ac:dyDescent="0.2">
      <c r="A1070" s="472"/>
      <c r="B1070" s="94">
        <v>15</v>
      </c>
      <c r="C1070" s="95"/>
      <c r="D1070" s="95" t="s">
        <v>843</v>
      </c>
      <c r="E1070" s="95">
        <f>SUM(E1063:E1069)</f>
        <v>424</v>
      </c>
      <c r="F1070" s="765">
        <f>SUM(F1063:F1069)</f>
        <v>424</v>
      </c>
      <c r="G1070" s="96"/>
      <c r="H1070" s="113"/>
      <c r="I1070" s="99"/>
      <c r="J1070" s="99">
        <f t="shared" ref="J1070:BH1070" si="94">SUM(J1063:J1069)</f>
        <v>24</v>
      </c>
      <c r="K1070" s="99">
        <f t="shared" si="94"/>
        <v>54</v>
      </c>
      <c r="L1070" s="99">
        <f t="shared" si="94"/>
        <v>54</v>
      </c>
      <c r="M1070" s="99">
        <f t="shared" si="94"/>
        <v>54</v>
      </c>
      <c r="N1070" s="99">
        <f t="shared" si="94"/>
        <v>24</v>
      </c>
      <c r="O1070" s="99">
        <f t="shared" si="94"/>
        <v>24</v>
      </c>
      <c r="P1070" s="99">
        <f t="shared" si="94"/>
        <v>24</v>
      </c>
      <c r="Q1070" s="99">
        <f t="shared" si="94"/>
        <v>24</v>
      </c>
      <c r="R1070" s="99">
        <f t="shared" si="94"/>
        <v>24</v>
      </c>
      <c r="S1070" s="99">
        <f t="shared" si="94"/>
        <v>24</v>
      </c>
      <c r="T1070" s="99">
        <f t="shared" si="94"/>
        <v>24</v>
      </c>
      <c r="U1070" s="99">
        <f t="shared" si="94"/>
        <v>24</v>
      </c>
      <c r="V1070" s="99">
        <f t="shared" si="94"/>
        <v>24</v>
      </c>
      <c r="W1070" s="99">
        <f t="shared" si="94"/>
        <v>8</v>
      </c>
      <c r="X1070" s="99">
        <f t="shared" si="94"/>
        <v>0</v>
      </c>
      <c r="Y1070" s="99">
        <f t="shared" si="94"/>
        <v>0</v>
      </c>
      <c r="Z1070" s="99">
        <f t="shared" si="94"/>
        <v>0</v>
      </c>
      <c r="AA1070" s="99">
        <f t="shared" si="94"/>
        <v>0</v>
      </c>
      <c r="AB1070" s="99">
        <f t="shared" si="94"/>
        <v>0</v>
      </c>
      <c r="AC1070" s="99">
        <f t="shared" si="94"/>
        <v>0</v>
      </c>
      <c r="AD1070" s="99">
        <f t="shared" si="94"/>
        <v>0</v>
      </c>
      <c r="AE1070" s="99">
        <f t="shared" si="94"/>
        <v>0</v>
      </c>
      <c r="AF1070" s="99">
        <f t="shared" si="94"/>
        <v>0</v>
      </c>
      <c r="AG1070" s="99">
        <f t="shared" si="94"/>
        <v>0</v>
      </c>
      <c r="AH1070" s="99">
        <f t="shared" si="94"/>
        <v>0</v>
      </c>
      <c r="AI1070" s="123">
        <f t="shared" si="94"/>
        <v>0</v>
      </c>
      <c r="AJ1070" s="124">
        <f t="shared" si="94"/>
        <v>0</v>
      </c>
      <c r="AK1070" s="125">
        <f t="shared" si="94"/>
        <v>0</v>
      </c>
      <c r="AL1070" s="99">
        <f t="shared" si="94"/>
        <v>0</v>
      </c>
      <c r="AM1070" s="99">
        <f t="shared" si="94"/>
        <v>0</v>
      </c>
      <c r="AN1070" s="99">
        <f t="shared" si="94"/>
        <v>0</v>
      </c>
      <c r="AO1070" s="99">
        <f t="shared" si="94"/>
        <v>0</v>
      </c>
      <c r="AP1070" s="99">
        <f t="shared" si="94"/>
        <v>0</v>
      </c>
      <c r="AQ1070" s="99">
        <f t="shared" si="94"/>
        <v>0</v>
      </c>
      <c r="AR1070" s="99">
        <f t="shared" si="94"/>
        <v>0</v>
      </c>
      <c r="AS1070" s="99">
        <f t="shared" si="94"/>
        <v>0</v>
      </c>
      <c r="AT1070" s="99">
        <f t="shared" si="94"/>
        <v>0</v>
      </c>
      <c r="AU1070" s="99">
        <f t="shared" si="94"/>
        <v>0</v>
      </c>
      <c r="AV1070" s="99">
        <f t="shared" si="94"/>
        <v>0</v>
      </c>
      <c r="AW1070" s="99">
        <f t="shared" si="94"/>
        <v>0</v>
      </c>
      <c r="AX1070" s="99">
        <f t="shared" si="94"/>
        <v>0</v>
      </c>
      <c r="AY1070" s="99">
        <f t="shared" si="94"/>
        <v>0</v>
      </c>
      <c r="AZ1070" s="99">
        <f t="shared" si="94"/>
        <v>0</v>
      </c>
      <c r="BA1070" s="99">
        <f t="shared" si="94"/>
        <v>0</v>
      </c>
      <c r="BB1070" s="99">
        <f t="shared" si="94"/>
        <v>0</v>
      </c>
      <c r="BC1070" s="99">
        <f t="shared" si="94"/>
        <v>0</v>
      </c>
      <c r="BD1070" s="126">
        <f t="shared" si="94"/>
        <v>0</v>
      </c>
      <c r="BE1070" s="127">
        <f t="shared" si="94"/>
        <v>0</v>
      </c>
      <c r="BF1070" s="127">
        <f t="shared" si="94"/>
        <v>0</v>
      </c>
      <c r="BG1070" s="127">
        <f t="shared" si="94"/>
        <v>0</v>
      </c>
      <c r="BH1070" s="128">
        <f t="shared" si="94"/>
        <v>0</v>
      </c>
    </row>
    <row r="1071" spans="1:60" ht="17.25" customHeight="1" x14ac:dyDescent="0.25">
      <c r="A1071" s="471">
        <v>3</v>
      </c>
      <c r="B1071" s="117" t="s">
        <v>1115</v>
      </c>
      <c r="C1071" s="133" t="s">
        <v>54</v>
      </c>
      <c r="D1071" s="133" t="s">
        <v>1116</v>
      </c>
      <c r="E1071" s="423">
        <v>56</v>
      </c>
      <c r="F1071" s="441">
        <v>56</v>
      </c>
      <c r="G1071" s="118" t="s">
        <v>385</v>
      </c>
      <c r="H1071" s="118" t="s">
        <v>270</v>
      </c>
      <c r="I1071" s="119"/>
      <c r="J1071" s="119">
        <v>24</v>
      </c>
      <c r="K1071" s="119">
        <v>24</v>
      </c>
      <c r="L1071" s="119">
        <v>8</v>
      </c>
      <c r="M1071" s="119"/>
      <c r="N1071" s="119"/>
      <c r="O1071" s="119"/>
      <c r="P1071" s="119"/>
      <c r="Q1071" s="119"/>
      <c r="R1071" s="119"/>
      <c r="S1071" s="119"/>
      <c r="T1071" s="119"/>
      <c r="U1071" s="81"/>
      <c r="V1071" s="119"/>
      <c r="W1071" s="119"/>
      <c r="X1071" s="119"/>
      <c r="Y1071" s="119"/>
      <c r="Z1071" s="119"/>
      <c r="AA1071" s="119"/>
      <c r="AB1071" s="120"/>
      <c r="AC1071" s="120"/>
      <c r="AD1071" s="120"/>
      <c r="AE1071" s="120"/>
      <c r="AF1071" s="120"/>
      <c r="AG1071" s="120"/>
      <c r="AH1071" s="120"/>
      <c r="AI1071" s="100"/>
      <c r="AJ1071" s="101"/>
      <c r="AK1071" s="102"/>
      <c r="AL1071" s="120"/>
      <c r="AM1071" s="120"/>
      <c r="AN1071" s="120"/>
      <c r="AO1071" s="120"/>
      <c r="AP1071" s="120"/>
      <c r="AQ1071" s="120"/>
      <c r="AR1071" s="120"/>
      <c r="AS1071" s="120"/>
      <c r="AT1071" s="120"/>
      <c r="AU1071" s="120"/>
      <c r="AV1071" s="120"/>
      <c r="AW1071" s="120"/>
      <c r="AX1071" s="120"/>
      <c r="AY1071" s="120"/>
      <c r="AZ1071" s="120"/>
      <c r="BA1071" s="120"/>
      <c r="BB1071" s="120"/>
      <c r="BC1071" s="120"/>
      <c r="BD1071" s="83"/>
      <c r="BE1071" s="84"/>
      <c r="BF1071" s="84"/>
      <c r="BG1071" s="84"/>
      <c r="BH1071" s="85"/>
    </row>
    <row r="1072" spans="1:60" ht="17.25" customHeight="1" x14ac:dyDescent="0.25">
      <c r="A1072" s="206"/>
      <c r="B1072" s="117" t="s">
        <v>1115</v>
      </c>
      <c r="C1072" s="93" t="s">
        <v>32</v>
      </c>
      <c r="D1072" s="93" t="s">
        <v>1117</v>
      </c>
      <c r="E1072" s="140">
        <v>90</v>
      </c>
      <c r="F1072" s="441">
        <v>90</v>
      </c>
      <c r="G1072" s="79" t="s">
        <v>385</v>
      </c>
      <c r="H1072" s="79" t="s">
        <v>270</v>
      </c>
      <c r="I1072" s="119"/>
      <c r="J1072" s="119"/>
      <c r="K1072" s="119"/>
      <c r="L1072" s="119">
        <v>16</v>
      </c>
      <c r="M1072" s="119">
        <v>24</v>
      </c>
      <c r="N1072" s="119">
        <v>24</v>
      </c>
      <c r="O1072" s="119">
        <v>24</v>
      </c>
      <c r="P1072" s="119">
        <v>2</v>
      </c>
      <c r="Q1072" s="119"/>
      <c r="R1072" s="119"/>
      <c r="S1072" s="119"/>
      <c r="T1072" s="119"/>
      <c r="U1072" s="81"/>
      <c r="V1072" s="119"/>
      <c r="W1072" s="119"/>
      <c r="X1072" s="119"/>
      <c r="Y1072" s="119"/>
      <c r="Z1072" s="119"/>
      <c r="AA1072" s="119"/>
      <c r="AB1072" s="120"/>
      <c r="AC1072" s="120"/>
      <c r="AD1072" s="120"/>
      <c r="AE1072" s="120"/>
      <c r="AF1072" s="120"/>
      <c r="AG1072" s="120"/>
      <c r="AH1072" s="120"/>
      <c r="AI1072" s="100"/>
      <c r="AJ1072" s="101"/>
      <c r="AK1072" s="102"/>
      <c r="AL1072" s="120"/>
      <c r="AM1072" s="120"/>
      <c r="AN1072" s="120"/>
      <c r="AO1072" s="120"/>
      <c r="AP1072" s="120"/>
      <c r="AQ1072" s="120"/>
      <c r="AR1072" s="120"/>
      <c r="AS1072" s="120"/>
      <c r="AT1072" s="120"/>
      <c r="AU1072" s="120"/>
      <c r="AV1072" s="120"/>
      <c r="AW1072" s="120"/>
      <c r="AX1072" s="120"/>
      <c r="AY1072" s="120"/>
      <c r="AZ1072" s="120"/>
      <c r="BA1072" s="120"/>
      <c r="BB1072" s="120"/>
      <c r="BC1072" s="120"/>
      <c r="BD1072" s="83"/>
      <c r="BE1072" s="84"/>
      <c r="BF1072" s="84"/>
      <c r="BG1072" s="84"/>
      <c r="BH1072" s="85"/>
    </row>
    <row r="1073" spans="1:60" ht="17.25" customHeight="1" x14ac:dyDescent="0.25">
      <c r="A1073" s="206"/>
      <c r="B1073" s="117" t="s">
        <v>1115</v>
      </c>
      <c r="C1073" s="93" t="s">
        <v>34</v>
      </c>
      <c r="D1073" s="93" t="s">
        <v>1118</v>
      </c>
      <c r="E1073" s="140">
        <v>60</v>
      </c>
      <c r="F1073" s="441">
        <v>60</v>
      </c>
      <c r="G1073" s="79" t="s">
        <v>342</v>
      </c>
      <c r="H1073" s="79" t="s">
        <v>288</v>
      </c>
      <c r="I1073" s="119"/>
      <c r="J1073" s="119"/>
      <c r="K1073" s="119"/>
      <c r="L1073" s="119"/>
      <c r="M1073" s="119"/>
      <c r="N1073" s="119"/>
      <c r="O1073" s="119"/>
      <c r="P1073" s="119">
        <v>22</v>
      </c>
      <c r="Q1073" s="119">
        <v>24</v>
      </c>
      <c r="R1073" s="119">
        <v>14</v>
      </c>
      <c r="S1073" s="119"/>
      <c r="T1073" s="119"/>
      <c r="U1073" s="81"/>
      <c r="V1073" s="119"/>
      <c r="W1073" s="119"/>
      <c r="X1073" s="119"/>
      <c r="Y1073" s="119"/>
      <c r="Z1073" s="119"/>
      <c r="AA1073" s="119"/>
      <c r="AB1073" s="120"/>
      <c r="AC1073" s="120"/>
      <c r="AD1073" s="120"/>
      <c r="AE1073" s="120"/>
      <c r="AF1073" s="120"/>
      <c r="AG1073" s="120"/>
      <c r="AH1073" s="120"/>
      <c r="AI1073" s="100"/>
      <c r="AJ1073" s="101"/>
      <c r="AK1073" s="102"/>
      <c r="AL1073" s="120"/>
      <c r="AM1073" s="120"/>
      <c r="AN1073" s="120"/>
      <c r="AO1073" s="120"/>
      <c r="AP1073" s="120"/>
      <c r="AQ1073" s="120"/>
      <c r="AR1073" s="120"/>
      <c r="AS1073" s="120"/>
      <c r="AT1073" s="120"/>
      <c r="AU1073" s="120"/>
      <c r="AV1073" s="120"/>
      <c r="AW1073" s="120"/>
      <c r="AX1073" s="120"/>
      <c r="AY1073" s="120"/>
      <c r="AZ1073" s="120"/>
      <c r="BA1073" s="120"/>
      <c r="BB1073" s="120"/>
      <c r="BC1073" s="120"/>
      <c r="BD1073" s="83"/>
      <c r="BE1073" s="84"/>
      <c r="BF1073" s="84"/>
      <c r="BG1073" s="84"/>
      <c r="BH1073" s="85"/>
    </row>
    <row r="1074" spans="1:60" ht="17.25" customHeight="1" x14ac:dyDescent="0.25">
      <c r="A1074" s="206"/>
      <c r="B1074" s="117" t="s">
        <v>1115</v>
      </c>
      <c r="C1074" s="93" t="s">
        <v>37</v>
      </c>
      <c r="D1074" s="93" t="s">
        <v>1108</v>
      </c>
      <c r="E1074" s="140">
        <v>60</v>
      </c>
      <c r="F1074" s="441">
        <v>60</v>
      </c>
      <c r="G1074" s="116" t="s">
        <v>342</v>
      </c>
      <c r="H1074" s="116" t="s">
        <v>288</v>
      </c>
      <c r="I1074" s="119"/>
      <c r="J1074" s="119"/>
      <c r="K1074" s="119"/>
      <c r="L1074" s="119"/>
      <c r="M1074" s="119"/>
      <c r="N1074" s="119"/>
      <c r="O1074" s="119"/>
      <c r="P1074" s="119"/>
      <c r="Q1074" s="119"/>
      <c r="R1074" s="119">
        <v>10</v>
      </c>
      <c r="S1074" s="119">
        <v>24</v>
      </c>
      <c r="T1074" s="119">
        <v>26</v>
      </c>
      <c r="U1074" s="81"/>
      <c r="V1074" s="119"/>
      <c r="W1074" s="119"/>
      <c r="X1074" s="119"/>
      <c r="Y1074" s="119"/>
      <c r="Z1074" s="119"/>
      <c r="AA1074" s="119"/>
      <c r="AB1074" s="120"/>
      <c r="AC1074" s="120"/>
      <c r="AD1074" s="120"/>
      <c r="AE1074" s="120"/>
      <c r="AF1074" s="120"/>
      <c r="AG1074" s="120"/>
      <c r="AH1074" s="120"/>
      <c r="AI1074" s="100"/>
      <c r="AJ1074" s="101"/>
      <c r="AK1074" s="102"/>
      <c r="AL1074" s="120"/>
      <c r="AM1074" s="120"/>
      <c r="AN1074" s="120"/>
      <c r="AO1074" s="120"/>
      <c r="AP1074" s="120"/>
      <c r="AQ1074" s="120"/>
      <c r="AR1074" s="120"/>
      <c r="AS1074" s="120"/>
      <c r="AT1074" s="120"/>
      <c r="AU1074" s="120"/>
      <c r="AV1074" s="120"/>
      <c r="AW1074" s="120"/>
      <c r="AX1074" s="120"/>
      <c r="AY1074" s="120"/>
      <c r="AZ1074" s="120"/>
      <c r="BA1074" s="120"/>
      <c r="BB1074" s="120"/>
      <c r="BC1074" s="120"/>
      <c r="BD1074" s="83"/>
      <c r="BE1074" s="84"/>
      <c r="BF1074" s="84"/>
      <c r="BG1074" s="84"/>
      <c r="BH1074" s="85"/>
    </row>
    <row r="1075" spans="1:60" ht="17.25" customHeight="1" x14ac:dyDescent="0.25">
      <c r="A1075" s="206"/>
      <c r="B1075" s="117" t="s">
        <v>1115</v>
      </c>
      <c r="C1075" s="93" t="s">
        <v>112</v>
      </c>
      <c r="D1075" s="93" t="s">
        <v>1111</v>
      </c>
      <c r="E1075" s="140">
        <v>14</v>
      </c>
      <c r="F1075" s="441">
        <v>14</v>
      </c>
      <c r="G1075" s="116" t="s">
        <v>342</v>
      </c>
      <c r="H1075" s="141" t="s">
        <v>288</v>
      </c>
      <c r="I1075" s="119"/>
      <c r="J1075" s="119"/>
      <c r="K1075" s="119"/>
      <c r="L1075" s="119"/>
      <c r="M1075" s="119"/>
      <c r="N1075" s="119"/>
      <c r="O1075" s="119"/>
      <c r="P1075" s="119"/>
      <c r="Q1075" s="119"/>
      <c r="R1075" s="119"/>
      <c r="S1075" s="119"/>
      <c r="T1075" s="119"/>
      <c r="U1075" s="119"/>
      <c r="V1075" s="119"/>
      <c r="W1075" s="119"/>
      <c r="X1075" s="119"/>
      <c r="Y1075" s="119"/>
      <c r="Z1075" s="119"/>
      <c r="AA1075" s="119"/>
      <c r="AB1075" s="120"/>
      <c r="AC1075" s="120"/>
      <c r="AD1075" s="120"/>
      <c r="AE1075" s="120"/>
      <c r="AF1075" s="120"/>
      <c r="AG1075" s="120"/>
      <c r="AH1075" s="120"/>
      <c r="AI1075" s="100"/>
      <c r="AJ1075" s="101"/>
      <c r="AK1075" s="102"/>
      <c r="AL1075" s="120"/>
      <c r="AM1075" s="120"/>
      <c r="AN1075" s="120"/>
      <c r="AO1075" s="120"/>
      <c r="AP1075" s="120"/>
      <c r="AQ1075" s="120"/>
      <c r="AR1075" s="120"/>
      <c r="AS1075" s="120"/>
      <c r="AT1075" s="120"/>
      <c r="AU1075" s="120"/>
      <c r="AV1075" s="120"/>
      <c r="AW1075" s="120"/>
      <c r="AX1075" s="120"/>
      <c r="AY1075" s="120"/>
      <c r="AZ1075" s="120"/>
      <c r="BA1075" s="120"/>
      <c r="BB1075" s="120"/>
      <c r="BC1075" s="120"/>
      <c r="BD1075" s="83"/>
      <c r="BE1075" s="84"/>
      <c r="BF1075" s="84"/>
      <c r="BG1075" s="84"/>
      <c r="BH1075" s="85"/>
    </row>
    <row r="1076" spans="1:60" ht="17.25" customHeight="1" x14ac:dyDescent="0.25">
      <c r="A1076" s="206"/>
      <c r="B1076" s="117" t="s">
        <v>1115</v>
      </c>
      <c r="C1076" s="93" t="s">
        <v>158</v>
      </c>
      <c r="D1076" s="93" t="s">
        <v>852</v>
      </c>
      <c r="E1076" s="140">
        <v>90</v>
      </c>
      <c r="F1076" s="441">
        <v>90</v>
      </c>
      <c r="G1076" s="116" t="s">
        <v>372</v>
      </c>
      <c r="H1076" s="81" t="s">
        <v>142</v>
      </c>
      <c r="I1076" s="119">
        <v>0</v>
      </c>
      <c r="J1076" s="119"/>
      <c r="K1076" s="119"/>
      <c r="L1076" s="119">
        <v>30</v>
      </c>
      <c r="M1076" s="119">
        <v>30</v>
      </c>
      <c r="N1076" s="119">
        <v>30</v>
      </c>
      <c r="O1076" s="119"/>
      <c r="P1076" s="119"/>
      <c r="Q1076" s="119"/>
      <c r="R1076" s="119"/>
      <c r="S1076" s="119"/>
      <c r="T1076" s="119"/>
      <c r="U1076" s="119"/>
      <c r="V1076" s="119"/>
      <c r="W1076" s="119"/>
      <c r="X1076" s="119"/>
      <c r="Y1076" s="119"/>
      <c r="Z1076" s="119"/>
      <c r="AA1076" s="119"/>
      <c r="AB1076" s="120"/>
      <c r="AC1076" s="120"/>
      <c r="AD1076" s="120"/>
      <c r="AE1076" s="120"/>
      <c r="AF1076" s="120"/>
      <c r="AG1076" s="120"/>
      <c r="AH1076" s="120"/>
      <c r="AI1076" s="100"/>
      <c r="AJ1076" s="101"/>
      <c r="AK1076" s="102"/>
      <c r="AL1076" s="120"/>
      <c r="AM1076" s="120"/>
      <c r="AN1076" s="120"/>
      <c r="AO1076" s="120"/>
      <c r="AP1076" s="120"/>
      <c r="AQ1076" s="120"/>
      <c r="AR1076" s="120"/>
      <c r="AS1076" s="120"/>
      <c r="AT1076" s="120"/>
      <c r="AU1076" s="120"/>
      <c r="AV1076" s="120"/>
      <c r="AW1076" s="120"/>
      <c r="AX1076" s="120"/>
      <c r="AY1076" s="120"/>
      <c r="AZ1076" s="120"/>
      <c r="BA1076" s="120"/>
      <c r="BB1076" s="120"/>
      <c r="BC1076" s="120"/>
      <c r="BD1076" s="83"/>
      <c r="BE1076" s="84"/>
      <c r="BF1076" s="84"/>
      <c r="BG1076" s="84"/>
      <c r="BH1076" s="85"/>
    </row>
    <row r="1077" spans="1:60" s="106" customFormat="1" ht="17.25" customHeight="1" x14ac:dyDescent="0.2">
      <c r="A1077" s="472"/>
      <c r="B1077" s="94">
        <v>10</v>
      </c>
      <c r="C1077" s="95"/>
      <c r="D1077" s="95" t="s">
        <v>843</v>
      </c>
      <c r="E1077" s="95">
        <f>SUM(E1071:E1076)</f>
        <v>370</v>
      </c>
      <c r="F1077" s="765">
        <f>SUM(F1071:F1076)</f>
        <v>370</v>
      </c>
      <c r="G1077" s="96"/>
      <c r="H1077" s="113"/>
      <c r="I1077" s="99"/>
      <c r="J1077" s="99">
        <f>SUM(J1071:J1076)</f>
        <v>24</v>
      </c>
      <c r="K1077" s="99">
        <f t="shared" ref="K1077:BH1077" si="95">SUM(K1071:K1076)</f>
        <v>24</v>
      </c>
      <c r="L1077" s="99">
        <f t="shared" si="95"/>
        <v>54</v>
      </c>
      <c r="M1077" s="99">
        <f t="shared" si="95"/>
        <v>54</v>
      </c>
      <c r="N1077" s="99">
        <f t="shared" si="95"/>
        <v>54</v>
      </c>
      <c r="O1077" s="99">
        <f t="shared" si="95"/>
        <v>24</v>
      </c>
      <c r="P1077" s="99">
        <f t="shared" si="95"/>
        <v>24</v>
      </c>
      <c r="Q1077" s="99">
        <f t="shared" si="95"/>
        <v>24</v>
      </c>
      <c r="R1077" s="99">
        <f t="shared" si="95"/>
        <v>24</v>
      </c>
      <c r="S1077" s="99">
        <f t="shared" si="95"/>
        <v>24</v>
      </c>
      <c r="T1077" s="99">
        <f t="shared" si="95"/>
        <v>26</v>
      </c>
      <c r="U1077" s="99">
        <f t="shared" si="95"/>
        <v>0</v>
      </c>
      <c r="V1077" s="99">
        <f t="shared" si="95"/>
        <v>0</v>
      </c>
      <c r="W1077" s="99">
        <f t="shared" si="95"/>
        <v>0</v>
      </c>
      <c r="X1077" s="99">
        <f t="shared" si="95"/>
        <v>0</v>
      </c>
      <c r="Y1077" s="99">
        <f t="shared" si="95"/>
        <v>0</v>
      </c>
      <c r="Z1077" s="99">
        <f t="shared" si="95"/>
        <v>0</v>
      </c>
      <c r="AA1077" s="99">
        <f t="shared" si="95"/>
        <v>0</v>
      </c>
      <c r="AB1077" s="99">
        <f t="shared" si="95"/>
        <v>0</v>
      </c>
      <c r="AC1077" s="99">
        <f t="shared" si="95"/>
        <v>0</v>
      </c>
      <c r="AD1077" s="99">
        <f t="shared" si="95"/>
        <v>0</v>
      </c>
      <c r="AE1077" s="99">
        <f t="shared" si="95"/>
        <v>0</v>
      </c>
      <c r="AF1077" s="99">
        <f t="shared" si="95"/>
        <v>0</v>
      </c>
      <c r="AG1077" s="99">
        <f t="shared" si="95"/>
        <v>0</v>
      </c>
      <c r="AH1077" s="99">
        <f t="shared" si="95"/>
        <v>0</v>
      </c>
      <c r="AI1077" s="123">
        <f t="shared" si="95"/>
        <v>0</v>
      </c>
      <c r="AJ1077" s="124">
        <f t="shared" si="95"/>
        <v>0</v>
      </c>
      <c r="AK1077" s="125">
        <f t="shared" si="95"/>
        <v>0</v>
      </c>
      <c r="AL1077" s="99">
        <f t="shared" si="95"/>
        <v>0</v>
      </c>
      <c r="AM1077" s="99">
        <f t="shared" si="95"/>
        <v>0</v>
      </c>
      <c r="AN1077" s="99">
        <f t="shared" si="95"/>
        <v>0</v>
      </c>
      <c r="AO1077" s="99">
        <f t="shared" si="95"/>
        <v>0</v>
      </c>
      <c r="AP1077" s="99">
        <f t="shared" si="95"/>
        <v>0</v>
      </c>
      <c r="AQ1077" s="99">
        <f t="shared" si="95"/>
        <v>0</v>
      </c>
      <c r="AR1077" s="99">
        <f t="shared" si="95"/>
        <v>0</v>
      </c>
      <c r="AS1077" s="99">
        <f t="shared" si="95"/>
        <v>0</v>
      </c>
      <c r="AT1077" s="99">
        <f t="shared" si="95"/>
        <v>0</v>
      </c>
      <c r="AU1077" s="99">
        <f t="shared" si="95"/>
        <v>0</v>
      </c>
      <c r="AV1077" s="99">
        <f t="shared" si="95"/>
        <v>0</v>
      </c>
      <c r="AW1077" s="99">
        <f t="shared" si="95"/>
        <v>0</v>
      </c>
      <c r="AX1077" s="99">
        <f t="shared" si="95"/>
        <v>0</v>
      </c>
      <c r="AY1077" s="99">
        <f t="shared" si="95"/>
        <v>0</v>
      </c>
      <c r="AZ1077" s="99">
        <f t="shared" si="95"/>
        <v>0</v>
      </c>
      <c r="BA1077" s="99">
        <f t="shared" si="95"/>
        <v>0</v>
      </c>
      <c r="BB1077" s="99">
        <f t="shared" si="95"/>
        <v>0</v>
      </c>
      <c r="BC1077" s="99">
        <f t="shared" si="95"/>
        <v>0</v>
      </c>
      <c r="BD1077" s="126">
        <f t="shared" si="95"/>
        <v>0</v>
      </c>
      <c r="BE1077" s="127">
        <f t="shared" si="95"/>
        <v>0</v>
      </c>
      <c r="BF1077" s="127">
        <f t="shared" si="95"/>
        <v>0</v>
      </c>
      <c r="BG1077" s="127">
        <f t="shared" si="95"/>
        <v>0</v>
      </c>
      <c r="BH1077" s="128">
        <f t="shared" si="95"/>
        <v>0</v>
      </c>
    </row>
    <row r="1078" spans="1:60" ht="17.25" customHeight="1" x14ac:dyDescent="0.25">
      <c r="A1078" s="471">
        <v>4</v>
      </c>
      <c r="B1078" s="117" t="s">
        <v>1119</v>
      </c>
      <c r="C1078" s="133" t="s">
        <v>54</v>
      </c>
      <c r="D1078" s="133" t="s">
        <v>1116</v>
      </c>
      <c r="E1078" s="423">
        <v>56</v>
      </c>
      <c r="F1078" s="441">
        <v>56</v>
      </c>
      <c r="G1078" s="118" t="s">
        <v>385</v>
      </c>
      <c r="H1078" s="118" t="s">
        <v>270</v>
      </c>
      <c r="I1078" s="119"/>
      <c r="J1078" s="119">
        <v>24</v>
      </c>
      <c r="K1078" s="119">
        <v>24</v>
      </c>
      <c r="L1078" s="119">
        <v>8</v>
      </c>
      <c r="M1078" s="119"/>
      <c r="N1078" s="119"/>
      <c r="O1078" s="119"/>
      <c r="P1078" s="119"/>
      <c r="Q1078" s="119"/>
      <c r="R1078" s="119"/>
      <c r="S1078" s="119"/>
      <c r="T1078" s="119"/>
      <c r="U1078" s="81"/>
      <c r="V1078" s="119"/>
      <c r="W1078" s="119"/>
      <c r="X1078" s="119"/>
      <c r="Y1078" s="119"/>
      <c r="Z1078" s="119"/>
      <c r="AA1078" s="119"/>
      <c r="AB1078" s="120"/>
      <c r="AC1078" s="120"/>
      <c r="AD1078" s="120"/>
      <c r="AE1078" s="120"/>
      <c r="AF1078" s="120"/>
      <c r="AG1078" s="120"/>
      <c r="AH1078" s="120"/>
      <c r="AI1078" s="100"/>
      <c r="AJ1078" s="101"/>
      <c r="AK1078" s="102"/>
      <c r="AL1078" s="120"/>
      <c r="AM1078" s="120"/>
      <c r="AN1078" s="120"/>
      <c r="AO1078" s="120"/>
      <c r="AP1078" s="120"/>
      <c r="AQ1078" s="120"/>
      <c r="AR1078" s="120"/>
      <c r="AS1078" s="120"/>
      <c r="AT1078" s="120"/>
      <c r="AU1078" s="120"/>
      <c r="AV1078" s="120"/>
      <c r="AW1078" s="120"/>
      <c r="AX1078" s="120"/>
      <c r="AY1078" s="120"/>
      <c r="AZ1078" s="120"/>
      <c r="BA1078" s="120"/>
      <c r="BB1078" s="120"/>
      <c r="BC1078" s="120"/>
      <c r="BD1078" s="83"/>
      <c r="BE1078" s="84"/>
      <c r="BF1078" s="84"/>
      <c r="BG1078" s="84"/>
      <c r="BH1078" s="85"/>
    </row>
    <row r="1079" spans="1:60" ht="17.25" customHeight="1" x14ac:dyDescent="0.25">
      <c r="A1079" s="206"/>
      <c r="B1079" s="117" t="s">
        <v>1119</v>
      </c>
      <c r="C1079" s="93" t="s">
        <v>32</v>
      </c>
      <c r="D1079" s="93" t="s">
        <v>1117</v>
      </c>
      <c r="E1079" s="140">
        <v>90</v>
      </c>
      <c r="F1079" s="441">
        <v>90</v>
      </c>
      <c r="G1079" s="79" t="s">
        <v>385</v>
      </c>
      <c r="H1079" s="79" t="s">
        <v>270</v>
      </c>
      <c r="I1079" s="119"/>
      <c r="J1079" s="119"/>
      <c r="K1079" s="119"/>
      <c r="L1079" s="119">
        <v>16</v>
      </c>
      <c r="M1079" s="119">
        <v>24</v>
      </c>
      <c r="N1079" s="119">
        <v>24</v>
      </c>
      <c r="O1079" s="119">
        <v>24</v>
      </c>
      <c r="P1079" s="119">
        <v>2</v>
      </c>
      <c r="Q1079" s="119"/>
      <c r="R1079" s="119"/>
      <c r="S1079" s="119"/>
      <c r="T1079" s="119"/>
      <c r="U1079" s="81"/>
      <c r="V1079" s="119"/>
      <c r="W1079" s="119"/>
      <c r="X1079" s="119"/>
      <c r="Y1079" s="119"/>
      <c r="Z1079" s="119"/>
      <c r="AA1079" s="119"/>
      <c r="AB1079" s="120"/>
      <c r="AC1079" s="120"/>
      <c r="AD1079" s="120"/>
      <c r="AE1079" s="120"/>
      <c r="AF1079" s="120"/>
      <c r="AG1079" s="120"/>
      <c r="AH1079" s="120"/>
      <c r="AI1079" s="100"/>
      <c r="AJ1079" s="101"/>
      <c r="AK1079" s="102"/>
      <c r="AL1079" s="120"/>
      <c r="AM1079" s="120"/>
      <c r="AN1079" s="120"/>
      <c r="AO1079" s="120"/>
      <c r="AP1079" s="120"/>
      <c r="AQ1079" s="120"/>
      <c r="AR1079" s="120"/>
      <c r="AS1079" s="120"/>
      <c r="AT1079" s="120"/>
      <c r="AU1079" s="120"/>
      <c r="AV1079" s="120"/>
      <c r="AW1079" s="120"/>
      <c r="AX1079" s="120"/>
      <c r="AY1079" s="120"/>
      <c r="AZ1079" s="120"/>
      <c r="BA1079" s="120"/>
      <c r="BB1079" s="120"/>
      <c r="BC1079" s="120"/>
      <c r="BD1079" s="83"/>
      <c r="BE1079" s="84"/>
      <c r="BF1079" s="84"/>
      <c r="BG1079" s="84"/>
      <c r="BH1079" s="85"/>
    </row>
    <row r="1080" spans="1:60" ht="17.25" customHeight="1" x14ac:dyDescent="0.25">
      <c r="A1080" s="206"/>
      <c r="B1080" s="117" t="s">
        <v>1119</v>
      </c>
      <c r="C1080" s="93" t="s">
        <v>34</v>
      </c>
      <c r="D1080" s="93" t="s">
        <v>1118</v>
      </c>
      <c r="E1080" s="140">
        <v>60</v>
      </c>
      <c r="F1080" s="441">
        <v>60</v>
      </c>
      <c r="G1080" s="79" t="s">
        <v>342</v>
      </c>
      <c r="H1080" s="79" t="s">
        <v>288</v>
      </c>
      <c r="I1080" s="119"/>
      <c r="J1080" s="119"/>
      <c r="K1080" s="119"/>
      <c r="L1080" s="119"/>
      <c r="M1080" s="119"/>
      <c r="N1080" s="119"/>
      <c r="O1080" s="119"/>
      <c r="P1080" s="119">
        <v>22</v>
      </c>
      <c r="Q1080" s="119">
        <v>24</v>
      </c>
      <c r="R1080" s="119">
        <v>14</v>
      </c>
      <c r="S1080" s="119"/>
      <c r="T1080" s="119"/>
      <c r="U1080" s="81"/>
      <c r="V1080" s="119"/>
      <c r="W1080" s="119"/>
      <c r="X1080" s="119"/>
      <c r="Y1080" s="119"/>
      <c r="Z1080" s="119"/>
      <c r="AA1080" s="119"/>
      <c r="AB1080" s="120"/>
      <c r="AC1080" s="120"/>
      <c r="AD1080" s="120"/>
      <c r="AE1080" s="120"/>
      <c r="AF1080" s="120"/>
      <c r="AG1080" s="120"/>
      <c r="AH1080" s="120"/>
      <c r="AI1080" s="100"/>
      <c r="AJ1080" s="101"/>
      <c r="AK1080" s="102"/>
      <c r="AL1080" s="120"/>
      <c r="AM1080" s="120"/>
      <c r="AN1080" s="120"/>
      <c r="AO1080" s="120"/>
      <c r="AP1080" s="120"/>
      <c r="AQ1080" s="120"/>
      <c r="AR1080" s="120"/>
      <c r="AS1080" s="120"/>
      <c r="AT1080" s="120"/>
      <c r="AU1080" s="120"/>
      <c r="AV1080" s="120"/>
      <c r="AW1080" s="120"/>
      <c r="AX1080" s="120"/>
      <c r="AY1080" s="120"/>
      <c r="AZ1080" s="120"/>
      <c r="BA1080" s="120"/>
      <c r="BB1080" s="120"/>
      <c r="BC1080" s="120"/>
      <c r="BD1080" s="83"/>
      <c r="BE1080" s="84"/>
      <c r="BF1080" s="84"/>
      <c r="BG1080" s="84"/>
      <c r="BH1080" s="85"/>
    </row>
    <row r="1081" spans="1:60" ht="17.25" customHeight="1" x14ac:dyDescent="0.25">
      <c r="A1081" s="206"/>
      <c r="B1081" s="117" t="s">
        <v>1119</v>
      </c>
      <c r="C1081" s="93" t="s">
        <v>37</v>
      </c>
      <c r="D1081" s="93" t="s">
        <v>1108</v>
      </c>
      <c r="E1081" s="140">
        <v>60</v>
      </c>
      <c r="F1081" s="441">
        <v>60</v>
      </c>
      <c r="G1081" s="116" t="s">
        <v>342</v>
      </c>
      <c r="H1081" s="116" t="s">
        <v>288</v>
      </c>
      <c r="I1081" s="119"/>
      <c r="J1081" s="119"/>
      <c r="K1081" s="119"/>
      <c r="L1081" s="119"/>
      <c r="M1081" s="119"/>
      <c r="N1081" s="119"/>
      <c r="O1081" s="119"/>
      <c r="P1081" s="119"/>
      <c r="Q1081" s="119"/>
      <c r="R1081" s="119">
        <v>10</v>
      </c>
      <c r="S1081" s="119">
        <v>24</v>
      </c>
      <c r="T1081" s="119">
        <v>26</v>
      </c>
      <c r="U1081" s="81"/>
      <c r="V1081" s="119"/>
      <c r="W1081" s="119"/>
      <c r="X1081" s="119"/>
      <c r="Y1081" s="119"/>
      <c r="Z1081" s="119"/>
      <c r="AA1081" s="119"/>
      <c r="AB1081" s="120"/>
      <c r="AC1081" s="120"/>
      <c r="AD1081" s="120"/>
      <c r="AE1081" s="120"/>
      <c r="AF1081" s="120"/>
      <c r="AG1081" s="120"/>
      <c r="AH1081" s="120"/>
      <c r="AI1081" s="100"/>
      <c r="AJ1081" s="101"/>
      <c r="AK1081" s="102"/>
      <c r="AL1081" s="120"/>
      <c r="AM1081" s="120"/>
      <c r="AN1081" s="120"/>
      <c r="AO1081" s="120"/>
      <c r="AP1081" s="120"/>
      <c r="AQ1081" s="120"/>
      <c r="AR1081" s="120"/>
      <c r="AS1081" s="120"/>
      <c r="AT1081" s="120"/>
      <c r="AU1081" s="120"/>
      <c r="AV1081" s="120"/>
      <c r="AW1081" s="120"/>
      <c r="AX1081" s="120"/>
      <c r="AY1081" s="120"/>
      <c r="AZ1081" s="120"/>
      <c r="BA1081" s="120"/>
      <c r="BB1081" s="120"/>
      <c r="BC1081" s="120"/>
      <c r="BD1081" s="83"/>
      <c r="BE1081" s="84"/>
      <c r="BF1081" s="84"/>
      <c r="BG1081" s="84"/>
      <c r="BH1081" s="85"/>
    </row>
    <row r="1082" spans="1:60" s="106" customFormat="1" ht="17.25" customHeight="1" x14ac:dyDescent="0.2">
      <c r="A1082" s="472"/>
      <c r="B1082" s="94">
        <v>10</v>
      </c>
      <c r="C1082" s="95"/>
      <c r="D1082" s="95" t="s">
        <v>843</v>
      </c>
      <c r="E1082" s="95">
        <f>SUM(E1076:E1081)</f>
        <v>726</v>
      </c>
      <c r="F1082" s="765">
        <f>SUM(F1076:F1081)</f>
        <v>726</v>
      </c>
      <c r="G1082" s="96"/>
      <c r="H1082" s="113"/>
      <c r="I1082" s="99"/>
      <c r="J1082" s="99">
        <f>SUM(J1076:J1081)</f>
        <v>48</v>
      </c>
      <c r="K1082" s="99">
        <f t="shared" ref="K1082:BH1082" si="96">SUM(K1076:K1081)</f>
        <v>48</v>
      </c>
      <c r="L1082" s="99">
        <f t="shared" si="96"/>
        <v>108</v>
      </c>
      <c r="M1082" s="99">
        <f t="shared" si="96"/>
        <v>108</v>
      </c>
      <c r="N1082" s="99">
        <f t="shared" si="96"/>
        <v>108</v>
      </c>
      <c r="O1082" s="99">
        <f t="shared" si="96"/>
        <v>48</v>
      </c>
      <c r="P1082" s="99">
        <f t="shared" si="96"/>
        <v>48</v>
      </c>
      <c r="Q1082" s="99">
        <f t="shared" si="96"/>
        <v>48</v>
      </c>
      <c r="R1082" s="99">
        <f t="shared" si="96"/>
        <v>48</v>
      </c>
      <c r="S1082" s="99">
        <f t="shared" si="96"/>
        <v>48</v>
      </c>
      <c r="T1082" s="99">
        <f t="shared" si="96"/>
        <v>52</v>
      </c>
      <c r="U1082" s="99">
        <f t="shared" si="96"/>
        <v>0</v>
      </c>
      <c r="V1082" s="99">
        <f t="shared" si="96"/>
        <v>0</v>
      </c>
      <c r="W1082" s="99">
        <f t="shared" si="96"/>
        <v>0</v>
      </c>
      <c r="X1082" s="99">
        <f t="shared" si="96"/>
        <v>0</v>
      </c>
      <c r="Y1082" s="99">
        <f t="shared" si="96"/>
        <v>0</v>
      </c>
      <c r="Z1082" s="99">
        <f t="shared" si="96"/>
        <v>0</v>
      </c>
      <c r="AA1082" s="99">
        <f t="shared" si="96"/>
        <v>0</v>
      </c>
      <c r="AB1082" s="99">
        <f t="shared" si="96"/>
        <v>0</v>
      </c>
      <c r="AC1082" s="99">
        <f t="shared" si="96"/>
        <v>0</v>
      </c>
      <c r="AD1082" s="99">
        <f t="shared" si="96"/>
        <v>0</v>
      </c>
      <c r="AE1082" s="99">
        <f t="shared" si="96"/>
        <v>0</v>
      </c>
      <c r="AF1082" s="99">
        <f t="shared" si="96"/>
        <v>0</v>
      </c>
      <c r="AG1082" s="99">
        <f t="shared" si="96"/>
        <v>0</v>
      </c>
      <c r="AH1082" s="99">
        <f t="shared" si="96"/>
        <v>0</v>
      </c>
      <c r="AI1082" s="123">
        <f t="shared" si="96"/>
        <v>0</v>
      </c>
      <c r="AJ1082" s="124">
        <f t="shared" si="96"/>
        <v>0</v>
      </c>
      <c r="AK1082" s="125">
        <f t="shared" si="96"/>
        <v>0</v>
      </c>
      <c r="AL1082" s="99">
        <f t="shared" si="96"/>
        <v>0</v>
      </c>
      <c r="AM1082" s="99">
        <f t="shared" si="96"/>
        <v>0</v>
      </c>
      <c r="AN1082" s="99">
        <f t="shared" si="96"/>
        <v>0</v>
      </c>
      <c r="AO1082" s="99">
        <f t="shared" si="96"/>
        <v>0</v>
      </c>
      <c r="AP1082" s="99">
        <f t="shared" si="96"/>
        <v>0</v>
      </c>
      <c r="AQ1082" s="99">
        <f t="shared" si="96"/>
        <v>0</v>
      </c>
      <c r="AR1082" s="99">
        <f t="shared" si="96"/>
        <v>0</v>
      </c>
      <c r="AS1082" s="99">
        <f t="shared" si="96"/>
        <v>0</v>
      </c>
      <c r="AT1082" s="99">
        <f t="shared" si="96"/>
        <v>0</v>
      </c>
      <c r="AU1082" s="99">
        <f t="shared" si="96"/>
        <v>0</v>
      </c>
      <c r="AV1082" s="99">
        <f t="shared" si="96"/>
        <v>0</v>
      </c>
      <c r="AW1082" s="99">
        <f t="shared" si="96"/>
        <v>0</v>
      </c>
      <c r="AX1082" s="99">
        <f t="shared" si="96"/>
        <v>0</v>
      </c>
      <c r="AY1082" s="99">
        <f t="shared" si="96"/>
        <v>0</v>
      </c>
      <c r="AZ1082" s="99">
        <f t="shared" si="96"/>
        <v>0</v>
      </c>
      <c r="BA1082" s="99">
        <f t="shared" si="96"/>
        <v>0</v>
      </c>
      <c r="BB1082" s="99">
        <f t="shared" si="96"/>
        <v>0</v>
      </c>
      <c r="BC1082" s="99">
        <f t="shared" si="96"/>
        <v>0</v>
      </c>
      <c r="BD1082" s="126">
        <f t="shared" si="96"/>
        <v>0</v>
      </c>
      <c r="BE1082" s="127">
        <f t="shared" si="96"/>
        <v>0</v>
      </c>
      <c r="BF1082" s="127">
        <f t="shared" si="96"/>
        <v>0</v>
      </c>
      <c r="BG1082" s="127">
        <f t="shared" si="96"/>
        <v>0</v>
      </c>
      <c r="BH1082" s="128">
        <f t="shared" si="96"/>
        <v>0</v>
      </c>
    </row>
    <row r="1083" spans="1:60" ht="17.25" customHeight="1" x14ac:dyDescent="0.25">
      <c r="A1083" s="471">
        <v>13</v>
      </c>
      <c r="B1083" s="117" t="s">
        <v>1150</v>
      </c>
      <c r="C1083" s="133" t="s">
        <v>141</v>
      </c>
      <c r="D1083" s="133" t="s">
        <v>891</v>
      </c>
      <c r="E1083" s="423">
        <v>30</v>
      </c>
      <c r="F1083" s="441">
        <v>30</v>
      </c>
      <c r="G1083" s="118" t="s">
        <v>423</v>
      </c>
      <c r="H1083" s="141" t="s">
        <v>422</v>
      </c>
      <c r="I1083" s="119">
        <v>30</v>
      </c>
      <c r="J1083" s="119"/>
      <c r="K1083" s="119"/>
      <c r="L1083" s="119"/>
      <c r="M1083" s="119"/>
      <c r="N1083" s="119"/>
      <c r="O1083" s="119"/>
      <c r="P1083" s="119"/>
      <c r="Q1083" s="119"/>
      <c r="R1083" s="119"/>
      <c r="S1083" s="119"/>
      <c r="T1083" s="119"/>
      <c r="U1083" s="119"/>
      <c r="V1083" s="119"/>
      <c r="W1083" s="119"/>
      <c r="X1083" s="119"/>
      <c r="Y1083" s="119"/>
      <c r="Z1083" s="119"/>
      <c r="AA1083" s="119"/>
      <c r="AB1083" s="120"/>
      <c r="AC1083" s="120"/>
      <c r="AD1083" s="120"/>
      <c r="AE1083" s="120"/>
      <c r="AF1083" s="120"/>
      <c r="AG1083" s="120"/>
      <c r="AH1083" s="120"/>
      <c r="AI1083" s="100"/>
      <c r="AJ1083" s="101"/>
      <c r="AK1083" s="102"/>
      <c r="AL1083" s="120"/>
      <c r="AM1083" s="120"/>
      <c r="AN1083" s="120"/>
      <c r="AO1083" s="120"/>
      <c r="AP1083" s="120"/>
      <c r="AQ1083" s="120"/>
      <c r="AR1083" s="120"/>
      <c r="AS1083" s="120"/>
      <c r="AT1083" s="120"/>
      <c r="AU1083" s="120"/>
      <c r="AV1083" s="120"/>
      <c r="AW1083" s="120"/>
      <c r="AX1083" s="120"/>
      <c r="AY1083" s="120"/>
      <c r="AZ1083" s="120"/>
      <c r="BA1083" s="120"/>
      <c r="BB1083" s="120"/>
      <c r="BC1083" s="120"/>
      <c r="BD1083" s="83"/>
      <c r="BE1083" s="84"/>
      <c r="BF1083" s="84"/>
      <c r="BG1083" s="84"/>
      <c r="BH1083" s="85"/>
    </row>
    <row r="1084" spans="1:60" ht="17.25" customHeight="1" x14ac:dyDescent="0.25">
      <c r="A1084" s="206"/>
      <c r="B1084" s="117" t="s">
        <v>1150</v>
      </c>
      <c r="C1084" s="93" t="s">
        <v>135</v>
      </c>
      <c r="D1084" s="93" t="s">
        <v>136</v>
      </c>
      <c r="E1084" s="140">
        <v>15</v>
      </c>
      <c r="F1084" s="441">
        <v>15</v>
      </c>
      <c r="G1084" s="79" t="s">
        <v>423</v>
      </c>
      <c r="H1084" s="141" t="s">
        <v>422</v>
      </c>
      <c r="I1084" s="119">
        <v>15</v>
      </c>
      <c r="J1084" s="119"/>
      <c r="K1084" s="119"/>
      <c r="L1084" s="119"/>
      <c r="M1084" s="119"/>
      <c r="N1084" s="119"/>
      <c r="O1084" s="119"/>
      <c r="P1084" s="119"/>
      <c r="Q1084" s="119"/>
      <c r="R1084" s="119"/>
      <c r="S1084" s="119"/>
      <c r="T1084" s="119"/>
      <c r="U1084" s="119"/>
      <c r="V1084" s="119"/>
      <c r="W1084" s="119"/>
      <c r="X1084" s="119"/>
      <c r="Y1084" s="119"/>
      <c r="Z1084" s="119"/>
      <c r="AA1084" s="119"/>
      <c r="AB1084" s="120"/>
      <c r="AC1084" s="120"/>
      <c r="AD1084" s="120"/>
      <c r="AE1084" s="120"/>
      <c r="AF1084" s="120"/>
      <c r="AG1084" s="120"/>
      <c r="AH1084" s="120"/>
      <c r="AI1084" s="100"/>
      <c r="AJ1084" s="101"/>
      <c r="AK1084" s="102"/>
      <c r="AL1084" s="120"/>
      <c r="AM1084" s="120"/>
      <c r="AN1084" s="120"/>
      <c r="AO1084" s="120"/>
      <c r="AP1084" s="120"/>
      <c r="AQ1084" s="120"/>
      <c r="AR1084" s="120"/>
      <c r="AS1084" s="120"/>
      <c r="AT1084" s="120"/>
      <c r="AU1084" s="120"/>
      <c r="AV1084" s="120"/>
      <c r="AW1084" s="120"/>
      <c r="AX1084" s="120"/>
      <c r="AY1084" s="120"/>
      <c r="AZ1084" s="120"/>
      <c r="BA1084" s="120"/>
      <c r="BB1084" s="120"/>
      <c r="BC1084" s="120"/>
      <c r="BD1084" s="83"/>
      <c r="BE1084" s="84"/>
      <c r="BF1084" s="84"/>
      <c r="BG1084" s="84"/>
      <c r="BH1084" s="85"/>
    </row>
    <row r="1085" spans="1:60" ht="17.25" customHeight="1" x14ac:dyDescent="0.25">
      <c r="A1085" s="206"/>
      <c r="B1085" s="117" t="s">
        <v>1150</v>
      </c>
      <c r="C1085" s="93" t="s">
        <v>60</v>
      </c>
      <c r="D1085" s="93" t="s">
        <v>59</v>
      </c>
      <c r="E1085" s="140">
        <v>30</v>
      </c>
      <c r="F1085" s="441">
        <v>30</v>
      </c>
      <c r="G1085" s="79" t="s">
        <v>423</v>
      </c>
      <c r="H1085" s="141" t="s">
        <v>422</v>
      </c>
      <c r="I1085" s="119">
        <v>30</v>
      </c>
      <c r="J1085" s="119"/>
      <c r="K1085" s="119"/>
      <c r="L1085" s="119"/>
      <c r="M1085" s="119"/>
      <c r="N1085" s="119"/>
      <c r="O1085" s="119"/>
      <c r="P1085" s="119"/>
      <c r="Q1085" s="119"/>
      <c r="R1085" s="119"/>
      <c r="S1085" s="119"/>
      <c r="T1085" s="119"/>
      <c r="U1085" s="119"/>
      <c r="V1085" s="119"/>
      <c r="W1085" s="119"/>
      <c r="X1085" s="119"/>
      <c r="Y1085" s="119"/>
      <c r="Z1085" s="119"/>
      <c r="AA1085" s="119"/>
      <c r="AB1085" s="120"/>
      <c r="AC1085" s="120"/>
      <c r="AD1085" s="120"/>
      <c r="AE1085" s="120"/>
      <c r="AF1085" s="120"/>
      <c r="AG1085" s="120"/>
      <c r="AH1085" s="120"/>
      <c r="AI1085" s="100"/>
      <c r="AJ1085" s="101"/>
      <c r="AK1085" s="102"/>
      <c r="AL1085" s="120"/>
      <c r="AM1085" s="120"/>
      <c r="AN1085" s="120"/>
      <c r="AO1085" s="120"/>
      <c r="AP1085" s="120"/>
      <c r="AQ1085" s="120"/>
      <c r="AR1085" s="120"/>
      <c r="AS1085" s="120"/>
      <c r="AT1085" s="120"/>
      <c r="AU1085" s="120"/>
      <c r="AV1085" s="120"/>
      <c r="AW1085" s="120"/>
      <c r="AX1085" s="120"/>
      <c r="AY1085" s="120"/>
      <c r="AZ1085" s="120"/>
      <c r="BA1085" s="120"/>
      <c r="BB1085" s="120"/>
      <c r="BC1085" s="120"/>
      <c r="BD1085" s="83"/>
      <c r="BE1085" s="84"/>
      <c r="BF1085" s="84"/>
      <c r="BG1085" s="84"/>
      <c r="BH1085" s="85"/>
    </row>
    <row r="1086" spans="1:60" ht="17.25" customHeight="1" x14ac:dyDescent="0.25">
      <c r="A1086" s="206"/>
      <c r="B1086" s="117" t="s">
        <v>1150</v>
      </c>
      <c r="C1086" s="93" t="s">
        <v>129</v>
      </c>
      <c r="D1086" s="93" t="s">
        <v>852</v>
      </c>
      <c r="E1086" s="140">
        <v>90</v>
      </c>
      <c r="F1086" s="441">
        <v>90</v>
      </c>
      <c r="G1086" s="79" t="s">
        <v>1151</v>
      </c>
      <c r="H1086" s="141" t="s">
        <v>143</v>
      </c>
      <c r="I1086" s="119">
        <v>40</v>
      </c>
      <c r="J1086" s="119"/>
      <c r="K1086" s="119"/>
      <c r="L1086" s="119"/>
      <c r="M1086" s="119"/>
      <c r="N1086" s="119"/>
      <c r="O1086" s="119"/>
      <c r="P1086" s="119"/>
      <c r="Q1086" s="119"/>
      <c r="R1086" s="119">
        <v>25</v>
      </c>
      <c r="S1086" s="119">
        <v>25</v>
      </c>
      <c r="T1086" s="119"/>
      <c r="U1086" s="119"/>
      <c r="V1086" s="119"/>
      <c r="W1086" s="119"/>
      <c r="X1086" s="119"/>
      <c r="Y1086" s="119"/>
      <c r="Z1086" s="119"/>
      <c r="AA1086" s="119"/>
      <c r="AB1086" s="120"/>
      <c r="AC1086" s="120"/>
      <c r="AD1086" s="120"/>
      <c r="AE1086" s="120"/>
      <c r="AF1086" s="120"/>
      <c r="AG1086" s="120"/>
      <c r="AH1086" s="120"/>
      <c r="AI1086" s="100"/>
      <c r="AJ1086" s="101"/>
      <c r="AK1086" s="102"/>
      <c r="AL1086" s="120"/>
      <c r="AM1086" s="120"/>
      <c r="AN1086" s="120"/>
      <c r="AO1086" s="120"/>
      <c r="AP1086" s="120"/>
      <c r="AQ1086" s="120"/>
      <c r="AR1086" s="120"/>
      <c r="AS1086" s="120"/>
      <c r="AT1086" s="120"/>
      <c r="AU1086" s="120"/>
      <c r="AV1086" s="120"/>
      <c r="AW1086" s="120"/>
      <c r="AX1086" s="120"/>
      <c r="AY1086" s="120"/>
      <c r="AZ1086" s="120"/>
      <c r="BA1086" s="120"/>
      <c r="BB1086" s="120"/>
      <c r="BC1086" s="120"/>
      <c r="BD1086" s="83"/>
      <c r="BE1086" s="84"/>
      <c r="BF1086" s="84"/>
      <c r="BG1086" s="84"/>
      <c r="BH1086" s="85"/>
    </row>
    <row r="1087" spans="1:60" ht="17.25" customHeight="1" x14ac:dyDescent="0.25">
      <c r="A1087" s="206"/>
      <c r="B1087" s="117" t="s">
        <v>1150</v>
      </c>
      <c r="C1087" s="93" t="s">
        <v>92</v>
      </c>
      <c r="D1087" s="93" t="s">
        <v>955</v>
      </c>
      <c r="E1087" s="140">
        <v>75</v>
      </c>
      <c r="F1087" s="441">
        <v>75</v>
      </c>
      <c r="G1087" s="79" t="s">
        <v>387</v>
      </c>
      <c r="H1087" s="141" t="s">
        <v>279</v>
      </c>
      <c r="I1087" s="119"/>
      <c r="J1087" s="119">
        <v>30</v>
      </c>
      <c r="K1087" s="119">
        <v>30</v>
      </c>
      <c r="L1087" s="119">
        <v>15</v>
      </c>
      <c r="M1087" s="119"/>
      <c r="N1087" s="119"/>
      <c r="O1087" s="119"/>
      <c r="P1087" s="119"/>
      <c r="Q1087" s="119"/>
      <c r="R1087" s="119"/>
      <c r="S1087" s="119"/>
      <c r="T1087" s="119"/>
      <c r="U1087" s="119"/>
      <c r="V1087" s="119"/>
      <c r="W1087" s="119"/>
      <c r="X1087" s="119"/>
      <c r="Y1087" s="119"/>
      <c r="Z1087" s="119"/>
      <c r="AA1087" s="119"/>
      <c r="AB1087" s="120"/>
      <c r="AC1087" s="120"/>
      <c r="AD1087" s="120"/>
      <c r="AE1087" s="120"/>
      <c r="AF1087" s="120"/>
      <c r="AG1087" s="120"/>
      <c r="AH1087" s="120"/>
      <c r="AI1087" s="100"/>
      <c r="AJ1087" s="101"/>
      <c r="AK1087" s="102"/>
      <c r="AL1087" s="120"/>
      <c r="AM1087" s="120"/>
      <c r="AN1087" s="120"/>
      <c r="AO1087" s="120"/>
      <c r="AP1087" s="120"/>
      <c r="AQ1087" s="120"/>
      <c r="AR1087" s="120"/>
      <c r="AS1087" s="120"/>
      <c r="AT1087" s="120"/>
      <c r="AU1087" s="120"/>
      <c r="AV1087" s="120"/>
      <c r="AW1087" s="120"/>
      <c r="AX1087" s="120"/>
      <c r="AY1087" s="120"/>
      <c r="AZ1087" s="120"/>
      <c r="BA1087" s="120"/>
      <c r="BB1087" s="120"/>
      <c r="BC1087" s="120"/>
      <c r="BD1087" s="83"/>
      <c r="BE1087" s="84"/>
      <c r="BF1087" s="84"/>
      <c r="BG1087" s="84"/>
      <c r="BH1087" s="85"/>
    </row>
    <row r="1088" spans="1:60" ht="17.25" customHeight="1" x14ac:dyDescent="0.25">
      <c r="A1088" s="206"/>
      <c r="B1088" s="117" t="s">
        <v>1150</v>
      </c>
      <c r="C1088" s="93" t="s">
        <v>94</v>
      </c>
      <c r="D1088" s="93" t="s">
        <v>1152</v>
      </c>
      <c r="E1088" s="140">
        <v>30</v>
      </c>
      <c r="F1088" s="441">
        <v>30</v>
      </c>
      <c r="G1088" s="79" t="s">
        <v>341</v>
      </c>
      <c r="H1088" s="141" t="s">
        <v>280</v>
      </c>
      <c r="I1088" s="119"/>
      <c r="J1088" s="119"/>
      <c r="K1088" s="119"/>
      <c r="L1088" s="119"/>
      <c r="M1088" s="119"/>
      <c r="N1088" s="119"/>
      <c r="O1088" s="119"/>
      <c r="P1088" s="119"/>
      <c r="Q1088" s="119"/>
      <c r="R1088" s="119"/>
      <c r="S1088" s="119"/>
      <c r="T1088" s="119">
        <v>30</v>
      </c>
      <c r="U1088" s="119"/>
      <c r="V1088" s="119"/>
      <c r="W1088" s="119"/>
      <c r="X1088" s="119"/>
      <c r="Y1088" s="119"/>
      <c r="Z1088" s="119"/>
      <c r="AA1088" s="119"/>
      <c r="AB1088" s="120"/>
      <c r="AC1088" s="120"/>
      <c r="AD1088" s="120"/>
      <c r="AE1088" s="120"/>
      <c r="AF1088" s="120"/>
      <c r="AG1088" s="120"/>
      <c r="AH1088" s="120"/>
      <c r="AI1088" s="100"/>
      <c r="AJ1088" s="101"/>
      <c r="AK1088" s="102"/>
      <c r="AL1088" s="120"/>
      <c r="AM1088" s="120"/>
      <c r="AN1088" s="120"/>
      <c r="AO1088" s="120"/>
      <c r="AP1088" s="120"/>
      <c r="AQ1088" s="120"/>
      <c r="AR1088" s="120"/>
      <c r="AS1088" s="120"/>
      <c r="AT1088" s="120"/>
      <c r="AU1088" s="120"/>
      <c r="AV1088" s="120"/>
      <c r="AW1088" s="120"/>
      <c r="AX1088" s="120"/>
      <c r="AY1088" s="120"/>
      <c r="AZ1088" s="120"/>
      <c r="BA1088" s="120"/>
      <c r="BB1088" s="120"/>
      <c r="BC1088" s="120"/>
      <c r="BD1088" s="83"/>
      <c r="BE1088" s="84"/>
      <c r="BF1088" s="84"/>
      <c r="BG1088" s="84"/>
      <c r="BH1088" s="85"/>
    </row>
    <row r="1089" spans="1:60" ht="17.25" customHeight="1" x14ac:dyDescent="0.25">
      <c r="A1089" s="206"/>
      <c r="B1089" s="117" t="s">
        <v>1150</v>
      </c>
      <c r="C1089" s="93" t="s">
        <v>95</v>
      </c>
      <c r="D1089" s="93" t="s">
        <v>966</v>
      </c>
      <c r="E1089" s="140">
        <v>30</v>
      </c>
      <c r="F1089" s="441">
        <v>30</v>
      </c>
      <c r="G1089" s="79" t="s">
        <v>341</v>
      </c>
      <c r="H1089" s="141" t="s">
        <v>280</v>
      </c>
      <c r="I1089" s="119"/>
      <c r="J1089" s="119"/>
      <c r="K1089" s="119"/>
      <c r="L1089" s="119"/>
      <c r="M1089" s="119"/>
      <c r="N1089" s="119"/>
      <c r="O1089" s="119"/>
      <c r="P1089" s="119"/>
      <c r="Q1089" s="119"/>
      <c r="R1089" s="119"/>
      <c r="S1089" s="119"/>
      <c r="T1089" s="119"/>
      <c r="U1089" s="119">
        <v>30</v>
      </c>
      <c r="V1089" s="119"/>
      <c r="W1089" s="119"/>
      <c r="X1089" s="119"/>
      <c r="Y1089" s="119"/>
      <c r="Z1089" s="119"/>
      <c r="AA1089" s="119"/>
      <c r="AB1089" s="120"/>
      <c r="AC1089" s="120"/>
      <c r="AD1089" s="120"/>
      <c r="AE1089" s="120"/>
      <c r="AF1089" s="120"/>
      <c r="AG1089" s="120"/>
      <c r="AH1089" s="120"/>
      <c r="AI1089" s="100"/>
      <c r="AJ1089" s="101"/>
      <c r="AK1089" s="102"/>
      <c r="AL1089" s="120"/>
      <c r="AM1089" s="120"/>
      <c r="AN1089" s="120"/>
      <c r="AO1089" s="120"/>
      <c r="AP1089" s="120"/>
      <c r="AQ1089" s="120"/>
      <c r="AR1089" s="120"/>
      <c r="AS1089" s="120"/>
      <c r="AT1089" s="120"/>
      <c r="AU1089" s="120"/>
      <c r="AV1089" s="120"/>
      <c r="AW1089" s="120"/>
      <c r="AX1089" s="120"/>
      <c r="AY1089" s="120"/>
      <c r="AZ1089" s="120"/>
      <c r="BA1089" s="120"/>
      <c r="BB1089" s="120"/>
      <c r="BC1089" s="120"/>
      <c r="BD1089" s="83"/>
      <c r="BE1089" s="84"/>
      <c r="BF1089" s="84"/>
      <c r="BG1089" s="84"/>
      <c r="BH1089" s="85"/>
    </row>
    <row r="1090" spans="1:60" ht="17.25" customHeight="1" x14ac:dyDescent="0.25">
      <c r="A1090" s="206"/>
      <c r="B1090" s="117" t="s">
        <v>1150</v>
      </c>
      <c r="C1090" s="93" t="s">
        <v>96</v>
      </c>
      <c r="D1090" s="93" t="s">
        <v>1153</v>
      </c>
      <c r="E1090" s="140">
        <v>75</v>
      </c>
      <c r="F1090" s="441">
        <v>75</v>
      </c>
      <c r="G1090" s="79" t="s">
        <v>387</v>
      </c>
      <c r="H1090" s="141" t="s">
        <v>279</v>
      </c>
      <c r="I1090" s="119"/>
      <c r="J1090" s="119"/>
      <c r="K1090" s="119"/>
      <c r="L1090" s="119">
        <v>30</v>
      </c>
      <c r="M1090" s="119">
        <v>30</v>
      </c>
      <c r="N1090" s="119">
        <v>15</v>
      </c>
      <c r="O1090" s="119"/>
      <c r="P1090" s="119"/>
      <c r="Q1090" s="119"/>
      <c r="R1090" s="119"/>
      <c r="S1090" s="119"/>
      <c r="T1090" s="119"/>
      <c r="U1090" s="119"/>
      <c r="V1090" s="119"/>
      <c r="W1090" s="119"/>
      <c r="X1090" s="119"/>
      <c r="Y1090" s="119"/>
      <c r="Z1090" s="119"/>
      <c r="AA1090" s="119"/>
      <c r="AB1090" s="120"/>
      <c r="AC1090" s="120"/>
      <c r="AD1090" s="120"/>
      <c r="AE1090" s="120"/>
      <c r="AF1090" s="120"/>
      <c r="AG1090" s="120"/>
      <c r="AH1090" s="120"/>
      <c r="AI1090" s="100"/>
      <c r="AJ1090" s="101"/>
      <c r="AK1090" s="102"/>
      <c r="AL1090" s="120"/>
      <c r="AM1090" s="120"/>
      <c r="AN1090" s="120"/>
      <c r="AO1090" s="120"/>
      <c r="AP1090" s="120"/>
      <c r="AQ1090" s="120"/>
      <c r="AR1090" s="120"/>
      <c r="AS1090" s="120"/>
      <c r="AT1090" s="120"/>
      <c r="AU1090" s="120"/>
      <c r="AV1090" s="120"/>
      <c r="AW1090" s="120"/>
      <c r="AX1090" s="120"/>
      <c r="AY1090" s="120"/>
      <c r="AZ1090" s="120"/>
      <c r="BA1090" s="120"/>
      <c r="BB1090" s="120"/>
      <c r="BC1090" s="120"/>
      <c r="BD1090" s="83"/>
      <c r="BE1090" s="84"/>
      <c r="BF1090" s="84"/>
      <c r="BG1090" s="84"/>
      <c r="BH1090" s="85"/>
    </row>
    <row r="1091" spans="1:60" ht="17.25" customHeight="1" x14ac:dyDescent="0.25">
      <c r="A1091" s="206"/>
      <c r="B1091" s="117" t="s">
        <v>1150</v>
      </c>
      <c r="C1091" s="93" t="s">
        <v>97</v>
      </c>
      <c r="D1091" s="93" t="s">
        <v>1154</v>
      </c>
      <c r="E1091" s="140">
        <v>30</v>
      </c>
      <c r="F1091" s="441">
        <v>30</v>
      </c>
      <c r="G1091" s="473" t="s">
        <v>1147</v>
      </c>
      <c r="H1091" s="141" t="s">
        <v>291</v>
      </c>
      <c r="I1091" s="119"/>
      <c r="J1091" s="119"/>
      <c r="K1091" s="119"/>
      <c r="L1091" s="119"/>
      <c r="M1091" s="119"/>
      <c r="N1091" s="119"/>
      <c r="O1091" s="119"/>
      <c r="P1091" s="119"/>
      <c r="Q1091" s="119"/>
      <c r="R1091" s="119"/>
      <c r="S1091" s="119"/>
      <c r="T1091" s="119"/>
      <c r="U1091" s="119"/>
      <c r="V1091" s="119"/>
      <c r="W1091" s="119"/>
      <c r="X1091" s="119"/>
      <c r="Y1091" s="119"/>
      <c r="Z1091" s="119"/>
      <c r="AA1091" s="119"/>
      <c r="AB1091" s="120">
        <v>15</v>
      </c>
      <c r="AC1091" s="120">
        <v>15</v>
      </c>
      <c r="AD1091" s="120"/>
      <c r="AE1091" s="120"/>
      <c r="AF1091" s="120"/>
      <c r="AG1091" s="120"/>
      <c r="AH1091" s="120"/>
      <c r="AI1091" s="100"/>
      <c r="AJ1091" s="101"/>
      <c r="AK1091" s="102"/>
      <c r="AL1091" s="120"/>
      <c r="AM1091" s="120"/>
      <c r="AN1091" s="120"/>
      <c r="AO1091" s="120"/>
      <c r="AP1091" s="120"/>
      <c r="AQ1091" s="120"/>
      <c r="AR1091" s="120"/>
      <c r="AS1091" s="120"/>
      <c r="AT1091" s="120"/>
      <c r="AU1091" s="120"/>
      <c r="AV1091" s="120"/>
      <c r="AW1091" s="120"/>
      <c r="AX1091" s="120"/>
      <c r="AY1091" s="120"/>
      <c r="AZ1091" s="120"/>
      <c r="BA1091" s="120"/>
      <c r="BB1091" s="120"/>
      <c r="BC1091" s="120"/>
      <c r="BD1091" s="83"/>
      <c r="BE1091" s="84"/>
      <c r="BF1091" s="84"/>
      <c r="BG1091" s="84"/>
      <c r="BH1091" s="85"/>
    </row>
    <row r="1092" spans="1:60" ht="17.25" customHeight="1" x14ac:dyDescent="0.25">
      <c r="A1092" s="206"/>
      <c r="B1092" s="117" t="s">
        <v>1150</v>
      </c>
      <c r="C1092" s="93" t="s">
        <v>69</v>
      </c>
      <c r="D1092" s="93" t="s">
        <v>1155</v>
      </c>
      <c r="E1092" s="140">
        <v>75</v>
      </c>
      <c r="F1092" s="441">
        <v>75</v>
      </c>
      <c r="G1092" s="79" t="s">
        <v>341</v>
      </c>
      <c r="H1092" s="141" t="s">
        <v>280</v>
      </c>
      <c r="I1092" s="119"/>
      <c r="J1092" s="119"/>
      <c r="K1092" s="119"/>
      <c r="L1092" s="119"/>
      <c r="M1092" s="119"/>
      <c r="N1092" s="119"/>
      <c r="O1092" s="119"/>
      <c r="P1092" s="119"/>
      <c r="Q1092" s="119"/>
      <c r="R1092" s="119"/>
      <c r="S1092" s="119"/>
      <c r="T1092" s="119"/>
      <c r="U1092" s="119"/>
      <c r="V1092" s="119">
        <v>30</v>
      </c>
      <c r="W1092" s="119">
        <v>30</v>
      </c>
      <c r="X1092" s="119">
        <v>15</v>
      </c>
      <c r="Y1092" s="119"/>
      <c r="Z1092" s="81"/>
      <c r="AA1092" s="119"/>
      <c r="AB1092" s="120"/>
      <c r="AC1092" s="120"/>
      <c r="AD1092" s="120"/>
      <c r="AE1092" s="120"/>
      <c r="AF1092" s="120"/>
      <c r="AG1092" s="120"/>
      <c r="AH1092" s="120"/>
      <c r="AI1092" s="100"/>
      <c r="AJ1092" s="101"/>
      <c r="AK1092" s="102"/>
      <c r="AL1092" s="120"/>
      <c r="AM1092" s="120"/>
      <c r="AN1092" s="120"/>
      <c r="AO1092" s="120"/>
      <c r="AP1092" s="120"/>
      <c r="AQ1092" s="120"/>
      <c r="AR1092" s="120"/>
      <c r="AS1092" s="120"/>
      <c r="AT1092" s="120"/>
      <c r="AU1092" s="120"/>
      <c r="AV1092" s="120"/>
      <c r="AW1092" s="120"/>
      <c r="AX1092" s="120"/>
      <c r="AY1092" s="120"/>
      <c r="AZ1092" s="120"/>
      <c r="BA1092" s="120"/>
      <c r="BB1092" s="120"/>
      <c r="BC1092" s="120"/>
      <c r="BD1092" s="83"/>
      <c r="BE1092" s="84"/>
      <c r="BF1092" s="84"/>
      <c r="BG1092" s="84"/>
      <c r="BH1092" s="85"/>
    </row>
    <row r="1093" spans="1:60" ht="17.25" customHeight="1" x14ac:dyDescent="0.25">
      <c r="A1093" s="206"/>
      <c r="B1093" s="117" t="s">
        <v>1150</v>
      </c>
      <c r="C1093" s="93" t="s">
        <v>58</v>
      </c>
      <c r="D1093" s="93" t="s">
        <v>1053</v>
      </c>
      <c r="E1093" s="140">
        <v>30</v>
      </c>
      <c r="F1093" s="441">
        <v>30</v>
      </c>
      <c r="G1093" s="79" t="s">
        <v>341</v>
      </c>
      <c r="H1093" s="141" t="s">
        <v>280</v>
      </c>
      <c r="I1093" s="119"/>
      <c r="J1093" s="119"/>
      <c r="K1093" s="119"/>
      <c r="L1093" s="119"/>
      <c r="M1093" s="119"/>
      <c r="N1093" s="119"/>
      <c r="O1093" s="119"/>
      <c r="P1093" s="119"/>
      <c r="Q1093" s="119"/>
      <c r="R1093" s="119"/>
      <c r="S1093" s="119"/>
      <c r="T1093" s="119"/>
      <c r="U1093" s="119"/>
      <c r="V1093" s="119"/>
      <c r="W1093" s="119"/>
      <c r="X1093" s="119">
        <v>15</v>
      </c>
      <c r="Y1093" s="119">
        <v>15</v>
      </c>
      <c r="Z1093" s="81"/>
      <c r="AA1093" s="119"/>
      <c r="AB1093" s="120"/>
      <c r="AC1093" s="120"/>
      <c r="AD1093" s="120"/>
      <c r="AE1093" s="120"/>
      <c r="AF1093" s="120"/>
      <c r="AG1093" s="120"/>
      <c r="AH1093" s="120"/>
      <c r="AI1093" s="100"/>
      <c r="AJ1093" s="101"/>
      <c r="AK1093" s="102"/>
      <c r="AL1093" s="120"/>
      <c r="AM1093" s="120"/>
      <c r="AN1093" s="120"/>
      <c r="AO1093" s="120"/>
      <c r="AP1093" s="120"/>
      <c r="AQ1093" s="120"/>
      <c r="AR1093" s="120"/>
      <c r="AS1093" s="120"/>
      <c r="AT1093" s="120"/>
      <c r="AU1093" s="120"/>
      <c r="AV1093" s="120"/>
      <c r="AW1093" s="120"/>
      <c r="AX1093" s="120"/>
      <c r="AY1093" s="120"/>
      <c r="AZ1093" s="120"/>
      <c r="BA1093" s="120"/>
      <c r="BB1093" s="120"/>
      <c r="BC1093" s="120"/>
      <c r="BD1093" s="83"/>
      <c r="BE1093" s="84"/>
      <c r="BF1093" s="84"/>
      <c r="BG1093" s="84"/>
      <c r="BH1093" s="85"/>
    </row>
    <row r="1094" spans="1:60" ht="15" x14ac:dyDescent="0.25">
      <c r="A1094" s="206"/>
      <c r="B1094" s="117" t="s">
        <v>1150</v>
      </c>
      <c r="C1094" s="93" t="s">
        <v>98</v>
      </c>
      <c r="D1094" s="93" t="s">
        <v>1156</v>
      </c>
      <c r="E1094" s="140">
        <v>50</v>
      </c>
      <c r="F1094" s="441">
        <v>50</v>
      </c>
      <c r="G1094" s="473" t="s">
        <v>1157</v>
      </c>
      <c r="H1094" s="474" t="s">
        <v>280</v>
      </c>
      <c r="I1094" s="119"/>
      <c r="J1094" s="119"/>
      <c r="K1094" s="119"/>
      <c r="L1094" s="119"/>
      <c r="M1094" s="119"/>
      <c r="N1094" s="119"/>
      <c r="O1094" s="119"/>
      <c r="P1094" s="119"/>
      <c r="Q1094" s="119"/>
      <c r="R1094" s="119"/>
      <c r="S1094" s="119"/>
      <c r="T1094" s="119"/>
      <c r="U1094" s="119"/>
      <c r="V1094" s="119"/>
      <c r="W1094" s="119"/>
      <c r="X1094" s="119"/>
      <c r="Y1094" s="119">
        <v>10</v>
      </c>
      <c r="Z1094" s="81">
        <v>20</v>
      </c>
      <c r="AA1094" s="119">
        <v>20</v>
      </c>
      <c r="AB1094" s="120"/>
      <c r="AC1094" s="120"/>
      <c r="AD1094" s="120"/>
      <c r="AE1094" s="120"/>
      <c r="AF1094" s="120"/>
      <c r="AG1094" s="120"/>
      <c r="AH1094" s="120"/>
      <c r="AI1094" s="100"/>
      <c r="AJ1094" s="101"/>
      <c r="AK1094" s="102"/>
      <c r="AL1094" s="120"/>
      <c r="AM1094" s="120"/>
      <c r="AN1094" s="120"/>
      <c r="AO1094" s="120"/>
      <c r="AP1094" s="120"/>
      <c r="AQ1094" s="120"/>
      <c r="AR1094" s="120"/>
      <c r="AS1094" s="120"/>
      <c r="AT1094" s="120"/>
      <c r="AU1094" s="120"/>
      <c r="AV1094" s="120"/>
      <c r="AW1094" s="120"/>
      <c r="AX1094" s="120"/>
      <c r="AY1094" s="120"/>
      <c r="AZ1094" s="120"/>
      <c r="BA1094" s="120"/>
      <c r="BB1094" s="120"/>
      <c r="BC1094" s="120"/>
      <c r="BD1094" s="83"/>
      <c r="BE1094" s="84"/>
      <c r="BF1094" s="84"/>
      <c r="BG1094" s="84"/>
      <c r="BH1094" s="85"/>
    </row>
    <row r="1095" spans="1:60" ht="15" x14ac:dyDescent="0.25">
      <c r="A1095" s="206"/>
      <c r="B1095" s="117" t="s">
        <v>1150</v>
      </c>
      <c r="C1095" s="93" t="s">
        <v>98</v>
      </c>
      <c r="D1095" s="93" t="s">
        <v>1156</v>
      </c>
      <c r="E1095" s="140">
        <v>10</v>
      </c>
      <c r="F1095" s="441">
        <v>10</v>
      </c>
      <c r="G1095" s="473" t="s">
        <v>1158</v>
      </c>
      <c r="H1095" s="474" t="s">
        <v>291</v>
      </c>
      <c r="I1095" s="119"/>
      <c r="J1095" s="119"/>
      <c r="K1095" s="119"/>
      <c r="L1095" s="119"/>
      <c r="M1095" s="119"/>
      <c r="N1095" s="119"/>
      <c r="O1095" s="119"/>
      <c r="P1095" s="119"/>
      <c r="Q1095" s="119"/>
      <c r="R1095" s="119"/>
      <c r="S1095" s="119"/>
      <c r="T1095" s="119"/>
      <c r="U1095" s="119"/>
      <c r="V1095" s="119"/>
      <c r="W1095" s="119"/>
      <c r="X1095" s="119"/>
      <c r="Y1095" s="119"/>
      <c r="Z1095" s="81"/>
      <c r="AA1095" s="119"/>
      <c r="AB1095" s="120">
        <v>10</v>
      </c>
      <c r="AC1095" s="120"/>
      <c r="AD1095" s="120"/>
      <c r="AE1095" s="120"/>
      <c r="AF1095" s="120"/>
      <c r="AG1095" s="120"/>
      <c r="AH1095" s="120"/>
      <c r="AI1095" s="100"/>
      <c r="AJ1095" s="101"/>
      <c r="AK1095" s="102"/>
      <c r="AL1095" s="120"/>
      <c r="AM1095" s="120"/>
      <c r="AN1095" s="120"/>
      <c r="AO1095" s="120"/>
      <c r="AP1095" s="120"/>
      <c r="AQ1095" s="120"/>
      <c r="AR1095" s="120"/>
      <c r="AS1095" s="120"/>
      <c r="AT1095" s="120"/>
      <c r="AU1095" s="120"/>
      <c r="AV1095" s="120"/>
      <c r="AW1095" s="120"/>
      <c r="AX1095" s="120"/>
      <c r="AY1095" s="120"/>
      <c r="AZ1095" s="120"/>
      <c r="BA1095" s="120"/>
      <c r="BB1095" s="120"/>
      <c r="BC1095" s="120"/>
      <c r="BD1095" s="83"/>
      <c r="BE1095" s="84"/>
      <c r="BF1095" s="84"/>
      <c r="BG1095" s="84"/>
      <c r="BH1095" s="85"/>
    </row>
    <row r="1096" spans="1:60" ht="17.25" customHeight="1" x14ac:dyDescent="0.25">
      <c r="A1096" s="206"/>
      <c r="B1096" s="117" t="s">
        <v>1150</v>
      </c>
      <c r="C1096" s="93" t="s">
        <v>49</v>
      </c>
      <c r="D1096" s="93" t="s">
        <v>1159</v>
      </c>
      <c r="E1096" s="140">
        <v>60</v>
      </c>
      <c r="F1096" s="441">
        <v>60</v>
      </c>
      <c r="G1096" s="476" t="s">
        <v>339</v>
      </c>
      <c r="H1096" s="141" t="s">
        <v>291</v>
      </c>
      <c r="I1096" s="119"/>
      <c r="J1096" s="119"/>
      <c r="K1096" s="119"/>
      <c r="L1096" s="119"/>
      <c r="M1096" s="119"/>
      <c r="N1096" s="119"/>
      <c r="O1096" s="119"/>
      <c r="P1096" s="119"/>
      <c r="Q1096" s="119"/>
      <c r="R1096" s="119"/>
      <c r="S1096" s="119"/>
      <c r="T1096" s="119"/>
      <c r="U1096" s="119"/>
      <c r="V1096" s="119"/>
      <c r="W1096" s="119"/>
      <c r="X1096" s="119"/>
      <c r="Y1096" s="119"/>
      <c r="Z1096" s="119"/>
      <c r="AA1096" s="119"/>
      <c r="AB1096" s="120"/>
      <c r="AC1096" s="120">
        <v>10</v>
      </c>
      <c r="AD1096" s="120">
        <v>20</v>
      </c>
      <c r="AE1096" s="120">
        <v>20</v>
      </c>
      <c r="AF1096" s="120">
        <v>10</v>
      </c>
      <c r="AG1096" s="120"/>
      <c r="AH1096" s="120"/>
      <c r="AI1096" s="100"/>
      <c r="AJ1096" s="101"/>
      <c r="AK1096" s="102"/>
      <c r="AL1096" s="120"/>
      <c r="AM1096" s="120"/>
      <c r="AN1096" s="120"/>
      <c r="AO1096" s="120"/>
      <c r="AP1096" s="120"/>
      <c r="AQ1096" s="120"/>
      <c r="AR1096" s="120"/>
      <c r="AS1096" s="120"/>
      <c r="AT1096" s="120"/>
      <c r="AU1096" s="120"/>
      <c r="AV1096" s="120"/>
      <c r="AW1096" s="120"/>
      <c r="AX1096" s="120"/>
      <c r="AY1096" s="120"/>
      <c r="AZ1096" s="120"/>
      <c r="BA1096" s="120"/>
      <c r="BB1096" s="120"/>
      <c r="BC1096" s="120"/>
      <c r="BD1096" s="83"/>
      <c r="BE1096" s="84"/>
      <c r="BF1096" s="84"/>
      <c r="BG1096" s="84"/>
      <c r="BH1096" s="85"/>
    </row>
    <row r="1097" spans="1:60" ht="15" x14ac:dyDescent="0.25">
      <c r="A1097" s="206"/>
      <c r="B1097" s="117" t="s">
        <v>1150</v>
      </c>
      <c r="C1097" s="93" t="s">
        <v>50</v>
      </c>
      <c r="D1097" s="93" t="s">
        <v>1160</v>
      </c>
      <c r="E1097" s="140">
        <v>50</v>
      </c>
      <c r="F1097" s="441">
        <v>50</v>
      </c>
      <c r="G1097" s="476" t="s">
        <v>339</v>
      </c>
      <c r="H1097" s="474" t="s">
        <v>291</v>
      </c>
      <c r="I1097" s="119"/>
      <c r="J1097" s="119"/>
      <c r="K1097" s="119"/>
      <c r="L1097" s="119"/>
      <c r="M1097" s="119"/>
      <c r="N1097" s="119"/>
      <c r="O1097" s="119"/>
      <c r="P1097" s="119"/>
      <c r="Q1097" s="119"/>
      <c r="R1097" s="119"/>
      <c r="S1097" s="119"/>
      <c r="T1097" s="119"/>
      <c r="U1097" s="119"/>
      <c r="V1097" s="119"/>
      <c r="W1097" s="119"/>
      <c r="X1097" s="119"/>
      <c r="Y1097" s="119"/>
      <c r="Z1097" s="119"/>
      <c r="AA1097" s="119"/>
      <c r="AB1097" s="120"/>
      <c r="AC1097" s="120"/>
      <c r="AD1097" s="120"/>
      <c r="AE1097" s="120"/>
      <c r="AF1097" s="120">
        <v>10</v>
      </c>
      <c r="AG1097" s="120">
        <v>20</v>
      </c>
      <c r="AH1097" s="120">
        <v>20</v>
      </c>
      <c r="AI1097" s="100"/>
      <c r="AJ1097" s="101"/>
      <c r="AK1097" s="102"/>
      <c r="AL1097" s="120"/>
      <c r="AM1097" s="120"/>
      <c r="AN1097" s="120"/>
      <c r="AO1097" s="120"/>
      <c r="AP1097" s="120"/>
      <c r="AQ1097" s="120"/>
      <c r="AR1097" s="120"/>
      <c r="AS1097" s="120"/>
      <c r="AT1097" s="120"/>
      <c r="AU1097" s="120"/>
      <c r="AV1097" s="120"/>
      <c r="AW1097" s="120"/>
      <c r="AX1097" s="120"/>
      <c r="AY1097" s="120"/>
      <c r="AZ1097" s="120"/>
      <c r="BA1097" s="120"/>
      <c r="BB1097" s="120"/>
      <c r="BC1097" s="120"/>
      <c r="BD1097" s="83"/>
      <c r="BE1097" s="84"/>
      <c r="BF1097" s="84"/>
      <c r="BG1097" s="84"/>
      <c r="BH1097" s="85"/>
    </row>
    <row r="1098" spans="1:60" ht="15" x14ac:dyDescent="0.25">
      <c r="A1098" s="206"/>
      <c r="B1098" s="117" t="s">
        <v>1150</v>
      </c>
      <c r="C1098" s="93" t="s">
        <v>50</v>
      </c>
      <c r="D1098" s="93" t="s">
        <v>1160</v>
      </c>
      <c r="E1098" s="140">
        <v>130</v>
      </c>
      <c r="F1098" s="441">
        <v>130</v>
      </c>
      <c r="G1098" s="476" t="s">
        <v>320</v>
      </c>
      <c r="H1098" s="474" t="s">
        <v>268</v>
      </c>
      <c r="I1098" s="119"/>
      <c r="J1098" s="119"/>
      <c r="K1098" s="119"/>
      <c r="L1098" s="119"/>
      <c r="M1098" s="119"/>
      <c r="N1098" s="119"/>
      <c r="O1098" s="119"/>
      <c r="P1098" s="119"/>
      <c r="Q1098" s="119"/>
      <c r="R1098" s="119"/>
      <c r="S1098" s="119"/>
      <c r="T1098" s="119"/>
      <c r="U1098" s="119"/>
      <c r="V1098" s="119"/>
      <c r="W1098" s="119"/>
      <c r="X1098" s="119"/>
      <c r="Y1098" s="119"/>
      <c r="Z1098" s="119"/>
      <c r="AA1098" s="119"/>
      <c r="AB1098" s="120"/>
      <c r="AC1098" s="120"/>
      <c r="AD1098" s="120"/>
      <c r="AE1098" s="120"/>
      <c r="AF1098" s="120"/>
      <c r="AG1098" s="120"/>
      <c r="AH1098" s="120"/>
      <c r="AI1098" s="100"/>
      <c r="AJ1098" s="101"/>
      <c r="AK1098" s="102"/>
      <c r="AL1098" s="120">
        <v>20</v>
      </c>
      <c r="AM1098" s="120">
        <v>20</v>
      </c>
      <c r="AN1098" s="120">
        <v>20</v>
      </c>
      <c r="AO1098" s="120">
        <v>20</v>
      </c>
      <c r="AP1098" s="120">
        <v>20</v>
      </c>
      <c r="AQ1098" s="120">
        <v>20</v>
      </c>
      <c r="AR1098" s="120">
        <v>10</v>
      </c>
      <c r="AS1098" s="120"/>
      <c r="AT1098" s="120"/>
      <c r="AU1098" s="120"/>
      <c r="AV1098" s="120"/>
      <c r="AW1098" s="120"/>
      <c r="AX1098" s="120"/>
      <c r="AY1098" s="120"/>
      <c r="AZ1098" s="120"/>
      <c r="BA1098" s="120"/>
      <c r="BB1098" s="120"/>
      <c r="BC1098" s="120"/>
      <c r="BD1098" s="83"/>
      <c r="BE1098" s="84"/>
      <c r="BF1098" s="84"/>
      <c r="BG1098" s="84"/>
      <c r="BH1098" s="85"/>
    </row>
    <row r="1099" spans="1:60" ht="15" x14ac:dyDescent="0.25">
      <c r="A1099" s="206"/>
      <c r="B1099" s="117" t="s">
        <v>1150</v>
      </c>
      <c r="C1099" s="93" t="s">
        <v>68</v>
      </c>
      <c r="D1099" s="93" t="s">
        <v>1161</v>
      </c>
      <c r="E1099" s="140">
        <v>50</v>
      </c>
      <c r="F1099" s="441">
        <v>50</v>
      </c>
      <c r="G1099" s="476" t="s">
        <v>320</v>
      </c>
      <c r="H1099" s="141" t="s">
        <v>268</v>
      </c>
      <c r="I1099" s="119"/>
      <c r="J1099" s="119"/>
      <c r="K1099" s="119"/>
      <c r="L1099" s="119"/>
      <c r="M1099" s="119"/>
      <c r="N1099" s="119"/>
      <c r="O1099" s="119"/>
      <c r="P1099" s="119"/>
      <c r="Q1099" s="119"/>
      <c r="R1099" s="119"/>
      <c r="S1099" s="119"/>
      <c r="T1099" s="119"/>
      <c r="U1099" s="119"/>
      <c r="V1099" s="119"/>
      <c r="W1099" s="119"/>
      <c r="X1099" s="119"/>
      <c r="Y1099" s="119"/>
      <c r="Z1099" s="119"/>
      <c r="AA1099" s="119"/>
      <c r="AB1099" s="120"/>
      <c r="AC1099" s="120"/>
      <c r="AD1099" s="120"/>
      <c r="AE1099" s="120"/>
      <c r="AF1099" s="120"/>
      <c r="AG1099" s="120"/>
      <c r="AH1099" s="120"/>
      <c r="AI1099" s="100"/>
      <c r="AJ1099" s="101"/>
      <c r="AK1099" s="102"/>
      <c r="AL1099" s="120"/>
      <c r="AM1099" s="120"/>
      <c r="AN1099" s="120"/>
      <c r="AO1099" s="120"/>
      <c r="AP1099" s="120"/>
      <c r="AQ1099" s="120"/>
      <c r="AR1099" s="120">
        <v>10</v>
      </c>
      <c r="AS1099" s="120">
        <v>20</v>
      </c>
      <c r="AT1099" s="120">
        <v>20</v>
      </c>
      <c r="AU1099" s="120"/>
      <c r="AV1099" s="120"/>
      <c r="AW1099" s="120"/>
      <c r="AX1099" s="120"/>
      <c r="AY1099" s="120"/>
      <c r="AZ1099" s="120"/>
      <c r="BA1099" s="120"/>
      <c r="BB1099" s="120"/>
      <c r="BC1099" s="120"/>
      <c r="BD1099" s="83"/>
      <c r="BE1099" s="84"/>
      <c r="BF1099" s="84"/>
      <c r="BG1099" s="84"/>
      <c r="BH1099" s="85"/>
    </row>
    <row r="1100" spans="1:60" ht="15" x14ac:dyDescent="0.25">
      <c r="A1100" s="206"/>
      <c r="B1100" s="117" t="s">
        <v>1150</v>
      </c>
      <c r="C1100" s="93" t="s">
        <v>68</v>
      </c>
      <c r="D1100" s="93" t="s">
        <v>1161</v>
      </c>
      <c r="E1100" s="140">
        <v>10</v>
      </c>
      <c r="F1100" s="441">
        <v>10</v>
      </c>
      <c r="G1100" s="476" t="s">
        <v>319</v>
      </c>
      <c r="H1100" s="141" t="s">
        <v>294</v>
      </c>
      <c r="I1100" s="119"/>
      <c r="J1100" s="119"/>
      <c r="K1100" s="119"/>
      <c r="L1100" s="119"/>
      <c r="M1100" s="119"/>
      <c r="N1100" s="119"/>
      <c r="O1100" s="119"/>
      <c r="P1100" s="119"/>
      <c r="Q1100" s="119"/>
      <c r="R1100" s="119"/>
      <c r="S1100" s="119"/>
      <c r="T1100" s="119"/>
      <c r="U1100" s="119"/>
      <c r="V1100" s="119"/>
      <c r="W1100" s="119"/>
      <c r="X1100" s="119"/>
      <c r="Y1100" s="119"/>
      <c r="Z1100" s="119"/>
      <c r="AA1100" s="119"/>
      <c r="AB1100" s="120"/>
      <c r="AC1100" s="120"/>
      <c r="AD1100" s="120"/>
      <c r="AE1100" s="120"/>
      <c r="AF1100" s="120"/>
      <c r="AG1100" s="120"/>
      <c r="AH1100" s="120"/>
      <c r="AI1100" s="100"/>
      <c r="AJ1100" s="101"/>
      <c r="AK1100" s="102"/>
      <c r="AL1100" s="120"/>
      <c r="AM1100" s="120"/>
      <c r="AN1100" s="120"/>
      <c r="AO1100" s="120"/>
      <c r="AP1100" s="120"/>
      <c r="AQ1100" s="120"/>
      <c r="AR1100" s="120"/>
      <c r="AS1100" s="120"/>
      <c r="AT1100" s="120"/>
      <c r="AU1100" s="120">
        <v>10</v>
      </c>
      <c r="AV1100" s="120"/>
      <c r="AW1100" s="120"/>
      <c r="AX1100" s="120"/>
      <c r="AY1100" s="120"/>
      <c r="AZ1100" s="120"/>
      <c r="BA1100" s="120"/>
      <c r="BB1100" s="120"/>
      <c r="BC1100" s="120"/>
      <c r="BD1100" s="83"/>
      <c r="BE1100" s="84"/>
      <c r="BF1100" s="84"/>
      <c r="BG1100" s="84"/>
      <c r="BH1100" s="85"/>
    </row>
    <row r="1101" spans="1:60" ht="17.25" customHeight="1" x14ac:dyDescent="0.25">
      <c r="A1101" s="206"/>
      <c r="B1101" s="117" t="s">
        <v>1150</v>
      </c>
      <c r="C1101" s="93" t="s">
        <v>51</v>
      </c>
      <c r="D1101" s="93" t="s">
        <v>1162</v>
      </c>
      <c r="E1101" s="140">
        <v>180</v>
      </c>
      <c r="F1101" s="441">
        <v>180</v>
      </c>
      <c r="G1101" s="116" t="s">
        <v>319</v>
      </c>
      <c r="H1101" s="141" t="s">
        <v>294</v>
      </c>
      <c r="I1101" s="119"/>
      <c r="J1101" s="119"/>
      <c r="K1101" s="119"/>
      <c r="L1101" s="119"/>
      <c r="M1101" s="119"/>
      <c r="N1101" s="119"/>
      <c r="O1101" s="119"/>
      <c r="P1101" s="119"/>
      <c r="Q1101" s="119"/>
      <c r="R1101" s="119"/>
      <c r="S1101" s="119"/>
      <c r="T1101" s="119"/>
      <c r="U1101" s="119"/>
      <c r="V1101" s="119"/>
      <c r="W1101" s="119"/>
      <c r="X1101" s="119"/>
      <c r="Y1101" s="119"/>
      <c r="Z1101" s="119"/>
      <c r="AA1101" s="119"/>
      <c r="AB1101" s="120"/>
      <c r="AC1101" s="120"/>
      <c r="AD1101" s="120"/>
      <c r="AE1101" s="120"/>
      <c r="AF1101" s="120"/>
      <c r="AG1101" s="120"/>
      <c r="AH1101" s="120"/>
      <c r="AI1101" s="100"/>
      <c r="AJ1101" s="101"/>
      <c r="AK1101" s="102"/>
      <c r="AL1101" s="120"/>
      <c r="AM1101" s="120"/>
      <c r="AN1101" s="120"/>
      <c r="AO1101" s="120"/>
      <c r="AP1101" s="120"/>
      <c r="AQ1101" s="120"/>
      <c r="AR1101" s="120"/>
      <c r="AS1101" s="120"/>
      <c r="AT1101" s="120"/>
      <c r="AU1101" s="120">
        <v>10</v>
      </c>
      <c r="AV1101" s="120">
        <v>20</v>
      </c>
      <c r="AW1101" s="120">
        <v>20</v>
      </c>
      <c r="AX1101" s="120">
        <v>20</v>
      </c>
      <c r="AY1101" s="120">
        <v>20</v>
      </c>
      <c r="AZ1101" s="120">
        <v>20</v>
      </c>
      <c r="BA1101" s="120">
        <v>20</v>
      </c>
      <c r="BB1101" s="120"/>
      <c r="BC1101" s="120"/>
      <c r="BD1101" s="83"/>
      <c r="BE1101" s="84"/>
      <c r="BF1101" s="84"/>
      <c r="BG1101" s="84"/>
      <c r="BH1101" s="85"/>
    </row>
    <row r="1102" spans="1:60" ht="17.25" customHeight="1" x14ac:dyDescent="0.25">
      <c r="A1102" s="206"/>
      <c r="B1102" s="117" t="s">
        <v>1150</v>
      </c>
      <c r="C1102" s="93" t="s">
        <v>56</v>
      </c>
      <c r="D1102" s="93" t="s">
        <v>1140</v>
      </c>
      <c r="E1102" s="140">
        <v>60</v>
      </c>
      <c r="F1102" s="441">
        <v>60</v>
      </c>
      <c r="G1102" s="116" t="s">
        <v>453</v>
      </c>
      <c r="H1102" s="141" t="s">
        <v>452</v>
      </c>
      <c r="I1102" s="119"/>
      <c r="J1102" s="119"/>
      <c r="K1102" s="119"/>
      <c r="L1102" s="119"/>
      <c r="M1102" s="119"/>
      <c r="N1102" s="119"/>
      <c r="O1102" s="119">
        <v>20</v>
      </c>
      <c r="P1102" s="119">
        <v>20</v>
      </c>
      <c r="Q1102" s="119">
        <v>20</v>
      </c>
      <c r="R1102" s="119"/>
      <c r="S1102" s="119"/>
      <c r="T1102" s="119"/>
      <c r="U1102" s="119"/>
      <c r="V1102" s="119"/>
      <c r="W1102" s="119"/>
      <c r="X1102" s="119"/>
      <c r="Y1102" s="119"/>
      <c r="Z1102" s="119"/>
      <c r="AA1102" s="119"/>
      <c r="AB1102" s="119"/>
      <c r="AC1102" s="119"/>
      <c r="AD1102" s="119"/>
      <c r="AE1102" s="119"/>
      <c r="AF1102" s="119"/>
      <c r="AG1102" s="119"/>
      <c r="AH1102" s="119"/>
      <c r="AI1102" s="156"/>
      <c r="AJ1102" s="157"/>
      <c r="AK1102" s="158"/>
      <c r="AL1102" s="119"/>
      <c r="AM1102" s="119"/>
      <c r="AN1102" s="119"/>
      <c r="AO1102" s="119"/>
      <c r="AP1102" s="119"/>
      <c r="AQ1102" s="119"/>
      <c r="AR1102" s="119"/>
      <c r="AS1102" s="119"/>
      <c r="AT1102" s="119"/>
      <c r="AU1102" s="119"/>
      <c r="AV1102" s="119"/>
      <c r="AW1102" s="119"/>
      <c r="AX1102" s="119"/>
      <c r="AY1102" s="119"/>
      <c r="AZ1102" s="119"/>
      <c r="BA1102" s="119"/>
      <c r="BB1102" s="120"/>
      <c r="BC1102" s="120"/>
      <c r="BD1102" s="83"/>
      <c r="BE1102" s="84"/>
      <c r="BF1102" s="84"/>
      <c r="BG1102" s="84"/>
      <c r="BH1102" s="85"/>
    </row>
    <row r="1103" spans="1:60" s="106" customFormat="1" ht="17.25" customHeight="1" x14ac:dyDescent="0.2">
      <c r="A1103" s="472"/>
      <c r="B1103" s="94">
        <v>14</v>
      </c>
      <c r="C1103" s="95"/>
      <c r="D1103" s="95" t="s">
        <v>843</v>
      </c>
      <c r="E1103" s="95">
        <f>SUM(E1083:E1102)</f>
        <v>1110</v>
      </c>
      <c r="F1103" s="765">
        <f>SUM(F1083:F1102)</f>
        <v>1110</v>
      </c>
      <c r="G1103" s="96"/>
      <c r="H1103" s="113"/>
      <c r="I1103" s="99"/>
      <c r="J1103" s="99">
        <f t="shared" ref="J1103:BH1103" si="97">SUM(J1083:J1102)</f>
        <v>30</v>
      </c>
      <c r="K1103" s="99">
        <f t="shared" si="97"/>
        <v>30</v>
      </c>
      <c r="L1103" s="99">
        <f t="shared" si="97"/>
        <v>45</v>
      </c>
      <c r="M1103" s="99">
        <f t="shared" si="97"/>
        <v>30</v>
      </c>
      <c r="N1103" s="99">
        <f t="shared" si="97"/>
        <v>15</v>
      </c>
      <c r="O1103" s="99">
        <f t="shared" si="97"/>
        <v>20</v>
      </c>
      <c r="P1103" s="99">
        <f t="shared" si="97"/>
        <v>20</v>
      </c>
      <c r="Q1103" s="99">
        <f t="shared" si="97"/>
        <v>20</v>
      </c>
      <c r="R1103" s="99">
        <f t="shared" si="97"/>
        <v>25</v>
      </c>
      <c r="S1103" s="99">
        <f t="shared" si="97"/>
        <v>25</v>
      </c>
      <c r="T1103" s="99">
        <f t="shared" si="97"/>
        <v>30</v>
      </c>
      <c r="U1103" s="99">
        <f t="shared" si="97"/>
        <v>30</v>
      </c>
      <c r="V1103" s="99">
        <f t="shared" si="97"/>
        <v>30</v>
      </c>
      <c r="W1103" s="99">
        <f t="shared" si="97"/>
        <v>30</v>
      </c>
      <c r="X1103" s="99">
        <f t="shared" si="97"/>
        <v>30</v>
      </c>
      <c r="Y1103" s="99">
        <f t="shared" si="97"/>
        <v>25</v>
      </c>
      <c r="Z1103" s="99">
        <f t="shared" si="97"/>
        <v>20</v>
      </c>
      <c r="AA1103" s="99">
        <f t="shared" si="97"/>
        <v>20</v>
      </c>
      <c r="AB1103" s="99">
        <f t="shared" si="97"/>
        <v>25</v>
      </c>
      <c r="AC1103" s="99">
        <f t="shared" si="97"/>
        <v>25</v>
      </c>
      <c r="AD1103" s="99">
        <f t="shared" si="97"/>
        <v>20</v>
      </c>
      <c r="AE1103" s="99">
        <f t="shared" si="97"/>
        <v>20</v>
      </c>
      <c r="AF1103" s="99">
        <f t="shared" si="97"/>
        <v>20</v>
      </c>
      <c r="AG1103" s="99">
        <f t="shared" si="97"/>
        <v>20</v>
      </c>
      <c r="AH1103" s="99">
        <f t="shared" si="97"/>
        <v>20</v>
      </c>
      <c r="AI1103" s="123">
        <f t="shared" si="97"/>
        <v>0</v>
      </c>
      <c r="AJ1103" s="124">
        <f t="shared" si="97"/>
        <v>0</v>
      </c>
      <c r="AK1103" s="125">
        <f t="shared" si="97"/>
        <v>0</v>
      </c>
      <c r="AL1103" s="99">
        <f t="shared" si="97"/>
        <v>20</v>
      </c>
      <c r="AM1103" s="99">
        <f t="shared" si="97"/>
        <v>20</v>
      </c>
      <c r="AN1103" s="99">
        <f t="shared" si="97"/>
        <v>20</v>
      </c>
      <c r="AO1103" s="99">
        <f t="shared" si="97"/>
        <v>20</v>
      </c>
      <c r="AP1103" s="99">
        <f t="shared" si="97"/>
        <v>20</v>
      </c>
      <c r="AQ1103" s="99">
        <f t="shared" si="97"/>
        <v>20</v>
      </c>
      <c r="AR1103" s="99">
        <f t="shared" si="97"/>
        <v>20</v>
      </c>
      <c r="AS1103" s="99">
        <f t="shared" si="97"/>
        <v>20</v>
      </c>
      <c r="AT1103" s="99">
        <f t="shared" si="97"/>
        <v>20</v>
      </c>
      <c r="AU1103" s="99">
        <f t="shared" si="97"/>
        <v>20</v>
      </c>
      <c r="AV1103" s="99">
        <f t="shared" si="97"/>
        <v>20</v>
      </c>
      <c r="AW1103" s="99">
        <f t="shared" si="97"/>
        <v>20</v>
      </c>
      <c r="AX1103" s="99">
        <f t="shared" si="97"/>
        <v>20</v>
      </c>
      <c r="AY1103" s="99">
        <f t="shared" si="97"/>
        <v>20</v>
      </c>
      <c r="AZ1103" s="99">
        <f t="shared" si="97"/>
        <v>20</v>
      </c>
      <c r="BA1103" s="99">
        <f t="shared" si="97"/>
        <v>20</v>
      </c>
      <c r="BB1103" s="99">
        <f t="shared" si="97"/>
        <v>0</v>
      </c>
      <c r="BC1103" s="99">
        <f t="shared" si="97"/>
        <v>0</v>
      </c>
      <c r="BD1103" s="126">
        <f t="shared" si="97"/>
        <v>0</v>
      </c>
      <c r="BE1103" s="127">
        <f t="shared" si="97"/>
        <v>0</v>
      </c>
      <c r="BF1103" s="127">
        <f t="shared" si="97"/>
        <v>0</v>
      </c>
      <c r="BG1103" s="127">
        <f t="shared" si="97"/>
        <v>0</v>
      </c>
      <c r="BH1103" s="128">
        <f t="shared" si="97"/>
        <v>0</v>
      </c>
    </row>
    <row r="1104" spans="1:60" ht="17.25" customHeight="1" x14ac:dyDescent="0.25">
      <c r="A1104" s="471">
        <v>14</v>
      </c>
      <c r="B1104" s="117" t="s">
        <v>1163</v>
      </c>
      <c r="C1104" s="133" t="s">
        <v>75</v>
      </c>
      <c r="D1104" s="133" t="s">
        <v>1133</v>
      </c>
      <c r="E1104" s="423">
        <v>60</v>
      </c>
      <c r="F1104" s="77">
        <f t="shared" ref="F1104:F1116" si="98">IF(LEFT(E1104,1)="*","", IF(LEFT(C1104,2)="MĐ",E1104*2,E1104))</f>
        <v>120</v>
      </c>
      <c r="G1104" s="118" t="s">
        <v>309</v>
      </c>
      <c r="H1104" s="141" t="s">
        <v>281</v>
      </c>
      <c r="I1104" s="119"/>
      <c r="J1104" s="119"/>
      <c r="K1104" s="119"/>
      <c r="L1104" s="119"/>
      <c r="M1104" s="119"/>
      <c r="N1104" s="119"/>
      <c r="O1104" s="119"/>
      <c r="P1104" s="119"/>
      <c r="Q1104" s="119"/>
      <c r="R1104" s="119"/>
      <c r="S1104" s="119"/>
      <c r="T1104" s="119"/>
      <c r="U1104" s="119"/>
      <c r="V1104" s="119"/>
      <c r="W1104" s="119"/>
      <c r="X1104" s="119"/>
      <c r="Y1104" s="119">
        <v>12</v>
      </c>
      <c r="Z1104" s="119">
        <v>12</v>
      </c>
      <c r="AA1104" s="119">
        <v>12</v>
      </c>
      <c r="AB1104" s="120">
        <v>12</v>
      </c>
      <c r="AC1104" s="120">
        <v>12</v>
      </c>
      <c r="AD1104" s="120"/>
      <c r="AE1104" s="120"/>
      <c r="AF1104" s="120"/>
      <c r="AG1104" s="120"/>
      <c r="AH1104" s="120"/>
      <c r="AI1104" s="100"/>
      <c r="AJ1104" s="101"/>
      <c r="AK1104" s="102"/>
      <c r="AL1104" s="120"/>
      <c r="AM1104" s="120"/>
      <c r="AN1104" s="120"/>
      <c r="AO1104" s="120"/>
      <c r="AP1104" s="120"/>
      <c r="AQ1104" s="120"/>
      <c r="AR1104" s="120"/>
      <c r="AS1104" s="120"/>
      <c r="AT1104" s="120"/>
      <c r="AU1104" s="120"/>
      <c r="AV1104" s="120"/>
      <c r="AW1104" s="120"/>
      <c r="AX1104" s="120"/>
      <c r="AY1104" s="120"/>
      <c r="AZ1104" s="120"/>
      <c r="BA1104" s="120"/>
      <c r="BB1104" s="120"/>
      <c r="BC1104" s="120"/>
      <c r="BD1104" s="83"/>
      <c r="BE1104" s="84"/>
      <c r="BF1104" s="84"/>
      <c r="BG1104" s="84"/>
      <c r="BH1104" s="85"/>
    </row>
    <row r="1105" spans="1:60" ht="17.25" customHeight="1" x14ac:dyDescent="0.25">
      <c r="A1105" s="206"/>
      <c r="B1105" s="117" t="s">
        <v>1163</v>
      </c>
      <c r="C1105" s="93" t="s">
        <v>98</v>
      </c>
      <c r="D1105" s="93" t="s">
        <v>1164</v>
      </c>
      <c r="E1105" s="140">
        <v>36</v>
      </c>
      <c r="F1105" s="77">
        <f t="shared" si="98"/>
        <v>72</v>
      </c>
      <c r="G1105" s="79" t="s">
        <v>318</v>
      </c>
      <c r="H1105" s="141" t="s">
        <v>290</v>
      </c>
      <c r="I1105" s="119"/>
      <c r="J1105" s="119"/>
      <c r="K1105" s="119"/>
      <c r="L1105" s="119">
        <v>12</v>
      </c>
      <c r="M1105" s="119">
        <v>12</v>
      </c>
      <c r="N1105" s="119">
        <v>12</v>
      </c>
      <c r="O1105" s="119"/>
      <c r="P1105" s="119"/>
      <c r="Q1105" s="119"/>
      <c r="R1105" s="119"/>
      <c r="S1105" s="119"/>
      <c r="T1105" s="119"/>
      <c r="U1105" s="119"/>
      <c r="V1105" s="119"/>
      <c r="W1105" s="119"/>
      <c r="X1105" s="119"/>
      <c r="Y1105" s="119"/>
      <c r="Z1105" s="119"/>
      <c r="AA1105" s="119"/>
      <c r="AB1105" s="120"/>
      <c r="AC1105" s="120"/>
      <c r="AD1105" s="120"/>
      <c r="AE1105" s="120"/>
      <c r="AF1105" s="120"/>
      <c r="AG1105" s="120"/>
      <c r="AH1105" s="120"/>
      <c r="AI1105" s="100"/>
      <c r="AJ1105" s="101"/>
      <c r="AK1105" s="102"/>
      <c r="AL1105" s="120"/>
      <c r="AM1105" s="120"/>
      <c r="AN1105" s="120"/>
      <c r="AO1105" s="120"/>
      <c r="AP1105" s="120"/>
      <c r="AQ1105" s="120"/>
      <c r="AR1105" s="120"/>
      <c r="AS1105" s="120"/>
      <c r="AT1105" s="120"/>
      <c r="AU1105" s="120"/>
      <c r="AV1105" s="120"/>
      <c r="AW1105" s="120"/>
      <c r="AX1105" s="120"/>
      <c r="AY1105" s="120"/>
      <c r="AZ1105" s="120"/>
      <c r="BA1105" s="120"/>
      <c r="BB1105" s="120"/>
      <c r="BC1105" s="120"/>
      <c r="BD1105" s="83"/>
      <c r="BE1105" s="84"/>
      <c r="BF1105" s="84"/>
      <c r="BG1105" s="84"/>
      <c r="BH1105" s="85"/>
    </row>
    <row r="1106" spans="1:60" ht="17.25" customHeight="1" x14ac:dyDescent="0.25">
      <c r="A1106" s="206"/>
      <c r="B1106" s="117" t="s">
        <v>1163</v>
      </c>
      <c r="C1106" s="93" t="s">
        <v>47</v>
      </c>
      <c r="D1106" s="93" t="s">
        <v>1134</v>
      </c>
      <c r="E1106" s="140">
        <v>90</v>
      </c>
      <c r="F1106" s="77">
        <f t="shared" si="98"/>
        <v>180</v>
      </c>
      <c r="G1106" s="79" t="s">
        <v>384</v>
      </c>
      <c r="H1106" s="141" t="s">
        <v>272</v>
      </c>
      <c r="I1106" s="119"/>
      <c r="J1106" s="119"/>
      <c r="K1106" s="119"/>
      <c r="L1106" s="119"/>
      <c r="M1106" s="119"/>
      <c r="N1106" s="119"/>
      <c r="O1106" s="119"/>
      <c r="P1106" s="119"/>
      <c r="Q1106" s="119"/>
      <c r="R1106" s="119"/>
      <c r="S1106" s="119"/>
      <c r="T1106" s="119"/>
      <c r="U1106" s="119"/>
      <c r="V1106" s="119"/>
      <c r="W1106" s="119"/>
      <c r="X1106" s="119"/>
      <c r="Y1106" s="119"/>
      <c r="Z1106" s="119"/>
      <c r="AA1106" s="119"/>
      <c r="AB1106" s="120"/>
      <c r="AC1106" s="120"/>
      <c r="AD1106" s="120"/>
      <c r="AE1106" s="120"/>
      <c r="AF1106" s="120"/>
      <c r="AG1106" s="120"/>
      <c r="AH1106" s="120"/>
      <c r="AI1106" s="100"/>
      <c r="AJ1106" s="101"/>
      <c r="AK1106" s="102"/>
      <c r="AL1106" s="120"/>
      <c r="AM1106" s="120"/>
      <c r="AN1106" s="120"/>
      <c r="AO1106" s="120"/>
      <c r="AP1106" s="120"/>
      <c r="AQ1106" s="120">
        <v>12</v>
      </c>
      <c r="AR1106" s="120">
        <v>12</v>
      </c>
      <c r="AS1106" s="120">
        <v>12</v>
      </c>
      <c r="AT1106" s="120">
        <v>12</v>
      </c>
      <c r="AU1106" s="120">
        <v>12</v>
      </c>
      <c r="AV1106" s="120">
        <v>12</v>
      </c>
      <c r="AW1106" s="120">
        <v>12</v>
      </c>
      <c r="AX1106" s="120">
        <v>6</v>
      </c>
      <c r="AY1106" s="120"/>
      <c r="AZ1106" s="120"/>
      <c r="BA1106" s="120"/>
      <c r="BB1106" s="120"/>
      <c r="BC1106" s="120"/>
      <c r="BD1106" s="83"/>
      <c r="BE1106" s="84"/>
      <c r="BF1106" s="84"/>
      <c r="BG1106" s="84"/>
      <c r="BH1106" s="85"/>
    </row>
    <row r="1107" spans="1:60" ht="17.25" customHeight="1" x14ac:dyDescent="0.25">
      <c r="A1107" s="206"/>
      <c r="B1107" s="117" t="s">
        <v>1163</v>
      </c>
      <c r="C1107" s="93" t="s">
        <v>49</v>
      </c>
      <c r="D1107" s="93" t="s">
        <v>1106</v>
      </c>
      <c r="E1107" s="140">
        <v>120</v>
      </c>
      <c r="F1107" s="77">
        <f t="shared" si="98"/>
        <v>240</v>
      </c>
      <c r="G1107" s="79" t="s">
        <v>318</v>
      </c>
      <c r="H1107" s="141" t="s">
        <v>290</v>
      </c>
      <c r="I1107" s="119"/>
      <c r="J1107" s="119"/>
      <c r="K1107" s="119"/>
      <c r="L1107" s="119"/>
      <c r="M1107" s="119"/>
      <c r="N1107" s="119"/>
      <c r="O1107" s="119">
        <v>12</v>
      </c>
      <c r="P1107" s="119">
        <v>12</v>
      </c>
      <c r="Q1107" s="119">
        <v>12</v>
      </c>
      <c r="R1107" s="119">
        <v>12</v>
      </c>
      <c r="S1107" s="119">
        <v>12</v>
      </c>
      <c r="T1107" s="119">
        <v>12</v>
      </c>
      <c r="U1107" s="119">
        <v>12</v>
      </c>
      <c r="V1107" s="119">
        <v>12</v>
      </c>
      <c r="W1107" s="119">
        <v>12</v>
      </c>
      <c r="X1107" s="119">
        <v>12</v>
      </c>
      <c r="Y1107" s="119"/>
      <c r="Z1107" s="119"/>
      <c r="AA1107" s="119"/>
      <c r="AB1107" s="120"/>
      <c r="AC1107" s="120"/>
      <c r="AD1107" s="120"/>
      <c r="AE1107" s="120"/>
      <c r="AF1107" s="120"/>
      <c r="AG1107" s="120"/>
      <c r="AH1107" s="120"/>
      <c r="AI1107" s="100"/>
      <c r="AJ1107" s="101"/>
      <c r="AK1107" s="102"/>
      <c r="AL1107" s="120"/>
      <c r="AM1107" s="120"/>
      <c r="AN1107" s="120"/>
      <c r="AO1107" s="120"/>
      <c r="AP1107" s="120"/>
      <c r="AQ1107" s="120"/>
      <c r="AR1107" s="120"/>
      <c r="AS1107" s="120"/>
      <c r="AT1107" s="120"/>
      <c r="AU1107" s="120"/>
      <c r="AV1107" s="120"/>
      <c r="AW1107" s="120"/>
      <c r="AX1107" s="120"/>
      <c r="AY1107" s="120"/>
      <c r="AZ1107" s="120"/>
      <c r="BA1107" s="120"/>
      <c r="BB1107" s="120"/>
      <c r="BC1107" s="120"/>
      <c r="BD1107" s="83"/>
      <c r="BE1107" s="84"/>
      <c r="BF1107" s="84"/>
      <c r="BG1107" s="84"/>
      <c r="BH1107" s="85"/>
    </row>
    <row r="1108" spans="1:60" ht="17.25" customHeight="1" x14ac:dyDescent="0.25">
      <c r="A1108" s="206"/>
      <c r="B1108" s="117" t="s">
        <v>1163</v>
      </c>
      <c r="C1108" s="93" t="s">
        <v>50</v>
      </c>
      <c r="D1108" s="93" t="s">
        <v>1127</v>
      </c>
      <c r="E1108" s="140">
        <v>120</v>
      </c>
      <c r="F1108" s="77">
        <f t="shared" si="98"/>
        <v>240</v>
      </c>
      <c r="G1108" s="79" t="s">
        <v>303</v>
      </c>
      <c r="H1108" s="141" t="s">
        <v>287</v>
      </c>
      <c r="I1108" s="119"/>
      <c r="J1108" s="119"/>
      <c r="K1108" s="119"/>
      <c r="L1108" s="119"/>
      <c r="M1108" s="119"/>
      <c r="N1108" s="119"/>
      <c r="O1108" s="119"/>
      <c r="P1108" s="119"/>
      <c r="Q1108" s="119"/>
      <c r="R1108" s="119"/>
      <c r="S1108" s="119"/>
      <c r="T1108" s="119"/>
      <c r="U1108" s="119"/>
      <c r="V1108" s="119"/>
      <c r="W1108" s="119"/>
      <c r="X1108" s="119"/>
      <c r="Y1108" s="119"/>
      <c r="Z1108" s="119"/>
      <c r="AA1108" s="119"/>
      <c r="AB1108" s="120"/>
      <c r="AC1108" s="120"/>
      <c r="AD1108" s="120">
        <v>12</v>
      </c>
      <c r="AE1108" s="120">
        <v>12</v>
      </c>
      <c r="AF1108" s="120">
        <v>12</v>
      </c>
      <c r="AG1108" s="120">
        <v>12</v>
      </c>
      <c r="AH1108" s="120">
        <v>12</v>
      </c>
      <c r="AI1108" s="100"/>
      <c r="AJ1108" s="101"/>
      <c r="AK1108" s="102"/>
      <c r="AL1108" s="120">
        <v>12</v>
      </c>
      <c r="AM1108" s="120">
        <v>12</v>
      </c>
      <c r="AN1108" s="120">
        <v>12</v>
      </c>
      <c r="AO1108" s="120">
        <v>12</v>
      </c>
      <c r="AP1108" s="120">
        <v>12</v>
      </c>
      <c r="AQ1108" s="120"/>
      <c r="AR1108" s="120"/>
      <c r="AS1108" s="120"/>
      <c r="AT1108" s="120"/>
      <c r="AU1108" s="120"/>
      <c r="AV1108" s="120"/>
      <c r="AW1108" s="120"/>
      <c r="AX1108" s="120"/>
      <c r="AY1108" s="120"/>
      <c r="AZ1108" s="120"/>
      <c r="BA1108" s="120"/>
      <c r="BB1108" s="120"/>
      <c r="BC1108" s="120"/>
      <c r="BD1108" s="83"/>
      <c r="BE1108" s="84"/>
      <c r="BF1108" s="84"/>
      <c r="BG1108" s="84"/>
      <c r="BH1108" s="85"/>
    </row>
    <row r="1109" spans="1:60" ht="17.25" customHeight="1" x14ac:dyDescent="0.25">
      <c r="A1109" s="206"/>
      <c r="B1109" s="117" t="s">
        <v>1163</v>
      </c>
      <c r="C1109" s="93" t="s">
        <v>68</v>
      </c>
      <c r="D1109" s="93" t="s">
        <v>1135</v>
      </c>
      <c r="E1109" s="140">
        <v>24</v>
      </c>
      <c r="F1109" s="77">
        <f t="shared" si="98"/>
        <v>48</v>
      </c>
      <c r="G1109" s="79" t="s">
        <v>318</v>
      </c>
      <c r="H1109" s="141" t="s">
        <v>290</v>
      </c>
      <c r="I1109" s="119"/>
      <c r="J1109" s="119">
        <v>12</v>
      </c>
      <c r="K1109" s="119">
        <v>12</v>
      </c>
      <c r="L1109" s="119"/>
      <c r="M1109" s="119"/>
      <c r="N1109" s="119"/>
      <c r="O1109" s="119"/>
      <c r="P1109" s="119"/>
      <c r="Q1109" s="119"/>
      <c r="R1109" s="119"/>
      <c r="S1109" s="119"/>
      <c r="T1109" s="119"/>
      <c r="U1109" s="119"/>
      <c r="V1109" s="119"/>
      <c r="W1109" s="119"/>
      <c r="X1109" s="119"/>
      <c r="Y1109" s="119"/>
      <c r="Z1109" s="119"/>
      <c r="AA1109" s="119"/>
      <c r="AB1109" s="120"/>
      <c r="AC1109" s="120"/>
      <c r="AD1109" s="120"/>
      <c r="AE1109" s="120"/>
      <c r="AF1109" s="120"/>
      <c r="AG1109" s="120"/>
      <c r="AH1109" s="120"/>
      <c r="AI1109" s="100"/>
      <c r="AJ1109" s="101"/>
      <c r="AK1109" s="102"/>
      <c r="AL1109" s="120"/>
      <c r="AM1109" s="120"/>
      <c r="AN1109" s="120"/>
      <c r="AO1109" s="120"/>
      <c r="AP1109" s="120"/>
      <c r="AQ1109" s="120"/>
      <c r="AR1109" s="120"/>
      <c r="AS1109" s="120"/>
      <c r="AT1109" s="120"/>
      <c r="AU1109" s="120"/>
      <c r="AV1109" s="120"/>
      <c r="AW1109" s="120"/>
      <c r="AX1109" s="120"/>
      <c r="AY1109" s="120"/>
      <c r="AZ1109" s="120"/>
      <c r="BA1109" s="120"/>
      <c r="BB1109" s="120"/>
      <c r="BC1109" s="120"/>
      <c r="BD1109" s="83"/>
      <c r="BE1109" s="84"/>
      <c r="BF1109" s="84"/>
      <c r="BG1109" s="84"/>
      <c r="BH1109" s="85"/>
    </row>
    <row r="1110" spans="1:60" ht="17.25" customHeight="1" x14ac:dyDescent="0.25">
      <c r="A1110" s="206"/>
      <c r="B1110" s="117" t="s">
        <v>1163</v>
      </c>
      <c r="C1110" s="93" t="s">
        <v>51</v>
      </c>
      <c r="D1110" s="93" t="s">
        <v>1128</v>
      </c>
      <c r="E1110" s="140">
        <v>60</v>
      </c>
      <c r="F1110" s="77">
        <f t="shared" si="98"/>
        <v>120</v>
      </c>
      <c r="G1110" s="79" t="s">
        <v>303</v>
      </c>
      <c r="H1110" s="141" t="s">
        <v>287</v>
      </c>
      <c r="I1110" s="119"/>
      <c r="J1110" s="119"/>
      <c r="K1110" s="119"/>
      <c r="L1110" s="119"/>
      <c r="M1110" s="119"/>
      <c r="N1110" s="119"/>
      <c r="O1110" s="119"/>
      <c r="P1110" s="119"/>
      <c r="Q1110" s="119"/>
      <c r="R1110" s="119"/>
      <c r="S1110" s="119"/>
      <c r="T1110" s="119"/>
      <c r="U1110" s="119"/>
      <c r="V1110" s="119"/>
      <c r="W1110" s="119"/>
      <c r="X1110" s="119"/>
      <c r="Y1110" s="119"/>
      <c r="Z1110" s="119"/>
      <c r="AA1110" s="119"/>
      <c r="AB1110" s="120"/>
      <c r="AC1110" s="120"/>
      <c r="AD1110" s="120"/>
      <c r="AE1110" s="120"/>
      <c r="AF1110" s="120"/>
      <c r="AG1110" s="120"/>
      <c r="AH1110" s="120"/>
      <c r="AI1110" s="100"/>
      <c r="AJ1110" s="101"/>
      <c r="AK1110" s="102"/>
      <c r="AL1110" s="120"/>
      <c r="AM1110" s="120"/>
      <c r="AN1110" s="120"/>
      <c r="AO1110" s="120"/>
      <c r="AP1110" s="120"/>
      <c r="AQ1110" s="120"/>
      <c r="AR1110" s="120"/>
      <c r="AS1110" s="120"/>
      <c r="AT1110" s="120"/>
      <c r="AU1110" s="120"/>
      <c r="AV1110" s="120"/>
      <c r="AW1110" s="120"/>
      <c r="AX1110" s="120">
        <v>6</v>
      </c>
      <c r="AY1110" s="120">
        <v>12</v>
      </c>
      <c r="AZ1110" s="120">
        <v>12</v>
      </c>
      <c r="BA1110" s="120">
        <v>12</v>
      </c>
      <c r="BB1110" s="120">
        <v>12</v>
      </c>
      <c r="BC1110" s="120">
        <v>6</v>
      </c>
      <c r="BD1110" s="83"/>
      <c r="BE1110" s="84"/>
      <c r="BF1110" s="84"/>
      <c r="BG1110" s="84"/>
      <c r="BH1110" s="85"/>
    </row>
    <row r="1111" spans="1:60" ht="17.25" customHeight="1" x14ac:dyDescent="0.25">
      <c r="A1111" s="206"/>
      <c r="B1111" s="117" t="s">
        <v>1163</v>
      </c>
      <c r="C1111" s="93" t="s">
        <v>153</v>
      </c>
      <c r="D1111" s="93" t="s">
        <v>148</v>
      </c>
      <c r="E1111" s="140">
        <v>30</v>
      </c>
      <c r="F1111" s="77">
        <f t="shared" si="98"/>
        <v>30</v>
      </c>
      <c r="G1111" s="79" t="s">
        <v>371</v>
      </c>
      <c r="H1111" s="141" t="s">
        <v>417</v>
      </c>
      <c r="I1111" s="119"/>
      <c r="J1111" s="119"/>
      <c r="K1111" s="119"/>
      <c r="L1111" s="119"/>
      <c r="M1111" s="119"/>
      <c r="N1111" s="119"/>
      <c r="O1111" s="119"/>
      <c r="P1111" s="119"/>
      <c r="Q1111" s="119"/>
      <c r="R1111" s="119"/>
      <c r="S1111" s="119"/>
      <c r="T1111" s="119"/>
      <c r="U1111" s="119"/>
      <c r="V1111" s="119"/>
      <c r="W1111" s="119"/>
      <c r="X1111" s="119"/>
      <c r="Y1111" s="119"/>
      <c r="Z1111" s="119"/>
      <c r="AA1111" s="119"/>
      <c r="AB1111" s="120"/>
      <c r="AC1111" s="120"/>
      <c r="AD1111" s="120">
        <v>15</v>
      </c>
      <c r="AE1111" s="120">
        <v>15</v>
      </c>
      <c r="AF1111" s="120"/>
      <c r="AG1111" s="120"/>
      <c r="AH1111" s="120"/>
      <c r="AI1111" s="100"/>
      <c r="AJ1111" s="101"/>
      <c r="AK1111" s="102"/>
      <c r="AL1111" s="120"/>
      <c r="AM1111" s="120"/>
      <c r="AN1111" s="120"/>
      <c r="AO1111" s="120"/>
      <c r="AP1111" s="120"/>
      <c r="AQ1111" s="120"/>
      <c r="AR1111" s="120"/>
      <c r="AS1111" s="120"/>
      <c r="AT1111" s="120"/>
      <c r="AU1111" s="120"/>
      <c r="AV1111" s="120"/>
      <c r="AW1111" s="120"/>
      <c r="AX1111" s="120"/>
      <c r="AY1111" s="120"/>
      <c r="AZ1111" s="120"/>
      <c r="BA1111" s="120"/>
      <c r="BB1111" s="120"/>
      <c r="BC1111" s="120"/>
      <c r="BD1111" s="83"/>
      <c r="BE1111" s="84"/>
      <c r="BF1111" s="84"/>
      <c r="BG1111" s="84"/>
      <c r="BH1111" s="85"/>
    </row>
    <row r="1112" spans="1:60" ht="17.25" customHeight="1" x14ac:dyDescent="0.25">
      <c r="A1112" s="206"/>
      <c r="B1112" s="117" t="s">
        <v>1163</v>
      </c>
      <c r="C1112" s="93" t="s">
        <v>154</v>
      </c>
      <c r="D1112" s="93" t="s">
        <v>136</v>
      </c>
      <c r="E1112" s="140">
        <v>15</v>
      </c>
      <c r="F1112" s="77">
        <f t="shared" si="98"/>
        <v>15</v>
      </c>
      <c r="G1112" s="79" t="s">
        <v>423</v>
      </c>
      <c r="H1112" s="141" t="s">
        <v>422</v>
      </c>
      <c r="I1112" s="119"/>
      <c r="J1112" s="119"/>
      <c r="K1112" s="119"/>
      <c r="L1112" s="119"/>
      <c r="M1112" s="119"/>
      <c r="N1112" s="119"/>
      <c r="O1112" s="119"/>
      <c r="P1112" s="119"/>
      <c r="Q1112" s="119"/>
      <c r="R1112" s="119"/>
      <c r="S1112" s="119"/>
      <c r="T1112" s="119"/>
      <c r="U1112" s="119"/>
      <c r="V1112" s="119"/>
      <c r="W1112" s="119"/>
      <c r="X1112" s="119"/>
      <c r="Y1112" s="119"/>
      <c r="Z1112" s="119"/>
      <c r="AA1112" s="119"/>
      <c r="AB1112" s="120"/>
      <c r="AC1112" s="120"/>
      <c r="AD1112" s="120"/>
      <c r="AE1112" s="120"/>
      <c r="AF1112" s="120">
        <v>15</v>
      </c>
      <c r="AG1112" s="120"/>
      <c r="AH1112" s="120"/>
      <c r="AI1112" s="100"/>
      <c r="AJ1112" s="101"/>
      <c r="AK1112" s="102"/>
      <c r="AL1112" s="120"/>
      <c r="AM1112" s="120"/>
      <c r="AN1112" s="120"/>
      <c r="AO1112" s="120"/>
      <c r="AP1112" s="120"/>
      <c r="AQ1112" s="120"/>
      <c r="AR1112" s="120"/>
      <c r="AS1112" s="120"/>
      <c r="AT1112" s="120"/>
      <c r="AU1112" s="120"/>
      <c r="AV1112" s="120"/>
      <c r="AW1112" s="120"/>
      <c r="AX1112" s="120"/>
      <c r="AY1112" s="120"/>
      <c r="AZ1112" s="120"/>
      <c r="BA1112" s="120"/>
      <c r="BB1112" s="120"/>
      <c r="BC1112" s="120"/>
      <c r="BD1112" s="83"/>
      <c r="BE1112" s="84"/>
      <c r="BF1112" s="84"/>
      <c r="BG1112" s="84"/>
      <c r="BH1112" s="85"/>
    </row>
    <row r="1113" spans="1:60" ht="17.25" customHeight="1" x14ac:dyDescent="0.25">
      <c r="A1113" s="206"/>
      <c r="B1113" s="117" t="s">
        <v>1163</v>
      </c>
      <c r="C1113" s="93" t="s">
        <v>155</v>
      </c>
      <c r="D1113" s="93" t="s">
        <v>149</v>
      </c>
      <c r="E1113" s="140">
        <v>30</v>
      </c>
      <c r="F1113" s="77">
        <f t="shared" si="98"/>
        <v>30</v>
      </c>
      <c r="G1113" s="79" t="s">
        <v>329</v>
      </c>
      <c r="H1113" s="141" t="s">
        <v>416</v>
      </c>
      <c r="I1113" s="119"/>
      <c r="J1113" s="119"/>
      <c r="K1113" s="119"/>
      <c r="L1113" s="119"/>
      <c r="M1113" s="119"/>
      <c r="N1113" s="119"/>
      <c r="O1113" s="119"/>
      <c r="P1113" s="119"/>
      <c r="Q1113" s="119"/>
      <c r="R1113" s="119"/>
      <c r="S1113" s="119"/>
      <c r="T1113" s="119"/>
      <c r="U1113" s="119"/>
      <c r="V1113" s="119"/>
      <c r="W1113" s="119"/>
      <c r="X1113" s="119"/>
      <c r="Y1113" s="119"/>
      <c r="Z1113" s="119"/>
      <c r="AA1113" s="119"/>
      <c r="AB1113" s="120"/>
      <c r="AC1113" s="120"/>
      <c r="AD1113" s="120"/>
      <c r="AE1113" s="120"/>
      <c r="AF1113" s="120"/>
      <c r="AG1113" s="120">
        <v>15</v>
      </c>
      <c r="AH1113" s="120">
        <v>15</v>
      </c>
      <c r="AI1113" s="100"/>
      <c r="AJ1113" s="101"/>
      <c r="AK1113" s="102"/>
      <c r="AL1113" s="120"/>
      <c r="AM1113" s="120"/>
      <c r="AN1113" s="120"/>
      <c r="AO1113" s="120"/>
      <c r="AP1113" s="120"/>
      <c r="AQ1113" s="120"/>
      <c r="AR1113" s="120"/>
      <c r="AS1113" s="120"/>
      <c r="AT1113" s="120"/>
      <c r="AU1113" s="120"/>
      <c r="AV1113" s="120"/>
      <c r="AW1113" s="120"/>
      <c r="AX1113" s="120"/>
      <c r="AY1113" s="120"/>
      <c r="AZ1113" s="120"/>
      <c r="BA1113" s="120"/>
      <c r="BB1113" s="120"/>
      <c r="BC1113" s="120"/>
      <c r="BD1113" s="83"/>
      <c r="BE1113" s="84"/>
      <c r="BF1113" s="84"/>
      <c r="BG1113" s="84"/>
      <c r="BH1113" s="85"/>
    </row>
    <row r="1114" spans="1:60" ht="17.25" customHeight="1" x14ac:dyDescent="0.25">
      <c r="A1114" s="206"/>
      <c r="B1114" s="117" t="s">
        <v>1163</v>
      </c>
      <c r="C1114" s="93" t="s">
        <v>156</v>
      </c>
      <c r="D1114" s="93" t="s">
        <v>862</v>
      </c>
      <c r="E1114" s="140">
        <v>45</v>
      </c>
      <c r="F1114" s="77">
        <f t="shared" si="98"/>
        <v>45</v>
      </c>
      <c r="G1114" s="79" t="s">
        <v>863</v>
      </c>
      <c r="H1114" s="141" t="s">
        <v>414</v>
      </c>
      <c r="I1114" s="119"/>
      <c r="J1114" s="119"/>
      <c r="K1114" s="119"/>
      <c r="L1114" s="119"/>
      <c r="M1114" s="119"/>
      <c r="N1114" s="119"/>
      <c r="O1114" s="119"/>
      <c r="P1114" s="119"/>
      <c r="Q1114" s="119"/>
      <c r="R1114" s="119"/>
      <c r="S1114" s="119"/>
      <c r="T1114" s="119"/>
      <c r="U1114" s="119"/>
      <c r="V1114" s="119"/>
      <c r="W1114" s="119"/>
      <c r="X1114" s="119"/>
      <c r="Y1114" s="119"/>
      <c r="Z1114" s="119"/>
      <c r="AA1114" s="119"/>
      <c r="AB1114" s="120"/>
      <c r="AC1114" s="120"/>
      <c r="AD1114" s="120"/>
      <c r="AE1114" s="120"/>
      <c r="AF1114" s="120"/>
      <c r="AG1114" s="120"/>
      <c r="AH1114" s="120"/>
      <c r="AI1114" s="100"/>
      <c r="AJ1114" s="101"/>
      <c r="AK1114" s="102"/>
      <c r="AL1114" s="120">
        <v>15</v>
      </c>
      <c r="AM1114" s="120">
        <v>15</v>
      </c>
      <c r="AN1114" s="120">
        <v>15</v>
      </c>
      <c r="AO1114" s="120"/>
      <c r="AP1114" s="120"/>
      <c r="AQ1114" s="120"/>
      <c r="AR1114" s="120"/>
      <c r="AS1114" s="120"/>
      <c r="AT1114" s="120"/>
      <c r="AU1114" s="120"/>
      <c r="AV1114" s="120"/>
      <c r="AW1114" s="120"/>
      <c r="AX1114" s="120"/>
      <c r="AY1114" s="120"/>
      <c r="AZ1114" s="120"/>
      <c r="BA1114" s="120"/>
      <c r="BB1114" s="120"/>
      <c r="BC1114" s="120"/>
      <c r="BD1114" s="83"/>
      <c r="BE1114" s="84"/>
      <c r="BF1114" s="84"/>
      <c r="BG1114" s="84"/>
      <c r="BH1114" s="85"/>
    </row>
    <row r="1115" spans="1:60" ht="17.25" customHeight="1" x14ac:dyDescent="0.25">
      <c r="A1115" s="206"/>
      <c r="B1115" s="117" t="s">
        <v>1163</v>
      </c>
      <c r="C1115" s="93" t="s">
        <v>157</v>
      </c>
      <c r="D1115" s="93" t="s">
        <v>124</v>
      </c>
      <c r="E1115" s="140">
        <v>45</v>
      </c>
      <c r="F1115" s="77">
        <f t="shared" si="98"/>
        <v>45</v>
      </c>
      <c r="G1115" s="79" t="s">
        <v>365</v>
      </c>
      <c r="H1115" s="141" t="s">
        <v>130</v>
      </c>
      <c r="I1115" s="119"/>
      <c r="J1115" s="119"/>
      <c r="K1115" s="119"/>
      <c r="L1115" s="119"/>
      <c r="M1115" s="119"/>
      <c r="N1115" s="119"/>
      <c r="O1115" s="119"/>
      <c r="P1115" s="119"/>
      <c r="Q1115" s="119"/>
      <c r="R1115" s="119"/>
      <c r="S1115" s="119"/>
      <c r="T1115" s="119">
        <v>15</v>
      </c>
      <c r="U1115" s="119">
        <v>15</v>
      </c>
      <c r="V1115" s="119">
        <v>15</v>
      </c>
      <c r="W1115" s="119"/>
      <c r="X1115" s="119"/>
      <c r="Y1115" s="119"/>
      <c r="Z1115" s="119"/>
      <c r="AA1115" s="119"/>
      <c r="AB1115" s="120"/>
      <c r="AC1115" s="120"/>
      <c r="AD1115" s="120"/>
      <c r="AE1115" s="120"/>
      <c r="AF1115" s="120"/>
      <c r="AG1115" s="120"/>
      <c r="AH1115" s="120"/>
      <c r="AI1115" s="100"/>
      <c r="AJ1115" s="101"/>
      <c r="AK1115" s="102"/>
      <c r="AL1115" s="120"/>
      <c r="AM1115" s="120"/>
      <c r="AN1115" s="120"/>
      <c r="AO1115" s="120"/>
      <c r="AP1115" s="120"/>
      <c r="AQ1115" s="120"/>
      <c r="AR1115" s="120"/>
      <c r="AS1115" s="120"/>
      <c r="AT1115" s="120"/>
      <c r="AU1115" s="120"/>
      <c r="AV1115" s="120"/>
      <c r="AW1115" s="120"/>
      <c r="AX1115" s="120"/>
      <c r="AY1115" s="120"/>
      <c r="AZ1115" s="120"/>
      <c r="BA1115" s="120"/>
      <c r="BB1115" s="120"/>
      <c r="BC1115" s="120"/>
      <c r="BD1115" s="83"/>
      <c r="BE1115" s="84"/>
      <c r="BF1115" s="84"/>
      <c r="BG1115" s="84"/>
      <c r="BH1115" s="85"/>
    </row>
    <row r="1116" spans="1:60" ht="17.25" customHeight="1" x14ac:dyDescent="0.25">
      <c r="A1116" s="206"/>
      <c r="B1116" s="117" t="s">
        <v>1163</v>
      </c>
      <c r="C1116" s="93" t="s">
        <v>158</v>
      </c>
      <c r="D1116" s="93" t="s">
        <v>852</v>
      </c>
      <c r="E1116" s="140">
        <v>90</v>
      </c>
      <c r="F1116" s="77">
        <f t="shared" si="98"/>
        <v>90</v>
      </c>
      <c r="G1116" s="79" t="s">
        <v>379</v>
      </c>
      <c r="H1116" s="141" t="s">
        <v>147</v>
      </c>
      <c r="I1116" s="119"/>
      <c r="J1116" s="119"/>
      <c r="K1116" s="119"/>
      <c r="L1116" s="119"/>
      <c r="M1116" s="119"/>
      <c r="N1116" s="119"/>
      <c r="O1116" s="119"/>
      <c r="P1116" s="119"/>
      <c r="Q1116" s="119"/>
      <c r="R1116" s="119"/>
      <c r="S1116" s="119"/>
      <c r="T1116" s="119"/>
      <c r="U1116" s="119"/>
      <c r="V1116" s="119"/>
      <c r="W1116" s="119">
        <v>15</v>
      </c>
      <c r="X1116" s="119">
        <v>15</v>
      </c>
      <c r="Y1116" s="119">
        <v>15</v>
      </c>
      <c r="Z1116" s="119">
        <v>15</v>
      </c>
      <c r="AA1116" s="119">
        <v>15</v>
      </c>
      <c r="AB1116" s="120">
        <v>15</v>
      </c>
      <c r="AC1116" s="120"/>
      <c r="AD1116" s="120"/>
      <c r="AE1116" s="120"/>
      <c r="AF1116" s="120"/>
      <c r="AG1116" s="120"/>
      <c r="AH1116" s="120"/>
      <c r="AI1116" s="100"/>
      <c r="AJ1116" s="101"/>
      <c r="AK1116" s="102"/>
      <c r="AL1116" s="120"/>
      <c r="AM1116" s="120"/>
      <c r="AN1116" s="120"/>
      <c r="AO1116" s="120"/>
      <c r="AP1116" s="120"/>
      <c r="AQ1116" s="120"/>
      <c r="AR1116" s="120"/>
      <c r="AS1116" s="120"/>
      <c r="AT1116" s="120"/>
      <c r="AU1116" s="120"/>
      <c r="AV1116" s="120"/>
      <c r="AW1116" s="120"/>
      <c r="AX1116" s="120"/>
      <c r="AY1116" s="120"/>
      <c r="AZ1116" s="120"/>
      <c r="BA1116" s="120"/>
      <c r="BB1116" s="120"/>
      <c r="BC1116" s="120"/>
      <c r="BD1116" s="83"/>
      <c r="BE1116" s="84"/>
      <c r="BF1116" s="84"/>
      <c r="BG1116" s="84"/>
      <c r="BH1116" s="85"/>
    </row>
    <row r="1117" spans="1:60" ht="17.25" customHeight="1" x14ac:dyDescent="0.25">
      <c r="A1117" s="835"/>
      <c r="B1117" s="841">
        <v>34</v>
      </c>
      <c r="C1117" s="836"/>
      <c r="D1117" s="836"/>
      <c r="E1117" s="837"/>
      <c r="F1117" s="838"/>
      <c r="G1117" s="839"/>
      <c r="H1117" s="840"/>
      <c r="I1117" s="818"/>
      <c r="J1117" s="818"/>
      <c r="K1117" s="818"/>
      <c r="L1117" s="818"/>
      <c r="M1117" s="818"/>
      <c r="N1117" s="818"/>
      <c r="O1117" s="818"/>
      <c r="P1117" s="818"/>
      <c r="Q1117" s="818"/>
      <c r="R1117" s="818"/>
      <c r="S1117" s="818"/>
      <c r="T1117" s="818"/>
      <c r="U1117" s="818"/>
      <c r="V1117" s="818"/>
      <c r="W1117" s="818"/>
      <c r="X1117" s="818"/>
      <c r="Y1117" s="818"/>
      <c r="Z1117" s="818"/>
      <c r="AA1117" s="818"/>
      <c r="AB1117" s="714"/>
      <c r="AC1117" s="714"/>
      <c r="AD1117" s="714"/>
      <c r="AE1117" s="714"/>
      <c r="AF1117" s="714"/>
      <c r="AG1117" s="714"/>
      <c r="AH1117" s="714"/>
      <c r="AI1117" s="101"/>
      <c r="AJ1117" s="101"/>
      <c r="AK1117" s="101"/>
      <c r="AL1117" s="714"/>
      <c r="AM1117" s="714"/>
      <c r="AN1117" s="714"/>
      <c r="AO1117" s="714"/>
      <c r="AP1117" s="714"/>
      <c r="AQ1117" s="714"/>
      <c r="AR1117" s="714"/>
      <c r="AS1117" s="714"/>
      <c r="AT1117" s="714"/>
      <c r="AU1117" s="714"/>
      <c r="AV1117" s="714"/>
      <c r="AW1117" s="714"/>
      <c r="AX1117" s="714"/>
      <c r="AY1117" s="714"/>
      <c r="AZ1117" s="714"/>
      <c r="BA1117" s="714"/>
      <c r="BB1117" s="714"/>
      <c r="BC1117" s="714"/>
      <c r="BD1117" s="84"/>
      <c r="BE1117" s="84"/>
      <c r="BF1117" s="84"/>
      <c r="BG1117" s="84"/>
      <c r="BH1117" s="84"/>
    </row>
    <row r="1118" spans="1:60" s="73" customFormat="1" ht="27.75" customHeight="1" x14ac:dyDescent="0.2">
      <c r="A1118" s="71" t="s">
        <v>1813</v>
      </c>
      <c r="B1118" s="71"/>
      <c r="C1118" s="72"/>
      <c r="D1118" s="72"/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72"/>
      <c r="AD1118" s="72"/>
      <c r="AE1118" s="72"/>
      <c r="AF1118" s="72"/>
      <c r="AG1118" s="72"/>
      <c r="AH1118" s="72"/>
      <c r="AI1118" s="72"/>
      <c r="AJ1118" s="72"/>
      <c r="AK1118" s="72"/>
      <c r="AL1118" s="72"/>
      <c r="AM1118" s="72"/>
      <c r="AN1118" s="72"/>
      <c r="AO1118" s="72"/>
      <c r="AP1118" s="72"/>
      <c r="AQ1118" s="72"/>
      <c r="AR1118" s="72"/>
      <c r="AS1118" s="72"/>
      <c r="AT1118" s="72"/>
      <c r="AU1118" s="72"/>
      <c r="AV1118" s="72"/>
      <c r="AW1118" s="72"/>
      <c r="AX1118" s="72"/>
      <c r="AY1118" s="72"/>
      <c r="AZ1118" s="72"/>
      <c r="BA1118" s="72"/>
      <c r="BB1118" s="72"/>
      <c r="BC1118" s="72"/>
      <c r="BD1118" s="72"/>
      <c r="BE1118" s="72"/>
      <c r="BF1118" s="72"/>
      <c r="BG1118" s="72"/>
      <c r="BH1118" s="72"/>
    </row>
    <row r="1119" spans="1:60" ht="15" customHeight="1" x14ac:dyDescent="0.2">
      <c r="A1119" s="2234" t="s">
        <v>3</v>
      </c>
      <c r="B1119" s="2234" t="s">
        <v>28</v>
      </c>
      <c r="C1119" s="2237" t="s">
        <v>835</v>
      </c>
      <c r="D1119" s="2240" t="s">
        <v>836</v>
      </c>
      <c r="E1119" s="2232" t="s">
        <v>1755</v>
      </c>
      <c r="F1119" s="2255" t="s">
        <v>1756</v>
      </c>
      <c r="G1119" s="2231" t="s">
        <v>838</v>
      </c>
      <c r="H1119" s="2232" t="s">
        <v>839</v>
      </c>
      <c r="I1119" s="2233" t="s">
        <v>830</v>
      </c>
      <c r="J1119" s="2233"/>
      <c r="K1119" s="2233"/>
      <c r="L1119" s="2233"/>
      <c r="M1119" s="2233"/>
      <c r="N1119" s="2225">
        <v>44440</v>
      </c>
      <c r="O1119" s="2225"/>
      <c r="P1119" s="2225"/>
      <c r="Q1119" s="2225"/>
      <c r="R1119" s="2225">
        <v>44470</v>
      </c>
      <c r="S1119" s="2225"/>
      <c r="T1119" s="2225"/>
      <c r="U1119" s="2225"/>
      <c r="V1119" s="2225"/>
      <c r="W1119" s="2225">
        <v>44501</v>
      </c>
      <c r="X1119" s="2225"/>
      <c r="Y1119" s="2225"/>
      <c r="Z1119" s="2225"/>
      <c r="AA1119" s="2225">
        <v>44531</v>
      </c>
      <c r="AB1119" s="2225"/>
      <c r="AC1119" s="2225"/>
      <c r="AD1119" s="2225"/>
      <c r="AE1119" s="2229" t="s">
        <v>831</v>
      </c>
      <c r="AF1119" s="2229"/>
      <c r="AG1119" s="2229"/>
      <c r="AH1119" s="2229"/>
      <c r="AI1119" s="2229"/>
      <c r="AJ1119" s="2225">
        <v>44593</v>
      </c>
      <c r="AK1119" s="2225"/>
      <c r="AL1119" s="2225"/>
      <c r="AM1119" s="2225"/>
      <c r="AN1119" s="2225">
        <v>44621</v>
      </c>
      <c r="AO1119" s="2225"/>
      <c r="AP1119" s="2225"/>
      <c r="AQ1119" s="2225"/>
      <c r="AR1119" s="2225">
        <v>44652</v>
      </c>
      <c r="AS1119" s="2225"/>
      <c r="AT1119" s="2225"/>
      <c r="AU1119" s="2225"/>
      <c r="AV1119" s="2225">
        <v>44682</v>
      </c>
      <c r="AW1119" s="2225"/>
      <c r="AX1119" s="2225"/>
      <c r="AY1119" s="2225"/>
      <c r="AZ1119" s="2225"/>
      <c r="BA1119" s="2225">
        <v>44713</v>
      </c>
      <c r="BB1119" s="2225"/>
      <c r="BC1119" s="2225"/>
      <c r="BD1119" s="2225"/>
      <c r="BE1119" s="2225">
        <v>44743</v>
      </c>
      <c r="BF1119" s="2225"/>
      <c r="BG1119" s="2225"/>
      <c r="BH1119" s="2225"/>
    </row>
    <row r="1120" spans="1:60" ht="15.75" customHeight="1" x14ac:dyDescent="0.2">
      <c r="A1120" s="2235"/>
      <c r="B1120" s="2235"/>
      <c r="C1120" s="2238"/>
      <c r="D1120" s="2238"/>
      <c r="E1120" s="2231"/>
      <c r="F1120" s="2256"/>
      <c r="G1120" s="2231"/>
      <c r="H1120" s="2231"/>
      <c r="I1120" s="74">
        <v>1</v>
      </c>
      <c r="J1120" s="74">
        <v>2</v>
      </c>
      <c r="K1120" s="74">
        <v>3</v>
      </c>
      <c r="L1120" s="74">
        <v>4</v>
      </c>
      <c r="M1120" s="74">
        <v>5</v>
      </c>
      <c r="N1120" s="74">
        <v>6</v>
      </c>
      <c r="O1120" s="74">
        <v>7</v>
      </c>
      <c r="P1120" s="74">
        <v>8</v>
      </c>
      <c r="Q1120" s="74">
        <v>9</v>
      </c>
      <c r="R1120" s="74">
        <v>10</v>
      </c>
      <c r="S1120" s="74">
        <v>11</v>
      </c>
      <c r="T1120" s="74">
        <v>12</v>
      </c>
      <c r="U1120" s="74">
        <v>13</v>
      </c>
      <c r="V1120" s="74">
        <v>14</v>
      </c>
      <c r="W1120" s="74">
        <v>15</v>
      </c>
      <c r="X1120" s="74">
        <v>16</v>
      </c>
      <c r="Y1120" s="74">
        <v>17</v>
      </c>
      <c r="Z1120" s="74">
        <v>18</v>
      </c>
      <c r="AA1120" s="74">
        <v>19</v>
      </c>
      <c r="AB1120" s="74">
        <v>20</v>
      </c>
      <c r="AC1120" s="74">
        <v>21</v>
      </c>
      <c r="AD1120" s="74">
        <v>22</v>
      </c>
      <c r="AE1120" s="74">
        <v>23</v>
      </c>
      <c r="AF1120" s="74">
        <v>24</v>
      </c>
      <c r="AG1120" s="74">
        <v>25</v>
      </c>
      <c r="AH1120" s="74">
        <v>26</v>
      </c>
      <c r="AI1120" s="679">
        <v>27</v>
      </c>
      <c r="AJ1120" s="679">
        <v>28</v>
      </c>
      <c r="AK1120" s="679">
        <v>29</v>
      </c>
      <c r="AL1120" s="74">
        <v>30</v>
      </c>
      <c r="AM1120" s="74">
        <v>31</v>
      </c>
      <c r="AN1120" s="74">
        <v>32</v>
      </c>
      <c r="AO1120" s="74">
        <v>33</v>
      </c>
      <c r="AP1120" s="74">
        <v>34</v>
      </c>
      <c r="AQ1120" s="74">
        <v>35</v>
      </c>
      <c r="AR1120" s="74">
        <v>36</v>
      </c>
      <c r="AS1120" s="74">
        <v>37</v>
      </c>
      <c r="AT1120" s="74">
        <v>38</v>
      </c>
      <c r="AU1120" s="74">
        <v>39</v>
      </c>
      <c r="AV1120" s="74">
        <v>40</v>
      </c>
      <c r="AW1120" s="74">
        <v>41</v>
      </c>
      <c r="AX1120" s="74">
        <v>42</v>
      </c>
      <c r="AY1120" s="74">
        <v>43</v>
      </c>
      <c r="AZ1120" s="74">
        <v>44</v>
      </c>
      <c r="BA1120" s="74">
        <v>45</v>
      </c>
      <c r="BB1120" s="74">
        <v>46</v>
      </c>
      <c r="BC1120" s="74">
        <v>47</v>
      </c>
      <c r="BD1120" s="679">
        <v>48</v>
      </c>
      <c r="BE1120" s="679">
        <v>49</v>
      </c>
      <c r="BF1120" s="679">
        <v>50</v>
      </c>
      <c r="BG1120" s="679">
        <v>51</v>
      </c>
      <c r="BH1120" s="679">
        <v>52</v>
      </c>
    </row>
    <row r="1121" spans="1:60" ht="15.75" customHeight="1" x14ac:dyDescent="0.2">
      <c r="A1121" s="2235"/>
      <c r="B1121" s="2235"/>
      <c r="C1121" s="2238"/>
      <c r="D1121" s="2238"/>
      <c r="E1121" s="2231"/>
      <c r="F1121" s="2256"/>
      <c r="G1121" s="2231"/>
      <c r="H1121" s="2231"/>
      <c r="I1121" s="75">
        <v>26</v>
      </c>
      <c r="J1121" s="75">
        <v>2</v>
      </c>
      <c r="K1121" s="75">
        <v>9</v>
      </c>
      <c r="L1121" s="75">
        <v>16</v>
      </c>
      <c r="M1121" s="75">
        <v>23</v>
      </c>
      <c r="N1121" s="75">
        <v>30</v>
      </c>
      <c r="O1121" s="75">
        <v>6</v>
      </c>
      <c r="P1121" s="75">
        <v>13</v>
      </c>
      <c r="Q1121" s="75">
        <v>20</v>
      </c>
      <c r="R1121" s="75">
        <v>27</v>
      </c>
      <c r="S1121" s="75">
        <v>4</v>
      </c>
      <c r="T1121" s="75">
        <v>11</v>
      </c>
      <c r="U1121" s="75">
        <v>18</v>
      </c>
      <c r="V1121" s="75">
        <v>25</v>
      </c>
      <c r="W1121" s="75">
        <v>1</v>
      </c>
      <c r="X1121" s="75">
        <v>8</v>
      </c>
      <c r="Y1121" s="75">
        <v>15</v>
      </c>
      <c r="Z1121" s="75">
        <v>22</v>
      </c>
      <c r="AA1121" s="75">
        <v>29</v>
      </c>
      <c r="AB1121" s="75">
        <v>6</v>
      </c>
      <c r="AC1121" s="75">
        <v>13</v>
      </c>
      <c r="AD1121" s="75">
        <v>20</v>
      </c>
      <c r="AE1121" s="75">
        <v>27</v>
      </c>
      <c r="AF1121" s="75">
        <v>3</v>
      </c>
      <c r="AG1121" s="75">
        <v>10</v>
      </c>
      <c r="AH1121" s="75">
        <v>17</v>
      </c>
      <c r="AI1121" s="680">
        <v>24</v>
      </c>
      <c r="AJ1121" s="680">
        <v>31</v>
      </c>
      <c r="AK1121" s="680">
        <v>7</v>
      </c>
      <c r="AL1121" s="75">
        <v>14</v>
      </c>
      <c r="AM1121" s="75">
        <v>21</v>
      </c>
      <c r="AN1121" s="75">
        <v>28</v>
      </c>
      <c r="AO1121" s="75">
        <v>7</v>
      </c>
      <c r="AP1121" s="75">
        <v>14</v>
      </c>
      <c r="AQ1121" s="75">
        <v>21</v>
      </c>
      <c r="AR1121" s="75">
        <v>28</v>
      </c>
      <c r="AS1121" s="75">
        <v>4</v>
      </c>
      <c r="AT1121" s="75">
        <v>11</v>
      </c>
      <c r="AU1121" s="75">
        <v>18</v>
      </c>
      <c r="AV1121" s="75">
        <v>25</v>
      </c>
      <c r="AW1121" s="75">
        <v>2</v>
      </c>
      <c r="AX1121" s="75">
        <v>9</v>
      </c>
      <c r="AY1121" s="75">
        <v>16</v>
      </c>
      <c r="AZ1121" s="75">
        <v>23</v>
      </c>
      <c r="BA1121" s="75">
        <v>30</v>
      </c>
      <c r="BB1121" s="75">
        <v>6</v>
      </c>
      <c r="BC1121" s="75">
        <v>13</v>
      </c>
      <c r="BD1121" s="680">
        <v>20</v>
      </c>
      <c r="BE1121" s="680">
        <v>27</v>
      </c>
      <c r="BF1121" s="680">
        <v>4</v>
      </c>
      <c r="BG1121" s="680">
        <v>11</v>
      </c>
      <c r="BH1121" s="680">
        <v>18</v>
      </c>
    </row>
    <row r="1122" spans="1:60" ht="15.75" customHeight="1" x14ac:dyDescent="0.2">
      <c r="A1122" s="2236"/>
      <c r="B1122" s="2236"/>
      <c r="C1122" s="2239"/>
      <c r="D1122" s="2239"/>
      <c r="E1122" s="2231"/>
      <c r="F1122" s="2257"/>
      <c r="G1122" s="2231"/>
      <c r="H1122" s="2231"/>
      <c r="I1122" s="75">
        <v>1</v>
      </c>
      <c r="J1122" s="75">
        <v>8</v>
      </c>
      <c r="K1122" s="75">
        <v>15</v>
      </c>
      <c r="L1122" s="75">
        <v>22</v>
      </c>
      <c r="M1122" s="75">
        <v>29</v>
      </c>
      <c r="N1122" s="75">
        <v>5</v>
      </c>
      <c r="O1122" s="75">
        <v>12</v>
      </c>
      <c r="P1122" s="75">
        <v>19</v>
      </c>
      <c r="Q1122" s="75">
        <v>26</v>
      </c>
      <c r="R1122" s="75">
        <v>3</v>
      </c>
      <c r="S1122" s="75">
        <v>10</v>
      </c>
      <c r="T1122" s="75">
        <v>17</v>
      </c>
      <c r="U1122" s="75">
        <v>24</v>
      </c>
      <c r="V1122" s="75">
        <v>31</v>
      </c>
      <c r="W1122" s="75">
        <v>7</v>
      </c>
      <c r="X1122" s="75">
        <v>14</v>
      </c>
      <c r="Y1122" s="75">
        <v>21</v>
      </c>
      <c r="Z1122" s="75">
        <v>28</v>
      </c>
      <c r="AA1122" s="75">
        <v>5</v>
      </c>
      <c r="AB1122" s="75">
        <v>12</v>
      </c>
      <c r="AC1122" s="75">
        <v>19</v>
      </c>
      <c r="AD1122" s="75">
        <v>26</v>
      </c>
      <c r="AE1122" s="75">
        <v>2</v>
      </c>
      <c r="AF1122" s="75">
        <v>9</v>
      </c>
      <c r="AG1122" s="75">
        <v>16</v>
      </c>
      <c r="AH1122" s="75">
        <v>23</v>
      </c>
      <c r="AI1122" s="680">
        <v>30</v>
      </c>
      <c r="AJ1122" s="680">
        <v>6</v>
      </c>
      <c r="AK1122" s="680">
        <v>13</v>
      </c>
      <c r="AL1122" s="75">
        <v>20</v>
      </c>
      <c r="AM1122" s="75">
        <v>27</v>
      </c>
      <c r="AN1122" s="75">
        <v>6</v>
      </c>
      <c r="AO1122" s="75">
        <v>13</v>
      </c>
      <c r="AP1122" s="75">
        <v>20</v>
      </c>
      <c r="AQ1122" s="75">
        <v>27</v>
      </c>
      <c r="AR1122" s="75">
        <v>3</v>
      </c>
      <c r="AS1122" s="75">
        <v>10</v>
      </c>
      <c r="AT1122" s="75">
        <v>17</v>
      </c>
      <c r="AU1122" s="75">
        <v>24</v>
      </c>
      <c r="AV1122" s="75">
        <v>1</v>
      </c>
      <c r="AW1122" s="75">
        <v>8</v>
      </c>
      <c r="AX1122" s="75">
        <v>15</v>
      </c>
      <c r="AY1122" s="75">
        <v>22</v>
      </c>
      <c r="AZ1122" s="75">
        <v>29</v>
      </c>
      <c r="BA1122" s="75">
        <v>5</v>
      </c>
      <c r="BB1122" s="75">
        <v>12</v>
      </c>
      <c r="BC1122" s="75">
        <v>19</v>
      </c>
      <c r="BD1122" s="680">
        <v>26</v>
      </c>
      <c r="BE1122" s="680">
        <v>3</v>
      </c>
      <c r="BF1122" s="680">
        <v>10</v>
      </c>
      <c r="BG1122" s="680">
        <v>17</v>
      </c>
      <c r="BH1122" s="680">
        <v>24</v>
      </c>
    </row>
    <row r="1123" spans="1:60" ht="17.25" customHeight="1" x14ac:dyDescent="0.2">
      <c r="A1123" s="471"/>
      <c r="B1123" s="107" t="s">
        <v>289</v>
      </c>
      <c r="C1123" s="212" t="s">
        <v>47</v>
      </c>
      <c r="D1123" s="122" t="s">
        <v>1112</v>
      </c>
      <c r="E1123" s="108">
        <v>60</v>
      </c>
      <c r="F1123" s="763">
        <v>60</v>
      </c>
      <c r="G1123" s="116" t="s">
        <v>384</v>
      </c>
      <c r="H1123" s="141" t="s">
        <v>272</v>
      </c>
      <c r="I1123" s="109"/>
      <c r="J1123" s="109"/>
      <c r="K1123" s="109">
        <v>8</v>
      </c>
      <c r="L1123" s="92">
        <v>12</v>
      </c>
      <c r="M1123" s="92">
        <v>12</v>
      </c>
      <c r="N1123" s="92">
        <v>12</v>
      </c>
      <c r="O1123" s="92">
        <v>12</v>
      </c>
      <c r="P1123" s="92">
        <v>4</v>
      </c>
      <c r="Q1123" s="92"/>
      <c r="R1123" s="92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92"/>
      <c r="AF1123" s="92"/>
      <c r="AG1123" s="92"/>
      <c r="AH1123" s="92"/>
      <c r="AI1123" s="110"/>
      <c r="AJ1123" s="111"/>
      <c r="AK1123" s="112"/>
      <c r="AL1123" s="92"/>
      <c r="AM1123" s="92"/>
      <c r="AN1123" s="92"/>
      <c r="AO1123" s="92"/>
      <c r="AP1123" s="92"/>
      <c r="AQ1123" s="92"/>
      <c r="AR1123" s="92"/>
      <c r="AS1123" s="92"/>
      <c r="AT1123" s="92"/>
      <c r="AU1123" s="92"/>
      <c r="AV1123" s="92"/>
      <c r="AW1123" s="92"/>
      <c r="AX1123" s="92"/>
      <c r="AY1123" s="92"/>
      <c r="AZ1123" s="92"/>
      <c r="BA1123" s="92"/>
      <c r="BB1123" s="92"/>
      <c r="BC1123" s="92"/>
      <c r="BD1123" s="83"/>
      <c r="BE1123" s="84"/>
      <c r="BF1123" s="84"/>
      <c r="BG1123" s="84"/>
      <c r="BH1123" s="85"/>
    </row>
    <row r="1124" spans="1:60" ht="17.25" customHeight="1" x14ac:dyDescent="0.2">
      <c r="A1124" s="206"/>
      <c r="B1124" s="107" t="s">
        <v>289</v>
      </c>
      <c r="C1124" s="212" t="s">
        <v>49</v>
      </c>
      <c r="D1124" s="122" t="s">
        <v>1113</v>
      </c>
      <c r="E1124" s="108">
        <v>16</v>
      </c>
      <c r="F1124" s="763">
        <v>16</v>
      </c>
      <c r="G1124" s="116" t="s">
        <v>384</v>
      </c>
      <c r="H1124" s="141" t="s">
        <v>272</v>
      </c>
      <c r="I1124" s="109"/>
      <c r="J1124" s="109">
        <v>12</v>
      </c>
      <c r="K1124" s="109">
        <v>4</v>
      </c>
      <c r="L1124" s="92"/>
      <c r="M1124" s="92"/>
      <c r="N1124" s="92"/>
      <c r="O1124" s="92"/>
      <c r="P1124" s="92"/>
      <c r="Q1124" s="92"/>
      <c r="R1124" s="92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92"/>
      <c r="AF1124" s="92"/>
      <c r="AG1124" s="92"/>
      <c r="AH1124" s="92"/>
      <c r="AI1124" s="110"/>
      <c r="AJ1124" s="111"/>
      <c r="AK1124" s="112"/>
      <c r="AM1124" s="92"/>
      <c r="AN1124" s="92"/>
      <c r="AO1124" s="92"/>
      <c r="AP1124" s="92"/>
      <c r="AQ1124" s="92"/>
      <c r="AR1124" s="92"/>
      <c r="AS1124" s="92"/>
      <c r="AT1124" s="92"/>
      <c r="AU1124" s="92"/>
      <c r="AV1124" s="92"/>
      <c r="AW1124" s="92"/>
      <c r="AX1124" s="92"/>
      <c r="AY1124" s="92"/>
      <c r="AZ1124" s="92"/>
      <c r="BA1124" s="92"/>
      <c r="BB1124" s="92"/>
      <c r="BC1124" s="92"/>
      <c r="BD1124" s="83"/>
      <c r="BE1124" s="84"/>
      <c r="BF1124" s="84"/>
      <c r="BG1124" s="84"/>
      <c r="BH1124" s="85"/>
    </row>
    <row r="1125" spans="1:60" ht="17.25" customHeight="1" x14ac:dyDescent="0.2">
      <c r="A1125" s="206"/>
      <c r="B1125" s="107" t="s">
        <v>289</v>
      </c>
      <c r="C1125" s="212" t="s">
        <v>50</v>
      </c>
      <c r="D1125" s="122" t="s">
        <v>1114</v>
      </c>
      <c r="E1125" s="108">
        <v>90</v>
      </c>
      <c r="F1125" s="763">
        <v>90</v>
      </c>
      <c r="G1125" s="116" t="s">
        <v>384</v>
      </c>
      <c r="H1125" s="141" t="s">
        <v>272</v>
      </c>
      <c r="I1125" s="109"/>
      <c r="J1125" s="109"/>
      <c r="K1125" s="109"/>
      <c r="L1125" s="92"/>
      <c r="M1125" s="92"/>
      <c r="N1125" s="92"/>
      <c r="O1125" s="92"/>
      <c r="P1125" s="92">
        <v>8</v>
      </c>
      <c r="Q1125" s="92">
        <v>12</v>
      </c>
      <c r="R1125" s="92">
        <v>12</v>
      </c>
      <c r="S1125" s="92">
        <v>12</v>
      </c>
      <c r="T1125" s="92">
        <v>12</v>
      </c>
      <c r="U1125" s="92">
        <v>12</v>
      </c>
      <c r="V1125" s="92">
        <v>12</v>
      </c>
      <c r="W1125" s="92">
        <v>10</v>
      </c>
      <c r="X1125" s="92"/>
      <c r="Y1125" s="92"/>
      <c r="Z1125" s="92"/>
      <c r="AA1125" s="92"/>
      <c r="AB1125" s="92"/>
      <c r="AC1125" s="92"/>
      <c r="AD1125" s="92"/>
      <c r="AE1125" s="92"/>
      <c r="AF1125" s="92"/>
      <c r="AG1125" s="92"/>
      <c r="AH1125" s="92"/>
      <c r="AI1125" s="110"/>
      <c r="AJ1125" s="111"/>
      <c r="AK1125" s="112"/>
      <c r="AL1125" s="92"/>
      <c r="AM1125" s="92"/>
      <c r="AN1125" s="92"/>
      <c r="AO1125" s="92"/>
      <c r="AP1125" s="92"/>
      <c r="AQ1125" s="92"/>
      <c r="AR1125" s="92"/>
      <c r="AS1125" s="92"/>
      <c r="AT1125" s="92"/>
      <c r="AU1125" s="92"/>
      <c r="AV1125" s="92"/>
      <c r="AW1125" s="92"/>
      <c r="AX1125" s="92"/>
      <c r="AY1125" s="92"/>
      <c r="AZ1125" s="92"/>
      <c r="BA1125" s="92"/>
      <c r="BB1125" s="92"/>
      <c r="BC1125" s="92"/>
      <c r="BD1125" s="83"/>
      <c r="BE1125" s="84"/>
      <c r="BF1125" s="84"/>
      <c r="BG1125" s="84"/>
      <c r="BH1125" s="85"/>
    </row>
    <row r="1126" spans="1:60" ht="17.25" customHeight="1" x14ac:dyDescent="0.2">
      <c r="A1126" s="206"/>
      <c r="B1126" s="107" t="s">
        <v>289</v>
      </c>
      <c r="C1126" s="212" t="s">
        <v>135</v>
      </c>
      <c r="D1126" s="122" t="s">
        <v>136</v>
      </c>
      <c r="E1126" s="108">
        <v>15</v>
      </c>
      <c r="F1126" s="763">
        <v>15</v>
      </c>
      <c r="G1126" s="109" t="s">
        <v>376</v>
      </c>
      <c r="H1126" s="81" t="s">
        <v>419</v>
      </c>
      <c r="I1126" s="109"/>
      <c r="J1126" s="109"/>
      <c r="K1126" s="109"/>
      <c r="L1126" s="92"/>
      <c r="M1126" s="92"/>
      <c r="N1126" s="92"/>
      <c r="O1126" s="92"/>
      <c r="P1126" s="92"/>
      <c r="Q1126" s="92"/>
      <c r="R1126" s="92"/>
      <c r="S1126" s="92"/>
      <c r="T1126" s="92">
        <v>15</v>
      </c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92"/>
      <c r="AF1126" s="92"/>
      <c r="AG1126" s="92"/>
      <c r="AH1126" s="92"/>
      <c r="AI1126" s="110"/>
      <c r="AJ1126" s="111"/>
      <c r="AK1126" s="112"/>
      <c r="AL1126" s="92"/>
      <c r="AM1126" s="92"/>
      <c r="AN1126" s="92"/>
      <c r="AO1126" s="92"/>
      <c r="AP1126" s="92"/>
      <c r="AQ1126" s="92"/>
      <c r="AR1126" s="92"/>
      <c r="AS1126" s="92"/>
      <c r="AT1126" s="92"/>
      <c r="AU1126" s="92"/>
      <c r="AV1126" s="92"/>
      <c r="AW1126" s="92"/>
      <c r="AX1126" s="92"/>
      <c r="AY1126" s="92"/>
      <c r="AZ1126" s="92"/>
      <c r="BA1126" s="92"/>
      <c r="BB1126" s="92"/>
      <c r="BC1126" s="92"/>
      <c r="BD1126" s="83"/>
      <c r="BE1126" s="84"/>
      <c r="BF1126" s="84"/>
      <c r="BG1126" s="84"/>
      <c r="BH1126" s="85"/>
    </row>
    <row r="1127" spans="1:60" ht="17.25" customHeight="1" x14ac:dyDescent="0.2">
      <c r="A1127" s="206"/>
      <c r="B1127" s="107" t="s">
        <v>289</v>
      </c>
      <c r="C1127" s="212" t="s">
        <v>138</v>
      </c>
      <c r="D1127" s="122" t="s">
        <v>149</v>
      </c>
      <c r="E1127" s="108">
        <v>30</v>
      </c>
      <c r="F1127" s="763">
        <v>30</v>
      </c>
      <c r="G1127" s="109" t="s">
        <v>329</v>
      </c>
      <c r="H1127" s="81" t="s">
        <v>416</v>
      </c>
      <c r="I1127" s="109"/>
      <c r="J1127" s="109"/>
      <c r="K1127" s="109"/>
      <c r="L1127" s="92"/>
      <c r="M1127" s="92"/>
      <c r="N1127" s="92"/>
      <c r="O1127" s="92"/>
      <c r="P1127" s="92"/>
      <c r="Q1127" s="92"/>
      <c r="R1127" s="92"/>
      <c r="S1127" s="92"/>
      <c r="T1127" s="92"/>
      <c r="U1127" s="92">
        <v>15</v>
      </c>
      <c r="V1127" s="92">
        <v>15</v>
      </c>
      <c r="W1127" s="92"/>
      <c r="X1127" s="92"/>
      <c r="Y1127" s="92"/>
      <c r="Z1127" s="92"/>
      <c r="AA1127" s="92"/>
      <c r="AB1127" s="92"/>
      <c r="AC1127" s="92"/>
      <c r="AD1127" s="92"/>
      <c r="AE1127" s="92"/>
      <c r="AF1127" s="92"/>
      <c r="AG1127" s="92"/>
      <c r="AH1127" s="92"/>
      <c r="AI1127" s="110"/>
      <c r="AJ1127" s="111"/>
      <c r="AK1127" s="112"/>
      <c r="AL1127" s="92"/>
      <c r="AM1127" s="92"/>
      <c r="AN1127" s="92"/>
      <c r="AO1127" s="92"/>
      <c r="AP1127" s="92"/>
      <c r="AQ1127" s="92"/>
      <c r="AR1127" s="92"/>
      <c r="AS1127" s="92"/>
      <c r="AT1127" s="92"/>
      <c r="AU1127" s="92"/>
      <c r="AV1127" s="92"/>
      <c r="AW1127" s="92"/>
      <c r="AX1127" s="92"/>
      <c r="AY1127" s="92"/>
      <c r="AZ1127" s="92"/>
      <c r="BA1127" s="92"/>
      <c r="BB1127" s="92"/>
      <c r="BC1127" s="92"/>
      <c r="BD1127" s="83"/>
      <c r="BE1127" s="84"/>
      <c r="BF1127" s="84"/>
      <c r="BG1127" s="84"/>
      <c r="BH1127" s="85"/>
    </row>
    <row r="1128" spans="1:60" ht="17.25" customHeight="1" x14ac:dyDescent="0.2">
      <c r="A1128" s="206"/>
      <c r="B1128" s="107" t="s">
        <v>289</v>
      </c>
      <c r="C1128" s="212" t="s">
        <v>128</v>
      </c>
      <c r="D1128" s="122" t="s">
        <v>862</v>
      </c>
      <c r="E1128" s="108">
        <v>45</v>
      </c>
      <c r="F1128" s="763">
        <v>45</v>
      </c>
      <c r="G1128" s="109" t="s">
        <v>863</v>
      </c>
      <c r="H1128" s="81" t="s">
        <v>414</v>
      </c>
      <c r="I1128" s="109"/>
      <c r="J1128" s="109"/>
      <c r="K1128" s="109"/>
      <c r="L1128" s="92"/>
      <c r="M1128" s="92"/>
      <c r="N1128" s="92"/>
      <c r="O1128" s="92"/>
      <c r="P1128" s="92"/>
      <c r="Q1128" s="92"/>
      <c r="R1128" s="92"/>
      <c r="S1128" s="92"/>
      <c r="T1128" s="92"/>
      <c r="U1128" s="92"/>
      <c r="V1128" s="92"/>
      <c r="W1128" s="92">
        <v>15</v>
      </c>
      <c r="X1128" s="92">
        <v>15</v>
      </c>
      <c r="Y1128" s="92">
        <v>15</v>
      </c>
      <c r="Z1128" s="92"/>
      <c r="AA1128" s="92"/>
      <c r="AB1128" s="92"/>
      <c r="AC1128" s="92"/>
      <c r="AD1128" s="92"/>
      <c r="AE1128" s="92"/>
      <c r="AF1128" s="92"/>
      <c r="AG1128" s="92"/>
      <c r="AH1128" s="92"/>
      <c r="AI1128" s="110"/>
      <c r="AJ1128" s="111"/>
      <c r="AK1128" s="112"/>
      <c r="AL1128" s="92"/>
      <c r="AM1128" s="92"/>
      <c r="AN1128" s="92"/>
      <c r="AO1128" s="92"/>
      <c r="AP1128" s="92"/>
      <c r="AQ1128" s="92"/>
      <c r="AR1128" s="92"/>
      <c r="AS1128" s="92"/>
      <c r="AT1128" s="92"/>
      <c r="AU1128" s="92"/>
      <c r="AV1128" s="92"/>
      <c r="AW1128" s="92"/>
      <c r="AX1128" s="92"/>
      <c r="AY1128" s="92"/>
      <c r="AZ1128" s="92"/>
      <c r="BA1128" s="92"/>
      <c r="BB1128" s="92"/>
      <c r="BC1128" s="92"/>
      <c r="BD1128" s="83"/>
      <c r="BE1128" s="84"/>
      <c r="BF1128" s="84"/>
      <c r="BG1128" s="84"/>
      <c r="BH1128" s="85"/>
    </row>
    <row r="1129" spans="1:60" ht="17.25" customHeight="1" x14ac:dyDescent="0.2">
      <c r="A1129" s="206"/>
      <c r="B1129" s="107" t="s">
        <v>289</v>
      </c>
      <c r="C1129" s="212" t="s">
        <v>129</v>
      </c>
      <c r="D1129" s="122" t="s">
        <v>852</v>
      </c>
      <c r="E1129" s="108">
        <v>90</v>
      </c>
      <c r="F1129" s="763">
        <v>90</v>
      </c>
      <c r="G1129" s="109" t="s">
        <v>888</v>
      </c>
      <c r="H1129" s="81" t="s">
        <v>143</v>
      </c>
      <c r="I1129" s="109"/>
      <c r="J1129" s="109"/>
      <c r="K1129" s="109"/>
      <c r="L1129" s="92"/>
      <c r="M1129" s="92"/>
      <c r="N1129" s="92"/>
      <c r="O1129" s="92"/>
      <c r="P1129" s="92"/>
      <c r="Q1129" s="92"/>
      <c r="R1129" s="92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92"/>
      <c r="AF1129" s="92"/>
      <c r="AG1129" s="92"/>
      <c r="AH1129" s="92"/>
      <c r="AI1129" s="110"/>
      <c r="AJ1129" s="111"/>
      <c r="AK1129" s="112"/>
      <c r="AL1129" s="92">
        <v>15</v>
      </c>
      <c r="AM1129" s="92">
        <v>15</v>
      </c>
      <c r="AN1129" s="92">
        <v>15</v>
      </c>
      <c r="AO1129" s="92">
        <v>15</v>
      </c>
      <c r="AP1129" s="92">
        <v>15</v>
      </c>
      <c r="AQ1129" s="92">
        <v>15</v>
      </c>
      <c r="AR1129" s="92"/>
      <c r="AS1129" s="92"/>
      <c r="AT1129" s="92"/>
      <c r="AU1129" s="92"/>
      <c r="AV1129" s="92"/>
      <c r="AW1129" s="92"/>
      <c r="AX1129" s="92"/>
      <c r="AY1129" s="92"/>
      <c r="AZ1129" s="92"/>
      <c r="BA1129" s="92"/>
      <c r="BB1129" s="92"/>
      <c r="BC1129" s="92"/>
      <c r="BD1129" s="83"/>
      <c r="BE1129" s="84"/>
      <c r="BF1129" s="84"/>
      <c r="BG1129" s="84"/>
      <c r="BH1129" s="85"/>
    </row>
    <row r="1130" spans="1:60" ht="17.25" customHeight="1" x14ac:dyDescent="0.2">
      <c r="A1130" s="206"/>
      <c r="B1130" s="107" t="s">
        <v>289</v>
      </c>
      <c r="C1130" s="212" t="s">
        <v>123</v>
      </c>
      <c r="D1130" s="122" t="s">
        <v>124</v>
      </c>
      <c r="E1130" s="108">
        <v>45</v>
      </c>
      <c r="F1130" s="763">
        <v>45</v>
      </c>
      <c r="G1130" s="109" t="s">
        <v>365</v>
      </c>
      <c r="H1130" s="81" t="s">
        <v>130</v>
      </c>
      <c r="I1130" s="109"/>
      <c r="J1130" s="109"/>
      <c r="K1130" s="109"/>
      <c r="L1130" s="92"/>
      <c r="M1130" s="92"/>
      <c r="N1130" s="92"/>
      <c r="O1130" s="92"/>
      <c r="P1130" s="92"/>
      <c r="Q1130" s="92"/>
      <c r="R1130" s="92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92"/>
      <c r="AF1130" s="92"/>
      <c r="AG1130" s="92"/>
      <c r="AH1130" s="92"/>
      <c r="AI1130" s="110"/>
      <c r="AJ1130" s="111"/>
      <c r="AK1130" s="112"/>
      <c r="AL1130" s="92"/>
      <c r="AM1130" s="92"/>
      <c r="AN1130" s="92"/>
      <c r="AO1130" s="92"/>
      <c r="AP1130" s="92"/>
      <c r="AQ1130" s="92"/>
      <c r="AR1130" s="92">
        <v>15</v>
      </c>
      <c r="AS1130" s="92">
        <v>15</v>
      </c>
      <c r="AT1130" s="92">
        <v>15</v>
      </c>
      <c r="AU1130" s="92"/>
      <c r="AV1130" s="92"/>
      <c r="AW1130" s="92"/>
      <c r="AX1130" s="92"/>
      <c r="AY1130" s="92"/>
      <c r="AZ1130" s="92"/>
      <c r="BA1130" s="92"/>
      <c r="BB1130" s="92"/>
      <c r="BC1130" s="92"/>
      <c r="BD1130" s="83"/>
      <c r="BE1130" s="84"/>
      <c r="BF1130" s="84"/>
      <c r="BG1130" s="84"/>
      <c r="BH1130" s="85"/>
    </row>
    <row r="1131" spans="1:60" s="106" customFormat="1" ht="17.25" customHeight="1" x14ac:dyDescent="0.2">
      <c r="A1131" s="472"/>
      <c r="B1131" s="94">
        <v>14</v>
      </c>
      <c r="C1131" s="816" t="s">
        <v>1814</v>
      </c>
      <c r="D1131" s="95" t="s">
        <v>843</v>
      </c>
      <c r="E1131" s="95">
        <f>SUM(E1123:E1130)</f>
        <v>391</v>
      </c>
      <c r="F1131" s="765">
        <f>SUM(F1123:F1130)</f>
        <v>391</v>
      </c>
      <c r="G1131" s="96"/>
      <c r="H1131" s="113"/>
      <c r="I1131" s="99"/>
      <c r="J1131" s="99">
        <f>SUM(J1123:J1130)</f>
        <v>12</v>
      </c>
      <c r="K1131" s="99">
        <f t="shared" ref="K1131:BH1131" si="99">SUM(K1123:K1130)</f>
        <v>12</v>
      </c>
      <c r="L1131" s="99">
        <f t="shared" si="99"/>
        <v>12</v>
      </c>
      <c r="M1131" s="99">
        <f t="shared" si="99"/>
        <v>12</v>
      </c>
      <c r="N1131" s="99">
        <f t="shared" si="99"/>
        <v>12</v>
      </c>
      <c r="O1131" s="99">
        <f t="shared" si="99"/>
        <v>12</v>
      </c>
      <c r="P1131" s="99">
        <f t="shared" si="99"/>
        <v>12</v>
      </c>
      <c r="Q1131" s="99">
        <f t="shared" si="99"/>
        <v>12</v>
      </c>
      <c r="R1131" s="99">
        <f t="shared" si="99"/>
        <v>12</v>
      </c>
      <c r="S1131" s="99">
        <f t="shared" si="99"/>
        <v>12</v>
      </c>
      <c r="T1131" s="99">
        <f t="shared" si="99"/>
        <v>27</v>
      </c>
      <c r="U1131" s="99">
        <f t="shared" si="99"/>
        <v>27</v>
      </c>
      <c r="V1131" s="99">
        <f t="shared" si="99"/>
        <v>27</v>
      </c>
      <c r="W1131" s="99">
        <f t="shared" si="99"/>
        <v>25</v>
      </c>
      <c r="X1131" s="99">
        <f t="shared" si="99"/>
        <v>15</v>
      </c>
      <c r="Y1131" s="99">
        <f t="shared" si="99"/>
        <v>15</v>
      </c>
      <c r="Z1131" s="99">
        <f t="shared" si="99"/>
        <v>0</v>
      </c>
      <c r="AA1131" s="99">
        <f t="shared" si="99"/>
        <v>0</v>
      </c>
      <c r="AB1131" s="99">
        <f t="shared" si="99"/>
        <v>0</v>
      </c>
      <c r="AC1131" s="99">
        <f t="shared" si="99"/>
        <v>0</v>
      </c>
      <c r="AD1131" s="99">
        <f t="shared" si="99"/>
        <v>0</v>
      </c>
      <c r="AE1131" s="99">
        <f t="shared" si="99"/>
        <v>0</v>
      </c>
      <c r="AF1131" s="99">
        <f t="shared" si="99"/>
        <v>0</v>
      </c>
      <c r="AG1131" s="99">
        <f t="shared" si="99"/>
        <v>0</v>
      </c>
      <c r="AH1131" s="99">
        <f t="shared" si="99"/>
        <v>0</v>
      </c>
      <c r="AI1131" s="100">
        <f t="shared" si="99"/>
        <v>0</v>
      </c>
      <c r="AJ1131" s="101">
        <f t="shared" si="99"/>
        <v>0</v>
      </c>
      <c r="AK1131" s="102">
        <f t="shared" si="99"/>
        <v>0</v>
      </c>
      <c r="AL1131" s="99">
        <f t="shared" si="99"/>
        <v>15</v>
      </c>
      <c r="AM1131" s="99">
        <f t="shared" si="99"/>
        <v>15</v>
      </c>
      <c r="AN1131" s="99">
        <f t="shared" si="99"/>
        <v>15</v>
      </c>
      <c r="AO1131" s="99">
        <f t="shared" si="99"/>
        <v>15</v>
      </c>
      <c r="AP1131" s="99">
        <f t="shared" si="99"/>
        <v>15</v>
      </c>
      <c r="AQ1131" s="99">
        <f t="shared" si="99"/>
        <v>15</v>
      </c>
      <c r="AR1131" s="99">
        <f t="shared" si="99"/>
        <v>15</v>
      </c>
      <c r="AS1131" s="99">
        <f t="shared" si="99"/>
        <v>15</v>
      </c>
      <c r="AT1131" s="99">
        <f t="shared" si="99"/>
        <v>15</v>
      </c>
      <c r="AU1131" s="99">
        <f t="shared" si="99"/>
        <v>0</v>
      </c>
      <c r="AV1131" s="99">
        <f t="shared" si="99"/>
        <v>0</v>
      </c>
      <c r="AW1131" s="99">
        <f t="shared" si="99"/>
        <v>0</v>
      </c>
      <c r="AX1131" s="99">
        <f t="shared" si="99"/>
        <v>0</v>
      </c>
      <c r="AY1131" s="99">
        <f t="shared" si="99"/>
        <v>0</v>
      </c>
      <c r="AZ1131" s="99">
        <f t="shared" si="99"/>
        <v>0</v>
      </c>
      <c r="BA1131" s="99">
        <f t="shared" si="99"/>
        <v>0</v>
      </c>
      <c r="BB1131" s="99">
        <f t="shared" si="99"/>
        <v>0</v>
      </c>
      <c r="BC1131" s="99">
        <f t="shared" si="99"/>
        <v>0</v>
      </c>
      <c r="BD1131" s="103">
        <f t="shared" si="99"/>
        <v>0</v>
      </c>
      <c r="BE1131" s="104">
        <f t="shared" si="99"/>
        <v>0</v>
      </c>
      <c r="BF1131" s="104">
        <f t="shared" si="99"/>
        <v>0</v>
      </c>
      <c r="BG1131" s="104">
        <f t="shared" si="99"/>
        <v>0</v>
      </c>
      <c r="BH1131" s="105">
        <f t="shared" si="99"/>
        <v>0</v>
      </c>
    </row>
    <row r="1132" spans="1:60" ht="17.25" customHeight="1" x14ac:dyDescent="0.25">
      <c r="A1132" s="206"/>
      <c r="B1132" s="117" t="s">
        <v>1815</v>
      </c>
      <c r="C1132" s="93" t="s">
        <v>153</v>
      </c>
      <c r="D1132" s="93" t="s">
        <v>148</v>
      </c>
      <c r="E1132" s="140">
        <v>30</v>
      </c>
      <c r="F1132" s="441">
        <v>30</v>
      </c>
      <c r="G1132" s="79" t="s">
        <v>421</v>
      </c>
      <c r="H1132" s="141" t="s">
        <v>420</v>
      </c>
      <c r="I1132" s="119"/>
      <c r="J1132" s="119"/>
      <c r="K1132" s="119"/>
      <c r="L1132" s="119"/>
      <c r="M1132" s="119"/>
      <c r="N1132" s="119"/>
      <c r="O1132" s="119"/>
      <c r="P1132" s="119"/>
      <c r="Q1132" s="119"/>
      <c r="R1132" s="119"/>
      <c r="S1132" s="119"/>
      <c r="T1132" s="119"/>
      <c r="U1132" s="119">
        <v>15</v>
      </c>
      <c r="V1132" s="119">
        <v>15</v>
      </c>
      <c r="W1132" s="119"/>
      <c r="X1132" s="119"/>
      <c r="Y1132" s="119"/>
      <c r="Z1132" s="119"/>
      <c r="AA1132" s="119"/>
      <c r="AB1132" s="120"/>
      <c r="AC1132" s="120"/>
      <c r="AD1132" s="120"/>
      <c r="AE1132" s="120"/>
      <c r="AF1132" s="120"/>
      <c r="AG1132" s="120"/>
      <c r="AH1132" s="120"/>
      <c r="AI1132" s="100"/>
      <c r="AJ1132" s="101"/>
      <c r="AK1132" s="102"/>
      <c r="AL1132" s="120"/>
      <c r="AM1132" s="120"/>
      <c r="AN1132" s="120"/>
      <c r="AO1132" s="120"/>
      <c r="AP1132" s="120"/>
      <c r="AQ1132" s="120"/>
      <c r="AR1132" s="120"/>
      <c r="AS1132" s="120"/>
      <c r="AT1132" s="120"/>
      <c r="AU1132" s="120"/>
      <c r="AV1132" s="120"/>
      <c r="AW1132" s="120"/>
      <c r="AX1132" s="120"/>
      <c r="AY1132" s="120"/>
      <c r="AZ1132" s="120"/>
      <c r="BA1132" s="120"/>
      <c r="BB1132" s="120"/>
      <c r="BC1132" s="120"/>
      <c r="BD1132" s="83"/>
      <c r="BE1132" s="84"/>
      <c r="BF1132" s="84"/>
      <c r="BG1132" s="84"/>
      <c r="BH1132" s="85"/>
    </row>
    <row r="1133" spans="1:60" ht="17.25" customHeight="1" x14ac:dyDescent="0.25">
      <c r="A1133" s="206"/>
      <c r="B1133" s="117" t="s">
        <v>1815</v>
      </c>
      <c r="C1133" s="93" t="s">
        <v>154</v>
      </c>
      <c r="D1133" s="93" t="s">
        <v>136</v>
      </c>
      <c r="E1133" s="140">
        <v>15</v>
      </c>
      <c r="F1133" s="441">
        <v>15</v>
      </c>
      <c r="G1133" s="79" t="s">
        <v>421</v>
      </c>
      <c r="H1133" s="141" t="s">
        <v>420</v>
      </c>
      <c r="I1133" s="119"/>
      <c r="J1133" s="119"/>
      <c r="K1133" s="119"/>
      <c r="L1133" s="119"/>
      <c r="M1133" s="119"/>
      <c r="N1133" s="119"/>
      <c r="O1133" s="119"/>
      <c r="P1133" s="119"/>
      <c r="Q1133" s="119"/>
      <c r="R1133" s="119"/>
      <c r="S1133" s="119"/>
      <c r="T1133" s="119"/>
      <c r="U1133" s="119"/>
      <c r="V1133" s="119"/>
      <c r="W1133" s="119">
        <v>15</v>
      </c>
      <c r="X1133" s="119"/>
      <c r="Y1133" s="119"/>
      <c r="Z1133" s="119"/>
      <c r="AA1133" s="119"/>
      <c r="AB1133" s="120"/>
      <c r="AC1133" s="120"/>
      <c r="AD1133" s="120"/>
      <c r="AE1133" s="120"/>
      <c r="AF1133" s="120"/>
      <c r="AG1133" s="120"/>
      <c r="AH1133" s="120"/>
      <c r="AI1133" s="100"/>
      <c r="AJ1133" s="101"/>
      <c r="AK1133" s="102"/>
      <c r="AL1133" s="120"/>
      <c r="AM1133" s="120"/>
      <c r="AN1133" s="120"/>
      <c r="AO1133" s="120"/>
      <c r="AP1133" s="120"/>
      <c r="AQ1133" s="120"/>
      <c r="AR1133" s="120"/>
      <c r="AS1133" s="120"/>
      <c r="AT1133" s="120"/>
      <c r="AU1133" s="120"/>
      <c r="AV1133" s="120"/>
      <c r="AW1133" s="120"/>
      <c r="AX1133" s="120"/>
      <c r="AY1133" s="120"/>
      <c r="AZ1133" s="120"/>
      <c r="BA1133" s="120"/>
      <c r="BB1133" s="120"/>
      <c r="BC1133" s="120"/>
      <c r="BD1133" s="83"/>
      <c r="BE1133" s="84"/>
      <c r="BF1133" s="84"/>
      <c r="BG1133" s="84"/>
      <c r="BH1133" s="85"/>
    </row>
    <row r="1134" spans="1:60" ht="17.25" customHeight="1" x14ac:dyDescent="0.25">
      <c r="A1134" s="206"/>
      <c r="B1134" s="117" t="s">
        <v>1815</v>
      </c>
      <c r="C1134" s="93" t="s">
        <v>155</v>
      </c>
      <c r="D1134" s="93" t="s">
        <v>149</v>
      </c>
      <c r="E1134" s="140">
        <v>30</v>
      </c>
      <c r="F1134" s="441">
        <v>30</v>
      </c>
      <c r="G1134" s="79" t="s">
        <v>329</v>
      </c>
      <c r="H1134" s="141" t="s">
        <v>416</v>
      </c>
      <c r="I1134" s="119"/>
      <c r="J1134" s="119"/>
      <c r="K1134" s="119"/>
      <c r="L1134" s="119"/>
      <c r="M1134" s="119"/>
      <c r="N1134" s="119"/>
      <c r="O1134" s="119"/>
      <c r="P1134" s="119"/>
      <c r="Q1134" s="119"/>
      <c r="R1134" s="119"/>
      <c r="S1134" s="119"/>
      <c r="T1134" s="119"/>
      <c r="U1134" s="119"/>
      <c r="V1134" s="119"/>
      <c r="W1134" s="119"/>
      <c r="X1134" s="119">
        <v>15</v>
      </c>
      <c r="Y1134" s="119">
        <v>15</v>
      </c>
      <c r="Z1134" s="119"/>
      <c r="AA1134" s="119"/>
      <c r="AB1134" s="120"/>
      <c r="AC1134" s="120"/>
      <c r="AD1134" s="120"/>
      <c r="AE1134" s="120"/>
      <c r="AF1134" s="120"/>
      <c r="AG1134" s="120"/>
      <c r="AH1134" s="120"/>
      <c r="AI1134" s="100"/>
      <c r="AJ1134" s="101"/>
      <c r="AK1134" s="102"/>
      <c r="AL1134" s="120"/>
      <c r="AM1134" s="120"/>
      <c r="AN1134" s="120"/>
      <c r="AO1134" s="120"/>
      <c r="AP1134" s="120"/>
      <c r="AQ1134" s="120"/>
      <c r="AR1134" s="120"/>
      <c r="AS1134" s="120"/>
      <c r="AT1134" s="120"/>
      <c r="AU1134" s="120"/>
      <c r="AV1134" s="120"/>
      <c r="AW1134" s="120"/>
      <c r="AX1134" s="120"/>
      <c r="AY1134" s="120"/>
      <c r="AZ1134" s="120"/>
      <c r="BA1134" s="120"/>
      <c r="BB1134" s="120"/>
      <c r="BC1134" s="120"/>
      <c r="BD1134" s="83"/>
      <c r="BE1134" s="84"/>
      <c r="BF1134" s="84"/>
      <c r="BG1134" s="84"/>
      <c r="BH1134" s="85"/>
    </row>
    <row r="1135" spans="1:60" ht="17.25" customHeight="1" x14ac:dyDescent="0.25">
      <c r="A1135" s="206"/>
      <c r="B1135" s="117" t="s">
        <v>1815</v>
      </c>
      <c r="C1135" s="93" t="s">
        <v>156</v>
      </c>
      <c r="D1135" s="93" t="s">
        <v>862</v>
      </c>
      <c r="E1135" s="140">
        <v>45</v>
      </c>
      <c r="F1135" s="441">
        <v>45</v>
      </c>
      <c r="G1135" s="79" t="s">
        <v>863</v>
      </c>
      <c r="H1135" s="141" t="s">
        <v>414</v>
      </c>
      <c r="I1135" s="119"/>
      <c r="J1135" s="119"/>
      <c r="K1135" s="119"/>
      <c r="L1135" s="119"/>
      <c r="M1135" s="119"/>
      <c r="N1135" s="119"/>
      <c r="O1135" s="119"/>
      <c r="P1135" s="119"/>
      <c r="Q1135" s="119"/>
      <c r="R1135" s="119"/>
      <c r="S1135" s="119"/>
      <c r="T1135" s="119"/>
      <c r="U1135" s="119"/>
      <c r="V1135" s="119"/>
      <c r="W1135" s="119"/>
      <c r="X1135" s="119"/>
      <c r="Y1135" s="119"/>
      <c r="Z1135" s="119">
        <v>15</v>
      </c>
      <c r="AA1135" s="119">
        <v>15</v>
      </c>
      <c r="AB1135" s="120">
        <v>15</v>
      </c>
      <c r="AC1135" s="120"/>
      <c r="AD1135" s="120"/>
      <c r="AE1135" s="120"/>
      <c r="AF1135" s="120"/>
      <c r="AG1135" s="120"/>
      <c r="AH1135" s="120"/>
      <c r="AI1135" s="100"/>
      <c r="AJ1135" s="101"/>
      <c r="AK1135" s="102"/>
      <c r="AL1135" s="120"/>
      <c r="AM1135" s="120"/>
      <c r="AN1135" s="120"/>
      <c r="AO1135" s="120"/>
      <c r="AP1135" s="120"/>
      <c r="AQ1135" s="120"/>
      <c r="AR1135" s="120"/>
      <c r="AS1135" s="120"/>
      <c r="AT1135" s="120"/>
      <c r="AU1135" s="120"/>
      <c r="AV1135" s="120"/>
      <c r="AW1135" s="120"/>
      <c r="AX1135" s="120"/>
      <c r="AY1135" s="120"/>
      <c r="AZ1135" s="120"/>
      <c r="BA1135" s="120"/>
      <c r="BB1135" s="120"/>
      <c r="BC1135" s="120"/>
      <c r="BD1135" s="83"/>
      <c r="BE1135" s="84"/>
      <c r="BF1135" s="84"/>
      <c r="BG1135" s="84"/>
      <c r="BH1135" s="85"/>
    </row>
    <row r="1136" spans="1:60" ht="17.25" customHeight="1" x14ac:dyDescent="0.25">
      <c r="A1136" s="206"/>
      <c r="B1136" s="117" t="s">
        <v>1815</v>
      </c>
      <c r="C1136" s="93" t="s">
        <v>158</v>
      </c>
      <c r="D1136" s="93" t="s">
        <v>852</v>
      </c>
      <c r="E1136" s="140">
        <v>90</v>
      </c>
      <c r="F1136" s="441">
        <v>90</v>
      </c>
      <c r="G1136" s="79" t="s">
        <v>380</v>
      </c>
      <c r="H1136" s="141" t="s">
        <v>146</v>
      </c>
      <c r="I1136" s="119"/>
      <c r="J1136" s="119"/>
      <c r="K1136" s="119"/>
      <c r="L1136" s="119"/>
      <c r="M1136" s="119"/>
      <c r="N1136" s="119"/>
      <c r="O1136" s="119"/>
      <c r="P1136" s="119"/>
      <c r="Q1136" s="119"/>
      <c r="R1136" s="119"/>
      <c r="S1136" s="119"/>
      <c r="T1136" s="119"/>
      <c r="U1136" s="119"/>
      <c r="V1136" s="119"/>
      <c r="W1136" s="119"/>
      <c r="X1136" s="119"/>
      <c r="Y1136" s="119"/>
      <c r="Z1136" s="119"/>
      <c r="AA1136" s="119"/>
      <c r="AB1136" s="120"/>
      <c r="AC1136" s="120"/>
      <c r="AD1136" s="120"/>
      <c r="AE1136" s="120"/>
      <c r="AF1136" s="120"/>
      <c r="AG1136" s="120"/>
      <c r="AH1136" s="120"/>
      <c r="AI1136" s="100"/>
      <c r="AJ1136" s="101"/>
      <c r="AK1136" s="102"/>
      <c r="AL1136" s="120"/>
      <c r="AM1136" s="120"/>
      <c r="AN1136" s="120"/>
      <c r="AO1136" s="120"/>
      <c r="AP1136" s="120"/>
      <c r="AQ1136" s="120"/>
      <c r="AR1136" s="120"/>
      <c r="AS1136" s="120"/>
      <c r="AT1136" s="120"/>
      <c r="AU1136" s="120">
        <v>15</v>
      </c>
      <c r="AV1136" s="120">
        <v>15</v>
      </c>
      <c r="AW1136" s="120">
        <v>15</v>
      </c>
      <c r="AX1136" s="120">
        <v>15</v>
      </c>
      <c r="AY1136" s="120">
        <v>15</v>
      </c>
      <c r="AZ1136" s="120">
        <v>15</v>
      </c>
      <c r="BA1136" s="120"/>
      <c r="BB1136" s="120"/>
      <c r="BC1136" s="120"/>
      <c r="BD1136" s="83"/>
      <c r="BE1136" s="84"/>
      <c r="BF1136" s="84"/>
      <c r="BG1136" s="84"/>
      <c r="BH1136" s="85"/>
    </row>
    <row r="1137" spans="1:60" ht="17.25" customHeight="1" x14ac:dyDescent="0.25">
      <c r="A1137" s="206"/>
      <c r="B1137" s="117" t="s">
        <v>1815</v>
      </c>
      <c r="C1137" s="93" t="s">
        <v>157</v>
      </c>
      <c r="D1137" s="93" t="s">
        <v>124</v>
      </c>
      <c r="E1137" s="140">
        <v>45</v>
      </c>
      <c r="F1137" s="441">
        <v>45</v>
      </c>
      <c r="G1137" s="116" t="s">
        <v>312</v>
      </c>
      <c r="H1137" s="141" t="s">
        <v>1032</v>
      </c>
      <c r="I1137" s="119"/>
      <c r="J1137" s="119"/>
      <c r="K1137" s="119"/>
      <c r="L1137" s="119"/>
      <c r="M1137" s="119"/>
      <c r="N1137" s="119"/>
      <c r="O1137" s="119"/>
      <c r="P1137" s="119"/>
      <c r="Q1137" s="119"/>
      <c r="R1137" s="119"/>
      <c r="S1137" s="119"/>
      <c r="T1137" s="119"/>
      <c r="U1137" s="119"/>
      <c r="V1137" s="119"/>
      <c r="W1137" s="119"/>
      <c r="X1137" s="119"/>
      <c r="Y1137" s="119"/>
      <c r="Z1137" s="119"/>
      <c r="AA1137" s="119"/>
      <c r="AB1137" s="120"/>
      <c r="AC1137" s="120"/>
      <c r="AD1137" s="120"/>
      <c r="AE1137" s="120"/>
      <c r="AF1137" s="120"/>
      <c r="AG1137" s="120"/>
      <c r="AH1137" s="120"/>
      <c r="AI1137" s="100"/>
      <c r="AJ1137" s="101"/>
      <c r="AK1137" s="102"/>
      <c r="AL1137" s="120"/>
      <c r="AM1137" s="120"/>
      <c r="AN1137" s="120"/>
      <c r="AO1137" s="120"/>
      <c r="AP1137" s="120"/>
      <c r="AQ1137" s="120"/>
      <c r="AR1137" s="120">
        <v>15</v>
      </c>
      <c r="AS1137" s="120">
        <v>15</v>
      </c>
      <c r="AT1137" s="120">
        <v>15</v>
      </c>
      <c r="AU1137" s="120"/>
      <c r="AV1137" s="120"/>
      <c r="AW1137" s="120"/>
      <c r="AX1137" s="120"/>
      <c r="AY1137" s="120"/>
      <c r="AZ1137" s="120"/>
      <c r="BA1137" s="120"/>
      <c r="BB1137" s="120"/>
      <c r="BC1137" s="120"/>
      <c r="BD1137" s="83"/>
      <c r="BE1137" s="84"/>
      <c r="BF1137" s="84"/>
      <c r="BG1137" s="84"/>
      <c r="BH1137" s="85"/>
    </row>
    <row r="1138" spans="1:60" ht="17.25" customHeight="1" x14ac:dyDescent="0.25">
      <c r="A1138" s="471">
        <v>5</v>
      </c>
      <c r="B1138" s="117" t="s">
        <v>1815</v>
      </c>
      <c r="C1138" s="133" t="s">
        <v>95</v>
      </c>
      <c r="D1138" s="133" t="s">
        <v>1121</v>
      </c>
      <c r="E1138" s="423">
        <v>30</v>
      </c>
      <c r="F1138" s="441">
        <v>30</v>
      </c>
      <c r="G1138" s="118" t="s">
        <v>386</v>
      </c>
      <c r="H1138" s="141" t="s">
        <v>275</v>
      </c>
      <c r="I1138" s="119"/>
      <c r="J1138" s="119"/>
      <c r="K1138" s="119"/>
      <c r="L1138" s="119"/>
      <c r="M1138" s="119"/>
      <c r="N1138" s="119">
        <v>5</v>
      </c>
      <c r="O1138" s="119">
        <v>15</v>
      </c>
      <c r="P1138" s="119">
        <v>10</v>
      </c>
      <c r="Q1138" s="81"/>
      <c r="R1138" s="119"/>
      <c r="S1138" s="119"/>
      <c r="T1138" s="119"/>
      <c r="U1138" s="119"/>
      <c r="V1138" s="119"/>
      <c r="W1138" s="119"/>
      <c r="X1138" s="119"/>
      <c r="Y1138" s="119"/>
      <c r="Z1138" s="119"/>
      <c r="AA1138" s="119"/>
      <c r="AB1138" s="120"/>
      <c r="AC1138" s="120"/>
      <c r="AD1138" s="120"/>
      <c r="AE1138" s="120"/>
      <c r="AF1138" s="120"/>
      <c r="AG1138" s="120"/>
      <c r="AH1138" s="120"/>
      <c r="AI1138" s="100"/>
      <c r="AJ1138" s="101"/>
      <c r="AK1138" s="102"/>
      <c r="AL1138" s="120"/>
      <c r="AM1138" s="120"/>
      <c r="AN1138" s="120"/>
      <c r="AO1138" s="120"/>
      <c r="AP1138" s="120"/>
      <c r="AQ1138" s="120"/>
      <c r="AR1138" s="120"/>
      <c r="AS1138" s="120"/>
      <c r="AT1138" s="120"/>
      <c r="AU1138" s="120"/>
      <c r="AV1138" s="120"/>
      <c r="AW1138" s="120"/>
      <c r="AX1138" s="120"/>
      <c r="AY1138" s="120"/>
      <c r="AZ1138" s="120"/>
      <c r="BA1138" s="120"/>
      <c r="BB1138" s="120"/>
      <c r="BC1138" s="120"/>
      <c r="BD1138" s="83"/>
      <c r="BE1138" s="84"/>
      <c r="BF1138" s="84"/>
      <c r="BG1138" s="84"/>
      <c r="BH1138" s="85"/>
    </row>
    <row r="1139" spans="1:60" ht="15" x14ac:dyDescent="0.25">
      <c r="A1139" s="206"/>
      <c r="B1139" s="117" t="s">
        <v>1120</v>
      </c>
      <c r="C1139" s="93" t="s">
        <v>75</v>
      </c>
      <c r="D1139" s="93" t="s">
        <v>1122</v>
      </c>
      <c r="E1139" s="140">
        <v>88</v>
      </c>
      <c r="F1139" s="441">
        <v>88</v>
      </c>
      <c r="G1139" s="473" t="s">
        <v>339</v>
      </c>
      <c r="H1139" s="474" t="s">
        <v>291</v>
      </c>
      <c r="I1139" s="119"/>
      <c r="J1139" s="119"/>
      <c r="K1139" s="119"/>
      <c r="L1139" s="119"/>
      <c r="M1139" s="119"/>
      <c r="N1139" s="119"/>
      <c r="O1139" s="119"/>
      <c r="P1139" s="119"/>
      <c r="Q1139" s="81">
        <v>12</v>
      </c>
      <c r="R1139" s="119">
        <v>12</v>
      </c>
      <c r="S1139" s="119">
        <v>12</v>
      </c>
      <c r="T1139" s="119">
        <v>12</v>
      </c>
      <c r="U1139" s="119">
        <v>12</v>
      </c>
      <c r="V1139" s="119">
        <v>12</v>
      </c>
      <c r="W1139" s="119">
        <v>12</v>
      </c>
      <c r="X1139" s="119"/>
      <c r="Y1139" s="119"/>
      <c r="Z1139" s="119"/>
      <c r="AA1139" s="119"/>
      <c r="AB1139" s="120"/>
      <c r="AC1139" s="120"/>
      <c r="AD1139" s="120"/>
      <c r="AE1139" s="120"/>
      <c r="AF1139" s="120"/>
      <c r="AG1139" s="120"/>
      <c r="AH1139" s="120"/>
      <c r="AI1139" s="100"/>
      <c r="AJ1139" s="101"/>
      <c r="AK1139" s="102"/>
      <c r="AL1139" s="120"/>
      <c r="AM1139" s="120"/>
      <c r="AN1139" s="120"/>
      <c r="AO1139" s="120"/>
      <c r="AP1139" s="120"/>
      <c r="AQ1139" s="120"/>
      <c r="AR1139" s="120"/>
      <c r="AS1139" s="120"/>
      <c r="AT1139" s="120"/>
      <c r="AU1139" s="120"/>
      <c r="AV1139" s="120"/>
      <c r="AW1139" s="120"/>
      <c r="AX1139" s="120"/>
      <c r="AY1139" s="120"/>
      <c r="AZ1139" s="120"/>
      <c r="BA1139" s="120"/>
      <c r="BB1139" s="120"/>
      <c r="BC1139" s="120"/>
      <c r="BD1139" s="83"/>
      <c r="BE1139" s="84"/>
      <c r="BF1139" s="84"/>
      <c r="BG1139" s="84"/>
      <c r="BH1139" s="85"/>
    </row>
    <row r="1140" spans="1:60" ht="15" x14ac:dyDescent="0.25">
      <c r="A1140" s="206"/>
      <c r="B1140" s="117" t="s">
        <v>1120</v>
      </c>
      <c r="C1140" s="93" t="s">
        <v>75</v>
      </c>
      <c r="D1140" s="93" t="s">
        <v>1122</v>
      </c>
      <c r="E1140" s="140">
        <v>36</v>
      </c>
      <c r="F1140" s="441">
        <v>36</v>
      </c>
      <c r="G1140" s="473" t="s">
        <v>383</v>
      </c>
      <c r="H1140" s="474" t="s">
        <v>292</v>
      </c>
      <c r="I1140" s="119"/>
      <c r="J1140" s="119"/>
      <c r="K1140" s="119"/>
      <c r="L1140" s="119"/>
      <c r="M1140" s="119"/>
      <c r="N1140" s="119"/>
      <c r="O1140" s="119"/>
      <c r="P1140" s="119"/>
      <c r="Q1140" s="81"/>
      <c r="R1140" s="119"/>
      <c r="S1140" s="119"/>
      <c r="T1140" s="119"/>
      <c r="U1140" s="119"/>
      <c r="V1140" s="119"/>
      <c r="W1140" s="119"/>
      <c r="X1140" s="119">
        <v>12</v>
      </c>
      <c r="Y1140" s="119">
        <v>12</v>
      </c>
      <c r="Z1140" s="119">
        <v>12</v>
      </c>
      <c r="AA1140" s="119"/>
      <c r="AB1140" s="120"/>
      <c r="AC1140" s="120"/>
      <c r="AD1140" s="120"/>
      <c r="AE1140" s="120"/>
      <c r="AF1140" s="120"/>
      <c r="AG1140" s="120"/>
      <c r="AH1140" s="120"/>
      <c r="AI1140" s="100"/>
      <c r="AJ1140" s="101"/>
      <c r="AK1140" s="102"/>
      <c r="AL1140" s="120"/>
      <c r="AM1140" s="120"/>
      <c r="AN1140" s="120"/>
      <c r="AO1140" s="120"/>
      <c r="AP1140" s="120"/>
      <c r="AQ1140" s="120"/>
      <c r="AR1140" s="120"/>
      <c r="AS1140" s="120"/>
      <c r="AT1140" s="120"/>
      <c r="AU1140" s="120"/>
      <c r="AV1140" s="120"/>
      <c r="AW1140" s="120"/>
      <c r="AX1140" s="120"/>
      <c r="AY1140" s="120"/>
      <c r="AZ1140" s="120"/>
      <c r="BA1140" s="120"/>
      <c r="BB1140" s="120"/>
      <c r="BC1140" s="120"/>
      <c r="BD1140" s="83"/>
      <c r="BE1140" s="84"/>
      <c r="BF1140" s="84"/>
      <c r="BG1140" s="84"/>
      <c r="BH1140" s="85"/>
    </row>
    <row r="1141" spans="1:60" ht="17.25" customHeight="1" x14ac:dyDescent="0.25">
      <c r="A1141" s="206"/>
      <c r="B1141" s="117" t="s">
        <v>1120</v>
      </c>
      <c r="C1141" s="93" t="s">
        <v>67</v>
      </c>
      <c r="D1141" s="93" t="s">
        <v>1123</v>
      </c>
      <c r="E1141" s="140">
        <v>54</v>
      </c>
      <c r="F1141" s="441">
        <v>54</v>
      </c>
      <c r="G1141" s="79" t="s">
        <v>309</v>
      </c>
      <c r="H1141" s="141" t="s">
        <v>281</v>
      </c>
      <c r="I1141" s="119"/>
      <c r="J1141" s="119">
        <v>12</v>
      </c>
      <c r="K1141" s="119">
        <v>12</v>
      </c>
      <c r="L1141" s="119">
        <v>12</v>
      </c>
      <c r="M1141" s="119">
        <v>12</v>
      </c>
      <c r="N1141" s="119">
        <v>6</v>
      </c>
      <c r="O1141" s="119"/>
      <c r="P1141" s="119"/>
      <c r="Q1141" s="81"/>
      <c r="R1141" s="119"/>
      <c r="S1141" s="119"/>
      <c r="T1141" s="119"/>
      <c r="U1141" s="119"/>
      <c r="V1141" s="119"/>
      <c r="W1141" s="119"/>
      <c r="X1141" s="119"/>
      <c r="Y1141" s="119"/>
      <c r="Z1141" s="119"/>
      <c r="AA1141" s="119"/>
      <c r="AB1141" s="120"/>
      <c r="AC1141" s="120"/>
      <c r="AD1141" s="120"/>
      <c r="AE1141" s="120"/>
      <c r="AF1141" s="120"/>
      <c r="AG1141" s="120"/>
      <c r="AH1141" s="120"/>
      <c r="AI1141" s="100"/>
      <c r="AJ1141" s="101"/>
      <c r="AK1141" s="102"/>
      <c r="AL1141" s="120"/>
      <c r="AM1141" s="120"/>
      <c r="AN1141" s="120"/>
      <c r="AO1141" s="120"/>
      <c r="AP1141" s="120"/>
      <c r="AQ1141" s="120"/>
      <c r="AR1141" s="120"/>
      <c r="AS1141" s="120"/>
      <c r="AT1141" s="120"/>
      <c r="AU1141" s="120"/>
      <c r="AV1141" s="120"/>
      <c r="AW1141" s="120"/>
      <c r="AX1141" s="120"/>
      <c r="AY1141" s="120"/>
      <c r="AZ1141" s="120"/>
      <c r="BA1141" s="120"/>
      <c r="BB1141" s="120"/>
      <c r="BC1141" s="120"/>
      <c r="BD1141" s="83"/>
      <c r="BE1141" s="84"/>
      <c r="BF1141" s="84"/>
      <c r="BG1141" s="84"/>
      <c r="BH1141" s="85"/>
    </row>
    <row r="1142" spans="1:60" ht="17.25" customHeight="1" x14ac:dyDescent="0.25">
      <c r="A1142" s="206"/>
      <c r="B1142" s="117" t="s">
        <v>1120</v>
      </c>
      <c r="C1142" s="93" t="s">
        <v>98</v>
      </c>
      <c r="D1142" s="93" t="s">
        <v>1124</v>
      </c>
      <c r="E1142" s="140">
        <v>90</v>
      </c>
      <c r="F1142" s="441">
        <v>90</v>
      </c>
      <c r="G1142" s="79" t="s">
        <v>318</v>
      </c>
      <c r="H1142" s="141" t="s">
        <v>290</v>
      </c>
      <c r="I1142" s="119"/>
      <c r="J1142" s="119"/>
      <c r="K1142" s="119"/>
      <c r="L1142" s="119"/>
      <c r="M1142" s="119"/>
      <c r="N1142" s="119"/>
      <c r="O1142" s="119"/>
      <c r="P1142" s="119"/>
      <c r="Q1142" s="119"/>
      <c r="R1142" s="119"/>
      <c r="S1142" s="119"/>
      <c r="T1142" s="119"/>
      <c r="U1142" s="119"/>
      <c r="V1142" s="119"/>
      <c r="W1142" s="119"/>
      <c r="X1142" s="119"/>
      <c r="Y1142" s="119"/>
      <c r="Z1142" s="119"/>
      <c r="AA1142" s="119"/>
      <c r="AB1142" s="120"/>
      <c r="AC1142" s="120"/>
      <c r="AD1142" s="120"/>
      <c r="AE1142" s="120"/>
      <c r="AF1142" s="120"/>
      <c r="AG1142" s="120"/>
      <c r="AH1142" s="120"/>
      <c r="AI1142" s="100"/>
      <c r="AJ1142" s="101"/>
      <c r="AK1142" s="102"/>
      <c r="AL1142" s="120"/>
      <c r="AM1142" s="120"/>
      <c r="AN1142" s="120"/>
      <c r="AO1142" s="120"/>
      <c r="AP1142" s="120"/>
      <c r="AQ1142" s="120"/>
      <c r="AR1142" s="120"/>
      <c r="AS1142" s="120"/>
      <c r="AT1142" s="120"/>
      <c r="AU1142" s="120">
        <v>6</v>
      </c>
      <c r="AV1142" s="120">
        <v>12</v>
      </c>
      <c r="AW1142" s="120">
        <v>12</v>
      </c>
      <c r="AX1142" s="120">
        <v>12</v>
      </c>
      <c r="AY1142" s="120">
        <v>12</v>
      </c>
      <c r="AZ1142" s="120">
        <v>12</v>
      </c>
      <c r="BA1142" s="120">
        <v>12</v>
      </c>
      <c r="BB1142" s="120">
        <v>12</v>
      </c>
      <c r="BC1142" s="120"/>
      <c r="BD1142" s="83"/>
      <c r="BE1142" s="84"/>
      <c r="BF1142" s="84"/>
      <c r="BG1142" s="84"/>
      <c r="BH1142" s="85"/>
    </row>
    <row r="1143" spans="1:60" ht="17.25" customHeight="1" x14ac:dyDescent="0.25">
      <c r="A1143" s="206"/>
      <c r="B1143" s="117" t="s">
        <v>1120</v>
      </c>
      <c r="C1143" s="93" t="s">
        <v>47</v>
      </c>
      <c r="D1143" s="93" t="s">
        <v>1112</v>
      </c>
      <c r="E1143" s="140">
        <v>60</v>
      </c>
      <c r="F1143" s="441">
        <v>60</v>
      </c>
      <c r="G1143" s="79" t="s">
        <v>384</v>
      </c>
      <c r="H1143" s="141" t="s">
        <v>272</v>
      </c>
      <c r="I1143" s="119"/>
      <c r="J1143" s="119"/>
      <c r="K1143" s="119"/>
      <c r="L1143" s="119"/>
      <c r="M1143" s="119"/>
      <c r="N1143" s="119"/>
      <c r="O1143" s="119"/>
      <c r="P1143" s="119"/>
      <c r="Q1143" s="119"/>
      <c r="R1143" s="119"/>
      <c r="S1143" s="119"/>
      <c r="T1143" s="119"/>
      <c r="U1143" s="119"/>
      <c r="V1143" s="119"/>
      <c r="W1143" s="119"/>
      <c r="X1143" s="119"/>
      <c r="Y1143" s="119"/>
      <c r="Z1143" s="119"/>
      <c r="AA1143" s="119">
        <v>12</v>
      </c>
      <c r="AB1143" s="120">
        <v>12</v>
      </c>
      <c r="AC1143" s="120">
        <v>12</v>
      </c>
      <c r="AD1143" s="120">
        <v>12</v>
      </c>
      <c r="AE1143" s="120">
        <v>12</v>
      </c>
      <c r="AF1143" s="120"/>
      <c r="AG1143" s="120"/>
      <c r="AH1143" s="120"/>
      <c r="AI1143" s="100"/>
      <c r="AJ1143" s="101"/>
      <c r="AK1143" s="102"/>
      <c r="AL1143" s="120"/>
      <c r="AM1143" s="120"/>
      <c r="AN1143" s="120"/>
      <c r="AO1143" s="120"/>
      <c r="AP1143" s="120"/>
      <c r="AQ1143" s="120"/>
      <c r="AR1143" s="120"/>
      <c r="AS1143" s="120"/>
      <c r="AT1143" s="120"/>
      <c r="AU1143" s="120"/>
      <c r="AV1143" s="120"/>
      <c r="AW1143" s="120"/>
      <c r="AX1143" s="120"/>
      <c r="AY1143" s="120"/>
      <c r="AZ1143" s="120"/>
      <c r="BA1143" s="120"/>
      <c r="BB1143" s="120"/>
      <c r="BC1143" s="120"/>
      <c r="BD1143" s="83"/>
      <c r="BE1143" s="84"/>
      <c r="BF1143" s="84"/>
      <c r="BG1143" s="84"/>
      <c r="BH1143" s="85"/>
    </row>
    <row r="1144" spans="1:60" ht="17.25" customHeight="1" x14ac:dyDescent="0.25">
      <c r="A1144" s="206"/>
      <c r="B1144" s="117" t="s">
        <v>1120</v>
      </c>
      <c r="C1144" s="93" t="s">
        <v>49</v>
      </c>
      <c r="D1144" s="93" t="s">
        <v>1113</v>
      </c>
      <c r="E1144" s="140">
        <v>60</v>
      </c>
      <c r="F1144" s="441">
        <v>60</v>
      </c>
      <c r="G1144" s="79" t="s">
        <v>384</v>
      </c>
      <c r="H1144" s="141" t="s">
        <v>272</v>
      </c>
      <c r="I1144" s="119"/>
      <c r="J1144" s="119"/>
      <c r="K1144" s="119"/>
      <c r="L1144" s="119"/>
      <c r="M1144" s="119"/>
      <c r="N1144" s="119"/>
      <c r="O1144" s="119"/>
      <c r="P1144" s="119"/>
      <c r="Q1144" s="119"/>
      <c r="R1144" s="119"/>
      <c r="S1144" s="119"/>
      <c r="T1144" s="119"/>
      <c r="U1144" s="119"/>
      <c r="V1144" s="119"/>
      <c r="W1144" s="119"/>
      <c r="X1144" s="119"/>
      <c r="Y1144" s="119"/>
      <c r="Z1144" s="119"/>
      <c r="AA1144" s="119"/>
      <c r="AB1144" s="120"/>
      <c r="AC1144" s="120"/>
      <c r="AD1144" s="120"/>
      <c r="AE1144" s="120"/>
      <c r="AF1144" s="120">
        <v>12</v>
      </c>
      <c r="AG1144" s="120">
        <v>12</v>
      </c>
      <c r="AH1144" s="120">
        <v>12</v>
      </c>
      <c r="AI1144" s="100"/>
      <c r="AJ1144" s="101"/>
      <c r="AK1144" s="102"/>
      <c r="AL1144" s="120">
        <v>12</v>
      </c>
      <c r="AM1144" s="120">
        <v>12</v>
      </c>
      <c r="AN1144" s="120"/>
      <c r="AO1144" s="120"/>
      <c r="AP1144" s="120"/>
      <c r="AQ1144" s="120"/>
      <c r="AR1144" s="120"/>
      <c r="AS1144" s="120"/>
      <c r="AT1144" s="120"/>
      <c r="AU1144" s="120"/>
      <c r="AV1144" s="120"/>
      <c r="AW1144" s="120"/>
      <c r="AX1144" s="120"/>
      <c r="AY1144" s="120"/>
      <c r="AZ1144" s="120"/>
      <c r="BA1144" s="120"/>
      <c r="BB1144" s="120"/>
      <c r="BC1144" s="120"/>
      <c r="BD1144" s="83"/>
      <c r="BE1144" s="84"/>
      <c r="BF1144" s="84"/>
      <c r="BG1144" s="84"/>
      <c r="BH1144" s="85"/>
    </row>
    <row r="1145" spans="1:60" ht="17.25" customHeight="1" x14ac:dyDescent="0.25">
      <c r="A1145" s="206"/>
      <c r="B1145" s="117" t="s">
        <v>1120</v>
      </c>
      <c r="C1145" s="93" t="s">
        <v>50</v>
      </c>
      <c r="D1145" s="93" t="s">
        <v>1114</v>
      </c>
      <c r="E1145" s="140">
        <v>90</v>
      </c>
      <c r="F1145" s="441">
        <v>90</v>
      </c>
      <c r="G1145" s="79" t="s">
        <v>339</v>
      </c>
      <c r="H1145" s="141" t="s">
        <v>291</v>
      </c>
      <c r="I1145" s="119"/>
      <c r="J1145" s="119"/>
      <c r="K1145" s="119"/>
      <c r="L1145" s="119"/>
      <c r="M1145" s="119"/>
      <c r="N1145" s="119"/>
      <c r="O1145" s="119"/>
      <c r="P1145" s="119"/>
      <c r="Q1145" s="119"/>
      <c r="R1145" s="119"/>
      <c r="S1145" s="119"/>
      <c r="T1145" s="119"/>
      <c r="U1145" s="119"/>
      <c r="V1145" s="119"/>
      <c r="W1145" s="119"/>
      <c r="X1145" s="119"/>
      <c r="Y1145" s="119"/>
      <c r="Z1145" s="119"/>
      <c r="AA1145" s="119"/>
      <c r="AB1145" s="120"/>
      <c r="AC1145" s="120"/>
      <c r="AD1145" s="120"/>
      <c r="AE1145" s="120"/>
      <c r="AF1145" s="120"/>
      <c r="AG1145" s="120"/>
      <c r="AH1145" s="120"/>
      <c r="AI1145" s="100"/>
      <c r="AJ1145" s="101"/>
      <c r="AK1145" s="102"/>
      <c r="AL1145" s="120"/>
      <c r="AM1145" s="120"/>
      <c r="AN1145" s="120">
        <v>12</v>
      </c>
      <c r="AO1145" s="120">
        <v>12</v>
      </c>
      <c r="AP1145" s="120">
        <v>12</v>
      </c>
      <c r="AQ1145" s="120">
        <v>12</v>
      </c>
      <c r="AR1145" s="120">
        <v>12</v>
      </c>
      <c r="AS1145" s="120">
        <v>12</v>
      </c>
      <c r="AT1145" s="120">
        <v>12</v>
      </c>
      <c r="AU1145" s="120">
        <v>6</v>
      </c>
      <c r="AV1145" s="120"/>
      <c r="AW1145" s="120"/>
      <c r="AX1145" s="120"/>
      <c r="AY1145" s="120"/>
      <c r="AZ1145" s="120"/>
      <c r="BA1145" s="120"/>
      <c r="BB1145" s="120"/>
      <c r="BC1145" s="120"/>
      <c r="BD1145" s="83"/>
      <c r="BE1145" s="84"/>
      <c r="BF1145" s="84"/>
      <c r="BG1145" s="84"/>
      <c r="BH1145" s="85"/>
    </row>
    <row r="1146" spans="1:60" s="106" customFormat="1" ht="17.25" customHeight="1" x14ac:dyDescent="0.2">
      <c r="A1146" s="472"/>
      <c r="B1146" s="94">
        <v>10</v>
      </c>
      <c r="C1146" s="816" t="s">
        <v>1814</v>
      </c>
      <c r="D1146" s="95" t="s">
        <v>843</v>
      </c>
      <c r="E1146" s="95">
        <f>SUM(E1138:E1145)</f>
        <v>508</v>
      </c>
      <c r="F1146" s="765">
        <f>SUM(F1138:F1145)</f>
        <v>508</v>
      </c>
      <c r="G1146" s="96"/>
      <c r="H1146" s="113"/>
      <c r="I1146" s="99"/>
      <c r="J1146" s="99">
        <f t="shared" ref="J1146:BH1146" si="100">SUM(J1138:J1145)</f>
        <v>12</v>
      </c>
      <c r="K1146" s="99">
        <f t="shared" si="100"/>
        <v>12</v>
      </c>
      <c r="L1146" s="99">
        <f t="shared" si="100"/>
        <v>12</v>
      </c>
      <c r="M1146" s="99">
        <f t="shared" si="100"/>
        <v>12</v>
      </c>
      <c r="N1146" s="99">
        <f t="shared" si="100"/>
        <v>11</v>
      </c>
      <c r="O1146" s="99">
        <f t="shared" si="100"/>
        <v>15</v>
      </c>
      <c r="P1146" s="99">
        <f t="shared" si="100"/>
        <v>10</v>
      </c>
      <c r="Q1146" s="99">
        <f t="shared" si="100"/>
        <v>12</v>
      </c>
      <c r="R1146" s="99">
        <f t="shared" si="100"/>
        <v>12</v>
      </c>
      <c r="S1146" s="99">
        <f t="shared" si="100"/>
        <v>12</v>
      </c>
      <c r="T1146" s="99">
        <f t="shared" si="100"/>
        <v>12</v>
      </c>
      <c r="U1146" s="99">
        <f t="shared" si="100"/>
        <v>12</v>
      </c>
      <c r="V1146" s="99">
        <f t="shared" si="100"/>
        <v>12</v>
      </c>
      <c r="W1146" s="99">
        <f t="shared" si="100"/>
        <v>12</v>
      </c>
      <c r="X1146" s="99">
        <f t="shared" si="100"/>
        <v>12</v>
      </c>
      <c r="Y1146" s="99">
        <f t="shared" si="100"/>
        <v>12</v>
      </c>
      <c r="Z1146" s="99">
        <f t="shared" si="100"/>
        <v>12</v>
      </c>
      <c r="AA1146" s="99">
        <f t="shared" si="100"/>
        <v>12</v>
      </c>
      <c r="AB1146" s="99">
        <f t="shared" si="100"/>
        <v>12</v>
      </c>
      <c r="AC1146" s="99">
        <f t="shared" si="100"/>
        <v>12</v>
      </c>
      <c r="AD1146" s="99">
        <f t="shared" si="100"/>
        <v>12</v>
      </c>
      <c r="AE1146" s="99">
        <f t="shared" si="100"/>
        <v>12</v>
      </c>
      <c r="AF1146" s="99">
        <f t="shared" si="100"/>
        <v>12</v>
      </c>
      <c r="AG1146" s="99">
        <f t="shared" si="100"/>
        <v>12</v>
      </c>
      <c r="AH1146" s="99">
        <f t="shared" si="100"/>
        <v>12</v>
      </c>
      <c r="AI1146" s="123">
        <f t="shared" si="100"/>
        <v>0</v>
      </c>
      <c r="AJ1146" s="124">
        <f t="shared" si="100"/>
        <v>0</v>
      </c>
      <c r="AK1146" s="125">
        <f t="shared" si="100"/>
        <v>0</v>
      </c>
      <c r="AL1146" s="99">
        <f t="shared" si="100"/>
        <v>12</v>
      </c>
      <c r="AM1146" s="99">
        <f t="shared" si="100"/>
        <v>12</v>
      </c>
      <c r="AN1146" s="99">
        <f t="shared" si="100"/>
        <v>12</v>
      </c>
      <c r="AO1146" s="99">
        <f t="shared" si="100"/>
        <v>12</v>
      </c>
      <c r="AP1146" s="99">
        <f t="shared" si="100"/>
        <v>12</v>
      </c>
      <c r="AQ1146" s="99">
        <f t="shared" si="100"/>
        <v>12</v>
      </c>
      <c r="AR1146" s="99">
        <f t="shared" si="100"/>
        <v>12</v>
      </c>
      <c r="AS1146" s="99">
        <f t="shared" si="100"/>
        <v>12</v>
      </c>
      <c r="AT1146" s="99">
        <f t="shared" si="100"/>
        <v>12</v>
      </c>
      <c r="AU1146" s="99">
        <f t="shared" si="100"/>
        <v>12</v>
      </c>
      <c r="AV1146" s="99">
        <f t="shared" si="100"/>
        <v>12</v>
      </c>
      <c r="AW1146" s="99">
        <f t="shared" si="100"/>
        <v>12</v>
      </c>
      <c r="AX1146" s="99">
        <f t="shared" si="100"/>
        <v>12</v>
      </c>
      <c r="AY1146" s="99">
        <f t="shared" si="100"/>
        <v>12</v>
      </c>
      <c r="AZ1146" s="99">
        <f t="shared" si="100"/>
        <v>12</v>
      </c>
      <c r="BA1146" s="99">
        <f t="shared" si="100"/>
        <v>12</v>
      </c>
      <c r="BB1146" s="99">
        <f t="shared" si="100"/>
        <v>12</v>
      </c>
      <c r="BC1146" s="99">
        <f t="shared" si="100"/>
        <v>0</v>
      </c>
      <c r="BD1146" s="126">
        <f t="shared" si="100"/>
        <v>0</v>
      </c>
      <c r="BE1146" s="127">
        <f t="shared" si="100"/>
        <v>0</v>
      </c>
      <c r="BF1146" s="127">
        <f t="shared" si="100"/>
        <v>0</v>
      </c>
      <c r="BG1146" s="127">
        <f t="shared" si="100"/>
        <v>0</v>
      </c>
      <c r="BH1146" s="128">
        <f t="shared" si="100"/>
        <v>0</v>
      </c>
    </row>
    <row r="1147" spans="1:60" ht="17.25" customHeight="1" x14ac:dyDescent="0.25">
      <c r="A1147" s="471">
        <v>6</v>
      </c>
      <c r="B1147" s="117" t="s">
        <v>1125</v>
      </c>
      <c r="C1147" s="133" t="s">
        <v>139</v>
      </c>
      <c r="D1147" s="133" t="s">
        <v>1126</v>
      </c>
      <c r="E1147" s="423">
        <v>90</v>
      </c>
      <c r="F1147" s="441">
        <v>90</v>
      </c>
      <c r="G1147" s="118" t="s">
        <v>309</v>
      </c>
      <c r="H1147" s="141" t="s">
        <v>281</v>
      </c>
      <c r="I1147" s="119"/>
      <c r="J1147" s="119"/>
      <c r="K1147" s="119"/>
      <c r="L1147" s="119"/>
      <c r="M1147" s="119"/>
      <c r="N1147" s="119"/>
      <c r="O1147" s="119"/>
      <c r="P1147" s="119"/>
      <c r="Q1147" s="119"/>
      <c r="R1147" s="119"/>
      <c r="S1147" s="119"/>
      <c r="T1147" s="119"/>
      <c r="U1147" s="119"/>
      <c r="V1147" s="119"/>
      <c r="W1147" s="119"/>
      <c r="X1147" s="119"/>
      <c r="Y1147" s="119"/>
      <c r="Z1147" s="119"/>
      <c r="AA1147" s="119"/>
      <c r="AB1147" s="120"/>
      <c r="AC1147" s="120"/>
      <c r="AD1147" s="120"/>
      <c r="AE1147" s="120"/>
      <c r="AF1147" s="120"/>
      <c r="AG1147" s="120"/>
      <c r="AH1147" s="120"/>
      <c r="AI1147" s="100"/>
      <c r="AJ1147" s="101"/>
      <c r="AK1147" s="102"/>
      <c r="AL1147" s="120"/>
      <c r="AM1147" s="120"/>
      <c r="AN1147" s="120">
        <v>12</v>
      </c>
      <c r="AO1147" s="120">
        <v>12</v>
      </c>
      <c r="AP1147" s="120">
        <v>12</v>
      </c>
      <c r="AQ1147" s="120">
        <v>12</v>
      </c>
      <c r="AR1147" s="120">
        <v>12</v>
      </c>
      <c r="AS1147" s="120">
        <v>12</v>
      </c>
      <c r="AT1147" s="120">
        <v>12</v>
      </c>
      <c r="AU1147" s="120">
        <v>6</v>
      </c>
      <c r="AV1147" s="120"/>
      <c r="AW1147" s="120"/>
      <c r="AX1147" s="120"/>
      <c r="AY1147" s="120"/>
      <c r="AZ1147" s="120"/>
      <c r="BA1147" s="120"/>
      <c r="BB1147" s="120"/>
      <c r="BC1147" s="120"/>
      <c r="BD1147" s="83"/>
      <c r="BE1147" s="84"/>
      <c r="BF1147" s="84"/>
      <c r="BG1147" s="84"/>
      <c r="BH1147" s="85"/>
    </row>
    <row r="1148" spans="1:60" ht="17.25" customHeight="1" x14ac:dyDescent="0.25">
      <c r="A1148" s="206"/>
      <c r="B1148" s="117" t="s">
        <v>1125</v>
      </c>
      <c r="C1148" s="93" t="s">
        <v>67</v>
      </c>
      <c r="D1148" s="93" t="s">
        <v>1123</v>
      </c>
      <c r="E1148" s="140">
        <v>90</v>
      </c>
      <c r="F1148" s="441">
        <v>90</v>
      </c>
      <c r="G1148" s="79" t="s">
        <v>385</v>
      </c>
      <c r="H1148" s="141" t="s">
        <v>270</v>
      </c>
      <c r="I1148" s="119"/>
      <c r="J1148" s="119"/>
      <c r="K1148" s="119"/>
      <c r="L1148" s="119"/>
      <c r="M1148" s="119"/>
      <c r="N1148" s="119"/>
      <c r="O1148" s="119"/>
      <c r="P1148" s="119"/>
      <c r="Q1148" s="119"/>
      <c r="R1148" s="119"/>
      <c r="S1148" s="119"/>
      <c r="T1148" s="119"/>
      <c r="U1148" s="119"/>
      <c r="V1148" s="119">
        <v>12</v>
      </c>
      <c r="W1148" s="119">
        <v>12</v>
      </c>
      <c r="X1148" s="119">
        <v>12</v>
      </c>
      <c r="Y1148" s="119">
        <v>12</v>
      </c>
      <c r="Z1148" s="119">
        <v>12</v>
      </c>
      <c r="AA1148" s="119">
        <v>12</v>
      </c>
      <c r="AB1148" s="120">
        <v>12</v>
      </c>
      <c r="AC1148" s="120">
        <v>6</v>
      </c>
      <c r="AD1148" s="120"/>
      <c r="AE1148" s="120"/>
      <c r="AF1148" s="120"/>
      <c r="AG1148" s="120"/>
      <c r="AH1148" s="120"/>
      <c r="AI1148" s="100"/>
      <c r="AJ1148" s="101"/>
      <c r="AK1148" s="102"/>
      <c r="AL1148" s="120"/>
      <c r="AM1148" s="120"/>
      <c r="AN1148" s="120"/>
      <c r="AO1148" s="120"/>
      <c r="AP1148" s="120"/>
      <c r="AQ1148" s="120"/>
      <c r="AR1148" s="120"/>
      <c r="AS1148" s="120"/>
      <c r="AT1148" s="120"/>
      <c r="AU1148" s="120"/>
      <c r="AV1148" s="120"/>
      <c r="AW1148" s="120"/>
      <c r="AX1148" s="120"/>
      <c r="AY1148" s="120"/>
      <c r="AZ1148" s="120"/>
      <c r="BA1148" s="120"/>
      <c r="BB1148" s="120"/>
      <c r="BC1148" s="120"/>
      <c r="BD1148" s="83"/>
      <c r="BE1148" s="84"/>
      <c r="BF1148" s="84"/>
      <c r="BG1148" s="84"/>
      <c r="BH1148" s="85"/>
    </row>
    <row r="1149" spans="1:60" ht="17.25" customHeight="1" x14ac:dyDescent="0.25">
      <c r="A1149" s="206"/>
      <c r="B1149" s="117" t="s">
        <v>1125</v>
      </c>
      <c r="C1149" s="93" t="s">
        <v>98</v>
      </c>
      <c r="D1149" s="93" t="s">
        <v>1124</v>
      </c>
      <c r="E1149" s="140">
        <v>90</v>
      </c>
      <c r="F1149" s="441">
        <v>90</v>
      </c>
      <c r="G1149" s="79" t="s">
        <v>385</v>
      </c>
      <c r="H1149" s="141" t="s">
        <v>270</v>
      </c>
      <c r="I1149" s="119"/>
      <c r="J1149" s="119"/>
      <c r="K1149" s="119"/>
      <c r="L1149" s="119"/>
      <c r="M1149" s="119"/>
      <c r="N1149" s="119"/>
      <c r="O1149" s="119"/>
      <c r="P1149" s="119"/>
      <c r="Q1149" s="119"/>
      <c r="R1149" s="119"/>
      <c r="S1149" s="119"/>
      <c r="T1149" s="119"/>
      <c r="U1149" s="119"/>
      <c r="V1149" s="119"/>
      <c r="W1149" s="119"/>
      <c r="X1149" s="119"/>
      <c r="Y1149" s="119"/>
      <c r="Z1149" s="119"/>
      <c r="AA1149" s="119"/>
      <c r="AB1149" s="120"/>
      <c r="AC1149" s="120">
        <v>6</v>
      </c>
      <c r="AD1149" s="120">
        <v>12</v>
      </c>
      <c r="AE1149" s="120">
        <v>12</v>
      </c>
      <c r="AF1149" s="120">
        <v>12</v>
      </c>
      <c r="AG1149" s="120">
        <v>12</v>
      </c>
      <c r="AH1149" s="120">
        <v>12</v>
      </c>
      <c r="AI1149" s="100"/>
      <c r="AJ1149" s="101"/>
      <c r="AK1149" s="102"/>
      <c r="AL1149" s="120">
        <v>12</v>
      </c>
      <c r="AM1149" s="120">
        <v>12</v>
      </c>
      <c r="AN1149" s="120"/>
      <c r="AO1149" s="120"/>
      <c r="AP1149" s="120"/>
      <c r="AQ1149" s="120"/>
      <c r="AR1149" s="120"/>
      <c r="AS1149" s="120"/>
      <c r="AT1149" s="120"/>
      <c r="AU1149" s="120"/>
      <c r="AV1149" s="120"/>
      <c r="AW1149" s="120"/>
      <c r="AX1149" s="120"/>
      <c r="AY1149" s="120"/>
      <c r="AZ1149" s="120"/>
      <c r="BA1149" s="120"/>
      <c r="BB1149" s="120"/>
      <c r="BC1149" s="120"/>
      <c r="BD1149" s="83"/>
      <c r="BE1149" s="84"/>
      <c r="BF1149" s="84"/>
      <c r="BG1149" s="84"/>
      <c r="BH1149" s="85"/>
    </row>
    <row r="1150" spans="1:60" ht="17.25" customHeight="1" x14ac:dyDescent="0.25">
      <c r="A1150" s="206"/>
      <c r="B1150" s="117" t="s">
        <v>1125</v>
      </c>
      <c r="C1150" s="93" t="s">
        <v>47</v>
      </c>
      <c r="D1150" s="93" t="s">
        <v>1112</v>
      </c>
      <c r="E1150" s="140">
        <v>52</v>
      </c>
      <c r="F1150" s="441">
        <v>52</v>
      </c>
      <c r="G1150" s="79" t="s">
        <v>319</v>
      </c>
      <c r="H1150" s="141" t="s">
        <v>294</v>
      </c>
      <c r="I1150" s="119"/>
      <c r="J1150" s="119">
        <v>12</v>
      </c>
      <c r="K1150" s="119">
        <v>12</v>
      </c>
      <c r="L1150" s="119">
        <v>12</v>
      </c>
      <c r="M1150" s="119">
        <v>12</v>
      </c>
      <c r="N1150" s="119">
        <v>4</v>
      </c>
      <c r="O1150" s="81"/>
      <c r="P1150" s="119"/>
      <c r="Q1150" s="119"/>
      <c r="R1150" s="119"/>
      <c r="S1150" s="119"/>
      <c r="T1150" s="119"/>
      <c r="U1150" s="119"/>
      <c r="V1150" s="119"/>
      <c r="W1150" s="119"/>
      <c r="X1150" s="119"/>
      <c r="Y1150" s="119"/>
      <c r="Z1150" s="119"/>
      <c r="AA1150" s="119"/>
      <c r="AB1150" s="120"/>
      <c r="AC1150" s="120"/>
      <c r="AD1150" s="120"/>
      <c r="AE1150" s="120"/>
      <c r="AF1150" s="120"/>
      <c r="AG1150" s="120"/>
      <c r="AH1150" s="120"/>
      <c r="AI1150" s="100"/>
      <c r="AJ1150" s="101"/>
      <c r="AK1150" s="102"/>
      <c r="AL1150" s="120"/>
      <c r="AM1150" s="120"/>
      <c r="AN1150" s="120"/>
      <c r="AO1150" s="120"/>
      <c r="AP1150" s="120"/>
      <c r="AQ1150" s="120"/>
      <c r="AR1150" s="120"/>
      <c r="AS1150" s="120"/>
      <c r="AT1150" s="120"/>
      <c r="AU1150" s="120"/>
      <c r="AV1150" s="120"/>
      <c r="AW1150" s="120"/>
      <c r="AX1150" s="120"/>
      <c r="AY1150" s="120"/>
      <c r="AZ1150" s="120"/>
      <c r="BA1150" s="120"/>
      <c r="BB1150" s="120"/>
      <c r="BC1150" s="120"/>
      <c r="BD1150" s="83"/>
      <c r="BE1150" s="84"/>
      <c r="BF1150" s="84"/>
      <c r="BG1150" s="84"/>
      <c r="BH1150" s="85"/>
    </row>
    <row r="1151" spans="1:60" ht="17.25" customHeight="1" x14ac:dyDescent="0.25">
      <c r="A1151" s="206"/>
      <c r="B1151" s="117" t="s">
        <v>1125</v>
      </c>
      <c r="C1151" s="93" t="s">
        <v>49</v>
      </c>
      <c r="D1151" s="93" t="s">
        <v>1113</v>
      </c>
      <c r="E1151" s="140">
        <v>60</v>
      </c>
      <c r="F1151" s="441">
        <v>60</v>
      </c>
      <c r="G1151" s="79" t="s">
        <v>319</v>
      </c>
      <c r="H1151" s="141" t="s">
        <v>294</v>
      </c>
      <c r="I1151" s="119"/>
      <c r="J1151" s="119"/>
      <c r="K1151" s="119"/>
      <c r="L1151" s="119"/>
      <c r="M1151" s="119"/>
      <c r="N1151" s="119"/>
      <c r="O1151" s="119"/>
      <c r="P1151" s="119"/>
      <c r="Q1151" s="119">
        <v>12</v>
      </c>
      <c r="R1151" s="119">
        <v>12</v>
      </c>
      <c r="S1151" s="119">
        <v>12</v>
      </c>
      <c r="T1151" s="119">
        <v>12</v>
      </c>
      <c r="U1151" s="119">
        <v>12</v>
      </c>
      <c r="V1151" s="119"/>
      <c r="W1151" s="119"/>
      <c r="X1151" s="119"/>
      <c r="Y1151" s="119"/>
      <c r="Z1151" s="119"/>
      <c r="AA1151" s="119"/>
      <c r="AB1151" s="120"/>
      <c r="AC1151" s="120"/>
      <c r="AD1151" s="120"/>
      <c r="AE1151" s="120"/>
      <c r="AF1151" s="120"/>
      <c r="AG1151" s="120"/>
      <c r="AH1151" s="120"/>
      <c r="AI1151" s="100"/>
      <c r="AJ1151" s="101"/>
      <c r="AK1151" s="102"/>
      <c r="AL1151" s="120"/>
      <c r="AM1151" s="120"/>
      <c r="AN1151" s="120"/>
      <c r="AO1151" s="120"/>
      <c r="AP1151" s="120"/>
      <c r="AQ1151" s="120"/>
      <c r="AR1151" s="120"/>
      <c r="AS1151" s="120"/>
      <c r="AT1151" s="120"/>
      <c r="AU1151" s="120"/>
      <c r="AV1151" s="120"/>
      <c r="AW1151" s="120"/>
      <c r="AX1151" s="120"/>
      <c r="AY1151" s="120"/>
      <c r="AZ1151" s="120"/>
      <c r="BA1151" s="120"/>
      <c r="BB1151" s="120"/>
      <c r="BC1151" s="120"/>
      <c r="BD1151" s="83"/>
      <c r="BE1151" s="84"/>
      <c r="BF1151" s="84"/>
      <c r="BG1151" s="84"/>
      <c r="BH1151" s="85"/>
    </row>
    <row r="1152" spans="1:60" ht="17.25" customHeight="1" x14ac:dyDescent="0.25">
      <c r="A1152" s="206"/>
      <c r="B1152" s="117" t="s">
        <v>1125</v>
      </c>
      <c r="C1152" s="93" t="s">
        <v>50</v>
      </c>
      <c r="D1152" s="93" t="s">
        <v>1114</v>
      </c>
      <c r="E1152" s="140">
        <v>90</v>
      </c>
      <c r="F1152" s="441">
        <v>90</v>
      </c>
      <c r="G1152" s="79" t="s">
        <v>339</v>
      </c>
      <c r="H1152" s="141" t="s">
        <v>291</v>
      </c>
      <c r="I1152" s="119"/>
      <c r="J1152" s="119"/>
      <c r="K1152" s="119"/>
      <c r="L1152" s="119"/>
      <c r="M1152" s="119"/>
      <c r="N1152" s="119"/>
      <c r="O1152" s="119"/>
      <c r="P1152" s="119"/>
      <c r="Q1152" s="119"/>
      <c r="R1152" s="119"/>
      <c r="S1152" s="119"/>
      <c r="T1152" s="119"/>
      <c r="U1152" s="119"/>
      <c r="V1152" s="119"/>
      <c r="W1152" s="119"/>
      <c r="X1152" s="119"/>
      <c r="Y1152" s="119"/>
      <c r="Z1152" s="119"/>
      <c r="AA1152" s="119"/>
      <c r="AB1152" s="120"/>
      <c r="AC1152" s="120"/>
      <c r="AD1152" s="120"/>
      <c r="AE1152" s="120"/>
      <c r="AF1152" s="120"/>
      <c r="AG1152" s="120"/>
      <c r="AH1152" s="120"/>
      <c r="AI1152" s="100"/>
      <c r="AJ1152" s="101"/>
      <c r="AK1152" s="102"/>
      <c r="AL1152" s="120"/>
      <c r="AM1152" s="120"/>
      <c r="AN1152" s="120"/>
      <c r="AO1152" s="120"/>
      <c r="AP1152" s="120"/>
      <c r="AQ1152" s="120"/>
      <c r="AR1152" s="120"/>
      <c r="AS1152" s="120"/>
      <c r="AT1152" s="120"/>
      <c r="AU1152" s="120">
        <v>6</v>
      </c>
      <c r="AV1152" s="120">
        <v>12</v>
      </c>
      <c r="AW1152" s="120">
        <v>12</v>
      </c>
      <c r="AX1152" s="120">
        <v>12</v>
      </c>
      <c r="AY1152" s="120">
        <v>12</v>
      </c>
      <c r="AZ1152" s="120">
        <v>12</v>
      </c>
      <c r="BA1152" s="120">
        <v>12</v>
      </c>
      <c r="BB1152" s="120">
        <v>12</v>
      </c>
      <c r="BC1152" s="120"/>
      <c r="BD1152" s="83"/>
      <c r="BE1152" s="84"/>
      <c r="BF1152" s="84"/>
      <c r="BG1152" s="84"/>
      <c r="BH1152" s="85"/>
    </row>
    <row r="1153" spans="1:60" s="106" customFormat="1" ht="17.25" customHeight="1" x14ac:dyDescent="0.2">
      <c r="A1153" s="472"/>
      <c r="B1153" s="94">
        <v>10</v>
      </c>
      <c r="C1153" s="816" t="s">
        <v>1814</v>
      </c>
      <c r="D1153" s="95" t="s">
        <v>843</v>
      </c>
      <c r="E1153" s="95">
        <f>SUM(E1147:E1152)</f>
        <v>472</v>
      </c>
      <c r="F1153" s="765">
        <f>SUM(F1147:F1152)</f>
        <v>472</v>
      </c>
      <c r="G1153" s="96"/>
      <c r="H1153" s="113"/>
      <c r="I1153" s="99"/>
      <c r="J1153" s="99">
        <f t="shared" ref="J1153:BH1153" si="101">SUM(J1147:J1152)</f>
        <v>12</v>
      </c>
      <c r="K1153" s="99">
        <f t="shared" si="101"/>
        <v>12</v>
      </c>
      <c r="L1153" s="99">
        <f t="shared" si="101"/>
        <v>12</v>
      </c>
      <c r="M1153" s="99">
        <f t="shared" si="101"/>
        <v>12</v>
      </c>
      <c r="N1153" s="99">
        <f t="shared" si="101"/>
        <v>4</v>
      </c>
      <c r="O1153" s="99">
        <f t="shared" si="101"/>
        <v>0</v>
      </c>
      <c r="P1153" s="99">
        <f t="shared" si="101"/>
        <v>0</v>
      </c>
      <c r="Q1153" s="99">
        <f t="shared" si="101"/>
        <v>12</v>
      </c>
      <c r="R1153" s="99">
        <f t="shared" si="101"/>
        <v>12</v>
      </c>
      <c r="S1153" s="99">
        <f t="shared" si="101"/>
        <v>12</v>
      </c>
      <c r="T1153" s="99">
        <f t="shared" si="101"/>
        <v>12</v>
      </c>
      <c r="U1153" s="99">
        <f t="shared" si="101"/>
        <v>12</v>
      </c>
      <c r="V1153" s="99">
        <f t="shared" si="101"/>
        <v>12</v>
      </c>
      <c r="W1153" s="99">
        <f t="shared" si="101"/>
        <v>12</v>
      </c>
      <c r="X1153" s="99">
        <f t="shared" si="101"/>
        <v>12</v>
      </c>
      <c r="Y1153" s="99">
        <f t="shared" si="101"/>
        <v>12</v>
      </c>
      <c r="Z1153" s="99">
        <f t="shared" si="101"/>
        <v>12</v>
      </c>
      <c r="AA1153" s="99">
        <f t="shared" si="101"/>
        <v>12</v>
      </c>
      <c r="AB1153" s="99">
        <f t="shared" si="101"/>
        <v>12</v>
      </c>
      <c r="AC1153" s="99">
        <f t="shared" si="101"/>
        <v>12</v>
      </c>
      <c r="AD1153" s="99">
        <f t="shared" si="101"/>
        <v>12</v>
      </c>
      <c r="AE1153" s="99">
        <f t="shared" si="101"/>
        <v>12</v>
      </c>
      <c r="AF1153" s="99">
        <f t="shared" si="101"/>
        <v>12</v>
      </c>
      <c r="AG1153" s="99">
        <f t="shared" si="101"/>
        <v>12</v>
      </c>
      <c r="AH1153" s="99">
        <f t="shared" si="101"/>
        <v>12</v>
      </c>
      <c r="AI1153" s="123">
        <f t="shared" si="101"/>
        <v>0</v>
      </c>
      <c r="AJ1153" s="124">
        <f t="shared" si="101"/>
        <v>0</v>
      </c>
      <c r="AK1153" s="125">
        <f t="shared" si="101"/>
        <v>0</v>
      </c>
      <c r="AL1153" s="99">
        <f t="shared" si="101"/>
        <v>12</v>
      </c>
      <c r="AM1153" s="99">
        <f t="shared" si="101"/>
        <v>12</v>
      </c>
      <c r="AN1153" s="99">
        <f t="shared" si="101"/>
        <v>12</v>
      </c>
      <c r="AO1153" s="99">
        <f t="shared" si="101"/>
        <v>12</v>
      </c>
      <c r="AP1153" s="99">
        <f t="shared" si="101"/>
        <v>12</v>
      </c>
      <c r="AQ1153" s="99">
        <f t="shared" si="101"/>
        <v>12</v>
      </c>
      <c r="AR1153" s="99">
        <f t="shared" si="101"/>
        <v>12</v>
      </c>
      <c r="AS1153" s="99">
        <f t="shared" si="101"/>
        <v>12</v>
      </c>
      <c r="AT1153" s="99">
        <f t="shared" si="101"/>
        <v>12</v>
      </c>
      <c r="AU1153" s="99">
        <f t="shared" si="101"/>
        <v>12</v>
      </c>
      <c r="AV1153" s="99">
        <f t="shared" si="101"/>
        <v>12</v>
      </c>
      <c r="AW1153" s="99">
        <f t="shared" si="101"/>
        <v>12</v>
      </c>
      <c r="AX1153" s="99">
        <f t="shared" si="101"/>
        <v>12</v>
      </c>
      <c r="AY1153" s="99">
        <f t="shared" si="101"/>
        <v>12</v>
      </c>
      <c r="AZ1153" s="99">
        <f t="shared" si="101"/>
        <v>12</v>
      </c>
      <c r="BA1153" s="99">
        <f t="shared" si="101"/>
        <v>12</v>
      </c>
      <c r="BB1153" s="99">
        <f t="shared" si="101"/>
        <v>12</v>
      </c>
      <c r="BC1153" s="99">
        <f t="shared" si="101"/>
        <v>0</v>
      </c>
      <c r="BD1153" s="126">
        <f t="shared" si="101"/>
        <v>0</v>
      </c>
      <c r="BE1153" s="127">
        <f t="shared" si="101"/>
        <v>0</v>
      </c>
      <c r="BF1153" s="127">
        <f t="shared" si="101"/>
        <v>0</v>
      </c>
      <c r="BG1153" s="127">
        <f t="shared" si="101"/>
        <v>0</v>
      </c>
      <c r="BH1153" s="128">
        <f t="shared" si="101"/>
        <v>0</v>
      </c>
    </row>
    <row r="1154" spans="1:60" ht="15" x14ac:dyDescent="0.25">
      <c r="A1154" s="471">
        <v>7</v>
      </c>
      <c r="B1154" s="117" t="s">
        <v>297</v>
      </c>
      <c r="C1154" s="133" t="s">
        <v>50</v>
      </c>
      <c r="D1154" s="133" t="s">
        <v>1127</v>
      </c>
      <c r="E1154" s="423">
        <v>96</v>
      </c>
      <c r="F1154" s="77">
        <f t="shared" ref="F1154:F1170" si="102">IF(LEFT(E1154,1)="*","", IF(LEFT(C1154,2)="MĐ",E1154*2,E1154))</f>
        <v>192</v>
      </c>
      <c r="G1154" s="475" t="s">
        <v>303</v>
      </c>
      <c r="H1154" s="474" t="s">
        <v>287</v>
      </c>
      <c r="I1154" s="119"/>
      <c r="J1154" s="119"/>
      <c r="K1154" s="119"/>
      <c r="L1154" s="119"/>
      <c r="M1154" s="119"/>
      <c r="N1154" s="119"/>
      <c r="O1154" s="119"/>
      <c r="P1154" s="119">
        <v>12</v>
      </c>
      <c r="Q1154" s="119">
        <v>12</v>
      </c>
      <c r="R1154" s="119">
        <v>12</v>
      </c>
      <c r="S1154" s="119">
        <v>12</v>
      </c>
      <c r="T1154" s="119">
        <v>12</v>
      </c>
      <c r="U1154" s="119">
        <v>12</v>
      </c>
      <c r="V1154" s="119">
        <v>12</v>
      </c>
      <c r="W1154" s="119">
        <v>12</v>
      </c>
      <c r="X1154" s="119"/>
      <c r="Y1154" s="119"/>
      <c r="Z1154" s="119"/>
      <c r="AA1154" s="119"/>
      <c r="AB1154" s="120"/>
      <c r="AC1154" s="120"/>
      <c r="AD1154" s="120"/>
      <c r="AE1154" s="120"/>
      <c r="AF1154" s="120"/>
      <c r="AG1154" s="120"/>
      <c r="AH1154" s="120"/>
      <c r="AI1154" s="100"/>
      <c r="AJ1154" s="101"/>
      <c r="AK1154" s="102"/>
      <c r="AL1154" s="120"/>
      <c r="AM1154" s="120"/>
      <c r="AN1154" s="120"/>
      <c r="AO1154" s="120"/>
      <c r="AP1154" s="120"/>
      <c r="AQ1154" s="120"/>
      <c r="AR1154" s="120"/>
      <c r="AS1154" s="120"/>
      <c r="AT1154" s="120"/>
      <c r="AU1154" s="120"/>
      <c r="AV1154" s="120"/>
      <c r="AW1154" s="120"/>
      <c r="AX1154" s="120"/>
      <c r="AY1154" s="120"/>
      <c r="AZ1154" s="120"/>
      <c r="BA1154" s="120"/>
      <c r="BB1154" s="120"/>
      <c r="BC1154" s="120"/>
      <c r="BD1154" s="83"/>
      <c r="BE1154" s="84"/>
      <c r="BF1154" s="84"/>
      <c r="BG1154" s="84"/>
      <c r="BH1154" s="85"/>
    </row>
    <row r="1155" spans="1:60" ht="15" x14ac:dyDescent="0.25">
      <c r="A1155" s="206"/>
      <c r="B1155" s="117" t="s">
        <v>297</v>
      </c>
      <c r="C1155" s="133" t="s">
        <v>50</v>
      </c>
      <c r="D1155" s="133" t="s">
        <v>1127</v>
      </c>
      <c r="E1155" s="423">
        <v>24</v>
      </c>
      <c r="F1155" s="77">
        <f t="shared" si="102"/>
        <v>48</v>
      </c>
      <c r="G1155" s="475" t="s">
        <v>342</v>
      </c>
      <c r="H1155" s="474" t="s">
        <v>288</v>
      </c>
      <c r="I1155" s="119"/>
      <c r="J1155" s="119"/>
      <c r="K1155" s="119"/>
      <c r="L1155" s="119"/>
      <c r="M1155" s="119"/>
      <c r="N1155" s="119">
        <v>12</v>
      </c>
      <c r="O1155" s="119">
        <v>12</v>
      </c>
      <c r="P1155" s="119"/>
      <c r="Q1155" s="119"/>
      <c r="R1155" s="119"/>
      <c r="S1155" s="119"/>
      <c r="T1155" s="119"/>
      <c r="U1155" s="119"/>
      <c r="V1155" s="119"/>
      <c r="W1155" s="119"/>
      <c r="X1155" s="119"/>
      <c r="Y1155" s="119"/>
      <c r="Z1155" s="119"/>
      <c r="AA1155" s="119"/>
      <c r="AB1155" s="120"/>
      <c r="AC1155" s="120"/>
      <c r="AD1155" s="120"/>
      <c r="AE1155" s="120"/>
      <c r="AF1155" s="120"/>
      <c r="AG1155" s="120"/>
      <c r="AH1155" s="120"/>
      <c r="AI1155" s="100"/>
      <c r="AJ1155" s="101"/>
      <c r="AK1155" s="102"/>
      <c r="AL1155" s="120"/>
      <c r="AM1155" s="120"/>
      <c r="AN1155" s="120"/>
      <c r="AO1155" s="120"/>
      <c r="AP1155" s="120"/>
      <c r="AQ1155" s="120"/>
      <c r="AR1155" s="120"/>
      <c r="AS1155" s="120"/>
      <c r="AT1155" s="120"/>
      <c r="AU1155" s="120"/>
      <c r="AV1155" s="120"/>
      <c r="AW1155" s="120"/>
      <c r="AX1155" s="120"/>
      <c r="AY1155" s="120"/>
      <c r="AZ1155" s="120"/>
      <c r="BA1155" s="120"/>
      <c r="BB1155" s="120"/>
      <c r="BC1155" s="120"/>
      <c r="BD1155" s="83"/>
      <c r="BE1155" s="84"/>
      <c r="BF1155" s="84"/>
      <c r="BG1155" s="84"/>
      <c r="BH1155" s="85"/>
    </row>
    <row r="1156" spans="1:60" ht="17.25" customHeight="1" x14ac:dyDescent="0.25">
      <c r="A1156" s="206"/>
      <c r="B1156" s="117" t="s">
        <v>297</v>
      </c>
      <c r="C1156" s="93" t="s">
        <v>51</v>
      </c>
      <c r="D1156" s="93" t="s">
        <v>1128</v>
      </c>
      <c r="E1156" s="140">
        <v>48</v>
      </c>
      <c r="F1156" s="77">
        <f t="shared" si="102"/>
        <v>96</v>
      </c>
      <c r="G1156" s="79" t="s">
        <v>342</v>
      </c>
      <c r="H1156" s="141" t="s">
        <v>288</v>
      </c>
      <c r="I1156" s="119"/>
      <c r="J1156" s="119">
        <v>12</v>
      </c>
      <c r="K1156" s="119">
        <v>12</v>
      </c>
      <c r="L1156" s="119">
        <v>12</v>
      </c>
      <c r="M1156" s="119">
        <v>12</v>
      </c>
      <c r="N1156" s="119"/>
      <c r="O1156" s="119"/>
      <c r="P1156" s="119"/>
      <c r="Q1156" s="119"/>
      <c r="R1156" s="119"/>
      <c r="S1156" s="119"/>
      <c r="T1156" s="119"/>
      <c r="U1156" s="119"/>
      <c r="V1156" s="119"/>
      <c r="W1156" s="119"/>
      <c r="X1156" s="119"/>
      <c r="Y1156" s="119"/>
      <c r="Z1156" s="119"/>
      <c r="AA1156" s="119"/>
      <c r="AB1156" s="120"/>
      <c r="AC1156" s="120"/>
      <c r="AD1156" s="120"/>
      <c r="AE1156" s="120"/>
      <c r="AF1156" s="120"/>
      <c r="AG1156" s="120"/>
      <c r="AH1156" s="120"/>
      <c r="AI1156" s="100"/>
      <c r="AJ1156" s="101"/>
      <c r="AK1156" s="102"/>
      <c r="AL1156" s="120"/>
      <c r="AM1156" s="120"/>
      <c r="AN1156" s="120"/>
      <c r="AO1156" s="120"/>
      <c r="AP1156" s="120"/>
      <c r="AQ1156" s="120"/>
      <c r="AR1156" s="120"/>
      <c r="AS1156" s="120"/>
      <c r="AT1156" s="120"/>
      <c r="AU1156" s="120"/>
      <c r="AV1156" s="120"/>
      <c r="AW1156" s="120"/>
      <c r="AX1156" s="120"/>
      <c r="AY1156" s="120"/>
      <c r="AZ1156" s="120"/>
      <c r="BA1156" s="120"/>
      <c r="BB1156" s="120"/>
      <c r="BC1156" s="120"/>
      <c r="BD1156" s="83"/>
      <c r="BE1156" s="84"/>
      <c r="BF1156" s="84"/>
      <c r="BG1156" s="84"/>
      <c r="BH1156" s="85"/>
    </row>
    <row r="1157" spans="1:60" ht="17.25" customHeight="1" x14ac:dyDescent="0.25">
      <c r="A1157" s="206"/>
      <c r="B1157" s="117" t="s">
        <v>297</v>
      </c>
      <c r="C1157" s="93" t="s">
        <v>138</v>
      </c>
      <c r="D1157" s="93" t="s">
        <v>149</v>
      </c>
      <c r="E1157" s="140">
        <v>30</v>
      </c>
      <c r="F1157" s="77">
        <f t="shared" si="102"/>
        <v>30</v>
      </c>
      <c r="G1157" s="79" t="s">
        <v>329</v>
      </c>
      <c r="H1157" s="141" t="s">
        <v>416</v>
      </c>
      <c r="I1157" s="119"/>
      <c r="J1157" s="119"/>
      <c r="K1157" s="119"/>
      <c r="L1157" s="119"/>
      <c r="M1157" s="119"/>
      <c r="N1157" s="119"/>
      <c r="O1157" s="119"/>
      <c r="P1157" s="119"/>
      <c r="Q1157" s="119"/>
      <c r="R1157" s="119"/>
      <c r="S1157" s="119"/>
      <c r="T1157" s="119"/>
      <c r="U1157" s="119"/>
      <c r="V1157" s="119"/>
      <c r="W1157" s="119"/>
      <c r="X1157" s="119"/>
      <c r="Y1157" s="119"/>
      <c r="Z1157" s="119"/>
      <c r="AA1157" s="119"/>
      <c r="AB1157" s="120"/>
      <c r="AC1157" s="120">
        <v>15</v>
      </c>
      <c r="AD1157" s="120">
        <v>15</v>
      </c>
      <c r="AE1157" s="120"/>
      <c r="AF1157" s="120"/>
      <c r="AG1157" s="120"/>
      <c r="AH1157" s="120"/>
      <c r="AI1157" s="100"/>
      <c r="AJ1157" s="101"/>
      <c r="AK1157" s="102"/>
      <c r="AL1157" s="120"/>
      <c r="AM1157" s="120"/>
      <c r="AN1157" s="120"/>
      <c r="AO1157" s="120"/>
      <c r="AP1157" s="120"/>
      <c r="AQ1157" s="120"/>
      <c r="AR1157" s="120"/>
      <c r="AS1157" s="120"/>
      <c r="AT1157" s="120"/>
      <c r="AU1157" s="120"/>
      <c r="AV1157" s="120"/>
      <c r="AW1157" s="120"/>
      <c r="AX1157" s="120"/>
      <c r="AY1157" s="120"/>
      <c r="AZ1157" s="120"/>
      <c r="BA1157" s="120"/>
      <c r="BB1157" s="120"/>
      <c r="BC1157" s="120"/>
      <c r="BD1157" s="83"/>
      <c r="BE1157" s="84"/>
      <c r="BF1157" s="84"/>
      <c r="BG1157" s="84"/>
      <c r="BH1157" s="85"/>
    </row>
    <row r="1158" spans="1:60" ht="17.25" customHeight="1" x14ac:dyDescent="0.25">
      <c r="A1158" s="206"/>
      <c r="B1158" s="117" t="s">
        <v>297</v>
      </c>
      <c r="C1158" s="93" t="s">
        <v>128</v>
      </c>
      <c r="D1158" s="93" t="s">
        <v>862</v>
      </c>
      <c r="E1158" s="140">
        <v>45</v>
      </c>
      <c r="F1158" s="77">
        <f t="shared" si="102"/>
        <v>45</v>
      </c>
      <c r="G1158" s="79" t="s">
        <v>863</v>
      </c>
      <c r="H1158" s="141" t="s">
        <v>414</v>
      </c>
      <c r="I1158" s="119"/>
      <c r="J1158" s="119"/>
      <c r="K1158" s="119"/>
      <c r="L1158" s="119"/>
      <c r="M1158" s="119"/>
      <c r="N1158" s="119"/>
      <c r="O1158" s="119"/>
      <c r="P1158" s="119"/>
      <c r="Q1158" s="119"/>
      <c r="R1158" s="119"/>
      <c r="S1158" s="119"/>
      <c r="T1158" s="119"/>
      <c r="U1158" s="119"/>
      <c r="V1158" s="119"/>
      <c r="W1158" s="119"/>
      <c r="X1158" s="119"/>
      <c r="Y1158" s="119"/>
      <c r="Z1158" s="119"/>
      <c r="AA1158" s="119"/>
      <c r="AB1158" s="120"/>
      <c r="AC1158" s="120"/>
      <c r="AD1158" s="120"/>
      <c r="AE1158" s="120">
        <v>15</v>
      </c>
      <c r="AF1158" s="120">
        <v>15</v>
      </c>
      <c r="AG1158" s="120">
        <v>15</v>
      </c>
      <c r="AH1158" s="120"/>
      <c r="AI1158" s="100"/>
      <c r="AJ1158" s="101"/>
      <c r="AK1158" s="102"/>
      <c r="AL1158" s="120"/>
      <c r="AM1158" s="120"/>
      <c r="AN1158" s="120"/>
      <c r="AO1158" s="120"/>
      <c r="AP1158" s="120"/>
      <c r="AQ1158" s="120"/>
      <c r="AR1158" s="120"/>
      <c r="AS1158" s="120"/>
      <c r="AT1158" s="120"/>
      <c r="AU1158" s="120"/>
      <c r="AV1158" s="120"/>
      <c r="AW1158" s="120"/>
      <c r="AX1158" s="120"/>
      <c r="AY1158" s="120"/>
      <c r="AZ1158" s="120"/>
      <c r="BA1158" s="120"/>
      <c r="BB1158" s="120"/>
      <c r="BC1158" s="120"/>
      <c r="BD1158" s="83"/>
      <c r="BE1158" s="84"/>
      <c r="BF1158" s="84"/>
      <c r="BG1158" s="84"/>
      <c r="BH1158" s="85"/>
    </row>
    <row r="1159" spans="1:60" ht="17.25" customHeight="1" x14ac:dyDescent="0.25">
      <c r="A1159" s="206"/>
      <c r="B1159" s="117" t="s">
        <v>297</v>
      </c>
      <c r="C1159" s="93" t="s">
        <v>129</v>
      </c>
      <c r="D1159" s="93" t="s">
        <v>852</v>
      </c>
      <c r="E1159" s="140">
        <v>90</v>
      </c>
      <c r="F1159" s="77">
        <f t="shared" si="102"/>
        <v>90</v>
      </c>
      <c r="G1159" s="79" t="s">
        <v>370</v>
      </c>
      <c r="H1159" s="141" t="s">
        <v>144</v>
      </c>
      <c r="I1159" s="119"/>
      <c r="J1159" s="119"/>
      <c r="K1159" s="119"/>
      <c r="L1159" s="119"/>
      <c r="M1159" s="119"/>
      <c r="N1159" s="119"/>
      <c r="O1159" s="119"/>
      <c r="P1159" s="119"/>
      <c r="Q1159" s="119"/>
      <c r="R1159" s="119"/>
      <c r="S1159" s="119"/>
      <c r="T1159" s="119"/>
      <c r="U1159" s="119"/>
      <c r="V1159" s="119"/>
      <c r="W1159" s="119"/>
      <c r="X1159" s="119"/>
      <c r="Y1159" s="119"/>
      <c r="Z1159" s="119"/>
      <c r="AA1159" s="119"/>
      <c r="AB1159" s="120"/>
      <c r="AC1159" s="120"/>
      <c r="AD1159" s="120"/>
      <c r="AE1159" s="120"/>
      <c r="AF1159" s="120"/>
      <c r="AG1159" s="120"/>
      <c r="AH1159" s="120"/>
      <c r="AI1159" s="100"/>
      <c r="AJ1159" s="101"/>
      <c r="AK1159" s="102"/>
      <c r="AL1159" s="120">
        <v>15</v>
      </c>
      <c r="AM1159" s="120">
        <v>15</v>
      </c>
      <c r="AN1159" s="120">
        <v>15</v>
      </c>
      <c r="AO1159" s="120">
        <v>15</v>
      </c>
      <c r="AP1159" s="120">
        <v>15</v>
      </c>
      <c r="AQ1159" s="120">
        <v>15</v>
      </c>
      <c r="AR1159" s="120"/>
      <c r="AS1159" s="120"/>
      <c r="AT1159" s="120"/>
      <c r="AU1159" s="120"/>
      <c r="AV1159" s="120"/>
      <c r="AW1159" s="120"/>
      <c r="AX1159" s="120"/>
      <c r="AY1159" s="120"/>
      <c r="AZ1159" s="120"/>
      <c r="BA1159" s="120"/>
      <c r="BB1159" s="120"/>
      <c r="BC1159" s="120"/>
      <c r="BD1159" s="83"/>
      <c r="BE1159" s="84"/>
      <c r="BF1159" s="84"/>
      <c r="BG1159" s="84"/>
      <c r="BH1159" s="85"/>
    </row>
    <row r="1160" spans="1:60" ht="17.25" customHeight="1" x14ac:dyDescent="0.25">
      <c r="A1160" s="206"/>
      <c r="B1160" s="117" t="s">
        <v>297</v>
      </c>
      <c r="C1160" s="93" t="s">
        <v>123</v>
      </c>
      <c r="D1160" s="93" t="s">
        <v>124</v>
      </c>
      <c r="E1160" s="140">
        <v>45</v>
      </c>
      <c r="F1160" s="77">
        <f t="shared" si="102"/>
        <v>45</v>
      </c>
      <c r="G1160" s="79" t="s">
        <v>374</v>
      </c>
      <c r="H1160" s="141" t="s">
        <v>132</v>
      </c>
      <c r="I1160" s="119"/>
      <c r="J1160" s="119"/>
      <c r="K1160" s="119"/>
      <c r="L1160" s="119"/>
      <c r="M1160" s="119"/>
      <c r="N1160" s="119"/>
      <c r="O1160" s="119"/>
      <c r="P1160" s="119"/>
      <c r="Q1160" s="119"/>
      <c r="R1160" s="119"/>
      <c r="S1160" s="119"/>
      <c r="T1160" s="119"/>
      <c r="U1160" s="119"/>
      <c r="V1160" s="119"/>
      <c r="W1160" s="119"/>
      <c r="X1160" s="119"/>
      <c r="Y1160" s="119"/>
      <c r="Z1160" s="119"/>
      <c r="AA1160" s="119"/>
      <c r="AB1160" s="120"/>
      <c r="AC1160" s="120"/>
      <c r="AD1160" s="120"/>
      <c r="AE1160" s="120"/>
      <c r="AF1160" s="120"/>
      <c r="AG1160" s="120"/>
      <c r="AH1160" s="120"/>
      <c r="AI1160" s="100"/>
      <c r="AJ1160" s="101"/>
      <c r="AK1160" s="102"/>
      <c r="AL1160" s="120"/>
      <c r="AM1160" s="120"/>
      <c r="AN1160" s="120"/>
      <c r="AO1160" s="120"/>
      <c r="AP1160" s="120"/>
      <c r="AQ1160" s="120"/>
      <c r="AR1160" s="120">
        <v>15</v>
      </c>
      <c r="AS1160" s="120">
        <v>15</v>
      </c>
      <c r="AT1160" s="120">
        <v>15</v>
      </c>
      <c r="AU1160" s="120"/>
      <c r="AV1160" s="120"/>
      <c r="AW1160" s="120"/>
      <c r="AX1160" s="120"/>
      <c r="AY1160" s="120"/>
      <c r="AZ1160" s="120"/>
      <c r="BA1160" s="120"/>
      <c r="BB1160" s="120"/>
      <c r="BC1160" s="120"/>
      <c r="BD1160" s="83"/>
      <c r="BE1160" s="84"/>
      <c r="BF1160" s="84"/>
      <c r="BG1160" s="84"/>
      <c r="BH1160" s="85"/>
    </row>
    <row r="1161" spans="1:60" s="106" customFormat="1" ht="17.25" customHeight="1" x14ac:dyDescent="0.2">
      <c r="A1161" s="472"/>
      <c r="B1161" s="424">
        <v>20</v>
      </c>
      <c r="C1161" s="816" t="s">
        <v>1816</v>
      </c>
      <c r="D1161" s="95" t="s">
        <v>843</v>
      </c>
      <c r="E1161" s="95">
        <f>SUM(E1154:E1160)</f>
        <v>378</v>
      </c>
      <c r="F1161" s="765">
        <f>SUM(F1154:F1160)</f>
        <v>546</v>
      </c>
      <c r="G1161" s="96"/>
      <c r="H1161" s="113"/>
      <c r="I1161" s="99"/>
      <c r="J1161" s="99">
        <f t="shared" ref="J1161:BH1161" si="103">SUM(J1154:J1160)</f>
        <v>12</v>
      </c>
      <c r="K1161" s="99">
        <f t="shared" si="103"/>
        <v>12</v>
      </c>
      <c r="L1161" s="99">
        <f t="shared" si="103"/>
        <v>12</v>
      </c>
      <c r="M1161" s="99">
        <f t="shared" si="103"/>
        <v>12</v>
      </c>
      <c r="N1161" s="99">
        <f t="shared" si="103"/>
        <v>12</v>
      </c>
      <c r="O1161" s="99">
        <f t="shared" si="103"/>
        <v>12</v>
      </c>
      <c r="P1161" s="99">
        <f t="shared" si="103"/>
        <v>12</v>
      </c>
      <c r="Q1161" s="99">
        <f t="shared" si="103"/>
        <v>12</v>
      </c>
      <c r="R1161" s="99">
        <f t="shared" si="103"/>
        <v>12</v>
      </c>
      <c r="S1161" s="99">
        <f t="shared" si="103"/>
        <v>12</v>
      </c>
      <c r="T1161" s="99">
        <f t="shared" si="103"/>
        <v>12</v>
      </c>
      <c r="U1161" s="99">
        <f t="shared" si="103"/>
        <v>12</v>
      </c>
      <c r="V1161" s="99">
        <f t="shared" si="103"/>
        <v>12</v>
      </c>
      <c r="W1161" s="99">
        <f t="shared" si="103"/>
        <v>12</v>
      </c>
      <c r="X1161" s="99">
        <f t="shared" si="103"/>
        <v>0</v>
      </c>
      <c r="Y1161" s="99">
        <f t="shared" si="103"/>
        <v>0</v>
      </c>
      <c r="Z1161" s="99">
        <f t="shared" si="103"/>
        <v>0</v>
      </c>
      <c r="AA1161" s="99">
        <f t="shared" si="103"/>
        <v>0</v>
      </c>
      <c r="AB1161" s="99">
        <f t="shared" si="103"/>
        <v>0</v>
      </c>
      <c r="AC1161" s="99">
        <f t="shared" si="103"/>
        <v>15</v>
      </c>
      <c r="AD1161" s="99">
        <f t="shared" si="103"/>
        <v>15</v>
      </c>
      <c r="AE1161" s="99">
        <f t="shared" si="103"/>
        <v>15</v>
      </c>
      <c r="AF1161" s="99">
        <f t="shared" si="103"/>
        <v>15</v>
      </c>
      <c r="AG1161" s="99">
        <f t="shared" si="103"/>
        <v>15</v>
      </c>
      <c r="AH1161" s="99">
        <f t="shared" si="103"/>
        <v>0</v>
      </c>
      <c r="AI1161" s="123">
        <f t="shared" si="103"/>
        <v>0</v>
      </c>
      <c r="AJ1161" s="124">
        <f t="shared" si="103"/>
        <v>0</v>
      </c>
      <c r="AK1161" s="125">
        <f t="shared" si="103"/>
        <v>0</v>
      </c>
      <c r="AL1161" s="99">
        <f t="shared" si="103"/>
        <v>15</v>
      </c>
      <c r="AM1161" s="99">
        <f t="shared" si="103"/>
        <v>15</v>
      </c>
      <c r="AN1161" s="99">
        <f t="shared" si="103"/>
        <v>15</v>
      </c>
      <c r="AO1161" s="99">
        <f t="shared" si="103"/>
        <v>15</v>
      </c>
      <c r="AP1161" s="99">
        <f t="shared" si="103"/>
        <v>15</v>
      </c>
      <c r="AQ1161" s="99">
        <f t="shared" si="103"/>
        <v>15</v>
      </c>
      <c r="AR1161" s="99">
        <f t="shared" si="103"/>
        <v>15</v>
      </c>
      <c r="AS1161" s="99">
        <f t="shared" si="103"/>
        <v>15</v>
      </c>
      <c r="AT1161" s="99">
        <f t="shared" si="103"/>
        <v>15</v>
      </c>
      <c r="AU1161" s="99">
        <f t="shared" si="103"/>
        <v>0</v>
      </c>
      <c r="AV1161" s="99">
        <f t="shared" si="103"/>
        <v>0</v>
      </c>
      <c r="AW1161" s="99">
        <f t="shared" si="103"/>
        <v>0</v>
      </c>
      <c r="AX1161" s="99">
        <f t="shared" si="103"/>
        <v>0</v>
      </c>
      <c r="AY1161" s="99">
        <f t="shared" si="103"/>
        <v>0</v>
      </c>
      <c r="AZ1161" s="99">
        <f t="shared" si="103"/>
        <v>0</v>
      </c>
      <c r="BA1161" s="99">
        <f t="shared" si="103"/>
        <v>0</v>
      </c>
      <c r="BB1161" s="99">
        <f t="shared" si="103"/>
        <v>0</v>
      </c>
      <c r="BC1161" s="99">
        <f t="shared" si="103"/>
        <v>0</v>
      </c>
      <c r="BD1161" s="126">
        <f t="shared" si="103"/>
        <v>0</v>
      </c>
      <c r="BE1161" s="127">
        <f t="shared" si="103"/>
        <v>0</v>
      </c>
      <c r="BF1161" s="127">
        <f t="shared" si="103"/>
        <v>0</v>
      </c>
      <c r="BG1161" s="127">
        <f t="shared" si="103"/>
        <v>0</v>
      </c>
      <c r="BH1161" s="128">
        <f t="shared" si="103"/>
        <v>0</v>
      </c>
    </row>
    <row r="1162" spans="1:60" ht="17.25" customHeight="1" x14ac:dyDescent="0.25">
      <c r="A1162" s="471">
        <v>9</v>
      </c>
      <c r="B1162" s="117" t="s">
        <v>654</v>
      </c>
      <c r="C1162" s="133" t="s">
        <v>75</v>
      </c>
      <c r="D1162" s="133" t="s">
        <v>1133</v>
      </c>
      <c r="E1162" s="423">
        <v>60</v>
      </c>
      <c r="F1162" s="77">
        <f t="shared" si="102"/>
        <v>120</v>
      </c>
      <c r="G1162" s="118" t="s">
        <v>309</v>
      </c>
      <c r="H1162" s="141" t="s">
        <v>281</v>
      </c>
      <c r="I1162" s="119"/>
      <c r="J1162" s="119"/>
      <c r="K1162" s="119"/>
      <c r="L1162" s="119"/>
      <c r="M1162" s="119"/>
      <c r="N1162" s="119"/>
      <c r="O1162" s="119"/>
      <c r="P1162" s="119"/>
      <c r="Q1162" s="119"/>
      <c r="R1162" s="119"/>
      <c r="S1162" s="119"/>
      <c r="T1162" s="119"/>
      <c r="U1162" s="119"/>
      <c r="V1162" s="119"/>
      <c r="W1162" s="119"/>
      <c r="X1162" s="119"/>
      <c r="Y1162" s="119"/>
      <c r="Z1162" s="119"/>
      <c r="AA1162" s="119"/>
      <c r="AB1162" s="120"/>
      <c r="AC1162" s="120"/>
      <c r="AD1162" s="120"/>
      <c r="AE1162" s="120"/>
      <c r="AF1162" s="120"/>
      <c r="AG1162" s="120"/>
      <c r="AH1162" s="120"/>
      <c r="AI1162" s="100"/>
      <c r="AJ1162" s="101"/>
      <c r="AK1162" s="102"/>
      <c r="AL1162" s="120"/>
      <c r="AM1162" s="120"/>
      <c r="AN1162" s="120"/>
      <c r="AO1162" s="120"/>
      <c r="AP1162" s="120"/>
      <c r="AQ1162" s="120"/>
      <c r="AR1162" s="120"/>
      <c r="AS1162" s="120"/>
      <c r="AT1162" s="120"/>
      <c r="AU1162" s="120"/>
      <c r="AV1162" s="120"/>
      <c r="AW1162" s="120">
        <v>12</v>
      </c>
      <c r="AX1162" s="120">
        <v>12</v>
      </c>
      <c r="AY1162" s="120">
        <v>12</v>
      </c>
      <c r="AZ1162" s="120">
        <v>12</v>
      </c>
      <c r="BA1162" s="120">
        <v>12</v>
      </c>
      <c r="BB1162" s="120"/>
      <c r="BC1162" s="120"/>
      <c r="BD1162" s="83"/>
      <c r="BE1162" s="84"/>
      <c r="BF1162" s="84"/>
      <c r="BG1162" s="84"/>
      <c r="BH1162" s="85"/>
    </row>
    <row r="1163" spans="1:60" ht="17.25" customHeight="1" x14ac:dyDescent="0.25">
      <c r="A1163" s="206"/>
      <c r="B1163" s="117" t="s">
        <v>654</v>
      </c>
      <c r="C1163" s="93" t="s">
        <v>47</v>
      </c>
      <c r="D1163" s="93" t="s">
        <v>1134</v>
      </c>
      <c r="E1163" s="140">
        <v>90</v>
      </c>
      <c r="F1163" s="77">
        <f t="shared" si="102"/>
        <v>180</v>
      </c>
      <c r="G1163" s="79" t="s">
        <v>381</v>
      </c>
      <c r="H1163" s="141" t="s">
        <v>282</v>
      </c>
      <c r="I1163" s="119"/>
      <c r="J1163" s="119"/>
      <c r="K1163" s="119"/>
      <c r="L1163" s="119"/>
      <c r="M1163" s="119"/>
      <c r="N1163" s="119"/>
      <c r="O1163" s="119"/>
      <c r="P1163" s="119"/>
      <c r="Q1163" s="119"/>
      <c r="R1163" s="119"/>
      <c r="S1163" s="119"/>
      <c r="T1163" s="119"/>
      <c r="U1163" s="119"/>
      <c r="V1163" s="119"/>
      <c r="W1163" s="119">
        <v>8</v>
      </c>
      <c r="X1163" s="119">
        <v>12</v>
      </c>
      <c r="Y1163" s="119">
        <v>12</v>
      </c>
      <c r="Z1163" s="119">
        <v>12</v>
      </c>
      <c r="AA1163" s="119">
        <v>12</v>
      </c>
      <c r="AB1163" s="119">
        <v>12</v>
      </c>
      <c r="AC1163" s="119">
        <v>12</v>
      </c>
      <c r="AD1163" s="119">
        <v>10</v>
      </c>
      <c r="AE1163" s="119"/>
      <c r="AF1163" s="119"/>
      <c r="AG1163" s="119"/>
      <c r="AH1163" s="119"/>
      <c r="AI1163" s="156"/>
      <c r="AJ1163" s="157"/>
      <c r="AK1163" s="158"/>
      <c r="AL1163" s="119"/>
      <c r="AM1163" s="119"/>
      <c r="AN1163" s="120"/>
      <c r="AO1163" s="120"/>
      <c r="AP1163" s="120"/>
      <c r="AQ1163" s="120"/>
      <c r="AR1163" s="120"/>
      <c r="AS1163" s="120"/>
      <c r="AT1163" s="120"/>
      <c r="AU1163" s="120"/>
      <c r="AV1163" s="120"/>
      <c r="AW1163" s="120"/>
      <c r="AX1163" s="120"/>
      <c r="AY1163" s="120"/>
      <c r="AZ1163" s="120"/>
      <c r="BA1163" s="120"/>
      <c r="BB1163" s="120"/>
      <c r="BC1163" s="120"/>
      <c r="BD1163" s="83"/>
      <c r="BE1163" s="84"/>
      <c r="BF1163" s="84"/>
      <c r="BG1163" s="84"/>
      <c r="BH1163" s="85"/>
    </row>
    <row r="1164" spans="1:60" ht="15" x14ac:dyDescent="0.25">
      <c r="A1164" s="206"/>
      <c r="B1164" s="117" t="s">
        <v>654</v>
      </c>
      <c r="C1164" s="93" t="s">
        <v>49</v>
      </c>
      <c r="D1164" s="93" t="s">
        <v>1106</v>
      </c>
      <c r="E1164" s="140">
        <v>100</v>
      </c>
      <c r="F1164" s="77">
        <f t="shared" si="102"/>
        <v>200</v>
      </c>
      <c r="G1164" s="473" t="s">
        <v>383</v>
      </c>
      <c r="H1164" s="474" t="s">
        <v>292</v>
      </c>
      <c r="I1164" s="119"/>
      <c r="J1164" s="119">
        <v>12</v>
      </c>
      <c r="K1164" s="119">
        <v>12</v>
      </c>
      <c r="L1164" s="119">
        <v>12</v>
      </c>
      <c r="M1164" s="119">
        <v>12</v>
      </c>
      <c r="N1164" s="119">
        <v>12</v>
      </c>
      <c r="O1164" s="119">
        <v>12</v>
      </c>
      <c r="P1164" s="119">
        <v>12</v>
      </c>
      <c r="Q1164" s="119">
        <v>12</v>
      </c>
      <c r="R1164" s="119">
        <v>4</v>
      </c>
      <c r="S1164" s="119"/>
      <c r="T1164" s="119"/>
      <c r="U1164" s="119"/>
      <c r="V1164" s="119"/>
      <c r="W1164" s="119"/>
      <c r="X1164" s="119"/>
      <c r="Y1164" s="119"/>
      <c r="Z1164" s="119"/>
      <c r="AA1164" s="119"/>
      <c r="AB1164" s="119"/>
      <c r="AC1164" s="119"/>
      <c r="AD1164" s="119"/>
      <c r="AE1164" s="119"/>
      <c r="AF1164" s="119"/>
      <c r="AG1164" s="119"/>
      <c r="AH1164" s="119"/>
      <c r="AI1164" s="156"/>
      <c r="AJ1164" s="157"/>
      <c r="AK1164" s="158"/>
      <c r="AL1164" s="119"/>
      <c r="AM1164" s="119"/>
      <c r="AN1164" s="120"/>
      <c r="AO1164" s="120"/>
      <c r="AP1164" s="120"/>
      <c r="AQ1164" s="120"/>
      <c r="AR1164" s="120"/>
      <c r="AS1164" s="120"/>
      <c r="AT1164" s="120"/>
      <c r="AU1164" s="120"/>
      <c r="AV1164" s="120"/>
      <c r="AW1164" s="120"/>
      <c r="AX1164" s="120"/>
      <c r="AY1164" s="120"/>
      <c r="AZ1164" s="120"/>
      <c r="BA1164" s="120"/>
      <c r="BB1164" s="120"/>
      <c r="BC1164" s="120"/>
      <c r="BD1164" s="83"/>
      <c r="BE1164" s="84"/>
      <c r="BF1164" s="84"/>
      <c r="BG1164" s="84"/>
      <c r="BH1164" s="85"/>
    </row>
    <row r="1165" spans="1:60" ht="17.25" customHeight="1" x14ac:dyDescent="0.25">
      <c r="A1165" s="206"/>
      <c r="B1165" s="117" t="s">
        <v>654</v>
      </c>
      <c r="C1165" s="93" t="s">
        <v>50</v>
      </c>
      <c r="D1165" s="93" t="s">
        <v>1127</v>
      </c>
      <c r="E1165" s="140">
        <v>48</v>
      </c>
      <c r="F1165" s="77">
        <f t="shared" si="102"/>
        <v>96</v>
      </c>
      <c r="G1165" s="79" t="s">
        <v>451</v>
      </c>
      <c r="H1165" s="141" t="s">
        <v>450</v>
      </c>
      <c r="I1165" s="119"/>
      <c r="J1165" s="119"/>
      <c r="K1165" s="119"/>
      <c r="L1165" s="119"/>
      <c r="M1165" s="119"/>
      <c r="N1165" s="119"/>
      <c r="O1165" s="119"/>
      <c r="P1165" s="119"/>
      <c r="Q1165" s="119"/>
      <c r="R1165" s="119"/>
      <c r="S1165" s="119"/>
      <c r="T1165" s="119"/>
      <c r="U1165" s="119"/>
      <c r="V1165" s="119"/>
      <c r="W1165" s="119"/>
      <c r="X1165" s="119"/>
      <c r="Y1165" s="119"/>
      <c r="Z1165" s="119"/>
      <c r="AA1165" s="119"/>
      <c r="AB1165" s="119"/>
      <c r="AC1165" s="119"/>
      <c r="AD1165" s="119"/>
      <c r="AE1165" s="119">
        <v>12</v>
      </c>
      <c r="AF1165" s="119">
        <v>12</v>
      </c>
      <c r="AG1165" s="119">
        <v>12</v>
      </c>
      <c r="AH1165" s="119">
        <v>12</v>
      </c>
      <c r="AI1165" s="156"/>
      <c r="AJ1165" s="157"/>
      <c r="AK1165" s="158"/>
      <c r="AL1165" s="119"/>
      <c r="AM1165" s="119"/>
      <c r="AN1165" s="120"/>
      <c r="AO1165" s="120"/>
      <c r="AP1165" s="120"/>
      <c r="AQ1165" s="120"/>
      <c r="AR1165" s="120"/>
      <c r="AS1165" s="120"/>
      <c r="AT1165" s="120"/>
      <c r="AU1165" s="120"/>
      <c r="AV1165" s="120"/>
      <c r="AW1165" s="120"/>
      <c r="AX1165" s="120"/>
      <c r="AY1165" s="120"/>
      <c r="AZ1165" s="120"/>
      <c r="BA1165" s="120"/>
      <c r="BB1165" s="120"/>
      <c r="BC1165" s="120"/>
      <c r="BD1165" s="83"/>
      <c r="BE1165" s="84"/>
      <c r="BF1165" s="84"/>
      <c r="BG1165" s="84"/>
      <c r="BH1165" s="85"/>
    </row>
    <row r="1166" spans="1:60" ht="17.25" customHeight="1" x14ac:dyDescent="0.25">
      <c r="A1166" s="206"/>
      <c r="B1166" s="117" t="s">
        <v>654</v>
      </c>
      <c r="C1166" s="93" t="s">
        <v>50</v>
      </c>
      <c r="D1166" s="93" t="s">
        <v>1127</v>
      </c>
      <c r="E1166" s="140">
        <v>72</v>
      </c>
      <c r="F1166" s="77">
        <f t="shared" si="102"/>
        <v>144</v>
      </c>
      <c r="G1166" s="79" t="s">
        <v>383</v>
      </c>
      <c r="H1166" s="141" t="s">
        <v>292</v>
      </c>
      <c r="I1166" s="119"/>
      <c r="J1166" s="119"/>
      <c r="K1166" s="119"/>
      <c r="L1166" s="119"/>
      <c r="M1166" s="119"/>
      <c r="N1166" s="119"/>
      <c r="O1166" s="119"/>
      <c r="P1166" s="119"/>
      <c r="Q1166" s="119"/>
      <c r="R1166" s="119"/>
      <c r="S1166" s="119"/>
      <c r="T1166" s="119"/>
      <c r="U1166" s="119"/>
      <c r="V1166" s="119"/>
      <c r="W1166" s="119"/>
      <c r="X1166" s="119"/>
      <c r="Y1166" s="119"/>
      <c r="Z1166" s="119"/>
      <c r="AA1166" s="119"/>
      <c r="AB1166" s="119"/>
      <c r="AC1166" s="119"/>
      <c r="AD1166" s="119"/>
      <c r="AE1166" s="119"/>
      <c r="AF1166" s="119"/>
      <c r="AG1166" s="119"/>
      <c r="AH1166" s="119"/>
      <c r="AI1166" s="156"/>
      <c r="AJ1166" s="157"/>
      <c r="AK1166" s="158"/>
      <c r="AL1166" s="119">
        <v>12</v>
      </c>
      <c r="AM1166" s="119">
        <v>12</v>
      </c>
      <c r="AN1166" s="120">
        <v>12</v>
      </c>
      <c r="AO1166" s="120">
        <v>12</v>
      </c>
      <c r="AP1166" s="120">
        <v>12</v>
      </c>
      <c r="AQ1166" s="120">
        <v>12</v>
      </c>
      <c r="AR1166" s="120"/>
      <c r="AS1166" s="120"/>
      <c r="AT1166" s="120"/>
      <c r="AU1166" s="120"/>
      <c r="AV1166" s="120"/>
      <c r="AW1166" s="120"/>
      <c r="AX1166" s="120"/>
      <c r="AY1166" s="120"/>
      <c r="AZ1166" s="120"/>
      <c r="BA1166" s="120"/>
      <c r="BB1166" s="120"/>
      <c r="BC1166" s="120"/>
      <c r="BD1166" s="83"/>
      <c r="BE1166" s="84"/>
      <c r="BF1166" s="84"/>
      <c r="BG1166" s="84"/>
      <c r="BH1166" s="85"/>
    </row>
    <row r="1167" spans="1:60" ht="17.25" customHeight="1" x14ac:dyDescent="0.25">
      <c r="A1167" s="206"/>
      <c r="B1167" s="117" t="s">
        <v>654</v>
      </c>
      <c r="C1167" s="93" t="s">
        <v>68</v>
      </c>
      <c r="D1167" s="93" t="s">
        <v>1135</v>
      </c>
      <c r="E1167" s="140">
        <v>60</v>
      </c>
      <c r="F1167" s="77">
        <f t="shared" si="102"/>
        <v>120</v>
      </c>
      <c r="G1167" s="79" t="s">
        <v>383</v>
      </c>
      <c r="H1167" s="141" t="s">
        <v>292</v>
      </c>
      <c r="I1167" s="119"/>
      <c r="J1167" s="119"/>
      <c r="K1167" s="119"/>
      <c r="L1167" s="119"/>
      <c r="M1167" s="119"/>
      <c r="N1167" s="119"/>
      <c r="O1167" s="119"/>
      <c r="P1167" s="119"/>
      <c r="Q1167" s="119"/>
      <c r="R1167" s="119">
        <v>8</v>
      </c>
      <c r="S1167" s="119">
        <v>12</v>
      </c>
      <c r="T1167" s="119">
        <v>12</v>
      </c>
      <c r="U1167" s="119">
        <v>12</v>
      </c>
      <c r="V1167" s="119">
        <v>12</v>
      </c>
      <c r="W1167" s="119">
        <v>4</v>
      </c>
      <c r="X1167" s="119"/>
      <c r="Y1167" s="119"/>
      <c r="Z1167" s="119"/>
      <c r="AA1167" s="119"/>
      <c r="AB1167" s="120"/>
      <c r="AC1167" s="120"/>
      <c r="AD1167" s="120"/>
      <c r="AE1167" s="120"/>
      <c r="AF1167" s="120"/>
      <c r="AG1167" s="120"/>
      <c r="AH1167" s="120"/>
      <c r="AI1167" s="100"/>
      <c r="AJ1167" s="101"/>
      <c r="AK1167" s="102"/>
      <c r="AL1167" s="120"/>
      <c r="AM1167" s="120"/>
      <c r="AN1167" s="120"/>
      <c r="AO1167" s="120"/>
      <c r="AP1167" s="120"/>
      <c r="AQ1167" s="120"/>
      <c r="AR1167" s="120"/>
      <c r="AS1167" s="120"/>
      <c r="AT1167" s="120"/>
      <c r="AU1167" s="120"/>
      <c r="AV1167" s="120"/>
      <c r="AW1167" s="120"/>
      <c r="AX1167" s="120"/>
      <c r="AY1167" s="120"/>
      <c r="AZ1167" s="120"/>
      <c r="BA1167" s="120"/>
      <c r="BB1167" s="120"/>
      <c r="BC1167" s="120"/>
      <c r="BD1167" s="83"/>
      <c r="BE1167" s="84"/>
      <c r="BF1167" s="84"/>
      <c r="BG1167" s="84"/>
      <c r="BH1167" s="85"/>
    </row>
    <row r="1168" spans="1:60" ht="17.25" customHeight="1" x14ac:dyDescent="0.25">
      <c r="A1168" s="206"/>
      <c r="B1168" s="117" t="s">
        <v>654</v>
      </c>
      <c r="C1168" s="93" t="s">
        <v>51</v>
      </c>
      <c r="D1168" s="93" t="s">
        <v>1128</v>
      </c>
      <c r="E1168" s="140">
        <v>60</v>
      </c>
      <c r="F1168" s="77">
        <f t="shared" si="102"/>
        <v>120</v>
      </c>
      <c r="G1168" s="79" t="s">
        <v>383</v>
      </c>
      <c r="H1168" s="141" t="s">
        <v>292</v>
      </c>
      <c r="I1168" s="119"/>
      <c r="J1168" s="119"/>
      <c r="K1168" s="119"/>
      <c r="L1168" s="119"/>
      <c r="M1168" s="119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  <c r="X1168" s="119"/>
      <c r="Y1168" s="119"/>
      <c r="Z1168" s="119"/>
      <c r="AA1168" s="119"/>
      <c r="AB1168" s="120"/>
      <c r="AC1168" s="120"/>
      <c r="AD1168" s="120"/>
      <c r="AE1168" s="120"/>
      <c r="AF1168" s="120"/>
      <c r="AG1168" s="120"/>
      <c r="AH1168" s="120"/>
      <c r="AI1168" s="100"/>
      <c r="AJ1168" s="101"/>
      <c r="AK1168" s="102"/>
      <c r="AL1168" s="120"/>
      <c r="AM1168" s="120"/>
      <c r="AN1168" s="120"/>
      <c r="AO1168" s="120"/>
      <c r="AP1168" s="120"/>
      <c r="AQ1168" s="120"/>
      <c r="AR1168" s="120">
        <v>12</v>
      </c>
      <c r="AS1168" s="120">
        <v>12</v>
      </c>
      <c r="AT1168" s="120">
        <v>12</v>
      </c>
      <c r="AU1168" s="120">
        <v>12</v>
      </c>
      <c r="AV1168" s="120">
        <v>12</v>
      </c>
      <c r="AW1168" s="120"/>
      <c r="AX1168" s="120"/>
      <c r="AY1168" s="120"/>
      <c r="AZ1168" s="120"/>
      <c r="BA1168" s="120"/>
      <c r="BB1168" s="120"/>
      <c r="BC1168" s="120"/>
      <c r="BD1168" s="83"/>
      <c r="BE1168" s="84"/>
      <c r="BF1168" s="84"/>
      <c r="BG1168" s="84"/>
      <c r="BH1168" s="85"/>
    </row>
    <row r="1169" spans="1:60" ht="17.25" customHeight="1" x14ac:dyDescent="0.25">
      <c r="A1169" s="206"/>
      <c r="B1169" s="117" t="s">
        <v>654</v>
      </c>
      <c r="C1169" s="93" t="s">
        <v>158</v>
      </c>
      <c r="D1169" s="93" t="s">
        <v>852</v>
      </c>
      <c r="E1169" s="140">
        <v>90</v>
      </c>
      <c r="F1169" s="77">
        <f t="shared" si="102"/>
        <v>90</v>
      </c>
      <c r="G1169" s="79" t="s">
        <v>379</v>
      </c>
      <c r="H1169" s="141" t="s">
        <v>147</v>
      </c>
      <c r="I1169" s="119"/>
      <c r="J1169" s="119"/>
      <c r="K1169" s="119"/>
      <c r="L1169" s="119"/>
      <c r="M1169" s="119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  <c r="X1169" s="119"/>
      <c r="Y1169" s="119"/>
      <c r="Z1169" s="119"/>
      <c r="AA1169" s="119"/>
      <c r="AB1169" s="120"/>
      <c r="AC1169" s="120"/>
      <c r="AD1169" s="120"/>
      <c r="AE1169" s="120"/>
      <c r="AF1169" s="120"/>
      <c r="AG1169" s="120"/>
      <c r="AH1169" s="120"/>
      <c r="AI1169" s="100"/>
      <c r="AJ1169" s="101"/>
      <c r="AK1169" s="102"/>
      <c r="AL1169" s="120"/>
      <c r="AM1169" s="120"/>
      <c r="AN1169" s="120"/>
      <c r="AO1169" s="120"/>
      <c r="AP1169" s="120"/>
      <c r="AQ1169" s="120"/>
      <c r="AR1169" s="120">
        <v>15</v>
      </c>
      <c r="AS1169" s="120">
        <v>15</v>
      </c>
      <c r="AT1169" s="120">
        <v>15</v>
      </c>
      <c r="AU1169" s="120">
        <v>15</v>
      </c>
      <c r="AV1169" s="120">
        <v>15</v>
      </c>
      <c r="AW1169" s="120">
        <v>15</v>
      </c>
      <c r="AX1169" s="120"/>
      <c r="AY1169" s="120"/>
      <c r="AZ1169" s="120"/>
      <c r="BA1169" s="120"/>
      <c r="BB1169" s="120"/>
      <c r="BC1169" s="120"/>
      <c r="BD1169" s="83"/>
      <c r="BE1169" s="84"/>
      <c r="BF1169" s="84"/>
      <c r="BG1169" s="84"/>
      <c r="BH1169" s="85"/>
    </row>
    <row r="1170" spans="1:60" ht="17.25" customHeight="1" x14ac:dyDescent="0.25">
      <c r="A1170" s="206"/>
      <c r="B1170" s="117" t="s">
        <v>654</v>
      </c>
      <c r="C1170" s="93" t="s">
        <v>157</v>
      </c>
      <c r="D1170" s="93" t="s">
        <v>124</v>
      </c>
      <c r="E1170" s="140">
        <v>45</v>
      </c>
      <c r="F1170" s="77">
        <f t="shared" si="102"/>
        <v>45</v>
      </c>
      <c r="G1170" s="79" t="s">
        <v>365</v>
      </c>
      <c r="H1170" s="141" t="s">
        <v>130</v>
      </c>
      <c r="I1170" s="119"/>
      <c r="J1170" s="119"/>
      <c r="K1170" s="119"/>
      <c r="L1170" s="119"/>
      <c r="M1170" s="119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  <c r="X1170" s="119"/>
      <c r="Y1170" s="119"/>
      <c r="Z1170" s="119"/>
      <c r="AA1170" s="119"/>
      <c r="AB1170" s="120"/>
      <c r="AC1170" s="120"/>
      <c r="AD1170" s="120"/>
      <c r="AE1170" s="120"/>
      <c r="AF1170" s="120"/>
      <c r="AG1170" s="120"/>
      <c r="AH1170" s="120"/>
      <c r="AI1170" s="100"/>
      <c r="AJ1170" s="101"/>
      <c r="AK1170" s="102"/>
      <c r="AL1170" s="120"/>
      <c r="AM1170" s="120"/>
      <c r="AN1170" s="120"/>
      <c r="AO1170" s="120"/>
      <c r="AP1170" s="120"/>
      <c r="AQ1170" s="120"/>
      <c r="AR1170" s="120"/>
      <c r="AS1170" s="120"/>
      <c r="AT1170" s="120"/>
      <c r="AU1170" s="120"/>
      <c r="AV1170" s="120"/>
      <c r="AW1170" s="120"/>
      <c r="AX1170" s="120">
        <v>15</v>
      </c>
      <c r="AY1170" s="120">
        <v>15</v>
      </c>
      <c r="AZ1170" s="120">
        <v>15</v>
      </c>
      <c r="BA1170" s="120"/>
      <c r="BB1170" s="120"/>
      <c r="BC1170" s="120"/>
      <c r="BD1170" s="83"/>
      <c r="BE1170" s="84"/>
      <c r="BF1170" s="84"/>
      <c r="BG1170" s="84"/>
      <c r="BH1170" s="85"/>
    </row>
    <row r="1171" spans="1:60" s="106" customFormat="1" ht="17.25" customHeight="1" x14ac:dyDescent="0.2">
      <c r="A1171" s="472"/>
      <c r="B1171" s="424">
        <v>25</v>
      </c>
      <c r="C1171" s="816" t="s">
        <v>1814</v>
      </c>
      <c r="D1171" s="95" t="s">
        <v>843</v>
      </c>
      <c r="E1171" s="95">
        <f>SUM(E1162:E1170)</f>
        <v>625</v>
      </c>
      <c r="F1171" s="765">
        <f>SUM(F1162:F1170)</f>
        <v>1115</v>
      </c>
      <c r="G1171" s="96"/>
      <c r="H1171" s="113"/>
      <c r="I1171" s="99"/>
      <c r="J1171" s="99">
        <f t="shared" ref="J1171:BH1171" si="104">SUM(J1162:J1170)</f>
        <v>12</v>
      </c>
      <c r="K1171" s="99">
        <f t="shared" si="104"/>
        <v>12</v>
      </c>
      <c r="L1171" s="99">
        <f t="shared" si="104"/>
        <v>12</v>
      </c>
      <c r="M1171" s="99">
        <f t="shared" si="104"/>
        <v>12</v>
      </c>
      <c r="N1171" s="99">
        <f t="shared" si="104"/>
        <v>12</v>
      </c>
      <c r="O1171" s="99">
        <f t="shared" si="104"/>
        <v>12</v>
      </c>
      <c r="P1171" s="99">
        <f t="shared" si="104"/>
        <v>12</v>
      </c>
      <c r="Q1171" s="99">
        <f t="shared" si="104"/>
        <v>12</v>
      </c>
      <c r="R1171" s="99">
        <f t="shared" si="104"/>
        <v>12</v>
      </c>
      <c r="S1171" s="99">
        <f t="shared" si="104"/>
        <v>12</v>
      </c>
      <c r="T1171" s="99">
        <f t="shared" si="104"/>
        <v>12</v>
      </c>
      <c r="U1171" s="99">
        <f t="shared" si="104"/>
        <v>12</v>
      </c>
      <c r="V1171" s="99">
        <f t="shared" si="104"/>
        <v>12</v>
      </c>
      <c r="W1171" s="99">
        <f t="shared" si="104"/>
        <v>12</v>
      </c>
      <c r="X1171" s="99">
        <f t="shared" si="104"/>
        <v>12</v>
      </c>
      <c r="Y1171" s="99">
        <f t="shared" si="104"/>
        <v>12</v>
      </c>
      <c r="Z1171" s="99">
        <f t="shared" si="104"/>
        <v>12</v>
      </c>
      <c r="AA1171" s="99">
        <f t="shared" si="104"/>
        <v>12</v>
      </c>
      <c r="AB1171" s="99">
        <f t="shared" si="104"/>
        <v>12</v>
      </c>
      <c r="AC1171" s="99">
        <f t="shared" si="104"/>
        <v>12</v>
      </c>
      <c r="AD1171" s="99">
        <f t="shared" si="104"/>
        <v>10</v>
      </c>
      <c r="AE1171" s="99">
        <f t="shared" si="104"/>
        <v>12</v>
      </c>
      <c r="AF1171" s="99">
        <f t="shared" si="104"/>
        <v>12</v>
      </c>
      <c r="AG1171" s="99">
        <f t="shared" si="104"/>
        <v>12</v>
      </c>
      <c r="AH1171" s="99">
        <f t="shared" si="104"/>
        <v>12</v>
      </c>
      <c r="AI1171" s="123">
        <f t="shared" si="104"/>
        <v>0</v>
      </c>
      <c r="AJ1171" s="124">
        <f t="shared" si="104"/>
        <v>0</v>
      </c>
      <c r="AK1171" s="125">
        <f t="shared" si="104"/>
        <v>0</v>
      </c>
      <c r="AL1171" s="99">
        <f t="shared" si="104"/>
        <v>12</v>
      </c>
      <c r="AM1171" s="99">
        <f t="shared" si="104"/>
        <v>12</v>
      </c>
      <c r="AN1171" s="99">
        <f t="shared" si="104"/>
        <v>12</v>
      </c>
      <c r="AO1171" s="99">
        <f t="shared" si="104"/>
        <v>12</v>
      </c>
      <c r="AP1171" s="99">
        <f t="shared" si="104"/>
        <v>12</v>
      </c>
      <c r="AQ1171" s="99">
        <f t="shared" si="104"/>
        <v>12</v>
      </c>
      <c r="AR1171" s="99">
        <f t="shared" si="104"/>
        <v>27</v>
      </c>
      <c r="AS1171" s="99">
        <f t="shared" si="104"/>
        <v>27</v>
      </c>
      <c r="AT1171" s="99">
        <f t="shared" si="104"/>
        <v>27</v>
      </c>
      <c r="AU1171" s="99">
        <f t="shared" si="104"/>
        <v>27</v>
      </c>
      <c r="AV1171" s="99">
        <f t="shared" si="104"/>
        <v>27</v>
      </c>
      <c r="AW1171" s="99">
        <f t="shared" si="104"/>
        <v>27</v>
      </c>
      <c r="AX1171" s="99">
        <f t="shared" si="104"/>
        <v>27</v>
      </c>
      <c r="AY1171" s="99">
        <f t="shared" si="104"/>
        <v>27</v>
      </c>
      <c r="AZ1171" s="99">
        <f t="shared" si="104"/>
        <v>27</v>
      </c>
      <c r="BA1171" s="99">
        <f t="shared" si="104"/>
        <v>12</v>
      </c>
      <c r="BB1171" s="99">
        <f t="shared" si="104"/>
        <v>0</v>
      </c>
      <c r="BC1171" s="99">
        <f t="shared" si="104"/>
        <v>0</v>
      </c>
      <c r="BD1171" s="126">
        <f t="shared" si="104"/>
        <v>0</v>
      </c>
      <c r="BE1171" s="127">
        <f t="shared" si="104"/>
        <v>0</v>
      </c>
      <c r="BF1171" s="127">
        <f t="shared" si="104"/>
        <v>0</v>
      </c>
      <c r="BG1171" s="127">
        <f t="shared" si="104"/>
        <v>0</v>
      </c>
      <c r="BH1171" s="128">
        <f t="shared" si="104"/>
        <v>0</v>
      </c>
    </row>
    <row r="1172" spans="1:60" ht="17.25" customHeight="1" x14ac:dyDescent="0.25">
      <c r="A1172" s="206"/>
      <c r="B1172" s="117" t="s">
        <v>1817</v>
      </c>
      <c r="C1172" s="93" t="s">
        <v>153</v>
      </c>
      <c r="D1172" s="93" t="s">
        <v>148</v>
      </c>
      <c r="E1172" s="140">
        <v>30</v>
      </c>
      <c r="F1172" s="441">
        <v>30</v>
      </c>
      <c r="G1172" s="79" t="s">
        <v>371</v>
      </c>
      <c r="H1172" s="141" t="s">
        <v>417</v>
      </c>
      <c r="I1172" s="119"/>
      <c r="J1172" s="119"/>
      <c r="K1172" s="119"/>
      <c r="L1172" s="119"/>
      <c r="M1172" s="119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  <c r="X1172" s="119"/>
      <c r="Y1172" s="119"/>
      <c r="Z1172" s="119"/>
      <c r="AA1172" s="119"/>
      <c r="AB1172" s="120"/>
      <c r="AC1172" s="120"/>
      <c r="AD1172" s="120"/>
      <c r="AE1172" s="120"/>
      <c r="AF1172" s="120"/>
      <c r="AG1172" s="120"/>
      <c r="AH1172" s="120"/>
      <c r="AI1172" s="100"/>
      <c r="AJ1172" s="101"/>
      <c r="AK1172" s="102"/>
      <c r="AL1172" s="120"/>
      <c r="AM1172" s="120"/>
      <c r="AN1172" s="120"/>
      <c r="AO1172" s="120"/>
      <c r="AP1172" s="120"/>
      <c r="AQ1172" s="120"/>
      <c r="AR1172" s="120"/>
      <c r="AS1172" s="120"/>
      <c r="AT1172" s="120"/>
      <c r="AU1172" s="120"/>
      <c r="AV1172" s="120"/>
      <c r="AW1172" s="120"/>
      <c r="AX1172" s="120"/>
      <c r="AY1172" s="120"/>
      <c r="AZ1172" s="120"/>
      <c r="BA1172" s="120"/>
      <c r="BB1172" s="120"/>
      <c r="BC1172" s="120"/>
      <c r="BD1172" s="83"/>
      <c r="BE1172" s="84"/>
      <c r="BF1172" s="84"/>
      <c r="BG1172" s="84"/>
      <c r="BH1172" s="85"/>
    </row>
    <row r="1173" spans="1:60" ht="17.25" customHeight="1" x14ac:dyDescent="0.25">
      <c r="A1173" s="206"/>
      <c r="B1173" s="117" t="s">
        <v>1817</v>
      </c>
      <c r="C1173" s="93" t="s">
        <v>154</v>
      </c>
      <c r="D1173" s="93" t="s">
        <v>136</v>
      </c>
      <c r="E1173" s="140">
        <v>15</v>
      </c>
      <c r="F1173" s="441">
        <v>15</v>
      </c>
      <c r="G1173" s="79" t="s">
        <v>423</v>
      </c>
      <c r="H1173" s="141" t="s">
        <v>422</v>
      </c>
      <c r="I1173" s="119"/>
      <c r="J1173" s="119"/>
      <c r="K1173" s="119"/>
      <c r="L1173" s="119"/>
      <c r="M1173" s="119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  <c r="X1173" s="119"/>
      <c r="Y1173" s="119"/>
      <c r="Z1173" s="119"/>
      <c r="AA1173" s="119"/>
      <c r="AB1173" s="120"/>
      <c r="AC1173" s="120"/>
      <c r="AD1173" s="120"/>
      <c r="AE1173" s="120"/>
      <c r="AF1173" s="120"/>
      <c r="AG1173" s="120"/>
      <c r="AH1173" s="120"/>
      <c r="AI1173" s="100"/>
      <c r="AJ1173" s="101"/>
      <c r="AK1173" s="102"/>
      <c r="AL1173" s="120"/>
      <c r="AM1173" s="120"/>
      <c r="AN1173" s="120"/>
      <c r="AO1173" s="120"/>
      <c r="AP1173" s="120"/>
      <c r="AQ1173" s="120"/>
      <c r="AR1173" s="120"/>
      <c r="AS1173" s="120"/>
      <c r="AT1173" s="120"/>
      <c r="AU1173" s="120"/>
      <c r="AV1173" s="120"/>
      <c r="AW1173" s="120"/>
      <c r="AX1173" s="120"/>
      <c r="AY1173" s="120"/>
      <c r="AZ1173" s="120"/>
      <c r="BA1173" s="120"/>
      <c r="BB1173" s="120"/>
      <c r="BC1173" s="120"/>
      <c r="BD1173" s="83"/>
      <c r="BE1173" s="84"/>
      <c r="BF1173" s="84"/>
      <c r="BG1173" s="84"/>
      <c r="BH1173" s="85"/>
    </row>
    <row r="1174" spans="1:60" ht="17.25" customHeight="1" x14ac:dyDescent="0.25">
      <c r="A1174" s="206"/>
      <c r="B1174" s="117" t="s">
        <v>1817</v>
      </c>
      <c r="C1174" s="93" t="s">
        <v>155</v>
      </c>
      <c r="D1174" s="93" t="s">
        <v>149</v>
      </c>
      <c r="E1174" s="140">
        <v>30</v>
      </c>
      <c r="F1174" s="441">
        <v>30</v>
      </c>
      <c r="G1174" s="79" t="s">
        <v>329</v>
      </c>
      <c r="H1174" s="141" t="s">
        <v>416</v>
      </c>
      <c r="I1174" s="119"/>
      <c r="J1174" s="119"/>
      <c r="K1174" s="119"/>
      <c r="L1174" s="119"/>
      <c r="M1174" s="119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  <c r="X1174" s="119"/>
      <c r="Y1174" s="119"/>
      <c r="Z1174" s="119"/>
      <c r="AA1174" s="119"/>
      <c r="AB1174" s="120"/>
      <c r="AC1174" s="120"/>
      <c r="AD1174" s="120"/>
      <c r="AE1174" s="120"/>
      <c r="AF1174" s="120"/>
      <c r="AG1174" s="120"/>
      <c r="AH1174" s="120"/>
      <c r="AI1174" s="100"/>
      <c r="AJ1174" s="101"/>
      <c r="AK1174" s="102"/>
      <c r="AL1174" s="120"/>
      <c r="AM1174" s="120"/>
      <c r="AN1174" s="120"/>
      <c r="AO1174" s="120"/>
      <c r="AP1174" s="120"/>
      <c r="AQ1174" s="120"/>
      <c r="AR1174" s="120"/>
      <c r="AS1174" s="120"/>
      <c r="AT1174" s="120"/>
      <c r="AU1174" s="120"/>
      <c r="AV1174" s="120"/>
      <c r="AW1174" s="120"/>
      <c r="AX1174" s="120"/>
      <c r="AY1174" s="120"/>
      <c r="AZ1174" s="120"/>
      <c r="BA1174" s="120"/>
      <c r="BB1174" s="120"/>
      <c r="BC1174" s="120"/>
      <c r="BD1174" s="83"/>
      <c r="BE1174" s="84"/>
      <c r="BF1174" s="84"/>
      <c r="BG1174" s="84"/>
      <c r="BH1174" s="85"/>
    </row>
    <row r="1175" spans="1:60" ht="17.25" customHeight="1" x14ac:dyDescent="0.25">
      <c r="A1175" s="206"/>
      <c r="B1175" s="117" t="s">
        <v>1817</v>
      </c>
      <c r="C1175" s="93" t="s">
        <v>156</v>
      </c>
      <c r="D1175" s="93" t="s">
        <v>862</v>
      </c>
      <c r="E1175" s="140">
        <v>45</v>
      </c>
      <c r="F1175" s="441">
        <v>45</v>
      </c>
      <c r="G1175" s="79" t="s">
        <v>863</v>
      </c>
      <c r="H1175" s="141" t="s">
        <v>414</v>
      </c>
      <c r="I1175" s="119"/>
      <c r="J1175" s="119"/>
      <c r="K1175" s="119"/>
      <c r="L1175" s="119"/>
      <c r="M1175" s="119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  <c r="X1175" s="119"/>
      <c r="Y1175" s="119"/>
      <c r="Z1175" s="119"/>
      <c r="AA1175" s="119"/>
      <c r="AB1175" s="120"/>
      <c r="AC1175" s="120"/>
      <c r="AD1175" s="120"/>
      <c r="AE1175" s="120"/>
      <c r="AF1175" s="120"/>
      <c r="AG1175" s="120"/>
      <c r="AH1175" s="120"/>
      <c r="AI1175" s="100"/>
      <c r="AJ1175" s="101"/>
      <c r="AK1175" s="102"/>
      <c r="AL1175" s="120"/>
      <c r="AM1175" s="120"/>
      <c r="AN1175" s="120"/>
      <c r="AO1175" s="120"/>
      <c r="AP1175" s="120"/>
      <c r="AQ1175" s="120"/>
      <c r="AR1175" s="120"/>
      <c r="AS1175" s="120"/>
      <c r="AT1175" s="120"/>
      <c r="AU1175" s="120"/>
      <c r="AV1175" s="120"/>
      <c r="AW1175" s="120"/>
      <c r="AX1175" s="120"/>
      <c r="AY1175" s="120"/>
      <c r="AZ1175" s="120"/>
      <c r="BA1175" s="120"/>
      <c r="BB1175" s="120"/>
      <c r="BC1175" s="120"/>
      <c r="BD1175" s="83"/>
      <c r="BE1175" s="84"/>
      <c r="BF1175" s="84"/>
      <c r="BG1175" s="84"/>
      <c r="BH1175" s="85"/>
    </row>
    <row r="1176" spans="1:60" ht="17.25" customHeight="1" x14ac:dyDescent="0.25">
      <c r="A1176" s="206"/>
      <c r="B1176" s="117" t="s">
        <v>1817</v>
      </c>
      <c r="C1176" s="93" t="s">
        <v>157</v>
      </c>
      <c r="D1176" s="93" t="s">
        <v>124</v>
      </c>
      <c r="E1176" s="140">
        <v>45</v>
      </c>
      <c r="F1176" s="441">
        <v>45</v>
      </c>
      <c r="G1176" s="79" t="s">
        <v>365</v>
      </c>
      <c r="H1176" s="141" t="s">
        <v>130</v>
      </c>
      <c r="I1176" s="119"/>
      <c r="J1176" s="119"/>
      <c r="K1176" s="119"/>
      <c r="L1176" s="119"/>
      <c r="M1176" s="119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  <c r="X1176" s="119"/>
      <c r="Y1176" s="119"/>
      <c r="Z1176" s="119"/>
      <c r="AA1176" s="119"/>
      <c r="AB1176" s="120"/>
      <c r="AC1176" s="120"/>
      <c r="AD1176" s="120"/>
      <c r="AE1176" s="120"/>
      <c r="AF1176" s="120"/>
      <c r="AG1176" s="120"/>
      <c r="AH1176" s="120"/>
      <c r="AI1176" s="100"/>
      <c r="AJ1176" s="101"/>
      <c r="AK1176" s="102"/>
      <c r="AL1176" s="120"/>
      <c r="AM1176" s="120"/>
      <c r="AN1176" s="120"/>
      <c r="AO1176" s="120"/>
      <c r="AP1176" s="120"/>
      <c r="AQ1176" s="120"/>
      <c r="AR1176" s="120"/>
      <c r="AS1176" s="120"/>
      <c r="AT1176" s="120"/>
      <c r="AU1176" s="120"/>
      <c r="AV1176" s="120"/>
      <c r="AW1176" s="120"/>
      <c r="AX1176" s="120"/>
      <c r="AY1176" s="120"/>
      <c r="AZ1176" s="120"/>
      <c r="BA1176" s="120"/>
      <c r="BB1176" s="120"/>
      <c r="BC1176" s="120"/>
      <c r="BD1176" s="83"/>
      <c r="BE1176" s="84"/>
      <c r="BF1176" s="84"/>
      <c r="BG1176" s="84"/>
      <c r="BH1176" s="85"/>
    </row>
    <row r="1177" spans="1:60" ht="17.25" customHeight="1" x14ac:dyDescent="0.25">
      <c r="A1177" s="206"/>
      <c r="B1177" s="117" t="s">
        <v>1817</v>
      </c>
      <c r="C1177" s="93" t="s">
        <v>158</v>
      </c>
      <c r="D1177" s="93" t="s">
        <v>852</v>
      </c>
      <c r="E1177" s="140">
        <v>90</v>
      </c>
      <c r="F1177" s="441">
        <v>90</v>
      </c>
      <c r="G1177" s="79" t="s">
        <v>379</v>
      </c>
      <c r="H1177" s="141" t="s">
        <v>147</v>
      </c>
      <c r="I1177" s="119"/>
      <c r="J1177" s="119"/>
      <c r="K1177" s="119"/>
      <c r="L1177" s="119"/>
      <c r="M1177" s="119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  <c r="X1177" s="119"/>
      <c r="Y1177" s="119"/>
      <c r="Z1177" s="119"/>
      <c r="AA1177" s="119"/>
      <c r="AB1177" s="120"/>
      <c r="AC1177" s="120"/>
      <c r="AD1177" s="120"/>
      <c r="AE1177" s="120"/>
      <c r="AF1177" s="120"/>
      <c r="AG1177" s="120"/>
      <c r="AH1177" s="120"/>
      <c r="AI1177" s="100"/>
      <c r="AJ1177" s="101"/>
      <c r="AK1177" s="102"/>
      <c r="AL1177" s="120"/>
      <c r="AM1177" s="120"/>
      <c r="AN1177" s="120"/>
      <c r="AO1177" s="120"/>
      <c r="AP1177" s="120"/>
      <c r="AQ1177" s="120"/>
      <c r="AR1177" s="120"/>
      <c r="AS1177" s="120"/>
      <c r="AT1177" s="120"/>
      <c r="AU1177" s="120"/>
      <c r="AV1177" s="120"/>
      <c r="AW1177" s="120"/>
      <c r="AX1177" s="120"/>
      <c r="AY1177" s="120"/>
      <c r="AZ1177" s="120"/>
      <c r="BA1177" s="120"/>
      <c r="BB1177" s="120"/>
      <c r="BC1177" s="120"/>
      <c r="BD1177" s="83"/>
      <c r="BE1177" s="84"/>
      <c r="BF1177" s="84"/>
      <c r="BG1177" s="84"/>
      <c r="BH1177" s="85"/>
    </row>
    <row r="1178" spans="1:60" ht="17.25" customHeight="1" x14ac:dyDescent="0.25">
      <c r="A1178" s="471">
        <v>11</v>
      </c>
      <c r="B1178" s="117" t="s">
        <v>1146</v>
      </c>
      <c r="C1178" s="133" t="s">
        <v>139</v>
      </c>
      <c r="D1178" s="133" t="s">
        <v>1126</v>
      </c>
      <c r="E1178" s="423">
        <v>90</v>
      </c>
      <c r="F1178" s="441">
        <v>90</v>
      </c>
      <c r="G1178" s="118" t="s">
        <v>309</v>
      </c>
      <c r="H1178" s="141" t="s">
        <v>281</v>
      </c>
      <c r="I1178" s="119"/>
      <c r="J1178" s="119"/>
      <c r="K1178" s="119"/>
      <c r="L1178" s="119"/>
      <c r="M1178" s="119"/>
      <c r="N1178" s="119"/>
      <c r="O1178" s="119"/>
      <c r="P1178" s="119"/>
      <c r="Q1178" s="119"/>
      <c r="R1178" s="119">
        <v>12</v>
      </c>
      <c r="S1178" s="119">
        <v>24</v>
      </c>
      <c r="T1178" s="119">
        <v>24</v>
      </c>
      <c r="U1178" s="119">
        <v>24</v>
      </c>
      <c r="V1178" s="119">
        <v>24</v>
      </c>
      <c r="W1178" s="119">
        <v>12</v>
      </c>
      <c r="X1178" s="119"/>
      <c r="Y1178" s="119"/>
      <c r="Z1178" s="119"/>
      <c r="AA1178" s="119"/>
      <c r="AB1178" s="120"/>
      <c r="AC1178" s="120"/>
      <c r="AD1178" s="120"/>
      <c r="AE1178" s="120"/>
      <c r="AF1178" s="120"/>
      <c r="AG1178" s="120"/>
      <c r="AH1178" s="120"/>
      <c r="AI1178" s="100"/>
      <c r="AJ1178" s="101"/>
      <c r="AK1178" s="102"/>
      <c r="AL1178" s="120"/>
      <c r="AM1178" s="120"/>
      <c r="AN1178" s="120"/>
      <c r="AO1178" s="120"/>
      <c r="AP1178" s="120"/>
      <c r="AQ1178" s="120"/>
      <c r="AR1178" s="120"/>
      <c r="AS1178" s="120"/>
      <c r="AT1178" s="120"/>
      <c r="AU1178" s="120"/>
      <c r="AV1178" s="120"/>
      <c r="AW1178" s="120"/>
      <c r="AX1178" s="120"/>
      <c r="AY1178" s="120"/>
      <c r="AZ1178" s="120"/>
      <c r="BA1178" s="120"/>
      <c r="BB1178" s="120"/>
      <c r="BC1178" s="120"/>
      <c r="BD1178" s="83"/>
      <c r="BE1178" s="84"/>
      <c r="BF1178" s="84"/>
      <c r="BG1178" s="84"/>
      <c r="BH1178" s="85"/>
    </row>
    <row r="1179" spans="1:60" ht="17.25" customHeight="1" x14ac:dyDescent="0.25">
      <c r="A1179" s="206"/>
      <c r="B1179" s="117" t="s">
        <v>1146</v>
      </c>
      <c r="C1179" s="93" t="s">
        <v>75</v>
      </c>
      <c r="D1179" s="93" t="s">
        <v>1122</v>
      </c>
      <c r="E1179" s="140">
        <v>120</v>
      </c>
      <c r="F1179" s="441">
        <v>120</v>
      </c>
      <c r="G1179" s="79" t="s">
        <v>320</v>
      </c>
      <c r="H1179" s="141" t="s">
        <v>268</v>
      </c>
      <c r="I1179" s="119"/>
      <c r="J1179" s="119"/>
      <c r="K1179" s="119"/>
      <c r="L1179" s="119"/>
      <c r="M1179" s="119">
        <v>12</v>
      </c>
      <c r="N1179" s="119">
        <v>24</v>
      </c>
      <c r="O1179" s="119">
        <v>24</v>
      </c>
      <c r="P1179" s="119">
        <v>24</v>
      </c>
      <c r="Q1179" s="119">
        <v>24</v>
      </c>
      <c r="R1179" s="119">
        <v>12</v>
      </c>
      <c r="S1179" s="119"/>
      <c r="T1179" s="119"/>
      <c r="U1179" s="119"/>
      <c r="V1179" s="119"/>
      <c r="W1179" s="119"/>
      <c r="X1179" s="119"/>
      <c r="Y1179" s="119"/>
      <c r="Z1179" s="119"/>
      <c r="AA1179" s="119"/>
      <c r="AB1179" s="120"/>
      <c r="AC1179" s="120"/>
      <c r="AD1179" s="120"/>
      <c r="AE1179" s="120"/>
      <c r="AF1179" s="120"/>
      <c r="AG1179" s="120"/>
      <c r="AH1179" s="120"/>
      <c r="AI1179" s="100"/>
      <c r="AJ1179" s="101"/>
      <c r="AK1179" s="102"/>
      <c r="AL1179" s="120"/>
      <c r="AM1179" s="120"/>
      <c r="AN1179" s="120"/>
      <c r="AO1179" s="120"/>
      <c r="AP1179" s="120"/>
      <c r="AQ1179" s="120"/>
      <c r="AR1179" s="120"/>
      <c r="AS1179" s="120"/>
      <c r="AT1179" s="120"/>
      <c r="AU1179" s="120"/>
      <c r="AV1179" s="120"/>
      <c r="AW1179" s="120"/>
      <c r="AX1179" s="120"/>
      <c r="AY1179" s="120"/>
      <c r="AZ1179" s="120"/>
      <c r="BA1179" s="120"/>
      <c r="BB1179" s="120"/>
      <c r="BC1179" s="120"/>
      <c r="BD1179" s="83"/>
      <c r="BE1179" s="84"/>
      <c r="BF1179" s="84"/>
      <c r="BG1179" s="84"/>
      <c r="BH1179" s="85"/>
    </row>
    <row r="1180" spans="1:60" ht="17.25" customHeight="1" x14ac:dyDescent="0.25">
      <c r="A1180" s="206"/>
      <c r="B1180" s="117" t="s">
        <v>1146</v>
      </c>
      <c r="C1180" s="93" t="s">
        <v>67</v>
      </c>
      <c r="D1180" s="93" t="s">
        <v>1123</v>
      </c>
      <c r="E1180" s="140">
        <v>82</v>
      </c>
      <c r="F1180" s="441">
        <v>82</v>
      </c>
      <c r="G1180" s="473" t="s">
        <v>1147</v>
      </c>
      <c r="H1180" s="141" t="s">
        <v>291</v>
      </c>
      <c r="I1180" s="119"/>
      <c r="J1180" s="119">
        <v>24</v>
      </c>
      <c r="K1180" s="119">
        <v>24</v>
      </c>
      <c r="L1180" s="119">
        <v>24</v>
      </c>
      <c r="M1180" s="119">
        <v>10</v>
      </c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  <c r="X1180" s="119"/>
      <c r="Y1180" s="119"/>
      <c r="Z1180" s="119"/>
      <c r="AA1180" s="119"/>
      <c r="AB1180" s="120"/>
      <c r="AC1180" s="120"/>
      <c r="AD1180" s="120"/>
      <c r="AE1180" s="120"/>
      <c r="AF1180" s="120"/>
      <c r="AG1180" s="120"/>
      <c r="AH1180" s="120"/>
      <c r="AI1180" s="100"/>
      <c r="AJ1180" s="101"/>
      <c r="AK1180" s="102"/>
      <c r="AL1180" s="120"/>
      <c r="AM1180" s="120"/>
      <c r="AN1180" s="120"/>
      <c r="AO1180" s="120"/>
      <c r="AP1180" s="120"/>
      <c r="AQ1180" s="120"/>
      <c r="AR1180" s="120"/>
      <c r="AS1180" s="120"/>
      <c r="AT1180" s="120"/>
      <c r="AU1180" s="120"/>
      <c r="AV1180" s="120"/>
      <c r="AW1180" s="120"/>
      <c r="AX1180" s="120"/>
      <c r="AY1180" s="120"/>
      <c r="AZ1180" s="120"/>
      <c r="BA1180" s="120"/>
      <c r="BB1180" s="120"/>
      <c r="BC1180" s="120"/>
      <c r="BD1180" s="83"/>
      <c r="BE1180" s="84"/>
      <c r="BF1180" s="84"/>
      <c r="BG1180" s="84"/>
      <c r="BH1180" s="85"/>
    </row>
    <row r="1181" spans="1:60" ht="17.25" customHeight="1" x14ac:dyDescent="0.25">
      <c r="A1181" s="206"/>
      <c r="B1181" s="117" t="s">
        <v>1146</v>
      </c>
      <c r="C1181" s="93" t="s">
        <v>98</v>
      </c>
      <c r="D1181" s="93" t="s">
        <v>1124</v>
      </c>
      <c r="E1181" s="140">
        <v>90</v>
      </c>
      <c r="F1181" s="441">
        <v>90</v>
      </c>
      <c r="G1181" s="79" t="s">
        <v>368</v>
      </c>
      <c r="H1181" s="141" t="s">
        <v>277</v>
      </c>
      <c r="I1181" s="119"/>
      <c r="J1181" s="119"/>
      <c r="K1181" s="119"/>
      <c r="L1181" s="119"/>
      <c r="M1181" s="119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>
        <v>12</v>
      </c>
      <c r="X1181" s="119">
        <v>24</v>
      </c>
      <c r="Y1181" s="119">
        <v>24</v>
      </c>
      <c r="Z1181" s="119">
        <v>24</v>
      </c>
      <c r="AA1181" s="119">
        <v>6</v>
      </c>
      <c r="AB1181" s="120"/>
      <c r="AC1181" s="120"/>
      <c r="AD1181" s="120"/>
      <c r="AE1181" s="120"/>
      <c r="AF1181" s="120"/>
      <c r="AG1181" s="120"/>
      <c r="AH1181" s="120"/>
      <c r="AI1181" s="100"/>
      <c r="AJ1181" s="101"/>
      <c r="AK1181" s="102"/>
      <c r="AL1181" s="120"/>
      <c r="AM1181" s="120"/>
      <c r="AN1181" s="120"/>
      <c r="AO1181" s="120"/>
      <c r="AP1181" s="120"/>
      <c r="AQ1181" s="120"/>
      <c r="AR1181" s="120"/>
      <c r="AS1181" s="120"/>
      <c r="AT1181" s="120"/>
      <c r="AU1181" s="120"/>
      <c r="AV1181" s="120"/>
      <c r="AW1181" s="120"/>
      <c r="AX1181" s="120"/>
      <c r="AY1181" s="120"/>
      <c r="AZ1181" s="120"/>
      <c r="BA1181" s="120"/>
      <c r="BB1181" s="120"/>
      <c r="BC1181" s="120"/>
      <c r="BD1181" s="83"/>
      <c r="BE1181" s="84"/>
      <c r="BF1181" s="84"/>
      <c r="BG1181" s="84"/>
      <c r="BH1181" s="85"/>
    </row>
    <row r="1182" spans="1:60" ht="17.25" customHeight="1" x14ac:dyDescent="0.25">
      <c r="A1182" s="206"/>
      <c r="B1182" s="117" t="s">
        <v>1146</v>
      </c>
      <c r="C1182" s="93" t="s">
        <v>47</v>
      </c>
      <c r="D1182" s="93" t="s">
        <v>1112</v>
      </c>
      <c r="E1182" s="140">
        <v>60</v>
      </c>
      <c r="F1182" s="441">
        <v>60</v>
      </c>
      <c r="G1182" s="79" t="s">
        <v>319</v>
      </c>
      <c r="H1182" s="141" t="s">
        <v>294</v>
      </c>
      <c r="I1182" s="119"/>
      <c r="J1182" s="119"/>
      <c r="K1182" s="119"/>
      <c r="L1182" s="119"/>
      <c r="M1182" s="119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  <c r="X1182" s="119"/>
      <c r="Y1182" s="119"/>
      <c r="Z1182" s="119"/>
      <c r="AA1182" s="119">
        <v>18</v>
      </c>
      <c r="AB1182" s="120">
        <v>24</v>
      </c>
      <c r="AC1182" s="120">
        <v>18</v>
      </c>
      <c r="AD1182" s="120"/>
      <c r="AE1182" s="120"/>
      <c r="AF1182" s="120"/>
      <c r="AG1182" s="120"/>
      <c r="AH1182" s="120"/>
      <c r="AI1182" s="100"/>
      <c r="AJ1182" s="101"/>
      <c r="AK1182" s="102"/>
      <c r="AL1182" s="120"/>
      <c r="AM1182" s="120"/>
      <c r="AN1182" s="120"/>
      <c r="AO1182" s="120"/>
      <c r="AP1182" s="120"/>
      <c r="AQ1182" s="120"/>
      <c r="AR1182" s="120"/>
      <c r="AS1182" s="120"/>
      <c r="AT1182" s="120"/>
      <c r="AU1182" s="120"/>
      <c r="AV1182" s="120"/>
      <c r="AW1182" s="120"/>
      <c r="AX1182" s="120"/>
      <c r="AY1182" s="120"/>
      <c r="AZ1182" s="120"/>
      <c r="BA1182" s="120"/>
      <c r="BB1182" s="120"/>
      <c r="BC1182" s="120"/>
      <c r="BD1182" s="83"/>
      <c r="BE1182" s="84"/>
      <c r="BF1182" s="84"/>
      <c r="BG1182" s="84"/>
      <c r="BH1182" s="85"/>
    </row>
    <row r="1183" spans="1:60" ht="17.25" customHeight="1" x14ac:dyDescent="0.25">
      <c r="A1183" s="206"/>
      <c r="B1183" s="117" t="s">
        <v>1146</v>
      </c>
      <c r="C1183" s="93" t="s">
        <v>49</v>
      </c>
      <c r="D1183" s="93" t="s">
        <v>1113</v>
      </c>
      <c r="E1183" s="140">
        <v>60</v>
      </c>
      <c r="F1183" s="441">
        <v>60</v>
      </c>
      <c r="G1183" s="79" t="s">
        <v>319</v>
      </c>
      <c r="H1183" s="141" t="s">
        <v>294</v>
      </c>
      <c r="I1183" s="119"/>
      <c r="J1183" s="119"/>
      <c r="K1183" s="119"/>
      <c r="L1183" s="119"/>
      <c r="M1183" s="119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  <c r="X1183" s="119"/>
      <c r="Y1183" s="119"/>
      <c r="Z1183" s="119"/>
      <c r="AA1183" s="119"/>
      <c r="AB1183" s="120"/>
      <c r="AC1183" s="120">
        <v>6</v>
      </c>
      <c r="AD1183" s="120">
        <v>24</v>
      </c>
      <c r="AE1183" s="120">
        <v>24</v>
      </c>
      <c r="AF1183" s="120">
        <v>6</v>
      </c>
      <c r="AG1183" s="120"/>
      <c r="AH1183" s="120"/>
      <c r="AI1183" s="100"/>
      <c r="AJ1183" s="101"/>
      <c r="AK1183" s="102"/>
      <c r="AL1183" s="120"/>
      <c r="AM1183" s="120"/>
      <c r="AN1183" s="120"/>
      <c r="AO1183" s="120"/>
      <c r="AP1183" s="120"/>
      <c r="AQ1183" s="120"/>
      <c r="AR1183" s="120"/>
      <c r="AS1183" s="120"/>
      <c r="AT1183" s="120"/>
      <c r="AU1183" s="120"/>
      <c r="AV1183" s="120"/>
      <c r="AW1183" s="120"/>
      <c r="AX1183" s="120"/>
      <c r="AY1183" s="120"/>
      <c r="AZ1183" s="120"/>
      <c r="BA1183" s="120"/>
      <c r="BB1183" s="120"/>
      <c r="BC1183" s="120"/>
      <c r="BD1183" s="83"/>
      <c r="BE1183" s="84"/>
      <c r="BF1183" s="84"/>
      <c r="BG1183" s="84"/>
      <c r="BH1183" s="85"/>
    </row>
    <row r="1184" spans="1:60" ht="17.25" customHeight="1" x14ac:dyDescent="0.25">
      <c r="A1184" s="206"/>
      <c r="B1184" s="117" t="s">
        <v>1146</v>
      </c>
      <c r="C1184" s="93" t="s">
        <v>50</v>
      </c>
      <c r="D1184" s="93" t="s">
        <v>1114</v>
      </c>
      <c r="E1184" s="140">
        <v>90</v>
      </c>
      <c r="F1184" s="441">
        <v>90</v>
      </c>
      <c r="G1184" s="79" t="s">
        <v>319</v>
      </c>
      <c r="H1184" s="141" t="s">
        <v>440</v>
      </c>
      <c r="I1184" s="119"/>
      <c r="J1184" s="119"/>
      <c r="K1184" s="119"/>
      <c r="L1184" s="119"/>
      <c r="M1184" s="119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  <c r="X1184" s="119"/>
      <c r="Y1184" s="119"/>
      <c r="Z1184" s="119"/>
      <c r="AA1184" s="119"/>
      <c r="AB1184" s="120"/>
      <c r="AC1184" s="120"/>
      <c r="AD1184" s="120"/>
      <c r="AE1184" s="120"/>
      <c r="AF1184" s="120">
        <v>18</v>
      </c>
      <c r="AG1184" s="120">
        <v>24</v>
      </c>
      <c r="AH1184" s="120">
        <v>24</v>
      </c>
      <c r="AI1184" s="100"/>
      <c r="AJ1184" s="101"/>
      <c r="AK1184" s="102"/>
      <c r="AL1184" s="120">
        <v>24</v>
      </c>
      <c r="AM1184" s="120"/>
      <c r="AN1184" s="120"/>
      <c r="AO1184" s="120"/>
      <c r="AP1184" s="120"/>
      <c r="AQ1184" s="120"/>
      <c r="AR1184" s="120"/>
      <c r="AS1184" s="120"/>
      <c r="AT1184" s="120"/>
      <c r="AU1184" s="120"/>
      <c r="AV1184" s="120"/>
      <c r="AW1184" s="120"/>
      <c r="AX1184" s="120"/>
      <c r="AY1184" s="120"/>
      <c r="AZ1184" s="120"/>
      <c r="BA1184" s="120"/>
      <c r="BB1184" s="120"/>
      <c r="BC1184" s="120"/>
      <c r="BD1184" s="83"/>
      <c r="BE1184" s="84"/>
      <c r="BF1184" s="84"/>
      <c r="BG1184" s="84"/>
      <c r="BH1184" s="85"/>
    </row>
    <row r="1185" spans="1:60" s="106" customFormat="1" ht="17.25" customHeight="1" x14ac:dyDescent="0.2">
      <c r="A1185" s="472"/>
      <c r="B1185" s="94"/>
      <c r="C1185" s="95"/>
      <c r="D1185" s="95" t="s">
        <v>843</v>
      </c>
      <c r="E1185" s="95">
        <f>SUM(E1178:E1184)</f>
        <v>592</v>
      </c>
      <c r="F1185" s="765">
        <f>SUM(F1178:F1184)</f>
        <v>592</v>
      </c>
      <c r="G1185" s="96"/>
      <c r="H1185" s="113"/>
      <c r="I1185" s="99"/>
      <c r="J1185" s="99">
        <f t="shared" ref="J1185:BH1185" si="105">SUM(J1178:J1184)</f>
        <v>24</v>
      </c>
      <c r="K1185" s="99">
        <f t="shared" si="105"/>
        <v>24</v>
      </c>
      <c r="L1185" s="99">
        <f t="shared" si="105"/>
        <v>24</v>
      </c>
      <c r="M1185" s="99">
        <f t="shared" si="105"/>
        <v>22</v>
      </c>
      <c r="N1185" s="99">
        <f t="shared" si="105"/>
        <v>24</v>
      </c>
      <c r="O1185" s="99">
        <f t="shared" si="105"/>
        <v>24</v>
      </c>
      <c r="P1185" s="99">
        <f t="shared" si="105"/>
        <v>24</v>
      </c>
      <c r="Q1185" s="99">
        <f t="shared" si="105"/>
        <v>24</v>
      </c>
      <c r="R1185" s="99">
        <f t="shared" si="105"/>
        <v>24</v>
      </c>
      <c r="S1185" s="99">
        <f t="shared" si="105"/>
        <v>24</v>
      </c>
      <c r="T1185" s="99">
        <f t="shared" si="105"/>
        <v>24</v>
      </c>
      <c r="U1185" s="99">
        <f t="shared" si="105"/>
        <v>24</v>
      </c>
      <c r="V1185" s="99">
        <f t="shared" si="105"/>
        <v>24</v>
      </c>
      <c r="W1185" s="99">
        <f t="shared" si="105"/>
        <v>24</v>
      </c>
      <c r="X1185" s="99">
        <f t="shared" si="105"/>
        <v>24</v>
      </c>
      <c r="Y1185" s="99">
        <f t="shared" si="105"/>
        <v>24</v>
      </c>
      <c r="Z1185" s="99">
        <f t="shared" si="105"/>
        <v>24</v>
      </c>
      <c r="AA1185" s="99">
        <f t="shared" si="105"/>
        <v>24</v>
      </c>
      <c r="AB1185" s="99">
        <f t="shared" si="105"/>
        <v>24</v>
      </c>
      <c r="AC1185" s="99">
        <f t="shared" si="105"/>
        <v>24</v>
      </c>
      <c r="AD1185" s="99">
        <f t="shared" si="105"/>
        <v>24</v>
      </c>
      <c r="AE1185" s="99">
        <f t="shared" si="105"/>
        <v>24</v>
      </c>
      <c r="AF1185" s="99">
        <f t="shared" si="105"/>
        <v>24</v>
      </c>
      <c r="AG1185" s="99">
        <f t="shared" si="105"/>
        <v>24</v>
      </c>
      <c r="AH1185" s="99">
        <f t="shared" si="105"/>
        <v>24</v>
      </c>
      <c r="AI1185" s="123">
        <f t="shared" si="105"/>
        <v>0</v>
      </c>
      <c r="AJ1185" s="124">
        <f t="shared" si="105"/>
        <v>0</v>
      </c>
      <c r="AK1185" s="125">
        <f t="shared" si="105"/>
        <v>0</v>
      </c>
      <c r="AL1185" s="99">
        <f t="shared" si="105"/>
        <v>24</v>
      </c>
      <c r="AM1185" s="99">
        <f t="shared" si="105"/>
        <v>0</v>
      </c>
      <c r="AN1185" s="99">
        <f t="shared" si="105"/>
        <v>0</v>
      </c>
      <c r="AO1185" s="99">
        <f t="shared" si="105"/>
        <v>0</v>
      </c>
      <c r="AP1185" s="99">
        <f t="shared" si="105"/>
        <v>0</v>
      </c>
      <c r="AQ1185" s="99">
        <f t="shared" si="105"/>
        <v>0</v>
      </c>
      <c r="AR1185" s="99">
        <f t="shared" si="105"/>
        <v>0</v>
      </c>
      <c r="AS1185" s="99">
        <f t="shared" si="105"/>
        <v>0</v>
      </c>
      <c r="AT1185" s="99">
        <f t="shared" si="105"/>
        <v>0</v>
      </c>
      <c r="AU1185" s="99">
        <f t="shared" si="105"/>
        <v>0</v>
      </c>
      <c r="AV1185" s="99">
        <f t="shared" si="105"/>
        <v>0</v>
      </c>
      <c r="AW1185" s="99">
        <f t="shared" si="105"/>
        <v>0</v>
      </c>
      <c r="AX1185" s="99">
        <f t="shared" si="105"/>
        <v>0</v>
      </c>
      <c r="AY1185" s="99">
        <f t="shared" si="105"/>
        <v>0</v>
      </c>
      <c r="AZ1185" s="99">
        <f t="shared" si="105"/>
        <v>0</v>
      </c>
      <c r="BA1185" s="99">
        <f t="shared" si="105"/>
        <v>0</v>
      </c>
      <c r="BB1185" s="99">
        <f t="shared" si="105"/>
        <v>0</v>
      </c>
      <c r="BC1185" s="99">
        <f t="shared" si="105"/>
        <v>0</v>
      </c>
      <c r="BD1185" s="126">
        <f t="shared" si="105"/>
        <v>0</v>
      </c>
      <c r="BE1185" s="127">
        <f t="shared" si="105"/>
        <v>0</v>
      </c>
      <c r="BF1185" s="127">
        <f t="shared" si="105"/>
        <v>0</v>
      </c>
      <c r="BG1185" s="127">
        <f t="shared" si="105"/>
        <v>0</v>
      </c>
      <c r="BH1185" s="128">
        <f t="shared" si="105"/>
        <v>0</v>
      </c>
    </row>
    <row r="1186" spans="1:60" ht="17.25" customHeight="1" x14ac:dyDescent="0.25">
      <c r="A1186" s="471">
        <v>12</v>
      </c>
      <c r="B1186" s="117" t="s">
        <v>1148</v>
      </c>
      <c r="C1186" s="133" t="s">
        <v>145</v>
      </c>
      <c r="D1186" s="133" t="s">
        <v>1149</v>
      </c>
      <c r="E1186" s="423">
        <v>60</v>
      </c>
      <c r="F1186" s="441">
        <v>60</v>
      </c>
      <c r="G1186" s="118" t="s">
        <v>341</v>
      </c>
      <c r="H1186" s="141" t="s">
        <v>280</v>
      </c>
      <c r="I1186" s="119"/>
      <c r="J1186" s="119"/>
      <c r="K1186" s="119"/>
      <c r="L1186" s="119">
        <v>20</v>
      </c>
      <c r="M1186" s="119">
        <v>24</v>
      </c>
      <c r="N1186" s="119">
        <v>16</v>
      </c>
      <c r="O1186" s="119"/>
      <c r="P1186" s="119"/>
      <c r="Q1186" s="119"/>
      <c r="R1186" s="119"/>
      <c r="S1186" s="119"/>
      <c r="T1186" s="119"/>
      <c r="U1186" s="119"/>
      <c r="V1186" s="119"/>
      <c r="W1186" s="119"/>
      <c r="X1186" s="119"/>
      <c r="Y1186" s="119"/>
      <c r="Z1186" s="119"/>
      <c r="AA1186" s="119"/>
      <c r="AB1186" s="120"/>
      <c r="AC1186" s="120"/>
      <c r="AD1186" s="120"/>
      <c r="AE1186" s="120"/>
      <c r="AF1186" s="120"/>
      <c r="AG1186" s="120"/>
      <c r="AH1186" s="120"/>
      <c r="AI1186" s="100"/>
      <c r="AJ1186" s="101"/>
      <c r="AK1186" s="102"/>
      <c r="AL1186" s="120"/>
      <c r="AM1186" s="120"/>
      <c r="AN1186" s="120"/>
      <c r="AO1186" s="120"/>
      <c r="AP1186" s="120"/>
      <c r="AQ1186" s="120"/>
      <c r="AR1186" s="120"/>
      <c r="AS1186" s="120"/>
      <c r="AT1186" s="120"/>
      <c r="AU1186" s="120"/>
      <c r="AV1186" s="120"/>
      <c r="AW1186" s="120"/>
      <c r="AX1186" s="120"/>
      <c r="AY1186" s="120"/>
      <c r="AZ1186" s="120"/>
      <c r="BA1186" s="120"/>
      <c r="BB1186" s="120"/>
      <c r="BC1186" s="120"/>
      <c r="BD1186" s="83"/>
      <c r="BE1186" s="84"/>
      <c r="BF1186" s="84"/>
      <c r="BG1186" s="84"/>
      <c r="BH1186" s="85"/>
    </row>
    <row r="1187" spans="1:60" ht="17.25" customHeight="1" x14ac:dyDescent="0.25">
      <c r="A1187" s="206"/>
      <c r="B1187" s="117" t="s">
        <v>1148</v>
      </c>
      <c r="C1187" s="93" t="s">
        <v>139</v>
      </c>
      <c r="D1187" s="93" t="s">
        <v>1126</v>
      </c>
      <c r="E1187" s="140">
        <v>90</v>
      </c>
      <c r="F1187" s="441">
        <v>90</v>
      </c>
      <c r="G1187" s="79" t="s">
        <v>309</v>
      </c>
      <c r="H1187" s="141" t="s">
        <v>281</v>
      </c>
      <c r="I1187" s="119"/>
      <c r="J1187" s="119"/>
      <c r="K1187" s="119"/>
      <c r="L1187" s="119"/>
      <c r="M1187" s="119"/>
      <c r="N1187" s="119">
        <v>8</v>
      </c>
      <c r="O1187" s="119">
        <v>24</v>
      </c>
      <c r="P1187" s="119">
        <v>24</v>
      </c>
      <c r="Q1187" s="119">
        <v>24</v>
      </c>
      <c r="R1187" s="119">
        <v>10</v>
      </c>
      <c r="S1187" s="119"/>
      <c r="T1187" s="119"/>
      <c r="U1187" s="119"/>
      <c r="V1187" s="119"/>
      <c r="W1187" s="119"/>
      <c r="X1187" s="119"/>
      <c r="Y1187" s="119"/>
      <c r="Z1187" s="119"/>
      <c r="AA1187" s="119"/>
      <c r="AB1187" s="120"/>
      <c r="AC1187" s="120"/>
      <c r="AD1187" s="120"/>
      <c r="AE1187" s="120"/>
      <c r="AF1187" s="120"/>
      <c r="AG1187" s="120"/>
      <c r="AH1187" s="120"/>
      <c r="AI1187" s="100"/>
      <c r="AJ1187" s="101"/>
      <c r="AK1187" s="102"/>
      <c r="AL1187" s="120"/>
      <c r="AM1187" s="120"/>
      <c r="AN1187" s="120"/>
      <c r="AO1187" s="120"/>
      <c r="AP1187" s="120"/>
      <c r="AQ1187" s="120"/>
      <c r="AR1187" s="120"/>
      <c r="AS1187" s="120"/>
      <c r="AT1187" s="120"/>
      <c r="AU1187" s="120"/>
      <c r="AV1187" s="120"/>
      <c r="AW1187" s="120"/>
      <c r="AX1187" s="120"/>
      <c r="AY1187" s="120"/>
      <c r="AZ1187" s="120"/>
      <c r="BA1187" s="120"/>
      <c r="BB1187" s="120"/>
      <c r="BC1187" s="120"/>
      <c r="BD1187" s="83"/>
      <c r="BE1187" s="84"/>
      <c r="BF1187" s="84"/>
      <c r="BG1187" s="84"/>
      <c r="BH1187" s="85"/>
    </row>
    <row r="1188" spans="1:60" ht="17.25" customHeight="1" x14ac:dyDescent="0.25">
      <c r="A1188" s="206"/>
      <c r="B1188" s="117" t="s">
        <v>1148</v>
      </c>
      <c r="C1188" s="93" t="s">
        <v>75</v>
      </c>
      <c r="D1188" s="93" t="s">
        <v>1122</v>
      </c>
      <c r="E1188" s="140">
        <v>52</v>
      </c>
      <c r="F1188" s="441">
        <v>52</v>
      </c>
      <c r="G1188" s="79" t="s">
        <v>320</v>
      </c>
      <c r="H1188" s="141" t="s">
        <v>268</v>
      </c>
      <c r="I1188" s="119"/>
      <c r="J1188" s="119">
        <v>24</v>
      </c>
      <c r="K1188" s="119">
        <v>24</v>
      </c>
      <c r="L1188" s="119">
        <v>4</v>
      </c>
      <c r="M1188" s="119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  <c r="X1188" s="119"/>
      <c r="Y1188" s="119"/>
      <c r="Z1188" s="119"/>
      <c r="AA1188" s="119"/>
      <c r="AB1188" s="120"/>
      <c r="AC1188" s="120"/>
      <c r="AD1188" s="120"/>
      <c r="AE1188" s="120"/>
      <c r="AF1188" s="120"/>
      <c r="AG1188" s="120"/>
      <c r="AH1188" s="120"/>
      <c r="AI1188" s="100"/>
      <c r="AJ1188" s="101"/>
      <c r="AK1188" s="102"/>
      <c r="AL1188" s="120"/>
      <c r="AM1188" s="120"/>
      <c r="AN1188" s="120"/>
      <c r="AO1188" s="120"/>
      <c r="AP1188" s="120"/>
      <c r="AQ1188" s="120"/>
      <c r="AR1188" s="120"/>
      <c r="AS1188" s="120"/>
      <c r="AT1188" s="120"/>
      <c r="AU1188" s="120"/>
      <c r="AV1188" s="120"/>
      <c r="AW1188" s="120"/>
      <c r="AX1188" s="120"/>
      <c r="AY1188" s="120"/>
      <c r="AZ1188" s="120"/>
      <c r="BA1188" s="120"/>
      <c r="BB1188" s="120"/>
      <c r="BC1188" s="120"/>
      <c r="BD1188" s="83"/>
      <c r="BE1188" s="84"/>
      <c r="BF1188" s="84"/>
      <c r="BG1188" s="84"/>
      <c r="BH1188" s="85"/>
    </row>
    <row r="1189" spans="1:60" ht="17.25" customHeight="1" x14ac:dyDescent="0.25">
      <c r="A1189" s="206"/>
      <c r="B1189" s="117" t="s">
        <v>1148</v>
      </c>
      <c r="C1189" s="93" t="s">
        <v>67</v>
      </c>
      <c r="D1189" s="93" t="s">
        <v>1142</v>
      </c>
      <c r="E1189" s="140">
        <v>90</v>
      </c>
      <c r="F1189" s="441">
        <v>90</v>
      </c>
      <c r="G1189" s="79" t="s">
        <v>342</v>
      </c>
      <c r="H1189" s="141" t="s">
        <v>288</v>
      </c>
      <c r="I1189" s="119"/>
      <c r="J1189" s="119"/>
      <c r="K1189" s="119"/>
      <c r="L1189" s="119"/>
      <c r="M1189" s="119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>
        <v>12</v>
      </c>
      <c r="X1189" s="119">
        <v>24</v>
      </c>
      <c r="Y1189" s="119">
        <v>24</v>
      </c>
      <c r="Z1189" s="119">
        <v>24</v>
      </c>
      <c r="AA1189" s="119">
        <v>6</v>
      </c>
      <c r="AB1189" s="120"/>
      <c r="AC1189" s="120"/>
      <c r="AD1189" s="120"/>
      <c r="AE1189" s="120"/>
      <c r="AF1189" s="120"/>
      <c r="AG1189" s="120"/>
      <c r="AH1189" s="120"/>
      <c r="AI1189" s="100"/>
      <c r="AJ1189" s="101"/>
      <c r="AK1189" s="102"/>
      <c r="AL1189" s="120"/>
      <c r="AM1189" s="120"/>
      <c r="AN1189" s="120"/>
      <c r="AO1189" s="120"/>
      <c r="AP1189" s="120"/>
      <c r="AQ1189" s="120"/>
      <c r="AR1189" s="120"/>
      <c r="AS1189" s="120"/>
      <c r="AT1189" s="120"/>
      <c r="AU1189" s="120"/>
      <c r="AV1189" s="120"/>
      <c r="AW1189" s="120"/>
      <c r="AX1189" s="120"/>
      <c r="AY1189" s="120"/>
      <c r="AZ1189" s="120"/>
      <c r="BA1189" s="120"/>
      <c r="BB1189" s="120"/>
      <c r="BC1189" s="120"/>
      <c r="BD1189" s="83"/>
      <c r="BE1189" s="84"/>
      <c r="BF1189" s="84"/>
      <c r="BG1189" s="84"/>
      <c r="BH1189" s="85"/>
    </row>
    <row r="1190" spans="1:60" ht="17.25" customHeight="1" x14ac:dyDescent="0.25">
      <c r="A1190" s="206"/>
      <c r="B1190" s="117" t="s">
        <v>1148</v>
      </c>
      <c r="C1190" s="93" t="s">
        <v>98</v>
      </c>
      <c r="D1190" s="93" t="s">
        <v>1124</v>
      </c>
      <c r="E1190" s="140">
        <v>90</v>
      </c>
      <c r="F1190" s="441">
        <v>90</v>
      </c>
      <c r="G1190" s="79" t="s">
        <v>320</v>
      </c>
      <c r="H1190" s="141" t="s">
        <v>268</v>
      </c>
      <c r="I1190" s="119"/>
      <c r="J1190" s="119"/>
      <c r="K1190" s="119"/>
      <c r="L1190" s="119"/>
      <c r="M1190" s="119"/>
      <c r="N1190" s="119"/>
      <c r="O1190" s="119"/>
      <c r="P1190" s="119"/>
      <c r="Q1190" s="119"/>
      <c r="R1190" s="119">
        <v>12</v>
      </c>
      <c r="S1190" s="119">
        <v>24</v>
      </c>
      <c r="T1190" s="119">
        <v>24</v>
      </c>
      <c r="U1190" s="119">
        <v>24</v>
      </c>
      <c r="V1190" s="119">
        <v>24</v>
      </c>
      <c r="W1190" s="119">
        <v>12</v>
      </c>
      <c r="X1190" s="119"/>
      <c r="Y1190" s="119"/>
      <c r="Z1190" s="119"/>
      <c r="AA1190" s="119"/>
      <c r="AB1190" s="120"/>
      <c r="AC1190" s="120"/>
      <c r="AD1190" s="120"/>
      <c r="AE1190" s="120"/>
      <c r="AF1190" s="120"/>
      <c r="AG1190" s="120"/>
      <c r="AH1190" s="120"/>
      <c r="AI1190" s="100"/>
      <c r="AJ1190" s="101"/>
      <c r="AK1190" s="102"/>
      <c r="AL1190" s="120"/>
      <c r="AM1190" s="120"/>
      <c r="AN1190" s="120"/>
      <c r="AO1190" s="120"/>
      <c r="AP1190" s="120"/>
      <c r="AQ1190" s="120"/>
      <c r="AR1190" s="120"/>
      <c r="AS1190" s="120"/>
      <c r="AT1190" s="120"/>
      <c r="AU1190" s="120"/>
      <c r="AV1190" s="120"/>
      <c r="AW1190" s="120"/>
      <c r="AX1190" s="120"/>
      <c r="AY1190" s="120"/>
      <c r="AZ1190" s="120"/>
      <c r="BA1190" s="120"/>
      <c r="BB1190" s="120"/>
      <c r="BC1190" s="120"/>
      <c r="BD1190" s="83"/>
      <c r="BE1190" s="84"/>
      <c r="BF1190" s="84"/>
      <c r="BG1190" s="84"/>
      <c r="BH1190" s="85"/>
    </row>
    <row r="1191" spans="1:60" ht="17.25" customHeight="1" x14ac:dyDescent="0.25">
      <c r="A1191" s="206"/>
      <c r="B1191" s="117" t="s">
        <v>1148</v>
      </c>
      <c r="C1191" s="93" t="s">
        <v>47</v>
      </c>
      <c r="D1191" s="93" t="s">
        <v>1112</v>
      </c>
      <c r="E1191" s="140">
        <v>60</v>
      </c>
      <c r="F1191" s="441">
        <v>60</v>
      </c>
      <c r="G1191" s="79" t="s">
        <v>318</v>
      </c>
      <c r="H1191" s="141" t="s">
        <v>290</v>
      </c>
      <c r="I1191" s="119"/>
      <c r="J1191" s="119"/>
      <c r="K1191" s="119"/>
      <c r="L1191" s="119"/>
      <c r="M1191" s="119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  <c r="X1191" s="119"/>
      <c r="Y1191" s="119"/>
      <c r="Z1191" s="119"/>
      <c r="AA1191" s="119"/>
      <c r="AB1191" s="120"/>
      <c r="AC1191" s="120"/>
      <c r="AD1191" s="120"/>
      <c r="AE1191" s="120">
        <v>24</v>
      </c>
      <c r="AF1191" s="120">
        <v>24</v>
      </c>
      <c r="AG1191" s="120">
        <v>12</v>
      </c>
      <c r="AH1191" s="120"/>
      <c r="AI1191" s="100"/>
      <c r="AJ1191" s="101"/>
      <c r="AK1191" s="102"/>
      <c r="AL1191" s="120"/>
      <c r="AM1191" s="120"/>
      <c r="AN1191" s="120"/>
      <c r="AO1191" s="120"/>
      <c r="AP1191" s="120"/>
      <c r="AQ1191" s="120"/>
      <c r="AR1191" s="120"/>
      <c r="AS1191" s="120"/>
      <c r="AT1191" s="120"/>
      <c r="AU1191" s="120"/>
      <c r="AV1191" s="120"/>
      <c r="AW1191" s="120"/>
      <c r="AX1191" s="120"/>
      <c r="AY1191" s="120"/>
      <c r="AZ1191" s="120"/>
      <c r="BA1191" s="120"/>
      <c r="BB1191" s="120"/>
      <c r="BC1191" s="120"/>
      <c r="BD1191" s="83"/>
      <c r="BE1191" s="84"/>
      <c r="BF1191" s="84"/>
      <c r="BG1191" s="84"/>
      <c r="BH1191" s="85"/>
    </row>
    <row r="1192" spans="1:60" ht="17.25" customHeight="1" x14ac:dyDescent="0.25">
      <c r="A1192" s="206"/>
      <c r="B1192" s="117" t="s">
        <v>1148</v>
      </c>
      <c r="C1192" s="93" t="s">
        <v>49</v>
      </c>
      <c r="D1192" s="93" t="s">
        <v>1113</v>
      </c>
      <c r="E1192" s="140">
        <v>60</v>
      </c>
      <c r="F1192" s="441">
        <v>60</v>
      </c>
      <c r="G1192" s="79" t="s">
        <v>318</v>
      </c>
      <c r="H1192" s="141" t="s">
        <v>290</v>
      </c>
      <c r="I1192" s="119"/>
      <c r="J1192" s="119"/>
      <c r="K1192" s="119"/>
      <c r="L1192" s="119"/>
      <c r="M1192" s="119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  <c r="X1192" s="119"/>
      <c r="Y1192" s="119"/>
      <c r="Z1192" s="119"/>
      <c r="AA1192" s="119"/>
      <c r="AB1192" s="120"/>
      <c r="AC1192" s="120"/>
      <c r="AD1192" s="120"/>
      <c r="AE1192" s="120"/>
      <c r="AF1192" s="120"/>
      <c r="AG1192" s="120">
        <v>12</v>
      </c>
      <c r="AH1192" s="120">
        <v>24</v>
      </c>
      <c r="AI1192" s="100"/>
      <c r="AJ1192" s="101"/>
      <c r="AK1192" s="102"/>
      <c r="AL1192" s="120">
        <v>24</v>
      </c>
      <c r="AM1192" s="120"/>
      <c r="AN1192" s="120"/>
      <c r="AO1192" s="120"/>
      <c r="AP1192" s="120"/>
      <c r="AQ1192" s="120"/>
      <c r="AR1192" s="120"/>
      <c r="AS1192" s="120"/>
      <c r="AT1192" s="120"/>
      <c r="AU1192" s="120"/>
      <c r="AV1192" s="120"/>
      <c r="AW1192" s="120"/>
      <c r="AX1192" s="120"/>
      <c r="AY1192" s="120"/>
      <c r="AZ1192" s="120"/>
      <c r="BA1192" s="120"/>
      <c r="BB1192" s="120"/>
      <c r="BC1192" s="120"/>
      <c r="BD1192" s="83"/>
      <c r="BE1192" s="84"/>
      <c r="BF1192" s="84"/>
      <c r="BG1192" s="84"/>
      <c r="BH1192" s="85"/>
    </row>
    <row r="1193" spans="1:60" ht="17.25" customHeight="1" x14ac:dyDescent="0.25">
      <c r="A1193" s="206"/>
      <c r="B1193" s="117" t="s">
        <v>1148</v>
      </c>
      <c r="C1193" s="93" t="s">
        <v>50</v>
      </c>
      <c r="D1193" s="93" t="s">
        <v>1114</v>
      </c>
      <c r="E1193" s="140">
        <v>90</v>
      </c>
      <c r="F1193" s="441">
        <v>90</v>
      </c>
      <c r="G1193" s="79" t="s">
        <v>342</v>
      </c>
      <c r="H1193" s="141" t="s">
        <v>288</v>
      </c>
      <c r="I1193" s="119"/>
      <c r="J1193" s="119"/>
      <c r="K1193" s="119"/>
      <c r="L1193" s="119"/>
      <c r="M1193" s="119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  <c r="X1193" s="119"/>
      <c r="Y1193" s="119"/>
      <c r="Z1193" s="119"/>
      <c r="AA1193" s="119">
        <v>18</v>
      </c>
      <c r="AB1193" s="120">
        <v>24</v>
      </c>
      <c r="AC1193" s="120">
        <v>24</v>
      </c>
      <c r="AD1193" s="120">
        <v>24</v>
      </c>
      <c r="AE1193" s="120"/>
      <c r="AF1193" s="120"/>
      <c r="AG1193" s="120"/>
      <c r="AH1193" s="120"/>
      <c r="AI1193" s="100"/>
      <c r="AJ1193" s="101"/>
      <c r="AK1193" s="102"/>
      <c r="AL1193" s="120"/>
      <c r="AM1193" s="120"/>
      <c r="AN1193" s="120"/>
      <c r="AO1193" s="120"/>
      <c r="AP1193" s="120"/>
      <c r="AQ1193" s="120"/>
      <c r="AR1193" s="120"/>
      <c r="AS1193" s="120"/>
      <c r="AT1193" s="120"/>
      <c r="AU1193" s="120"/>
      <c r="AV1193" s="120"/>
      <c r="AW1193" s="120"/>
      <c r="AX1193" s="120"/>
      <c r="AY1193" s="120"/>
      <c r="AZ1193" s="120"/>
      <c r="BA1193" s="120"/>
      <c r="BB1193" s="120"/>
      <c r="BC1193" s="120"/>
      <c r="BD1193" s="83"/>
      <c r="BE1193" s="84"/>
      <c r="BF1193" s="84"/>
      <c r="BG1193" s="84"/>
      <c r="BH1193" s="85"/>
    </row>
    <row r="1194" spans="1:60" s="106" customFormat="1" ht="17.25" customHeight="1" x14ac:dyDescent="0.2">
      <c r="A1194" s="472"/>
      <c r="B1194" s="94"/>
      <c r="C1194" s="95"/>
      <c r="D1194" s="95" t="s">
        <v>843</v>
      </c>
      <c r="E1194" s="95">
        <f>SUM(E1186:E1193)</f>
        <v>592</v>
      </c>
      <c r="F1194" s="765">
        <f>SUM(F1186:F1193)</f>
        <v>592</v>
      </c>
      <c r="G1194" s="96"/>
      <c r="H1194" s="113"/>
      <c r="I1194" s="99"/>
      <c r="J1194" s="99">
        <f t="shared" ref="J1194:BH1194" si="106">SUM(J1186:J1193)</f>
        <v>24</v>
      </c>
      <c r="K1194" s="99">
        <f t="shared" si="106"/>
        <v>24</v>
      </c>
      <c r="L1194" s="99">
        <f t="shared" si="106"/>
        <v>24</v>
      </c>
      <c r="M1194" s="99">
        <f t="shared" si="106"/>
        <v>24</v>
      </c>
      <c r="N1194" s="99">
        <f t="shared" si="106"/>
        <v>24</v>
      </c>
      <c r="O1194" s="99">
        <f t="shared" si="106"/>
        <v>24</v>
      </c>
      <c r="P1194" s="99">
        <f t="shared" si="106"/>
        <v>24</v>
      </c>
      <c r="Q1194" s="99">
        <f t="shared" si="106"/>
        <v>24</v>
      </c>
      <c r="R1194" s="99">
        <f t="shared" si="106"/>
        <v>22</v>
      </c>
      <c r="S1194" s="99">
        <f t="shared" si="106"/>
        <v>24</v>
      </c>
      <c r="T1194" s="99">
        <f t="shared" si="106"/>
        <v>24</v>
      </c>
      <c r="U1194" s="99">
        <f t="shared" si="106"/>
        <v>24</v>
      </c>
      <c r="V1194" s="99">
        <f t="shared" si="106"/>
        <v>24</v>
      </c>
      <c r="W1194" s="99">
        <f t="shared" si="106"/>
        <v>24</v>
      </c>
      <c r="X1194" s="99">
        <f t="shared" si="106"/>
        <v>24</v>
      </c>
      <c r="Y1194" s="99">
        <f t="shared" si="106"/>
        <v>24</v>
      </c>
      <c r="Z1194" s="99">
        <f t="shared" si="106"/>
        <v>24</v>
      </c>
      <c r="AA1194" s="99">
        <f t="shared" si="106"/>
        <v>24</v>
      </c>
      <c r="AB1194" s="99">
        <f t="shared" si="106"/>
        <v>24</v>
      </c>
      <c r="AC1194" s="99">
        <f t="shared" si="106"/>
        <v>24</v>
      </c>
      <c r="AD1194" s="99">
        <f t="shared" si="106"/>
        <v>24</v>
      </c>
      <c r="AE1194" s="99">
        <f t="shared" si="106"/>
        <v>24</v>
      </c>
      <c r="AF1194" s="99">
        <f t="shared" si="106"/>
        <v>24</v>
      </c>
      <c r="AG1194" s="99">
        <f t="shared" si="106"/>
        <v>24</v>
      </c>
      <c r="AH1194" s="99">
        <f t="shared" si="106"/>
        <v>24</v>
      </c>
      <c r="AI1194" s="123">
        <f t="shared" si="106"/>
        <v>0</v>
      </c>
      <c r="AJ1194" s="124">
        <f t="shared" si="106"/>
        <v>0</v>
      </c>
      <c r="AK1194" s="125">
        <f t="shared" si="106"/>
        <v>0</v>
      </c>
      <c r="AL1194" s="99">
        <f t="shared" si="106"/>
        <v>24</v>
      </c>
      <c r="AM1194" s="99">
        <f t="shared" si="106"/>
        <v>0</v>
      </c>
      <c r="AN1194" s="99">
        <f t="shared" si="106"/>
        <v>0</v>
      </c>
      <c r="AO1194" s="99">
        <f t="shared" si="106"/>
        <v>0</v>
      </c>
      <c r="AP1194" s="99">
        <f t="shared" si="106"/>
        <v>0</v>
      </c>
      <c r="AQ1194" s="99">
        <f t="shared" si="106"/>
        <v>0</v>
      </c>
      <c r="AR1194" s="99">
        <f t="shared" si="106"/>
        <v>0</v>
      </c>
      <c r="AS1194" s="99">
        <f t="shared" si="106"/>
        <v>0</v>
      </c>
      <c r="AT1194" s="99">
        <f t="shared" si="106"/>
        <v>0</v>
      </c>
      <c r="AU1194" s="99">
        <f t="shared" si="106"/>
        <v>0</v>
      </c>
      <c r="AV1194" s="99">
        <f t="shared" si="106"/>
        <v>0</v>
      </c>
      <c r="AW1194" s="99">
        <f t="shared" si="106"/>
        <v>0</v>
      </c>
      <c r="AX1194" s="99">
        <f t="shared" si="106"/>
        <v>0</v>
      </c>
      <c r="AY1194" s="99">
        <f t="shared" si="106"/>
        <v>0</v>
      </c>
      <c r="AZ1194" s="99">
        <f t="shared" si="106"/>
        <v>0</v>
      </c>
      <c r="BA1194" s="99">
        <f t="shared" si="106"/>
        <v>0</v>
      </c>
      <c r="BB1194" s="99">
        <f t="shared" si="106"/>
        <v>0</v>
      </c>
      <c r="BC1194" s="99">
        <f t="shared" si="106"/>
        <v>0</v>
      </c>
      <c r="BD1194" s="126">
        <f t="shared" si="106"/>
        <v>0</v>
      </c>
      <c r="BE1194" s="127">
        <f t="shared" si="106"/>
        <v>0</v>
      </c>
      <c r="BF1194" s="127">
        <f t="shared" si="106"/>
        <v>0</v>
      </c>
      <c r="BG1194" s="127">
        <f t="shared" si="106"/>
        <v>0</v>
      </c>
      <c r="BH1194" s="128">
        <f t="shared" si="106"/>
        <v>0</v>
      </c>
    </row>
    <row r="1195" spans="1:60" s="106" customFormat="1" ht="17.25" customHeight="1" x14ac:dyDescent="0.2">
      <c r="A1195" s="472"/>
      <c r="B1195" s="94"/>
      <c r="C1195" s="95"/>
      <c r="D1195" s="95" t="s">
        <v>843</v>
      </c>
      <c r="E1195" s="95">
        <f>SUM(E1104:E1116)</f>
        <v>765</v>
      </c>
      <c r="F1195" s="765">
        <f>SUM(F1104:F1116)</f>
        <v>1275</v>
      </c>
      <c r="G1195" s="96"/>
      <c r="H1195" s="113"/>
      <c r="I1195" s="99"/>
      <c r="J1195" s="99">
        <f t="shared" ref="J1195:BH1195" si="107">SUM(J1104:J1116)</f>
        <v>12</v>
      </c>
      <c r="K1195" s="99">
        <f t="shared" si="107"/>
        <v>12</v>
      </c>
      <c r="L1195" s="99">
        <f t="shared" si="107"/>
        <v>12</v>
      </c>
      <c r="M1195" s="99">
        <f t="shared" si="107"/>
        <v>12</v>
      </c>
      <c r="N1195" s="99">
        <f t="shared" si="107"/>
        <v>12</v>
      </c>
      <c r="O1195" s="99">
        <f t="shared" si="107"/>
        <v>12</v>
      </c>
      <c r="P1195" s="99">
        <f t="shared" si="107"/>
        <v>12</v>
      </c>
      <c r="Q1195" s="99">
        <f t="shared" si="107"/>
        <v>12</v>
      </c>
      <c r="R1195" s="99">
        <f t="shared" si="107"/>
        <v>12</v>
      </c>
      <c r="S1195" s="99">
        <f t="shared" si="107"/>
        <v>12</v>
      </c>
      <c r="T1195" s="99">
        <f t="shared" si="107"/>
        <v>27</v>
      </c>
      <c r="U1195" s="99">
        <f t="shared" si="107"/>
        <v>27</v>
      </c>
      <c r="V1195" s="99">
        <f t="shared" si="107"/>
        <v>27</v>
      </c>
      <c r="W1195" s="99">
        <f t="shared" si="107"/>
        <v>27</v>
      </c>
      <c r="X1195" s="99">
        <f t="shared" si="107"/>
        <v>27</v>
      </c>
      <c r="Y1195" s="99">
        <f t="shared" si="107"/>
        <v>27</v>
      </c>
      <c r="Z1195" s="99">
        <f t="shared" si="107"/>
        <v>27</v>
      </c>
      <c r="AA1195" s="99">
        <f t="shared" si="107"/>
        <v>27</v>
      </c>
      <c r="AB1195" s="99">
        <f t="shared" si="107"/>
        <v>27</v>
      </c>
      <c r="AC1195" s="99">
        <f t="shared" si="107"/>
        <v>12</v>
      </c>
      <c r="AD1195" s="99">
        <f t="shared" si="107"/>
        <v>27</v>
      </c>
      <c r="AE1195" s="99">
        <f t="shared" si="107"/>
        <v>27</v>
      </c>
      <c r="AF1195" s="99">
        <f t="shared" si="107"/>
        <v>27</v>
      </c>
      <c r="AG1195" s="99">
        <f t="shared" si="107"/>
        <v>27</v>
      </c>
      <c r="AH1195" s="99">
        <f t="shared" si="107"/>
        <v>27</v>
      </c>
      <c r="AI1195" s="123">
        <f t="shared" si="107"/>
        <v>0</v>
      </c>
      <c r="AJ1195" s="124">
        <f t="shared" si="107"/>
        <v>0</v>
      </c>
      <c r="AK1195" s="125">
        <f t="shared" si="107"/>
        <v>0</v>
      </c>
      <c r="AL1195" s="99">
        <f t="shared" si="107"/>
        <v>27</v>
      </c>
      <c r="AM1195" s="99">
        <f t="shared" si="107"/>
        <v>27</v>
      </c>
      <c r="AN1195" s="99">
        <f t="shared" si="107"/>
        <v>27</v>
      </c>
      <c r="AO1195" s="99">
        <f t="shared" si="107"/>
        <v>12</v>
      </c>
      <c r="AP1195" s="99">
        <f t="shared" si="107"/>
        <v>12</v>
      </c>
      <c r="AQ1195" s="99">
        <f t="shared" si="107"/>
        <v>12</v>
      </c>
      <c r="AR1195" s="99">
        <f t="shared" si="107"/>
        <v>12</v>
      </c>
      <c r="AS1195" s="99">
        <f t="shared" si="107"/>
        <v>12</v>
      </c>
      <c r="AT1195" s="99">
        <f t="shared" si="107"/>
        <v>12</v>
      </c>
      <c r="AU1195" s="99">
        <f t="shared" si="107"/>
        <v>12</v>
      </c>
      <c r="AV1195" s="99">
        <f t="shared" si="107"/>
        <v>12</v>
      </c>
      <c r="AW1195" s="99">
        <f t="shared" si="107"/>
        <v>12</v>
      </c>
      <c r="AX1195" s="99">
        <f t="shared" si="107"/>
        <v>12</v>
      </c>
      <c r="AY1195" s="99">
        <f t="shared" si="107"/>
        <v>12</v>
      </c>
      <c r="AZ1195" s="99">
        <f t="shared" si="107"/>
        <v>12</v>
      </c>
      <c r="BA1195" s="99">
        <f t="shared" si="107"/>
        <v>12</v>
      </c>
      <c r="BB1195" s="99">
        <f t="shared" si="107"/>
        <v>12</v>
      </c>
      <c r="BC1195" s="99">
        <f t="shared" si="107"/>
        <v>6</v>
      </c>
      <c r="BD1195" s="126">
        <f t="shared" si="107"/>
        <v>0</v>
      </c>
      <c r="BE1195" s="127">
        <f t="shared" si="107"/>
        <v>0</v>
      </c>
      <c r="BF1195" s="127">
        <f t="shared" si="107"/>
        <v>0</v>
      </c>
      <c r="BG1195" s="127">
        <f t="shared" si="107"/>
        <v>0</v>
      </c>
      <c r="BH1195" s="128">
        <f t="shared" si="107"/>
        <v>0</v>
      </c>
    </row>
    <row r="1196" spans="1:60" x14ac:dyDescent="0.2">
      <c r="F1196" s="589"/>
    </row>
    <row r="1197" spans="1:60" ht="18.75" x14ac:dyDescent="0.2">
      <c r="A1197" s="71" t="s">
        <v>1165</v>
      </c>
      <c r="F1197" s="589"/>
    </row>
    <row r="1198" spans="1:60" ht="18.75" x14ac:dyDescent="0.2">
      <c r="A1198" s="71" t="s">
        <v>834</v>
      </c>
      <c r="F1198" s="589"/>
    </row>
    <row r="1199" spans="1:60" ht="15" customHeight="1" x14ac:dyDescent="0.2">
      <c r="A1199" s="2234" t="s">
        <v>3</v>
      </c>
      <c r="B1199" s="2234" t="s">
        <v>28</v>
      </c>
      <c r="C1199" s="2237" t="s">
        <v>835</v>
      </c>
      <c r="D1199" s="2240" t="s">
        <v>836</v>
      </c>
      <c r="E1199" s="2231" t="s">
        <v>837</v>
      </c>
      <c r="F1199" s="2246" t="s">
        <v>837</v>
      </c>
      <c r="G1199" s="2231" t="s">
        <v>838</v>
      </c>
      <c r="H1199" s="2232" t="s">
        <v>839</v>
      </c>
      <c r="I1199" s="2233" t="s">
        <v>830</v>
      </c>
      <c r="J1199" s="2233"/>
      <c r="K1199" s="2233"/>
      <c r="L1199" s="2233"/>
      <c r="M1199" s="2233"/>
      <c r="N1199" s="2225">
        <v>44440</v>
      </c>
      <c r="O1199" s="2225"/>
      <c r="P1199" s="2225"/>
      <c r="Q1199" s="2225"/>
      <c r="R1199" s="2225">
        <v>44470</v>
      </c>
      <c r="S1199" s="2225"/>
      <c r="T1199" s="2225"/>
      <c r="U1199" s="2225"/>
      <c r="V1199" s="2225"/>
      <c r="W1199" s="2225">
        <v>44501</v>
      </c>
      <c r="X1199" s="2225"/>
      <c r="Y1199" s="2225"/>
      <c r="Z1199" s="2225"/>
      <c r="AA1199" s="2225">
        <v>44531</v>
      </c>
      <c r="AB1199" s="2225"/>
      <c r="AC1199" s="2225"/>
      <c r="AD1199" s="2225"/>
      <c r="AE1199" s="2229" t="s">
        <v>831</v>
      </c>
      <c r="AF1199" s="2229"/>
      <c r="AG1199" s="2229"/>
      <c r="AH1199" s="2229"/>
      <c r="AI1199" s="2229"/>
      <c r="AJ1199" s="2225">
        <v>44593</v>
      </c>
      <c r="AK1199" s="2225"/>
      <c r="AL1199" s="2225"/>
      <c r="AM1199" s="2225"/>
      <c r="AN1199" s="2225">
        <v>44621</v>
      </c>
      <c r="AO1199" s="2225"/>
      <c r="AP1199" s="2225"/>
      <c r="AQ1199" s="2225"/>
      <c r="AR1199" s="2225">
        <v>44652</v>
      </c>
      <c r="AS1199" s="2225"/>
      <c r="AT1199" s="2225"/>
      <c r="AU1199" s="2225"/>
      <c r="AV1199" s="2225">
        <v>44682</v>
      </c>
      <c r="AW1199" s="2225"/>
      <c r="AX1199" s="2225"/>
      <c r="AY1199" s="2225"/>
      <c r="AZ1199" s="2225"/>
      <c r="BA1199" s="2225">
        <v>44713</v>
      </c>
      <c r="BB1199" s="2225"/>
      <c r="BC1199" s="2225"/>
      <c r="BD1199" s="2225"/>
      <c r="BE1199" s="2225">
        <v>44743</v>
      </c>
      <c r="BF1199" s="2225"/>
      <c r="BG1199" s="2225"/>
      <c r="BH1199" s="2225"/>
    </row>
    <row r="1200" spans="1:60" ht="12.75" x14ac:dyDescent="0.2">
      <c r="A1200" s="2235"/>
      <c r="B1200" s="2235"/>
      <c r="C1200" s="2238"/>
      <c r="D1200" s="2238"/>
      <c r="E1200" s="2231"/>
      <c r="F1200" s="2246"/>
      <c r="G1200" s="2231"/>
      <c r="H1200" s="2231"/>
      <c r="I1200" s="74">
        <v>1</v>
      </c>
      <c r="J1200" s="74">
        <v>2</v>
      </c>
      <c r="K1200" s="74">
        <v>3</v>
      </c>
      <c r="L1200" s="74">
        <v>4</v>
      </c>
      <c r="M1200" s="74">
        <v>5</v>
      </c>
      <c r="N1200" s="74">
        <v>6</v>
      </c>
      <c r="O1200" s="74">
        <v>7</v>
      </c>
      <c r="P1200" s="74">
        <v>8</v>
      </c>
      <c r="Q1200" s="74">
        <v>9</v>
      </c>
      <c r="R1200" s="74">
        <v>10</v>
      </c>
      <c r="S1200" s="74">
        <v>11</v>
      </c>
      <c r="T1200" s="74">
        <v>12</v>
      </c>
      <c r="U1200" s="74">
        <v>13</v>
      </c>
      <c r="V1200" s="74">
        <v>14</v>
      </c>
      <c r="W1200" s="74">
        <v>15</v>
      </c>
      <c r="X1200" s="74">
        <v>16</v>
      </c>
      <c r="Y1200" s="74">
        <v>17</v>
      </c>
      <c r="Z1200" s="74">
        <v>18</v>
      </c>
      <c r="AA1200" s="74">
        <v>19</v>
      </c>
      <c r="AB1200" s="74">
        <v>20</v>
      </c>
      <c r="AC1200" s="74">
        <v>21</v>
      </c>
      <c r="AD1200" s="74">
        <v>22</v>
      </c>
      <c r="AE1200" s="74">
        <v>23</v>
      </c>
      <c r="AF1200" s="74">
        <v>24</v>
      </c>
      <c r="AG1200" s="74">
        <v>25</v>
      </c>
      <c r="AH1200" s="74">
        <v>26</v>
      </c>
      <c r="AI1200" s="74">
        <v>27</v>
      </c>
      <c r="AJ1200" s="74">
        <v>28</v>
      </c>
      <c r="AK1200" s="74">
        <v>29</v>
      </c>
      <c r="AL1200" s="74">
        <v>30</v>
      </c>
      <c r="AM1200" s="74">
        <v>31</v>
      </c>
      <c r="AN1200" s="74">
        <v>32</v>
      </c>
      <c r="AO1200" s="74">
        <v>33</v>
      </c>
      <c r="AP1200" s="74">
        <v>34</v>
      </c>
      <c r="AQ1200" s="74">
        <v>35</v>
      </c>
      <c r="AR1200" s="74">
        <v>36</v>
      </c>
      <c r="AS1200" s="74">
        <v>37</v>
      </c>
      <c r="AT1200" s="74">
        <v>38</v>
      </c>
      <c r="AU1200" s="74">
        <v>39</v>
      </c>
      <c r="AV1200" s="74">
        <v>40</v>
      </c>
      <c r="AW1200" s="74">
        <v>41</v>
      </c>
      <c r="AX1200" s="74">
        <v>42</v>
      </c>
      <c r="AY1200" s="74">
        <v>43</v>
      </c>
      <c r="AZ1200" s="74">
        <v>44</v>
      </c>
      <c r="BA1200" s="74">
        <v>45</v>
      </c>
      <c r="BB1200" s="74">
        <v>46</v>
      </c>
      <c r="BC1200" s="74">
        <v>47</v>
      </c>
      <c r="BD1200" s="74">
        <v>48</v>
      </c>
      <c r="BE1200" s="74">
        <v>49</v>
      </c>
      <c r="BF1200" s="74">
        <v>50</v>
      </c>
      <c r="BG1200" s="74">
        <v>51</v>
      </c>
      <c r="BH1200" s="74">
        <v>52</v>
      </c>
    </row>
    <row r="1201" spans="1:60" ht="12.75" x14ac:dyDescent="0.2">
      <c r="A1201" s="2235"/>
      <c r="B1201" s="2235"/>
      <c r="C1201" s="2238"/>
      <c r="D1201" s="2238"/>
      <c r="E1201" s="2231"/>
      <c r="F1201" s="2246"/>
      <c r="G1201" s="2231"/>
      <c r="H1201" s="2231"/>
      <c r="I1201" s="75">
        <v>26</v>
      </c>
      <c r="J1201" s="75">
        <v>2</v>
      </c>
      <c r="K1201" s="75">
        <v>9</v>
      </c>
      <c r="L1201" s="75">
        <v>16</v>
      </c>
      <c r="M1201" s="75">
        <v>23</v>
      </c>
      <c r="N1201" s="75">
        <v>30</v>
      </c>
      <c r="O1201" s="75">
        <v>6</v>
      </c>
      <c r="P1201" s="75">
        <v>13</v>
      </c>
      <c r="Q1201" s="75">
        <v>20</v>
      </c>
      <c r="R1201" s="75">
        <v>27</v>
      </c>
      <c r="S1201" s="75">
        <v>4</v>
      </c>
      <c r="T1201" s="75">
        <v>11</v>
      </c>
      <c r="U1201" s="75">
        <v>18</v>
      </c>
      <c r="V1201" s="75">
        <v>25</v>
      </c>
      <c r="W1201" s="75">
        <v>1</v>
      </c>
      <c r="X1201" s="75">
        <v>8</v>
      </c>
      <c r="Y1201" s="75">
        <v>15</v>
      </c>
      <c r="Z1201" s="75">
        <v>22</v>
      </c>
      <c r="AA1201" s="75">
        <v>29</v>
      </c>
      <c r="AB1201" s="75">
        <v>6</v>
      </c>
      <c r="AC1201" s="75">
        <v>13</v>
      </c>
      <c r="AD1201" s="75">
        <v>20</v>
      </c>
      <c r="AE1201" s="75">
        <v>27</v>
      </c>
      <c r="AF1201" s="75">
        <v>3</v>
      </c>
      <c r="AG1201" s="75">
        <v>10</v>
      </c>
      <c r="AH1201" s="75">
        <v>17</v>
      </c>
      <c r="AI1201" s="75">
        <v>24</v>
      </c>
      <c r="AJ1201" s="75">
        <v>31</v>
      </c>
      <c r="AK1201" s="75">
        <v>7</v>
      </c>
      <c r="AL1201" s="75">
        <v>14</v>
      </c>
      <c r="AM1201" s="75">
        <v>21</v>
      </c>
      <c r="AN1201" s="75">
        <v>28</v>
      </c>
      <c r="AO1201" s="75">
        <v>7</v>
      </c>
      <c r="AP1201" s="75">
        <v>14</v>
      </c>
      <c r="AQ1201" s="75">
        <v>21</v>
      </c>
      <c r="AR1201" s="75">
        <v>28</v>
      </c>
      <c r="AS1201" s="75">
        <v>4</v>
      </c>
      <c r="AT1201" s="75">
        <v>11</v>
      </c>
      <c r="AU1201" s="75">
        <v>18</v>
      </c>
      <c r="AV1201" s="75">
        <v>25</v>
      </c>
      <c r="AW1201" s="75">
        <v>2</v>
      </c>
      <c r="AX1201" s="75">
        <v>9</v>
      </c>
      <c r="AY1201" s="75">
        <v>16</v>
      </c>
      <c r="AZ1201" s="75">
        <v>23</v>
      </c>
      <c r="BA1201" s="75">
        <v>30</v>
      </c>
      <c r="BB1201" s="75">
        <v>6</v>
      </c>
      <c r="BC1201" s="75">
        <v>13</v>
      </c>
      <c r="BD1201" s="75">
        <v>20</v>
      </c>
      <c r="BE1201" s="75">
        <v>27</v>
      </c>
      <c r="BF1201" s="75">
        <v>4</v>
      </c>
      <c r="BG1201" s="75">
        <v>11</v>
      </c>
      <c r="BH1201" s="75">
        <v>18</v>
      </c>
    </row>
    <row r="1202" spans="1:60" ht="12.75" x14ac:dyDescent="0.2">
      <c r="A1202" s="2236"/>
      <c r="B1202" s="2236"/>
      <c r="C1202" s="2239"/>
      <c r="D1202" s="2239"/>
      <c r="E1202" s="2231"/>
      <c r="F1202" s="2246"/>
      <c r="G1202" s="2231"/>
      <c r="H1202" s="2231"/>
      <c r="I1202" s="75">
        <v>1</v>
      </c>
      <c r="J1202" s="75">
        <v>8</v>
      </c>
      <c r="K1202" s="75">
        <v>15</v>
      </c>
      <c r="L1202" s="75">
        <v>22</v>
      </c>
      <c r="M1202" s="75">
        <v>29</v>
      </c>
      <c r="N1202" s="75">
        <v>5</v>
      </c>
      <c r="O1202" s="75">
        <v>12</v>
      </c>
      <c r="P1202" s="75">
        <v>19</v>
      </c>
      <c r="Q1202" s="75">
        <v>26</v>
      </c>
      <c r="R1202" s="75">
        <v>3</v>
      </c>
      <c r="S1202" s="75">
        <v>10</v>
      </c>
      <c r="T1202" s="75">
        <v>17</v>
      </c>
      <c r="U1202" s="75">
        <v>24</v>
      </c>
      <c r="V1202" s="75">
        <v>31</v>
      </c>
      <c r="W1202" s="75">
        <v>7</v>
      </c>
      <c r="X1202" s="75">
        <v>14</v>
      </c>
      <c r="Y1202" s="75">
        <v>21</v>
      </c>
      <c r="Z1202" s="75">
        <v>28</v>
      </c>
      <c r="AA1202" s="75">
        <v>5</v>
      </c>
      <c r="AB1202" s="75">
        <v>12</v>
      </c>
      <c r="AC1202" s="75">
        <v>19</v>
      </c>
      <c r="AD1202" s="75">
        <v>26</v>
      </c>
      <c r="AE1202" s="75">
        <v>2</v>
      </c>
      <c r="AF1202" s="75">
        <v>9</v>
      </c>
      <c r="AG1202" s="75">
        <v>16</v>
      </c>
      <c r="AH1202" s="75">
        <v>23</v>
      </c>
      <c r="AI1202" s="75">
        <v>30</v>
      </c>
      <c r="AJ1202" s="75">
        <v>6</v>
      </c>
      <c r="AK1202" s="75">
        <v>13</v>
      </c>
      <c r="AL1202" s="75">
        <v>20</v>
      </c>
      <c r="AM1202" s="75">
        <v>27</v>
      </c>
      <c r="AN1202" s="75">
        <v>6</v>
      </c>
      <c r="AO1202" s="75">
        <v>13</v>
      </c>
      <c r="AP1202" s="75">
        <v>20</v>
      </c>
      <c r="AQ1202" s="75">
        <v>27</v>
      </c>
      <c r="AR1202" s="75">
        <v>3</v>
      </c>
      <c r="AS1202" s="75">
        <v>10</v>
      </c>
      <c r="AT1202" s="75">
        <v>17</v>
      </c>
      <c r="AU1202" s="75">
        <v>24</v>
      </c>
      <c r="AV1202" s="75">
        <v>1</v>
      </c>
      <c r="AW1202" s="75">
        <v>8</v>
      </c>
      <c r="AX1202" s="75">
        <v>15</v>
      </c>
      <c r="AY1202" s="75">
        <v>22</v>
      </c>
      <c r="AZ1202" s="75">
        <v>29</v>
      </c>
      <c r="BA1202" s="75">
        <v>5</v>
      </c>
      <c r="BB1202" s="75">
        <v>12</v>
      </c>
      <c r="BC1202" s="75">
        <v>19</v>
      </c>
      <c r="BD1202" s="75">
        <v>26</v>
      </c>
      <c r="BE1202" s="75">
        <v>3</v>
      </c>
      <c r="BF1202" s="75">
        <v>10</v>
      </c>
      <c r="BG1202" s="75">
        <v>17</v>
      </c>
      <c r="BH1202" s="75">
        <v>24</v>
      </c>
    </row>
    <row r="1203" spans="1:60" ht="17.25" customHeight="1" x14ac:dyDescent="0.2">
      <c r="A1203" s="2252">
        <v>1</v>
      </c>
      <c r="B1203" s="76" t="s">
        <v>655</v>
      </c>
      <c r="C1203" s="212" t="s">
        <v>157</v>
      </c>
      <c r="D1203" s="122" t="s">
        <v>124</v>
      </c>
      <c r="E1203" s="212">
        <f>SUM(I1203:AH1203)</f>
        <v>45</v>
      </c>
      <c r="F1203" s="763">
        <f>SUM(J1203:AI1203)</f>
        <v>45</v>
      </c>
      <c r="G1203" s="213" t="s">
        <v>368</v>
      </c>
      <c r="H1203" s="81" t="s">
        <v>127</v>
      </c>
      <c r="I1203" s="81"/>
      <c r="J1203" s="81">
        <v>12</v>
      </c>
      <c r="K1203" s="81">
        <v>12</v>
      </c>
      <c r="L1203" s="81">
        <v>12</v>
      </c>
      <c r="M1203" s="81">
        <v>9</v>
      </c>
      <c r="N1203" s="81"/>
      <c r="O1203" s="81"/>
      <c r="P1203" s="81"/>
      <c r="Q1203" s="81"/>
      <c r="R1203" s="81"/>
      <c r="S1203" s="81"/>
      <c r="T1203" s="81"/>
      <c r="U1203" s="81"/>
      <c r="V1203" s="81"/>
      <c r="W1203" s="81"/>
      <c r="X1203" s="81"/>
      <c r="Y1203" s="81"/>
      <c r="Z1203" s="81"/>
      <c r="AA1203" s="81"/>
      <c r="AB1203" s="81"/>
      <c r="AC1203" s="81"/>
      <c r="AD1203" s="81"/>
      <c r="AE1203" s="81"/>
      <c r="AF1203" s="81"/>
      <c r="AG1203" s="81"/>
      <c r="AH1203" s="81"/>
      <c r="AI1203" s="83"/>
      <c r="AJ1203" s="84"/>
      <c r="AK1203" s="85"/>
      <c r="AL1203" s="81"/>
      <c r="AM1203" s="81"/>
      <c r="AN1203" s="81"/>
      <c r="AO1203" s="81"/>
      <c r="AP1203" s="81"/>
      <c r="AQ1203" s="81"/>
      <c r="AR1203" s="81"/>
      <c r="AS1203" s="81"/>
      <c r="AT1203" s="81"/>
      <c r="AU1203" s="81"/>
      <c r="AV1203" s="81"/>
      <c r="AW1203" s="81"/>
      <c r="AX1203" s="81"/>
      <c r="AY1203" s="81"/>
      <c r="AZ1203" s="81"/>
      <c r="BA1203" s="81"/>
      <c r="BB1203" s="81"/>
      <c r="BC1203" s="81"/>
      <c r="BD1203" s="86"/>
      <c r="BE1203" s="87"/>
      <c r="BF1203" s="87"/>
      <c r="BG1203" s="87"/>
      <c r="BH1203" s="88"/>
    </row>
    <row r="1204" spans="1:60" ht="17.25" customHeight="1" x14ac:dyDescent="0.2">
      <c r="A1204" s="2253"/>
      <c r="B1204" s="76" t="s">
        <v>655</v>
      </c>
      <c r="C1204" s="212" t="s">
        <v>151</v>
      </c>
      <c r="D1204" s="122" t="s">
        <v>1166</v>
      </c>
      <c r="E1204" s="212">
        <v>45</v>
      </c>
      <c r="F1204" s="763">
        <v>45</v>
      </c>
      <c r="G1204" s="213" t="s">
        <v>1167</v>
      </c>
      <c r="H1204" s="81" t="s">
        <v>403</v>
      </c>
      <c r="I1204" s="81"/>
      <c r="J1204" s="81"/>
      <c r="K1204" s="81"/>
      <c r="L1204" s="81"/>
      <c r="M1204" s="81"/>
      <c r="N1204" s="81"/>
      <c r="O1204" s="81"/>
      <c r="P1204" s="81"/>
      <c r="Q1204" s="81"/>
      <c r="R1204" s="81"/>
      <c r="S1204" s="81"/>
      <c r="T1204" s="81"/>
      <c r="U1204" s="81"/>
      <c r="V1204" s="81"/>
      <c r="W1204" s="81"/>
      <c r="X1204" s="81"/>
      <c r="Y1204" s="81"/>
      <c r="Z1204" s="81"/>
      <c r="AA1204" s="81"/>
      <c r="AB1204" s="81"/>
      <c r="AC1204" s="81"/>
      <c r="AD1204" s="81">
        <v>8</v>
      </c>
      <c r="AE1204" s="81">
        <v>24</v>
      </c>
      <c r="AF1204" s="81">
        <v>13</v>
      </c>
      <c r="AG1204" s="81"/>
      <c r="AH1204" s="81"/>
      <c r="AI1204" s="83"/>
      <c r="AJ1204" s="84"/>
      <c r="AK1204" s="85"/>
      <c r="AL1204" s="81"/>
      <c r="AM1204" s="81"/>
      <c r="AN1204" s="81"/>
      <c r="AO1204" s="81"/>
      <c r="AP1204" s="81"/>
      <c r="AQ1204" s="81"/>
      <c r="AR1204" s="81"/>
      <c r="AS1204" s="81"/>
      <c r="AT1204" s="81"/>
      <c r="AU1204" s="81"/>
      <c r="AV1204" s="81"/>
      <c r="AW1204" s="81"/>
      <c r="AX1204" s="81"/>
      <c r="AY1204" s="81"/>
      <c r="AZ1204" s="81"/>
      <c r="BA1204" s="81"/>
      <c r="BB1204" s="81"/>
      <c r="BC1204" s="81"/>
      <c r="BD1204" s="86"/>
      <c r="BE1204" s="87"/>
      <c r="BF1204" s="87"/>
      <c r="BG1204" s="87"/>
      <c r="BH1204" s="88"/>
    </row>
    <row r="1205" spans="1:60" ht="17.25" customHeight="1" x14ac:dyDescent="0.2">
      <c r="A1205" s="2253"/>
      <c r="B1205" s="76" t="s">
        <v>655</v>
      </c>
      <c r="C1205" s="212" t="s">
        <v>134</v>
      </c>
      <c r="D1205" s="122" t="s">
        <v>1168</v>
      </c>
      <c r="E1205" s="212">
        <v>45</v>
      </c>
      <c r="F1205" s="763">
        <v>45</v>
      </c>
      <c r="G1205" s="213" t="s">
        <v>407</v>
      </c>
      <c r="H1205" s="81" t="s">
        <v>406</v>
      </c>
      <c r="I1205" s="81"/>
      <c r="J1205" s="81"/>
      <c r="K1205" s="81"/>
      <c r="L1205" s="81"/>
      <c r="M1205" s="81"/>
      <c r="N1205" s="81"/>
      <c r="O1205" s="81"/>
      <c r="P1205" s="81"/>
      <c r="Q1205" s="81"/>
      <c r="R1205" s="81"/>
      <c r="S1205" s="81"/>
      <c r="T1205" s="81"/>
      <c r="U1205" s="81"/>
      <c r="V1205" s="81"/>
      <c r="W1205" s="81"/>
      <c r="X1205" s="81"/>
      <c r="Y1205" s="81"/>
      <c r="Z1205" s="92"/>
      <c r="AA1205" s="92"/>
      <c r="AB1205" s="92"/>
      <c r="AC1205" s="81"/>
      <c r="AD1205" s="81"/>
      <c r="AE1205" s="81"/>
      <c r="AF1205" s="81">
        <v>8</v>
      </c>
      <c r="AG1205" s="81">
        <v>24</v>
      </c>
      <c r="AH1205" s="81">
        <v>13</v>
      </c>
      <c r="AI1205" s="83"/>
      <c r="AJ1205" s="84"/>
      <c r="AK1205" s="85"/>
      <c r="AL1205" s="81"/>
      <c r="AM1205" s="81"/>
      <c r="AN1205" s="81"/>
      <c r="AO1205" s="81"/>
      <c r="AP1205" s="81"/>
      <c r="AQ1205" s="81"/>
      <c r="AR1205" s="81"/>
      <c r="AS1205" s="81"/>
      <c r="AT1205" s="81"/>
      <c r="AU1205" s="81"/>
      <c r="AV1205" s="81"/>
      <c r="AW1205" s="81"/>
      <c r="AX1205" s="81"/>
      <c r="AY1205" s="81"/>
      <c r="AZ1205" s="81"/>
      <c r="BA1205" s="81"/>
      <c r="BB1205" s="81"/>
      <c r="BC1205" s="81"/>
      <c r="BD1205" s="83"/>
      <c r="BE1205" s="84"/>
      <c r="BF1205" s="84"/>
      <c r="BG1205" s="84"/>
      <c r="BH1205" s="85"/>
    </row>
    <row r="1206" spans="1:60" ht="17.25" customHeight="1" x14ac:dyDescent="0.2">
      <c r="A1206" s="2253"/>
      <c r="B1206" s="76" t="s">
        <v>655</v>
      </c>
      <c r="C1206" s="212" t="s">
        <v>140</v>
      </c>
      <c r="D1206" s="122" t="s">
        <v>1169</v>
      </c>
      <c r="E1206" s="212">
        <v>60</v>
      </c>
      <c r="F1206" s="763">
        <v>60</v>
      </c>
      <c r="G1206" s="213" t="s">
        <v>309</v>
      </c>
      <c r="H1206" s="81" t="s">
        <v>398</v>
      </c>
      <c r="I1206" s="81"/>
      <c r="J1206" s="81"/>
      <c r="K1206" s="81"/>
      <c r="L1206" s="81"/>
      <c r="M1206" s="81"/>
      <c r="N1206" s="81"/>
      <c r="O1206" s="81"/>
      <c r="P1206" s="81"/>
      <c r="Q1206" s="81"/>
      <c r="R1206" s="81"/>
      <c r="S1206" s="81"/>
      <c r="T1206" s="81"/>
      <c r="U1206" s="81"/>
      <c r="V1206" s="81"/>
      <c r="W1206" s="81"/>
      <c r="X1206" s="81"/>
      <c r="Y1206" s="81"/>
      <c r="Z1206" s="92"/>
      <c r="AA1206" s="92"/>
      <c r="AB1206" s="92"/>
      <c r="AC1206" s="81"/>
      <c r="AD1206" s="81"/>
      <c r="AE1206" s="81"/>
      <c r="AF1206" s="81"/>
      <c r="AG1206" s="81"/>
      <c r="AH1206" s="81"/>
      <c r="AI1206" s="83"/>
      <c r="AJ1206" s="84"/>
      <c r="AK1206" s="85"/>
      <c r="AL1206" s="81"/>
      <c r="AM1206" s="81">
        <v>8</v>
      </c>
      <c r="AN1206" s="81">
        <v>24</v>
      </c>
      <c r="AO1206" s="81">
        <v>24</v>
      </c>
      <c r="AP1206" s="81">
        <v>4</v>
      </c>
      <c r="AQ1206" s="81"/>
      <c r="AR1206" s="81"/>
      <c r="AS1206" s="81"/>
      <c r="AT1206" s="81"/>
      <c r="AU1206" s="81"/>
      <c r="AV1206" s="81"/>
      <c r="AW1206" s="81"/>
      <c r="AX1206" s="81"/>
      <c r="AY1206" s="81"/>
      <c r="AZ1206" s="81"/>
      <c r="BA1206" s="81"/>
      <c r="BB1206" s="81"/>
      <c r="BC1206" s="81"/>
      <c r="BD1206" s="83"/>
      <c r="BE1206" s="84"/>
      <c r="BF1206" s="84"/>
      <c r="BG1206" s="84"/>
      <c r="BH1206" s="85"/>
    </row>
    <row r="1207" spans="1:60" ht="17.25" customHeight="1" x14ac:dyDescent="0.2">
      <c r="A1207" s="2253"/>
      <c r="B1207" s="76" t="s">
        <v>655</v>
      </c>
      <c r="C1207" s="212" t="s">
        <v>455</v>
      </c>
      <c r="D1207" s="122" t="s">
        <v>1170</v>
      </c>
      <c r="E1207" s="212">
        <v>45</v>
      </c>
      <c r="F1207" s="763">
        <v>45</v>
      </c>
      <c r="G1207" s="213" t="s">
        <v>402</v>
      </c>
      <c r="H1207" s="81" t="s">
        <v>401</v>
      </c>
      <c r="I1207" s="81"/>
      <c r="J1207" s="81"/>
      <c r="K1207" s="81"/>
      <c r="L1207" s="81"/>
      <c r="M1207" s="81"/>
      <c r="N1207" s="81"/>
      <c r="O1207" s="81"/>
      <c r="P1207" s="81"/>
      <c r="Q1207" s="81"/>
      <c r="R1207" s="81"/>
      <c r="S1207" s="81"/>
      <c r="T1207" s="81"/>
      <c r="U1207" s="81"/>
      <c r="V1207" s="81"/>
      <c r="W1207" s="81"/>
      <c r="X1207" s="81"/>
      <c r="Y1207" s="81"/>
      <c r="Z1207" s="92"/>
      <c r="AA1207" s="92"/>
      <c r="AB1207" s="92"/>
      <c r="AC1207" s="81"/>
      <c r="AD1207" s="81"/>
      <c r="AE1207" s="81"/>
      <c r="AF1207" s="81"/>
      <c r="AG1207" s="81"/>
      <c r="AH1207" s="81">
        <v>8</v>
      </c>
      <c r="AI1207" s="83"/>
      <c r="AJ1207" s="84"/>
      <c r="AK1207" s="85"/>
      <c r="AL1207" s="81">
        <v>24</v>
      </c>
      <c r="AM1207" s="81">
        <v>13</v>
      </c>
      <c r="AN1207" s="81"/>
      <c r="AO1207" s="81"/>
      <c r="AP1207" s="81"/>
      <c r="AQ1207" s="81"/>
      <c r="AR1207" s="81"/>
      <c r="AS1207" s="81"/>
      <c r="AT1207" s="81"/>
      <c r="AU1207" s="81"/>
      <c r="AV1207" s="81"/>
      <c r="AW1207" s="81"/>
      <c r="AX1207" s="81"/>
      <c r="AY1207" s="81"/>
      <c r="AZ1207" s="81"/>
      <c r="BA1207" s="81"/>
      <c r="BB1207" s="81"/>
      <c r="BC1207" s="81"/>
      <c r="BD1207" s="83"/>
      <c r="BE1207" s="84"/>
      <c r="BF1207" s="84"/>
      <c r="BG1207" s="84"/>
      <c r="BH1207" s="85"/>
    </row>
    <row r="1208" spans="1:60" ht="17.25" customHeight="1" x14ac:dyDescent="0.2">
      <c r="A1208" s="2253"/>
      <c r="B1208" s="76" t="s">
        <v>655</v>
      </c>
      <c r="C1208" s="212" t="s">
        <v>71</v>
      </c>
      <c r="D1208" s="122" t="s">
        <v>1171</v>
      </c>
      <c r="E1208" s="212">
        <v>75</v>
      </c>
      <c r="F1208" s="763">
        <v>75</v>
      </c>
      <c r="G1208" s="213" t="s">
        <v>409</v>
      </c>
      <c r="H1208" s="81" t="s">
        <v>408</v>
      </c>
      <c r="I1208" s="81"/>
      <c r="J1208" s="81"/>
      <c r="K1208" s="81"/>
      <c r="L1208" s="81"/>
      <c r="M1208" s="81"/>
      <c r="N1208" s="81"/>
      <c r="O1208" s="81"/>
      <c r="P1208" s="81"/>
      <c r="Q1208" s="81"/>
      <c r="R1208" s="81"/>
      <c r="S1208" s="81"/>
      <c r="T1208" s="81"/>
      <c r="U1208" s="81"/>
      <c r="V1208" s="81"/>
      <c r="W1208" s="81"/>
      <c r="X1208" s="81"/>
      <c r="Y1208" s="81"/>
      <c r="Z1208" s="92"/>
      <c r="AA1208" s="92">
        <v>12</v>
      </c>
      <c r="AB1208" s="92">
        <v>24</v>
      </c>
      <c r="AC1208" s="81">
        <v>24</v>
      </c>
      <c r="AD1208" s="81">
        <v>15</v>
      </c>
      <c r="AE1208" s="81"/>
      <c r="AF1208" s="81"/>
      <c r="AG1208" s="81"/>
      <c r="AH1208" s="81"/>
      <c r="AI1208" s="83"/>
      <c r="AJ1208" s="84"/>
      <c r="AK1208" s="85"/>
      <c r="AL1208" s="81"/>
      <c r="AM1208" s="81"/>
      <c r="AN1208" s="81"/>
      <c r="AO1208" s="81"/>
      <c r="AP1208" s="81"/>
      <c r="AQ1208" s="81"/>
      <c r="AR1208" s="81"/>
      <c r="AS1208" s="81"/>
      <c r="AT1208" s="81"/>
      <c r="AU1208" s="81"/>
      <c r="AV1208" s="81"/>
      <c r="AW1208" s="81"/>
      <c r="AX1208" s="81"/>
      <c r="AY1208" s="81"/>
      <c r="AZ1208" s="81"/>
      <c r="BA1208" s="81"/>
      <c r="BB1208" s="81"/>
      <c r="BC1208" s="81"/>
      <c r="BD1208" s="83"/>
      <c r="BE1208" s="84"/>
      <c r="BF1208" s="84"/>
      <c r="BG1208" s="84"/>
      <c r="BH1208" s="85"/>
    </row>
    <row r="1209" spans="1:60" ht="17.25" customHeight="1" x14ac:dyDescent="0.2">
      <c r="A1209" s="2253"/>
      <c r="B1209" s="76" t="s">
        <v>655</v>
      </c>
      <c r="C1209" s="212" t="s">
        <v>79</v>
      </c>
      <c r="D1209" s="122" t="s">
        <v>1172</v>
      </c>
      <c r="E1209" s="212">
        <v>60</v>
      </c>
      <c r="F1209" s="763">
        <v>60</v>
      </c>
      <c r="G1209" s="213" t="s">
        <v>407</v>
      </c>
      <c r="H1209" s="81" t="s">
        <v>406</v>
      </c>
      <c r="I1209" s="81"/>
      <c r="J1209" s="81"/>
      <c r="K1209" s="81"/>
      <c r="L1209" s="81"/>
      <c r="M1209" s="81"/>
      <c r="N1209" s="81"/>
      <c r="O1209" s="81"/>
      <c r="P1209" s="81"/>
      <c r="Q1209" s="81"/>
      <c r="R1209" s="81"/>
      <c r="S1209" s="81"/>
      <c r="T1209" s="81"/>
      <c r="U1209" s="81"/>
      <c r="V1209" s="81"/>
      <c r="W1209" s="81"/>
      <c r="X1209" s="81"/>
      <c r="Y1209" s="81"/>
      <c r="Z1209" s="92"/>
      <c r="AA1209" s="92"/>
      <c r="AB1209" s="92"/>
      <c r="AC1209" s="81"/>
      <c r="AD1209" s="81"/>
      <c r="AE1209" s="81"/>
      <c r="AF1209" s="81"/>
      <c r="AG1209" s="81"/>
      <c r="AH1209" s="81"/>
      <c r="AI1209" s="83"/>
      <c r="AJ1209" s="84"/>
      <c r="AK1209" s="85"/>
      <c r="AL1209" s="81"/>
      <c r="AM1209" s="81"/>
      <c r="AN1209" s="81"/>
      <c r="AO1209" s="81"/>
      <c r="AP1209" s="81">
        <v>20</v>
      </c>
      <c r="AQ1209" s="81">
        <v>24</v>
      </c>
      <c r="AR1209" s="81">
        <v>16</v>
      </c>
      <c r="AS1209" s="81"/>
      <c r="AT1209" s="81"/>
      <c r="AU1209" s="81"/>
      <c r="AV1209" s="81"/>
      <c r="AW1209" s="81"/>
      <c r="AX1209" s="81"/>
      <c r="AY1209" s="81"/>
      <c r="AZ1209" s="81"/>
      <c r="BA1209" s="81"/>
      <c r="BB1209" s="81"/>
      <c r="BC1209" s="81"/>
      <c r="BD1209" s="83"/>
      <c r="BE1209" s="84"/>
      <c r="BF1209" s="84"/>
      <c r="BG1209" s="84"/>
      <c r="BH1209" s="85"/>
    </row>
    <row r="1210" spans="1:60" ht="17.25" customHeight="1" x14ac:dyDescent="0.2">
      <c r="A1210" s="2253"/>
      <c r="B1210" s="76" t="s">
        <v>655</v>
      </c>
      <c r="C1210" s="212" t="s">
        <v>54</v>
      </c>
      <c r="D1210" s="122" t="s">
        <v>1173</v>
      </c>
      <c r="E1210" s="212">
        <v>120</v>
      </c>
      <c r="F1210" s="763">
        <v>120</v>
      </c>
      <c r="G1210" s="213" t="s">
        <v>307</v>
      </c>
      <c r="H1210" s="81" t="s">
        <v>394</v>
      </c>
      <c r="I1210" s="81"/>
      <c r="J1210" s="81">
        <v>24</v>
      </c>
      <c r="K1210" s="81">
        <v>24</v>
      </c>
      <c r="L1210" s="81">
        <v>24</v>
      </c>
      <c r="M1210" s="81">
        <v>24</v>
      </c>
      <c r="N1210" s="81">
        <v>24</v>
      </c>
      <c r="O1210" s="81"/>
      <c r="P1210" s="81"/>
      <c r="Q1210" s="81"/>
      <c r="R1210" s="81"/>
      <c r="S1210" s="81"/>
      <c r="T1210" s="81"/>
      <c r="U1210" s="81"/>
      <c r="V1210" s="81"/>
      <c r="W1210" s="81"/>
      <c r="X1210" s="81"/>
      <c r="Y1210" s="81"/>
      <c r="Z1210" s="92"/>
      <c r="AA1210" s="92"/>
      <c r="AB1210" s="92"/>
      <c r="AC1210" s="81"/>
      <c r="AD1210" s="81"/>
      <c r="AE1210" s="81"/>
      <c r="AF1210" s="81"/>
      <c r="AG1210" s="81"/>
      <c r="AH1210" s="81"/>
      <c r="AI1210" s="83"/>
      <c r="AJ1210" s="84"/>
      <c r="AK1210" s="85"/>
      <c r="AL1210" s="81"/>
      <c r="AM1210" s="81"/>
      <c r="AN1210" s="81"/>
      <c r="AO1210" s="81"/>
      <c r="AP1210" s="81"/>
      <c r="AQ1210" s="81"/>
      <c r="AR1210" s="81"/>
      <c r="AS1210" s="81"/>
      <c r="AT1210" s="81"/>
      <c r="AU1210" s="81"/>
      <c r="AV1210" s="81"/>
      <c r="AW1210" s="81"/>
      <c r="AX1210" s="81"/>
      <c r="AY1210" s="81"/>
      <c r="AZ1210" s="81"/>
      <c r="BA1210" s="81"/>
      <c r="BB1210" s="81"/>
      <c r="BC1210" s="81"/>
      <c r="BD1210" s="83"/>
      <c r="BE1210" s="84"/>
      <c r="BF1210" s="84"/>
      <c r="BG1210" s="84"/>
      <c r="BH1210" s="85"/>
    </row>
    <row r="1211" spans="1:60" ht="17.25" customHeight="1" x14ac:dyDescent="0.2">
      <c r="A1211" s="2253"/>
      <c r="B1211" s="76" t="s">
        <v>655</v>
      </c>
      <c r="C1211" s="212" t="s">
        <v>56</v>
      </c>
      <c r="D1211" s="122" t="s">
        <v>1174</v>
      </c>
      <c r="E1211" s="212">
        <v>120</v>
      </c>
      <c r="F1211" s="763">
        <v>120</v>
      </c>
      <c r="G1211" s="213" t="s">
        <v>371</v>
      </c>
      <c r="H1211" s="81" t="s">
        <v>395</v>
      </c>
      <c r="I1211" s="81"/>
      <c r="J1211" s="81"/>
      <c r="K1211" s="81"/>
      <c r="L1211" s="81"/>
      <c r="M1211" s="81"/>
      <c r="N1211" s="81"/>
      <c r="O1211" s="81">
        <v>24</v>
      </c>
      <c r="P1211" s="81">
        <v>24</v>
      </c>
      <c r="Q1211" s="81">
        <v>24</v>
      </c>
      <c r="R1211" s="81">
        <v>24</v>
      </c>
      <c r="S1211" s="81">
        <v>24</v>
      </c>
      <c r="T1211" s="81"/>
      <c r="U1211" s="81"/>
      <c r="V1211" s="81"/>
      <c r="W1211" s="81"/>
      <c r="X1211" s="81"/>
      <c r="Y1211" s="81"/>
      <c r="Z1211" s="92"/>
      <c r="AA1211" s="92"/>
      <c r="AB1211" s="92"/>
      <c r="AC1211" s="81"/>
      <c r="AD1211" s="81"/>
      <c r="AE1211" s="81"/>
      <c r="AF1211" s="81"/>
      <c r="AG1211" s="81"/>
      <c r="AH1211" s="81"/>
      <c r="AI1211" s="83"/>
      <c r="AJ1211" s="84"/>
      <c r="AK1211" s="85"/>
      <c r="AL1211" s="81"/>
      <c r="AM1211" s="81"/>
      <c r="AN1211" s="81"/>
      <c r="AO1211" s="81"/>
      <c r="AP1211" s="81"/>
      <c r="AQ1211" s="81"/>
      <c r="AR1211" s="81"/>
      <c r="AS1211" s="81"/>
      <c r="AT1211" s="81"/>
      <c r="AU1211" s="81"/>
      <c r="AV1211" s="81"/>
      <c r="AW1211" s="81"/>
      <c r="AX1211" s="81"/>
      <c r="AY1211" s="81"/>
      <c r="AZ1211" s="81"/>
      <c r="BA1211" s="81"/>
      <c r="BB1211" s="81"/>
      <c r="BC1211" s="81"/>
      <c r="BD1211" s="83"/>
      <c r="BE1211" s="84"/>
      <c r="BF1211" s="84"/>
      <c r="BG1211" s="84"/>
      <c r="BH1211" s="85"/>
    </row>
    <row r="1212" spans="1:60" ht="17.25" customHeight="1" x14ac:dyDescent="0.2">
      <c r="A1212" s="2253"/>
      <c r="B1212" s="76" t="s">
        <v>655</v>
      </c>
      <c r="C1212" s="225" t="s">
        <v>61</v>
      </c>
      <c r="D1212" s="422" t="s">
        <v>1175</v>
      </c>
      <c r="E1212" s="225">
        <v>120</v>
      </c>
      <c r="F1212" s="764">
        <v>120</v>
      </c>
      <c r="G1212" s="213" t="s">
        <v>322</v>
      </c>
      <c r="H1212" s="81" t="s">
        <v>388</v>
      </c>
      <c r="I1212" s="81"/>
      <c r="J1212" s="81"/>
      <c r="K1212" s="81"/>
      <c r="L1212" s="81"/>
      <c r="M1212" s="81"/>
      <c r="N1212" s="81"/>
      <c r="O1212" s="81"/>
      <c r="P1212" s="81"/>
      <c r="Q1212" s="81"/>
      <c r="R1212" s="81"/>
      <c r="S1212" s="81"/>
      <c r="T1212" s="81">
        <v>24</v>
      </c>
      <c r="U1212" s="81">
        <v>24</v>
      </c>
      <c r="V1212" s="81">
        <v>24</v>
      </c>
      <c r="W1212" s="81">
        <v>24</v>
      </c>
      <c r="X1212" s="81">
        <v>24</v>
      </c>
      <c r="Y1212" s="81"/>
      <c r="Z1212" s="92"/>
      <c r="AA1212" s="92"/>
      <c r="AB1212" s="92"/>
      <c r="AC1212" s="81"/>
      <c r="AD1212" s="81"/>
      <c r="AE1212" s="81"/>
      <c r="AF1212" s="81"/>
      <c r="AG1212" s="81"/>
      <c r="AH1212" s="81"/>
      <c r="AI1212" s="83"/>
      <c r="AJ1212" s="84"/>
      <c r="AK1212" s="85"/>
      <c r="AL1212" s="81"/>
      <c r="AM1212" s="81"/>
      <c r="AN1212" s="81"/>
      <c r="AO1212" s="81"/>
      <c r="AP1212" s="81"/>
      <c r="AQ1212" s="81"/>
      <c r="AR1212" s="81"/>
      <c r="AS1212" s="81"/>
      <c r="AT1212" s="81"/>
      <c r="AU1212" s="81"/>
      <c r="AV1212" s="81"/>
      <c r="AW1212" s="81"/>
      <c r="AX1212" s="81"/>
      <c r="AY1212" s="81"/>
      <c r="AZ1212" s="81"/>
      <c r="BA1212" s="81"/>
      <c r="BB1212" s="81"/>
      <c r="BC1212" s="81"/>
      <c r="BD1212" s="83"/>
      <c r="BE1212" s="84"/>
      <c r="BF1212" s="84"/>
      <c r="BG1212" s="84"/>
      <c r="BH1212" s="85"/>
    </row>
    <row r="1213" spans="1:60" ht="17.25" customHeight="1" x14ac:dyDescent="0.2">
      <c r="A1213" s="2253"/>
      <c r="B1213" s="76" t="s">
        <v>655</v>
      </c>
      <c r="C1213" s="225" t="s">
        <v>32</v>
      </c>
      <c r="D1213" s="422" t="s">
        <v>1176</v>
      </c>
      <c r="E1213" s="225">
        <v>60</v>
      </c>
      <c r="F1213" s="764">
        <v>60</v>
      </c>
      <c r="G1213" s="213" t="s">
        <v>411</v>
      </c>
      <c r="H1213" s="81" t="s">
        <v>410</v>
      </c>
      <c r="I1213" s="81"/>
      <c r="J1213" s="81"/>
      <c r="K1213" s="81"/>
      <c r="L1213" s="81"/>
      <c r="M1213" s="81"/>
      <c r="N1213" s="81"/>
      <c r="O1213" s="81"/>
      <c r="P1213" s="81"/>
      <c r="Q1213" s="81"/>
      <c r="R1213" s="81"/>
      <c r="S1213" s="81"/>
      <c r="T1213" s="81"/>
      <c r="U1213" s="81"/>
      <c r="V1213" s="81"/>
      <c r="W1213" s="81"/>
      <c r="X1213" s="81"/>
      <c r="Y1213" s="81">
        <v>24</v>
      </c>
      <c r="Z1213" s="92">
        <v>24</v>
      </c>
      <c r="AA1213" s="92">
        <v>12</v>
      </c>
      <c r="AB1213" s="92"/>
      <c r="AC1213" s="81"/>
      <c r="AD1213" s="81"/>
      <c r="AE1213" s="81"/>
      <c r="AF1213" s="81"/>
      <c r="AG1213" s="81"/>
      <c r="AH1213" s="81"/>
      <c r="AI1213" s="83"/>
      <c r="AJ1213" s="84"/>
      <c r="AK1213" s="85"/>
      <c r="AL1213" s="81"/>
      <c r="AM1213" s="81"/>
      <c r="AN1213" s="81"/>
      <c r="AO1213" s="81"/>
      <c r="AP1213" s="81"/>
      <c r="AQ1213" s="81"/>
      <c r="AR1213" s="81"/>
      <c r="AS1213" s="81"/>
      <c r="AT1213" s="81"/>
      <c r="AU1213" s="81"/>
      <c r="AV1213" s="81"/>
      <c r="AW1213" s="81"/>
      <c r="AX1213" s="81"/>
      <c r="AY1213" s="81"/>
      <c r="AZ1213" s="81"/>
      <c r="BA1213" s="81"/>
      <c r="BB1213" s="81"/>
      <c r="BC1213" s="81"/>
      <c r="BD1213" s="83"/>
      <c r="BE1213" s="84"/>
      <c r="BF1213" s="84"/>
      <c r="BG1213" s="84"/>
      <c r="BH1213" s="85"/>
    </row>
    <row r="1214" spans="1:60" ht="17.25" customHeight="1" x14ac:dyDescent="0.2">
      <c r="A1214" s="2253"/>
      <c r="B1214" s="76" t="s">
        <v>655</v>
      </c>
      <c r="C1214" s="225" t="s">
        <v>34</v>
      </c>
      <c r="D1214" s="422" t="s">
        <v>1177</v>
      </c>
      <c r="E1214" s="225">
        <v>60</v>
      </c>
      <c r="F1214" s="764">
        <v>60</v>
      </c>
      <c r="G1214" s="213" t="s">
        <v>327</v>
      </c>
      <c r="H1214" s="81" t="s">
        <v>391</v>
      </c>
      <c r="I1214" s="81"/>
      <c r="J1214" s="81"/>
      <c r="K1214" s="81"/>
      <c r="L1214" s="81"/>
      <c r="M1214" s="81"/>
      <c r="N1214" s="81"/>
      <c r="O1214" s="81"/>
      <c r="P1214" s="81"/>
      <c r="Q1214" s="81"/>
      <c r="R1214" s="81"/>
      <c r="S1214" s="81"/>
      <c r="T1214" s="81"/>
      <c r="U1214" s="81"/>
      <c r="V1214" s="81"/>
      <c r="W1214" s="81"/>
      <c r="X1214" s="81"/>
      <c r="Y1214" s="81"/>
      <c r="Z1214" s="92"/>
      <c r="AA1214" s="92"/>
      <c r="AB1214" s="92"/>
      <c r="AC1214" s="81"/>
      <c r="AD1214" s="81"/>
      <c r="AE1214" s="81"/>
      <c r="AF1214" s="81"/>
      <c r="AG1214" s="81"/>
      <c r="AH1214" s="81"/>
      <c r="AI1214" s="83"/>
      <c r="AJ1214" s="84"/>
      <c r="AK1214" s="85"/>
      <c r="AL1214" s="81"/>
      <c r="AM1214" s="81"/>
      <c r="AN1214" s="81"/>
      <c r="AO1214" s="81"/>
      <c r="AP1214" s="81"/>
      <c r="AQ1214" s="81"/>
      <c r="AR1214" s="81">
        <v>8</v>
      </c>
      <c r="AS1214" s="81">
        <v>24</v>
      </c>
      <c r="AT1214" s="81">
        <v>24</v>
      </c>
      <c r="AU1214" s="81">
        <v>4</v>
      </c>
      <c r="AV1214" s="81"/>
      <c r="AW1214" s="81"/>
      <c r="AX1214" s="81"/>
      <c r="AY1214" s="81"/>
      <c r="AZ1214" s="81"/>
      <c r="BA1214" s="81"/>
      <c r="BB1214" s="81"/>
      <c r="BC1214" s="81"/>
      <c r="BD1214" s="83"/>
      <c r="BE1214" s="84"/>
      <c r="BF1214" s="84"/>
      <c r="BG1214" s="84"/>
      <c r="BH1214" s="85"/>
    </row>
    <row r="1215" spans="1:60" ht="17.25" customHeight="1" x14ac:dyDescent="0.2">
      <c r="A1215" s="2253"/>
      <c r="B1215" s="76" t="s">
        <v>655</v>
      </c>
      <c r="C1215" s="225" t="s">
        <v>456</v>
      </c>
      <c r="D1215" s="422" t="s">
        <v>1178</v>
      </c>
      <c r="E1215" s="225">
        <v>30</v>
      </c>
      <c r="F1215" s="764">
        <v>30</v>
      </c>
      <c r="G1215" s="213" t="s">
        <v>339</v>
      </c>
      <c r="H1215" s="81" t="s">
        <v>446</v>
      </c>
      <c r="I1215" s="81"/>
      <c r="J1215" s="81"/>
      <c r="K1215" s="81"/>
      <c r="L1215" s="81"/>
      <c r="M1215" s="81"/>
      <c r="N1215" s="81"/>
      <c r="O1215" s="81"/>
      <c r="P1215" s="81"/>
      <c r="Q1215" s="81"/>
      <c r="R1215" s="81"/>
      <c r="S1215" s="81"/>
      <c r="T1215" s="81"/>
      <c r="U1215" s="81"/>
      <c r="V1215" s="81"/>
      <c r="W1215" s="81"/>
      <c r="X1215" s="81"/>
      <c r="Y1215" s="81"/>
      <c r="Z1215" s="92"/>
      <c r="AA1215" s="92"/>
      <c r="AB1215" s="92"/>
      <c r="AC1215" s="81"/>
      <c r="AD1215" s="81"/>
      <c r="AE1215" s="81"/>
      <c r="AF1215" s="81"/>
      <c r="AG1215" s="81"/>
      <c r="AH1215" s="81"/>
      <c r="AI1215" s="83"/>
      <c r="AJ1215" s="84"/>
      <c r="AK1215" s="85"/>
      <c r="AL1215" s="81"/>
      <c r="AM1215" s="81"/>
      <c r="AN1215" s="81"/>
      <c r="AO1215" s="81"/>
      <c r="AP1215" s="81"/>
      <c r="AQ1215" s="81"/>
      <c r="AR1215" s="81"/>
      <c r="AS1215" s="81"/>
      <c r="AT1215" s="81"/>
      <c r="AU1215" s="81">
        <v>20</v>
      </c>
      <c r="AV1215" s="81">
        <v>10</v>
      </c>
      <c r="AW1215" s="81"/>
      <c r="AX1215" s="81"/>
      <c r="AY1215" s="81"/>
      <c r="AZ1215" s="81"/>
      <c r="BA1215" s="81"/>
      <c r="BB1215" s="81"/>
      <c r="BC1215" s="81"/>
      <c r="BD1215" s="83"/>
      <c r="BE1215" s="84"/>
      <c r="BF1215" s="84"/>
      <c r="BG1215" s="84"/>
      <c r="BH1215" s="85"/>
    </row>
    <row r="1216" spans="1:60" ht="17.25" customHeight="1" x14ac:dyDescent="0.2">
      <c r="A1216" s="2253"/>
      <c r="B1216" s="76" t="s">
        <v>655</v>
      </c>
      <c r="C1216" s="225" t="s">
        <v>112</v>
      </c>
      <c r="D1216" s="422" t="s">
        <v>10</v>
      </c>
      <c r="E1216" s="225">
        <v>225</v>
      </c>
      <c r="F1216" s="764">
        <v>225</v>
      </c>
      <c r="G1216" s="213" t="s">
        <v>322</v>
      </c>
      <c r="H1216" s="81" t="s">
        <v>388</v>
      </c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92"/>
      <c r="AA1216" s="92"/>
      <c r="AB1216" s="92"/>
      <c r="AC1216" s="81"/>
      <c r="AD1216" s="81"/>
      <c r="AE1216" s="81"/>
      <c r="AF1216" s="81"/>
      <c r="AG1216" s="81"/>
      <c r="AH1216" s="81"/>
      <c r="AI1216" s="83"/>
      <c r="AJ1216" s="84"/>
      <c r="AK1216" s="85"/>
      <c r="AL1216" s="81"/>
      <c r="AM1216" s="81"/>
      <c r="AN1216" s="81"/>
      <c r="AO1216" s="81"/>
      <c r="AP1216" s="81"/>
      <c r="AQ1216" s="81"/>
      <c r="AR1216" s="81"/>
      <c r="AS1216" s="81"/>
      <c r="AT1216" s="81"/>
      <c r="AU1216" s="81"/>
      <c r="AV1216" s="81"/>
      <c r="AW1216" s="81"/>
      <c r="AX1216" s="81"/>
      <c r="AY1216" s="81"/>
      <c r="AZ1216" s="81"/>
      <c r="BA1216" s="81"/>
      <c r="BB1216" s="81"/>
      <c r="BC1216" s="81"/>
      <c r="BD1216" s="83"/>
      <c r="BE1216" s="84"/>
      <c r="BF1216" s="84"/>
      <c r="BG1216" s="84"/>
      <c r="BH1216" s="85"/>
    </row>
    <row r="1217" spans="1:60" s="106" customFormat="1" ht="17.25" customHeight="1" x14ac:dyDescent="0.2">
      <c r="A1217" s="2254"/>
      <c r="B1217" s="424">
        <v>12</v>
      </c>
      <c r="C1217" s="95"/>
      <c r="D1217" s="95" t="s">
        <v>843</v>
      </c>
      <c r="E1217" s="95">
        <f>SUM(E1203:E1216)</f>
        <v>1110</v>
      </c>
      <c r="F1217" s="765">
        <f>SUM(F1203:F1216)</f>
        <v>1110</v>
      </c>
      <c r="G1217" s="96"/>
      <c r="H1217" s="97"/>
      <c r="I1217" s="98"/>
      <c r="J1217" s="120">
        <f t="shared" ref="J1217:BH1217" si="108">SUM(J1203:J1216)</f>
        <v>36</v>
      </c>
      <c r="K1217" s="99">
        <f t="shared" si="108"/>
        <v>36</v>
      </c>
      <c r="L1217" s="99">
        <f t="shared" si="108"/>
        <v>36</v>
      </c>
      <c r="M1217" s="99">
        <f t="shared" si="108"/>
        <v>33</v>
      </c>
      <c r="N1217" s="99">
        <f t="shared" si="108"/>
        <v>24</v>
      </c>
      <c r="O1217" s="99">
        <f t="shared" si="108"/>
        <v>24</v>
      </c>
      <c r="P1217" s="99">
        <f t="shared" si="108"/>
        <v>24</v>
      </c>
      <c r="Q1217" s="99">
        <f t="shared" si="108"/>
        <v>24</v>
      </c>
      <c r="R1217" s="99">
        <f t="shared" si="108"/>
        <v>24</v>
      </c>
      <c r="S1217" s="99">
        <f t="shared" si="108"/>
        <v>24</v>
      </c>
      <c r="T1217" s="99">
        <f t="shared" si="108"/>
        <v>24</v>
      </c>
      <c r="U1217" s="99">
        <f t="shared" si="108"/>
        <v>24</v>
      </c>
      <c r="V1217" s="99">
        <f t="shared" si="108"/>
        <v>24</v>
      </c>
      <c r="W1217" s="99">
        <f t="shared" si="108"/>
        <v>24</v>
      </c>
      <c r="X1217" s="99">
        <f t="shared" si="108"/>
        <v>24</v>
      </c>
      <c r="Y1217" s="99">
        <f t="shared" si="108"/>
        <v>24</v>
      </c>
      <c r="Z1217" s="99">
        <f t="shared" si="108"/>
        <v>24</v>
      </c>
      <c r="AA1217" s="99">
        <f t="shared" si="108"/>
        <v>24</v>
      </c>
      <c r="AB1217" s="99">
        <f t="shared" si="108"/>
        <v>24</v>
      </c>
      <c r="AC1217" s="99">
        <f t="shared" si="108"/>
        <v>24</v>
      </c>
      <c r="AD1217" s="99">
        <f t="shared" si="108"/>
        <v>23</v>
      </c>
      <c r="AE1217" s="99">
        <f t="shared" si="108"/>
        <v>24</v>
      </c>
      <c r="AF1217" s="99">
        <f t="shared" si="108"/>
        <v>21</v>
      </c>
      <c r="AG1217" s="99">
        <f t="shared" si="108"/>
        <v>24</v>
      </c>
      <c r="AH1217" s="99">
        <f t="shared" si="108"/>
        <v>21</v>
      </c>
      <c r="AI1217" s="100">
        <f t="shared" si="108"/>
        <v>0</v>
      </c>
      <c r="AJ1217" s="101">
        <f t="shared" si="108"/>
        <v>0</v>
      </c>
      <c r="AK1217" s="102">
        <f t="shared" si="108"/>
        <v>0</v>
      </c>
      <c r="AL1217" s="99">
        <f t="shared" si="108"/>
        <v>24</v>
      </c>
      <c r="AM1217" s="99">
        <f t="shared" si="108"/>
        <v>21</v>
      </c>
      <c r="AN1217" s="99">
        <f t="shared" si="108"/>
        <v>24</v>
      </c>
      <c r="AO1217" s="99">
        <f t="shared" si="108"/>
        <v>24</v>
      </c>
      <c r="AP1217" s="99">
        <f t="shared" si="108"/>
        <v>24</v>
      </c>
      <c r="AQ1217" s="99">
        <f t="shared" si="108"/>
        <v>24</v>
      </c>
      <c r="AR1217" s="99">
        <f t="shared" si="108"/>
        <v>24</v>
      </c>
      <c r="AS1217" s="99">
        <f t="shared" si="108"/>
        <v>24</v>
      </c>
      <c r="AT1217" s="99">
        <f t="shared" si="108"/>
        <v>24</v>
      </c>
      <c r="AU1217" s="99">
        <f t="shared" si="108"/>
        <v>24</v>
      </c>
      <c r="AV1217" s="99">
        <f t="shared" si="108"/>
        <v>10</v>
      </c>
      <c r="AW1217" s="99">
        <f t="shared" si="108"/>
        <v>0</v>
      </c>
      <c r="AX1217" s="99">
        <f t="shared" si="108"/>
        <v>0</v>
      </c>
      <c r="AY1217" s="99">
        <f t="shared" si="108"/>
        <v>0</v>
      </c>
      <c r="AZ1217" s="99">
        <f t="shared" si="108"/>
        <v>0</v>
      </c>
      <c r="BA1217" s="99">
        <f t="shared" si="108"/>
        <v>0</v>
      </c>
      <c r="BB1217" s="99">
        <f t="shared" si="108"/>
        <v>0</v>
      </c>
      <c r="BC1217" s="99">
        <f t="shared" si="108"/>
        <v>0</v>
      </c>
      <c r="BD1217" s="103">
        <f t="shared" si="108"/>
        <v>0</v>
      </c>
      <c r="BE1217" s="104">
        <f t="shared" si="108"/>
        <v>0</v>
      </c>
      <c r="BF1217" s="104">
        <f t="shared" si="108"/>
        <v>0</v>
      </c>
      <c r="BG1217" s="104">
        <f t="shared" si="108"/>
        <v>0</v>
      </c>
      <c r="BH1217" s="105">
        <f t="shared" si="108"/>
        <v>0</v>
      </c>
    </row>
    <row r="1218" spans="1:60" x14ac:dyDescent="0.2">
      <c r="A1218" s="2248">
        <v>1</v>
      </c>
      <c r="B1218" s="824" t="s">
        <v>1204</v>
      </c>
      <c r="C1218" s="481" t="s">
        <v>153</v>
      </c>
      <c r="D1218" s="482" t="s">
        <v>148</v>
      </c>
      <c r="E1218" s="481">
        <v>30</v>
      </c>
      <c r="F1218" s="778">
        <v>30</v>
      </c>
      <c r="G1218" s="483" t="s">
        <v>421</v>
      </c>
      <c r="H1218" s="81" t="s">
        <v>420</v>
      </c>
      <c r="I1218" s="81">
        <v>20</v>
      </c>
      <c r="J1218" s="81">
        <v>10</v>
      </c>
      <c r="K1218" s="81"/>
      <c r="L1218" s="92"/>
      <c r="M1218" s="92"/>
      <c r="N1218" s="92"/>
      <c r="O1218" s="92"/>
      <c r="P1218" s="92"/>
      <c r="Q1218" s="92"/>
      <c r="R1218" s="92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92"/>
      <c r="AF1218" s="92"/>
      <c r="AG1218" s="92"/>
      <c r="AH1218" s="92"/>
      <c r="AI1218" s="83"/>
      <c r="AJ1218" s="84"/>
      <c r="AK1218" s="85"/>
      <c r="AL1218" s="92"/>
      <c r="AM1218" s="92"/>
      <c r="AN1218" s="92"/>
      <c r="AO1218" s="92"/>
      <c r="AP1218" s="92"/>
      <c r="AQ1218" s="92"/>
      <c r="AR1218" s="92"/>
      <c r="AS1218" s="92"/>
      <c r="AT1218" s="92"/>
      <c r="AU1218" s="92"/>
      <c r="AV1218" s="92"/>
      <c r="AW1218" s="92"/>
      <c r="AX1218" s="92"/>
      <c r="AY1218" s="92"/>
      <c r="AZ1218" s="92"/>
      <c r="BA1218" s="92"/>
      <c r="BB1218" s="92"/>
      <c r="BC1218" s="92"/>
      <c r="BD1218" s="86"/>
      <c r="BE1218" s="87"/>
      <c r="BF1218" s="87"/>
      <c r="BG1218" s="87"/>
      <c r="BH1218" s="88"/>
    </row>
    <row r="1219" spans="1:60" x14ac:dyDescent="0.2">
      <c r="A1219" s="2248"/>
      <c r="B1219" s="824" t="s">
        <v>1204</v>
      </c>
      <c r="C1219" s="481" t="s">
        <v>154</v>
      </c>
      <c r="D1219" s="482" t="s">
        <v>136</v>
      </c>
      <c r="E1219" s="481">
        <v>15</v>
      </c>
      <c r="F1219" s="778">
        <v>15</v>
      </c>
      <c r="G1219" s="483" t="s">
        <v>421</v>
      </c>
      <c r="H1219" s="81" t="s">
        <v>420</v>
      </c>
      <c r="I1219" s="92"/>
      <c r="J1219" s="92">
        <v>10</v>
      </c>
      <c r="K1219" s="92">
        <v>5</v>
      </c>
      <c r="L1219" s="81"/>
      <c r="M1219" s="81"/>
      <c r="N1219" s="81"/>
      <c r="O1219" s="81"/>
      <c r="P1219" s="81"/>
      <c r="Q1219" s="81"/>
      <c r="R1219" s="92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2"/>
      <c r="AE1219" s="92"/>
      <c r="AF1219" s="92"/>
      <c r="AG1219" s="92"/>
      <c r="AH1219" s="92"/>
      <c r="AI1219" s="83"/>
      <c r="AJ1219" s="84"/>
      <c r="AK1219" s="85"/>
      <c r="AL1219" s="92"/>
      <c r="AM1219" s="92"/>
      <c r="AN1219" s="92"/>
      <c r="AO1219" s="92"/>
      <c r="AP1219" s="92"/>
      <c r="AQ1219" s="92"/>
      <c r="AR1219" s="92"/>
      <c r="AS1219" s="92"/>
      <c r="AT1219" s="92"/>
      <c r="AU1219" s="92"/>
      <c r="AV1219" s="92"/>
      <c r="AW1219" s="92"/>
      <c r="AX1219" s="92"/>
      <c r="AY1219" s="92"/>
      <c r="AZ1219" s="92"/>
      <c r="BA1219" s="92"/>
      <c r="BB1219" s="92"/>
      <c r="BC1219" s="92"/>
      <c r="BD1219" s="83"/>
      <c r="BE1219" s="84"/>
      <c r="BF1219" s="84"/>
      <c r="BG1219" s="84"/>
      <c r="BH1219" s="85"/>
    </row>
    <row r="1220" spans="1:60" x14ac:dyDescent="0.2">
      <c r="A1220" s="2248"/>
      <c r="B1220" s="824" t="s">
        <v>1204</v>
      </c>
      <c r="C1220" s="481" t="s">
        <v>155</v>
      </c>
      <c r="D1220" s="484" t="s">
        <v>149</v>
      </c>
      <c r="E1220" s="481">
        <v>30</v>
      </c>
      <c r="F1220" s="778">
        <v>30</v>
      </c>
      <c r="G1220" s="483" t="s">
        <v>329</v>
      </c>
      <c r="H1220" s="81" t="s">
        <v>416</v>
      </c>
      <c r="I1220" s="92"/>
      <c r="J1220" s="92"/>
      <c r="K1220" s="92">
        <v>15</v>
      </c>
      <c r="L1220" s="81">
        <v>15</v>
      </c>
      <c r="M1220" s="81"/>
      <c r="N1220" s="81"/>
      <c r="O1220" s="81"/>
      <c r="P1220" s="81"/>
      <c r="Q1220" s="81"/>
      <c r="R1220" s="92"/>
      <c r="S1220" s="92"/>
      <c r="T1220" s="92"/>
      <c r="U1220" s="92"/>
      <c r="V1220" s="92"/>
      <c r="W1220" s="92"/>
      <c r="X1220" s="92"/>
      <c r="Y1220" s="92"/>
      <c r="Z1220" s="92"/>
      <c r="AA1220" s="92"/>
      <c r="AB1220" s="92"/>
      <c r="AC1220" s="92"/>
      <c r="AD1220" s="92"/>
      <c r="AE1220" s="92"/>
      <c r="AF1220" s="92"/>
      <c r="AG1220" s="92"/>
      <c r="AH1220" s="92"/>
      <c r="AI1220" s="83"/>
      <c r="AJ1220" s="84"/>
      <c r="AK1220" s="85"/>
      <c r="AL1220" s="92"/>
      <c r="AM1220" s="92"/>
      <c r="AN1220" s="92"/>
      <c r="AO1220" s="92"/>
      <c r="AP1220" s="92"/>
      <c r="AQ1220" s="92"/>
      <c r="AR1220" s="92"/>
      <c r="AS1220" s="92"/>
      <c r="AT1220" s="92"/>
      <c r="AU1220" s="92"/>
      <c r="AV1220" s="92"/>
      <c r="AW1220" s="92"/>
      <c r="AX1220" s="92"/>
      <c r="AY1220" s="92"/>
      <c r="AZ1220" s="92"/>
      <c r="BA1220" s="92"/>
      <c r="BB1220" s="92"/>
      <c r="BC1220" s="92"/>
      <c r="BD1220" s="83"/>
      <c r="BE1220" s="84"/>
      <c r="BF1220" s="84"/>
      <c r="BG1220" s="84"/>
      <c r="BH1220" s="85"/>
    </row>
    <row r="1221" spans="1:60" x14ac:dyDescent="0.2">
      <c r="A1221" s="2248"/>
      <c r="B1221" s="824" t="s">
        <v>1204</v>
      </c>
      <c r="C1221" s="481" t="s">
        <v>156</v>
      </c>
      <c r="D1221" s="484" t="s">
        <v>862</v>
      </c>
      <c r="E1221" s="481">
        <v>45</v>
      </c>
      <c r="F1221" s="778">
        <v>45</v>
      </c>
      <c r="G1221" s="483" t="s">
        <v>863</v>
      </c>
      <c r="H1221" s="81" t="s">
        <v>414</v>
      </c>
      <c r="I1221" s="92"/>
      <c r="J1221" s="92"/>
      <c r="K1221" s="92"/>
      <c r="L1221" s="81">
        <v>5</v>
      </c>
      <c r="M1221" s="81">
        <v>20</v>
      </c>
      <c r="N1221" s="81">
        <v>20</v>
      </c>
      <c r="O1221" s="81"/>
      <c r="P1221" s="81"/>
      <c r="Q1221" s="81"/>
      <c r="R1221" s="92"/>
      <c r="S1221" s="92"/>
      <c r="T1221" s="92"/>
      <c r="U1221" s="92"/>
      <c r="V1221" s="92"/>
      <c r="W1221" s="92"/>
      <c r="X1221" s="92"/>
      <c r="Y1221" s="92"/>
      <c r="Z1221" s="92"/>
      <c r="AA1221" s="92"/>
      <c r="AB1221" s="92"/>
      <c r="AC1221" s="92"/>
      <c r="AD1221" s="92"/>
      <c r="AE1221" s="92"/>
      <c r="AF1221" s="92"/>
      <c r="AG1221" s="92"/>
      <c r="AH1221" s="92"/>
      <c r="AI1221" s="83"/>
      <c r="AJ1221" s="84"/>
      <c r="AK1221" s="85"/>
      <c r="AL1221" s="92"/>
      <c r="AM1221" s="92"/>
      <c r="AN1221" s="92"/>
      <c r="AO1221" s="92"/>
      <c r="AP1221" s="92"/>
      <c r="AQ1221" s="92"/>
      <c r="AR1221" s="92"/>
      <c r="AS1221" s="92"/>
      <c r="AT1221" s="92"/>
      <c r="AU1221" s="92"/>
      <c r="AV1221" s="92"/>
      <c r="AW1221" s="92"/>
      <c r="AX1221" s="92"/>
      <c r="AY1221" s="92"/>
      <c r="AZ1221" s="92"/>
      <c r="BA1221" s="92"/>
      <c r="BB1221" s="92"/>
      <c r="BC1221" s="92"/>
      <c r="BD1221" s="83"/>
      <c r="BE1221" s="84"/>
      <c r="BF1221" s="84"/>
      <c r="BG1221" s="84"/>
      <c r="BH1221" s="85"/>
    </row>
    <row r="1222" spans="1:60" x14ac:dyDescent="0.2">
      <c r="A1222" s="2248"/>
      <c r="B1222" s="824" t="s">
        <v>1204</v>
      </c>
      <c r="C1222" s="481" t="s">
        <v>175</v>
      </c>
      <c r="D1222" s="484" t="s">
        <v>1205</v>
      </c>
      <c r="E1222" s="481">
        <v>90</v>
      </c>
      <c r="F1222" s="778">
        <v>90</v>
      </c>
      <c r="G1222" s="483" t="s">
        <v>411</v>
      </c>
      <c r="H1222" s="81" t="s">
        <v>410</v>
      </c>
      <c r="I1222" s="92"/>
      <c r="J1222" s="92"/>
      <c r="K1222" s="92"/>
      <c r="L1222" s="81"/>
      <c r="M1222" s="81"/>
      <c r="N1222" s="81"/>
      <c r="O1222" s="81"/>
      <c r="P1222" s="81"/>
      <c r="Q1222" s="81"/>
      <c r="R1222" s="92"/>
      <c r="S1222" s="92"/>
      <c r="T1222" s="92"/>
      <c r="U1222" s="92"/>
      <c r="V1222" s="92"/>
      <c r="W1222" s="92"/>
      <c r="X1222" s="92"/>
      <c r="Y1222" s="92"/>
      <c r="Z1222" s="92"/>
      <c r="AA1222" s="92"/>
      <c r="AB1222" s="92"/>
      <c r="AC1222" s="92"/>
      <c r="AD1222" s="92"/>
      <c r="AE1222" s="92"/>
      <c r="AF1222" s="92"/>
      <c r="AG1222" s="92"/>
      <c r="AH1222" s="92">
        <v>12</v>
      </c>
      <c r="AI1222" s="83"/>
      <c r="AJ1222" s="84"/>
      <c r="AK1222" s="85"/>
      <c r="AL1222" s="92">
        <v>16</v>
      </c>
      <c r="AM1222" s="92">
        <v>16</v>
      </c>
      <c r="AN1222" s="92">
        <v>16</v>
      </c>
      <c r="AO1222" s="92">
        <v>16</v>
      </c>
      <c r="AP1222" s="92">
        <v>14</v>
      </c>
      <c r="AQ1222" s="92"/>
      <c r="AR1222" s="92"/>
      <c r="AS1222" s="92"/>
      <c r="AT1222" s="92"/>
      <c r="AU1222" s="92"/>
      <c r="AV1222" s="92"/>
      <c r="AW1222" s="92"/>
      <c r="AX1222" s="92"/>
      <c r="AY1222" s="92"/>
      <c r="AZ1222" s="92"/>
      <c r="BA1222" s="92"/>
      <c r="BB1222" s="92"/>
      <c r="BC1222" s="92"/>
      <c r="BD1222" s="83"/>
      <c r="BE1222" s="84"/>
      <c r="BF1222" s="84"/>
      <c r="BG1222" s="84"/>
      <c r="BH1222" s="85"/>
    </row>
    <row r="1223" spans="1:60" x14ac:dyDescent="0.2">
      <c r="A1223" s="2248"/>
      <c r="B1223" s="824" t="s">
        <v>1204</v>
      </c>
      <c r="C1223" s="481" t="s">
        <v>176</v>
      </c>
      <c r="D1223" s="484" t="s">
        <v>1206</v>
      </c>
      <c r="E1223" s="481">
        <v>70</v>
      </c>
      <c r="F1223" s="778">
        <v>70</v>
      </c>
      <c r="G1223" s="483" t="s">
        <v>409</v>
      </c>
      <c r="H1223" s="81" t="s">
        <v>408</v>
      </c>
      <c r="I1223" s="92"/>
      <c r="J1223" s="92"/>
      <c r="K1223" s="92"/>
      <c r="L1223" s="81"/>
      <c r="M1223" s="81">
        <v>16</v>
      </c>
      <c r="N1223" s="81">
        <v>16</v>
      </c>
      <c r="O1223" s="81">
        <v>16</v>
      </c>
      <c r="P1223" s="81">
        <v>16</v>
      </c>
      <c r="Q1223" s="81">
        <v>6</v>
      </c>
      <c r="R1223" s="92"/>
      <c r="S1223" s="92"/>
      <c r="T1223" s="92"/>
      <c r="U1223" s="92"/>
      <c r="V1223" s="92"/>
      <c r="W1223" s="92"/>
      <c r="X1223" s="92"/>
      <c r="Y1223" s="92"/>
      <c r="Z1223" s="92"/>
      <c r="AA1223" s="92"/>
      <c r="AB1223" s="92"/>
      <c r="AC1223" s="92"/>
      <c r="AD1223" s="92"/>
      <c r="AE1223" s="92"/>
      <c r="AF1223" s="92"/>
      <c r="AG1223" s="92"/>
      <c r="AH1223" s="92"/>
      <c r="AI1223" s="83"/>
      <c r="AJ1223" s="84"/>
      <c r="AK1223" s="85"/>
      <c r="AL1223" s="92"/>
      <c r="AM1223" s="92"/>
      <c r="AN1223" s="92"/>
      <c r="AO1223" s="92"/>
      <c r="AP1223" s="92"/>
      <c r="AQ1223" s="92"/>
      <c r="AR1223" s="92"/>
      <c r="AS1223" s="92"/>
      <c r="AT1223" s="92"/>
      <c r="AU1223" s="92"/>
      <c r="AV1223" s="92"/>
      <c r="AW1223" s="92"/>
      <c r="AX1223" s="92"/>
      <c r="AY1223" s="92"/>
      <c r="AZ1223" s="92"/>
      <c r="BA1223" s="92"/>
      <c r="BB1223" s="92"/>
      <c r="BC1223" s="92"/>
      <c r="BD1223" s="83"/>
      <c r="BE1223" s="84"/>
      <c r="BF1223" s="84"/>
      <c r="BG1223" s="84"/>
      <c r="BH1223" s="85"/>
    </row>
    <row r="1224" spans="1:60" x14ac:dyDescent="0.2">
      <c r="A1224" s="2248"/>
      <c r="B1224" s="824" t="s">
        <v>1204</v>
      </c>
      <c r="C1224" s="485" t="s">
        <v>271</v>
      </c>
      <c r="D1224" s="486" t="s">
        <v>1207</v>
      </c>
      <c r="E1224" s="485">
        <v>150</v>
      </c>
      <c r="F1224" s="778">
        <v>150</v>
      </c>
      <c r="G1224" s="141" t="s">
        <v>405</v>
      </c>
      <c r="H1224" s="81" t="s">
        <v>404</v>
      </c>
      <c r="I1224" s="92"/>
      <c r="J1224" s="92"/>
      <c r="K1224" s="92"/>
      <c r="L1224" s="81"/>
      <c r="M1224" s="81"/>
      <c r="N1224" s="81"/>
      <c r="O1224" s="81"/>
      <c r="P1224" s="81"/>
      <c r="Q1224" s="81">
        <v>10</v>
      </c>
      <c r="R1224" s="92">
        <v>16</v>
      </c>
      <c r="S1224" s="92">
        <v>16</v>
      </c>
      <c r="T1224" s="92">
        <v>16</v>
      </c>
      <c r="U1224" s="92">
        <v>16</v>
      </c>
      <c r="V1224" s="92">
        <v>16</v>
      </c>
      <c r="W1224" s="92">
        <v>16</v>
      </c>
      <c r="X1224" s="92">
        <v>16</v>
      </c>
      <c r="Y1224" s="92">
        <v>16</v>
      </c>
      <c r="Z1224" s="92">
        <v>12</v>
      </c>
      <c r="AA1224" s="92"/>
      <c r="AB1224" s="92"/>
      <c r="AC1224" s="92"/>
      <c r="AD1224" s="92"/>
      <c r="AE1224" s="92"/>
      <c r="AF1224" s="92"/>
      <c r="AG1224" s="92"/>
      <c r="AH1224" s="92"/>
      <c r="AI1224" s="83"/>
      <c r="AJ1224" s="84"/>
      <c r="AK1224" s="85"/>
      <c r="AL1224" s="92"/>
      <c r="AM1224" s="92"/>
      <c r="AN1224" s="92"/>
      <c r="AO1224" s="92"/>
      <c r="AP1224" s="92"/>
      <c r="AQ1224" s="92"/>
      <c r="AR1224" s="92"/>
      <c r="AS1224" s="92"/>
      <c r="AT1224" s="92"/>
      <c r="AU1224" s="92"/>
      <c r="AV1224" s="92"/>
      <c r="AW1224" s="92"/>
      <c r="AX1224" s="92"/>
      <c r="AY1224" s="92"/>
      <c r="AZ1224" s="92"/>
      <c r="BA1224" s="92"/>
      <c r="BB1224" s="92"/>
      <c r="BC1224" s="92"/>
      <c r="BD1224" s="83"/>
      <c r="BE1224" s="84"/>
      <c r="BF1224" s="84"/>
      <c r="BG1224" s="84"/>
      <c r="BH1224" s="85"/>
    </row>
    <row r="1225" spans="1:60" x14ac:dyDescent="0.2">
      <c r="A1225" s="2248"/>
      <c r="B1225" s="824" t="s">
        <v>1204</v>
      </c>
      <c r="C1225" s="481" t="s">
        <v>998</v>
      </c>
      <c r="D1225" s="484" t="s">
        <v>1208</v>
      </c>
      <c r="E1225" s="481">
        <v>60</v>
      </c>
      <c r="F1225" s="778">
        <v>60</v>
      </c>
      <c r="G1225" s="483" t="s">
        <v>390</v>
      </c>
      <c r="H1225" s="81" t="s">
        <v>389</v>
      </c>
      <c r="I1225" s="92"/>
      <c r="J1225" s="92">
        <v>20</v>
      </c>
      <c r="K1225" s="92">
        <v>20</v>
      </c>
      <c r="L1225" s="81">
        <v>20</v>
      </c>
      <c r="M1225" s="81"/>
      <c r="N1225" s="81"/>
      <c r="O1225" s="81"/>
      <c r="P1225" s="81"/>
      <c r="Q1225" s="81"/>
      <c r="R1225" s="92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2"/>
      <c r="AE1225" s="92"/>
      <c r="AF1225" s="92"/>
      <c r="AG1225" s="92"/>
      <c r="AH1225" s="92"/>
      <c r="AI1225" s="83"/>
      <c r="AJ1225" s="84"/>
      <c r="AK1225" s="85"/>
      <c r="AL1225" s="92"/>
      <c r="AM1225" s="92"/>
      <c r="AN1225" s="92"/>
      <c r="AO1225" s="92"/>
      <c r="AP1225" s="92"/>
      <c r="AQ1225" s="92"/>
      <c r="AR1225" s="92"/>
      <c r="AS1225" s="92"/>
      <c r="AT1225" s="92"/>
      <c r="AU1225" s="92"/>
      <c r="AV1225" s="92"/>
      <c r="AW1225" s="92"/>
      <c r="AX1225" s="92"/>
      <c r="AY1225" s="92"/>
      <c r="AZ1225" s="92"/>
      <c r="BA1225" s="92"/>
      <c r="BB1225" s="92"/>
      <c r="BC1225" s="92"/>
      <c r="BD1225" s="83"/>
      <c r="BE1225" s="84"/>
      <c r="BF1225" s="84"/>
      <c r="BG1225" s="84"/>
      <c r="BH1225" s="85"/>
    </row>
    <row r="1226" spans="1:60" x14ac:dyDescent="0.2">
      <c r="A1226" s="2248"/>
      <c r="B1226" s="824" t="s">
        <v>1204</v>
      </c>
      <c r="C1226" s="481" t="s">
        <v>273</v>
      </c>
      <c r="D1226" s="484" t="s">
        <v>1176</v>
      </c>
      <c r="E1226" s="481">
        <v>120</v>
      </c>
      <c r="F1226" s="778">
        <v>120</v>
      </c>
      <c r="G1226" s="483" t="s">
        <v>397</v>
      </c>
      <c r="H1226" s="81" t="s">
        <v>396</v>
      </c>
      <c r="I1226" s="92"/>
      <c r="J1226" s="92"/>
      <c r="K1226" s="92"/>
      <c r="L1226" s="81"/>
      <c r="M1226" s="81"/>
      <c r="N1226" s="81"/>
      <c r="O1226" s="81"/>
      <c r="P1226" s="81"/>
      <c r="Q1226" s="81"/>
      <c r="R1226" s="92"/>
      <c r="S1226" s="92"/>
      <c r="T1226" s="92"/>
      <c r="U1226" s="92"/>
      <c r="V1226" s="92"/>
      <c r="W1226" s="92"/>
      <c r="X1226" s="92"/>
      <c r="Y1226" s="92"/>
      <c r="Z1226" s="92">
        <v>4</v>
      </c>
      <c r="AA1226" s="92">
        <v>16</v>
      </c>
      <c r="AB1226" s="92">
        <v>16</v>
      </c>
      <c r="AC1226" s="92">
        <v>16</v>
      </c>
      <c r="AD1226" s="92">
        <v>16</v>
      </c>
      <c r="AE1226" s="92">
        <v>16</v>
      </c>
      <c r="AF1226" s="92">
        <v>16</v>
      </c>
      <c r="AG1226" s="92">
        <v>16</v>
      </c>
      <c r="AH1226" s="92">
        <v>4</v>
      </c>
      <c r="AI1226" s="83"/>
      <c r="AJ1226" s="84"/>
      <c r="AK1226" s="85"/>
      <c r="AL1226" s="92"/>
      <c r="AM1226" s="92"/>
      <c r="AN1226" s="92"/>
      <c r="AO1226" s="92"/>
      <c r="AP1226" s="92"/>
      <c r="AQ1226" s="92"/>
      <c r="AR1226" s="92"/>
      <c r="AS1226" s="92"/>
      <c r="AT1226" s="92"/>
      <c r="AU1226" s="92"/>
      <c r="AV1226" s="92"/>
      <c r="AW1226" s="92"/>
      <c r="AX1226" s="92"/>
      <c r="AY1226" s="92"/>
      <c r="AZ1226" s="92"/>
      <c r="BA1226" s="92"/>
      <c r="BB1226" s="92"/>
      <c r="BC1226" s="92"/>
      <c r="BD1226" s="83"/>
      <c r="BE1226" s="84"/>
      <c r="BF1226" s="84"/>
      <c r="BG1226" s="84"/>
      <c r="BH1226" s="85"/>
    </row>
    <row r="1227" spans="1:60" x14ac:dyDescent="0.2">
      <c r="A1227" s="2248"/>
      <c r="B1227" s="824" t="s">
        <v>1204</v>
      </c>
      <c r="C1227" s="481" t="s">
        <v>1209</v>
      </c>
      <c r="D1227" s="484" t="s">
        <v>1178</v>
      </c>
      <c r="E1227" s="481">
        <v>30</v>
      </c>
      <c r="F1227" s="778">
        <v>30</v>
      </c>
      <c r="G1227" s="483" t="s">
        <v>327</v>
      </c>
      <c r="H1227" s="81" t="s">
        <v>391</v>
      </c>
      <c r="I1227" s="92"/>
      <c r="J1227" s="92"/>
      <c r="K1227" s="92"/>
      <c r="L1227" s="81"/>
      <c r="M1227" s="81"/>
      <c r="N1227" s="81"/>
      <c r="O1227" s="81"/>
      <c r="P1227" s="81"/>
      <c r="Q1227" s="81"/>
      <c r="R1227" s="92">
        <v>12</v>
      </c>
      <c r="S1227" s="92">
        <v>12</v>
      </c>
      <c r="T1227" s="92">
        <v>6</v>
      </c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2"/>
      <c r="AE1227" s="92"/>
      <c r="AF1227" s="92"/>
      <c r="AG1227" s="92"/>
      <c r="AH1227" s="92"/>
      <c r="AI1227" s="83"/>
      <c r="AJ1227" s="84"/>
      <c r="AK1227" s="85"/>
      <c r="AL1227" s="92"/>
      <c r="AM1227" s="92"/>
      <c r="AN1227" s="92"/>
      <c r="AO1227" s="92"/>
      <c r="AP1227" s="92"/>
      <c r="AQ1227" s="92"/>
      <c r="AR1227" s="92"/>
      <c r="AS1227" s="92"/>
      <c r="AT1227" s="92"/>
      <c r="AU1227" s="92"/>
      <c r="AV1227" s="92"/>
      <c r="AW1227" s="92"/>
      <c r="AX1227" s="92"/>
      <c r="AY1227" s="92"/>
      <c r="AZ1227" s="92"/>
      <c r="BA1227" s="92"/>
      <c r="BB1227" s="92"/>
      <c r="BC1227" s="92"/>
      <c r="BD1227" s="83"/>
      <c r="BE1227" s="84"/>
      <c r="BF1227" s="84"/>
      <c r="BG1227" s="84"/>
      <c r="BH1227" s="85"/>
    </row>
    <row r="1228" spans="1:60" x14ac:dyDescent="0.2">
      <c r="A1228" s="2248"/>
      <c r="B1228" s="824" t="s">
        <v>1204</v>
      </c>
      <c r="C1228" s="485" t="s">
        <v>1210</v>
      </c>
      <c r="D1228" s="486" t="s">
        <v>1177</v>
      </c>
      <c r="E1228" s="485">
        <v>60</v>
      </c>
      <c r="F1228" s="778">
        <v>60</v>
      </c>
      <c r="G1228" s="141" t="s">
        <v>327</v>
      </c>
      <c r="H1228" s="81" t="s">
        <v>391</v>
      </c>
      <c r="I1228" s="92"/>
      <c r="J1228" s="92"/>
      <c r="K1228" s="92"/>
      <c r="L1228" s="81"/>
      <c r="M1228" s="81"/>
      <c r="N1228" s="81"/>
      <c r="O1228" s="81"/>
      <c r="P1228" s="81"/>
      <c r="Q1228" s="81"/>
      <c r="R1228" s="92"/>
      <c r="S1228" s="92"/>
      <c r="T1228" s="92">
        <v>6</v>
      </c>
      <c r="U1228" s="92">
        <v>12</v>
      </c>
      <c r="V1228" s="92">
        <v>12</v>
      </c>
      <c r="W1228" s="92">
        <v>12</v>
      </c>
      <c r="X1228" s="92">
        <v>12</v>
      </c>
      <c r="Y1228" s="92">
        <v>6</v>
      </c>
      <c r="Z1228" s="92"/>
      <c r="AA1228" s="92"/>
      <c r="AB1228" s="92"/>
      <c r="AC1228" s="92"/>
      <c r="AD1228" s="92"/>
      <c r="AE1228" s="92"/>
      <c r="AF1228" s="92"/>
      <c r="AG1228" s="92"/>
      <c r="AH1228" s="92"/>
      <c r="AI1228" s="83"/>
      <c r="AJ1228" s="84"/>
      <c r="AK1228" s="85"/>
      <c r="AL1228" s="92"/>
      <c r="AM1228" s="92"/>
      <c r="AN1228" s="92"/>
      <c r="AO1228" s="92"/>
      <c r="AP1228" s="92"/>
      <c r="AQ1228" s="92"/>
      <c r="AR1228" s="92"/>
      <c r="AS1228" s="92"/>
      <c r="AT1228" s="92"/>
      <c r="AU1228" s="92"/>
      <c r="AV1228" s="92"/>
      <c r="AW1228" s="92"/>
      <c r="AX1228" s="92"/>
      <c r="AY1228" s="92"/>
      <c r="AZ1228" s="92"/>
      <c r="BA1228" s="92"/>
      <c r="BB1228" s="92"/>
      <c r="BC1228" s="92"/>
      <c r="BD1228" s="83"/>
      <c r="BE1228" s="84"/>
      <c r="BF1228" s="84"/>
      <c r="BG1228" s="84"/>
      <c r="BH1228" s="85"/>
    </row>
    <row r="1229" spans="1:60" x14ac:dyDescent="0.2">
      <c r="A1229" s="2248"/>
      <c r="B1229" s="824" t="s">
        <v>1204</v>
      </c>
      <c r="C1229" s="485" t="s">
        <v>1211</v>
      </c>
      <c r="D1229" s="486" t="s">
        <v>1212</v>
      </c>
      <c r="E1229" s="485">
        <v>60</v>
      </c>
      <c r="F1229" s="778">
        <v>60</v>
      </c>
      <c r="G1229" s="141" t="s">
        <v>1167</v>
      </c>
      <c r="H1229" s="81" t="s">
        <v>403</v>
      </c>
      <c r="I1229" s="92"/>
      <c r="J1229" s="92"/>
      <c r="K1229" s="92"/>
      <c r="L1229" s="92"/>
      <c r="M1229" s="92"/>
      <c r="N1229" s="92"/>
      <c r="O1229" s="92"/>
      <c r="P1229" s="92"/>
      <c r="Q1229" s="92"/>
      <c r="R1229" s="81"/>
      <c r="S1229" s="81"/>
      <c r="T1229" s="81"/>
      <c r="U1229" s="92"/>
      <c r="V1229" s="92"/>
      <c r="W1229" s="92"/>
      <c r="X1229" s="92"/>
      <c r="Y1229" s="92"/>
      <c r="Z1229" s="92">
        <v>12</v>
      </c>
      <c r="AA1229" s="92">
        <v>12</v>
      </c>
      <c r="AB1229" s="92">
        <v>12</v>
      </c>
      <c r="AC1229" s="92">
        <v>12</v>
      </c>
      <c r="AD1229" s="92">
        <v>12</v>
      </c>
      <c r="AE1229" s="92"/>
      <c r="AF1229" s="92"/>
      <c r="AG1229" s="92"/>
      <c r="AH1229" s="92"/>
      <c r="AI1229" s="83"/>
      <c r="AJ1229" s="84"/>
      <c r="AK1229" s="85"/>
      <c r="AL1229" s="92"/>
      <c r="AM1229" s="92"/>
      <c r="AN1229" s="92"/>
      <c r="AO1229" s="92"/>
      <c r="AP1229" s="92"/>
      <c r="AQ1229" s="92"/>
      <c r="AR1229" s="92"/>
      <c r="AS1229" s="92"/>
      <c r="AT1229" s="92"/>
      <c r="AU1229" s="92"/>
      <c r="AV1229" s="92"/>
      <c r="AW1229" s="92"/>
      <c r="AX1229" s="92"/>
      <c r="AY1229" s="92"/>
      <c r="AZ1229" s="92"/>
      <c r="BA1229" s="92"/>
      <c r="BB1229" s="92"/>
      <c r="BC1229" s="92"/>
      <c r="BD1229" s="83"/>
      <c r="BE1229" s="84"/>
      <c r="BF1229" s="84"/>
      <c r="BG1229" s="84"/>
      <c r="BH1229" s="85"/>
    </row>
    <row r="1230" spans="1:60" x14ac:dyDescent="0.2">
      <c r="A1230" s="2248"/>
      <c r="B1230" s="824" t="s">
        <v>1204</v>
      </c>
      <c r="C1230" s="485" t="s">
        <v>285</v>
      </c>
      <c r="D1230" s="486" t="s">
        <v>1213</v>
      </c>
      <c r="E1230" s="485">
        <v>135</v>
      </c>
      <c r="F1230" s="778">
        <v>135</v>
      </c>
      <c r="G1230" s="81" t="s">
        <v>397</v>
      </c>
      <c r="H1230" s="81" t="s">
        <v>396</v>
      </c>
      <c r="I1230" s="92"/>
      <c r="J1230" s="92"/>
      <c r="K1230" s="92"/>
      <c r="L1230" s="92"/>
      <c r="M1230" s="92"/>
      <c r="N1230" s="92"/>
      <c r="O1230" s="92"/>
      <c r="P1230" s="92"/>
      <c r="Q1230" s="92"/>
      <c r="R1230" s="92"/>
      <c r="S1230" s="92"/>
      <c r="T1230" s="92"/>
      <c r="U1230" s="81"/>
      <c r="V1230" s="81"/>
      <c r="W1230" s="81"/>
      <c r="X1230" s="92"/>
      <c r="Y1230" s="92"/>
      <c r="Z1230" s="92"/>
      <c r="AA1230" s="92"/>
      <c r="AB1230" s="92"/>
      <c r="AC1230" s="92"/>
      <c r="AD1230" s="92"/>
      <c r="AE1230" s="92"/>
      <c r="AF1230" s="92"/>
      <c r="AG1230" s="92"/>
      <c r="AH1230" s="92"/>
      <c r="AI1230" s="83"/>
      <c r="AJ1230" s="84"/>
      <c r="AK1230" s="85"/>
      <c r="AL1230" s="92"/>
      <c r="AM1230" s="92"/>
      <c r="AN1230" s="92"/>
      <c r="AO1230" s="92"/>
      <c r="AP1230" s="92"/>
      <c r="AQ1230" s="92"/>
      <c r="AR1230" s="92"/>
      <c r="AS1230" s="92"/>
      <c r="AT1230" s="92"/>
      <c r="AU1230" s="92"/>
      <c r="AV1230" s="92"/>
      <c r="AW1230" s="92"/>
      <c r="AX1230" s="92"/>
      <c r="AY1230" s="92"/>
      <c r="AZ1230" s="92"/>
      <c r="BA1230" s="92"/>
      <c r="BB1230" s="92"/>
      <c r="BC1230" s="92"/>
      <c r="BD1230" s="83"/>
      <c r="BE1230" s="84"/>
      <c r="BF1230" s="84"/>
      <c r="BG1230" s="84"/>
      <c r="BH1230" s="85"/>
    </row>
    <row r="1231" spans="1:60" x14ac:dyDescent="0.2">
      <c r="A1231" s="2248"/>
      <c r="B1231" s="824" t="s">
        <v>1204</v>
      </c>
      <c r="C1231" s="485" t="s">
        <v>298</v>
      </c>
      <c r="D1231" s="486" t="s">
        <v>10</v>
      </c>
      <c r="E1231" s="485">
        <v>225</v>
      </c>
      <c r="F1231" s="778">
        <v>225</v>
      </c>
      <c r="G1231" s="81" t="s">
        <v>397</v>
      </c>
      <c r="H1231" s="81" t="s">
        <v>396</v>
      </c>
      <c r="I1231" s="92"/>
      <c r="J1231" s="92"/>
      <c r="K1231" s="92"/>
      <c r="L1231" s="92"/>
      <c r="M1231" s="92"/>
      <c r="N1231" s="92"/>
      <c r="O1231" s="92"/>
      <c r="P1231" s="92"/>
      <c r="Q1231" s="92"/>
      <c r="R1231" s="92"/>
      <c r="S1231" s="92"/>
      <c r="T1231" s="92"/>
      <c r="U1231" s="81"/>
      <c r="V1231" s="81"/>
      <c r="W1231" s="81"/>
      <c r="X1231" s="92"/>
      <c r="Y1231" s="92"/>
      <c r="Z1231" s="92"/>
      <c r="AA1231" s="92"/>
      <c r="AB1231" s="92"/>
      <c r="AC1231" s="92"/>
      <c r="AD1231" s="92"/>
      <c r="AE1231" s="92"/>
      <c r="AF1231" s="92"/>
      <c r="AG1231" s="92"/>
      <c r="AH1231" s="92"/>
      <c r="AI1231" s="83"/>
      <c r="AJ1231" s="84"/>
      <c r="AK1231" s="85"/>
      <c r="AL1231" s="92"/>
      <c r="AM1231" s="92"/>
      <c r="AN1231" s="92"/>
      <c r="AO1231" s="92"/>
      <c r="AP1231" s="92"/>
      <c r="AQ1231" s="92"/>
      <c r="AR1231" s="92"/>
      <c r="AS1231" s="92"/>
      <c r="AT1231" s="92"/>
      <c r="AU1231" s="92"/>
      <c r="AV1231" s="92"/>
      <c r="AW1231" s="92"/>
      <c r="AX1231" s="92"/>
      <c r="AY1231" s="92"/>
      <c r="AZ1231" s="92"/>
      <c r="BA1231" s="92"/>
      <c r="BB1231" s="92"/>
      <c r="BC1231" s="92"/>
      <c r="BD1231" s="83"/>
      <c r="BE1231" s="84"/>
      <c r="BF1231" s="84"/>
      <c r="BG1231" s="84"/>
      <c r="BH1231" s="85"/>
    </row>
    <row r="1232" spans="1:60" x14ac:dyDescent="0.2">
      <c r="A1232" s="2249"/>
      <c r="B1232" s="880">
        <v>13</v>
      </c>
      <c r="C1232" s="98"/>
      <c r="D1232" s="487" t="s">
        <v>843</v>
      </c>
      <c r="E1232" s="403">
        <f>SUM(E1218:E1231)</f>
        <v>1120</v>
      </c>
      <c r="F1232" s="779">
        <f>SUM(F1218:F1231)</f>
        <v>1120</v>
      </c>
      <c r="G1232" s="488"/>
      <c r="H1232" s="81"/>
      <c r="I1232" s="489">
        <f t="shared" ref="I1232:BC1232" si="109">SUM(I1218:I1231)</f>
        <v>20</v>
      </c>
      <c r="J1232" s="489">
        <f t="shared" si="109"/>
        <v>40</v>
      </c>
      <c r="K1232" s="489">
        <f t="shared" si="109"/>
        <v>40</v>
      </c>
      <c r="L1232" s="489">
        <f t="shared" si="109"/>
        <v>40</v>
      </c>
      <c r="M1232" s="489">
        <f t="shared" si="109"/>
        <v>36</v>
      </c>
      <c r="N1232" s="489">
        <f t="shared" si="109"/>
        <v>36</v>
      </c>
      <c r="O1232" s="489">
        <f t="shared" si="109"/>
        <v>16</v>
      </c>
      <c r="P1232" s="489">
        <f t="shared" si="109"/>
        <v>16</v>
      </c>
      <c r="Q1232" s="489">
        <f t="shared" si="109"/>
        <v>16</v>
      </c>
      <c r="R1232" s="489">
        <f t="shared" si="109"/>
        <v>28</v>
      </c>
      <c r="S1232" s="489">
        <f t="shared" si="109"/>
        <v>28</v>
      </c>
      <c r="T1232" s="489">
        <f t="shared" si="109"/>
        <v>28</v>
      </c>
      <c r="U1232" s="489">
        <f t="shared" si="109"/>
        <v>28</v>
      </c>
      <c r="V1232" s="489">
        <f t="shared" si="109"/>
        <v>28</v>
      </c>
      <c r="W1232" s="489">
        <f t="shared" si="109"/>
        <v>28</v>
      </c>
      <c r="X1232" s="489">
        <f t="shared" si="109"/>
        <v>28</v>
      </c>
      <c r="Y1232" s="489">
        <f t="shared" si="109"/>
        <v>22</v>
      </c>
      <c r="Z1232" s="489">
        <f t="shared" si="109"/>
        <v>28</v>
      </c>
      <c r="AA1232" s="489">
        <f t="shared" si="109"/>
        <v>28</v>
      </c>
      <c r="AB1232" s="489">
        <f t="shared" si="109"/>
        <v>28</v>
      </c>
      <c r="AC1232" s="489">
        <f t="shared" si="109"/>
        <v>28</v>
      </c>
      <c r="AD1232" s="489">
        <f t="shared" si="109"/>
        <v>28</v>
      </c>
      <c r="AE1232" s="489">
        <f t="shared" si="109"/>
        <v>16</v>
      </c>
      <c r="AF1232" s="489">
        <f t="shared" si="109"/>
        <v>16</v>
      </c>
      <c r="AG1232" s="489">
        <f t="shared" si="109"/>
        <v>16</v>
      </c>
      <c r="AH1232" s="489">
        <f t="shared" si="109"/>
        <v>16</v>
      </c>
      <c r="AI1232" s="83">
        <f t="shared" si="109"/>
        <v>0</v>
      </c>
      <c r="AJ1232" s="84">
        <f t="shared" si="109"/>
        <v>0</v>
      </c>
      <c r="AK1232" s="85">
        <f t="shared" si="109"/>
        <v>0</v>
      </c>
      <c r="AL1232" s="489">
        <f t="shared" si="109"/>
        <v>16</v>
      </c>
      <c r="AM1232" s="489">
        <f t="shared" si="109"/>
        <v>16</v>
      </c>
      <c r="AN1232" s="489">
        <f t="shared" si="109"/>
        <v>16</v>
      </c>
      <c r="AO1232" s="489">
        <f t="shared" si="109"/>
        <v>16</v>
      </c>
      <c r="AP1232" s="489">
        <f t="shared" si="109"/>
        <v>14</v>
      </c>
      <c r="AQ1232" s="489">
        <f t="shared" si="109"/>
        <v>0</v>
      </c>
      <c r="AR1232" s="489">
        <f t="shared" si="109"/>
        <v>0</v>
      </c>
      <c r="AS1232" s="489">
        <f t="shared" si="109"/>
        <v>0</v>
      </c>
      <c r="AT1232" s="489">
        <f t="shared" si="109"/>
        <v>0</v>
      </c>
      <c r="AU1232" s="489">
        <f t="shared" si="109"/>
        <v>0</v>
      </c>
      <c r="AV1232" s="489">
        <f t="shared" si="109"/>
        <v>0</v>
      </c>
      <c r="AW1232" s="489">
        <f t="shared" si="109"/>
        <v>0</v>
      </c>
      <c r="AX1232" s="489">
        <f t="shared" si="109"/>
        <v>0</v>
      </c>
      <c r="AY1232" s="489">
        <f t="shared" si="109"/>
        <v>0</v>
      </c>
      <c r="AZ1232" s="490">
        <f t="shared" si="109"/>
        <v>0</v>
      </c>
      <c r="BA1232" s="489">
        <f t="shared" si="109"/>
        <v>0</v>
      </c>
      <c r="BB1232" s="489">
        <f t="shared" si="109"/>
        <v>0</v>
      </c>
      <c r="BC1232" s="489">
        <f t="shared" si="109"/>
        <v>0</v>
      </c>
      <c r="BD1232" s="83"/>
      <c r="BE1232" s="84"/>
      <c r="BF1232" s="84"/>
      <c r="BG1232" s="84"/>
      <c r="BH1232" s="85"/>
    </row>
    <row r="1233" spans="1:60" ht="17.25" customHeight="1" x14ac:dyDescent="0.2">
      <c r="A1233" s="2247">
        <v>2</v>
      </c>
      <c r="B1233" s="107" t="s">
        <v>1179</v>
      </c>
      <c r="C1233" s="212" t="s">
        <v>153</v>
      </c>
      <c r="D1233" s="122" t="s">
        <v>148</v>
      </c>
      <c r="E1233" s="108">
        <v>30</v>
      </c>
      <c r="F1233" s="763">
        <v>30</v>
      </c>
      <c r="G1233" s="116" t="s">
        <v>376</v>
      </c>
      <c r="H1233" s="141" t="s">
        <v>419</v>
      </c>
      <c r="I1233" s="109"/>
      <c r="J1233" s="109"/>
      <c r="K1233" s="109"/>
      <c r="L1233" s="92"/>
      <c r="M1233" s="92"/>
      <c r="N1233" s="92"/>
      <c r="O1233" s="92"/>
      <c r="P1233" s="92"/>
      <c r="Q1233" s="92"/>
      <c r="R1233" s="92">
        <v>6</v>
      </c>
      <c r="S1233" s="92">
        <v>6</v>
      </c>
      <c r="T1233" s="92">
        <v>6</v>
      </c>
      <c r="U1233" s="92">
        <v>6</v>
      </c>
      <c r="V1233" s="92">
        <v>6</v>
      </c>
      <c r="W1233" s="92"/>
      <c r="X1233" s="92"/>
      <c r="Y1233" s="92"/>
      <c r="Z1233" s="92"/>
      <c r="AA1233" s="92"/>
      <c r="AB1233" s="92"/>
      <c r="AC1233" s="92"/>
      <c r="AD1233" s="92"/>
      <c r="AE1233" s="92"/>
      <c r="AF1233" s="92"/>
      <c r="AG1233" s="92"/>
      <c r="AH1233" s="92"/>
      <c r="AI1233" s="110"/>
      <c r="AJ1233" s="111"/>
      <c r="AK1233" s="112"/>
      <c r="AL1233" s="92"/>
      <c r="AM1233" s="92"/>
      <c r="AN1233" s="92"/>
      <c r="AO1233" s="92"/>
      <c r="AP1233" s="92"/>
      <c r="AQ1233" s="92"/>
      <c r="AR1233" s="92"/>
      <c r="AS1233" s="92"/>
      <c r="AT1233" s="92"/>
      <c r="AU1233" s="92"/>
      <c r="AV1233" s="92"/>
      <c r="AW1233" s="92"/>
      <c r="AX1233" s="92"/>
      <c r="AY1233" s="92"/>
      <c r="AZ1233" s="92"/>
      <c r="BA1233" s="92"/>
      <c r="BB1233" s="92"/>
      <c r="BC1233" s="92"/>
      <c r="BD1233" s="83"/>
      <c r="BE1233" s="84"/>
      <c r="BF1233" s="84"/>
      <c r="BG1233" s="84"/>
      <c r="BH1233" s="85"/>
    </row>
    <row r="1234" spans="1:60" ht="17.25" customHeight="1" x14ac:dyDescent="0.2">
      <c r="A1234" s="2248"/>
      <c r="B1234" s="107" t="s">
        <v>1179</v>
      </c>
      <c r="C1234" s="212" t="s">
        <v>154</v>
      </c>
      <c r="D1234" s="122" t="s">
        <v>136</v>
      </c>
      <c r="E1234" s="108">
        <v>15</v>
      </c>
      <c r="F1234" s="763">
        <v>15</v>
      </c>
      <c r="G1234" s="116" t="s">
        <v>378</v>
      </c>
      <c r="H1234" s="141" t="s">
        <v>418</v>
      </c>
      <c r="I1234" s="109"/>
      <c r="J1234" s="109"/>
      <c r="K1234" s="109"/>
      <c r="L1234" s="92"/>
      <c r="M1234" s="92"/>
      <c r="N1234" s="92"/>
      <c r="O1234" s="92"/>
      <c r="P1234" s="92"/>
      <c r="Q1234" s="92"/>
      <c r="R1234" s="92"/>
      <c r="S1234" s="92"/>
      <c r="T1234" s="92"/>
      <c r="U1234" s="92"/>
      <c r="V1234" s="92">
        <v>6</v>
      </c>
      <c r="W1234" s="92">
        <v>6</v>
      </c>
      <c r="X1234" s="92">
        <v>3</v>
      </c>
      <c r="Y1234" s="92"/>
      <c r="Z1234" s="92"/>
      <c r="AA1234" s="92"/>
      <c r="AB1234" s="92"/>
      <c r="AC1234" s="92"/>
      <c r="AD1234" s="92"/>
      <c r="AE1234" s="92"/>
      <c r="AF1234" s="92"/>
      <c r="AG1234" s="92"/>
      <c r="AH1234" s="92"/>
      <c r="AI1234" s="110"/>
      <c r="AJ1234" s="111"/>
      <c r="AK1234" s="112"/>
      <c r="AL1234" s="203"/>
      <c r="AM1234" s="92"/>
      <c r="AN1234" s="92"/>
      <c r="AO1234" s="92"/>
      <c r="AP1234" s="92"/>
      <c r="AQ1234" s="92"/>
      <c r="AR1234" s="92"/>
      <c r="AS1234" s="92"/>
      <c r="AT1234" s="92"/>
      <c r="AU1234" s="92"/>
      <c r="AV1234" s="92"/>
      <c r="AW1234" s="92"/>
      <c r="AX1234" s="92"/>
      <c r="AY1234" s="92"/>
      <c r="AZ1234" s="92"/>
      <c r="BA1234" s="92"/>
      <c r="BB1234" s="92"/>
      <c r="BC1234" s="92"/>
      <c r="BD1234" s="83"/>
      <c r="BE1234" s="84"/>
      <c r="BF1234" s="84"/>
      <c r="BG1234" s="84"/>
      <c r="BH1234" s="85"/>
    </row>
    <row r="1235" spans="1:60" ht="17.25" customHeight="1" x14ac:dyDescent="0.2">
      <c r="A1235" s="2248"/>
      <c r="B1235" s="107" t="s">
        <v>1179</v>
      </c>
      <c r="C1235" s="212" t="s">
        <v>155</v>
      </c>
      <c r="D1235" s="122" t="s">
        <v>149</v>
      </c>
      <c r="E1235" s="108">
        <v>30</v>
      </c>
      <c r="F1235" s="763">
        <v>30</v>
      </c>
      <c r="G1235" s="116" t="s">
        <v>329</v>
      </c>
      <c r="H1235" s="141" t="s">
        <v>416</v>
      </c>
      <c r="I1235" s="109"/>
      <c r="J1235" s="109"/>
      <c r="K1235" s="109"/>
      <c r="L1235" s="92"/>
      <c r="M1235" s="92"/>
      <c r="N1235" s="92"/>
      <c r="O1235" s="92"/>
      <c r="P1235" s="92"/>
      <c r="Q1235" s="92"/>
      <c r="R1235" s="92"/>
      <c r="S1235" s="92"/>
      <c r="T1235" s="92"/>
      <c r="U1235" s="92"/>
      <c r="V1235" s="92"/>
      <c r="W1235" s="92"/>
      <c r="X1235" s="92">
        <v>6</v>
      </c>
      <c r="Y1235" s="92">
        <v>6</v>
      </c>
      <c r="Z1235" s="92">
        <v>6</v>
      </c>
      <c r="AA1235" s="92">
        <v>6</v>
      </c>
      <c r="AB1235" s="92">
        <v>6</v>
      </c>
      <c r="AC1235" s="92"/>
      <c r="AD1235" s="92"/>
      <c r="AE1235" s="92"/>
      <c r="AF1235" s="92"/>
      <c r="AG1235" s="92"/>
      <c r="AH1235" s="92"/>
      <c r="AI1235" s="110"/>
      <c r="AJ1235" s="111"/>
      <c r="AK1235" s="112"/>
      <c r="AL1235" s="203"/>
      <c r="AM1235" s="92"/>
      <c r="AN1235" s="92"/>
      <c r="AO1235" s="92"/>
      <c r="AP1235" s="92"/>
      <c r="AQ1235" s="92"/>
      <c r="AR1235" s="92"/>
      <c r="AS1235" s="92"/>
      <c r="AT1235" s="92"/>
      <c r="AU1235" s="92"/>
      <c r="AV1235" s="92"/>
      <c r="AW1235" s="92"/>
      <c r="AX1235" s="92"/>
      <c r="AY1235" s="92"/>
      <c r="AZ1235" s="92"/>
      <c r="BA1235" s="92"/>
      <c r="BB1235" s="92"/>
      <c r="BC1235" s="92"/>
      <c r="BD1235" s="83"/>
      <c r="BE1235" s="84"/>
      <c r="BF1235" s="84"/>
      <c r="BG1235" s="84"/>
      <c r="BH1235" s="85"/>
    </row>
    <row r="1236" spans="1:60" ht="17.25" customHeight="1" x14ac:dyDescent="0.2">
      <c r="A1236" s="2248"/>
      <c r="B1236" s="107" t="s">
        <v>1179</v>
      </c>
      <c r="C1236" s="212" t="s">
        <v>156</v>
      </c>
      <c r="D1236" s="122" t="s">
        <v>862</v>
      </c>
      <c r="E1236" s="108">
        <v>45</v>
      </c>
      <c r="F1236" s="763">
        <v>45</v>
      </c>
      <c r="G1236" s="116" t="s">
        <v>863</v>
      </c>
      <c r="H1236" s="141" t="s">
        <v>414</v>
      </c>
      <c r="I1236" s="109"/>
      <c r="J1236" s="109"/>
      <c r="K1236" s="109"/>
      <c r="L1236" s="92"/>
      <c r="M1236" s="92"/>
      <c r="N1236" s="92"/>
      <c r="O1236" s="92"/>
      <c r="P1236" s="92"/>
      <c r="Q1236" s="92"/>
      <c r="R1236" s="92"/>
      <c r="S1236" s="92"/>
      <c r="T1236" s="92"/>
      <c r="U1236" s="92"/>
      <c r="V1236" s="92"/>
      <c r="W1236" s="92"/>
      <c r="X1236" s="92"/>
      <c r="Y1236" s="92"/>
      <c r="Z1236" s="92">
        <v>20</v>
      </c>
      <c r="AA1236" s="92">
        <v>20</v>
      </c>
      <c r="AB1236" s="92">
        <v>5</v>
      </c>
      <c r="AC1236" s="92"/>
      <c r="AD1236" s="92"/>
      <c r="AE1236" s="92"/>
      <c r="AF1236" s="92"/>
      <c r="AG1236" s="92"/>
      <c r="AH1236" s="92"/>
      <c r="AI1236" s="110"/>
      <c r="AJ1236" s="111"/>
      <c r="AK1236" s="112"/>
      <c r="AL1236" s="203"/>
      <c r="AM1236" s="92"/>
      <c r="AN1236" s="92"/>
      <c r="AO1236" s="92"/>
      <c r="AP1236" s="92"/>
      <c r="AQ1236" s="92"/>
      <c r="AR1236" s="92"/>
      <c r="AS1236" s="92"/>
      <c r="AT1236" s="92"/>
      <c r="AU1236" s="92"/>
      <c r="AV1236" s="92"/>
      <c r="AW1236" s="92"/>
      <c r="AX1236" s="92"/>
      <c r="AY1236" s="92"/>
      <c r="AZ1236" s="92"/>
      <c r="BA1236" s="92"/>
      <c r="BB1236" s="92"/>
      <c r="BC1236" s="92"/>
      <c r="BD1236" s="83"/>
      <c r="BE1236" s="84"/>
      <c r="BF1236" s="84"/>
      <c r="BG1236" s="84"/>
      <c r="BH1236" s="85"/>
    </row>
    <row r="1237" spans="1:60" ht="17.25" customHeight="1" x14ac:dyDescent="0.2">
      <c r="A1237" s="2248"/>
      <c r="B1237" s="107" t="s">
        <v>1179</v>
      </c>
      <c r="C1237" s="212" t="s">
        <v>158</v>
      </c>
      <c r="D1237" s="122" t="s">
        <v>852</v>
      </c>
      <c r="E1237" s="108">
        <f>SUM(I1237:AH1237)</f>
        <v>90</v>
      </c>
      <c r="F1237" s="763">
        <f>SUM(J1237:AI1237)</f>
        <v>90</v>
      </c>
      <c r="G1237" s="116" t="s">
        <v>380</v>
      </c>
      <c r="H1237" s="141" t="s">
        <v>146</v>
      </c>
      <c r="I1237" s="109"/>
      <c r="J1237" s="109"/>
      <c r="K1237" s="109"/>
      <c r="L1237" s="92"/>
      <c r="M1237" s="92"/>
      <c r="N1237" s="92"/>
      <c r="O1237" s="92"/>
      <c r="P1237" s="92"/>
      <c r="Q1237" s="92"/>
      <c r="R1237" s="92"/>
      <c r="S1237" s="92">
        <v>4</v>
      </c>
      <c r="T1237" s="92">
        <v>4</v>
      </c>
      <c r="U1237" s="92">
        <v>4</v>
      </c>
      <c r="V1237" s="92">
        <v>4</v>
      </c>
      <c r="W1237" s="92">
        <v>4</v>
      </c>
      <c r="X1237" s="92">
        <v>4</v>
      </c>
      <c r="Y1237" s="92">
        <v>4</v>
      </c>
      <c r="Z1237" s="92">
        <v>4</v>
      </c>
      <c r="AA1237" s="92">
        <v>4</v>
      </c>
      <c r="AB1237" s="92">
        <v>8</v>
      </c>
      <c r="AC1237" s="92">
        <v>8</v>
      </c>
      <c r="AD1237" s="92">
        <v>8</v>
      </c>
      <c r="AE1237" s="92">
        <v>8</v>
      </c>
      <c r="AF1237" s="92">
        <v>8</v>
      </c>
      <c r="AG1237" s="92">
        <v>8</v>
      </c>
      <c r="AH1237" s="92">
        <v>6</v>
      </c>
      <c r="AI1237" s="110"/>
      <c r="AJ1237" s="111"/>
      <c r="AK1237" s="112"/>
      <c r="AL1237" s="203"/>
      <c r="AM1237" s="92"/>
      <c r="AN1237" s="92"/>
      <c r="AO1237" s="92"/>
      <c r="AP1237" s="92"/>
      <c r="AQ1237" s="92"/>
      <c r="AR1237" s="92"/>
      <c r="AS1237" s="92"/>
      <c r="AT1237" s="92"/>
      <c r="AU1237" s="92"/>
      <c r="AV1237" s="92"/>
      <c r="AW1237" s="92"/>
      <c r="AX1237" s="92"/>
      <c r="AY1237" s="92"/>
      <c r="AZ1237" s="92"/>
      <c r="BA1237" s="92"/>
      <c r="BB1237" s="92"/>
      <c r="BC1237" s="92"/>
      <c r="BD1237" s="83"/>
      <c r="BE1237" s="84"/>
      <c r="BF1237" s="84"/>
      <c r="BG1237" s="84"/>
      <c r="BH1237" s="85"/>
    </row>
    <row r="1238" spans="1:60" ht="17.25" customHeight="1" x14ac:dyDescent="0.2">
      <c r="A1238" s="2248"/>
      <c r="B1238" s="107" t="s">
        <v>1179</v>
      </c>
      <c r="C1238" s="212" t="s">
        <v>157</v>
      </c>
      <c r="D1238" s="122" t="s">
        <v>124</v>
      </c>
      <c r="E1238" s="108">
        <f>SUM(I1238:AH1238)</f>
        <v>45</v>
      </c>
      <c r="F1238" s="763">
        <f>SUM(J1238:AI1238)</f>
        <v>45</v>
      </c>
      <c r="G1238" s="116" t="s">
        <v>374</v>
      </c>
      <c r="H1238" s="141" t="s">
        <v>132</v>
      </c>
      <c r="I1238" s="109"/>
      <c r="J1238" s="109"/>
      <c r="K1238" s="109"/>
      <c r="L1238" s="92"/>
      <c r="M1238" s="92"/>
      <c r="N1238" s="92">
        <v>8</v>
      </c>
      <c r="O1238" s="92">
        <v>8</v>
      </c>
      <c r="P1238" s="92">
        <v>8</v>
      </c>
      <c r="Q1238" s="92">
        <v>8</v>
      </c>
      <c r="R1238" s="92">
        <v>8</v>
      </c>
      <c r="S1238" s="92">
        <v>5</v>
      </c>
      <c r="T1238" s="92"/>
      <c r="U1238" s="92"/>
      <c r="V1238" s="92"/>
      <c r="W1238" s="92"/>
      <c r="X1238" s="92"/>
      <c r="Y1238" s="92"/>
      <c r="Z1238" s="92"/>
      <c r="AA1238" s="92"/>
      <c r="AB1238" s="92"/>
      <c r="AC1238" s="92"/>
      <c r="AD1238" s="92"/>
      <c r="AE1238" s="92"/>
      <c r="AF1238" s="92"/>
      <c r="AG1238" s="92"/>
      <c r="AH1238" s="92"/>
      <c r="AI1238" s="110"/>
      <c r="AJ1238" s="111"/>
      <c r="AK1238" s="112"/>
      <c r="AL1238" s="203"/>
      <c r="AM1238" s="92"/>
      <c r="AN1238" s="92"/>
      <c r="AO1238" s="92"/>
      <c r="AP1238" s="92"/>
      <c r="AQ1238" s="92"/>
      <c r="AR1238" s="92"/>
      <c r="AS1238" s="92"/>
      <c r="AT1238" s="92"/>
      <c r="AU1238" s="92"/>
      <c r="AV1238" s="92"/>
      <c r="AW1238" s="92"/>
      <c r="AX1238" s="92"/>
      <c r="AY1238" s="92"/>
      <c r="AZ1238" s="92"/>
      <c r="BA1238" s="92"/>
      <c r="BB1238" s="92"/>
      <c r="BC1238" s="92"/>
      <c r="BD1238" s="83"/>
      <c r="BE1238" s="84"/>
      <c r="BF1238" s="84"/>
      <c r="BG1238" s="84"/>
      <c r="BH1238" s="85"/>
    </row>
    <row r="1239" spans="1:60" ht="17.25" customHeight="1" x14ac:dyDescent="0.2">
      <c r="A1239" s="2248"/>
      <c r="B1239" s="107" t="s">
        <v>1179</v>
      </c>
      <c r="C1239" s="212" t="s">
        <v>1180</v>
      </c>
      <c r="D1239" s="122" t="s">
        <v>1168</v>
      </c>
      <c r="E1239" s="108">
        <v>60</v>
      </c>
      <c r="F1239" s="763">
        <v>60</v>
      </c>
      <c r="G1239" s="116" t="s">
        <v>407</v>
      </c>
      <c r="H1239" s="141" t="s">
        <v>406</v>
      </c>
      <c r="I1239" s="109"/>
      <c r="J1239" s="109"/>
      <c r="K1239" s="109"/>
      <c r="L1239" s="92"/>
      <c r="M1239" s="92"/>
      <c r="N1239" s="92"/>
      <c r="O1239" s="92"/>
      <c r="P1239" s="92"/>
      <c r="Q1239" s="92"/>
      <c r="R1239" s="92"/>
      <c r="S1239" s="92"/>
      <c r="T1239" s="92"/>
      <c r="U1239" s="92"/>
      <c r="V1239" s="92"/>
      <c r="W1239" s="92"/>
      <c r="X1239" s="92"/>
      <c r="Y1239" s="92"/>
      <c r="Z1239" s="92"/>
      <c r="AA1239" s="92"/>
      <c r="AB1239" s="92"/>
      <c r="AC1239" s="92">
        <v>8</v>
      </c>
      <c r="AD1239" s="92">
        <v>20</v>
      </c>
      <c r="AE1239" s="92">
        <v>20</v>
      </c>
      <c r="AF1239" s="92">
        <v>12</v>
      </c>
      <c r="AG1239" s="92"/>
      <c r="AH1239" s="92"/>
      <c r="AI1239" s="110"/>
      <c r="AJ1239" s="111"/>
      <c r="AK1239" s="112"/>
      <c r="AL1239" s="203"/>
      <c r="AM1239" s="92"/>
      <c r="AN1239" s="92"/>
      <c r="AO1239" s="92"/>
      <c r="AP1239" s="92"/>
      <c r="AQ1239" s="92"/>
      <c r="AR1239" s="92"/>
      <c r="AS1239" s="92"/>
      <c r="AT1239" s="92"/>
      <c r="AU1239" s="92"/>
      <c r="AV1239" s="92"/>
      <c r="AW1239" s="92"/>
      <c r="AX1239" s="92"/>
      <c r="AY1239" s="92"/>
      <c r="AZ1239" s="92"/>
      <c r="BA1239" s="92"/>
      <c r="BB1239" s="92"/>
      <c r="BC1239" s="92"/>
      <c r="BD1239" s="83"/>
      <c r="BE1239" s="84"/>
      <c r="BF1239" s="84"/>
      <c r="BG1239" s="84"/>
      <c r="BH1239" s="85"/>
    </row>
    <row r="1240" spans="1:60" ht="17.25" customHeight="1" x14ac:dyDescent="0.2">
      <c r="A1240" s="2248"/>
      <c r="B1240" s="107" t="s">
        <v>1179</v>
      </c>
      <c r="C1240" s="212" t="s">
        <v>94</v>
      </c>
      <c r="D1240" s="122" t="s">
        <v>1181</v>
      </c>
      <c r="E1240" s="108">
        <v>60</v>
      </c>
      <c r="F1240" s="763">
        <v>60</v>
      </c>
      <c r="G1240" s="116" t="s">
        <v>402</v>
      </c>
      <c r="H1240" s="141" t="s">
        <v>401</v>
      </c>
      <c r="I1240" s="109"/>
      <c r="J1240" s="109"/>
      <c r="K1240" s="109"/>
      <c r="L1240" s="92"/>
      <c r="M1240" s="92"/>
      <c r="N1240" s="92"/>
      <c r="O1240" s="92"/>
      <c r="P1240" s="92"/>
      <c r="Q1240" s="92"/>
      <c r="R1240" s="92"/>
      <c r="S1240" s="92"/>
      <c r="T1240" s="92"/>
      <c r="U1240" s="92"/>
      <c r="V1240" s="92"/>
      <c r="W1240" s="92"/>
      <c r="X1240" s="92"/>
      <c r="Y1240" s="92"/>
      <c r="Z1240" s="92"/>
      <c r="AA1240" s="92"/>
      <c r="AB1240" s="92"/>
      <c r="AC1240" s="92"/>
      <c r="AD1240" s="92"/>
      <c r="AE1240" s="92"/>
      <c r="AF1240" s="92">
        <v>8</v>
      </c>
      <c r="AG1240" s="92">
        <v>20</v>
      </c>
      <c r="AH1240" s="92">
        <v>20</v>
      </c>
      <c r="AI1240" s="110"/>
      <c r="AJ1240" s="111"/>
      <c r="AK1240" s="112"/>
      <c r="AL1240" s="69">
        <v>12</v>
      </c>
      <c r="AM1240" s="92"/>
      <c r="AN1240" s="92"/>
      <c r="AO1240" s="92"/>
      <c r="AP1240" s="92"/>
      <c r="AQ1240" s="92"/>
      <c r="AR1240" s="92"/>
      <c r="AS1240" s="92"/>
      <c r="AT1240" s="92"/>
      <c r="AU1240" s="92"/>
      <c r="AV1240" s="92"/>
      <c r="AW1240" s="92"/>
      <c r="AX1240" s="92"/>
      <c r="AY1240" s="92"/>
      <c r="AZ1240" s="92"/>
      <c r="BA1240" s="92"/>
      <c r="BB1240" s="92"/>
      <c r="BC1240" s="92"/>
      <c r="BD1240" s="83"/>
      <c r="BE1240" s="84"/>
      <c r="BF1240" s="84"/>
      <c r="BG1240" s="84"/>
      <c r="BH1240" s="85"/>
    </row>
    <row r="1241" spans="1:60" ht="17.25" customHeight="1" x14ac:dyDescent="0.2">
      <c r="A1241" s="2248"/>
      <c r="B1241" s="107" t="s">
        <v>1179</v>
      </c>
      <c r="C1241" s="212" t="s">
        <v>95</v>
      </c>
      <c r="D1241" s="122" t="s">
        <v>1182</v>
      </c>
      <c r="E1241" s="108">
        <v>45</v>
      </c>
      <c r="F1241" s="763">
        <v>45</v>
      </c>
      <c r="G1241" s="116" t="s">
        <v>309</v>
      </c>
      <c r="H1241" s="141" t="s">
        <v>398</v>
      </c>
      <c r="I1241" s="109"/>
      <c r="J1241" s="109"/>
      <c r="K1241" s="109"/>
      <c r="L1241" s="92"/>
      <c r="M1241" s="92">
        <v>20</v>
      </c>
      <c r="N1241" s="92">
        <v>20</v>
      </c>
      <c r="O1241" s="92">
        <v>5</v>
      </c>
      <c r="P1241" s="92"/>
      <c r="Q1241" s="92"/>
      <c r="R1241" s="92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2"/>
      <c r="AE1241" s="92"/>
      <c r="AF1241" s="92"/>
      <c r="AG1241" s="92"/>
      <c r="AH1241" s="92"/>
      <c r="AI1241" s="110"/>
      <c r="AJ1241" s="111"/>
      <c r="AK1241" s="112"/>
      <c r="AL1241" s="92"/>
      <c r="AM1241" s="92"/>
      <c r="AN1241" s="92"/>
      <c r="AO1241" s="92"/>
      <c r="AP1241" s="92"/>
      <c r="AQ1241" s="92"/>
      <c r="AR1241" s="92"/>
      <c r="AS1241" s="92"/>
      <c r="AT1241" s="92"/>
      <c r="AU1241" s="92"/>
      <c r="AV1241" s="92"/>
      <c r="AW1241" s="92"/>
      <c r="AX1241" s="92"/>
      <c r="AY1241" s="92"/>
      <c r="AZ1241" s="92"/>
      <c r="BA1241" s="92"/>
      <c r="BB1241" s="92"/>
      <c r="BC1241" s="92"/>
      <c r="BD1241" s="83"/>
      <c r="BE1241" s="84"/>
      <c r="BF1241" s="84"/>
      <c r="BG1241" s="84"/>
      <c r="BH1241" s="85"/>
    </row>
    <row r="1242" spans="1:60" ht="17.25" customHeight="1" x14ac:dyDescent="0.2">
      <c r="A1242" s="2248"/>
      <c r="B1242" s="107" t="s">
        <v>1179</v>
      </c>
      <c r="C1242" s="212" t="s">
        <v>96</v>
      </c>
      <c r="D1242" s="122" t="s">
        <v>1183</v>
      </c>
      <c r="E1242" s="108">
        <v>60</v>
      </c>
      <c r="F1242" s="763">
        <v>60</v>
      </c>
      <c r="G1242" s="116" t="s">
        <v>409</v>
      </c>
      <c r="H1242" s="141" t="s">
        <v>408</v>
      </c>
      <c r="I1242" s="109"/>
      <c r="J1242" s="109"/>
      <c r="K1242" s="109"/>
      <c r="L1242" s="92"/>
      <c r="M1242" s="92"/>
      <c r="N1242" s="92"/>
      <c r="O1242" s="92"/>
      <c r="P1242" s="92"/>
      <c r="Q1242" s="92">
        <v>10</v>
      </c>
      <c r="R1242" s="92">
        <v>20</v>
      </c>
      <c r="S1242" s="92">
        <v>20</v>
      </c>
      <c r="T1242" s="92">
        <v>10</v>
      </c>
      <c r="U1242" s="92"/>
      <c r="V1242" s="92"/>
      <c r="W1242" s="92"/>
      <c r="X1242" s="92"/>
      <c r="Y1242" s="92"/>
      <c r="Z1242" s="92"/>
      <c r="AA1242" s="92"/>
      <c r="AB1242" s="92"/>
      <c r="AC1242" s="92"/>
      <c r="AD1242" s="92"/>
      <c r="AE1242" s="92"/>
      <c r="AF1242" s="92"/>
      <c r="AG1242" s="92"/>
      <c r="AH1242" s="92"/>
      <c r="AI1242" s="110"/>
      <c r="AJ1242" s="111"/>
      <c r="AK1242" s="112"/>
      <c r="AL1242" s="92"/>
      <c r="AM1242" s="92"/>
      <c r="AN1242" s="92"/>
      <c r="AO1242" s="92"/>
      <c r="AP1242" s="92"/>
      <c r="AQ1242" s="92"/>
      <c r="AR1242" s="92"/>
      <c r="AS1242" s="92"/>
      <c r="AT1242" s="92"/>
      <c r="AU1242" s="92"/>
      <c r="AV1242" s="92"/>
      <c r="AW1242" s="92"/>
      <c r="AX1242" s="92"/>
      <c r="AY1242" s="92"/>
      <c r="AZ1242" s="92"/>
      <c r="BA1242" s="92"/>
      <c r="BB1242" s="92"/>
      <c r="BC1242" s="92"/>
      <c r="BD1242" s="83"/>
      <c r="BE1242" s="84"/>
      <c r="BF1242" s="84"/>
      <c r="BG1242" s="84"/>
      <c r="BH1242" s="85"/>
    </row>
    <row r="1243" spans="1:60" ht="17.25" customHeight="1" x14ac:dyDescent="0.2">
      <c r="A1243" s="2248"/>
      <c r="B1243" s="107" t="s">
        <v>1179</v>
      </c>
      <c r="C1243" s="212" t="s">
        <v>97</v>
      </c>
      <c r="D1243" s="122" t="s">
        <v>1184</v>
      </c>
      <c r="E1243" s="108">
        <v>60</v>
      </c>
      <c r="F1243" s="763">
        <v>60</v>
      </c>
      <c r="G1243" s="116" t="s">
        <v>327</v>
      </c>
      <c r="H1243" s="141" t="s">
        <v>391</v>
      </c>
      <c r="I1243" s="109"/>
      <c r="J1243" s="109"/>
      <c r="K1243" s="109"/>
      <c r="L1243" s="92"/>
      <c r="M1243" s="92"/>
      <c r="N1243" s="92"/>
      <c r="O1243" s="92"/>
      <c r="P1243" s="92"/>
      <c r="Q1243" s="92"/>
      <c r="R1243" s="92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2"/>
      <c r="AE1243" s="92"/>
      <c r="AF1243" s="92"/>
      <c r="AG1243" s="92"/>
      <c r="AH1243" s="92"/>
      <c r="AI1243" s="110"/>
      <c r="AJ1243" s="111"/>
      <c r="AK1243" s="112"/>
      <c r="AL1243" s="92">
        <v>8</v>
      </c>
      <c r="AM1243" s="92">
        <v>20</v>
      </c>
      <c r="AN1243" s="92">
        <v>20</v>
      </c>
      <c r="AO1243" s="92">
        <v>12</v>
      </c>
      <c r="AP1243" s="92"/>
      <c r="AQ1243" s="92"/>
      <c r="AR1243" s="92"/>
      <c r="AS1243" s="92"/>
      <c r="AT1243" s="92"/>
      <c r="AU1243" s="92"/>
      <c r="AV1243" s="92"/>
      <c r="AW1243" s="92"/>
      <c r="AX1243" s="92"/>
      <c r="AY1243" s="92"/>
      <c r="AZ1243" s="92"/>
      <c r="BA1243" s="92"/>
      <c r="BB1243" s="92"/>
      <c r="BC1243" s="92"/>
      <c r="BD1243" s="83"/>
      <c r="BE1243" s="84"/>
      <c r="BF1243" s="84"/>
      <c r="BG1243" s="84"/>
      <c r="BH1243" s="85"/>
    </row>
    <row r="1244" spans="1:60" ht="17.25" customHeight="1" x14ac:dyDescent="0.2">
      <c r="A1244" s="2248"/>
      <c r="B1244" s="107" t="s">
        <v>1179</v>
      </c>
      <c r="C1244" s="212" t="s">
        <v>69</v>
      </c>
      <c r="D1244" s="122" t="s">
        <v>1185</v>
      </c>
      <c r="E1244" s="108">
        <v>45</v>
      </c>
      <c r="F1244" s="763">
        <v>45</v>
      </c>
      <c r="G1244" s="116" t="s">
        <v>405</v>
      </c>
      <c r="H1244" s="141" t="s">
        <v>404</v>
      </c>
      <c r="I1244" s="109"/>
      <c r="J1244" s="109"/>
      <c r="K1244" s="109"/>
      <c r="L1244" s="92"/>
      <c r="M1244" s="92"/>
      <c r="N1244" s="92"/>
      <c r="O1244" s="92">
        <v>15</v>
      </c>
      <c r="P1244" s="92">
        <v>20</v>
      </c>
      <c r="Q1244" s="92">
        <v>10</v>
      </c>
      <c r="R1244" s="92"/>
      <c r="S1244" s="92"/>
      <c r="T1244" s="92"/>
      <c r="U1244" s="92"/>
      <c r="V1244" s="92"/>
      <c r="W1244" s="92"/>
      <c r="X1244" s="92"/>
      <c r="Y1244" s="92"/>
      <c r="Z1244" s="92"/>
      <c r="AA1244" s="92"/>
      <c r="AB1244" s="92"/>
      <c r="AC1244" s="92"/>
      <c r="AD1244" s="92"/>
      <c r="AE1244" s="92"/>
      <c r="AF1244" s="92"/>
      <c r="AG1244" s="92"/>
      <c r="AH1244" s="92"/>
      <c r="AI1244" s="110"/>
      <c r="AJ1244" s="111"/>
      <c r="AK1244" s="112"/>
      <c r="AL1244" s="92"/>
      <c r="AM1244" s="92"/>
      <c r="AN1244" s="92"/>
      <c r="AO1244" s="92"/>
      <c r="AP1244" s="92"/>
      <c r="AQ1244" s="92"/>
      <c r="AR1244" s="92"/>
      <c r="AS1244" s="92"/>
      <c r="AT1244" s="92"/>
      <c r="AU1244" s="92"/>
      <c r="AV1244" s="92"/>
      <c r="AW1244" s="92"/>
      <c r="AX1244" s="92"/>
      <c r="AY1244" s="92"/>
      <c r="AZ1244" s="92"/>
      <c r="BA1244" s="92"/>
      <c r="BB1244" s="92"/>
      <c r="BC1244" s="92"/>
      <c r="BD1244" s="83"/>
      <c r="BE1244" s="84"/>
      <c r="BF1244" s="84"/>
      <c r="BG1244" s="84"/>
      <c r="BH1244" s="85"/>
    </row>
    <row r="1245" spans="1:60" ht="17.25" customHeight="1" x14ac:dyDescent="0.2">
      <c r="A1245" s="2248"/>
      <c r="B1245" s="107" t="s">
        <v>1179</v>
      </c>
      <c r="C1245" s="212" t="s">
        <v>58</v>
      </c>
      <c r="D1245" s="122" t="s">
        <v>1186</v>
      </c>
      <c r="E1245" s="108">
        <v>60</v>
      </c>
      <c r="F1245" s="763">
        <v>60</v>
      </c>
      <c r="G1245" s="116" t="s">
        <v>402</v>
      </c>
      <c r="H1245" s="141" t="s">
        <v>401</v>
      </c>
      <c r="I1245" s="109"/>
      <c r="J1245" s="109"/>
      <c r="K1245" s="109"/>
      <c r="L1245" s="92"/>
      <c r="M1245" s="92"/>
      <c r="N1245" s="92"/>
      <c r="O1245" s="92"/>
      <c r="P1245" s="92"/>
      <c r="Q1245" s="92"/>
      <c r="R1245" s="92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  <c r="AE1245" s="92"/>
      <c r="AF1245" s="92"/>
      <c r="AG1245" s="92"/>
      <c r="AH1245" s="92"/>
      <c r="AI1245" s="110"/>
      <c r="AJ1245" s="111"/>
      <c r="AK1245" s="112"/>
      <c r="AL1245" s="92"/>
      <c r="AM1245" s="92"/>
      <c r="AN1245" s="92"/>
      <c r="AO1245" s="92">
        <v>8</v>
      </c>
      <c r="AP1245" s="92">
        <v>20</v>
      </c>
      <c r="AQ1245" s="92">
        <v>20</v>
      </c>
      <c r="AR1245" s="92">
        <v>12</v>
      </c>
      <c r="AS1245" s="92"/>
      <c r="AT1245" s="92"/>
      <c r="AU1245" s="92"/>
      <c r="AV1245" s="92"/>
      <c r="AW1245" s="92"/>
      <c r="AX1245" s="92"/>
      <c r="AY1245" s="92"/>
      <c r="AZ1245" s="92"/>
      <c r="BA1245" s="92"/>
      <c r="BB1245" s="92"/>
      <c r="BC1245" s="92"/>
      <c r="BD1245" s="83"/>
      <c r="BE1245" s="84"/>
      <c r="BF1245" s="84"/>
      <c r="BG1245" s="84"/>
      <c r="BH1245" s="85"/>
    </row>
    <row r="1246" spans="1:60" ht="17.25" customHeight="1" x14ac:dyDescent="0.2">
      <c r="A1246" s="2248"/>
      <c r="B1246" s="107" t="s">
        <v>1179</v>
      </c>
      <c r="C1246" s="212" t="s">
        <v>60</v>
      </c>
      <c r="D1246" s="122" t="s">
        <v>1166</v>
      </c>
      <c r="E1246" s="108">
        <v>60</v>
      </c>
      <c r="F1246" s="763">
        <v>60</v>
      </c>
      <c r="G1246" s="116" t="s">
        <v>386</v>
      </c>
      <c r="H1246" s="141" t="s">
        <v>436</v>
      </c>
      <c r="I1246" s="109"/>
      <c r="J1246" s="109"/>
      <c r="K1246" s="109"/>
      <c r="L1246" s="92"/>
      <c r="M1246" s="92"/>
      <c r="N1246" s="92"/>
      <c r="O1246" s="92"/>
      <c r="P1246" s="92"/>
      <c r="Q1246" s="92"/>
      <c r="R1246" s="92"/>
      <c r="S1246" s="92"/>
      <c r="T1246" s="92"/>
      <c r="U1246" s="92"/>
      <c r="V1246" s="92"/>
      <c r="W1246" s="92"/>
      <c r="X1246" s="92"/>
      <c r="Y1246" s="92"/>
      <c r="Z1246" s="92"/>
      <c r="AA1246" s="92"/>
      <c r="AB1246" s="92"/>
      <c r="AC1246" s="92"/>
      <c r="AD1246" s="92"/>
      <c r="AE1246" s="92"/>
      <c r="AF1246" s="92"/>
      <c r="AG1246" s="92"/>
      <c r="AH1246" s="92"/>
      <c r="AI1246" s="110"/>
      <c r="AJ1246" s="111"/>
      <c r="AK1246" s="112"/>
      <c r="AL1246" s="92"/>
      <c r="AM1246" s="92"/>
      <c r="AN1246" s="92"/>
      <c r="AO1246" s="92"/>
      <c r="AP1246" s="92"/>
      <c r="AQ1246" s="92"/>
      <c r="AR1246" s="92">
        <v>8</v>
      </c>
      <c r="AS1246" s="92">
        <v>20</v>
      </c>
      <c r="AT1246" s="92">
        <v>20</v>
      </c>
      <c r="AU1246" s="92">
        <v>12</v>
      </c>
      <c r="AV1246" s="92"/>
      <c r="AW1246" s="92"/>
      <c r="AX1246" s="92"/>
      <c r="AY1246" s="92"/>
      <c r="AZ1246" s="92"/>
      <c r="BA1246" s="92"/>
      <c r="BB1246" s="92"/>
      <c r="BC1246" s="92"/>
      <c r="BD1246" s="83"/>
      <c r="BE1246" s="84"/>
      <c r="BF1246" s="84"/>
      <c r="BG1246" s="84"/>
      <c r="BH1246" s="85"/>
    </row>
    <row r="1247" spans="1:60" ht="17.25" customHeight="1" x14ac:dyDescent="0.2">
      <c r="A1247" s="2248"/>
      <c r="B1247" s="107" t="s">
        <v>1179</v>
      </c>
      <c r="C1247" s="225" t="s">
        <v>151</v>
      </c>
      <c r="D1247" s="422" t="s">
        <v>1187</v>
      </c>
      <c r="E1247" s="108">
        <v>45</v>
      </c>
      <c r="F1247" s="763">
        <v>45</v>
      </c>
      <c r="G1247" s="116" t="s">
        <v>407</v>
      </c>
      <c r="H1247" s="141" t="s">
        <v>406</v>
      </c>
      <c r="I1247" s="109"/>
      <c r="J1247" s="109"/>
      <c r="K1247" s="109"/>
      <c r="L1247" s="92"/>
      <c r="M1247" s="92"/>
      <c r="N1247" s="92"/>
      <c r="O1247" s="92"/>
      <c r="P1247" s="92"/>
      <c r="Q1247" s="92"/>
      <c r="R1247" s="92"/>
      <c r="S1247" s="92"/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2"/>
      <c r="AE1247" s="92"/>
      <c r="AF1247" s="92"/>
      <c r="AG1247" s="92"/>
      <c r="AH1247" s="92"/>
      <c r="AI1247" s="110"/>
      <c r="AJ1247" s="111"/>
      <c r="AK1247" s="112"/>
      <c r="AL1247" s="92"/>
      <c r="AM1247" s="92"/>
      <c r="AN1247" s="92"/>
      <c r="AO1247" s="92"/>
      <c r="AP1247" s="92"/>
      <c r="AQ1247" s="92"/>
      <c r="AR1247" s="92"/>
      <c r="AS1247" s="92"/>
      <c r="AT1247" s="92"/>
      <c r="AU1247" s="92">
        <v>8</v>
      </c>
      <c r="AV1247" s="92">
        <v>20</v>
      </c>
      <c r="AW1247" s="92">
        <v>17</v>
      </c>
      <c r="AX1247" s="92"/>
      <c r="AY1247" s="92"/>
      <c r="AZ1247" s="92"/>
      <c r="BA1247" s="92"/>
      <c r="BB1247" s="92"/>
      <c r="BC1247" s="92"/>
      <c r="BD1247" s="83"/>
      <c r="BE1247" s="84"/>
      <c r="BF1247" s="84"/>
      <c r="BG1247" s="84"/>
      <c r="BH1247" s="85"/>
    </row>
    <row r="1248" spans="1:60" ht="17.25" customHeight="1" x14ac:dyDescent="0.2">
      <c r="A1248" s="2248"/>
      <c r="B1248" s="107" t="s">
        <v>1179</v>
      </c>
      <c r="C1248" s="225" t="s">
        <v>152</v>
      </c>
      <c r="D1248" s="422" t="s">
        <v>1169</v>
      </c>
      <c r="E1248" s="108">
        <v>60</v>
      </c>
      <c r="F1248" s="763">
        <v>60</v>
      </c>
      <c r="G1248" s="116" t="s">
        <v>1167</v>
      </c>
      <c r="H1248" s="141" t="s">
        <v>403</v>
      </c>
      <c r="I1248" s="109"/>
      <c r="J1248" s="109"/>
      <c r="K1248" s="109"/>
      <c r="L1248" s="92"/>
      <c r="M1248" s="92"/>
      <c r="N1248" s="92"/>
      <c r="O1248" s="92"/>
      <c r="P1248" s="92"/>
      <c r="Q1248" s="92"/>
      <c r="R1248" s="92"/>
      <c r="S1248" s="92"/>
      <c r="T1248" s="92"/>
      <c r="U1248" s="92"/>
      <c r="V1248" s="92"/>
      <c r="W1248" s="92"/>
      <c r="X1248" s="92"/>
      <c r="Y1248" s="92"/>
      <c r="Z1248" s="92">
        <v>8</v>
      </c>
      <c r="AA1248" s="92">
        <v>20</v>
      </c>
      <c r="AB1248" s="92">
        <v>20</v>
      </c>
      <c r="AC1248" s="92">
        <v>12</v>
      </c>
      <c r="AD1248" s="92"/>
      <c r="AE1248" s="92"/>
      <c r="AF1248" s="92"/>
      <c r="AG1248" s="92"/>
      <c r="AH1248" s="92"/>
      <c r="AI1248" s="110"/>
      <c r="AJ1248" s="111"/>
      <c r="AK1248" s="112"/>
      <c r="AL1248" s="92"/>
      <c r="AM1248" s="92"/>
      <c r="AN1248" s="92"/>
      <c r="AO1248" s="92"/>
      <c r="AP1248" s="92"/>
      <c r="AQ1248" s="92"/>
      <c r="AR1248" s="92"/>
      <c r="AS1248" s="92"/>
      <c r="AT1248" s="92"/>
      <c r="AU1248" s="92"/>
      <c r="AV1248" s="92"/>
      <c r="AW1248" s="92"/>
      <c r="AX1248" s="92"/>
      <c r="AY1248" s="92"/>
      <c r="AZ1248" s="92"/>
      <c r="BA1248" s="92"/>
      <c r="BB1248" s="92"/>
      <c r="BC1248" s="92"/>
      <c r="BD1248" s="83"/>
      <c r="BE1248" s="84"/>
      <c r="BF1248" s="84"/>
      <c r="BG1248" s="84"/>
      <c r="BH1248" s="85"/>
    </row>
    <row r="1249" spans="1:60" ht="17.25" customHeight="1" x14ac:dyDescent="0.2">
      <c r="A1249" s="2248"/>
      <c r="B1249" s="107" t="s">
        <v>1179</v>
      </c>
      <c r="C1249" s="225" t="s">
        <v>140</v>
      </c>
      <c r="D1249" s="422" t="s">
        <v>1172</v>
      </c>
      <c r="E1249" s="108">
        <v>60</v>
      </c>
      <c r="F1249" s="763">
        <v>60</v>
      </c>
      <c r="G1249" s="116" t="s">
        <v>407</v>
      </c>
      <c r="H1249" s="141" t="s">
        <v>406</v>
      </c>
      <c r="I1249" s="109"/>
      <c r="J1249" s="109"/>
      <c r="K1249" s="109"/>
      <c r="L1249" s="92"/>
      <c r="M1249" s="92"/>
      <c r="N1249" s="92"/>
      <c r="O1249" s="92"/>
      <c r="P1249" s="92"/>
      <c r="Q1249" s="92"/>
      <c r="R1249" s="92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92"/>
      <c r="AF1249" s="92"/>
      <c r="AG1249" s="92"/>
      <c r="AH1249" s="92"/>
      <c r="AI1249" s="110"/>
      <c r="AJ1249" s="111"/>
      <c r="AK1249" s="112"/>
      <c r="AL1249" s="92"/>
      <c r="AM1249" s="92"/>
      <c r="AN1249" s="92"/>
      <c r="AO1249" s="92"/>
      <c r="AP1249" s="92"/>
      <c r="AQ1249" s="92"/>
      <c r="AR1249" s="92"/>
      <c r="AS1249" s="92"/>
      <c r="AT1249" s="92"/>
      <c r="AU1249" s="92"/>
      <c r="AV1249" s="92"/>
      <c r="AW1249" s="92"/>
      <c r="AX1249" s="92">
        <v>20</v>
      </c>
      <c r="AY1249" s="92">
        <v>20</v>
      </c>
      <c r="AZ1249" s="92">
        <v>20</v>
      </c>
      <c r="BA1249" s="92"/>
      <c r="BB1249" s="92"/>
      <c r="BC1249" s="92"/>
      <c r="BD1249" s="83"/>
      <c r="BE1249" s="84"/>
      <c r="BF1249" s="84"/>
      <c r="BG1249" s="84"/>
      <c r="BH1249" s="85"/>
    </row>
    <row r="1250" spans="1:60" ht="17.25" customHeight="1" x14ac:dyDescent="0.2">
      <c r="A1250" s="2248"/>
      <c r="B1250" s="107" t="s">
        <v>1179</v>
      </c>
      <c r="C1250" s="225" t="s">
        <v>79</v>
      </c>
      <c r="D1250" s="422" t="s">
        <v>1170</v>
      </c>
      <c r="E1250" s="108">
        <v>60</v>
      </c>
      <c r="F1250" s="763">
        <v>60</v>
      </c>
      <c r="G1250" s="116" t="s">
        <v>402</v>
      </c>
      <c r="H1250" s="141" t="s">
        <v>403</v>
      </c>
      <c r="I1250" s="92"/>
      <c r="J1250" s="92"/>
      <c r="K1250" s="92"/>
      <c r="L1250" s="109"/>
      <c r="M1250" s="109"/>
      <c r="N1250" s="109"/>
      <c r="O1250" s="109"/>
      <c r="P1250" s="109"/>
      <c r="Q1250" s="92"/>
      <c r="R1250" s="92"/>
      <c r="S1250" s="92"/>
      <c r="T1250" s="92"/>
      <c r="U1250" s="92"/>
      <c r="V1250" s="92"/>
      <c r="W1250" s="92"/>
      <c r="X1250" s="92"/>
      <c r="Y1250" s="92"/>
      <c r="Z1250" s="92"/>
      <c r="AA1250" s="92"/>
      <c r="AB1250" s="92"/>
      <c r="AC1250" s="92"/>
      <c r="AD1250" s="92"/>
      <c r="AE1250" s="92"/>
      <c r="AF1250" s="92"/>
      <c r="AG1250" s="92"/>
      <c r="AH1250" s="92"/>
      <c r="AI1250" s="110"/>
      <c r="AJ1250" s="111"/>
      <c r="AK1250" s="112"/>
      <c r="AL1250" s="92"/>
      <c r="AM1250" s="92"/>
      <c r="AN1250" s="92"/>
      <c r="AO1250" s="92"/>
      <c r="AP1250" s="92"/>
      <c r="AQ1250" s="92"/>
      <c r="AR1250" s="92"/>
      <c r="AS1250" s="92"/>
      <c r="AT1250" s="92"/>
      <c r="AU1250" s="92"/>
      <c r="AV1250" s="92"/>
      <c r="AW1250" s="92"/>
      <c r="AX1250" s="92"/>
      <c r="AY1250" s="92"/>
      <c r="AZ1250" s="92"/>
      <c r="BA1250" s="92">
        <v>20</v>
      </c>
      <c r="BB1250" s="92">
        <v>20</v>
      </c>
      <c r="BC1250" s="92">
        <v>20</v>
      </c>
      <c r="BD1250" s="83"/>
      <c r="BE1250" s="84"/>
      <c r="BF1250" s="84"/>
      <c r="BG1250" s="84"/>
      <c r="BH1250" s="85"/>
    </row>
    <row r="1251" spans="1:60" ht="17.25" customHeight="1" x14ac:dyDescent="0.2">
      <c r="A1251" s="2248"/>
      <c r="B1251" s="107" t="s">
        <v>1179</v>
      </c>
      <c r="C1251" s="225" t="s">
        <v>455</v>
      </c>
      <c r="D1251" s="422" t="s">
        <v>1188</v>
      </c>
      <c r="E1251" s="108">
        <v>60</v>
      </c>
      <c r="F1251" s="763">
        <v>60</v>
      </c>
      <c r="G1251" s="116" t="s">
        <v>390</v>
      </c>
      <c r="H1251" s="141" t="s">
        <v>389</v>
      </c>
      <c r="I1251" s="92"/>
      <c r="J1251" s="92">
        <v>20</v>
      </c>
      <c r="K1251" s="92">
        <v>20</v>
      </c>
      <c r="L1251" s="109">
        <v>20</v>
      </c>
      <c r="M1251" s="109"/>
      <c r="N1251" s="109"/>
      <c r="O1251" s="109"/>
      <c r="P1251" s="109"/>
      <c r="Q1251" s="92"/>
      <c r="R1251" s="92"/>
      <c r="S1251" s="92"/>
      <c r="T1251" s="92"/>
      <c r="U1251" s="92"/>
      <c r="V1251" s="92"/>
      <c r="W1251" s="92"/>
      <c r="X1251" s="92"/>
      <c r="Y1251" s="92"/>
      <c r="Z1251" s="92"/>
      <c r="AA1251" s="92"/>
      <c r="AB1251" s="92"/>
      <c r="AC1251" s="92"/>
      <c r="AD1251" s="92"/>
      <c r="AE1251" s="92"/>
      <c r="AF1251" s="92"/>
      <c r="AG1251" s="92"/>
      <c r="AH1251" s="92"/>
      <c r="AI1251" s="110"/>
      <c r="AJ1251" s="111"/>
      <c r="AK1251" s="112"/>
      <c r="AL1251" s="92"/>
      <c r="AM1251" s="92"/>
      <c r="AN1251" s="92"/>
      <c r="AO1251" s="92"/>
      <c r="AP1251" s="92"/>
      <c r="AQ1251" s="92"/>
      <c r="AR1251" s="92"/>
      <c r="AS1251" s="92"/>
      <c r="AT1251" s="92"/>
      <c r="AU1251" s="92"/>
      <c r="AV1251" s="92"/>
      <c r="AW1251" s="92"/>
      <c r="AX1251" s="92"/>
      <c r="AY1251" s="92"/>
      <c r="AZ1251" s="92"/>
      <c r="BA1251" s="92"/>
      <c r="BB1251" s="92"/>
      <c r="BC1251" s="92"/>
      <c r="BD1251" s="83"/>
      <c r="BE1251" s="84"/>
      <c r="BF1251" s="84"/>
      <c r="BG1251" s="84"/>
      <c r="BH1251" s="85"/>
    </row>
    <row r="1252" spans="1:60" ht="17.25" customHeight="1" x14ac:dyDescent="0.2">
      <c r="A1252" s="2248"/>
      <c r="B1252" s="107" t="s">
        <v>1179</v>
      </c>
      <c r="C1252" s="108" t="s">
        <v>88</v>
      </c>
      <c r="D1252" s="196" t="s">
        <v>1189</v>
      </c>
      <c r="E1252" s="108">
        <v>60</v>
      </c>
      <c r="F1252" s="763">
        <v>60</v>
      </c>
      <c r="G1252" s="116" t="s">
        <v>393</v>
      </c>
      <c r="H1252" s="141" t="s">
        <v>392</v>
      </c>
      <c r="I1252" s="92"/>
      <c r="J1252" s="92"/>
      <c r="K1252" s="92"/>
      <c r="L1252" s="109"/>
      <c r="M1252" s="109"/>
      <c r="N1252" s="109"/>
      <c r="O1252" s="109"/>
      <c r="P1252" s="109"/>
      <c r="Q1252" s="92"/>
      <c r="R1252" s="92"/>
      <c r="S1252" s="92"/>
      <c r="T1252" s="109">
        <v>8</v>
      </c>
      <c r="U1252" s="92">
        <v>20</v>
      </c>
      <c r="V1252" s="92">
        <v>20</v>
      </c>
      <c r="W1252" s="92">
        <v>12</v>
      </c>
      <c r="X1252" s="92"/>
      <c r="Y1252" s="92"/>
      <c r="Z1252" s="92"/>
      <c r="AA1252" s="92"/>
      <c r="AB1252" s="92"/>
      <c r="AC1252" s="92"/>
      <c r="AD1252" s="92"/>
      <c r="AE1252" s="92"/>
      <c r="AF1252" s="92"/>
      <c r="AG1252" s="92"/>
      <c r="AH1252" s="92"/>
      <c r="AI1252" s="110"/>
      <c r="AJ1252" s="111"/>
      <c r="AK1252" s="112"/>
      <c r="AL1252" s="92"/>
      <c r="AM1252" s="92"/>
      <c r="AN1252" s="92"/>
      <c r="AO1252" s="92"/>
      <c r="AP1252" s="92"/>
      <c r="AQ1252" s="92"/>
      <c r="AR1252" s="92"/>
      <c r="AS1252" s="92"/>
      <c r="AT1252" s="92"/>
      <c r="AU1252" s="92"/>
      <c r="AV1252" s="92"/>
      <c r="AW1252" s="92"/>
      <c r="AX1252" s="92"/>
      <c r="AY1252" s="92"/>
      <c r="AZ1252" s="92"/>
      <c r="BA1252" s="92"/>
      <c r="BB1252" s="92"/>
      <c r="BC1252" s="92"/>
      <c r="BD1252" s="83"/>
      <c r="BE1252" s="84"/>
      <c r="BF1252" s="84"/>
      <c r="BG1252" s="84"/>
      <c r="BH1252" s="85"/>
    </row>
    <row r="1253" spans="1:60" ht="17.25" customHeight="1" x14ac:dyDescent="0.2">
      <c r="A1253" s="2248"/>
      <c r="B1253" s="107" t="s">
        <v>1179</v>
      </c>
      <c r="C1253" s="108" t="s">
        <v>88</v>
      </c>
      <c r="D1253" s="196" t="s">
        <v>1189</v>
      </c>
      <c r="E1253" s="108">
        <v>60</v>
      </c>
      <c r="F1253" s="763">
        <v>60</v>
      </c>
      <c r="G1253" s="116" t="s">
        <v>307</v>
      </c>
      <c r="H1253" s="141" t="s">
        <v>394</v>
      </c>
      <c r="I1253" s="92"/>
      <c r="J1253" s="92"/>
      <c r="K1253" s="92"/>
      <c r="L1253" s="92"/>
      <c r="M1253" s="92"/>
      <c r="N1253" s="92"/>
      <c r="O1253" s="92"/>
      <c r="P1253" s="109"/>
      <c r="Q1253" s="109"/>
      <c r="R1253" s="109"/>
      <c r="S1253" s="109"/>
      <c r="T1253" s="109"/>
      <c r="U1253" s="92"/>
      <c r="V1253" s="92"/>
      <c r="W1253" s="92">
        <v>8</v>
      </c>
      <c r="X1253" s="92">
        <v>20</v>
      </c>
      <c r="Y1253" s="92">
        <v>20</v>
      </c>
      <c r="Z1253" s="92">
        <v>12</v>
      </c>
      <c r="AA1253" s="92"/>
      <c r="AB1253" s="92"/>
      <c r="AC1253" s="92"/>
      <c r="AD1253" s="92"/>
      <c r="AE1253" s="92"/>
      <c r="AF1253" s="92"/>
      <c r="AG1253" s="92"/>
      <c r="AH1253" s="92"/>
      <c r="AI1253" s="110"/>
      <c r="AJ1253" s="111"/>
      <c r="AK1253" s="112"/>
      <c r="AL1253" s="92"/>
      <c r="AM1253" s="92"/>
      <c r="AN1253" s="92"/>
      <c r="AO1253" s="92"/>
      <c r="AP1253" s="92"/>
      <c r="AQ1253" s="92"/>
      <c r="AR1253" s="92"/>
      <c r="AS1253" s="92"/>
      <c r="AT1253" s="92"/>
      <c r="AU1253" s="92"/>
      <c r="AV1253" s="92"/>
      <c r="AW1253" s="92"/>
      <c r="AX1253" s="92"/>
      <c r="AY1253" s="92"/>
      <c r="AZ1253" s="92"/>
      <c r="BA1253" s="92"/>
      <c r="BB1253" s="92"/>
      <c r="BC1253" s="92"/>
      <c r="BD1253" s="83"/>
      <c r="BE1253" s="84"/>
      <c r="BF1253" s="84"/>
      <c r="BG1253" s="84"/>
      <c r="BH1253" s="85"/>
    </row>
    <row r="1254" spans="1:60" s="106" customFormat="1" ht="17.25" customHeight="1" x14ac:dyDescent="0.2">
      <c r="A1254" s="2249"/>
      <c r="B1254" s="424">
        <v>12</v>
      </c>
      <c r="C1254" s="95"/>
      <c r="D1254" s="95" t="s">
        <v>843</v>
      </c>
      <c r="E1254" s="95">
        <f>SUM(E1233:E1253)</f>
        <v>1110</v>
      </c>
      <c r="F1254" s="765">
        <f>SUM(F1233:F1253)</f>
        <v>1110</v>
      </c>
      <c r="G1254" s="96"/>
      <c r="H1254" s="113"/>
      <c r="I1254" s="99"/>
      <c r="J1254" s="120">
        <f t="shared" ref="J1254:BH1254" si="110">SUM(J1233:J1253)</f>
        <v>20</v>
      </c>
      <c r="K1254" s="99">
        <f t="shared" si="110"/>
        <v>20</v>
      </c>
      <c r="L1254" s="99">
        <f t="shared" si="110"/>
        <v>20</v>
      </c>
      <c r="M1254" s="99">
        <f t="shared" si="110"/>
        <v>20</v>
      </c>
      <c r="N1254" s="99">
        <f t="shared" si="110"/>
        <v>28</v>
      </c>
      <c r="O1254" s="99">
        <f t="shared" si="110"/>
        <v>28</v>
      </c>
      <c r="P1254" s="99">
        <f t="shared" si="110"/>
        <v>28</v>
      </c>
      <c r="Q1254" s="99">
        <f t="shared" si="110"/>
        <v>28</v>
      </c>
      <c r="R1254" s="99">
        <f t="shared" si="110"/>
        <v>34</v>
      </c>
      <c r="S1254" s="99">
        <f t="shared" si="110"/>
        <v>35</v>
      </c>
      <c r="T1254" s="99">
        <f t="shared" si="110"/>
        <v>28</v>
      </c>
      <c r="U1254" s="99">
        <f t="shared" si="110"/>
        <v>30</v>
      </c>
      <c r="V1254" s="99">
        <f t="shared" si="110"/>
        <v>36</v>
      </c>
      <c r="W1254" s="99">
        <f t="shared" si="110"/>
        <v>30</v>
      </c>
      <c r="X1254" s="99">
        <f t="shared" si="110"/>
        <v>33</v>
      </c>
      <c r="Y1254" s="99">
        <f t="shared" si="110"/>
        <v>30</v>
      </c>
      <c r="Z1254" s="99">
        <f t="shared" si="110"/>
        <v>50</v>
      </c>
      <c r="AA1254" s="99">
        <f t="shared" si="110"/>
        <v>50</v>
      </c>
      <c r="AB1254" s="99">
        <f t="shared" si="110"/>
        <v>39</v>
      </c>
      <c r="AC1254" s="99">
        <f t="shared" si="110"/>
        <v>28</v>
      </c>
      <c r="AD1254" s="99">
        <f t="shared" si="110"/>
        <v>28</v>
      </c>
      <c r="AE1254" s="99">
        <f t="shared" si="110"/>
        <v>28</v>
      </c>
      <c r="AF1254" s="99">
        <f t="shared" si="110"/>
        <v>28</v>
      </c>
      <c r="AG1254" s="99">
        <f t="shared" si="110"/>
        <v>28</v>
      </c>
      <c r="AH1254" s="99">
        <f t="shared" si="110"/>
        <v>26</v>
      </c>
      <c r="AI1254" s="100">
        <f t="shared" si="110"/>
        <v>0</v>
      </c>
      <c r="AJ1254" s="101">
        <f t="shared" si="110"/>
        <v>0</v>
      </c>
      <c r="AK1254" s="102">
        <f t="shared" si="110"/>
        <v>0</v>
      </c>
      <c r="AL1254" s="99">
        <f t="shared" si="110"/>
        <v>20</v>
      </c>
      <c r="AM1254" s="99">
        <f t="shared" si="110"/>
        <v>20</v>
      </c>
      <c r="AN1254" s="99">
        <f t="shared" si="110"/>
        <v>20</v>
      </c>
      <c r="AO1254" s="99">
        <f t="shared" si="110"/>
        <v>20</v>
      </c>
      <c r="AP1254" s="99">
        <f t="shared" si="110"/>
        <v>20</v>
      </c>
      <c r="AQ1254" s="99">
        <f t="shared" si="110"/>
        <v>20</v>
      </c>
      <c r="AR1254" s="99">
        <f t="shared" si="110"/>
        <v>20</v>
      </c>
      <c r="AS1254" s="99">
        <f t="shared" si="110"/>
        <v>20</v>
      </c>
      <c r="AT1254" s="99">
        <f t="shared" si="110"/>
        <v>20</v>
      </c>
      <c r="AU1254" s="99">
        <f t="shared" si="110"/>
        <v>20</v>
      </c>
      <c r="AV1254" s="99">
        <f t="shared" si="110"/>
        <v>20</v>
      </c>
      <c r="AW1254" s="99">
        <f t="shared" si="110"/>
        <v>17</v>
      </c>
      <c r="AX1254" s="99">
        <f t="shared" si="110"/>
        <v>20</v>
      </c>
      <c r="AY1254" s="99">
        <f t="shared" si="110"/>
        <v>20</v>
      </c>
      <c r="AZ1254" s="99">
        <f t="shared" si="110"/>
        <v>20</v>
      </c>
      <c r="BA1254" s="99">
        <f t="shared" si="110"/>
        <v>20</v>
      </c>
      <c r="BB1254" s="99">
        <f t="shared" si="110"/>
        <v>20</v>
      </c>
      <c r="BC1254" s="99">
        <f t="shared" si="110"/>
        <v>20</v>
      </c>
      <c r="BD1254" s="103">
        <f t="shared" si="110"/>
        <v>0</v>
      </c>
      <c r="BE1254" s="104">
        <f t="shared" si="110"/>
        <v>0</v>
      </c>
      <c r="BF1254" s="104">
        <f t="shared" si="110"/>
        <v>0</v>
      </c>
      <c r="BG1254" s="104">
        <f t="shared" si="110"/>
        <v>0</v>
      </c>
      <c r="BH1254" s="105">
        <f t="shared" si="110"/>
        <v>0</v>
      </c>
    </row>
    <row r="1255" spans="1:60" ht="17.25" customHeight="1" x14ac:dyDescent="0.25">
      <c r="A1255" s="2247">
        <v>3</v>
      </c>
      <c r="B1255" s="117" t="s">
        <v>463</v>
      </c>
      <c r="C1255" s="133" t="s">
        <v>458</v>
      </c>
      <c r="D1255" s="133" t="s">
        <v>1190</v>
      </c>
      <c r="E1255" s="423">
        <v>60</v>
      </c>
      <c r="F1255" s="441">
        <v>60</v>
      </c>
      <c r="G1255" s="118" t="s">
        <v>307</v>
      </c>
      <c r="H1255" s="141" t="s">
        <v>394</v>
      </c>
      <c r="I1255" s="119"/>
      <c r="J1255" s="119"/>
      <c r="K1255" s="119"/>
      <c r="L1255" s="119"/>
      <c r="M1255" s="119"/>
      <c r="N1255" s="119"/>
      <c r="O1255" s="119"/>
      <c r="P1255" s="119"/>
      <c r="Q1255" s="119">
        <v>30</v>
      </c>
      <c r="R1255" s="119">
        <v>30</v>
      </c>
      <c r="S1255" s="119"/>
      <c r="T1255" s="119"/>
      <c r="U1255" s="119"/>
      <c r="V1255" s="119"/>
      <c r="W1255" s="119"/>
      <c r="X1255" s="119"/>
      <c r="Y1255" s="119"/>
      <c r="Z1255" s="119"/>
      <c r="AA1255" s="119"/>
      <c r="AB1255" s="120"/>
      <c r="AC1255" s="120"/>
      <c r="AD1255" s="120"/>
      <c r="AE1255" s="120"/>
      <c r="AF1255" s="120"/>
      <c r="AG1255" s="120"/>
      <c r="AH1255" s="120"/>
      <c r="AI1255" s="100"/>
      <c r="AJ1255" s="101"/>
      <c r="AK1255" s="102"/>
      <c r="AL1255" s="120"/>
      <c r="AM1255" s="120"/>
      <c r="AN1255" s="120"/>
      <c r="AO1255" s="120"/>
      <c r="AP1255" s="120"/>
      <c r="AQ1255" s="120"/>
      <c r="AR1255" s="120"/>
      <c r="AS1255" s="120"/>
      <c r="AT1255" s="120"/>
      <c r="AU1255" s="120"/>
      <c r="AV1255" s="120"/>
      <c r="AW1255" s="120"/>
      <c r="AX1255" s="120"/>
      <c r="AY1255" s="120"/>
      <c r="AZ1255" s="120"/>
      <c r="BA1255" s="120"/>
      <c r="BB1255" s="120"/>
      <c r="BC1255" s="120"/>
      <c r="BD1255" s="83"/>
      <c r="BE1255" s="84"/>
      <c r="BF1255" s="84"/>
      <c r="BG1255" s="84"/>
      <c r="BH1255" s="85"/>
    </row>
    <row r="1256" spans="1:60" ht="17.25" customHeight="1" x14ac:dyDescent="0.25">
      <c r="A1256" s="2248"/>
      <c r="B1256" s="117" t="s">
        <v>463</v>
      </c>
      <c r="C1256" s="93" t="s">
        <v>459</v>
      </c>
      <c r="D1256" s="93" t="s">
        <v>1191</v>
      </c>
      <c r="E1256" s="140">
        <v>90</v>
      </c>
      <c r="F1256" s="441">
        <v>90</v>
      </c>
      <c r="G1256" s="79" t="s">
        <v>411</v>
      </c>
      <c r="H1256" s="141" t="s">
        <v>410</v>
      </c>
      <c r="I1256" s="119"/>
      <c r="J1256" s="119"/>
      <c r="K1256" s="119"/>
      <c r="L1256" s="119"/>
      <c r="M1256" s="119"/>
      <c r="N1256" s="119"/>
      <c r="O1256" s="119"/>
      <c r="P1256" s="119"/>
      <c r="Q1256" s="119"/>
      <c r="R1256" s="119"/>
      <c r="S1256" s="119">
        <v>30</v>
      </c>
      <c r="T1256" s="119"/>
      <c r="U1256" s="119"/>
      <c r="V1256" s="119"/>
      <c r="W1256" s="119"/>
      <c r="X1256" s="119"/>
      <c r="Y1256" s="119"/>
      <c r="Z1256" s="119"/>
      <c r="AA1256" s="119"/>
      <c r="AB1256" s="120"/>
      <c r="AC1256" s="120"/>
      <c r="AD1256" s="120"/>
      <c r="AE1256" s="120"/>
      <c r="AF1256" s="120"/>
      <c r="AG1256" s="120"/>
      <c r="AH1256" s="120"/>
      <c r="AI1256" s="100"/>
      <c r="AJ1256" s="101"/>
      <c r="AK1256" s="102"/>
      <c r="AL1256" s="120"/>
      <c r="AM1256" s="120"/>
      <c r="AN1256" s="120"/>
      <c r="AO1256" s="120"/>
      <c r="AP1256" s="120"/>
      <c r="AQ1256" s="120"/>
      <c r="AR1256" s="120"/>
      <c r="AS1256" s="120"/>
      <c r="AT1256" s="120"/>
      <c r="AU1256" s="120"/>
      <c r="AV1256" s="120"/>
      <c r="AW1256" s="120"/>
      <c r="AX1256" s="120"/>
      <c r="AY1256" s="120"/>
      <c r="AZ1256" s="120"/>
      <c r="BA1256" s="120"/>
      <c r="BB1256" s="120"/>
      <c r="BC1256" s="120"/>
      <c r="BD1256" s="83"/>
      <c r="BE1256" s="84"/>
      <c r="BF1256" s="84"/>
      <c r="BG1256" s="84"/>
      <c r="BH1256" s="85"/>
    </row>
    <row r="1257" spans="1:60" ht="17.25" customHeight="1" x14ac:dyDescent="0.25">
      <c r="A1257" s="2248"/>
      <c r="B1257" s="117" t="s">
        <v>463</v>
      </c>
      <c r="C1257" s="93" t="s">
        <v>459</v>
      </c>
      <c r="D1257" s="93" t="s">
        <v>1191</v>
      </c>
      <c r="E1257" s="140">
        <v>90</v>
      </c>
      <c r="F1257" s="441">
        <v>90</v>
      </c>
      <c r="G1257" s="79" t="s">
        <v>431</v>
      </c>
      <c r="H1257" s="141" t="s">
        <v>430</v>
      </c>
      <c r="I1257" s="119"/>
      <c r="J1257" s="119"/>
      <c r="K1257" s="119"/>
      <c r="L1257" s="119"/>
      <c r="M1257" s="119"/>
      <c r="N1257" s="119"/>
      <c r="O1257" s="119"/>
      <c r="P1257" s="119"/>
      <c r="Q1257" s="119"/>
      <c r="R1257" s="119"/>
      <c r="S1257" s="119"/>
      <c r="T1257" s="119">
        <v>30</v>
      </c>
      <c r="U1257" s="119">
        <v>30</v>
      </c>
      <c r="V1257" s="119"/>
      <c r="W1257" s="119"/>
      <c r="X1257" s="119"/>
      <c r="Y1257" s="119"/>
      <c r="Z1257" s="119"/>
      <c r="AA1257" s="119"/>
      <c r="AB1257" s="120"/>
      <c r="AC1257" s="120"/>
      <c r="AD1257" s="120"/>
      <c r="AE1257" s="120"/>
      <c r="AF1257" s="120"/>
      <c r="AG1257" s="120"/>
      <c r="AH1257" s="120"/>
      <c r="AI1257" s="100"/>
      <c r="AJ1257" s="101"/>
      <c r="AK1257" s="102"/>
      <c r="AL1257" s="120"/>
      <c r="AM1257" s="120"/>
      <c r="AN1257" s="120"/>
      <c r="AO1257" s="120"/>
      <c r="AP1257" s="120"/>
      <c r="AQ1257" s="120"/>
      <c r="AR1257" s="120"/>
      <c r="AS1257" s="120"/>
      <c r="AT1257" s="120"/>
      <c r="AU1257" s="120"/>
      <c r="AV1257" s="120"/>
      <c r="AW1257" s="120"/>
      <c r="AX1257" s="120"/>
      <c r="AY1257" s="120"/>
      <c r="AZ1257" s="120"/>
      <c r="BA1257" s="120"/>
      <c r="BB1257" s="120"/>
      <c r="BC1257" s="120"/>
      <c r="BD1257" s="83"/>
      <c r="BE1257" s="84"/>
      <c r="BF1257" s="84"/>
      <c r="BG1257" s="84"/>
      <c r="BH1257" s="85"/>
    </row>
    <row r="1258" spans="1:60" ht="17.25" customHeight="1" x14ac:dyDescent="0.25">
      <c r="A1258" s="2248"/>
      <c r="B1258" s="117" t="s">
        <v>463</v>
      </c>
      <c r="C1258" s="93" t="s">
        <v>460</v>
      </c>
      <c r="D1258" s="93" t="s">
        <v>1192</v>
      </c>
      <c r="E1258" s="140">
        <v>60</v>
      </c>
      <c r="F1258" s="441">
        <v>60</v>
      </c>
      <c r="G1258" s="79" t="s">
        <v>322</v>
      </c>
      <c r="H1258" s="141" t="s">
        <v>388</v>
      </c>
      <c r="I1258" s="119"/>
      <c r="J1258" s="119">
        <v>30</v>
      </c>
      <c r="K1258" s="119">
        <v>30</v>
      </c>
      <c r="L1258" s="119"/>
      <c r="M1258" s="119"/>
      <c r="N1258" s="119"/>
      <c r="O1258" s="119"/>
      <c r="P1258" s="119"/>
      <c r="Q1258" s="119"/>
      <c r="R1258" s="119"/>
      <c r="S1258" s="119"/>
      <c r="T1258" s="119"/>
      <c r="U1258" s="119"/>
      <c r="V1258" s="119"/>
      <c r="W1258" s="119"/>
      <c r="X1258" s="119"/>
      <c r="Y1258" s="119"/>
      <c r="Z1258" s="119"/>
      <c r="AA1258" s="119"/>
      <c r="AB1258" s="120"/>
      <c r="AC1258" s="120"/>
      <c r="AD1258" s="120"/>
      <c r="AE1258" s="120"/>
      <c r="AF1258" s="120"/>
      <c r="AG1258" s="120"/>
      <c r="AH1258" s="120"/>
      <c r="AI1258" s="100"/>
      <c r="AJ1258" s="101"/>
      <c r="AK1258" s="102"/>
      <c r="AL1258" s="120"/>
      <c r="AM1258" s="120"/>
      <c r="AN1258" s="120"/>
      <c r="AO1258" s="120"/>
      <c r="AP1258" s="120"/>
      <c r="AQ1258" s="120"/>
      <c r="AR1258" s="120"/>
      <c r="AS1258" s="120"/>
      <c r="AT1258" s="120"/>
      <c r="AU1258" s="120"/>
      <c r="AV1258" s="120"/>
      <c r="AW1258" s="120"/>
      <c r="AX1258" s="120"/>
      <c r="AY1258" s="120"/>
      <c r="AZ1258" s="120"/>
      <c r="BA1258" s="120"/>
      <c r="BB1258" s="120"/>
      <c r="BC1258" s="120"/>
      <c r="BD1258" s="83"/>
      <c r="BE1258" s="84"/>
      <c r="BF1258" s="84"/>
      <c r="BG1258" s="84"/>
      <c r="BH1258" s="85"/>
    </row>
    <row r="1259" spans="1:60" ht="17.25" customHeight="1" x14ac:dyDescent="0.25">
      <c r="A1259" s="2248"/>
      <c r="B1259" s="117" t="s">
        <v>463</v>
      </c>
      <c r="C1259" s="93" t="s">
        <v>179</v>
      </c>
      <c r="D1259" s="93" t="s">
        <v>1177</v>
      </c>
      <c r="E1259" s="140">
        <v>90</v>
      </c>
      <c r="F1259" s="441">
        <v>90</v>
      </c>
      <c r="G1259" s="116" t="s">
        <v>397</v>
      </c>
      <c r="H1259" s="141" t="s">
        <v>396</v>
      </c>
      <c r="I1259" s="119"/>
      <c r="J1259" s="119"/>
      <c r="K1259" s="119"/>
      <c r="L1259" s="119">
        <v>30</v>
      </c>
      <c r="M1259" s="119">
        <v>30</v>
      </c>
      <c r="N1259" s="119">
        <v>30</v>
      </c>
      <c r="O1259" s="119"/>
      <c r="P1259" s="119"/>
      <c r="Q1259" s="119"/>
      <c r="R1259" s="119"/>
      <c r="S1259" s="119"/>
      <c r="T1259" s="119"/>
      <c r="U1259" s="119"/>
      <c r="V1259" s="119"/>
      <c r="W1259" s="119"/>
      <c r="X1259" s="119"/>
      <c r="Y1259" s="119"/>
      <c r="Z1259" s="119"/>
      <c r="AA1259" s="119"/>
      <c r="AB1259" s="120"/>
      <c r="AC1259" s="120"/>
      <c r="AD1259" s="120"/>
      <c r="AE1259" s="120"/>
      <c r="AF1259" s="120"/>
      <c r="AG1259" s="120"/>
      <c r="AH1259" s="120"/>
      <c r="AI1259" s="100"/>
      <c r="AJ1259" s="101"/>
      <c r="AK1259" s="102"/>
      <c r="AL1259" s="120"/>
      <c r="AM1259" s="120"/>
      <c r="AN1259" s="120"/>
      <c r="AO1259" s="120"/>
      <c r="AP1259" s="120"/>
      <c r="AQ1259" s="120"/>
      <c r="AR1259" s="120"/>
      <c r="AS1259" s="120"/>
      <c r="AT1259" s="120"/>
      <c r="AU1259" s="120"/>
      <c r="AV1259" s="120"/>
      <c r="AW1259" s="120"/>
      <c r="AX1259" s="120"/>
      <c r="AY1259" s="120"/>
      <c r="AZ1259" s="120"/>
      <c r="BA1259" s="120"/>
      <c r="BB1259" s="120"/>
      <c r="BC1259" s="120"/>
      <c r="BD1259" s="83"/>
      <c r="BE1259" s="84"/>
      <c r="BF1259" s="84"/>
      <c r="BG1259" s="84"/>
      <c r="BH1259" s="85"/>
    </row>
    <row r="1260" spans="1:60" ht="17.25" customHeight="1" x14ac:dyDescent="0.25">
      <c r="A1260" s="2248"/>
      <c r="B1260" s="117" t="s">
        <v>463</v>
      </c>
      <c r="C1260" s="93" t="s">
        <v>461</v>
      </c>
      <c r="D1260" s="93" t="s">
        <v>1176</v>
      </c>
      <c r="E1260" s="140">
        <v>60</v>
      </c>
      <c r="F1260" s="441">
        <v>60</v>
      </c>
      <c r="G1260" s="116" t="s">
        <v>400</v>
      </c>
      <c r="H1260" s="141" t="s">
        <v>399</v>
      </c>
      <c r="I1260" s="119"/>
      <c r="J1260" s="119"/>
      <c r="K1260" s="119"/>
      <c r="L1260" s="119"/>
      <c r="M1260" s="119"/>
      <c r="N1260" s="119"/>
      <c r="O1260" s="119">
        <v>30</v>
      </c>
      <c r="P1260" s="119">
        <v>30</v>
      </c>
      <c r="Q1260" s="119"/>
      <c r="R1260" s="119"/>
      <c r="S1260" s="119"/>
      <c r="T1260" s="119"/>
      <c r="U1260" s="119"/>
      <c r="V1260" s="119"/>
      <c r="W1260" s="119"/>
      <c r="X1260" s="119"/>
      <c r="Y1260" s="119"/>
      <c r="Z1260" s="119"/>
      <c r="AA1260" s="119"/>
      <c r="AB1260" s="120"/>
      <c r="AC1260" s="120"/>
      <c r="AD1260" s="120"/>
      <c r="AE1260" s="120"/>
      <c r="AF1260" s="120"/>
      <c r="AG1260" s="120"/>
      <c r="AH1260" s="120"/>
      <c r="AI1260" s="100"/>
      <c r="AJ1260" s="101"/>
      <c r="AK1260" s="102"/>
      <c r="AL1260" s="120"/>
      <c r="AM1260" s="120"/>
      <c r="AN1260" s="120"/>
      <c r="AO1260" s="120"/>
      <c r="AP1260" s="120"/>
      <c r="AQ1260" s="120"/>
      <c r="AR1260" s="120"/>
      <c r="AS1260" s="120"/>
      <c r="AT1260" s="120"/>
      <c r="AU1260" s="120"/>
      <c r="AV1260" s="120"/>
      <c r="AW1260" s="120"/>
      <c r="AX1260" s="120"/>
      <c r="AY1260" s="120"/>
      <c r="AZ1260" s="120"/>
      <c r="BA1260" s="120"/>
      <c r="BB1260" s="120"/>
      <c r="BC1260" s="120"/>
      <c r="BD1260" s="83"/>
      <c r="BE1260" s="84"/>
      <c r="BF1260" s="84"/>
      <c r="BG1260" s="84"/>
      <c r="BH1260" s="85"/>
    </row>
    <row r="1261" spans="1:60" ht="17.25" customHeight="1" x14ac:dyDescent="0.25">
      <c r="A1261" s="2248"/>
      <c r="B1261" s="117" t="s">
        <v>463</v>
      </c>
      <c r="C1261" s="93" t="s">
        <v>462</v>
      </c>
      <c r="D1261" s="93" t="s">
        <v>10</v>
      </c>
      <c r="E1261" s="140">
        <v>270</v>
      </c>
      <c r="F1261" s="441">
        <v>270</v>
      </c>
      <c r="G1261" s="116" t="s">
        <v>411</v>
      </c>
      <c r="H1261" s="141" t="s">
        <v>410</v>
      </c>
      <c r="I1261" s="119"/>
      <c r="J1261" s="119"/>
      <c r="K1261" s="119"/>
      <c r="L1261" s="119"/>
      <c r="M1261" s="119"/>
      <c r="N1261" s="119"/>
      <c r="O1261" s="119"/>
      <c r="P1261" s="119"/>
      <c r="Q1261" s="119"/>
      <c r="R1261" s="119"/>
      <c r="S1261" s="119"/>
      <c r="T1261" s="119"/>
      <c r="U1261" s="119"/>
      <c r="V1261" s="119"/>
      <c r="W1261" s="119"/>
      <c r="X1261" s="119"/>
      <c r="Y1261" s="119"/>
      <c r="Z1261" s="119"/>
      <c r="AA1261" s="119"/>
      <c r="AB1261" s="119"/>
      <c r="AC1261" s="119"/>
      <c r="AD1261" s="119"/>
      <c r="AE1261" s="119"/>
      <c r="AF1261" s="119"/>
      <c r="AG1261" s="119"/>
      <c r="AH1261" s="119"/>
      <c r="AI1261" s="156"/>
      <c r="AJ1261" s="157"/>
      <c r="AK1261" s="158"/>
      <c r="AL1261" s="119"/>
      <c r="AM1261" s="119"/>
      <c r="AN1261" s="119"/>
      <c r="AO1261" s="119"/>
      <c r="AP1261" s="119"/>
      <c r="AQ1261" s="119"/>
      <c r="AR1261" s="119"/>
      <c r="AS1261" s="119"/>
      <c r="AT1261" s="119"/>
      <c r="AU1261" s="119"/>
      <c r="AV1261" s="119"/>
      <c r="AW1261" s="119"/>
      <c r="AX1261" s="119"/>
      <c r="AY1261" s="119"/>
      <c r="AZ1261" s="119"/>
      <c r="BA1261" s="119"/>
      <c r="BB1261" s="119"/>
      <c r="BC1261" s="119"/>
      <c r="BD1261" s="83"/>
      <c r="BE1261" s="84"/>
      <c r="BF1261" s="84"/>
      <c r="BG1261" s="84"/>
      <c r="BH1261" s="85"/>
    </row>
    <row r="1262" spans="1:60" s="106" customFormat="1" ht="17.25" customHeight="1" x14ac:dyDescent="0.2">
      <c r="A1262" s="2249"/>
      <c r="B1262" s="94">
        <v>4</v>
      </c>
      <c r="C1262" s="95"/>
      <c r="D1262" s="95" t="s">
        <v>843</v>
      </c>
      <c r="E1262" s="95">
        <f>SUM(E1255:E1261)</f>
        <v>720</v>
      </c>
      <c r="F1262" s="765">
        <f>SUM(F1255:F1261)</f>
        <v>720</v>
      </c>
      <c r="G1262" s="96"/>
      <c r="H1262" s="113"/>
      <c r="I1262" s="99"/>
      <c r="J1262" s="120">
        <f t="shared" ref="J1262:BH1262" si="111">SUM(J1255:J1261)</f>
        <v>30</v>
      </c>
      <c r="K1262" s="99">
        <f t="shared" si="111"/>
        <v>30</v>
      </c>
      <c r="L1262" s="99">
        <f t="shared" si="111"/>
        <v>30</v>
      </c>
      <c r="M1262" s="99">
        <f t="shared" si="111"/>
        <v>30</v>
      </c>
      <c r="N1262" s="99">
        <f t="shared" si="111"/>
        <v>30</v>
      </c>
      <c r="O1262" s="99">
        <f t="shared" si="111"/>
        <v>30</v>
      </c>
      <c r="P1262" s="99">
        <f t="shared" si="111"/>
        <v>30</v>
      </c>
      <c r="Q1262" s="99">
        <f t="shared" si="111"/>
        <v>30</v>
      </c>
      <c r="R1262" s="99">
        <f t="shared" si="111"/>
        <v>30</v>
      </c>
      <c r="S1262" s="99">
        <f t="shared" si="111"/>
        <v>30</v>
      </c>
      <c r="T1262" s="99">
        <f t="shared" si="111"/>
        <v>30</v>
      </c>
      <c r="U1262" s="99">
        <f t="shared" si="111"/>
        <v>30</v>
      </c>
      <c r="V1262" s="99">
        <f t="shared" si="111"/>
        <v>0</v>
      </c>
      <c r="W1262" s="99">
        <f t="shared" si="111"/>
        <v>0</v>
      </c>
      <c r="X1262" s="99">
        <f t="shared" si="111"/>
        <v>0</v>
      </c>
      <c r="Y1262" s="99">
        <f t="shared" si="111"/>
        <v>0</v>
      </c>
      <c r="Z1262" s="99">
        <f t="shared" si="111"/>
        <v>0</v>
      </c>
      <c r="AA1262" s="99">
        <f t="shared" si="111"/>
        <v>0</v>
      </c>
      <c r="AB1262" s="99">
        <f t="shared" si="111"/>
        <v>0</v>
      </c>
      <c r="AC1262" s="99">
        <f t="shared" si="111"/>
        <v>0</v>
      </c>
      <c r="AD1262" s="99">
        <f t="shared" si="111"/>
        <v>0</v>
      </c>
      <c r="AE1262" s="99">
        <f t="shared" si="111"/>
        <v>0</v>
      </c>
      <c r="AF1262" s="99">
        <f t="shared" si="111"/>
        <v>0</v>
      </c>
      <c r="AG1262" s="99">
        <f t="shared" si="111"/>
        <v>0</v>
      </c>
      <c r="AH1262" s="99">
        <f t="shared" si="111"/>
        <v>0</v>
      </c>
      <c r="AI1262" s="123">
        <f t="shared" si="111"/>
        <v>0</v>
      </c>
      <c r="AJ1262" s="124">
        <f t="shared" si="111"/>
        <v>0</v>
      </c>
      <c r="AK1262" s="125">
        <f t="shared" si="111"/>
        <v>0</v>
      </c>
      <c r="AL1262" s="99">
        <f t="shared" si="111"/>
        <v>0</v>
      </c>
      <c r="AM1262" s="99">
        <f t="shared" si="111"/>
        <v>0</v>
      </c>
      <c r="AN1262" s="99">
        <f t="shared" si="111"/>
        <v>0</v>
      </c>
      <c r="AO1262" s="99">
        <f t="shared" si="111"/>
        <v>0</v>
      </c>
      <c r="AP1262" s="99">
        <f t="shared" si="111"/>
        <v>0</v>
      </c>
      <c r="AQ1262" s="99">
        <f t="shared" si="111"/>
        <v>0</v>
      </c>
      <c r="AR1262" s="99">
        <f t="shared" si="111"/>
        <v>0</v>
      </c>
      <c r="AS1262" s="99">
        <f t="shared" si="111"/>
        <v>0</v>
      </c>
      <c r="AT1262" s="99">
        <f t="shared" si="111"/>
        <v>0</v>
      </c>
      <c r="AU1262" s="99">
        <f t="shared" si="111"/>
        <v>0</v>
      </c>
      <c r="AV1262" s="99">
        <f t="shared" si="111"/>
        <v>0</v>
      </c>
      <c r="AW1262" s="99">
        <f t="shared" si="111"/>
        <v>0</v>
      </c>
      <c r="AX1262" s="99">
        <f t="shared" si="111"/>
        <v>0</v>
      </c>
      <c r="AY1262" s="99">
        <f t="shared" si="111"/>
        <v>0</v>
      </c>
      <c r="AZ1262" s="99">
        <f t="shared" si="111"/>
        <v>0</v>
      </c>
      <c r="BA1262" s="99">
        <f t="shared" si="111"/>
        <v>0</v>
      </c>
      <c r="BB1262" s="99">
        <f t="shared" si="111"/>
        <v>0</v>
      </c>
      <c r="BC1262" s="99">
        <f t="shared" si="111"/>
        <v>0</v>
      </c>
      <c r="BD1262" s="126">
        <f t="shared" si="111"/>
        <v>0</v>
      </c>
      <c r="BE1262" s="127">
        <f t="shared" si="111"/>
        <v>0</v>
      </c>
      <c r="BF1262" s="127">
        <f t="shared" si="111"/>
        <v>0</v>
      </c>
      <c r="BG1262" s="127">
        <f t="shared" si="111"/>
        <v>0</v>
      </c>
      <c r="BH1262" s="128">
        <f t="shared" si="111"/>
        <v>0</v>
      </c>
    </row>
    <row r="1263" spans="1:60" ht="12" customHeight="1" x14ac:dyDescent="0.25">
      <c r="A1263" s="2250"/>
      <c r="B1263" s="477" t="s">
        <v>1193</v>
      </c>
      <c r="C1263" s="93" t="s">
        <v>58</v>
      </c>
      <c r="D1263" s="93" t="s">
        <v>1194</v>
      </c>
      <c r="E1263" s="93">
        <v>24</v>
      </c>
      <c r="F1263" s="441">
        <v>24</v>
      </c>
      <c r="G1263" s="116" t="s">
        <v>405</v>
      </c>
      <c r="H1263" s="81" t="s">
        <v>404</v>
      </c>
      <c r="I1263" s="119"/>
      <c r="J1263" s="119"/>
      <c r="K1263" s="119"/>
      <c r="L1263" s="119"/>
      <c r="M1263" s="119"/>
      <c r="N1263" s="119"/>
      <c r="O1263" s="119"/>
      <c r="P1263" s="119"/>
      <c r="Q1263" s="119"/>
      <c r="R1263" s="119"/>
      <c r="S1263" s="119"/>
      <c r="T1263" s="119"/>
      <c r="U1263" s="119"/>
      <c r="V1263" s="119"/>
      <c r="W1263" s="119">
        <v>19</v>
      </c>
      <c r="X1263" s="119">
        <v>5</v>
      </c>
      <c r="Y1263" s="119"/>
      <c r="Z1263" s="141"/>
      <c r="AA1263" s="141"/>
      <c r="AB1263" s="141"/>
      <c r="AC1263" s="141"/>
      <c r="AD1263" s="141"/>
      <c r="AE1263" s="141"/>
      <c r="AF1263" s="141"/>
      <c r="AG1263" s="141"/>
      <c r="AH1263" s="141"/>
      <c r="AI1263" s="100"/>
      <c r="AJ1263" s="101"/>
      <c r="AK1263" s="102"/>
      <c r="AL1263" s="141"/>
      <c r="AM1263" s="141"/>
      <c r="AN1263" s="141"/>
      <c r="AO1263" s="141"/>
      <c r="AP1263" s="141"/>
      <c r="AQ1263" s="141"/>
      <c r="AR1263" s="141"/>
      <c r="AS1263" s="141"/>
      <c r="AT1263" s="141"/>
      <c r="AU1263" s="141"/>
      <c r="AV1263" s="119"/>
      <c r="AW1263" s="119"/>
      <c r="AX1263" s="119"/>
      <c r="AY1263" s="119"/>
      <c r="AZ1263" s="119"/>
      <c r="BA1263" s="119"/>
      <c r="BB1263" s="119"/>
      <c r="BC1263" s="119"/>
      <c r="BD1263" s="83"/>
      <c r="BE1263" s="84"/>
      <c r="BF1263" s="84"/>
      <c r="BG1263" s="84"/>
      <c r="BH1263" s="85"/>
    </row>
    <row r="1264" spans="1:60" ht="15" x14ac:dyDescent="0.25">
      <c r="A1264" s="2250"/>
      <c r="B1264" s="477" t="s">
        <v>1193</v>
      </c>
      <c r="C1264" s="93" t="s">
        <v>134</v>
      </c>
      <c r="D1264" s="93" t="s">
        <v>1195</v>
      </c>
      <c r="E1264" s="93">
        <v>45</v>
      </c>
      <c r="F1264" s="441">
        <v>45</v>
      </c>
      <c r="G1264" s="116" t="s">
        <v>407</v>
      </c>
      <c r="H1264" s="81" t="s">
        <v>406</v>
      </c>
      <c r="I1264" s="119"/>
      <c r="J1264" s="119"/>
      <c r="K1264" s="119"/>
      <c r="L1264" s="119"/>
      <c r="M1264" s="119"/>
      <c r="N1264" s="119"/>
      <c r="O1264" s="119"/>
      <c r="P1264" s="119"/>
      <c r="Q1264" s="119"/>
      <c r="R1264" s="119"/>
      <c r="S1264" s="119"/>
      <c r="T1264" s="119"/>
      <c r="U1264" s="119"/>
      <c r="V1264" s="119"/>
      <c r="W1264" s="119"/>
      <c r="X1264" s="119"/>
      <c r="Y1264" s="119"/>
      <c r="Z1264" s="119"/>
      <c r="AA1264" s="119"/>
      <c r="AB1264" s="119"/>
      <c r="AC1264" s="119"/>
      <c r="AD1264" s="119"/>
      <c r="AE1264" s="119">
        <v>19</v>
      </c>
      <c r="AF1264" s="119">
        <v>26</v>
      </c>
      <c r="AG1264" s="119"/>
      <c r="AH1264" s="119"/>
      <c r="AI1264" s="100"/>
      <c r="AJ1264" s="101"/>
      <c r="AK1264" s="102"/>
      <c r="AL1264" s="119"/>
      <c r="AM1264" s="119"/>
      <c r="AN1264" s="119"/>
      <c r="AO1264" s="119"/>
      <c r="AP1264" s="119"/>
      <c r="AQ1264" s="119"/>
      <c r="AR1264" s="119"/>
      <c r="AS1264" s="119"/>
      <c r="AT1264" s="119"/>
      <c r="AU1264" s="119"/>
      <c r="AV1264" s="119"/>
      <c r="AW1264" s="119"/>
      <c r="AX1264" s="119"/>
      <c r="AY1264" s="119"/>
      <c r="AZ1264" s="119"/>
      <c r="BA1264" s="119"/>
      <c r="BB1264" s="119"/>
      <c r="BC1264" s="119"/>
      <c r="BD1264" s="83"/>
      <c r="BE1264" s="84"/>
      <c r="BF1264" s="84"/>
      <c r="BG1264" s="84"/>
      <c r="BH1264" s="85"/>
    </row>
    <row r="1265" spans="1:60" ht="15" x14ac:dyDescent="0.25">
      <c r="A1265" s="2250"/>
      <c r="B1265" s="477" t="s">
        <v>1193</v>
      </c>
      <c r="C1265" s="93" t="s">
        <v>71</v>
      </c>
      <c r="D1265" s="93" t="s">
        <v>1196</v>
      </c>
      <c r="E1265" s="93">
        <v>45</v>
      </c>
      <c r="F1265" s="441">
        <v>45</v>
      </c>
      <c r="G1265" s="116" t="s">
        <v>407</v>
      </c>
      <c r="H1265" s="81" t="s">
        <v>406</v>
      </c>
      <c r="I1265" s="119"/>
      <c r="J1265" s="119"/>
      <c r="K1265" s="119"/>
      <c r="L1265" s="119"/>
      <c r="M1265" s="119"/>
      <c r="N1265" s="119"/>
      <c r="O1265" s="119"/>
      <c r="P1265" s="119"/>
      <c r="Q1265" s="119"/>
      <c r="R1265" s="119"/>
      <c r="S1265" s="119"/>
      <c r="T1265" s="119"/>
      <c r="U1265" s="119"/>
      <c r="V1265" s="119"/>
      <c r="W1265" s="119"/>
      <c r="X1265" s="119"/>
      <c r="Y1265" s="119"/>
      <c r="Z1265" s="119"/>
      <c r="AA1265" s="119"/>
      <c r="AB1265" s="119"/>
      <c r="AC1265" s="119"/>
      <c r="AD1265" s="119"/>
      <c r="AE1265" s="119"/>
      <c r="AF1265" s="119">
        <v>4</v>
      </c>
      <c r="AG1265" s="119">
        <v>30</v>
      </c>
      <c r="AH1265" s="119">
        <v>11</v>
      </c>
      <c r="AI1265" s="100"/>
      <c r="AJ1265" s="101"/>
      <c r="AK1265" s="102"/>
      <c r="AL1265" s="119"/>
      <c r="AM1265" s="119"/>
      <c r="AN1265" s="119"/>
      <c r="AO1265" s="119"/>
      <c r="AP1265" s="119"/>
      <c r="AQ1265" s="119"/>
      <c r="AR1265" s="119"/>
      <c r="AS1265" s="119"/>
      <c r="AT1265" s="119"/>
      <c r="AU1265" s="119"/>
      <c r="AV1265" s="119"/>
      <c r="AW1265" s="119"/>
      <c r="AX1265" s="119"/>
      <c r="AY1265" s="119"/>
      <c r="AZ1265" s="119"/>
      <c r="BA1265" s="119"/>
      <c r="BB1265" s="119"/>
      <c r="BC1265" s="119"/>
      <c r="BD1265" s="83"/>
      <c r="BE1265" s="84"/>
      <c r="BF1265" s="84"/>
      <c r="BG1265" s="84"/>
      <c r="BH1265" s="85"/>
    </row>
    <row r="1266" spans="1:60" ht="15" x14ac:dyDescent="0.25">
      <c r="A1266" s="2250"/>
      <c r="B1266" s="477" t="s">
        <v>1193</v>
      </c>
      <c r="C1266" s="93" t="s">
        <v>34</v>
      </c>
      <c r="D1266" s="93" t="s">
        <v>1189</v>
      </c>
      <c r="E1266" s="93">
        <v>70</v>
      </c>
      <c r="F1266" s="441">
        <v>70</v>
      </c>
      <c r="G1266" s="116" t="s">
        <v>411</v>
      </c>
      <c r="H1266" s="81" t="s">
        <v>410</v>
      </c>
      <c r="I1266" s="119"/>
      <c r="J1266" s="119">
        <v>30</v>
      </c>
      <c r="K1266" s="119">
        <v>30</v>
      </c>
      <c r="L1266" s="119">
        <v>10</v>
      </c>
      <c r="M1266" s="119"/>
      <c r="N1266" s="119"/>
      <c r="O1266" s="119"/>
      <c r="P1266" s="119"/>
      <c r="Q1266" s="119"/>
      <c r="R1266" s="119"/>
      <c r="S1266" s="119"/>
      <c r="T1266" s="119"/>
      <c r="U1266" s="119"/>
      <c r="V1266" s="119"/>
      <c r="W1266" s="119"/>
      <c r="X1266" s="119"/>
      <c r="Y1266" s="119"/>
      <c r="Z1266" s="119"/>
      <c r="AA1266" s="119"/>
      <c r="AB1266" s="119"/>
      <c r="AC1266" s="119"/>
      <c r="AD1266" s="119"/>
      <c r="AE1266" s="119"/>
      <c r="AF1266" s="119"/>
      <c r="AG1266" s="119"/>
      <c r="AH1266" s="119"/>
      <c r="AI1266" s="100"/>
      <c r="AJ1266" s="101"/>
      <c r="AK1266" s="102"/>
      <c r="AL1266" s="119"/>
      <c r="AM1266" s="119"/>
      <c r="AN1266" s="119"/>
      <c r="AO1266" s="119"/>
      <c r="AP1266" s="119"/>
      <c r="AQ1266" s="119"/>
      <c r="AR1266" s="119"/>
      <c r="AS1266" s="119"/>
      <c r="AT1266" s="119"/>
      <c r="AU1266" s="119"/>
      <c r="AV1266" s="119"/>
      <c r="AW1266" s="119"/>
      <c r="AX1266" s="119"/>
      <c r="AY1266" s="119"/>
      <c r="AZ1266" s="119"/>
      <c r="BA1266" s="119"/>
      <c r="BB1266" s="119"/>
      <c r="BC1266" s="119"/>
      <c r="BD1266" s="83"/>
      <c r="BE1266" s="84"/>
      <c r="BF1266" s="84"/>
      <c r="BG1266" s="84"/>
      <c r="BH1266" s="85"/>
    </row>
    <row r="1267" spans="1:60" ht="15" x14ac:dyDescent="0.25">
      <c r="A1267" s="2250"/>
      <c r="B1267" s="477" t="s">
        <v>1193</v>
      </c>
      <c r="C1267" s="93" t="s">
        <v>470</v>
      </c>
      <c r="D1267" s="93" t="s">
        <v>1197</v>
      </c>
      <c r="E1267" s="93">
        <v>47</v>
      </c>
      <c r="F1267" s="441">
        <v>47</v>
      </c>
      <c r="G1267" s="116" t="s">
        <v>309</v>
      </c>
      <c r="H1267" s="81" t="s">
        <v>398</v>
      </c>
      <c r="I1267" s="119"/>
      <c r="J1267" s="119"/>
      <c r="K1267" s="119"/>
      <c r="L1267" s="119"/>
      <c r="M1267" s="119"/>
      <c r="N1267" s="119"/>
      <c r="O1267" s="119"/>
      <c r="P1267" s="119"/>
      <c r="Q1267" s="119"/>
      <c r="R1267" s="119"/>
      <c r="S1267" s="119"/>
      <c r="T1267" s="119">
        <v>8</v>
      </c>
      <c r="U1267" s="119">
        <v>8</v>
      </c>
      <c r="V1267" s="119">
        <v>20</v>
      </c>
      <c r="W1267" s="119">
        <v>11</v>
      </c>
      <c r="X1267" s="119"/>
      <c r="Y1267" s="119"/>
      <c r="Z1267" s="119"/>
      <c r="AA1267" s="119"/>
      <c r="AB1267" s="119"/>
      <c r="AC1267" s="119"/>
      <c r="AD1267" s="119"/>
      <c r="AE1267" s="119"/>
      <c r="AF1267" s="119"/>
      <c r="AG1267" s="119"/>
      <c r="AH1267" s="119"/>
      <c r="AI1267" s="100"/>
      <c r="AJ1267" s="101"/>
      <c r="AK1267" s="102"/>
      <c r="AL1267" s="119"/>
      <c r="AM1267" s="119"/>
      <c r="AN1267" s="119"/>
      <c r="AO1267" s="119"/>
      <c r="AP1267" s="119"/>
      <c r="AQ1267" s="119"/>
      <c r="AR1267" s="119"/>
      <c r="AS1267" s="119"/>
      <c r="AT1267" s="119"/>
      <c r="AU1267" s="119"/>
      <c r="AV1267" s="119"/>
      <c r="AW1267" s="119"/>
      <c r="AX1267" s="119"/>
      <c r="AY1267" s="119"/>
      <c r="AZ1267" s="119"/>
      <c r="BA1267" s="119"/>
      <c r="BB1267" s="119"/>
      <c r="BC1267" s="119"/>
      <c r="BD1267" s="83"/>
      <c r="BE1267" s="84"/>
      <c r="BF1267" s="84"/>
      <c r="BG1267" s="84"/>
      <c r="BH1267" s="85"/>
    </row>
    <row r="1268" spans="1:60" ht="15" x14ac:dyDescent="0.25">
      <c r="A1268" s="2250"/>
      <c r="B1268" s="477" t="s">
        <v>1193</v>
      </c>
      <c r="C1268" s="93" t="s">
        <v>86</v>
      </c>
      <c r="D1268" s="93" t="s">
        <v>1198</v>
      </c>
      <c r="E1268" s="93">
        <v>60</v>
      </c>
      <c r="F1268" s="441">
        <v>60</v>
      </c>
      <c r="G1268" s="116" t="s">
        <v>1167</v>
      </c>
      <c r="H1268" s="81" t="s">
        <v>403</v>
      </c>
      <c r="I1268" s="119"/>
      <c r="J1268" s="119"/>
      <c r="K1268" s="119"/>
      <c r="L1268" s="119"/>
      <c r="M1268" s="119"/>
      <c r="N1268" s="119"/>
      <c r="O1268" s="119"/>
      <c r="P1268" s="119"/>
      <c r="Q1268" s="119"/>
      <c r="R1268" s="119"/>
      <c r="S1268" s="119"/>
      <c r="T1268" s="119"/>
      <c r="U1268" s="119"/>
      <c r="V1268" s="119"/>
      <c r="W1268" s="119"/>
      <c r="X1268" s="119">
        <v>19</v>
      </c>
      <c r="Y1268" s="119">
        <v>30</v>
      </c>
      <c r="Z1268" s="119">
        <v>11</v>
      </c>
      <c r="AA1268" s="119"/>
      <c r="AB1268" s="119"/>
      <c r="AC1268" s="119"/>
      <c r="AD1268" s="119"/>
      <c r="AE1268" s="119"/>
      <c r="AF1268" s="119"/>
      <c r="AG1268" s="119"/>
      <c r="AH1268" s="119"/>
      <c r="AI1268" s="156"/>
      <c r="AJ1268" s="157"/>
      <c r="AK1268" s="158"/>
      <c r="AL1268" s="119"/>
      <c r="AM1268" s="119"/>
      <c r="AN1268" s="119"/>
      <c r="AO1268" s="119"/>
      <c r="AP1268" s="119"/>
      <c r="AQ1268" s="119"/>
      <c r="AR1268" s="119"/>
      <c r="AS1268" s="119"/>
      <c r="AT1268" s="119"/>
      <c r="AU1268" s="119"/>
      <c r="AV1268" s="119"/>
      <c r="AW1268" s="119"/>
      <c r="AX1268" s="119"/>
      <c r="AY1268" s="119"/>
      <c r="AZ1268" s="119"/>
      <c r="BA1268" s="119"/>
      <c r="BB1268" s="119"/>
      <c r="BC1268" s="119"/>
      <c r="BD1268" s="83"/>
      <c r="BE1268" s="84"/>
      <c r="BF1268" s="84"/>
      <c r="BG1268" s="84"/>
      <c r="BH1268" s="85"/>
    </row>
    <row r="1269" spans="1:60" ht="15" x14ac:dyDescent="0.25">
      <c r="A1269" s="2250"/>
      <c r="B1269" s="477" t="s">
        <v>1193</v>
      </c>
      <c r="C1269" s="93" t="s">
        <v>137</v>
      </c>
      <c r="D1269" s="93" t="s">
        <v>1170</v>
      </c>
      <c r="E1269" s="93">
        <v>60</v>
      </c>
      <c r="F1269" s="441">
        <v>60</v>
      </c>
      <c r="G1269" s="116" t="s">
        <v>402</v>
      </c>
      <c r="H1269" s="81" t="s">
        <v>401</v>
      </c>
      <c r="I1269" s="119"/>
      <c r="J1269" s="119"/>
      <c r="K1269" s="119"/>
      <c r="L1269" s="119"/>
      <c r="M1269" s="119"/>
      <c r="N1269" s="119"/>
      <c r="O1269" s="119"/>
      <c r="P1269" s="119"/>
      <c r="Q1269" s="119"/>
      <c r="R1269" s="119"/>
      <c r="S1269" s="119"/>
      <c r="T1269" s="119"/>
      <c r="U1269" s="119"/>
      <c r="V1269" s="119"/>
      <c r="W1269" s="119"/>
      <c r="X1269" s="119"/>
      <c r="Y1269" s="119"/>
      <c r="Z1269" s="119"/>
      <c r="AA1269" s="119"/>
      <c r="AB1269" s="119"/>
      <c r="AC1269" s="119"/>
      <c r="AD1269" s="119"/>
      <c r="AE1269" s="119"/>
      <c r="AF1269" s="119"/>
      <c r="AG1269" s="119"/>
      <c r="AH1269" s="119"/>
      <c r="AI1269" s="100"/>
      <c r="AJ1269" s="101"/>
      <c r="AK1269" s="102"/>
      <c r="AL1269" s="119"/>
      <c r="AM1269" s="119"/>
      <c r="AN1269" s="119"/>
      <c r="AO1269" s="119"/>
      <c r="AP1269" s="119"/>
      <c r="AQ1269" s="119"/>
      <c r="AR1269" s="119"/>
      <c r="AS1269" s="119"/>
      <c r="AT1269" s="119"/>
      <c r="AU1269" s="119">
        <v>30</v>
      </c>
      <c r="AV1269" s="119">
        <v>30</v>
      </c>
      <c r="AW1269" s="119"/>
      <c r="AX1269" s="119"/>
      <c r="AY1269" s="119"/>
      <c r="AZ1269" s="119"/>
      <c r="BA1269" s="119"/>
      <c r="BB1269" s="119"/>
      <c r="BC1269" s="119"/>
      <c r="BD1269" s="83"/>
      <c r="BE1269" s="84"/>
      <c r="BF1269" s="84"/>
      <c r="BG1269" s="84"/>
      <c r="BH1269" s="85"/>
    </row>
    <row r="1270" spans="1:60" ht="15" x14ac:dyDescent="0.25">
      <c r="A1270" s="2250"/>
      <c r="B1270" s="477" t="s">
        <v>1193</v>
      </c>
      <c r="C1270" s="93" t="s">
        <v>464</v>
      </c>
      <c r="D1270" s="93" t="s">
        <v>1169</v>
      </c>
      <c r="E1270" s="93">
        <v>60</v>
      </c>
      <c r="F1270" s="441">
        <v>60</v>
      </c>
      <c r="G1270" s="116" t="s">
        <v>309</v>
      </c>
      <c r="H1270" s="81" t="s">
        <v>398</v>
      </c>
      <c r="I1270" s="119"/>
      <c r="J1270" s="119"/>
      <c r="K1270" s="119"/>
      <c r="L1270" s="119"/>
      <c r="M1270" s="119"/>
      <c r="N1270" s="119"/>
      <c r="O1270" s="119"/>
      <c r="P1270" s="119"/>
      <c r="Q1270" s="119"/>
      <c r="R1270" s="119"/>
      <c r="S1270" s="119"/>
      <c r="T1270" s="119"/>
      <c r="U1270" s="119"/>
      <c r="V1270" s="119"/>
      <c r="W1270" s="119"/>
      <c r="X1270" s="119"/>
      <c r="Y1270" s="119"/>
      <c r="Z1270" s="119"/>
      <c r="AA1270" s="119"/>
      <c r="AB1270" s="119"/>
      <c r="AC1270" s="119"/>
      <c r="AD1270" s="119"/>
      <c r="AE1270" s="119"/>
      <c r="AF1270" s="119"/>
      <c r="AG1270" s="119"/>
      <c r="AH1270" s="119"/>
      <c r="AI1270" s="100"/>
      <c r="AJ1270" s="101"/>
      <c r="AK1270" s="102"/>
      <c r="AL1270" s="119"/>
      <c r="AM1270" s="119"/>
      <c r="AN1270" s="119"/>
      <c r="AO1270" s="119"/>
      <c r="AP1270" s="119"/>
      <c r="AQ1270" s="119"/>
      <c r="AR1270" s="119"/>
      <c r="AS1270" s="119">
        <v>30</v>
      </c>
      <c r="AT1270" s="119">
        <v>30</v>
      </c>
      <c r="AU1270" s="119"/>
      <c r="AV1270" s="119"/>
      <c r="AW1270" s="119"/>
      <c r="AX1270" s="119"/>
      <c r="AY1270" s="119"/>
      <c r="AZ1270" s="119"/>
      <c r="BA1270" s="119"/>
      <c r="BB1270" s="119"/>
      <c r="BC1270" s="119"/>
      <c r="BD1270" s="83"/>
      <c r="BE1270" s="84"/>
      <c r="BF1270" s="84"/>
      <c r="BG1270" s="84"/>
      <c r="BH1270" s="85"/>
    </row>
    <row r="1271" spans="1:60" ht="15" x14ac:dyDescent="0.25">
      <c r="A1271" s="2250"/>
      <c r="B1271" s="477" t="s">
        <v>1193</v>
      </c>
      <c r="C1271" s="133" t="s">
        <v>115</v>
      </c>
      <c r="D1271" s="133" t="s">
        <v>1188</v>
      </c>
      <c r="E1271" s="133">
        <v>60</v>
      </c>
      <c r="F1271" s="441">
        <v>60</v>
      </c>
      <c r="G1271" s="213" t="s">
        <v>327</v>
      </c>
      <c r="H1271" s="81" t="s">
        <v>391</v>
      </c>
      <c r="I1271" s="119"/>
      <c r="J1271" s="119"/>
      <c r="K1271" s="119"/>
      <c r="L1271" s="119"/>
      <c r="M1271" s="119"/>
      <c r="N1271" s="119"/>
      <c r="O1271" s="119"/>
      <c r="P1271" s="119"/>
      <c r="Q1271" s="119"/>
      <c r="R1271" s="119"/>
      <c r="S1271" s="119"/>
      <c r="T1271" s="119"/>
      <c r="U1271" s="119"/>
      <c r="V1271" s="119"/>
      <c r="W1271" s="119"/>
      <c r="X1271" s="119"/>
      <c r="Y1271" s="119"/>
      <c r="Z1271" s="119"/>
      <c r="AA1271" s="119"/>
      <c r="AB1271" s="119"/>
      <c r="AC1271" s="119"/>
      <c r="AD1271" s="119"/>
      <c r="AE1271" s="119"/>
      <c r="AF1271" s="119"/>
      <c r="AG1271" s="119"/>
      <c r="AH1271" s="119"/>
      <c r="AI1271" s="100"/>
      <c r="AJ1271" s="101"/>
      <c r="AK1271" s="102"/>
      <c r="AL1271" s="119"/>
      <c r="AM1271" s="119"/>
      <c r="AN1271" s="119"/>
      <c r="AO1271" s="119"/>
      <c r="AP1271" s="119"/>
      <c r="AQ1271" s="119"/>
      <c r="AR1271" s="119"/>
      <c r="AS1271" s="119"/>
      <c r="AT1271" s="119"/>
      <c r="AU1271" s="119"/>
      <c r="AV1271" s="119"/>
      <c r="AW1271" s="119">
        <v>30</v>
      </c>
      <c r="AX1271" s="119">
        <v>30</v>
      </c>
      <c r="AY1271" s="119"/>
      <c r="AZ1271" s="119"/>
      <c r="BA1271" s="119"/>
      <c r="BB1271" s="119"/>
      <c r="BC1271" s="119"/>
      <c r="BD1271" s="83"/>
      <c r="BE1271" s="84"/>
      <c r="BF1271" s="84"/>
      <c r="BG1271" s="84"/>
      <c r="BH1271" s="85"/>
    </row>
    <row r="1272" spans="1:60" ht="15" x14ac:dyDescent="0.25">
      <c r="A1272" s="2250"/>
      <c r="B1272" s="477" t="s">
        <v>1193</v>
      </c>
      <c r="C1272" s="133" t="s">
        <v>37</v>
      </c>
      <c r="D1272" s="133" t="s">
        <v>1173</v>
      </c>
      <c r="E1272" s="133">
        <v>150</v>
      </c>
      <c r="F1272" s="441">
        <v>150</v>
      </c>
      <c r="G1272" s="213" t="s">
        <v>397</v>
      </c>
      <c r="H1272" s="81" t="s">
        <v>396</v>
      </c>
      <c r="I1272" s="119"/>
      <c r="J1272" s="119"/>
      <c r="K1272" s="119"/>
      <c r="L1272" s="119">
        <v>20</v>
      </c>
      <c r="M1272" s="119">
        <v>30</v>
      </c>
      <c r="N1272" s="119">
        <v>30</v>
      </c>
      <c r="O1272" s="119">
        <v>30</v>
      </c>
      <c r="P1272" s="119">
        <v>30</v>
      </c>
      <c r="Q1272" s="119">
        <v>10</v>
      </c>
      <c r="R1272" s="119"/>
      <c r="S1272" s="119"/>
      <c r="T1272" s="119"/>
      <c r="U1272" s="119"/>
      <c r="V1272" s="119"/>
      <c r="W1272" s="119"/>
      <c r="X1272" s="119"/>
      <c r="Y1272" s="119"/>
      <c r="Z1272" s="119"/>
      <c r="AA1272" s="119"/>
      <c r="AB1272" s="119"/>
      <c r="AC1272" s="119"/>
      <c r="AD1272" s="119"/>
      <c r="AE1272" s="119"/>
      <c r="AF1272" s="119"/>
      <c r="AG1272" s="119"/>
      <c r="AH1272" s="119"/>
      <c r="AI1272" s="100"/>
      <c r="AJ1272" s="101"/>
      <c r="AK1272" s="102"/>
      <c r="AL1272" s="119"/>
      <c r="AM1272" s="119"/>
      <c r="AN1272" s="119"/>
      <c r="AO1272" s="119"/>
      <c r="AP1272" s="119"/>
      <c r="AQ1272" s="119"/>
      <c r="AR1272" s="119"/>
      <c r="AS1272" s="119"/>
      <c r="AT1272" s="119"/>
      <c r="AU1272" s="119"/>
      <c r="AV1272" s="119"/>
      <c r="AW1272" s="119"/>
      <c r="AX1272" s="119"/>
      <c r="AY1272" s="119"/>
      <c r="AZ1272" s="119"/>
      <c r="BA1272" s="119"/>
      <c r="BB1272" s="119"/>
      <c r="BC1272" s="119"/>
      <c r="BD1272" s="83"/>
      <c r="BE1272" s="84"/>
      <c r="BF1272" s="84"/>
      <c r="BG1272" s="84"/>
      <c r="BH1272" s="85"/>
    </row>
    <row r="1273" spans="1:60" ht="15" x14ac:dyDescent="0.25">
      <c r="A1273" s="2250"/>
      <c r="B1273" s="477" t="s">
        <v>1193</v>
      </c>
      <c r="C1273" s="133" t="s">
        <v>112</v>
      </c>
      <c r="D1273" s="133" t="s">
        <v>1174</v>
      </c>
      <c r="E1273" s="133">
        <v>150</v>
      </c>
      <c r="F1273" s="441">
        <v>150</v>
      </c>
      <c r="G1273" s="213" t="s">
        <v>322</v>
      </c>
      <c r="H1273" s="81" t="s">
        <v>388</v>
      </c>
      <c r="I1273" s="119"/>
      <c r="J1273" s="119"/>
      <c r="K1273" s="119"/>
      <c r="L1273" s="119"/>
      <c r="M1273" s="119"/>
      <c r="N1273" s="119"/>
      <c r="O1273" s="119"/>
      <c r="P1273" s="119"/>
      <c r="Q1273" s="119">
        <v>20</v>
      </c>
      <c r="R1273" s="119">
        <v>30</v>
      </c>
      <c r="S1273" s="119">
        <v>30</v>
      </c>
      <c r="T1273" s="119">
        <v>30</v>
      </c>
      <c r="U1273" s="119">
        <v>30</v>
      </c>
      <c r="V1273" s="119">
        <v>10</v>
      </c>
      <c r="W1273" s="119"/>
      <c r="X1273" s="119"/>
      <c r="Y1273" s="119"/>
      <c r="Z1273" s="119"/>
      <c r="AA1273" s="119"/>
      <c r="AB1273" s="119"/>
      <c r="AC1273" s="119"/>
      <c r="AD1273" s="119"/>
      <c r="AE1273" s="119"/>
      <c r="AF1273" s="119"/>
      <c r="AG1273" s="119"/>
      <c r="AH1273" s="119"/>
      <c r="AI1273" s="100"/>
      <c r="AJ1273" s="101"/>
      <c r="AK1273" s="102"/>
      <c r="AL1273" s="119"/>
      <c r="AM1273" s="119"/>
      <c r="AN1273" s="119"/>
      <c r="AO1273" s="119"/>
      <c r="AP1273" s="119"/>
      <c r="AQ1273" s="119"/>
      <c r="AR1273" s="119"/>
      <c r="AS1273" s="119"/>
      <c r="AT1273" s="119"/>
      <c r="AU1273" s="119"/>
      <c r="AV1273" s="119"/>
      <c r="AW1273" s="119"/>
      <c r="AX1273" s="119"/>
      <c r="AY1273" s="119"/>
      <c r="AZ1273" s="119"/>
      <c r="BA1273" s="119"/>
      <c r="BB1273" s="119"/>
      <c r="BC1273" s="119"/>
      <c r="BD1273" s="83"/>
      <c r="BE1273" s="84"/>
      <c r="BF1273" s="84"/>
      <c r="BG1273" s="84"/>
      <c r="BH1273" s="85"/>
    </row>
    <row r="1274" spans="1:60" ht="15" x14ac:dyDescent="0.25">
      <c r="A1274" s="2250"/>
      <c r="B1274" s="477" t="s">
        <v>1193</v>
      </c>
      <c r="C1274" s="133" t="s">
        <v>66</v>
      </c>
      <c r="D1274" s="133" t="s">
        <v>1175</v>
      </c>
      <c r="E1274" s="133">
        <v>150</v>
      </c>
      <c r="F1274" s="441">
        <v>150</v>
      </c>
      <c r="G1274" s="213" t="s">
        <v>411</v>
      </c>
      <c r="H1274" s="81" t="s">
        <v>410</v>
      </c>
      <c r="I1274" s="119"/>
      <c r="J1274" s="119"/>
      <c r="K1274" s="119"/>
      <c r="L1274" s="119"/>
      <c r="M1274" s="119"/>
      <c r="N1274" s="119"/>
      <c r="O1274" s="119"/>
      <c r="P1274" s="119"/>
      <c r="Q1274" s="119"/>
      <c r="R1274" s="119"/>
      <c r="S1274" s="119"/>
      <c r="T1274" s="119"/>
      <c r="U1274" s="119"/>
      <c r="V1274" s="119"/>
      <c r="W1274" s="119"/>
      <c r="X1274" s="119"/>
      <c r="Y1274" s="119"/>
      <c r="Z1274" s="119">
        <v>19</v>
      </c>
      <c r="AA1274" s="119">
        <v>30</v>
      </c>
      <c r="AB1274" s="119">
        <v>30</v>
      </c>
      <c r="AC1274" s="119">
        <v>30</v>
      </c>
      <c r="AD1274" s="119">
        <v>30</v>
      </c>
      <c r="AE1274" s="119">
        <v>11</v>
      </c>
      <c r="AF1274" s="119"/>
      <c r="AG1274" s="119"/>
      <c r="AH1274" s="119"/>
      <c r="AI1274" s="156"/>
      <c r="AJ1274" s="157"/>
      <c r="AK1274" s="158"/>
      <c r="AL1274" s="119"/>
      <c r="AM1274" s="119"/>
      <c r="AN1274" s="119"/>
      <c r="AO1274" s="119"/>
      <c r="AP1274" s="119"/>
      <c r="AQ1274" s="119"/>
      <c r="AR1274" s="119"/>
      <c r="AS1274" s="119"/>
      <c r="AT1274" s="119"/>
      <c r="AU1274" s="119"/>
      <c r="AV1274" s="119"/>
      <c r="AW1274" s="119"/>
      <c r="AX1274" s="119"/>
      <c r="AY1274" s="119"/>
      <c r="AZ1274" s="119"/>
      <c r="BA1274" s="119"/>
      <c r="BB1274" s="119"/>
      <c r="BC1274" s="119"/>
      <c r="BD1274" s="83"/>
      <c r="BE1274" s="84"/>
      <c r="BF1274" s="84"/>
      <c r="BG1274" s="84"/>
      <c r="BH1274" s="85"/>
    </row>
    <row r="1275" spans="1:60" ht="15" x14ac:dyDescent="0.25">
      <c r="A1275" s="2250"/>
      <c r="B1275" s="477" t="s">
        <v>1193</v>
      </c>
      <c r="C1275" s="133" t="s">
        <v>465</v>
      </c>
      <c r="D1275" s="133" t="s">
        <v>1199</v>
      </c>
      <c r="E1275" s="133">
        <v>45</v>
      </c>
      <c r="F1275" s="441">
        <v>45</v>
      </c>
      <c r="G1275" s="213" t="s">
        <v>307</v>
      </c>
      <c r="H1275" s="81" t="s">
        <v>394</v>
      </c>
      <c r="I1275" s="119"/>
      <c r="J1275" s="119"/>
      <c r="K1275" s="119"/>
      <c r="L1275" s="119"/>
      <c r="M1275" s="119"/>
      <c r="N1275" s="119"/>
      <c r="O1275" s="119"/>
      <c r="P1275" s="119"/>
      <c r="Q1275" s="119"/>
      <c r="R1275" s="119"/>
      <c r="S1275" s="119"/>
      <c r="T1275" s="119"/>
      <c r="U1275" s="119"/>
      <c r="V1275" s="119"/>
      <c r="W1275" s="119"/>
      <c r="X1275" s="119"/>
      <c r="Y1275" s="119"/>
      <c r="Z1275" s="119"/>
      <c r="AA1275" s="119"/>
      <c r="AB1275" s="119"/>
      <c r="AC1275" s="119"/>
      <c r="AD1275" s="119"/>
      <c r="AE1275" s="119"/>
      <c r="AF1275" s="119"/>
      <c r="AG1275" s="119"/>
      <c r="AH1275" s="119"/>
      <c r="AI1275" s="100"/>
      <c r="AJ1275" s="101"/>
      <c r="AK1275" s="102"/>
      <c r="AL1275" s="119">
        <v>30</v>
      </c>
      <c r="AM1275" s="119">
        <v>15</v>
      </c>
      <c r="AN1275" s="119"/>
      <c r="AO1275" s="119"/>
      <c r="AP1275" s="119"/>
      <c r="AQ1275" s="119"/>
      <c r="AR1275" s="119"/>
      <c r="AS1275" s="119"/>
      <c r="AT1275" s="119"/>
      <c r="AU1275" s="119"/>
      <c r="AV1275" s="119"/>
      <c r="AW1275" s="119"/>
      <c r="AX1275" s="119"/>
      <c r="AY1275" s="119"/>
      <c r="AZ1275" s="119"/>
      <c r="BA1275" s="119"/>
      <c r="BB1275" s="119"/>
      <c r="BC1275" s="119"/>
      <c r="BD1275" s="83"/>
      <c r="BE1275" s="84"/>
      <c r="BF1275" s="84"/>
      <c r="BG1275" s="84"/>
      <c r="BH1275" s="85"/>
    </row>
    <row r="1276" spans="1:60" ht="15" x14ac:dyDescent="0.25">
      <c r="A1276" s="2250"/>
      <c r="B1276" s="477" t="s">
        <v>1193</v>
      </c>
      <c r="C1276" s="133" t="s">
        <v>45</v>
      </c>
      <c r="D1276" s="133" t="s">
        <v>1200</v>
      </c>
      <c r="E1276" s="133">
        <v>60</v>
      </c>
      <c r="F1276" s="441">
        <v>60</v>
      </c>
      <c r="G1276" s="213" t="s">
        <v>405</v>
      </c>
      <c r="H1276" s="81" t="s">
        <v>404</v>
      </c>
      <c r="I1276" s="119"/>
      <c r="J1276" s="119"/>
      <c r="K1276" s="119"/>
      <c r="L1276" s="119"/>
      <c r="M1276" s="119"/>
      <c r="N1276" s="119"/>
      <c r="O1276" s="119"/>
      <c r="P1276" s="119"/>
      <c r="Q1276" s="119"/>
      <c r="R1276" s="119"/>
      <c r="S1276" s="119"/>
      <c r="T1276" s="119"/>
      <c r="U1276" s="119"/>
      <c r="V1276" s="119"/>
      <c r="W1276" s="119"/>
      <c r="X1276" s="119"/>
      <c r="Y1276" s="119"/>
      <c r="Z1276" s="119"/>
      <c r="AA1276" s="119"/>
      <c r="AB1276" s="119"/>
      <c r="AC1276" s="119"/>
      <c r="AD1276" s="119"/>
      <c r="AE1276" s="119"/>
      <c r="AF1276" s="119"/>
      <c r="AG1276" s="119"/>
      <c r="AH1276" s="119"/>
      <c r="AI1276" s="100"/>
      <c r="AJ1276" s="101"/>
      <c r="AK1276" s="102"/>
      <c r="AL1276" s="119"/>
      <c r="AM1276" s="119"/>
      <c r="AN1276" s="119"/>
      <c r="AO1276" s="119"/>
      <c r="AP1276" s="119"/>
      <c r="AQ1276" s="119"/>
      <c r="AR1276" s="119"/>
      <c r="AS1276" s="119"/>
      <c r="AT1276" s="119"/>
      <c r="AU1276" s="119"/>
      <c r="AV1276" s="119"/>
      <c r="AW1276" s="119"/>
      <c r="AX1276" s="119"/>
      <c r="AY1276" s="119">
        <v>30</v>
      </c>
      <c r="AZ1276" s="119">
        <v>30</v>
      </c>
      <c r="BA1276" s="119"/>
      <c r="BB1276" s="119"/>
      <c r="BC1276" s="119"/>
      <c r="BD1276" s="83"/>
      <c r="BE1276" s="84"/>
      <c r="BF1276" s="84"/>
      <c r="BG1276" s="84"/>
      <c r="BH1276" s="85"/>
    </row>
    <row r="1277" spans="1:60" ht="15" x14ac:dyDescent="0.25">
      <c r="A1277" s="2250"/>
      <c r="B1277" s="477" t="s">
        <v>1193</v>
      </c>
      <c r="C1277" s="133" t="s">
        <v>466</v>
      </c>
      <c r="D1277" s="133" t="s">
        <v>1201</v>
      </c>
      <c r="E1277" s="133">
        <v>60</v>
      </c>
      <c r="F1277" s="441">
        <v>60</v>
      </c>
      <c r="G1277" s="213" t="s">
        <v>307</v>
      </c>
      <c r="H1277" s="81" t="s">
        <v>394</v>
      </c>
      <c r="I1277" s="119"/>
      <c r="J1277" s="119"/>
      <c r="K1277" s="119"/>
      <c r="L1277" s="119"/>
      <c r="M1277" s="119"/>
      <c r="N1277" s="119"/>
      <c r="O1277" s="119"/>
      <c r="P1277" s="119"/>
      <c r="Q1277" s="119"/>
      <c r="R1277" s="119"/>
      <c r="S1277" s="119"/>
      <c r="T1277" s="119"/>
      <c r="U1277" s="119"/>
      <c r="V1277" s="119"/>
      <c r="W1277" s="119"/>
      <c r="X1277" s="119"/>
      <c r="Y1277" s="119"/>
      <c r="Z1277" s="119"/>
      <c r="AA1277" s="119"/>
      <c r="AB1277" s="119"/>
      <c r="AC1277" s="119"/>
      <c r="AD1277" s="119"/>
      <c r="AE1277" s="119"/>
      <c r="AF1277" s="119"/>
      <c r="AG1277" s="119"/>
      <c r="AH1277" s="119"/>
      <c r="AI1277" s="100"/>
      <c r="AJ1277" s="101"/>
      <c r="AK1277" s="102"/>
      <c r="AL1277" s="119"/>
      <c r="AM1277" s="119">
        <v>15</v>
      </c>
      <c r="AN1277" s="119">
        <v>30</v>
      </c>
      <c r="AO1277" s="119">
        <v>15</v>
      </c>
      <c r="AP1277" s="119"/>
      <c r="AQ1277" s="119"/>
      <c r="AR1277" s="119"/>
      <c r="AS1277" s="119"/>
      <c r="AT1277" s="119"/>
      <c r="AU1277" s="119"/>
      <c r="AV1277" s="119"/>
      <c r="AW1277" s="119"/>
      <c r="AX1277" s="119"/>
      <c r="AY1277" s="119"/>
      <c r="AZ1277" s="119"/>
      <c r="BA1277" s="119"/>
      <c r="BB1277" s="119"/>
      <c r="BC1277" s="119"/>
      <c r="BD1277" s="83"/>
      <c r="BE1277" s="84"/>
      <c r="BF1277" s="84"/>
      <c r="BG1277" s="84"/>
      <c r="BH1277" s="85"/>
    </row>
    <row r="1278" spans="1:60" ht="15" x14ac:dyDescent="0.25">
      <c r="A1278" s="2250"/>
      <c r="B1278" s="477" t="s">
        <v>1193</v>
      </c>
      <c r="C1278" s="133" t="s">
        <v>467</v>
      </c>
      <c r="D1278" s="133" t="s">
        <v>1202</v>
      </c>
      <c r="E1278" s="133">
        <v>90</v>
      </c>
      <c r="F1278" s="441">
        <v>90</v>
      </c>
      <c r="G1278" s="213" t="s">
        <v>307</v>
      </c>
      <c r="H1278" s="81" t="s">
        <v>394</v>
      </c>
      <c r="I1278" s="119"/>
      <c r="J1278" s="119"/>
      <c r="K1278" s="119"/>
      <c r="L1278" s="119"/>
      <c r="M1278" s="119"/>
      <c r="N1278" s="119"/>
      <c r="O1278" s="119"/>
      <c r="P1278" s="119"/>
      <c r="Q1278" s="119"/>
      <c r="R1278" s="119"/>
      <c r="S1278" s="119"/>
      <c r="T1278" s="119"/>
      <c r="U1278" s="119"/>
      <c r="V1278" s="119"/>
      <c r="W1278" s="119"/>
      <c r="X1278" s="119"/>
      <c r="Y1278" s="119"/>
      <c r="Z1278" s="119"/>
      <c r="AA1278" s="119"/>
      <c r="AB1278" s="119"/>
      <c r="AC1278" s="119"/>
      <c r="AD1278" s="119"/>
      <c r="AE1278" s="119"/>
      <c r="AF1278" s="119"/>
      <c r="AG1278" s="119"/>
      <c r="AH1278" s="119"/>
      <c r="AI1278" s="100"/>
      <c r="AJ1278" s="101"/>
      <c r="AK1278" s="102"/>
      <c r="AL1278" s="119"/>
      <c r="AM1278" s="119"/>
      <c r="AN1278" s="119"/>
      <c r="AO1278" s="119"/>
      <c r="AP1278" s="119">
        <v>30</v>
      </c>
      <c r="AQ1278" s="119">
        <v>30</v>
      </c>
      <c r="AR1278" s="119">
        <v>30</v>
      </c>
      <c r="AS1278" s="119"/>
      <c r="AT1278" s="119"/>
      <c r="AU1278" s="119"/>
      <c r="AV1278" s="119"/>
      <c r="AW1278" s="119"/>
      <c r="AX1278" s="119"/>
      <c r="AY1278" s="119"/>
      <c r="AZ1278" s="119"/>
      <c r="BA1278" s="119"/>
      <c r="BB1278" s="119"/>
      <c r="BC1278" s="119"/>
      <c r="BD1278" s="83"/>
      <c r="BE1278" s="84"/>
      <c r="BF1278" s="84"/>
      <c r="BG1278" s="84"/>
      <c r="BH1278" s="85"/>
    </row>
    <row r="1279" spans="1:60" ht="15" x14ac:dyDescent="0.25">
      <c r="A1279" s="2250"/>
      <c r="B1279" s="477" t="s">
        <v>1193</v>
      </c>
      <c r="C1279" s="133" t="s">
        <v>468</v>
      </c>
      <c r="D1279" s="133" t="s">
        <v>1178</v>
      </c>
      <c r="E1279" s="133">
        <v>60</v>
      </c>
      <c r="F1279" s="441">
        <v>60</v>
      </c>
      <c r="G1279" s="213" t="s">
        <v>327</v>
      </c>
      <c r="H1279" s="81" t="s">
        <v>391</v>
      </c>
      <c r="I1279" s="119"/>
      <c r="J1279" s="119"/>
      <c r="K1279" s="119"/>
      <c r="L1279" s="119"/>
      <c r="M1279" s="119"/>
      <c r="N1279" s="119"/>
      <c r="O1279" s="119"/>
      <c r="P1279" s="119"/>
      <c r="Q1279" s="119"/>
      <c r="R1279" s="119"/>
      <c r="S1279" s="119"/>
      <c r="T1279" s="119"/>
      <c r="U1279" s="119"/>
      <c r="V1279" s="119"/>
      <c r="W1279" s="119"/>
      <c r="X1279" s="119"/>
      <c r="Y1279" s="119"/>
      <c r="Z1279" s="119"/>
      <c r="AA1279" s="119"/>
      <c r="AB1279" s="119"/>
      <c r="AC1279" s="119"/>
      <c r="AD1279" s="119"/>
      <c r="AE1279" s="119"/>
      <c r="AF1279" s="119"/>
      <c r="AG1279" s="119"/>
      <c r="AH1279" s="119"/>
      <c r="AI1279" s="100"/>
      <c r="AJ1279" s="101"/>
      <c r="AK1279" s="102"/>
      <c r="AL1279" s="119"/>
      <c r="AM1279" s="119"/>
      <c r="AN1279" s="119"/>
      <c r="AO1279" s="119"/>
      <c r="AP1279" s="119"/>
      <c r="AQ1279" s="119"/>
      <c r="AR1279" s="119"/>
      <c r="AS1279" s="119"/>
      <c r="AT1279" s="119"/>
      <c r="AU1279" s="119"/>
      <c r="AV1279" s="119"/>
      <c r="AW1279" s="119"/>
      <c r="AX1279" s="119"/>
      <c r="AY1279" s="119"/>
      <c r="AZ1279" s="119"/>
      <c r="BA1279" s="119">
        <v>20</v>
      </c>
      <c r="BB1279" s="119">
        <v>20</v>
      </c>
      <c r="BC1279" s="119">
        <v>20</v>
      </c>
      <c r="BD1279" s="83"/>
      <c r="BE1279" s="84"/>
      <c r="BF1279" s="84"/>
      <c r="BG1279" s="84"/>
      <c r="BH1279" s="85"/>
    </row>
    <row r="1280" spans="1:60" ht="15" x14ac:dyDescent="0.2">
      <c r="A1280" s="2251"/>
      <c r="B1280" s="94">
        <v>7</v>
      </c>
      <c r="C1280" s="819"/>
      <c r="D1280" s="442" t="s">
        <v>843</v>
      </c>
      <c r="E1280" s="819">
        <f>SUM(E1263:E1279)</f>
        <v>1236</v>
      </c>
      <c r="F1280" s="763">
        <f>SUM(F1263:F1279)</f>
        <v>1236</v>
      </c>
      <c r="G1280" s="218">
        <f>I1280/43</f>
        <v>0</v>
      </c>
      <c r="H1280" s="113"/>
      <c r="I1280" s="99">
        <f t="shared" ref="I1280:BH1280" si="112">SUM(I1263:I1279)</f>
        <v>0</v>
      </c>
      <c r="J1280" s="120">
        <f t="shared" si="112"/>
        <v>30</v>
      </c>
      <c r="K1280" s="99">
        <f t="shared" si="112"/>
        <v>30</v>
      </c>
      <c r="L1280" s="99">
        <f t="shared" si="112"/>
        <v>30</v>
      </c>
      <c r="M1280" s="99">
        <f t="shared" si="112"/>
        <v>30</v>
      </c>
      <c r="N1280" s="99">
        <f t="shared" si="112"/>
        <v>30</v>
      </c>
      <c r="O1280" s="99">
        <f t="shared" si="112"/>
        <v>30</v>
      </c>
      <c r="P1280" s="99">
        <f t="shared" si="112"/>
        <v>30</v>
      </c>
      <c r="Q1280" s="99">
        <f t="shared" si="112"/>
        <v>30</v>
      </c>
      <c r="R1280" s="99">
        <f t="shared" si="112"/>
        <v>30</v>
      </c>
      <c r="S1280" s="99">
        <f t="shared" si="112"/>
        <v>30</v>
      </c>
      <c r="T1280" s="99">
        <f t="shared" si="112"/>
        <v>38</v>
      </c>
      <c r="U1280" s="99">
        <f t="shared" si="112"/>
        <v>38</v>
      </c>
      <c r="V1280" s="99">
        <f t="shared" si="112"/>
        <v>30</v>
      </c>
      <c r="W1280" s="99">
        <f t="shared" si="112"/>
        <v>30</v>
      </c>
      <c r="X1280" s="99">
        <f t="shared" si="112"/>
        <v>24</v>
      </c>
      <c r="Y1280" s="99">
        <f t="shared" si="112"/>
        <v>30</v>
      </c>
      <c r="Z1280" s="99">
        <f t="shared" si="112"/>
        <v>30</v>
      </c>
      <c r="AA1280" s="99">
        <f t="shared" si="112"/>
        <v>30</v>
      </c>
      <c r="AB1280" s="99">
        <f t="shared" si="112"/>
        <v>30</v>
      </c>
      <c r="AC1280" s="99">
        <f t="shared" si="112"/>
        <v>30</v>
      </c>
      <c r="AD1280" s="99">
        <f t="shared" si="112"/>
        <v>30</v>
      </c>
      <c r="AE1280" s="99">
        <f t="shared" si="112"/>
        <v>30</v>
      </c>
      <c r="AF1280" s="99">
        <f t="shared" si="112"/>
        <v>30</v>
      </c>
      <c r="AG1280" s="99">
        <f t="shared" si="112"/>
        <v>30</v>
      </c>
      <c r="AH1280" s="99">
        <f t="shared" si="112"/>
        <v>11</v>
      </c>
      <c r="AI1280" s="478">
        <f t="shared" si="112"/>
        <v>0</v>
      </c>
      <c r="AJ1280" s="479">
        <f t="shared" si="112"/>
        <v>0</v>
      </c>
      <c r="AK1280" s="480">
        <f t="shared" si="112"/>
        <v>0</v>
      </c>
      <c r="AL1280" s="99">
        <f t="shared" si="112"/>
        <v>30</v>
      </c>
      <c r="AM1280" s="99">
        <f t="shared" si="112"/>
        <v>30</v>
      </c>
      <c r="AN1280" s="99">
        <f t="shared" si="112"/>
        <v>30</v>
      </c>
      <c r="AO1280" s="99">
        <f t="shared" si="112"/>
        <v>15</v>
      </c>
      <c r="AP1280" s="99">
        <f t="shared" si="112"/>
        <v>30</v>
      </c>
      <c r="AQ1280" s="99">
        <f t="shared" si="112"/>
        <v>30</v>
      </c>
      <c r="AR1280" s="99">
        <f t="shared" si="112"/>
        <v>30</v>
      </c>
      <c r="AS1280" s="99">
        <f t="shared" si="112"/>
        <v>30</v>
      </c>
      <c r="AT1280" s="99">
        <f t="shared" si="112"/>
        <v>30</v>
      </c>
      <c r="AU1280" s="99">
        <f t="shared" si="112"/>
        <v>30</v>
      </c>
      <c r="AV1280" s="99">
        <f t="shared" si="112"/>
        <v>30</v>
      </c>
      <c r="AW1280" s="99">
        <f t="shared" si="112"/>
        <v>30</v>
      </c>
      <c r="AX1280" s="99">
        <f t="shared" si="112"/>
        <v>30</v>
      </c>
      <c r="AY1280" s="99">
        <f t="shared" si="112"/>
        <v>30</v>
      </c>
      <c r="AZ1280" s="99">
        <f t="shared" si="112"/>
        <v>30</v>
      </c>
      <c r="BA1280" s="99">
        <f t="shared" si="112"/>
        <v>20</v>
      </c>
      <c r="BB1280" s="99">
        <f t="shared" si="112"/>
        <v>20</v>
      </c>
      <c r="BC1280" s="99">
        <f t="shared" si="112"/>
        <v>20</v>
      </c>
      <c r="BD1280" s="99">
        <f t="shared" si="112"/>
        <v>0</v>
      </c>
      <c r="BE1280" s="99">
        <f t="shared" si="112"/>
        <v>0</v>
      </c>
      <c r="BF1280" s="99">
        <f t="shared" si="112"/>
        <v>0</v>
      </c>
      <c r="BG1280" s="99">
        <f t="shared" si="112"/>
        <v>0</v>
      </c>
      <c r="BH1280" s="99">
        <f t="shared" si="112"/>
        <v>0</v>
      </c>
    </row>
    <row r="1281" spans="1:60" ht="16.5" x14ac:dyDescent="0.2">
      <c r="A1281" s="808"/>
      <c r="B1281" s="809" t="s">
        <v>1818</v>
      </c>
      <c r="C1281" s="820" t="s">
        <v>153</v>
      </c>
      <c r="D1281" s="821" t="s">
        <v>148</v>
      </c>
      <c r="E1281" s="820">
        <v>75</v>
      </c>
      <c r="F1281" s="834" t="s">
        <v>1847</v>
      </c>
      <c r="G1281" s="817"/>
      <c r="H1281" s="116" t="s">
        <v>420</v>
      </c>
      <c r="I1281" s="714"/>
      <c r="J1281" s="714"/>
      <c r="K1281" s="714"/>
      <c r="L1281" s="714"/>
      <c r="M1281" s="714"/>
      <c r="N1281" s="714"/>
      <c r="O1281" s="714"/>
      <c r="P1281" s="714"/>
      <c r="Q1281" s="714"/>
      <c r="R1281" s="714"/>
      <c r="S1281" s="714"/>
      <c r="T1281" s="714"/>
      <c r="U1281" s="714"/>
      <c r="V1281" s="714"/>
      <c r="W1281" s="714"/>
      <c r="X1281" s="714"/>
      <c r="Y1281" s="714"/>
      <c r="Z1281" s="714"/>
      <c r="AA1281" s="714"/>
      <c r="AB1281" s="714"/>
      <c r="AC1281" s="714"/>
      <c r="AD1281" s="714"/>
      <c r="AE1281" s="714"/>
      <c r="AF1281" s="714"/>
      <c r="AG1281" s="714"/>
      <c r="AH1281" s="714"/>
      <c r="AI1281" s="818"/>
      <c r="AJ1281" s="818"/>
      <c r="AK1281" s="818"/>
      <c r="AL1281" s="714"/>
      <c r="AM1281" s="714"/>
      <c r="AN1281" s="714"/>
      <c r="AO1281" s="714"/>
      <c r="AP1281" s="714"/>
      <c r="AQ1281" s="714"/>
      <c r="AR1281" s="714"/>
      <c r="AS1281" s="714"/>
      <c r="AT1281" s="714"/>
      <c r="AU1281" s="714"/>
      <c r="AV1281" s="714"/>
      <c r="AW1281" s="714"/>
      <c r="AX1281" s="714"/>
      <c r="AY1281" s="714"/>
      <c r="AZ1281" s="714"/>
      <c r="BA1281" s="714"/>
      <c r="BB1281" s="714"/>
      <c r="BC1281" s="714"/>
      <c r="BD1281" s="714"/>
      <c r="BE1281" s="714"/>
      <c r="BF1281" s="714"/>
      <c r="BG1281" s="714"/>
      <c r="BH1281" s="714"/>
    </row>
    <row r="1282" spans="1:60" ht="16.5" x14ac:dyDescent="0.2">
      <c r="A1282" s="808"/>
      <c r="B1282" s="809" t="s">
        <v>1818</v>
      </c>
      <c r="C1282" s="820" t="s">
        <v>154</v>
      </c>
      <c r="D1282" s="821" t="s">
        <v>136</v>
      </c>
      <c r="E1282" s="820">
        <v>30</v>
      </c>
      <c r="F1282" s="834" t="s">
        <v>1847</v>
      </c>
      <c r="G1282" s="817"/>
      <c r="H1282" s="116" t="s">
        <v>415</v>
      </c>
      <c r="I1282" s="714"/>
      <c r="J1282" s="714"/>
      <c r="K1282" s="714"/>
      <c r="L1282" s="714"/>
      <c r="M1282" s="714"/>
      <c r="N1282" s="714"/>
      <c r="O1282" s="714"/>
      <c r="P1282" s="714"/>
      <c r="Q1282" s="714"/>
      <c r="R1282" s="714"/>
      <c r="S1282" s="714"/>
      <c r="T1282" s="714"/>
      <c r="U1282" s="714"/>
      <c r="V1282" s="714"/>
      <c r="W1282" s="714"/>
      <c r="X1282" s="714"/>
      <c r="Y1282" s="714"/>
      <c r="Z1282" s="714"/>
      <c r="AA1282" s="714"/>
      <c r="AB1282" s="714"/>
      <c r="AC1282" s="714"/>
      <c r="AD1282" s="714"/>
      <c r="AE1282" s="714"/>
      <c r="AF1282" s="714"/>
      <c r="AG1282" s="714"/>
      <c r="AH1282" s="714"/>
      <c r="AI1282" s="818"/>
      <c r="AJ1282" s="818"/>
      <c r="AK1282" s="818"/>
      <c r="AL1282" s="714"/>
      <c r="AM1282" s="714"/>
      <c r="AN1282" s="714"/>
      <c r="AO1282" s="714"/>
      <c r="AP1282" s="714"/>
      <c r="AQ1282" s="714"/>
      <c r="AR1282" s="714"/>
      <c r="AS1282" s="714"/>
      <c r="AT1282" s="714"/>
      <c r="AU1282" s="714"/>
      <c r="AV1282" s="714"/>
      <c r="AW1282" s="714"/>
      <c r="AX1282" s="714"/>
      <c r="AY1282" s="714"/>
      <c r="AZ1282" s="714"/>
      <c r="BA1282" s="714"/>
      <c r="BB1282" s="714"/>
      <c r="BC1282" s="714"/>
      <c r="BD1282" s="714"/>
      <c r="BE1282" s="714"/>
      <c r="BF1282" s="714"/>
      <c r="BG1282" s="714"/>
      <c r="BH1282" s="714"/>
    </row>
    <row r="1283" spans="1:60" ht="16.5" x14ac:dyDescent="0.2">
      <c r="A1283" s="808"/>
      <c r="B1283" s="809" t="s">
        <v>1818</v>
      </c>
      <c r="C1283" s="820" t="s">
        <v>155</v>
      </c>
      <c r="D1283" s="821" t="s">
        <v>149</v>
      </c>
      <c r="E1283" s="820">
        <v>60</v>
      </c>
      <c r="F1283" s="834" t="s">
        <v>1847</v>
      </c>
      <c r="G1283" s="817"/>
      <c r="H1283" s="116" t="s">
        <v>426</v>
      </c>
      <c r="I1283" s="714"/>
      <c r="J1283" s="714"/>
      <c r="K1283" s="714"/>
      <c r="L1283" s="714"/>
      <c r="M1283" s="714"/>
      <c r="N1283" s="714"/>
      <c r="O1283" s="714"/>
      <c r="P1283" s="714"/>
      <c r="Q1283" s="714"/>
      <c r="R1283" s="714"/>
      <c r="S1283" s="714"/>
      <c r="T1283" s="714"/>
      <c r="U1283" s="714"/>
      <c r="V1283" s="714"/>
      <c r="W1283" s="714"/>
      <c r="X1283" s="714"/>
      <c r="Y1283" s="714"/>
      <c r="Z1283" s="714"/>
      <c r="AA1283" s="714"/>
      <c r="AB1283" s="714"/>
      <c r="AC1283" s="714"/>
      <c r="AD1283" s="714"/>
      <c r="AE1283" s="714"/>
      <c r="AF1283" s="714"/>
      <c r="AG1283" s="714"/>
      <c r="AH1283" s="714"/>
      <c r="AI1283" s="818"/>
      <c r="AJ1283" s="818"/>
      <c r="AK1283" s="818"/>
      <c r="AL1283" s="714"/>
      <c r="AM1283" s="714"/>
      <c r="AN1283" s="714"/>
      <c r="AO1283" s="714"/>
      <c r="AP1283" s="714"/>
      <c r="AQ1283" s="714"/>
      <c r="AR1283" s="714"/>
      <c r="AS1283" s="714"/>
      <c r="AT1283" s="714"/>
      <c r="AU1283" s="714"/>
      <c r="AV1283" s="714"/>
      <c r="AW1283" s="714"/>
      <c r="AX1283" s="714"/>
      <c r="AY1283" s="714"/>
      <c r="AZ1283" s="714"/>
      <c r="BA1283" s="714"/>
      <c r="BB1283" s="714"/>
      <c r="BC1283" s="714"/>
      <c r="BD1283" s="714"/>
      <c r="BE1283" s="714"/>
      <c r="BF1283" s="714"/>
      <c r="BG1283" s="714"/>
      <c r="BH1283" s="714"/>
    </row>
    <row r="1284" spans="1:60" ht="16.5" x14ac:dyDescent="0.2">
      <c r="A1284" s="808"/>
      <c r="B1284" s="809" t="s">
        <v>1818</v>
      </c>
      <c r="C1284" s="820" t="s">
        <v>156</v>
      </c>
      <c r="D1284" s="821" t="s">
        <v>150</v>
      </c>
      <c r="E1284" s="820">
        <v>75</v>
      </c>
      <c r="F1284" s="834" t="s">
        <v>1847</v>
      </c>
      <c r="G1284" s="817"/>
      <c r="H1284" s="116" t="s">
        <v>414</v>
      </c>
      <c r="I1284" s="714"/>
      <c r="J1284" s="714"/>
      <c r="K1284" s="714"/>
      <c r="L1284" s="714"/>
      <c r="M1284" s="714"/>
      <c r="N1284" s="714"/>
      <c r="O1284" s="714"/>
      <c r="P1284" s="714"/>
      <c r="Q1284" s="714"/>
      <c r="R1284" s="714"/>
      <c r="S1284" s="714"/>
      <c r="T1284" s="714"/>
      <c r="U1284" s="714"/>
      <c r="V1284" s="714"/>
      <c r="W1284" s="714"/>
      <c r="X1284" s="714"/>
      <c r="Y1284" s="714"/>
      <c r="Z1284" s="714"/>
      <c r="AA1284" s="714"/>
      <c r="AB1284" s="714"/>
      <c r="AC1284" s="714"/>
      <c r="AD1284" s="714"/>
      <c r="AE1284" s="714"/>
      <c r="AF1284" s="714"/>
      <c r="AG1284" s="714"/>
      <c r="AH1284" s="714"/>
      <c r="AI1284" s="818"/>
      <c r="AJ1284" s="818"/>
      <c r="AK1284" s="818"/>
      <c r="AL1284" s="714"/>
      <c r="AM1284" s="714"/>
      <c r="AN1284" s="714"/>
      <c r="AO1284" s="714"/>
      <c r="AP1284" s="714"/>
      <c r="AQ1284" s="714"/>
      <c r="AR1284" s="714"/>
      <c r="AS1284" s="714"/>
      <c r="AT1284" s="714"/>
      <c r="AU1284" s="714"/>
      <c r="AV1284" s="714"/>
      <c r="AW1284" s="714"/>
      <c r="AX1284" s="714"/>
      <c r="AY1284" s="714"/>
      <c r="AZ1284" s="714"/>
      <c r="BA1284" s="714"/>
      <c r="BB1284" s="714"/>
      <c r="BC1284" s="714"/>
      <c r="BD1284" s="714"/>
      <c r="BE1284" s="714"/>
      <c r="BF1284" s="714"/>
      <c r="BG1284" s="714"/>
      <c r="BH1284" s="714"/>
    </row>
    <row r="1285" spans="1:60" ht="16.5" x14ac:dyDescent="0.2">
      <c r="A1285" s="808"/>
      <c r="B1285" s="809" t="s">
        <v>1818</v>
      </c>
      <c r="C1285" s="820" t="s">
        <v>157</v>
      </c>
      <c r="D1285" s="821" t="s">
        <v>124</v>
      </c>
      <c r="E1285" s="820">
        <v>75</v>
      </c>
      <c r="F1285" s="834" t="s">
        <v>1847</v>
      </c>
      <c r="G1285" s="817"/>
      <c r="H1285" s="116" t="s">
        <v>125</v>
      </c>
      <c r="I1285" s="714"/>
      <c r="J1285" s="714"/>
      <c r="K1285" s="714"/>
      <c r="L1285" s="714"/>
      <c r="M1285" s="714"/>
      <c r="N1285" s="714"/>
      <c r="O1285" s="714"/>
      <c r="P1285" s="714"/>
      <c r="Q1285" s="714"/>
      <c r="R1285" s="714"/>
      <c r="S1285" s="714"/>
      <c r="T1285" s="714"/>
      <c r="U1285" s="714"/>
      <c r="V1285" s="714"/>
      <c r="W1285" s="714"/>
      <c r="X1285" s="714"/>
      <c r="Y1285" s="714"/>
      <c r="Z1285" s="714"/>
      <c r="AA1285" s="714"/>
      <c r="AB1285" s="714"/>
      <c r="AC1285" s="714"/>
      <c r="AD1285" s="714"/>
      <c r="AE1285" s="714"/>
      <c r="AF1285" s="714"/>
      <c r="AG1285" s="714"/>
      <c r="AH1285" s="714"/>
      <c r="AI1285" s="818"/>
      <c r="AJ1285" s="818"/>
      <c r="AK1285" s="818"/>
      <c r="AL1285" s="714"/>
      <c r="AM1285" s="714"/>
      <c r="AN1285" s="714"/>
      <c r="AO1285" s="714"/>
      <c r="AP1285" s="714"/>
      <c r="AQ1285" s="714"/>
      <c r="AR1285" s="714"/>
      <c r="AS1285" s="714"/>
      <c r="AT1285" s="714"/>
      <c r="AU1285" s="714"/>
      <c r="AV1285" s="714"/>
      <c r="AW1285" s="714"/>
      <c r="AX1285" s="714"/>
      <c r="AY1285" s="714"/>
      <c r="AZ1285" s="714"/>
      <c r="BA1285" s="714"/>
      <c r="BB1285" s="714"/>
      <c r="BC1285" s="714"/>
      <c r="BD1285" s="714"/>
      <c r="BE1285" s="714"/>
      <c r="BF1285" s="714"/>
      <c r="BG1285" s="714"/>
      <c r="BH1285" s="714"/>
    </row>
    <row r="1286" spans="1:60" ht="16.5" x14ac:dyDescent="0.2">
      <c r="A1286" s="808"/>
      <c r="B1286" s="809" t="s">
        <v>1818</v>
      </c>
      <c r="C1286" s="820" t="s">
        <v>158</v>
      </c>
      <c r="D1286" s="821" t="s">
        <v>639</v>
      </c>
      <c r="E1286" s="820">
        <v>120</v>
      </c>
      <c r="F1286" s="834" t="s">
        <v>1847</v>
      </c>
      <c r="G1286" s="817"/>
      <c r="H1286" s="116" t="s">
        <v>143</v>
      </c>
      <c r="I1286" s="714"/>
      <c r="J1286" s="714"/>
      <c r="K1286" s="714"/>
      <c r="L1286" s="714"/>
      <c r="M1286" s="714"/>
      <c r="N1286" s="714"/>
      <c r="O1286" s="714"/>
      <c r="P1286" s="714"/>
      <c r="Q1286" s="714"/>
      <c r="R1286" s="714"/>
      <c r="S1286" s="714"/>
      <c r="T1286" s="714"/>
      <c r="U1286" s="714"/>
      <c r="V1286" s="714"/>
      <c r="W1286" s="714"/>
      <c r="X1286" s="714"/>
      <c r="Y1286" s="714"/>
      <c r="Z1286" s="714"/>
      <c r="AA1286" s="714"/>
      <c r="AB1286" s="714"/>
      <c r="AC1286" s="714"/>
      <c r="AD1286" s="714"/>
      <c r="AE1286" s="714"/>
      <c r="AF1286" s="714"/>
      <c r="AG1286" s="714"/>
      <c r="AH1286" s="714"/>
      <c r="AI1286" s="818"/>
      <c r="AJ1286" s="818"/>
      <c r="AK1286" s="818"/>
      <c r="AL1286" s="714"/>
      <c r="AM1286" s="714"/>
      <c r="AN1286" s="714"/>
      <c r="AO1286" s="714"/>
      <c r="AP1286" s="714"/>
      <c r="AQ1286" s="714"/>
      <c r="AR1286" s="714"/>
      <c r="AS1286" s="714"/>
      <c r="AT1286" s="714"/>
      <c r="AU1286" s="714"/>
      <c r="AV1286" s="714"/>
      <c r="AW1286" s="714"/>
      <c r="AX1286" s="714"/>
      <c r="AY1286" s="714"/>
      <c r="AZ1286" s="714"/>
      <c r="BA1286" s="714"/>
      <c r="BB1286" s="714"/>
      <c r="BC1286" s="714"/>
      <c r="BD1286" s="714"/>
      <c r="BE1286" s="714"/>
      <c r="BF1286" s="714"/>
      <c r="BG1286" s="714"/>
      <c r="BH1286" s="714"/>
    </row>
    <row r="1287" spans="1:60" ht="16.5" x14ac:dyDescent="0.2">
      <c r="A1287" s="808"/>
      <c r="B1287" s="809" t="s">
        <v>1818</v>
      </c>
      <c r="C1287" s="820" t="s">
        <v>92</v>
      </c>
      <c r="D1287" s="822" t="s">
        <v>1063</v>
      </c>
      <c r="E1287" s="820">
        <v>45</v>
      </c>
      <c r="F1287" s="820">
        <v>45</v>
      </c>
      <c r="G1287" s="817"/>
      <c r="H1287" s="116" t="s">
        <v>143</v>
      </c>
      <c r="I1287" s="714"/>
      <c r="J1287" s="714"/>
      <c r="K1287" s="714"/>
      <c r="L1287" s="714"/>
      <c r="M1287" s="714"/>
      <c r="N1287" s="714"/>
      <c r="O1287" s="714"/>
      <c r="P1287" s="714"/>
      <c r="Q1287" s="714"/>
      <c r="R1287" s="714"/>
      <c r="S1287" s="714"/>
      <c r="T1287" s="714"/>
      <c r="U1287" s="714"/>
      <c r="V1287" s="714"/>
      <c r="W1287" s="714"/>
      <c r="X1287" s="714"/>
      <c r="Y1287" s="714"/>
      <c r="Z1287" s="714"/>
      <c r="AA1287" s="714"/>
      <c r="AB1287" s="714"/>
      <c r="AC1287" s="714"/>
      <c r="AD1287" s="714"/>
      <c r="AE1287" s="714"/>
      <c r="AF1287" s="714"/>
      <c r="AG1287" s="714"/>
      <c r="AH1287" s="714"/>
      <c r="AI1287" s="818"/>
      <c r="AJ1287" s="818"/>
      <c r="AK1287" s="818"/>
      <c r="AL1287" s="714"/>
      <c r="AM1287" s="714"/>
      <c r="AN1287" s="714"/>
      <c r="AO1287" s="714"/>
      <c r="AP1287" s="714"/>
      <c r="AQ1287" s="714"/>
      <c r="AR1287" s="714"/>
      <c r="AS1287" s="714"/>
      <c r="AT1287" s="714"/>
      <c r="AU1287" s="714"/>
      <c r="AV1287" s="714"/>
      <c r="AW1287" s="714"/>
      <c r="AX1287" s="714"/>
      <c r="AY1287" s="714"/>
      <c r="AZ1287" s="714"/>
      <c r="BA1287" s="714"/>
      <c r="BB1287" s="714"/>
      <c r="BC1287" s="714"/>
      <c r="BD1287" s="714"/>
      <c r="BE1287" s="714"/>
      <c r="BF1287" s="714"/>
      <c r="BG1287" s="714"/>
      <c r="BH1287" s="714"/>
    </row>
    <row r="1288" spans="1:60" ht="16.5" x14ac:dyDescent="0.2">
      <c r="A1288" s="808"/>
      <c r="B1288" s="809" t="s">
        <v>1818</v>
      </c>
      <c r="C1288" s="820" t="s">
        <v>94</v>
      </c>
      <c r="D1288" s="822" t="s">
        <v>1214</v>
      </c>
      <c r="E1288" s="820">
        <v>30</v>
      </c>
      <c r="F1288" s="820">
        <v>30</v>
      </c>
      <c r="G1288" s="817"/>
      <c r="H1288" s="812" t="s">
        <v>417</v>
      </c>
      <c r="I1288" s="714"/>
      <c r="J1288" s="714"/>
      <c r="K1288" s="714"/>
      <c r="L1288" s="714"/>
      <c r="M1288" s="714"/>
      <c r="N1288" s="714"/>
      <c r="O1288" s="714"/>
      <c r="P1288" s="714"/>
      <c r="Q1288" s="714"/>
      <c r="R1288" s="714"/>
      <c r="S1288" s="714"/>
      <c r="T1288" s="714"/>
      <c r="U1288" s="714"/>
      <c r="V1288" s="714"/>
      <c r="W1288" s="714"/>
      <c r="X1288" s="714"/>
      <c r="Y1288" s="714"/>
      <c r="Z1288" s="714"/>
      <c r="AA1288" s="714"/>
      <c r="AB1288" s="714"/>
      <c r="AC1288" s="714"/>
      <c r="AD1288" s="714"/>
      <c r="AE1288" s="714"/>
      <c r="AF1288" s="714"/>
      <c r="AG1288" s="714"/>
      <c r="AH1288" s="714"/>
      <c r="AI1288" s="818"/>
      <c r="AJ1288" s="818"/>
      <c r="AK1288" s="818"/>
      <c r="AL1288" s="714"/>
      <c r="AM1288" s="714"/>
      <c r="AN1288" s="714"/>
      <c r="AO1288" s="714"/>
      <c r="AP1288" s="714"/>
      <c r="AQ1288" s="714"/>
      <c r="AR1288" s="714"/>
      <c r="AS1288" s="714"/>
      <c r="AT1288" s="714"/>
      <c r="AU1288" s="714"/>
      <c r="AV1288" s="714"/>
      <c r="AW1288" s="714"/>
      <c r="AX1288" s="714"/>
      <c r="AY1288" s="714"/>
      <c r="AZ1288" s="714"/>
      <c r="BA1288" s="714"/>
      <c r="BB1288" s="714"/>
      <c r="BC1288" s="714"/>
      <c r="BD1288" s="714"/>
      <c r="BE1288" s="714"/>
      <c r="BF1288" s="714"/>
      <c r="BG1288" s="714"/>
      <c r="BH1288" s="714"/>
    </row>
    <row r="1289" spans="1:60" ht="16.5" x14ac:dyDescent="0.2">
      <c r="A1289" s="808"/>
      <c r="B1289" s="809" t="s">
        <v>1818</v>
      </c>
      <c r="C1289" s="820" t="s">
        <v>95</v>
      </c>
      <c r="D1289" s="822" t="s">
        <v>1218</v>
      </c>
      <c r="E1289" s="820">
        <v>30</v>
      </c>
      <c r="F1289" s="820">
        <v>30</v>
      </c>
      <c r="G1289" s="817"/>
      <c r="H1289" s="812" t="s">
        <v>419</v>
      </c>
      <c r="I1289" s="714"/>
      <c r="J1289" s="714"/>
      <c r="K1289" s="714"/>
      <c r="L1289" s="714"/>
      <c r="M1289" s="714"/>
      <c r="N1289" s="714"/>
      <c r="O1289" s="714"/>
      <c r="P1289" s="714"/>
      <c r="Q1289" s="714"/>
      <c r="R1289" s="714"/>
      <c r="S1289" s="714"/>
      <c r="T1289" s="714"/>
      <c r="U1289" s="714"/>
      <c r="V1289" s="714"/>
      <c r="W1289" s="714"/>
      <c r="X1289" s="714"/>
      <c r="Y1289" s="714"/>
      <c r="Z1289" s="714"/>
      <c r="AA1289" s="714"/>
      <c r="AB1289" s="714"/>
      <c r="AC1289" s="714"/>
      <c r="AD1289" s="714"/>
      <c r="AE1289" s="714"/>
      <c r="AF1289" s="714"/>
      <c r="AG1289" s="714"/>
      <c r="AH1289" s="714"/>
      <c r="AI1289" s="818"/>
      <c r="AJ1289" s="818"/>
      <c r="AK1289" s="818"/>
      <c r="AL1289" s="714"/>
      <c r="AM1289" s="714"/>
      <c r="AN1289" s="714"/>
      <c r="AO1289" s="714"/>
      <c r="AP1289" s="714"/>
      <c r="AQ1289" s="714"/>
      <c r="AR1289" s="714"/>
      <c r="AS1289" s="714"/>
      <c r="AT1289" s="714"/>
      <c r="AU1289" s="714"/>
      <c r="AV1289" s="714"/>
      <c r="AW1289" s="714"/>
      <c r="AX1289" s="714"/>
      <c r="AY1289" s="714"/>
      <c r="AZ1289" s="714"/>
      <c r="BA1289" s="714"/>
      <c r="BB1289" s="714"/>
      <c r="BC1289" s="714"/>
      <c r="BD1289" s="714"/>
      <c r="BE1289" s="714"/>
      <c r="BF1289" s="714"/>
      <c r="BG1289" s="714"/>
      <c r="BH1289" s="714"/>
    </row>
    <row r="1290" spans="1:60" ht="16.5" x14ac:dyDescent="0.2">
      <c r="A1290" s="808"/>
      <c r="B1290" s="809" t="s">
        <v>1818</v>
      </c>
      <c r="C1290" s="820" t="s">
        <v>1796</v>
      </c>
      <c r="D1290" s="822" t="s">
        <v>1168</v>
      </c>
      <c r="E1290" s="820">
        <v>60</v>
      </c>
      <c r="F1290" s="820">
        <v>60</v>
      </c>
      <c r="G1290" s="817"/>
      <c r="H1290" s="812" t="s">
        <v>408</v>
      </c>
      <c r="I1290" s="714"/>
      <c r="J1290" s="714"/>
      <c r="K1290" s="714"/>
      <c r="L1290" s="714"/>
      <c r="M1290" s="714"/>
      <c r="N1290" s="714"/>
      <c r="O1290" s="714"/>
      <c r="P1290" s="714"/>
      <c r="Q1290" s="714"/>
      <c r="R1290" s="714"/>
      <c r="S1290" s="714"/>
      <c r="T1290" s="714"/>
      <c r="U1290" s="714"/>
      <c r="V1290" s="714"/>
      <c r="W1290" s="714"/>
      <c r="X1290" s="714"/>
      <c r="Y1290" s="714"/>
      <c r="Z1290" s="714"/>
      <c r="AA1290" s="714"/>
      <c r="AB1290" s="714"/>
      <c r="AC1290" s="714"/>
      <c r="AD1290" s="714"/>
      <c r="AE1290" s="714"/>
      <c r="AF1290" s="714"/>
      <c r="AG1290" s="714"/>
      <c r="AH1290" s="714"/>
      <c r="AI1290" s="818"/>
      <c r="AJ1290" s="818"/>
      <c r="AK1290" s="818"/>
      <c r="AL1290" s="714"/>
      <c r="AM1290" s="714"/>
      <c r="AN1290" s="714"/>
      <c r="AO1290" s="714"/>
      <c r="AP1290" s="714"/>
      <c r="AQ1290" s="714"/>
      <c r="AR1290" s="714"/>
      <c r="AS1290" s="714"/>
      <c r="AT1290" s="714"/>
      <c r="AU1290" s="714"/>
      <c r="AV1290" s="714"/>
      <c r="AW1290" s="714"/>
      <c r="AX1290" s="714"/>
      <c r="AY1290" s="714"/>
      <c r="AZ1290" s="714"/>
      <c r="BA1290" s="714"/>
      <c r="BB1290" s="714"/>
      <c r="BC1290" s="714"/>
      <c r="BD1290" s="714"/>
      <c r="BE1290" s="714"/>
      <c r="BF1290" s="714"/>
      <c r="BG1290" s="714"/>
      <c r="BH1290" s="714"/>
    </row>
    <row r="1291" spans="1:60" ht="16.5" x14ac:dyDescent="0.2">
      <c r="A1291" s="808"/>
      <c r="B1291" s="809"/>
      <c r="C1291" s="820"/>
      <c r="D1291" s="822"/>
      <c r="E1291" s="820"/>
      <c r="F1291" s="820"/>
      <c r="G1291" s="817"/>
      <c r="H1291" s="812"/>
      <c r="I1291" s="714"/>
      <c r="J1291" s="714"/>
      <c r="K1291" s="714"/>
      <c r="L1291" s="714"/>
      <c r="M1291" s="714"/>
      <c r="N1291" s="714"/>
      <c r="O1291" s="714"/>
      <c r="P1291" s="714"/>
      <c r="Q1291" s="714"/>
      <c r="R1291" s="714"/>
      <c r="S1291" s="714"/>
      <c r="T1291" s="714"/>
      <c r="U1291" s="714"/>
      <c r="V1291" s="714"/>
      <c r="W1291" s="714"/>
      <c r="X1291" s="714"/>
      <c r="Y1291" s="714"/>
      <c r="Z1291" s="714"/>
      <c r="AA1291" s="714"/>
      <c r="AB1291" s="714"/>
      <c r="AC1291" s="714"/>
      <c r="AD1291" s="714"/>
      <c r="AE1291" s="714"/>
      <c r="AF1291" s="714"/>
      <c r="AG1291" s="714"/>
      <c r="AH1291" s="714"/>
      <c r="AI1291" s="818"/>
      <c r="AJ1291" s="818"/>
      <c r="AK1291" s="818"/>
      <c r="AL1291" s="714"/>
      <c r="AM1291" s="714"/>
      <c r="AN1291" s="714"/>
      <c r="AO1291" s="714"/>
      <c r="AP1291" s="714"/>
      <c r="AQ1291" s="714"/>
      <c r="AR1291" s="714"/>
      <c r="AS1291" s="714"/>
      <c r="AT1291" s="714"/>
      <c r="AU1291" s="714"/>
      <c r="AV1291" s="714"/>
      <c r="AW1291" s="714"/>
      <c r="AX1291" s="714"/>
      <c r="AY1291" s="714"/>
      <c r="AZ1291" s="714"/>
      <c r="BA1291" s="714"/>
      <c r="BB1291" s="714"/>
      <c r="BC1291" s="714"/>
      <c r="BD1291" s="714"/>
      <c r="BE1291" s="714"/>
      <c r="BF1291" s="714"/>
      <c r="BG1291" s="714"/>
      <c r="BH1291" s="714"/>
    </row>
    <row r="1292" spans="1:60" ht="18.75" x14ac:dyDescent="0.2">
      <c r="A1292" s="71" t="s">
        <v>1203</v>
      </c>
      <c r="F1292" s="589"/>
    </row>
    <row r="1293" spans="1:60" ht="15" customHeight="1" x14ac:dyDescent="0.2">
      <c r="A1293" s="2234" t="s">
        <v>3</v>
      </c>
      <c r="B1293" s="2234" t="s">
        <v>28</v>
      </c>
      <c r="C1293" s="2237" t="s">
        <v>835</v>
      </c>
      <c r="D1293" s="2240" t="s">
        <v>836</v>
      </c>
      <c r="E1293" s="2231" t="s">
        <v>837</v>
      </c>
      <c r="F1293" s="2246" t="s">
        <v>837</v>
      </c>
      <c r="G1293" s="2231" t="s">
        <v>838</v>
      </c>
      <c r="H1293" s="2232" t="s">
        <v>839</v>
      </c>
      <c r="I1293" s="2233" t="s">
        <v>830</v>
      </c>
      <c r="J1293" s="2233"/>
      <c r="K1293" s="2233"/>
      <c r="L1293" s="2233"/>
      <c r="M1293" s="2233"/>
      <c r="N1293" s="2225">
        <v>44440</v>
      </c>
      <c r="O1293" s="2225"/>
      <c r="P1293" s="2225"/>
      <c r="Q1293" s="2225"/>
      <c r="R1293" s="2225">
        <v>44470</v>
      </c>
      <c r="S1293" s="2225"/>
      <c r="T1293" s="2225"/>
      <c r="U1293" s="2225"/>
      <c r="V1293" s="2225"/>
      <c r="W1293" s="2225">
        <v>44501</v>
      </c>
      <c r="X1293" s="2225"/>
      <c r="Y1293" s="2225"/>
      <c r="Z1293" s="2225"/>
      <c r="AA1293" s="2225">
        <v>44531</v>
      </c>
      <c r="AB1293" s="2225"/>
      <c r="AC1293" s="2225"/>
      <c r="AD1293" s="2225"/>
      <c r="AE1293" s="2229" t="s">
        <v>831</v>
      </c>
      <c r="AF1293" s="2229"/>
      <c r="AG1293" s="2229"/>
      <c r="AH1293" s="2229"/>
      <c r="AI1293" s="2229"/>
      <c r="AJ1293" s="2225">
        <v>44593</v>
      </c>
      <c r="AK1293" s="2225"/>
      <c r="AL1293" s="2225"/>
      <c r="AM1293" s="2225"/>
      <c r="AN1293" s="2225">
        <v>44621</v>
      </c>
      <c r="AO1293" s="2225"/>
      <c r="AP1293" s="2225"/>
      <c r="AQ1293" s="2225"/>
      <c r="AR1293" s="2225">
        <v>44652</v>
      </c>
      <c r="AS1293" s="2225"/>
      <c r="AT1293" s="2225"/>
      <c r="AU1293" s="2225"/>
      <c r="AV1293" s="2225">
        <v>44682</v>
      </c>
      <c r="AW1293" s="2225"/>
      <c r="AX1293" s="2225"/>
      <c r="AY1293" s="2225"/>
      <c r="AZ1293" s="2225"/>
      <c r="BA1293" s="2225">
        <v>44713</v>
      </c>
      <c r="BB1293" s="2225"/>
      <c r="BC1293" s="2225"/>
      <c r="BD1293" s="2225"/>
      <c r="BE1293" s="2225">
        <v>44743</v>
      </c>
      <c r="BF1293" s="2225"/>
      <c r="BG1293" s="2225"/>
      <c r="BH1293" s="2225"/>
    </row>
    <row r="1294" spans="1:60" ht="12.75" x14ac:dyDescent="0.2">
      <c r="A1294" s="2235"/>
      <c r="B1294" s="2235"/>
      <c r="C1294" s="2238"/>
      <c r="D1294" s="2238"/>
      <c r="E1294" s="2231"/>
      <c r="F1294" s="2246"/>
      <c r="G1294" s="2231"/>
      <c r="H1294" s="2231"/>
      <c r="I1294" s="74">
        <v>1</v>
      </c>
      <c r="J1294" s="74">
        <v>2</v>
      </c>
      <c r="K1294" s="74">
        <v>3</v>
      </c>
      <c r="L1294" s="74">
        <v>4</v>
      </c>
      <c r="M1294" s="74">
        <v>5</v>
      </c>
      <c r="N1294" s="74">
        <v>6</v>
      </c>
      <c r="O1294" s="74">
        <v>7</v>
      </c>
      <c r="P1294" s="74">
        <v>8</v>
      </c>
      <c r="Q1294" s="74">
        <v>9</v>
      </c>
      <c r="R1294" s="74">
        <v>10</v>
      </c>
      <c r="S1294" s="74">
        <v>11</v>
      </c>
      <c r="T1294" s="74">
        <v>12</v>
      </c>
      <c r="U1294" s="74">
        <v>13</v>
      </c>
      <c r="V1294" s="74">
        <v>14</v>
      </c>
      <c r="W1294" s="74">
        <v>15</v>
      </c>
      <c r="X1294" s="74">
        <v>16</v>
      </c>
      <c r="Y1294" s="74">
        <v>17</v>
      </c>
      <c r="Z1294" s="74">
        <v>18</v>
      </c>
      <c r="AA1294" s="74">
        <v>19</v>
      </c>
      <c r="AB1294" s="74">
        <v>20</v>
      </c>
      <c r="AC1294" s="74">
        <v>21</v>
      </c>
      <c r="AD1294" s="74">
        <v>22</v>
      </c>
      <c r="AE1294" s="74">
        <v>23</v>
      </c>
      <c r="AF1294" s="74">
        <v>24</v>
      </c>
      <c r="AG1294" s="74">
        <v>25</v>
      </c>
      <c r="AH1294" s="74">
        <v>26</v>
      </c>
      <c r="AI1294" s="74">
        <v>27</v>
      </c>
      <c r="AJ1294" s="74">
        <v>28</v>
      </c>
      <c r="AK1294" s="74">
        <v>29</v>
      </c>
      <c r="AL1294" s="74">
        <v>30</v>
      </c>
      <c r="AM1294" s="74">
        <v>31</v>
      </c>
      <c r="AN1294" s="74">
        <v>32</v>
      </c>
      <c r="AO1294" s="74">
        <v>33</v>
      </c>
      <c r="AP1294" s="74">
        <v>34</v>
      </c>
      <c r="AQ1294" s="74">
        <v>35</v>
      </c>
      <c r="AR1294" s="74">
        <v>36</v>
      </c>
      <c r="AS1294" s="74">
        <v>37</v>
      </c>
      <c r="AT1294" s="74">
        <v>38</v>
      </c>
      <c r="AU1294" s="74">
        <v>39</v>
      </c>
      <c r="AV1294" s="74">
        <v>40</v>
      </c>
      <c r="AW1294" s="74">
        <v>41</v>
      </c>
      <c r="AX1294" s="74">
        <v>42</v>
      </c>
      <c r="AY1294" s="74">
        <v>43</v>
      </c>
      <c r="AZ1294" s="74">
        <v>44</v>
      </c>
      <c r="BA1294" s="74">
        <v>45</v>
      </c>
      <c r="BB1294" s="74">
        <v>46</v>
      </c>
      <c r="BC1294" s="74">
        <v>47</v>
      </c>
      <c r="BD1294" s="74">
        <v>48</v>
      </c>
      <c r="BE1294" s="74">
        <v>49</v>
      </c>
      <c r="BF1294" s="74">
        <v>50</v>
      </c>
      <c r="BG1294" s="74">
        <v>51</v>
      </c>
      <c r="BH1294" s="74">
        <v>52</v>
      </c>
    </row>
    <row r="1295" spans="1:60" ht="12.75" x14ac:dyDescent="0.2">
      <c r="A1295" s="2235"/>
      <c r="B1295" s="2235"/>
      <c r="C1295" s="2238"/>
      <c r="D1295" s="2238"/>
      <c r="E1295" s="2231"/>
      <c r="F1295" s="2246"/>
      <c r="G1295" s="2231"/>
      <c r="H1295" s="2231"/>
      <c r="I1295" s="75">
        <v>26</v>
      </c>
      <c r="J1295" s="75">
        <v>2</v>
      </c>
      <c r="K1295" s="75">
        <v>9</v>
      </c>
      <c r="L1295" s="75">
        <v>16</v>
      </c>
      <c r="M1295" s="75">
        <v>23</v>
      </c>
      <c r="N1295" s="75">
        <v>30</v>
      </c>
      <c r="O1295" s="75">
        <v>6</v>
      </c>
      <c r="P1295" s="75">
        <v>13</v>
      </c>
      <c r="Q1295" s="75">
        <v>20</v>
      </c>
      <c r="R1295" s="75">
        <v>27</v>
      </c>
      <c r="S1295" s="75">
        <v>4</v>
      </c>
      <c r="T1295" s="75">
        <v>11</v>
      </c>
      <c r="U1295" s="75">
        <v>18</v>
      </c>
      <c r="V1295" s="75">
        <v>25</v>
      </c>
      <c r="W1295" s="75">
        <v>1</v>
      </c>
      <c r="X1295" s="75">
        <v>8</v>
      </c>
      <c r="Y1295" s="75">
        <v>15</v>
      </c>
      <c r="Z1295" s="75">
        <v>22</v>
      </c>
      <c r="AA1295" s="75">
        <v>29</v>
      </c>
      <c r="AB1295" s="75">
        <v>6</v>
      </c>
      <c r="AC1295" s="75">
        <v>13</v>
      </c>
      <c r="AD1295" s="75">
        <v>20</v>
      </c>
      <c r="AE1295" s="75">
        <v>27</v>
      </c>
      <c r="AF1295" s="75">
        <v>3</v>
      </c>
      <c r="AG1295" s="75">
        <v>10</v>
      </c>
      <c r="AH1295" s="75">
        <v>17</v>
      </c>
      <c r="AI1295" s="75">
        <v>24</v>
      </c>
      <c r="AJ1295" s="75">
        <v>31</v>
      </c>
      <c r="AK1295" s="75">
        <v>7</v>
      </c>
      <c r="AL1295" s="75">
        <v>14</v>
      </c>
      <c r="AM1295" s="75">
        <v>21</v>
      </c>
      <c r="AN1295" s="75">
        <v>28</v>
      </c>
      <c r="AO1295" s="75">
        <v>7</v>
      </c>
      <c r="AP1295" s="75">
        <v>14</v>
      </c>
      <c r="AQ1295" s="75">
        <v>21</v>
      </c>
      <c r="AR1295" s="75">
        <v>28</v>
      </c>
      <c r="AS1295" s="75">
        <v>4</v>
      </c>
      <c r="AT1295" s="75">
        <v>11</v>
      </c>
      <c r="AU1295" s="75">
        <v>18</v>
      </c>
      <c r="AV1295" s="75">
        <v>25</v>
      </c>
      <c r="AW1295" s="75">
        <v>2</v>
      </c>
      <c r="AX1295" s="75">
        <v>9</v>
      </c>
      <c r="AY1295" s="75">
        <v>16</v>
      </c>
      <c r="AZ1295" s="75">
        <v>23</v>
      </c>
      <c r="BA1295" s="75">
        <v>30</v>
      </c>
      <c r="BB1295" s="75">
        <v>6</v>
      </c>
      <c r="BC1295" s="75">
        <v>13</v>
      </c>
      <c r="BD1295" s="75">
        <v>20</v>
      </c>
      <c r="BE1295" s="75">
        <v>27</v>
      </c>
      <c r="BF1295" s="75">
        <v>4</v>
      </c>
      <c r="BG1295" s="75">
        <v>11</v>
      </c>
      <c r="BH1295" s="75">
        <v>18</v>
      </c>
    </row>
    <row r="1296" spans="1:60" ht="12.75" x14ac:dyDescent="0.2">
      <c r="A1296" s="2236"/>
      <c r="B1296" s="2236"/>
      <c r="C1296" s="2239"/>
      <c r="D1296" s="2239"/>
      <c r="E1296" s="2231"/>
      <c r="F1296" s="2246"/>
      <c r="G1296" s="2231"/>
      <c r="H1296" s="2231"/>
      <c r="I1296" s="75">
        <v>1</v>
      </c>
      <c r="J1296" s="75">
        <v>8</v>
      </c>
      <c r="K1296" s="75">
        <v>15</v>
      </c>
      <c r="L1296" s="75">
        <v>22</v>
      </c>
      <c r="M1296" s="75">
        <v>29</v>
      </c>
      <c r="N1296" s="75">
        <v>5</v>
      </c>
      <c r="O1296" s="75">
        <v>12</v>
      </c>
      <c r="P1296" s="75">
        <v>19</v>
      </c>
      <c r="Q1296" s="75">
        <v>26</v>
      </c>
      <c r="R1296" s="75">
        <v>3</v>
      </c>
      <c r="S1296" s="75">
        <v>10</v>
      </c>
      <c r="T1296" s="75">
        <v>17</v>
      </c>
      <c r="U1296" s="75">
        <v>24</v>
      </c>
      <c r="V1296" s="75">
        <v>31</v>
      </c>
      <c r="W1296" s="75">
        <v>7</v>
      </c>
      <c r="X1296" s="75">
        <v>14</v>
      </c>
      <c r="Y1296" s="75">
        <v>21</v>
      </c>
      <c r="Z1296" s="75">
        <v>28</v>
      </c>
      <c r="AA1296" s="75">
        <v>5</v>
      </c>
      <c r="AB1296" s="75">
        <v>12</v>
      </c>
      <c r="AC1296" s="75">
        <v>19</v>
      </c>
      <c r="AD1296" s="75">
        <v>26</v>
      </c>
      <c r="AE1296" s="75">
        <v>2</v>
      </c>
      <c r="AF1296" s="75">
        <v>9</v>
      </c>
      <c r="AG1296" s="75">
        <v>16</v>
      </c>
      <c r="AH1296" s="75">
        <v>23</v>
      </c>
      <c r="AI1296" s="75">
        <v>30</v>
      </c>
      <c r="AJ1296" s="75">
        <v>6</v>
      </c>
      <c r="AK1296" s="75">
        <v>13</v>
      </c>
      <c r="AL1296" s="75">
        <v>20</v>
      </c>
      <c r="AM1296" s="75">
        <v>27</v>
      </c>
      <c r="AN1296" s="75">
        <v>6</v>
      </c>
      <c r="AO1296" s="75">
        <v>13</v>
      </c>
      <c r="AP1296" s="75">
        <v>20</v>
      </c>
      <c r="AQ1296" s="75">
        <v>27</v>
      </c>
      <c r="AR1296" s="75">
        <v>3</v>
      </c>
      <c r="AS1296" s="75">
        <v>10</v>
      </c>
      <c r="AT1296" s="75">
        <v>17</v>
      </c>
      <c r="AU1296" s="75">
        <v>24</v>
      </c>
      <c r="AV1296" s="75">
        <v>1</v>
      </c>
      <c r="AW1296" s="75">
        <v>8</v>
      </c>
      <c r="AX1296" s="75">
        <v>15</v>
      </c>
      <c r="AY1296" s="75">
        <v>22</v>
      </c>
      <c r="AZ1296" s="75">
        <v>29</v>
      </c>
      <c r="BA1296" s="75">
        <v>5</v>
      </c>
      <c r="BB1296" s="75">
        <v>12</v>
      </c>
      <c r="BC1296" s="75">
        <v>19</v>
      </c>
      <c r="BD1296" s="75">
        <v>26</v>
      </c>
      <c r="BE1296" s="75">
        <v>3</v>
      </c>
      <c r="BF1296" s="75">
        <v>10</v>
      </c>
      <c r="BG1296" s="75">
        <v>17</v>
      </c>
      <c r="BH1296" s="75">
        <v>24</v>
      </c>
    </row>
    <row r="1297" spans="1:60" x14ac:dyDescent="0.2">
      <c r="A1297" s="2248">
        <v>2</v>
      </c>
      <c r="B1297" s="471" t="s">
        <v>471</v>
      </c>
      <c r="C1297" s="491" t="s">
        <v>153</v>
      </c>
      <c r="D1297" s="492" t="s">
        <v>148</v>
      </c>
      <c r="E1297" s="493">
        <v>30</v>
      </c>
      <c r="F1297" s="780">
        <v>30</v>
      </c>
      <c r="G1297" s="494" t="s">
        <v>376</v>
      </c>
      <c r="H1297" s="81" t="s">
        <v>419</v>
      </c>
      <c r="I1297" s="92"/>
      <c r="J1297" s="92"/>
      <c r="K1297" s="92"/>
      <c r="L1297" s="92"/>
      <c r="M1297" s="92"/>
      <c r="N1297" s="92"/>
      <c r="O1297" s="92"/>
      <c r="P1297" s="92"/>
      <c r="Q1297" s="92"/>
      <c r="R1297" s="92">
        <v>15</v>
      </c>
      <c r="S1297" s="92">
        <v>15</v>
      </c>
      <c r="T1297" s="92"/>
      <c r="U1297" s="92"/>
      <c r="V1297" s="92"/>
      <c r="W1297" s="92"/>
      <c r="X1297" s="92"/>
      <c r="Y1297" s="92"/>
      <c r="Z1297" s="92"/>
      <c r="AA1297" s="92"/>
      <c r="AB1297" s="92"/>
      <c r="AC1297" s="92"/>
      <c r="AD1297" s="92"/>
      <c r="AE1297" s="92"/>
      <c r="AF1297" s="92"/>
      <c r="AG1297" s="92"/>
      <c r="AH1297" s="92"/>
      <c r="AI1297" s="83"/>
      <c r="AJ1297" s="84"/>
      <c r="AK1297" s="85"/>
      <c r="AL1297" s="92"/>
      <c r="AM1297" s="92"/>
      <c r="AN1297" s="92"/>
      <c r="AO1297" s="92"/>
      <c r="AP1297" s="92"/>
      <c r="AQ1297" s="92"/>
      <c r="AR1297" s="92"/>
      <c r="AS1297" s="92"/>
      <c r="AT1297" s="92"/>
      <c r="AU1297" s="92"/>
      <c r="AV1297" s="92"/>
      <c r="AW1297" s="92"/>
      <c r="AX1297" s="92"/>
      <c r="AY1297" s="92"/>
      <c r="AZ1297" s="92"/>
      <c r="BA1297" s="92"/>
      <c r="BB1297" s="92"/>
      <c r="BC1297" s="92"/>
      <c r="BD1297" s="83"/>
      <c r="BE1297" s="84"/>
      <c r="BF1297" s="84"/>
      <c r="BG1297" s="84"/>
      <c r="BH1297" s="85"/>
    </row>
    <row r="1298" spans="1:60" x14ac:dyDescent="0.2">
      <c r="A1298" s="2248"/>
      <c r="B1298" s="471" t="s">
        <v>471</v>
      </c>
      <c r="C1298" s="485" t="s">
        <v>154</v>
      </c>
      <c r="D1298" s="486" t="s">
        <v>136</v>
      </c>
      <c r="E1298" s="485">
        <v>15</v>
      </c>
      <c r="F1298" s="778">
        <v>15</v>
      </c>
      <c r="G1298" s="495" t="s">
        <v>371</v>
      </c>
      <c r="H1298" s="81" t="s">
        <v>417</v>
      </c>
      <c r="I1298" s="92"/>
      <c r="J1298" s="92"/>
      <c r="K1298" s="92"/>
      <c r="L1298" s="92"/>
      <c r="M1298" s="92"/>
      <c r="N1298" s="92"/>
      <c r="O1298" s="92"/>
      <c r="P1298" s="92"/>
      <c r="Q1298" s="92"/>
      <c r="R1298" s="92"/>
      <c r="S1298" s="92"/>
      <c r="T1298" s="92">
        <v>15</v>
      </c>
      <c r="U1298" s="92"/>
      <c r="V1298" s="92"/>
      <c r="W1298" s="92"/>
      <c r="X1298" s="92"/>
      <c r="Y1298" s="92"/>
      <c r="Z1298" s="92"/>
      <c r="AA1298" s="92"/>
      <c r="AB1298" s="92"/>
      <c r="AC1298" s="92"/>
      <c r="AD1298" s="92"/>
      <c r="AE1298" s="92"/>
      <c r="AF1298" s="92"/>
      <c r="AG1298" s="92"/>
      <c r="AH1298" s="92"/>
      <c r="AI1298" s="83"/>
      <c r="AJ1298" s="84"/>
      <c r="AK1298" s="85"/>
      <c r="AL1298" s="92"/>
      <c r="AM1298" s="92"/>
      <c r="AN1298" s="92"/>
      <c r="AO1298" s="92"/>
      <c r="AP1298" s="92"/>
      <c r="AQ1298" s="92"/>
      <c r="AR1298" s="92"/>
      <c r="AS1298" s="92"/>
      <c r="AT1298" s="92"/>
      <c r="AU1298" s="92"/>
      <c r="AV1298" s="92"/>
      <c r="AW1298" s="92"/>
      <c r="AX1298" s="92"/>
      <c r="AY1298" s="92"/>
      <c r="AZ1298" s="92"/>
      <c r="BA1298" s="92"/>
      <c r="BB1298" s="92"/>
      <c r="BC1298" s="92"/>
      <c r="BD1298" s="83"/>
      <c r="BE1298" s="84"/>
      <c r="BF1298" s="84"/>
      <c r="BG1298" s="84"/>
      <c r="BH1298" s="85"/>
    </row>
    <row r="1299" spans="1:60" x14ac:dyDescent="0.2">
      <c r="A1299" s="2248"/>
      <c r="B1299" s="471" t="s">
        <v>471</v>
      </c>
      <c r="C1299" s="485" t="s">
        <v>156</v>
      </c>
      <c r="D1299" s="496" t="s">
        <v>862</v>
      </c>
      <c r="E1299" s="485">
        <v>45</v>
      </c>
      <c r="F1299" s="778">
        <v>45</v>
      </c>
      <c r="G1299" s="495" t="s">
        <v>321</v>
      </c>
      <c r="H1299" s="81" t="s">
        <v>412</v>
      </c>
      <c r="I1299" s="92"/>
      <c r="J1299" s="92"/>
      <c r="K1299" s="92"/>
      <c r="L1299" s="92"/>
      <c r="M1299" s="92"/>
      <c r="N1299" s="92"/>
      <c r="O1299" s="92"/>
      <c r="P1299" s="92"/>
      <c r="Q1299" s="92"/>
      <c r="R1299" s="92"/>
      <c r="S1299" s="92"/>
      <c r="T1299" s="92"/>
      <c r="U1299" s="92">
        <v>15</v>
      </c>
      <c r="V1299" s="92">
        <v>15</v>
      </c>
      <c r="W1299" s="92">
        <v>15</v>
      </c>
      <c r="X1299" s="92"/>
      <c r="Y1299" s="92"/>
      <c r="Z1299" s="92"/>
      <c r="AA1299" s="92"/>
      <c r="AB1299" s="92"/>
      <c r="AC1299" s="92"/>
      <c r="AD1299" s="92"/>
      <c r="AE1299" s="92"/>
      <c r="AF1299" s="92"/>
      <c r="AG1299" s="92"/>
      <c r="AH1299" s="92"/>
      <c r="AI1299" s="83"/>
      <c r="AJ1299" s="84"/>
      <c r="AK1299" s="85"/>
      <c r="AL1299" s="92"/>
      <c r="AM1299" s="92"/>
      <c r="AN1299" s="92"/>
      <c r="AO1299" s="92"/>
      <c r="AP1299" s="92"/>
      <c r="AQ1299" s="92"/>
      <c r="AR1299" s="92"/>
      <c r="AS1299" s="92"/>
      <c r="AT1299" s="92"/>
      <c r="AU1299" s="92"/>
      <c r="AV1299" s="92"/>
      <c r="AW1299" s="92"/>
      <c r="AX1299" s="92"/>
      <c r="AY1299" s="92"/>
      <c r="AZ1299" s="92"/>
      <c r="BA1299" s="92"/>
      <c r="BB1299" s="92"/>
      <c r="BC1299" s="92"/>
      <c r="BD1299" s="83"/>
      <c r="BE1299" s="84"/>
      <c r="BF1299" s="84"/>
      <c r="BG1299" s="84"/>
      <c r="BH1299" s="85"/>
    </row>
    <row r="1300" spans="1:60" x14ac:dyDescent="0.2">
      <c r="A1300" s="2248"/>
      <c r="B1300" s="471" t="s">
        <v>471</v>
      </c>
      <c r="C1300" s="485" t="s">
        <v>155</v>
      </c>
      <c r="D1300" s="497" t="s">
        <v>149</v>
      </c>
      <c r="E1300" s="485">
        <v>30</v>
      </c>
      <c r="F1300" s="778">
        <v>30</v>
      </c>
      <c r="G1300" s="495" t="s">
        <v>329</v>
      </c>
      <c r="H1300" s="81" t="s">
        <v>416</v>
      </c>
      <c r="I1300" s="92"/>
      <c r="J1300" s="92"/>
      <c r="K1300" s="92"/>
      <c r="L1300" s="92"/>
      <c r="M1300" s="92"/>
      <c r="N1300" s="92"/>
      <c r="O1300" s="92"/>
      <c r="P1300" s="92"/>
      <c r="Q1300" s="92"/>
      <c r="R1300" s="92"/>
      <c r="S1300" s="92"/>
      <c r="T1300" s="92"/>
      <c r="U1300" s="92"/>
      <c r="V1300" s="92"/>
      <c r="W1300" s="92"/>
      <c r="X1300" s="92">
        <v>15</v>
      </c>
      <c r="Y1300" s="92">
        <v>15</v>
      </c>
      <c r="Z1300" s="92"/>
      <c r="AA1300" s="92"/>
      <c r="AB1300" s="92"/>
      <c r="AC1300" s="92"/>
      <c r="AD1300" s="92"/>
      <c r="AE1300" s="92"/>
      <c r="AF1300" s="92"/>
      <c r="AG1300" s="92"/>
      <c r="AH1300" s="92"/>
      <c r="AI1300" s="83"/>
      <c r="AJ1300" s="84"/>
      <c r="AK1300" s="85"/>
      <c r="AL1300" s="92"/>
      <c r="AM1300" s="92"/>
      <c r="AN1300" s="92"/>
      <c r="AO1300" s="92"/>
      <c r="AP1300" s="92"/>
      <c r="AQ1300" s="92"/>
      <c r="AR1300" s="92"/>
      <c r="AS1300" s="92"/>
      <c r="AT1300" s="92"/>
      <c r="AU1300" s="92"/>
      <c r="AV1300" s="92"/>
      <c r="AW1300" s="92"/>
      <c r="AX1300" s="92"/>
      <c r="AY1300" s="92"/>
      <c r="AZ1300" s="92"/>
      <c r="BA1300" s="92"/>
      <c r="BB1300" s="92"/>
      <c r="BC1300" s="92"/>
      <c r="BD1300" s="83"/>
      <c r="BE1300" s="84"/>
      <c r="BF1300" s="84"/>
      <c r="BG1300" s="84"/>
      <c r="BH1300" s="85"/>
    </row>
    <row r="1301" spans="1:60" x14ac:dyDescent="0.2">
      <c r="A1301" s="2248"/>
      <c r="B1301" s="471" t="s">
        <v>471</v>
      </c>
      <c r="C1301" s="485" t="s">
        <v>159</v>
      </c>
      <c r="D1301" s="497" t="s">
        <v>1214</v>
      </c>
      <c r="E1301" s="485">
        <v>30</v>
      </c>
      <c r="F1301" s="778">
        <v>30</v>
      </c>
      <c r="G1301" s="495" t="s">
        <v>371</v>
      </c>
      <c r="H1301" s="81" t="s">
        <v>417</v>
      </c>
      <c r="I1301" s="92"/>
      <c r="J1301" s="92"/>
      <c r="K1301" s="92"/>
      <c r="L1301" s="92"/>
      <c r="M1301" s="92"/>
      <c r="N1301" s="92"/>
      <c r="O1301" s="92"/>
      <c r="P1301" s="92"/>
      <c r="Q1301" s="92"/>
      <c r="R1301" s="92"/>
      <c r="S1301" s="92"/>
      <c r="T1301" s="92"/>
      <c r="U1301" s="92"/>
      <c r="V1301" s="92"/>
      <c r="W1301" s="92"/>
      <c r="X1301" s="92"/>
      <c r="Y1301" s="92"/>
      <c r="Z1301" s="92">
        <v>15</v>
      </c>
      <c r="AA1301" s="92">
        <v>15</v>
      </c>
      <c r="AB1301" s="92"/>
      <c r="AC1301" s="92"/>
      <c r="AD1301" s="92"/>
      <c r="AE1301" s="92"/>
      <c r="AF1301" s="92"/>
      <c r="AG1301" s="92"/>
      <c r="AH1301" s="92"/>
      <c r="AI1301" s="83"/>
      <c r="AJ1301" s="84"/>
      <c r="AK1301" s="85"/>
      <c r="AL1301" s="92"/>
      <c r="AM1301" s="92"/>
      <c r="AN1301" s="92"/>
      <c r="AO1301" s="92"/>
      <c r="AP1301" s="92"/>
      <c r="AQ1301" s="92"/>
      <c r="AR1301" s="92"/>
      <c r="AS1301" s="92"/>
      <c r="AT1301" s="92"/>
      <c r="AU1301" s="92"/>
      <c r="AV1301" s="92"/>
      <c r="AW1301" s="92"/>
      <c r="AX1301" s="92"/>
      <c r="AY1301" s="92"/>
      <c r="AZ1301" s="92"/>
      <c r="BA1301" s="92"/>
      <c r="BB1301" s="92"/>
      <c r="BC1301" s="92"/>
      <c r="BD1301" s="83"/>
      <c r="BE1301" s="84"/>
      <c r="BF1301" s="84"/>
      <c r="BG1301" s="84"/>
      <c r="BH1301" s="85"/>
    </row>
    <row r="1302" spans="1:60" x14ac:dyDescent="0.2">
      <c r="A1302" s="2248"/>
      <c r="B1302" s="471" t="s">
        <v>471</v>
      </c>
      <c r="C1302" s="485" t="s">
        <v>167</v>
      </c>
      <c r="D1302" s="497" t="s">
        <v>1215</v>
      </c>
      <c r="E1302" s="485">
        <v>30</v>
      </c>
      <c r="F1302" s="778">
        <v>30</v>
      </c>
      <c r="G1302" s="495" t="s">
        <v>423</v>
      </c>
      <c r="H1302" s="81" t="s">
        <v>422</v>
      </c>
      <c r="I1302" s="92"/>
      <c r="J1302" s="92"/>
      <c r="K1302" s="92"/>
      <c r="L1302" s="92"/>
      <c r="M1302" s="92"/>
      <c r="N1302" s="92"/>
      <c r="O1302" s="92"/>
      <c r="P1302" s="92"/>
      <c r="Q1302" s="92"/>
      <c r="R1302" s="92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>
        <v>15</v>
      </c>
      <c r="AC1302" s="92">
        <v>15</v>
      </c>
      <c r="AD1302" s="92"/>
      <c r="AE1302" s="92"/>
      <c r="AF1302" s="92"/>
      <c r="AG1302" s="92"/>
      <c r="AH1302" s="92"/>
      <c r="AI1302" s="83"/>
      <c r="AJ1302" s="84"/>
      <c r="AK1302" s="85"/>
      <c r="AL1302" s="92"/>
      <c r="AM1302" s="92"/>
      <c r="AN1302" s="92"/>
      <c r="AO1302" s="92"/>
      <c r="AP1302" s="92"/>
      <c r="AQ1302" s="92"/>
      <c r="AR1302" s="92"/>
      <c r="AS1302" s="92"/>
      <c r="AT1302" s="92"/>
      <c r="AU1302" s="92"/>
      <c r="AV1302" s="92"/>
      <c r="AW1302" s="92"/>
      <c r="AX1302" s="92"/>
      <c r="AY1302" s="92"/>
      <c r="AZ1302" s="92"/>
      <c r="BA1302" s="92"/>
      <c r="BB1302" s="92"/>
      <c r="BC1302" s="92"/>
      <c r="BD1302" s="83"/>
      <c r="BE1302" s="84"/>
      <c r="BF1302" s="84"/>
      <c r="BG1302" s="84"/>
      <c r="BH1302" s="85"/>
    </row>
    <row r="1303" spans="1:60" x14ac:dyDescent="0.2">
      <c r="A1303" s="2248"/>
      <c r="B1303" s="471" t="s">
        <v>471</v>
      </c>
      <c r="C1303" s="485" t="s">
        <v>123</v>
      </c>
      <c r="D1303" s="497" t="s">
        <v>124</v>
      </c>
      <c r="E1303" s="485">
        <v>25</v>
      </c>
      <c r="F1303" s="778">
        <v>25</v>
      </c>
      <c r="G1303" s="495" t="s">
        <v>407</v>
      </c>
      <c r="H1303" s="81" t="s">
        <v>406</v>
      </c>
      <c r="I1303" s="92"/>
      <c r="J1303" s="92"/>
      <c r="K1303" s="92"/>
      <c r="L1303" s="92"/>
      <c r="M1303" s="92"/>
      <c r="N1303" s="92"/>
      <c r="O1303" s="92"/>
      <c r="P1303" s="92"/>
      <c r="Q1303" s="92">
        <v>15</v>
      </c>
      <c r="R1303" s="92">
        <v>10</v>
      </c>
      <c r="S1303" s="92"/>
      <c r="T1303" s="92"/>
      <c r="U1303" s="92"/>
      <c r="V1303" s="92"/>
      <c r="W1303" s="92"/>
      <c r="X1303" s="92"/>
      <c r="Y1303" s="92"/>
      <c r="Z1303" s="92"/>
      <c r="AA1303" s="92"/>
      <c r="AB1303" s="92"/>
      <c r="AC1303" s="92"/>
      <c r="AD1303" s="92"/>
      <c r="AE1303" s="92"/>
      <c r="AF1303" s="92"/>
      <c r="AG1303" s="92"/>
      <c r="AH1303" s="92"/>
      <c r="AI1303" s="83"/>
      <c r="AJ1303" s="84"/>
      <c r="AK1303" s="85"/>
      <c r="AL1303" s="92"/>
      <c r="AM1303" s="92"/>
      <c r="AN1303" s="92"/>
      <c r="AO1303" s="92"/>
      <c r="AP1303" s="92"/>
      <c r="AQ1303" s="92"/>
      <c r="AR1303" s="92"/>
      <c r="AS1303" s="92"/>
      <c r="AT1303" s="92"/>
      <c r="AU1303" s="92"/>
      <c r="AV1303" s="92"/>
      <c r="AW1303" s="92"/>
      <c r="AX1303" s="92"/>
      <c r="AY1303" s="92"/>
      <c r="AZ1303" s="92"/>
      <c r="BA1303" s="92"/>
      <c r="BB1303" s="92"/>
      <c r="BC1303" s="92"/>
      <c r="BD1303" s="83"/>
      <c r="BE1303" s="84"/>
      <c r="BF1303" s="84"/>
      <c r="BG1303" s="84"/>
      <c r="BH1303" s="85"/>
    </row>
    <row r="1304" spans="1:60" x14ac:dyDescent="0.2">
      <c r="A1304" s="2248"/>
      <c r="B1304" s="471" t="s">
        <v>471</v>
      </c>
      <c r="C1304" s="485" t="s">
        <v>96</v>
      </c>
      <c r="D1304" s="486" t="s">
        <v>1186</v>
      </c>
      <c r="E1304" s="485">
        <v>30</v>
      </c>
      <c r="F1304" s="778">
        <v>30</v>
      </c>
      <c r="G1304" s="495" t="s">
        <v>402</v>
      </c>
      <c r="H1304" s="81" t="s">
        <v>403</v>
      </c>
      <c r="I1304" s="92"/>
      <c r="J1304" s="92"/>
      <c r="K1304" s="92"/>
      <c r="L1304" s="92"/>
      <c r="M1304" s="92"/>
      <c r="N1304" s="92"/>
      <c r="O1304" s="92"/>
      <c r="P1304" s="92"/>
      <c r="Q1304" s="92"/>
      <c r="R1304" s="92">
        <v>5</v>
      </c>
      <c r="S1304" s="92">
        <v>15</v>
      </c>
      <c r="T1304" s="92">
        <v>10</v>
      </c>
      <c r="U1304" s="92"/>
      <c r="V1304" s="92"/>
      <c r="W1304" s="92"/>
      <c r="X1304" s="92"/>
      <c r="Y1304" s="92"/>
      <c r="Z1304" s="92"/>
      <c r="AA1304" s="92"/>
      <c r="AB1304" s="92"/>
      <c r="AC1304" s="92"/>
      <c r="AD1304" s="92"/>
      <c r="AE1304" s="92"/>
      <c r="AF1304" s="92"/>
      <c r="AG1304" s="92"/>
      <c r="AH1304" s="92"/>
      <c r="AI1304" s="83"/>
      <c r="AJ1304" s="84"/>
      <c r="AK1304" s="85"/>
      <c r="AL1304" s="92"/>
      <c r="AM1304" s="92"/>
      <c r="AN1304" s="92"/>
      <c r="AO1304" s="92"/>
      <c r="AP1304" s="92"/>
      <c r="AQ1304" s="92"/>
      <c r="AR1304" s="92"/>
      <c r="AS1304" s="92"/>
      <c r="AT1304" s="92"/>
      <c r="AU1304" s="92"/>
      <c r="AV1304" s="92"/>
      <c r="AW1304" s="92"/>
      <c r="AX1304" s="92"/>
      <c r="AY1304" s="92"/>
      <c r="AZ1304" s="92"/>
      <c r="BA1304" s="92"/>
      <c r="BB1304" s="92"/>
      <c r="BC1304" s="92"/>
      <c r="BD1304" s="83"/>
      <c r="BE1304" s="84"/>
      <c r="BF1304" s="84"/>
      <c r="BG1304" s="84"/>
      <c r="BH1304" s="85"/>
    </row>
    <row r="1305" spans="1:60" x14ac:dyDescent="0.2">
      <c r="A1305" s="2248"/>
      <c r="B1305" s="471" t="s">
        <v>471</v>
      </c>
      <c r="C1305" s="485" t="s">
        <v>163</v>
      </c>
      <c r="D1305" s="496" t="s">
        <v>1170</v>
      </c>
      <c r="E1305" s="485">
        <v>45</v>
      </c>
      <c r="F1305" s="778">
        <v>45</v>
      </c>
      <c r="G1305" s="495" t="s">
        <v>402</v>
      </c>
      <c r="H1305" s="81" t="s">
        <v>403</v>
      </c>
      <c r="I1305" s="92"/>
      <c r="J1305" s="92"/>
      <c r="K1305" s="92"/>
      <c r="L1305" s="92"/>
      <c r="M1305" s="92"/>
      <c r="N1305" s="92"/>
      <c r="O1305" s="92"/>
      <c r="P1305" s="92"/>
      <c r="Q1305" s="92"/>
      <c r="R1305" s="92"/>
      <c r="S1305" s="92"/>
      <c r="T1305" s="92">
        <v>5</v>
      </c>
      <c r="U1305" s="92">
        <v>15</v>
      </c>
      <c r="V1305" s="92">
        <v>15</v>
      </c>
      <c r="W1305" s="92">
        <v>10</v>
      </c>
      <c r="X1305" s="92"/>
      <c r="Y1305" s="92"/>
      <c r="Z1305" s="92"/>
      <c r="AA1305" s="92"/>
      <c r="AB1305" s="92"/>
      <c r="AC1305" s="92"/>
      <c r="AD1305" s="92"/>
      <c r="AE1305" s="92"/>
      <c r="AF1305" s="92"/>
      <c r="AG1305" s="92"/>
      <c r="AH1305" s="92"/>
      <c r="AI1305" s="156"/>
      <c r="AJ1305" s="157"/>
      <c r="AK1305" s="158"/>
      <c r="AL1305" s="92"/>
      <c r="AM1305" s="92"/>
      <c r="AN1305" s="92"/>
      <c r="AO1305" s="92"/>
      <c r="AP1305" s="92"/>
      <c r="AQ1305" s="92"/>
      <c r="AR1305" s="92"/>
      <c r="AS1305" s="92"/>
      <c r="AT1305" s="92"/>
      <c r="AU1305" s="92"/>
      <c r="AV1305" s="92"/>
      <c r="AW1305" s="92"/>
      <c r="AX1305" s="92"/>
      <c r="AY1305" s="92"/>
      <c r="AZ1305" s="92"/>
      <c r="BA1305" s="92"/>
      <c r="BB1305" s="92"/>
      <c r="BC1305" s="92"/>
      <c r="BD1305" s="103"/>
      <c r="BE1305" s="104"/>
      <c r="BF1305" s="104"/>
      <c r="BG1305" s="104"/>
      <c r="BH1305" s="105"/>
    </row>
    <row r="1306" spans="1:60" x14ac:dyDescent="0.2">
      <c r="A1306" s="2248"/>
      <c r="B1306" s="471" t="s">
        <v>471</v>
      </c>
      <c r="C1306" s="485" t="s">
        <v>50</v>
      </c>
      <c r="D1306" s="497" t="s">
        <v>1176</v>
      </c>
      <c r="E1306" s="485">
        <v>60</v>
      </c>
      <c r="F1306" s="778">
        <v>60</v>
      </c>
      <c r="G1306" s="495" t="s">
        <v>371</v>
      </c>
      <c r="H1306" s="81" t="s">
        <v>395</v>
      </c>
      <c r="I1306" s="92"/>
      <c r="J1306" s="92"/>
      <c r="K1306" s="92"/>
      <c r="L1306" s="92">
        <v>12</v>
      </c>
      <c r="M1306" s="92">
        <v>12</v>
      </c>
      <c r="N1306" s="92">
        <v>12</v>
      </c>
      <c r="O1306" s="92">
        <v>12</v>
      </c>
      <c r="P1306" s="92">
        <v>12</v>
      </c>
      <c r="Q1306" s="92"/>
      <c r="R1306" s="92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2"/>
      <c r="AE1306" s="92"/>
      <c r="AF1306" s="92"/>
      <c r="AG1306" s="92"/>
      <c r="AH1306" s="92"/>
      <c r="AI1306" s="110"/>
      <c r="AJ1306" s="111"/>
      <c r="AK1306" s="112"/>
      <c r="AL1306" s="92"/>
      <c r="AM1306" s="92"/>
      <c r="AN1306" s="92"/>
      <c r="AO1306" s="92"/>
      <c r="AP1306" s="92"/>
      <c r="AQ1306" s="92"/>
      <c r="AR1306" s="92"/>
      <c r="AS1306" s="92"/>
      <c r="AT1306" s="92"/>
      <c r="AU1306" s="92"/>
      <c r="AV1306" s="92"/>
      <c r="AW1306" s="92"/>
      <c r="AX1306" s="92"/>
      <c r="AY1306" s="92"/>
      <c r="AZ1306" s="92"/>
      <c r="BA1306" s="92"/>
      <c r="BB1306" s="92"/>
      <c r="BC1306" s="92"/>
      <c r="BD1306" s="83"/>
      <c r="BE1306" s="84"/>
      <c r="BF1306" s="84"/>
      <c r="BG1306" s="84"/>
      <c r="BH1306" s="85"/>
    </row>
    <row r="1307" spans="1:60" x14ac:dyDescent="0.2">
      <c r="A1307" s="2248"/>
      <c r="B1307" s="471" t="s">
        <v>471</v>
      </c>
      <c r="C1307" s="485" t="s">
        <v>50</v>
      </c>
      <c r="D1307" s="497" t="s">
        <v>1176</v>
      </c>
      <c r="E1307" s="485">
        <v>60</v>
      </c>
      <c r="F1307" s="778">
        <v>60</v>
      </c>
      <c r="G1307" s="495" t="s">
        <v>390</v>
      </c>
      <c r="H1307" s="81" t="s">
        <v>389</v>
      </c>
      <c r="I1307" s="92"/>
      <c r="J1307" s="92"/>
      <c r="K1307" s="92"/>
      <c r="L1307" s="92">
        <v>12</v>
      </c>
      <c r="M1307" s="92">
        <v>12</v>
      </c>
      <c r="N1307" s="92">
        <v>12</v>
      </c>
      <c r="O1307" s="92">
        <v>12</v>
      </c>
      <c r="P1307" s="92">
        <v>12</v>
      </c>
      <c r="Q1307" s="92"/>
      <c r="R1307" s="92"/>
      <c r="S1307" s="92"/>
      <c r="T1307" s="92"/>
      <c r="U1307" s="92"/>
      <c r="V1307" s="92"/>
      <c r="W1307" s="92"/>
      <c r="X1307" s="92"/>
      <c r="Y1307" s="92"/>
      <c r="Z1307" s="92"/>
      <c r="AA1307" s="92"/>
      <c r="AB1307" s="92"/>
      <c r="AC1307" s="92"/>
      <c r="AD1307" s="92"/>
      <c r="AE1307" s="92"/>
      <c r="AF1307" s="92"/>
      <c r="AG1307" s="92"/>
      <c r="AH1307" s="92"/>
      <c r="AI1307" s="110"/>
      <c r="AJ1307" s="111"/>
      <c r="AK1307" s="112"/>
      <c r="AL1307" s="92"/>
      <c r="AM1307" s="92"/>
      <c r="AN1307" s="92"/>
      <c r="AO1307" s="92"/>
      <c r="AP1307" s="92"/>
      <c r="AQ1307" s="92"/>
      <c r="AR1307" s="92"/>
      <c r="AS1307" s="92"/>
      <c r="AT1307" s="92"/>
      <c r="AU1307" s="92"/>
      <c r="AV1307" s="92"/>
      <c r="AW1307" s="92"/>
      <c r="AX1307" s="92"/>
      <c r="AY1307" s="92"/>
      <c r="AZ1307" s="92"/>
      <c r="BA1307" s="92"/>
      <c r="BB1307" s="92"/>
      <c r="BC1307" s="92"/>
      <c r="BD1307" s="83"/>
      <c r="BE1307" s="84"/>
      <c r="BF1307" s="84"/>
      <c r="BG1307" s="84"/>
      <c r="BH1307" s="85"/>
    </row>
    <row r="1308" spans="1:60" x14ac:dyDescent="0.2">
      <c r="A1308" s="2248"/>
      <c r="B1308" s="471" t="s">
        <v>471</v>
      </c>
      <c r="C1308" s="485" t="s">
        <v>68</v>
      </c>
      <c r="D1308" s="497" t="s">
        <v>1177</v>
      </c>
      <c r="E1308" s="485">
        <v>24</v>
      </c>
      <c r="F1308" s="778">
        <v>24</v>
      </c>
      <c r="G1308" s="495" t="s">
        <v>390</v>
      </c>
      <c r="H1308" s="81" t="s">
        <v>389</v>
      </c>
      <c r="I1308" s="92"/>
      <c r="J1308" s="92">
        <v>12</v>
      </c>
      <c r="K1308" s="92">
        <v>12</v>
      </c>
      <c r="L1308" s="92"/>
      <c r="M1308" s="92"/>
      <c r="N1308" s="92"/>
      <c r="O1308" s="92"/>
      <c r="P1308" s="92"/>
      <c r="Q1308" s="92"/>
      <c r="R1308" s="92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2"/>
      <c r="AE1308" s="92"/>
      <c r="AF1308" s="92"/>
      <c r="AG1308" s="92"/>
      <c r="AH1308" s="92"/>
      <c r="AI1308" s="110"/>
      <c r="AJ1308" s="111"/>
      <c r="AK1308" s="112"/>
      <c r="AL1308" s="92"/>
      <c r="AM1308" s="92"/>
      <c r="AN1308" s="92"/>
      <c r="AO1308" s="92"/>
      <c r="AP1308" s="92"/>
      <c r="AQ1308" s="92"/>
      <c r="AR1308" s="92"/>
      <c r="AS1308" s="92"/>
      <c r="AT1308" s="92"/>
      <c r="AU1308" s="92"/>
      <c r="AV1308" s="92"/>
      <c r="AW1308" s="92"/>
      <c r="AX1308" s="92"/>
      <c r="AY1308" s="92"/>
      <c r="AZ1308" s="92"/>
      <c r="BA1308" s="92"/>
      <c r="BB1308" s="92"/>
      <c r="BC1308" s="92"/>
      <c r="BD1308" s="83"/>
      <c r="BE1308" s="84"/>
      <c r="BF1308" s="84"/>
      <c r="BG1308" s="84"/>
      <c r="BH1308" s="85"/>
    </row>
    <row r="1309" spans="1:60" x14ac:dyDescent="0.2">
      <c r="A1309" s="2248"/>
      <c r="B1309" s="471" t="s">
        <v>471</v>
      </c>
      <c r="C1309" s="485" t="s">
        <v>51</v>
      </c>
      <c r="D1309" s="497" t="s">
        <v>10</v>
      </c>
      <c r="E1309" s="485">
        <v>120</v>
      </c>
      <c r="F1309" s="778">
        <v>120</v>
      </c>
      <c r="G1309" s="495" t="s">
        <v>371</v>
      </c>
      <c r="H1309" s="81" t="s">
        <v>395</v>
      </c>
      <c r="I1309" s="92"/>
      <c r="J1309" s="92"/>
      <c r="K1309" s="92"/>
      <c r="L1309" s="92"/>
      <c r="M1309" s="92"/>
      <c r="N1309" s="92"/>
      <c r="O1309" s="92"/>
      <c r="P1309" s="92"/>
      <c r="Q1309" s="92"/>
      <c r="R1309" s="92"/>
      <c r="S1309" s="92"/>
      <c r="T1309" s="92"/>
      <c r="U1309" s="92"/>
      <c r="V1309" s="92"/>
      <c r="W1309" s="92"/>
      <c r="X1309" s="92"/>
      <c r="Y1309" s="92"/>
      <c r="Z1309" s="92"/>
      <c r="AA1309" s="92"/>
      <c r="AB1309" s="92"/>
      <c r="AC1309" s="92"/>
      <c r="AD1309" s="92"/>
      <c r="AE1309" s="92"/>
      <c r="AF1309" s="92"/>
      <c r="AG1309" s="92"/>
      <c r="AH1309" s="92"/>
      <c r="AI1309" s="110"/>
      <c r="AJ1309" s="111"/>
      <c r="AK1309" s="112"/>
      <c r="AL1309" s="92"/>
      <c r="AM1309" s="92"/>
      <c r="AN1309" s="92"/>
      <c r="AO1309" s="92"/>
      <c r="AP1309" s="92"/>
      <c r="AQ1309" s="92"/>
      <c r="AR1309" s="92"/>
      <c r="AS1309" s="92"/>
      <c r="AT1309" s="92"/>
      <c r="AU1309" s="92"/>
      <c r="AV1309" s="92"/>
      <c r="AW1309" s="92"/>
      <c r="AX1309" s="92"/>
      <c r="AY1309" s="92"/>
      <c r="AZ1309" s="92"/>
      <c r="BA1309" s="92"/>
      <c r="BB1309" s="92"/>
      <c r="BC1309" s="92"/>
      <c r="BD1309" s="83"/>
      <c r="BE1309" s="84"/>
      <c r="BF1309" s="84"/>
      <c r="BG1309" s="84"/>
      <c r="BH1309" s="85"/>
    </row>
    <row r="1310" spans="1:60" x14ac:dyDescent="0.2">
      <c r="A1310" s="2249"/>
      <c r="B1310" s="823">
        <v>24</v>
      </c>
      <c r="C1310" s="499" t="s">
        <v>1816</v>
      </c>
      <c r="D1310" s="487" t="s">
        <v>843</v>
      </c>
      <c r="E1310" s="499">
        <f>SUM(E1297:E1309)</f>
        <v>544</v>
      </c>
      <c r="F1310" s="781">
        <f>SUM(F1297:F1309)</f>
        <v>544</v>
      </c>
      <c r="G1310" s="488"/>
      <c r="H1310" s="81"/>
      <c r="I1310" s="489">
        <f t="shared" ref="I1310:BC1310" si="113">SUM(I1297:I1309)</f>
        <v>0</v>
      </c>
      <c r="J1310" s="489">
        <f t="shared" si="113"/>
        <v>12</v>
      </c>
      <c r="K1310" s="489">
        <f t="shared" si="113"/>
        <v>12</v>
      </c>
      <c r="L1310" s="489">
        <f t="shared" si="113"/>
        <v>24</v>
      </c>
      <c r="M1310" s="489">
        <f t="shared" si="113"/>
        <v>24</v>
      </c>
      <c r="N1310" s="489">
        <f t="shared" si="113"/>
        <v>24</v>
      </c>
      <c r="O1310" s="489">
        <f t="shared" si="113"/>
        <v>24</v>
      </c>
      <c r="P1310" s="489">
        <f t="shared" si="113"/>
        <v>24</v>
      </c>
      <c r="Q1310" s="489">
        <f t="shared" si="113"/>
        <v>15</v>
      </c>
      <c r="R1310" s="489">
        <f t="shared" si="113"/>
        <v>30</v>
      </c>
      <c r="S1310" s="489">
        <f t="shared" si="113"/>
        <v>30</v>
      </c>
      <c r="T1310" s="489">
        <f t="shared" si="113"/>
        <v>30</v>
      </c>
      <c r="U1310" s="489">
        <f t="shared" si="113"/>
        <v>30</v>
      </c>
      <c r="V1310" s="489">
        <f t="shared" si="113"/>
        <v>30</v>
      </c>
      <c r="W1310" s="489">
        <f t="shared" si="113"/>
        <v>25</v>
      </c>
      <c r="X1310" s="489">
        <f t="shared" si="113"/>
        <v>15</v>
      </c>
      <c r="Y1310" s="489">
        <f t="shared" si="113"/>
        <v>15</v>
      </c>
      <c r="Z1310" s="489">
        <f t="shared" si="113"/>
        <v>15</v>
      </c>
      <c r="AA1310" s="489">
        <f t="shared" si="113"/>
        <v>15</v>
      </c>
      <c r="AB1310" s="489">
        <f t="shared" si="113"/>
        <v>15</v>
      </c>
      <c r="AC1310" s="489">
        <f t="shared" si="113"/>
        <v>15</v>
      </c>
      <c r="AD1310" s="489">
        <f t="shared" si="113"/>
        <v>0</v>
      </c>
      <c r="AE1310" s="489">
        <f t="shared" si="113"/>
        <v>0</v>
      </c>
      <c r="AF1310" s="489">
        <f t="shared" si="113"/>
        <v>0</v>
      </c>
      <c r="AG1310" s="489">
        <f t="shared" si="113"/>
        <v>0</v>
      </c>
      <c r="AH1310" s="489">
        <f t="shared" si="113"/>
        <v>0</v>
      </c>
      <c r="AI1310" s="110">
        <f t="shared" si="113"/>
        <v>0</v>
      </c>
      <c r="AJ1310" s="111">
        <f t="shared" si="113"/>
        <v>0</v>
      </c>
      <c r="AK1310" s="112">
        <f t="shared" si="113"/>
        <v>0</v>
      </c>
      <c r="AL1310" s="489">
        <f t="shared" si="113"/>
        <v>0</v>
      </c>
      <c r="AM1310" s="489">
        <f t="shared" si="113"/>
        <v>0</v>
      </c>
      <c r="AN1310" s="489">
        <f t="shared" si="113"/>
        <v>0</v>
      </c>
      <c r="AO1310" s="489">
        <f t="shared" si="113"/>
        <v>0</v>
      </c>
      <c r="AP1310" s="489">
        <f t="shared" si="113"/>
        <v>0</v>
      </c>
      <c r="AQ1310" s="489">
        <f t="shared" si="113"/>
        <v>0</v>
      </c>
      <c r="AR1310" s="489">
        <f t="shared" si="113"/>
        <v>0</v>
      </c>
      <c r="AS1310" s="489">
        <f t="shared" si="113"/>
        <v>0</v>
      </c>
      <c r="AT1310" s="489">
        <f t="shared" si="113"/>
        <v>0</v>
      </c>
      <c r="AU1310" s="489">
        <f t="shared" si="113"/>
        <v>0</v>
      </c>
      <c r="AV1310" s="489">
        <f t="shared" si="113"/>
        <v>0</v>
      </c>
      <c r="AW1310" s="489">
        <f t="shared" si="113"/>
        <v>0</v>
      </c>
      <c r="AX1310" s="489">
        <f t="shared" si="113"/>
        <v>0</v>
      </c>
      <c r="AY1310" s="489">
        <f t="shared" si="113"/>
        <v>0</v>
      </c>
      <c r="AZ1310" s="490">
        <f t="shared" si="113"/>
        <v>0</v>
      </c>
      <c r="BA1310" s="489">
        <f t="shared" si="113"/>
        <v>0</v>
      </c>
      <c r="BB1310" s="489">
        <f t="shared" si="113"/>
        <v>0</v>
      </c>
      <c r="BC1310" s="489">
        <f t="shared" si="113"/>
        <v>0</v>
      </c>
      <c r="BD1310" s="83"/>
      <c r="BE1310" s="84"/>
      <c r="BF1310" s="84"/>
      <c r="BG1310" s="84"/>
      <c r="BH1310" s="85"/>
    </row>
    <row r="1311" spans="1:60" x14ac:dyDescent="0.2">
      <c r="A1311" s="2247">
        <v>3</v>
      </c>
      <c r="B1311" s="807" t="s">
        <v>1216</v>
      </c>
      <c r="C1311" s="485" t="s">
        <v>153</v>
      </c>
      <c r="D1311" s="497" t="s">
        <v>148</v>
      </c>
      <c r="E1311" s="485">
        <v>30</v>
      </c>
      <c r="F1311" s="778">
        <v>30</v>
      </c>
      <c r="G1311" s="141" t="s">
        <v>376</v>
      </c>
      <c r="H1311" s="81" t="s">
        <v>419</v>
      </c>
      <c r="I1311" s="81"/>
      <c r="J1311" s="81"/>
      <c r="K1311" s="81"/>
      <c r="L1311" s="81"/>
      <c r="M1311" s="81"/>
      <c r="N1311" s="81"/>
      <c r="O1311" s="81"/>
      <c r="P1311" s="81"/>
      <c r="Q1311" s="81"/>
      <c r="R1311" s="81"/>
      <c r="S1311" s="81"/>
      <c r="T1311" s="81"/>
      <c r="U1311" s="81"/>
      <c r="V1311" s="81"/>
      <c r="W1311" s="81"/>
      <c r="X1311" s="81"/>
      <c r="Y1311" s="81"/>
      <c r="Z1311" s="92"/>
      <c r="AA1311" s="92"/>
      <c r="AB1311" s="92"/>
      <c r="AC1311" s="92"/>
      <c r="AD1311" s="92">
        <v>15</v>
      </c>
      <c r="AE1311" s="92">
        <v>15</v>
      </c>
      <c r="AF1311" s="92"/>
      <c r="AG1311" s="92"/>
      <c r="AH1311" s="92"/>
      <c r="AI1311" s="110"/>
      <c r="AJ1311" s="111"/>
      <c r="AK1311" s="112"/>
      <c r="AL1311" s="92"/>
      <c r="AM1311" s="92"/>
      <c r="AN1311" s="92"/>
      <c r="AO1311" s="92"/>
      <c r="AP1311" s="92"/>
      <c r="AQ1311" s="92"/>
      <c r="AR1311" s="92"/>
      <c r="AS1311" s="92"/>
      <c r="AT1311" s="92"/>
      <c r="AU1311" s="92"/>
      <c r="AV1311" s="92"/>
      <c r="AW1311" s="92"/>
      <c r="AX1311" s="92"/>
      <c r="AY1311" s="92"/>
      <c r="AZ1311" s="92"/>
      <c r="BA1311" s="92"/>
      <c r="BB1311" s="92"/>
      <c r="BC1311" s="92"/>
      <c r="BD1311" s="83"/>
      <c r="BE1311" s="84"/>
      <c r="BF1311" s="84"/>
      <c r="BG1311" s="84"/>
      <c r="BH1311" s="85"/>
    </row>
    <row r="1312" spans="1:60" x14ac:dyDescent="0.2">
      <c r="A1312" s="2248"/>
      <c r="B1312" s="807" t="s">
        <v>1216</v>
      </c>
      <c r="C1312" s="375" t="s">
        <v>154</v>
      </c>
      <c r="D1312" s="496" t="s">
        <v>136</v>
      </c>
      <c r="E1312" s="375">
        <v>15</v>
      </c>
      <c r="F1312" s="779">
        <v>15</v>
      </c>
      <c r="G1312" s="141" t="s">
        <v>378</v>
      </c>
      <c r="H1312" s="81" t="s">
        <v>418</v>
      </c>
      <c r="I1312" s="92"/>
      <c r="J1312" s="92"/>
      <c r="K1312" s="92"/>
      <c r="L1312" s="92"/>
      <c r="M1312" s="92"/>
      <c r="N1312" s="92"/>
      <c r="O1312" s="92"/>
      <c r="P1312" s="92"/>
      <c r="Q1312" s="92"/>
      <c r="R1312" s="92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2"/>
      <c r="AC1312" s="92"/>
      <c r="AD1312" s="92"/>
      <c r="AE1312" s="92"/>
      <c r="AF1312" s="92">
        <v>15</v>
      </c>
      <c r="AG1312" s="92"/>
      <c r="AH1312" s="92"/>
      <c r="AI1312" s="110"/>
      <c r="AJ1312" s="111"/>
      <c r="AK1312" s="112"/>
      <c r="AL1312" s="92"/>
      <c r="AM1312" s="92"/>
      <c r="AN1312" s="92"/>
      <c r="AO1312" s="92"/>
      <c r="AP1312" s="92"/>
      <c r="AQ1312" s="92"/>
      <c r="AR1312" s="92"/>
      <c r="AS1312" s="92"/>
      <c r="AT1312" s="92"/>
      <c r="AU1312" s="92"/>
      <c r="AV1312" s="92"/>
      <c r="AW1312" s="92"/>
      <c r="AX1312" s="92"/>
      <c r="AY1312" s="92"/>
      <c r="AZ1312" s="92"/>
      <c r="BA1312" s="92"/>
      <c r="BB1312" s="92"/>
      <c r="BC1312" s="92"/>
      <c r="BD1312" s="83"/>
      <c r="BE1312" s="84"/>
      <c r="BF1312" s="84"/>
      <c r="BG1312" s="84"/>
      <c r="BH1312" s="85"/>
    </row>
    <row r="1313" spans="1:60" x14ac:dyDescent="0.2">
      <c r="A1313" s="2248"/>
      <c r="B1313" s="807" t="s">
        <v>1216</v>
      </c>
      <c r="C1313" s="375" t="s">
        <v>155</v>
      </c>
      <c r="D1313" s="496" t="s">
        <v>149</v>
      </c>
      <c r="E1313" s="375">
        <v>30</v>
      </c>
      <c r="F1313" s="779">
        <v>30</v>
      </c>
      <c r="G1313" s="141" t="s">
        <v>329</v>
      </c>
      <c r="H1313" s="81" t="s">
        <v>416</v>
      </c>
      <c r="I1313" s="92"/>
      <c r="J1313" s="92"/>
      <c r="K1313" s="92"/>
      <c r="L1313" s="92"/>
      <c r="M1313" s="92"/>
      <c r="N1313" s="92"/>
      <c r="O1313" s="92"/>
      <c r="P1313" s="92"/>
      <c r="Q1313" s="92"/>
      <c r="R1313" s="92"/>
      <c r="S1313" s="92"/>
      <c r="T1313" s="92"/>
      <c r="U1313" s="92"/>
      <c r="V1313" s="92"/>
      <c r="W1313" s="92"/>
      <c r="X1313" s="92"/>
      <c r="Y1313" s="92"/>
      <c r="Z1313" s="92"/>
      <c r="AA1313" s="92"/>
      <c r="AB1313" s="92"/>
      <c r="AC1313" s="92"/>
      <c r="AD1313" s="92"/>
      <c r="AE1313" s="92"/>
      <c r="AF1313" s="92"/>
      <c r="AG1313" s="92">
        <v>15</v>
      </c>
      <c r="AH1313" s="92">
        <v>15</v>
      </c>
      <c r="AI1313" s="110"/>
      <c r="AJ1313" s="111"/>
      <c r="AK1313" s="112"/>
      <c r="AL1313" s="92"/>
      <c r="AM1313" s="92"/>
      <c r="AN1313" s="92"/>
      <c r="AO1313" s="92"/>
      <c r="AP1313" s="92"/>
      <c r="AQ1313" s="92"/>
      <c r="AR1313" s="92"/>
      <c r="AS1313" s="92"/>
      <c r="AT1313" s="92"/>
      <c r="AU1313" s="92"/>
      <c r="AV1313" s="92"/>
      <c r="AW1313" s="92"/>
      <c r="AX1313" s="92"/>
      <c r="AY1313" s="92"/>
      <c r="AZ1313" s="92"/>
      <c r="BA1313" s="92"/>
      <c r="BB1313" s="92"/>
      <c r="BC1313" s="92"/>
      <c r="BD1313" s="83"/>
      <c r="BE1313" s="84"/>
      <c r="BF1313" s="84"/>
      <c r="BG1313" s="84"/>
      <c r="BH1313" s="85"/>
    </row>
    <row r="1314" spans="1:60" x14ac:dyDescent="0.2">
      <c r="A1314" s="2248"/>
      <c r="B1314" s="807" t="s">
        <v>1216</v>
      </c>
      <c r="C1314" s="375" t="s">
        <v>156</v>
      </c>
      <c r="D1314" s="496" t="s">
        <v>862</v>
      </c>
      <c r="E1314" s="375">
        <v>45</v>
      </c>
      <c r="F1314" s="779">
        <v>45</v>
      </c>
      <c r="G1314" s="141" t="s">
        <v>863</v>
      </c>
      <c r="H1314" s="81" t="s">
        <v>414</v>
      </c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  <c r="S1314" s="92"/>
      <c r="T1314" s="92"/>
      <c r="U1314" s="92"/>
      <c r="V1314" s="92"/>
      <c r="W1314" s="92"/>
      <c r="X1314" s="92"/>
      <c r="Y1314" s="92"/>
      <c r="Z1314" s="92"/>
      <c r="AA1314" s="92"/>
      <c r="AB1314" s="92"/>
      <c r="AC1314" s="92"/>
      <c r="AD1314" s="92"/>
      <c r="AE1314" s="92"/>
      <c r="AF1314" s="92"/>
      <c r="AG1314" s="92"/>
      <c r="AH1314" s="92"/>
      <c r="AI1314" s="110"/>
      <c r="AJ1314" s="111"/>
      <c r="AK1314" s="112"/>
      <c r="AL1314" s="92">
        <v>15</v>
      </c>
      <c r="AM1314" s="92">
        <v>15</v>
      </c>
      <c r="AN1314" s="92">
        <v>15</v>
      </c>
      <c r="AO1314" s="92"/>
      <c r="AP1314" s="92"/>
      <c r="AQ1314" s="92"/>
      <c r="AR1314" s="92"/>
      <c r="AS1314" s="92"/>
      <c r="AT1314" s="92"/>
      <c r="AU1314" s="92"/>
      <c r="AV1314" s="92"/>
      <c r="AW1314" s="92"/>
      <c r="AX1314" s="92"/>
      <c r="AY1314" s="92"/>
      <c r="AZ1314" s="92"/>
      <c r="BA1314" s="92"/>
      <c r="BB1314" s="92"/>
      <c r="BC1314" s="92"/>
      <c r="BD1314" s="83"/>
      <c r="BE1314" s="84"/>
      <c r="BF1314" s="84"/>
      <c r="BG1314" s="84"/>
      <c r="BH1314" s="85"/>
    </row>
    <row r="1315" spans="1:60" x14ac:dyDescent="0.2">
      <c r="A1315" s="2248"/>
      <c r="B1315" s="807" t="s">
        <v>1216</v>
      </c>
      <c r="C1315" s="375" t="s">
        <v>157</v>
      </c>
      <c r="D1315" s="496" t="s">
        <v>124</v>
      </c>
      <c r="E1315" s="375">
        <v>45</v>
      </c>
      <c r="F1315" s="779">
        <v>45</v>
      </c>
      <c r="G1315" s="141" t="s">
        <v>365</v>
      </c>
      <c r="H1315" s="81" t="s">
        <v>130</v>
      </c>
      <c r="I1315" s="92"/>
      <c r="J1315" s="92"/>
      <c r="K1315" s="92"/>
      <c r="L1315" s="92"/>
      <c r="M1315" s="92"/>
      <c r="N1315" s="92"/>
      <c r="O1315" s="92"/>
      <c r="P1315" s="92"/>
      <c r="Q1315" s="92"/>
      <c r="R1315" s="92"/>
      <c r="S1315" s="92"/>
      <c r="T1315" s="92">
        <v>15</v>
      </c>
      <c r="U1315" s="92">
        <v>15</v>
      </c>
      <c r="V1315" s="92">
        <v>15</v>
      </c>
      <c r="W1315" s="92"/>
      <c r="X1315" s="92"/>
      <c r="Y1315" s="92"/>
      <c r="Z1315" s="92"/>
      <c r="AA1315" s="92"/>
      <c r="AB1315" s="92"/>
      <c r="AC1315" s="92"/>
      <c r="AD1315" s="92"/>
      <c r="AE1315" s="92"/>
      <c r="AF1315" s="92"/>
      <c r="AG1315" s="92"/>
      <c r="AH1315" s="92"/>
      <c r="AI1315" s="110"/>
      <c r="AJ1315" s="111"/>
      <c r="AK1315" s="112"/>
      <c r="AL1315" s="92"/>
      <c r="AM1315" s="92"/>
      <c r="AN1315" s="92"/>
      <c r="AO1315" s="92"/>
      <c r="AP1315" s="92"/>
      <c r="AQ1315" s="92"/>
      <c r="AR1315" s="92"/>
      <c r="AS1315" s="92"/>
      <c r="AT1315" s="92"/>
      <c r="AU1315" s="92"/>
      <c r="AV1315" s="92"/>
      <c r="AW1315" s="92"/>
      <c r="AX1315" s="92"/>
      <c r="AY1315" s="92"/>
      <c r="AZ1315" s="92"/>
      <c r="BA1315" s="92"/>
      <c r="BB1315" s="92"/>
      <c r="BC1315" s="92"/>
      <c r="BD1315" s="83"/>
      <c r="BE1315" s="84"/>
      <c r="BF1315" s="84"/>
      <c r="BG1315" s="84"/>
      <c r="BH1315" s="85"/>
    </row>
    <row r="1316" spans="1:60" x14ac:dyDescent="0.2">
      <c r="A1316" s="2248"/>
      <c r="B1316" s="807" t="s">
        <v>1216</v>
      </c>
      <c r="C1316" s="375" t="s">
        <v>158</v>
      </c>
      <c r="D1316" s="496" t="s">
        <v>852</v>
      </c>
      <c r="E1316" s="375">
        <v>90</v>
      </c>
      <c r="F1316" s="779">
        <v>90</v>
      </c>
      <c r="G1316" s="141" t="s">
        <v>379</v>
      </c>
      <c r="H1316" s="81" t="s">
        <v>147</v>
      </c>
      <c r="I1316" s="92"/>
      <c r="J1316" s="92"/>
      <c r="K1316" s="92"/>
      <c r="L1316" s="92"/>
      <c r="M1316" s="92"/>
      <c r="N1316" s="92"/>
      <c r="O1316" s="92"/>
      <c r="P1316" s="92"/>
      <c r="Q1316" s="92"/>
      <c r="R1316" s="92"/>
      <c r="S1316" s="92"/>
      <c r="T1316" s="92"/>
      <c r="U1316" s="92"/>
      <c r="V1316" s="92"/>
      <c r="W1316" s="92">
        <v>15</v>
      </c>
      <c r="X1316" s="92">
        <v>15</v>
      </c>
      <c r="Y1316" s="92">
        <v>15</v>
      </c>
      <c r="Z1316" s="92">
        <v>15</v>
      </c>
      <c r="AA1316" s="92">
        <v>15</v>
      </c>
      <c r="AB1316" s="92">
        <v>15</v>
      </c>
      <c r="AC1316" s="92"/>
      <c r="AD1316" s="92"/>
      <c r="AE1316" s="92"/>
      <c r="AF1316" s="92"/>
      <c r="AG1316" s="92"/>
      <c r="AH1316" s="92"/>
      <c r="AI1316" s="110"/>
      <c r="AJ1316" s="111"/>
      <c r="AK1316" s="112"/>
      <c r="AL1316" s="92"/>
      <c r="AM1316" s="92"/>
      <c r="AN1316" s="92"/>
      <c r="AO1316" s="92"/>
      <c r="AP1316" s="92"/>
      <c r="AQ1316" s="92"/>
      <c r="AR1316" s="92"/>
      <c r="AS1316" s="92"/>
      <c r="AT1316" s="92"/>
      <c r="AU1316" s="92"/>
      <c r="AV1316" s="92"/>
      <c r="AW1316" s="92"/>
      <c r="AX1316" s="92"/>
      <c r="AY1316" s="92"/>
      <c r="AZ1316" s="92"/>
      <c r="BA1316" s="92"/>
      <c r="BB1316" s="92"/>
      <c r="BC1316" s="92"/>
      <c r="BD1316" s="83"/>
      <c r="BE1316" s="84"/>
      <c r="BF1316" s="84"/>
      <c r="BG1316" s="84"/>
      <c r="BH1316" s="85"/>
    </row>
    <row r="1317" spans="1:60" x14ac:dyDescent="0.2">
      <c r="A1317" s="2248"/>
      <c r="B1317" s="807" t="s">
        <v>1216</v>
      </c>
      <c r="C1317" s="375" t="s">
        <v>67</v>
      </c>
      <c r="D1317" s="496" t="s">
        <v>1189</v>
      </c>
      <c r="E1317" s="375">
        <v>30</v>
      </c>
      <c r="F1317" s="779">
        <v>30</v>
      </c>
      <c r="G1317" s="141" t="s">
        <v>322</v>
      </c>
      <c r="H1317" s="81" t="s">
        <v>388</v>
      </c>
      <c r="I1317" s="92"/>
      <c r="J1317" s="92">
        <v>12</v>
      </c>
      <c r="K1317" s="92">
        <v>12</v>
      </c>
      <c r="L1317" s="92">
        <v>6</v>
      </c>
      <c r="M1317" s="92"/>
      <c r="N1317" s="92"/>
      <c r="O1317" s="92"/>
      <c r="P1317" s="92"/>
      <c r="Q1317" s="92"/>
      <c r="R1317" s="92"/>
      <c r="S1317" s="92"/>
      <c r="T1317" s="92"/>
      <c r="U1317" s="92"/>
      <c r="V1317" s="92"/>
      <c r="W1317" s="92"/>
      <c r="X1317" s="92"/>
      <c r="Y1317" s="92"/>
      <c r="Z1317" s="92"/>
      <c r="AA1317" s="92"/>
      <c r="AB1317" s="92"/>
      <c r="AC1317" s="92"/>
      <c r="AD1317" s="92"/>
      <c r="AE1317" s="92"/>
      <c r="AF1317" s="92"/>
      <c r="AG1317" s="92"/>
      <c r="AH1317" s="92"/>
      <c r="AI1317" s="110"/>
      <c r="AJ1317" s="111"/>
      <c r="AK1317" s="112"/>
      <c r="AL1317" s="92"/>
      <c r="AM1317" s="92"/>
      <c r="AN1317" s="92"/>
      <c r="AO1317" s="92"/>
      <c r="AP1317" s="92"/>
      <c r="AQ1317" s="92"/>
      <c r="AR1317" s="92"/>
      <c r="AS1317" s="92"/>
      <c r="AT1317" s="92"/>
      <c r="AU1317" s="92"/>
      <c r="AV1317" s="92"/>
      <c r="AW1317" s="92"/>
      <c r="AX1317" s="92"/>
      <c r="AY1317" s="92"/>
      <c r="AZ1317" s="92"/>
      <c r="BA1317" s="92"/>
      <c r="BB1317" s="92"/>
      <c r="BC1317" s="92"/>
      <c r="BD1317" s="83"/>
      <c r="BE1317" s="84"/>
      <c r="BF1317" s="84"/>
      <c r="BG1317" s="84"/>
      <c r="BH1317" s="85"/>
    </row>
    <row r="1318" spans="1:60" x14ac:dyDescent="0.2">
      <c r="A1318" s="2248"/>
      <c r="B1318" s="807" t="s">
        <v>1216</v>
      </c>
      <c r="C1318" s="375" t="s">
        <v>98</v>
      </c>
      <c r="D1318" s="496" t="s">
        <v>1173</v>
      </c>
      <c r="E1318" s="375">
        <v>90</v>
      </c>
      <c r="F1318" s="779">
        <v>90</v>
      </c>
      <c r="G1318" s="141" t="s">
        <v>322</v>
      </c>
      <c r="H1318" s="81" t="s">
        <v>388</v>
      </c>
      <c r="I1318" s="92"/>
      <c r="J1318" s="92"/>
      <c r="K1318" s="92"/>
      <c r="L1318" s="92">
        <v>6</v>
      </c>
      <c r="M1318" s="92">
        <v>12</v>
      </c>
      <c r="N1318" s="92">
        <v>12</v>
      </c>
      <c r="O1318" s="92">
        <v>12</v>
      </c>
      <c r="P1318" s="92">
        <v>12</v>
      </c>
      <c r="Q1318" s="92">
        <v>12</v>
      </c>
      <c r="R1318" s="92">
        <v>12</v>
      </c>
      <c r="S1318" s="92">
        <v>12</v>
      </c>
      <c r="T1318" s="92"/>
      <c r="U1318" s="92"/>
      <c r="V1318" s="92"/>
      <c r="W1318" s="92"/>
      <c r="X1318" s="92"/>
      <c r="Y1318" s="92"/>
      <c r="Z1318" s="92"/>
      <c r="AA1318" s="92"/>
      <c r="AB1318" s="92"/>
      <c r="AC1318" s="92"/>
      <c r="AD1318" s="92"/>
      <c r="AE1318" s="92"/>
      <c r="AF1318" s="92"/>
      <c r="AG1318" s="92"/>
      <c r="AH1318" s="92"/>
      <c r="AI1318" s="110"/>
      <c r="AJ1318" s="111"/>
      <c r="AK1318" s="112"/>
      <c r="AL1318" s="92"/>
      <c r="AM1318" s="92"/>
      <c r="AN1318" s="92"/>
      <c r="AO1318" s="92"/>
      <c r="AP1318" s="92"/>
      <c r="AQ1318" s="92"/>
      <c r="AR1318" s="92"/>
      <c r="AS1318" s="92"/>
      <c r="AT1318" s="92"/>
      <c r="AU1318" s="92"/>
      <c r="AV1318" s="92"/>
      <c r="AW1318" s="92"/>
      <c r="AX1318" s="92"/>
      <c r="AY1318" s="92"/>
      <c r="AZ1318" s="92"/>
      <c r="BA1318" s="92"/>
      <c r="BB1318" s="92"/>
      <c r="BC1318" s="92"/>
      <c r="BD1318" s="83"/>
      <c r="BE1318" s="84"/>
      <c r="BF1318" s="84"/>
      <c r="BG1318" s="84"/>
      <c r="BH1318" s="85"/>
    </row>
    <row r="1319" spans="1:60" x14ac:dyDescent="0.2">
      <c r="A1319" s="2248"/>
      <c r="B1319" s="807" t="s">
        <v>1216</v>
      </c>
      <c r="C1319" s="375" t="s">
        <v>98</v>
      </c>
      <c r="D1319" s="496" t="s">
        <v>1173</v>
      </c>
      <c r="E1319" s="375">
        <v>90</v>
      </c>
      <c r="F1319" s="779">
        <v>90</v>
      </c>
      <c r="G1319" s="141" t="s">
        <v>405</v>
      </c>
      <c r="H1319" s="81" t="s">
        <v>404</v>
      </c>
      <c r="I1319" s="92"/>
      <c r="J1319" s="92"/>
      <c r="K1319" s="92"/>
      <c r="L1319" s="92">
        <v>6</v>
      </c>
      <c r="M1319" s="92">
        <v>12</v>
      </c>
      <c r="N1319" s="92">
        <v>12</v>
      </c>
      <c r="O1319" s="92">
        <v>12</v>
      </c>
      <c r="P1319" s="92">
        <v>12</v>
      </c>
      <c r="Q1319" s="92">
        <v>12</v>
      </c>
      <c r="R1319" s="92">
        <v>12</v>
      </c>
      <c r="S1319" s="92">
        <v>12</v>
      </c>
      <c r="T1319" s="92"/>
      <c r="U1319" s="92"/>
      <c r="V1319" s="92"/>
      <c r="W1319" s="92"/>
      <c r="X1319" s="92"/>
      <c r="Y1319" s="92"/>
      <c r="Z1319" s="92"/>
      <c r="AA1319" s="92"/>
      <c r="AB1319" s="92"/>
      <c r="AC1319" s="92"/>
      <c r="AD1319" s="92"/>
      <c r="AE1319" s="92"/>
      <c r="AF1319" s="92"/>
      <c r="AG1319" s="92"/>
      <c r="AH1319" s="92"/>
      <c r="AI1319" s="110"/>
      <c r="AJ1319" s="111"/>
      <c r="AK1319" s="112"/>
      <c r="AL1319" s="92"/>
      <c r="AM1319" s="92"/>
      <c r="AN1319" s="92"/>
      <c r="AO1319" s="92"/>
      <c r="AP1319" s="92"/>
      <c r="AQ1319" s="92"/>
      <c r="AR1319" s="92"/>
      <c r="AS1319" s="92"/>
      <c r="AT1319" s="92"/>
      <c r="AU1319" s="92"/>
      <c r="AV1319" s="92"/>
      <c r="AW1319" s="92"/>
      <c r="AX1319" s="92"/>
      <c r="AY1319" s="92"/>
      <c r="AZ1319" s="92"/>
      <c r="BA1319" s="92"/>
      <c r="BB1319" s="92"/>
      <c r="BC1319" s="92"/>
      <c r="BD1319" s="83"/>
      <c r="BE1319" s="84"/>
      <c r="BF1319" s="84"/>
      <c r="BG1319" s="84"/>
      <c r="BH1319" s="85"/>
    </row>
    <row r="1320" spans="1:60" x14ac:dyDescent="0.2">
      <c r="A1320" s="2248"/>
      <c r="B1320" s="807" t="s">
        <v>1216</v>
      </c>
      <c r="C1320" s="375" t="s">
        <v>47</v>
      </c>
      <c r="D1320" s="496" t="s">
        <v>1174</v>
      </c>
      <c r="E1320" s="375">
        <v>90</v>
      </c>
      <c r="F1320" s="779">
        <v>90</v>
      </c>
      <c r="G1320" s="141" t="s">
        <v>441</v>
      </c>
      <c r="H1320" s="81" t="s">
        <v>231</v>
      </c>
      <c r="I1320" s="92"/>
      <c r="J1320" s="92"/>
      <c r="K1320" s="92"/>
      <c r="L1320" s="92"/>
      <c r="M1320" s="92"/>
      <c r="N1320" s="92"/>
      <c r="O1320" s="92"/>
      <c r="P1320" s="92"/>
      <c r="Q1320" s="92"/>
      <c r="R1320" s="92"/>
      <c r="S1320" s="92"/>
      <c r="T1320" s="92">
        <v>12</v>
      </c>
      <c r="U1320" s="92">
        <v>12</v>
      </c>
      <c r="V1320" s="92">
        <v>12</v>
      </c>
      <c r="W1320" s="92">
        <v>12</v>
      </c>
      <c r="X1320" s="92">
        <v>12</v>
      </c>
      <c r="Y1320" s="92">
        <v>12</v>
      </c>
      <c r="Z1320" s="92">
        <v>12</v>
      </c>
      <c r="AA1320" s="92">
        <v>6</v>
      </c>
      <c r="AB1320" s="92"/>
      <c r="AC1320" s="92"/>
      <c r="AD1320" s="92"/>
      <c r="AE1320" s="92"/>
      <c r="AF1320" s="92"/>
      <c r="AG1320" s="92"/>
      <c r="AH1320" s="92"/>
      <c r="AI1320" s="110"/>
      <c r="AJ1320" s="111"/>
      <c r="AK1320" s="112"/>
      <c r="AL1320" s="92"/>
      <c r="AM1320" s="92"/>
      <c r="AN1320" s="92"/>
      <c r="AO1320" s="92"/>
      <c r="AP1320" s="92"/>
      <c r="AQ1320" s="92"/>
      <c r="AR1320" s="92"/>
      <c r="AS1320" s="92"/>
      <c r="AT1320" s="92"/>
      <c r="AU1320" s="92"/>
      <c r="AV1320" s="92"/>
      <c r="AW1320" s="92"/>
      <c r="AX1320" s="92"/>
      <c r="AY1320" s="92"/>
      <c r="AZ1320" s="92"/>
      <c r="BA1320" s="92"/>
      <c r="BB1320" s="92"/>
      <c r="BC1320" s="92"/>
      <c r="BD1320" s="83"/>
      <c r="BE1320" s="84"/>
      <c r="BF1320" s="84"/>
      <c r="BG1320" s="84"/>
      <c r="BH1320" s="85"/>
    </row>
    <row r="1321" spans="1:60" x14ac:dyDescent="0.2">
      <c r="A1321" s="2248"/>
      <c r="B1321" s="807" t="s">
        <v>1216</v>
      </c>
      <c r="C1321" s="375" t="s">
        <v>47</v>
      </c>
      <c r="D1321" s="496" t="s">
        <v>1174</v>
      </c>
      <c r="E1321" s="375">
        <v>90</v>
      </c>
      <c r="F1321" s="779">
        <v>90</v>
      </c>
      <c r="G1321" s="141" t="s">
        <v>409</v>
      </c>
      <c r="H1321" s="81" t="s">
        <v>408</v>
      </c>
      <c r="I1321" s="92"/>
      <c r="J1321" s="92"/>
      <c r="K1321" s="92"/>
      <c r="L1321" s="92"/>
      <c r="M1321" s="92"/>
      <c r="N1321" s="92"/>
      <c r="O1321" s="92"/>
      <c r="P1321" s="92"/>
      <c r="Q1321" s="92"/>
      <c r="R1321" s="92"/>
      <c r="S1321" s="92"/>
      <c r="T1321" s="92">
        <v>12</v>
      </c>
      <c r="U1321" s="92">
        <v>12</v>
      </c>
      <c r="V1321" s="92">
        <v>12</v>
      </c>
      <c r="W1321" s="92">
        <v>12</v>
      </c>
      <c r="X1321" s="92">
        <v>12</v>
      </c>
      <c r="Y1321" s="92">
        <v>12</v>
      </c>
      <c r="Z1321" s="92">
        <v>12</v>
      </c>
      <c r="AA1321" s="92">
        <v>6</v>
      </c>
      <c r="AB1321" s="92"/>
      <c r="AC1321" s="92"/>
      <c r="AD1321" s="92"/>
      <c r="AE1321" s="92"/>
      <c r="AF1321" s="92"/>
      <c r="AG1321" s="92"/>
      <c r="AH1321" s="92"/>
      <c r="AI1321" s="110"/>
      <c r="AJ1321" s="111"/>
      <c r="AK1321" s="112"/>
      <c r="AL1321" s="92"/>
      <c r="AM1321" s="92"/>
      <c r="AN1321" s="92"/>
      <c r="AO1321" s="92"/>
      <c r="AP1321" s="92"/>
      <c r="AQ1321" s="92"/>
      <c r="AR1321" s="92"/>
      <c r="AS1321" s="92"/>
      <c r="AT1321" s="92"/>
      <c r="AU1321" s="92"/>
      <c r="AV1321" s="92"/>
      <c r="AW1321" s="92"/>
      <c r="AX1321" s="92"/>
      <c r="AY1321" s="92"/>
      <c r="AZ1321" s="92"/>
      <c r="BA1321" s="92"/>
      <c r="BB1321" s="92"/>
      <c r="BC1321" s="92"/>
      <c r="BD1321" s="83"/>
      <c r="BE1321" s="84"/>
      <c r="BF1321" s="84"/>
      <c r="BG1321" s="84"/>
      <c r="BH1321" s="85"/>
    </row>
    <row r="1322" spans="1:60" x14ac:dyDescent="0.2">
      <c r="A1322" s="2248"/>
      <c r="B1322" s="807" t="s">
        <v>1216</v>
      </c>
      <c r="C1322" s="375" t="s">
        <v>49</v>
      </c>
      <c r="D1322" s="496" t="s">
        <v>1175</v>
      </c>
      <c r="E1322" s="375">
        <v>90</v>
      </c>
      <c r="F1322" s="779">
        <v>90</v>
      </c>
      <c r="G1322" s="141" t="s">
        <v>411</v>
      </c>
      <c r="H1322" s="81" t="s">
        <v>410</v>
      </c>
      <c r="I1322" s="92"/>
      <c r="J1322" s="92"/>
      <c r="K1322" s="92"/>
      <c r="L1322" s="92"/>
      <c r="M1322" s="92"/>
      <c r="N1322" s="92"/>
      <c r="O1322" s="92"/>
      <c r="P1322" s="92"/>
      <c r="Q1322" s="92"/>
      <c r="R1322" s="92"/>
      <c r="S1322" s="92"/>
      <c r="T1322" s="92"/>
      <c r="U1322" s="92"/>
      <c r="V1322" s="92"/>
      <c r="W1322" s="92"/>
      <c r="X1322" s="92"/>
      <c r="Y1322" s="92"/>
      <c r="Z1322" s="92"/>
      <c r="AA1322" s="92">
        <v>6</v>
      </c>
      <c r="AB1322" s="92">
        <v>12</v>
      </c>
      <c r="AC1322" s="92">
        <v>12</v>
      </c>
      <c r="AD1322" s="92">
        <v>12</v>
      </c>
      <c r="AE1322" s="92">
        <v>12</v>
      </c>
      <c r="AF1322" s="92">
        <v>12</v>
      </c>
      <c r="AG1322" s="92">
        <v>12</v>
      </c>
      <c r="AH1322" s="92">
        <v>12</v>
      </c>
      <c r="AI1322" s="110"/>
      <c r="AJ1322" s="111"/>
      <c r="AK1322" s="112"/>
      <c r="AL1322" s="92"/>
      <c r="AM1322" s="92"/>
      <c r="AN1322" s="92"/>
      <c r="AO1322" s="92"/>
      <c r="AP1322" s="92"/>
      <c r="AQ1322" s="92"/>
      <c r="AR1322" s="92"/>
      <c r="AS1322" s="92"/>
      <c r="AT1322" s="92"/>
      <c r="AU1322" s="92"/>
      <c r="AV1322" s="92"/>
      <c r="AW1322" s="92"/>
      <c r="AX1322" s="92"/>
      <c r="AY1322" s="92"/>
      <c r="AZ1322" s="92"/>
      <c r="BA1322" s="92"/>
      <c r="BB1322" s="92"/>
      <c r="BC1322" s="92"/>
      <c r="BD1322" s="83"/>
      <c r="BE1322" s="84"/>
      <c r="BF1322" s="84"/>
      <c r="BG1322" s="84"/>
      <c r="BH1322" s="85"/>
    </row>
    <row r="1323" spans="1:60" x14ac:dyDescent="0.2">
      <c r="A1323" s="2248"/>
      <c r="B1323" s="807" t="s">
        <v>1216</v>
      </c>
      <c r="C1323" s="375" t="s">
        <v>49</v>
      </c>
      <c r="D1323" s="496" t="s">
        <v>1175</v>
      </c>
      <c r="E1323" s="375">
        <v>90</v>
      </c>
      <c r="F1323" s="779">
        <v>90</v>
      </c>
      <c r="G1323" s="141" t="s">
        <v>428</v>
      </c>
      <c r="H1323" s="81" t="s">
        <v>427</v>
      </c>
      <c r="I1323" s="92"/>
      <c r="J1323" s="92"/>
      <c r="K1323" s="92"/>
      <c r="L1323" s="92"/>
      <c r="M1323" s="92"/>
      <c r="N1323" s="92"/>
      <c r="O1323" s="92"/>
      <c r="P1323" s="92"/>
      <c r="Q1323" s="92"/>
      <c r="R1323" s="92"/>
      <c r="S1323" s="92"/>
      <c r="T1323" s="92"/>
      <c r="U1323" s="92"/>
      <c r="V1323" s="92"/>
      <c r="W1323" s="92"/>
      <c r="X1323" s="92"/>
      <c r="Y1323" s="92"/>
      <c r="Z1323" s="92"/>
      <c r="AA1323" s="92">
        <v>6</v>
      </c>
      <c r="AB1323" s="92">
        <v>12</v>
      </c>
      <c r="AC1323" s="92">
        <v>12</v>
      </c>
      <c r="AD1323" s="92">
        <v>12</v>
      </c>
      <c r="AE1323" s="92">
        <v>12</v>
      </c>
      <c r="AF1323" s="92">
        <v>12</v>
      </c>
      <c r="AG1323" s="92">
        <v>12</v>
      </c>
      <c r="AH1323" s="92">
        <v>12</v>
      </c>
      <c r="AI1323" s="110"/>
      <c r="AJ1323" s="111"/>
      <c r="AK1323" s="112"/>
      <c r="AL1323" s="92"/>
      <c r="AM1323" s="92"/>
      <c r="AN1323" s="92"/>
      <c r="AO1323" s="92"/>
      <c r="AP1323" s="92"/>
      <c r="AQ1323" s="92"/>
      <c r="AR1323" s="92"/>
      <c r="AS1323" s="92"/>
      <c r="AT1323" s="92"/>
      <c r="AU1323" s="92"/>
      <c r="AV1323" s="92"/>
      <c r="AW1323" s="92"/>
      <c r="AX1323" s="92"/>
      <c r="AY1323" s="92"/>
      <c r="AZ1323" s="92"/>
      <c r="BA1323" s="92"/>
      <c r="BB1323" s="92"/>
      <c r="BC1323" s="92"/>
      <c r="BD1323" s="83"/>
      <c r="BE1323" s="84"/>
      <c r="BF1323" s="84"/>
      <c r="BG1323" s="84"/>
      <c r="BH1323" s="85"/>
    </row>
    <row r="1324" spans="1:60" x14ac:dyDescent="0.2">
      <c r="A1324" s="2248"/>
      <c r="B1324" s="807" t="s">
        <v>1216</v>
      </c>
      <c r="C1324" s="375" t="s">
        <v>50</v>
      </c>
      <c r="D1324" s="496" t="s">
        <v>1176</v>
      </c>
      <c r="E1324" s="375">
        <v>60</v>
      </c>
      <c r="F1324" s="779">
        <v>60</v>
      </c>
      <c r="G1324" s="141" t="s">
        <v>400</v>
      </c>
      <c r="H1324" s="81" t="s">
        <v>399</v>
      </c>
      <c r="I1324" s="92"/>
      <c r="J1324" s="92"/>
      <c r="K1324" s="92"/>
      <c r="L1324" s="92"/>
      <c r="M1324" s="92"/>
      <c r="N1324" s="92"/>
      <c r="O1324" s="92"/>
      <c r="P1324" s="92"/>
      <c r="Q1324" s="92"/>
      <c r="R1324" s="92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2"/>
      <c r="AE1324" s="92"/>
      <c r="AF1324" s="92"/>
      <c r="AG1324" s="92"/>
      <c r="AH1324" s="92"/>
      <c r="AI1324" s="110"/>
      <c r="AJ1324" s="111"/>
      <c r="AK1324" s="112"/>
      <c r="AL1324" s="92">
        <v>12</v>
      </c>
      <c r="AM1324" s="92">
        <v>12</v>
      </c>
      <c r="AN1324" s="92">
        <v>12</v>
      </c>
      <c r="AO1324" s="92">
        <v>12</v>
      </c>
      <c r="AP1324" s="92">
        <v>12</v>
      </c>
      <c r="AQ1324" s="92"/>
      <c r="AR1324" s="92"/>
      <c r="AS1324" s="92"/>
      <c r="AT1324" s="92"/>
      <c r="AU1324" s="92"/>
      <c r="AV1324" s="92"/>
      <c r="AW1324" s="92"/>
      <c r="AX1324" s="92"/>
      <c r="AY1324" s="92"/>
      <c r="AZ1324" s="92"/>
      <c r="BA1324" s="92"/>
      <c r="BB1324" s="92"/>
      <c r="BC1324" s="92"/>
      <c r="BD1324" s="83"/>
      <c r="BE1324" s="84"/>
      <c r="BF1324" s="84"/>
      <c r="BG1324" s="84"/>
      <c r="BH1324" s="85"/>
    </row>
    <row r="1325" spans="1:60" x14ac:dyDescent="0.2">
      <c r="A1325" s="2248"/>
      <c r="B1325" s="807" t="s">
        <v>1216</v>
      </c>
      <c r="C1325" s="375" t="s">
        <v>50</v>
      </c>
      <c r="D1325" s="496" t="s">
        <v>1176</v>
      </c>
      <c r="E1325" s="375">
        <v>60</v>
      </c>
      <c r="F1325" s="779">
        <v>60</v>
      </c>
      <c r="G1325" s="141" t="s">
        <v>390</v>
      </c>
      <c r="H1325" s="81" t="s">
        <v>389</v>
      </c>
      <c r="I1325" s="92"/>
      <c r="J1325" s="92"/>
      <c r="K1325" s="92"/>
      <c r="L1325" s="92"/>
      <c r="M1325" s="92"/>
      <c r="N1325" s="92"/>
      <c r="O1325" s="92"/>
      <c r="P1325" s="92"/>
      <c r="Q1325" s="92"/>
      <c r="R1325" s="92"/>
      <c r="S1325" s="92"/>
      <c r="T1325" s="92"/>
      <c r="U1325" s="92"/>
      <c r="V1325" s="92"/>
      <c r="W1325" s="92"/>
      <c r="X1325" s="92"/>
      <c r="Y1325" s="92"/>
      <c r="Z1325" s="92"/>
      <c r="AA1325" s="92"/>
      <c r="AB1325" s="92"/>
      <c r="AC1325" s="92"/>
      <c r="AD1325" s="92"/>
      <c r="AE1325" s="92"/>
      <c r="AF1325" s="92"/>
      <c r="AG1325" s="92"/>
      <c r="AH1325" s="92"/>
      <c r="AI1325" s="110"/>
      <c r="AJ1325" s="111"/>
      <c r="AK1325" s="112"/>
      <c r="AL1325" s="92">
        <v>12</v>
      </c>
      <c r="AM1325" s="92">
        <v>12</v>
      </c>
      <c r="AN1325" s="92">
        <v>12</v>
      </c>
      <c r="AO1325" s="92">
        <v>12</v>
      </c>
      <c r="AP1325" s="92">
        <v>12</v>
      </c>
      <c r="AQ1325" s="92"/>
      <c r="AR1325" s="92"/>
      <c r="AS1325" s="92"/>
      <c r="AT1325" s="92"/>
      <c r="AU1325" s="92"/>
      <c r="AV1325" s="92"/>
      <c r="AW1325" s="92"/>
      <c r="AX1325" s="92"/>
      <c r="AY1325" s="92"/>
      <c r="AZ1325" s="92"/>
      <c r="BA1325" s="92"/>
      <c r="BB1325" s="92"/>
      <c r="BC1325" s="92"/>
      <c r="BD1325" s="83"/>
      <c r="BE1325" s="84"/>
      <c r="BF1325" s="84"/>
      <c r="BG1325" s="84"/>
      <c r="BH1325" s="85"/>
    </row>
    <row r="1326" spans="1:60" x14ac:dyDescent="0.2">
      <c r="A1326" s="2248"/>
      <c r="B1326" s="807" t="s">
        <v>1216</v>
      </c>
      <c r="C1326" s="375" t="s">
        <v>68</v>
      </c>
      <c r="D1326" s="496" t="s">
        <v>1177</v>
      </c>
      <c r="E1326" s="375">
        <v>60</v>
      </c>
      <c r="F1326" s="779">
        <v>60</v>
      </c>
      <c r="G1326" s="141" t="s">
        <v>393</v>
      </c>
      <c r="H1326" s="81" t="s">
        <v>392</v>
      </c>
      <c r="I1326" s="92"/>
      <c r="J1326" s="92"/>
      <c r="K1326" s="92"/>
      <c r="L1326" s="92"/>
      <c r="M1326" s="92"/>
      <c r="N1326" s="92"/>
      <c r="O1326" s="92"/>
      <c r="P1326" s="92"/>
      <c r="Q1326" s="92"/>
      <c r="R1326" s="92"/>
      <c r="S1326" s="92"/>
      <c r="T1326" s="92"/>
      <c r="U1326" s="92"/>
      <c r="V1326" s="92"/>
      <c r="W1326" s="92"/>
      <c r="X1326" s="92"/>
      <c r="Y1326" s="92"/>
      <c r="Z1326" s="92"/>
      <c r="AA1326" s="92"/>
      <c r="AB1326" s="92"/>
      <c r="AC1326" s="92"/>
      <c r="AD1326" s="92"/>
      <c r="AE1326" s="92"/>
      <c r="AF1326" s="92"/>
      <c r="AG1326" s="92"/>
      <c r="AH1326" s="92"/>
      <c r="AI1326" s="110"/>
      <c r="AJ1326" s="111"/>
      <c r="AK1326" s="112"/>
      <c r="AL1326" s="92"/>
      <c r="AM1326" s="92"/>
      <c r="AN1326" s="92"/>
      <c r="AO1326" s="92"/>
      <c r="AP1326" s="92"/>
      <c r="AQ1326" s="92">
        <v>12</v>
      </c>
      <c r="AR1326" s="92">
        <v>12</v>
      </c>
      <c r="AS1326" s="92">
        <v>12</v>
      </c>
      <c r="AT1326" s="92">
        <v>12</v>
      </c>
      <c r="AU1326" s="92">
        <v>12</v>
      </c>
      <c r="AV1326" s="92"/>
      <c r="AW1326" s="92"/>
      <c r="AX1326" s="92"/>
      <c r="AY1326" s="92"/>
      <c r="AZ1326" s="92"/>
      <c r="BA1326" s="92"/>
      <c r="BB1326" s="92"/>
      <c r="BC1326" s="92"/>
      <c r="BD1326" s="83"/>
      <c r="BE1326" s="84"/>
      <c r="BF1326" s="84"/>
      <c r="BG1326" s="84"/>
      <c r="BH1326" s="85"/>
    </row>
    <row r="1327" spans="1:60" x14ac:dyDescent="0.2">
      <c r="A1327" s="2248"/>
      <c r="B1327" s="807" t="s">
        <v>1216</v>
      </c>
      <c r="C1327" s="375" t="s">
        <v>68</v>
      </c>
      <c r="D1327" s="496" t="s">
        <v>1177</v>
      </c>
      <c r="E1327" s="375">
        <v>60</v>
      </c>
      <c r="F1327" s="779">
        <v>60</v>
      </c>
      <c r="G1327" s="141" t="s">
        <v>327</v>
      </c>
      <c r="H1327" s="81" t="s">
        <v>391</v>
      </c>
      <c r="I1327" s="92"/>
      <c r="J1327" s="92"/>
      <c r="K1327" s="92"/>
      <c r="L1327" s="92"/>
      <c r="M1327" s="92"/>
      <c r="N1327" s="92"/>
      <c r="O1327" s="92"/>
      <c r="P1327" s="92"/>
      <c r="Q1327" s="92"/>
      <c r="R1327" s="92"/>
      <c r="S1327" s="92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92"/>
      <c r="AF1327" s="92"/>
      <c r="AG1327" s="92"/>
      <c r="AH1327" s="92"/>
      <c r="AI1327" s="110"/>
      <c r="AJ1327" s="111"/>
      <c r="AK1327" s="112"/>
      <c r="AL1327" s="92"/>
      <c r="AM1327" s="92"/>
      <c r="AN1327" s="92"/>
      <c r="AO1327" s="92"/>
      <c r="AP1327" s="92"/>
      <c r="AQ1327" s="92">
        <v>12</v>
      </c>
      <c r="AR1327" s="92">
        <v>12</v>
      </c>
      <c r="AS1327" s="92">
        <v>12</v>
      </c>
      <c r="AT1327" s="92">
        <v>12</v>
      </c>
      <c r="AU1327" s="92">
        <v>12</v>
      </c>
      <c r="AV1327" s="92"/>
      <c r="AW1327" s="92"/>
      <c r="AX1327" s="92"/>
      <c r="AY1327" s="92"/>
      <c r="AZ1327" s="92"/>
      <c r="BA1327" s="92"/>
      <c r="BB1327" s="92"/>
      <c r="BC1327" s="92"/>
      <c r="BD1327" s="83"/>
      <c r="BE1327" s="84"/>
      <c r="BF1327" s="84"/>
      <c r="BG1327" s="84"/>
      <c r="BH1327" s="85"/>
    </row>
    <row r="1328" spans="1:60" x14ac:dyDescent="0.2">
      <c r="A1328" s="2248"/>
      <c r="B1328" s="807" t="s">
        <v>1216</v>
      </c>
      <c r="C1328" s="375" t="s">
        <v>51</v>
      </c>
      <c r="D1328" s="496" t="s">
        <v>10</v>
      </c>
      <c r="E1328" s="375">
        <v>120</v>
      </c>
      <c r="F1328" s="779">
        <v>120</v>
      </c>
      <c r="G1328" s="141" t="s">
        <v>397</v>
      </c>
      <c r="H1328" s="81" t="s">
        <v>396</v>
      </c>
      <c r="I1328" s="92"/>
      <c r="J1328" s="92"/>
      <c r="K1328" s="92"/>
      <c r="L1328" s="92"/>
      <c r="M1328" s="92"/>
      <c r="N1328" s="92"/>
      <c r="O1328" s="92"/>
      <c r="P1328" s="92"/>
      <c r="Q1328" s="92"/>
      <c r="R1328" s="92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92"/>
      <c r="AF1328" s="92"/>
      <c r="AG1328" s="92"/>
      <c r="AH1328" s="92"/>
      <c r="AI1328" s="110"/>
      <c r="AJ1328" s="111"/>
      <c r="AK1328" s="112"/>
      <c r="AL1328" s="92"/>
      <c r="AM1328" s="92"/>
      <c r="AN1328" s="92"/>
      <c r="AO1328" s="92"/>
      <c r="AP1328" s="92"/>
      <c r="AQ1328" s="92"/>
      <c r="AR1328" s="92"/>
      <c r="AS1328" s="92"/>
      <c r="AT1328" s="92"/>
      <c r="AU1328" s="92"/>
      <c r="AV1328" s="92"/>
      <c r="AW1328" s="92"/>
      <c r="AX1328" s="92"/>
      <c r="AY1328" s="92"/>
      <c r="AZ1328" s="92"/>
      <c r="BA1328" s="92"/>
      <c r="BB1328" s="92"/>
      <c r="BC1328" s="92"/>
      <c r="BD1328" s="83"/>
      <c r="BE1328" s="84"/>
      <c r="BF1328" s="84"/>
      <c r="BG1328" s="84"/>
      <c r="BH1328" s="85"/>
    </row>
    <row r="1329" spans="1:60" x14ac:dyDescent="0.2">
      <c r="A1329" s="2249"/>
      <c r="B1329" s="220">
        <v>20</v>
      </c>
      <c r="C1329" s="499" t="s">
        <v>1816</v>
      </c>
      <c r="D1329" s="487" t="s">
        <v>843</v>
      </c>
      <c r="E1329" s="499">
        <f>SUM(E1311:E1328)</f>
        <v>1185</v>
      </c>
      <c r="F1329" s="781">
        <f>SUM(F1311:F1328)</f>
        <v>1185</v>
      </c>
      <c r="G1329" s="488"/>
      <c r="H1329" s="81"/>
      <c r="I1329" s="489">
        <f t="shared" ref="I1329:BC1329" si="114">SUM(I1311:I1328)</f>
        <v>0</v>
      </c>
      <c r="J1329" s="490">
        <f t="shared" si="114"/>
        <v>12</v>
      </c>
      <c r="K1329" s="489">
        <f t="shared" si="114"/>
        <v>12</v>
      </c>
      <c r="L1329" s="489">
        <f t="shared" si="114"/>
        <v>18</v>
      </c>
      <c r="M1329" s="489">
        <f t="shared" si="114"/>
        <v>24</v>
      </c>
      <c r="N1329" s="489">
        <f t="shared" si="114"/>
        <v>24</v>
      </c>
      <c r="O1329" s="489">
        <f t="shared" si="114"/>
        <v>24</v>
      </c>
      <c r="P1329" s="489">
        <f t="shared" si="114"/>
        <v>24</v>
      </c>
      <c r="Q1329" s="489">
        <f t="shared" si="114"/>
        <v>24</v>
      </c>
      <c r="R1329" s="489">
        <f t="shared" si="114"/>
        <v>24</v>
      </c>
      <c r="S1329" s="489">
        <f t="shared" si="114"/>
        <v>24</v>
      </c>
      <c r="T1329" s="489">
        <f t="shared" si="114"/>
        <v>39</v>
      </c>
      <c r="U1329" s="489">
        <f t="shared" si="114"/>
        <v>39</v>
      </c>
      <c r="V1329" s="489">
        <f t="shared" si="114"/>
        <v>39</v>
      </c>
      <c r="W1329" s="489">
        <f t="shared" si="114"/>
        <v>39</v>
      </c>
      <c r="X1329" s="489">
        <f t="shared" si="114"/>
        <v>39</v>
      </c>
      <c r="Y1329" s="489">
        <f t="shared" si="114"/>
        <v>39</v>
      </c>
      <c r="Z1329" s="489">
        <f t="shared" si="114"/>
        <v>39</v>
      </c>
      <c r="AA1329" s="489">
        <f t="shared" si="114"/>
        <v>39</v>
      </c>
      <c r="AB1329" s="489">
        <f t="shared" si="114"/>
        <v>39</v>
      </c>
      <c r="AC1329" s="489">
        <f t="shared" si="114"/>
        <v>24</v>
      </c>
      <c r="AD1329" s="489">
        <f t="shared" si="114"/>
        <v>39</v>
      </c>
      <c r="AE1329" s="489">
        <f t="shared" si="114"/>
        <v>39</v>
      </c>
      <c r="AF1329" s="489">
        <f t="shared" si="114"/>
        <v>39</v>
      </c>
      <c r="AG1329" s="489">
        <f t="shared" si="114"/>
        <v>39</v>
      </c>
      <c r="AH1329" s="489">
        <f t="shared" si="114"/>
        <v>39</v>
      </c>
      <c r="AI1329" s="500">
        <f t="shared" si="114"/>
        <v>0</v>
      </c>
      <c r="AJ1329" s="501">
        <f t="shared" si="114"/>
        <v>0</v>
      </c>
      <c r="AK1329" s="502">
        <f t="shared" si="114"/>
        <v>0</v>
      </c>
      <c r="AL1329" s="489">
        <f t="shared" si="114"/>
        <v>39</v>
      </c>
      <c r="AM1329" s="489">
        <f t="shared" si="114"/>
        <v>39</v>
      </c>
      <c r="AN1329" s="489">
        <f t="shared" si="114"/>
        <v>39</v>
      </c>
      <c r="AO1329" s="489">
        <f t="shared" si="114"/>
        <v>24</v>
      </c>
      <c r="AP1329" s="489">
        <f t="shared" si="114"/>
        <v>24</v>
      </c>
      <c r="AQ1329" s="489">
        <f t="shared" si="114"/>
        <v>24</v>
      </c>
      <c r="AR1329" s="489">
        <f t="shared" si="114"/>
        <v>24</v>
      </c>
      <c r="AS1329" s="489">
        <f t="shared" si="114"/>
        <v>24</v>
      </c>
      <c r="AT1329" s="489">
        <f t="shared" si="114"/>
        <v>24</v>
      </c>
      <c r="AU1329" s="489">
        <f t="shared" si="114"/>
        <v>24</v>
      </c>
      <c r="AV1329" s="489">
        <f t="shared" si="114"/>
        <v>0</v>
      </c>
      <c r="AW1329" s="489">
        <f t="shared" si="114"/>
        <v>0</v>
      </c>
      <c r="AX1329" s="489">
        <f t="shared" si="114"/>
        <v>0</v>
      </c>
      <c r="AY1329" s="489">
        <f t="shared" si="114"/>
        <v>0</v>
      </c>
      <c r="AZ1329" s="490">
        <f t="shared" si="114"/>
        <v>0</v>
      </c>
      <c r="BA1329" s="489">
        <f t="shared" si="114"/>
        <v>0</v>
      </c>
      <c r="BB1329" s="489">
        <f t="shared" si="114"/>
        <v>0</v>
      </c>
      <c r="BC1329" s="489">
        <f t="shared" si="114"/>
        <v>0</v>
      </c>
      <c r="BD1329" s="503"/>
      <c r="BE1329" s="504"/>
      <c r="BF1329" s="504"/>
      <c r="BG1329" s="504"/>
      <c r="BH1329" s="505"/>
    </row>
    <row r="1330" spans="1:60" x14ac:dyDescent="0.2">
      <c r="F1330" s="589"/>
    </row>
    <row r="1331" spans="1:60" ht="18.75" x14ac:dyDescent="0.2">
      <c r="A1331" s="71" t="s">
        <v>1217</v>
      </c>
      <c r="F1331" s="589"/>
    </row>
    <row r="1332" spans="1:60" ht="15" customHeight="1" x14ac:dyDescent="0.2">
      <c r="A1332" s="2234" t="s">
        <v>3</v>
      </c>
      <c r="B1332" s="2234" t="s">
        <v>28</v>
      </c>
      <c r="C1332" s="2237" t="s">
        <v>835</v>
      </c>
      <c r="D1332" s="2240" t="s">
        <v>836</v>
      </c>
      <c r="E1332" s="2231" t="s">
        <v>837</v>
      </c>
      <c r="F1332" s="2246" t="s">
        <v>837</v>
      </c>
      <c r="G1332" s="2231" t="s">
        <v>838</v>
      </c>
      <c r="H1332" s="2232" t="s">
        <v>839</v>
      </c>
      <c r="I1332" s="2233"/>
      <c r="J1332" s="2233"/>
      <c r="K1332" s="2233"/>
      <c r="L1332" s="2233"/>
      <c r="M1332" s="2233"/>
      <c r="N1332" s="2225">
        <v>44440</v>
      </c>
      <c r="O1332" s="2225"/>
      <c r="P1332" s="2225"/>
      <c r="Q1332" s="2225"/>
      <c r="R1332" s="2225">
        <v>44470</v>
      </c>
      <c r="S1332" s="2225"/>
      <c r="T1332" s="2225"/>
      <c r="U1332" s="2225"/>
      <c r="V1332" s="2225"/>
      <c r="W1332" s="2225">
        <v>44501</v>
      </c>
      <c r="X1332" s="2225"/>
      <c r="Y1332" s="2225"/>
      <c r="Z1332" s="2225"/>
      <c r="AA1332" s="2225">
        <v>44531</v>
      </c>
      <c r="AB1332" s="2225"/>
      <c r="AC1332" s="2225"/>
      <c r="AD1332" s="2225"/>
      <c r="AE1332" s="2229" t="s">
        <v>831</v>
      </c>
      <c r="AF1332" s="2229"/>
      <c r="AG1332" s="2229"/>
      <c r="AH1332" s="2229"/>
      <c r="AI1332" s="2229"/>
      <c r="AJ1332" s="2225">
        <v>44593</v>
      </c>
      <c r="AK1332" s="2225"/>
      <c r="AL1332" s="2225"/>
      <c r="AM1332" s="2225"/>
      <c r="AN1332" s="2225">
        <v>44621</v>
      </c>
      <c r="AO1332" s="2225"/>
      <c r="AP1332" s="2225"/>
      <c r="AQ1332" s="2225"/>
      <c r="AR1332" s="2225">
        <v>44652</v>
      </c>
      <c r="AS1332" s="2225"/>
      <c r="AT1332" s="2225"/>
      <c r="AU1332" s="2225"/>
      <c r="AV1332" s="2225">
        <v>44682</v>
      </c>
      <c r="AW1332" s="2225"/>
      <c r="AX1332" s="2225"/>
      <c r="AY1332" s="2225"/>
      <c r="AZ1332" s="2225"/>
      <c r="BA1332" s="2225">
        <v>44713</v>
      </c>
      <c r="BB1332" s="2225"/>
      <c r="BC1332" s="2225"/>
      <c r="BD1332" s="2225"/>
      <c r="BE1332" s="2225">
        <v>44743</v>
      </c>
      <c r="BF1332" s="2225"/>
      <c r="BG1332" s="2225"/>
      <c r="BH1332" s="2225"/>
    </row>
    <row r="1333" spans="1:60" ht="12.75" x14ac:dyDescent="0.2">
      <c r="A1333" s="2235"/>
      <c r="B1333" s="2235"/>
      <c r="C1333" s="2238"/>
      <c r="D1333" s="2238"/>
      <c r="E1333" s="2231"/>
      <c r="F1333" s="2246"/>
      <c r="G1333" s="2231"/>
      <c r="H1333" s="2231"/>
      <c r="I1333" s="74">
        <v>1</v>
      </c>
      <c r="J1333" s="74">
        <v>2</v>
      </c>
      <c r="K1333" s="74">
        <v>3</v>
      </c>
      <c r="L1333" s="74">
        <v>4</v>
      </c>
      <c r="M1333" s="74">
        <v>5</v>
      </c>
      <c r="N1333" s="74">
        <v>6</v>
      </c>
      <c r="O1333" s="74">
        <v>7</v>
      </c>
      <c r="P1333" s="74">
        <v>8</v>
      </c>
      <c r="Q1333" s="74">
        <v>9</v>
      </c>
      <c r="R1333" s="74">
        <v>10</v>
      </c>
      <c r="S1333" s="74">
        <v>11</v>
      </c>
      <c r="T1333" s="74">
        <v>12</v>
      </c>
      <c r="U1333" s="74">
        <v>13</v>
      </c>
      <c r="V1333" s="74">
        <v>14</v>
      </c>
      <c r="W1333" s="74">
        <v>15</v>
      </c>
      <c r="X1333" s="74">
        <v>16</v>
      </c>
      <c r="Y1333" s="74">
        <v>17</v>
      </c>
      <c r="Z1333" s="74">
        <v>18</v>
      </c>
      <c r="AA1333" s="74">
        <v>19</v>
      </c>
      <c r="AB1333" s="74">
        <v>20</v>
      </c>
      <c r="AC1333" s="74">
        <v>21</v>
      </c>
      <c r="AD1333" s="74">
        <v>22</v>
      </c>
      <c r="AE1333" s="74">
        <v>23</v>
      </c>
      <c r="AF1333" s="74">
        <v>24</v>
      </c>
      <c r="AG1333" s="74">
        <v>25</v>
      </c>
      <c r="AH1333" s="74">
        <v>26</v>
      </c>
      <c r="AI1333" s="74">
        <v>27</v>
      </c>
      <c r="AJ1333" s="74">
        <v>28</v>
      </c>
      <c r="AK1333" s="74">
        <v>29</v>
      </c>
      <c r="AL1333" s="74">
        <v>30</v>
      </c>
      <c r="AM1333" s="74">
        <v>31</v>
      </c>
      <c r="AN1333" s="74">
        <v>32</v>
      </c>
      <c r="AO1333" s="74">
        <v>33</v>
      </c>
      <c r="AP1333" s="74">
        <v>34</v>
      </c>
      <c r="AQ1333" s="74">
        <v>35</v>
      </c>
      <c r="AR1333" s="74">
        <v>36</v>
      </c>
      <c r="AS1333" s="74">
        <v>37</v>
      </c>
      <c r="AT1333" s="74">
        <v>38</v>
      </c>
      <c r="AU1333" s="74">
        <v>39</v>
      </c>
      <c r="AV1333" s="74">
        <v>40</v>
      </c>
      <c r="AW1333" s="74">
        <v>41</v>
      </c>
      <c r="AX1333" s="74">
        <v>42</v>
      </c>
      <c r="AY1333" s="74">
        <v>43</v>
      </c>
      <c r="AZ1333" s="74">
        <v>44</v>
      </c>
      <c r="BA1333" s="74">
        <v>45</v>
      </c>
      <c r="BB1333" s="74">
        <v>46</v>
      </c>
      <c r="BC1333" s="74">
        <v>47</v>
      </c>
      <c r="BD1333" s="74">
        <v>48</v>
      </c>
      <c r="BE1333" s="74">
        <v>49</v>
      </c>
      <c r="BF1333" s="74">
        <v>50</v>
      </c>
      <c r="BG1333" s="74">
        <v>51</v>
      </c>
      <c r="BH1333" s="74">
        <v>52</v>
      </c>
    </row>
    <row r="1334" spans="1:60" ht="12.75" x14ac:dyDescent="0.2">
      <c r="A1334" s="2235"/>
      <c r="B1334" s="2235"/>
      <c r="C1334" s="2238"/>
      <c r="D1334" s="2238"/>
      <c r="E1334" s="2231"/>
      <c r="F1334" s="2246"/>
      <c r="G1334" s="2231"/>
      <c r="H1334" s="2231"/>
      <c r="I1334" s="75">
        <v>26</v>
      </c>
      <c r="J1334" s="75">
        <v>2</v>
      </c>
      <c r="K1334" s="75">
        <v>9</v>
      </c>
      <c r="L1334" s="75">
        <v>16</v>
      </c>
      <c r="M1334" s="75">
        <v>23</v>
      </c>
      <c r="N1334" s="75">
        <v>30</v>
      </c>
      <c r="O1334" s="75">
        <v>6</v>
      </c>
      <c r="P1334" s="75">
        <v>13</v>
      </c>
      <c r="Q1334" s="75">
        <v>20</v>
      </c>
      <c r="R1334" s="75">
        <v>27</v>
      </c>
      <c r="S1334" s="75">
        <v>4</v>
      </c>
      <c r="T1334" s="75">
        <v>11</v>
      </c>
      <c r="U1334" s="75">
        <v>18</v>
      </c>
      <c r="V1334" s="75">
        <v>25</v>
      </c>
      <c r="W1334" s="75">
        <v>1</v>
      </c>
      <c r="X1334" s="75">
        <v>8</v>
      </c>
      <c r="Y1334" s="75">
        <v>15</v>
      </c>
      <c r="Z1334" s="75">
        <v>22</v>
      </c>
      <c r="AA1334" s="75">
        <v>29</v>
      </c>
      <c r="AB1334" s="75">
        <v>6</v>
      </c>
      <c r="AC1334" s="75">
        <v>13</v>
      </c>
      <c r="AD1334" s="75">
        <v>20</v>
      </c>
      <c r="AE1334" s="75">
        <v>27</v>
      </c>
      <c r="AF1334" s="75">
        <v>3</v>
      </c>
      <c r="AG1334" s="75">
        <v>10</v>
      </c>
      <c r="AH1334" s="75">
        <v>17</v>
      </c>
      <c r="AI1334" s="75">
        <v>24</v>
      </c>
      <c r="AJ1334" s="75">
        <v>31</v>
      </c>
      <c r="AK1334" s="75">
        <v>7</v>
      </c>
      <c r="AL1334" s="75">
        <v>14</v>
      </c>
      <c r="AM1334" s="75">
        <v>21</v>
      </c>
      <c r="AN1334" s="75">
        <v>28</v>
      </c>
      <c r="AO1334" s="75">
        <v>7</v>
      </c>
      <c r="AP1334" s="75">
        <v>14</v>
      </c>
      <c r="AQ1334" s="75">
        <v>21</v>
      </c>
      <c r="AR1334" s="75">
        <v>28</v>
      </c>
      <c r="AS1334" s="75">
        <v>4</v>
      </c>
      <c r="AT1334" s="75">
        <v>11</v>
      </c>
      <c r="AU1334" s="75">
        <v>18</v>
      </c>
      <c r="AV1334" s="75">
        <v>25</v>
      </c>
      <c r="AW1334" s="75">
        <v>2</v>
      </c>
      <c r="AX1334" s="75">
        <v>9</v>
      </c>
      <c r="AY1334" s="75">
        <v>16</v>
      </c>
      <c r="AZ1334" s="75">
        <v>23</v>
      </c>
      <c r="BA1334" s="75">
        <v>30</v>
      </c>
      <c r="BB1334" s="75">
        <v>6</v>
      </c>
      <c r="BC1334" s="75">
        <v>13</v>
      </c>
      <c r="BD1334" s="75">
        <v>20</v>
      </c>
      <c r="BE1334" s="75">
        <v>27</v>
      </c>
      <c r="BF1334" s="75">
        <v>4</v>
      </c>
      <c r="BG1334" s="75">
        <v>11</v>
      </c>
      <c r="BH1334" s="75">
        <v>18</v>
      </c>
    </row>
    <row r="1335" spans="1:60" ht="12.75" x14ac:dyDescent="0.2">
      <c r="A1335" s="2236"/>
      <c r="B1335" s="2236"/>
      <c r="C1335" s="2239"/>
      <c r="D1335" s="2239"/>
      <c r="E1335" s="2231"/>
      <c r="F1335" s="2246"/>
      <c r="G1335" s="2231"/>
      <c r="H1335" s="2231"/>
      <c r="I1335" s="75">
        <v>1</v>
      </c>
      <c r="J1335" s="75">
        <v>8</v>
      </c>
      <c r="K1335" s="75">
        <v>15</v>
      </c>
      <c r="L1335" s="75">
        <v>22</v>
      </c>
      <c r="M1335" s="75">
        <v>29</v>
      </c>
      <c r="N1335" s="75">
        <v>5</v>
      </c>
      <c r="O1335" s="75">
        <v>12</v>
      </c>
      <c r="P1335" s="75">
        <v>19</v>
      </c>
      <c r="Q1335" s="75">
        <v>26</v>
      </c>
      <c r="R1335" s="75">
        <v>3</v>
      </c>
      <c r="S1335" s="75">
        <v>10</v>
      </c>
      <c r="T1335" s="75">
        <v>17</v>
      </c>
      <c r="U1335" s="75">
        <v>24</v>
      </c>
      <c r="V1335" s="75">
        <v>31</v>
      </c>
      <c r="W1335" s="75">
        <v>7</v>
      </c>
      <c r="X1335" s="75">
        <v>14</v>
      </c>
      <c r="Y1335" s="75">
        <v>21</v>
      </c>
      <c r="Z1335" s="75">
        <v>28</v>
      </c>
      <c r="AA1335" s="75">
        <v>5</v>
      </c>
      <c r="AB1335" s="75">
        <v>12</v>
      </c>
      <c r="AC1335" s="75">
        <v>19</v>
      </c>
      <c r="AD1335" s="75">
        <v>26</v>
      </c>
      <c r="AE1335" s="75">
        <v>2</v>
      </c>
      <c r="AF1335" s="75">
        <v>9</v>
      </c>
      <c r="AG1335" s="75">
        <v>16</v>
      </c>
      <c r="AH1335" s="75">
        <v>23</v>
      </c>
      <c r="AI1335" s="506">
        <v>30</v>
      </c>
      <c r="AJ1335" s="506">
        <v>6</v>
      </c>
      <c r="AK1335" s="506">
        <v>13</v>
      </c>
      <c r="AL1335" s="75">
        <v>20</v>
      </c>
      <c r="AM1335" s="75">
        <v>27</v>
      </c>
      <c r="AN1335" s="75">
        <v>6</v>
      </c>
      <c r="AO1335" s="75">
        <v>13</v>
      </c>
      <c r="AP1335" s="75">
        <v>20</v>
      </c>
      <c r="AQ1335" s="75">
        <v>27</v>
      </c>
      <c r="AR1335" s="75">
        <v>3</v>
      </c>
      <c r="AS1335" s="75">
        <v>10</v>
      </c>
      <c r="AT1335" s="75">
        <v>17</v>
      </c>
      <c r="AU1335" s="75">
        <v>24</v>
      </c>
      <c r="AV1335" s="75">
        <v>1</v>
      </c>
      <c r="AW1335" s="75">
        <v>8</v>
      </c>
      <c r="AX1335" s="75">
        <v>15</v>
      </c>
      <c r="AY1335" s="75">
        <v>22</v>
      </c>
      <c r="AZ1335" s="75">
        <v>29</v>
      </c>
      <c r="BA1335" s="75">
        <v>5</v>
      </c>
      <c r="BB1335" s="75">
        <v>12</v>
      </c>
      <c r="BC1335" s="75">
        <v>19</v>
      </c>
      <c r="BD1335" s="75">
        <v>26</v>
      </c>
      <c r="BE1335" s="75">
        <v>3</v>
      </c>
      <c r="BF1335" s="506">
        <v>10</v>
      </c>
      <c r="BG1335" s="506">
        <v>17</v>
      </c>
      <c r="BH1335" s="506">
        <v>24</v>
      </c>
    </row>
    <row r="1336" spans="1:60" x14ac:dyDescent="0.2">
      <c r="A1336" s="2247">
        <v>1</v>
      </c>
      <c r="B1336" s="507" t="s">
        <v>472</v>
      </c>
      <c r="C1336" s="508" t="s">
        <v>45</v>
      </c>
      <c r="D1336" s="508" t="s">
        <v>1200</v>
      </c>
      <c r="E1336" s="508">
        <v>60</v>
      </c>
      <c r="F1336" s="2177">
        <v>60</v>
      </c>
      <c r="G1336" s="509" t="s">
        <v>327</v>
      </c>
      <c r="H1336" s="81" t="s">
        <v>391</v>
      </c>
      <c r="I1336" s="510">
        <v>40</v>
      </c>
      <c r="J1336" s="510">
        <v>20</v>
      </c>
      <c r="K1336" s="490"/>
      <c r="L1336" s="490"/>
      <c r="M1336" s="490"/>
      <c r="N1336" s="490"/>
      <c r="O1336" s="490"/>
      <c r="P1336" s="490"/>
      <c r="Q1336" s="490"/>
      <c r="R1336" s="490"/>
      <c r="S1336" s="490"/>
      <c r="T1336" s="490"/>
      <c r="U1336" s="490"/>
      <c r="V1336" s="490"/>
      <c r="W1336" s="490"/>
      <c r="X1336" s="490"/>
      <c r="Y1336" s="490"/>
      <c r="Z1336" s="490"/>
      <c r="AA1336" s="490"/>
      <c r="AB1336" s="490"/>
      <c r="AC1336" s="490"/>
      <c r="AD1336" s="490"/>
      <c r="AE1336" s="490"/>
      <c r="AF1336" s="490"/>
      <c r="AG1336" s="510"/>
      <c r="AH1336" s="511"/>
      <c r="AI1336" s="86"/>
      <c r="AJ1336" s="87"/>
      <c r="AK1336" s="88"/>
      <c r="AL1336" s="512"/>
      <c r="AM1336" s="510"/>
      <c r="AN1336" s="510"/>
      <c r="AO1336" s="510"/>
      <c r="AP1336" s="510"/>
      <c r="AQ1336" s="510"/>
      <c r="AR1336" s="510"/>
      <c r="AS1336" s="510"/>
      <c r="AT1336" s="510"/>
      <c r="AU1336" s="510"/>
      <c r="AV1336" s="510"/>
      <c r="AW1336" s="510"/>
      <c r="AX1336" s="510"/>
      <c r="AY1336" s="510"/>
      <c r="AZ1336" s="510"/>
      <c r="BA1336" s="510"/>
      <c r="BB1336" s="510"/>
      <c r="BC1336" s="510"/>
      <c r="BD1336" s="510"/>
      <c r="BE1336" s="511"/>
      <c r="BF1336" s="84"/>
      <c r="BG1336" s="84"/>
      <c r="BH1336" s="85"/>
    </row>
    <row r="1337" spans="1:60" x14ac:dyDescent="0.2">
      <c r="A1337" s="2248"/>
      <c r="B1337" s="507" t="s">
        <v>472</v>
      </c>
      <c r="C1337" s="508" t="s">
        <v>466</v>
      </c>
      <c r="D1337" s="508" t="s">
        <v>1201</v>
      </c>
      <c r="E1337" s="508">
        <v>60</v>
      </c>
      <c r="F1337" s="2177">
        <v>60</v>
      </c>
      <c r="G1337" s="513" t="s">
        <v>327</v>
      </c>
      <c r="H1337" s="81" t="s">
        <v>391</v>
      </c>
      <c r="I1337" s="510"/>
      <c r="J1337" s="510"/>
      <c r="K1337" s="92">
        <v>20</v>
      </c>
      <c r="L1337" s="92">
        <v>20</v>
      </c>
      <c r="M1337" s="92">
        <v>20</v>
      </c>
      <c r="N1337" s="92"/>
      <c r="O1337" s="92"/>
      <c r="P1337" s="92"/>
      <c r="Q1337" s="92"/>
      <c r="R1337" s="92"/>
      <c r="S1337" s="490"/>
      <c r="T1337" s="490"/>
      <c r="U1337" s="490"/>
      <c r="V1337" s="490"/>
      <c r="W1337" s="490"/>
      <c r="X1337" s="490"/>
      <c r="Y1337" s="490"/>
      <c r="Z1337" s="490"/>
      <c r="AA1337" s="490"/>
      <c r="AB1337" s="490"/>
      <c r="AC1337" s="490"/>
      <c r="AD1337" s="490"/>
      <c r="AE1337" s="490"/>
      <c r="AF1337" s="490"/>
      <c r="AG1337" s="510"/>
      <c r="AH1337" s="511"/>
      <c r="AI1337" s="83"/>
      <c r="AJ1337" s="84"/>
      <c r="AK1337" s="85"/>
      <c r="AL1337" s="512"/>
      <c r="AM1337" s="510"/>
      <c r="AN1337" s="510"/>
      <c r="AO1337" s="510"/>
      <c r="AP1337" s="510"/>
      <c r="AQ1337" s="510"/>
      <c r="AR1337" s="510"/>
      <c r="AS1337" s="510"/>
      <c r="AT1337" s="510"/>
      <c r="AU1337" s="510"/>
      <c r="AV1337" s="510"/>
      <c r="AW1337" s="510"/>
      <c r="AX1337" s="510"/>
      <c r="AY1337" s="510"/>
      <c r="AZ1337" s="510"/>
      <c r="BA1337" s="510"/>
      <c r="BB1337" s="510"/>
      <c r="BC1337" s="510"/>
      <c r="BD1337" s="510"/>
      <c r="BE1337" s="511"/>
      <c r="BF1337" s="84"/>
      <c r="BG1337" s="84"/>
      <c r="BH1337" s="85"/>
    </row>
    <row r="1338" spans="1:60" ht="15" x14ac:dyDescent="0.2">
      <c r="A1338" s="2248"/>
      <c r="B1338" s="507" t="s">
        <v>472</v>
      </c>
      <c r="C1338" s="508" t="s">
        <v>468</v>
      </c>
      <c r="D1338" s="508" t="s">
        <v>1178</v>
      </c>
      <c r="E1338" s="508">
        <v>60</v>
      </c>
      <c r="F1338" s="2177">
        <v>60</v>
      </c>
      <c r="G1338" s="509" t="s">
        <v>327</v>
      </c>
      <c r="H1338" s="81" t="s">
        <v>391</v>
      </c>
      <c r="I1338" s="510"/>
      <c r="J1338" s="109"/>
      <c r="K1338" s="109"/>
      <c r="L1338" s="92"/>
      <c r="M1338" s="92"/>
      <c r="N1338" s="92">
        <v>20</v>
      </c>
      <c r="O1338" s="92">
        <v>20</v>
      </c>
      <c r="P1338" s="92">
        <v>20</v>
      </c>
      <c r="Q1338" s="92"/>
      <c r="R1338" s="92"/>
      <c r="S1338" s="490"/>
      <c r="T1338" s="490"/>
      <c r="U1338" s="490"/>
      <c r="V1338" s="490"/>
      <c r="W1338" s="490"/>
      <c r="X1338" s="490"/>
      <c r="Y1338" s="490"/>
      <c r="Z1338" s="490"/>
      <c r="AA1338" s="490"/>
      <c r="AB1338" s="490"/>
      <c r="AC1338" s="490"/>
      <c r="AD1338" s="490"/>
      <c r="AE1338" s="490"/>
      <c r="AF1338" s="490"/>
      <c r="AG1338" s="510"/>
      <c r="AH1338" s="511"/>
      <c r="AI1338" s="83"/>
      <c r="AJ1338" s="84"/>
      <c r="AK1338" s="85"/>
      <c r="AL1338" s="512"/>
      <c r="AM1338" s="510"/>
      <c r="AN1338" s="510"/>
      <c r="AO1338" s="510"/>
      <c r="AP1338" s="510"/>
      <c r="AQ1338" s="510"/>
      <c r="AR1338" s="510"/>
      <c r="AS1338" s="510"/>
      <c r="AT1338" s="510"/>
      <c r="AU1338" s="510"/>
      <c r="AV1338" s="510"/>
      <c r="AW1338" s="510"/>
      <c r="AX1338" s="510"/>
      <c r="AY1338" s="510"/>
      <c r="AZ1338" s="510"/>
      <c r="BA1338" s="510"/>
      <c r="BB1338" s="510"/>
      <c r="BC1338" s="510"/>
      <c r="BD1338" s="510"/>
      <c r="BE1338" s="511"/>
      <c r="BF1338" s="84"/>
      <c r="BG1338" s="84"/>
      <c r="BH1338" s="85"/>
    </row>
    <row r="1339" spans="1:60" ht="15" x14ac:dyDescent="0.2">
      <c r="A1339" s="2248"/>
      <c r="B1339" s="507" t="s">
        <v>472</v>
      </c>
      <c r="C1339" s="508" t="s">
        <v>458</v>
      </c>
      <c r="D1339" s="514" t="s">
        <v>1190</v>
      </c>
      <c r="E1339" s="514">
        <v>60</v>
      </c>
      <c r="F1339" s="2178">
        <v>60</v>
      </c>
      <c r="G1339" s="509" t="s">
        <v>400</v>
      </c>
      <c r="H1339" s="81" t="s">
        <v>399</v>
      </c>
      <c r="I1339" s="510"/>
      <c r="J1339" s="109"/>
      <c r="K1339" s="109"/>
      <c r="L1339" s="92"/>
      <c r="M1339" s="92"/>
      <c r="N1339" s="92"/>
      <c r="O1339" s="92"/>
      <c r="P1339" s="92"/>
      <c r="Q1339" s="92">
        <v>20</v>
      </c>
      <c r="R1339" s="92">
        <v>20</v>
      </c>
      <c r="S1339" s="92">
        <v>20</v>
      </c>
      <c r="T1339" s="92"/>
      <c r="U1339" s="92"/>
      <c r="V1339" s="92"/>
      <c r="W1339" s="92"/>
      <c r="X1339" s="92"/>
      <c r="Y1339" s="92"/>
      <c r="Z1339" s="92"/>
      <c r="AA1339" s="490"/>
      <c r="AB1339" s="490"/>
      <c r="AC1339" s="490"/>
      <c r="AD1339" s="490"/>
      <c r="AE1339" s="490"/>
      <c r="AF1339" s="490"/>
      <c r="AG1339" s="510"/>
      <c r="AH1339" s="511"/>
      <c r="AI1339" s="83"/>
      <c r="AJ1339" s="84"/>
      <c r="AK1339" s="85"/>
      <c r="AL1339" s="512"/>
      <c r="AM1339" s="510"/>
      <c r="AN1339" s="510"/>
      <c r="AO1339" s="510"/>
      <c r="AP1339" s="510"/>
      <c r="AQ1339" s="510"/>
      <c r="AR1339" s="510"/>
      <c r="AS1339" s="510"/>
      <c r="AT1339" s="510"/>
      <c r="AU1339" s="510"/>
      <c r="AV1339" s="510"/>
      <c r="AW1339" s="510"/>
      <c r="AX1339" s="510"/>
      <c r="AY1339" s="510"/>
      <c r="AZ1339" s="510"/>
      <c r="BA1339" s="510"/>
      <c r="BB1339" s="510"/>
      <c r="BC1339" s="510"/>
      <c r="BD1339" s="510"/>
      <c r="BE1339" s="511"/>
      <c r="BF1339" s="84"/>
      <c r="BG1339" s="84"/>
      <c r="BH1339" s="85"/>
    </row>
    <row r="1340" spans="1:60" ht="15" x14ac:dyDescent="0.2">
      <c r="A1340" s="2248"/>
      <c r="B1340" s="507" t="s">
        <v>472</v>
      </c>
      <c r="C1340" s="508" t="s">
        <v>460</v>
      </c>
      <c r="D1340" s="508" t="s">
        <v>1192</v>
      </c>
      <c r="E1340" s="508">
        <v>60</v>
      </c>
      <c r="F1340" s="2177">
        <v>60</v>
      </c>
      <c r="G1340" s="509" t="s">
        <v>400</v>
      </c>
      <c r="H1340" s="81" t="s">
        <v>399</v>
      </c>
      <c r="I1340" s="510"/>
      <c r="J1340" s="510"/>
      <c r="K1340" s="490"/>
      <c r="L1340" s="490"/>
      <c r="M1340" s="490"/>
      <c r="N1340" s="109"/>
      <c r="O1340" s="109"/>
      <c r="P1340" s="109"/>
      <c r="Q1340" s="490"/>
      <c r="R1340" s="490"/>
      <c r="S1340" s="92"/>
      <c r="T1340" s="92">
        <v>20</v>
      </c>
      <c r="U1340" s="92">
        <v>20</v>
      </c>
      <c r="V1340" s="92">
        <v>20</v>
      </c>
      <c r="W1340" s="92"/>
      <c r="X1340" s="92"/>
      <c r="Y1340" s="92"/>
      <c r="Z1340" s="92"/>
      <c r="AA1340" s="490"/>
      <c r="AB1340" s="490"/>
      <c r="AC1340" s="490"/>
      <c r="AD1340" s="490"/>
      <c r="AE1340" s="490"/>
      <c r="AF1340" s="490"/>
      <c r="AG1340" s="510"/>
      <c r="AH1340" s="511"/>
      <c r="AI1340" s="83"/>
      <c r="AJ1340" s="84"/>
      <c r="AK1340" s="85"/>
      <c r="AL1340" s="512"/>
      <c r="AM1340" s="510"/>
      <c r="AN1340" s="510"/>
      <c r="AO1340" s="510"/>
      <c r="AP1340" s="510"/>
      <c r="AQ1340" s="510"/>
      <c r="AR1340" s="510"/>
      <c r="AS1340" s="510"/>
      <c r="AT1340" s="510"/>
      <c r="AU1340" s="510"/>
      <c r="AV1340" s="510"/>
      <c r="AW1340" s="510"/>
      <c r="AX1340" s="510"/>
      <c r="AY1340" s="510"/>
      <c r="AZ1340" s="510"/>
      <c r="BA1340" s="510"/>
      <c r="BB1340" s="510"/>
      <c r="BC1340" s="510"/>
      <c r="BD1340" s="510"/>
      <c r="BE1340" s="511"/>
      <c r="BF1340" s="84"/>
      <c r="BG1340" s="84"/>
      <c r="BH1340" s="85"/>
    </row>
    <row r="1341" spans="1:60" ht="15" x14ac:dyDescent="0.2">
      <c r="A1341" s="2248"/>
      <c r="B1341" s="507" t="s">
        <v>472</v>
      </c>
      <c r="C1341" s="515" t="s">
        <v>95</v>
      </c>
      <c r="D1341" s="515" t="s">
        <v>1218</v>
      </c>
      <c r="E1341" s="515">
        <v>30</v>
      </c>
      <c r="F1341" s="2177">
        <v>30</v>
      </c>
      <c r="G1341" s="509" t="s">
        <v>400</v>
      </c>
      <c r="H1341" s="81" t="s">
        <v>399</v>
      </c>
      <c r="I1341" s="510"/>
      <c r="J1341" s="510"/>
      <c r="K1341" s="490"/>
      <c r="L1341" s="490"/>
      <c r="M1341" s="490"/>
      <c r="N1341" s="490"/>
      <c r="O1341" s="490"/>
      <c r="P1341" s="109"/>
      <c r="Q1341" s="109"/>
      <c r="R1341" s="109"/>
      <c r="S1341" s="92"/>
      <c r="T1341" s="92"/>
      <c r="U1341" s="92"/>
      <c r="V1341" s="92"/>
      <c r="W1341" s="92">
        <v>20</v>
      </c>
      <c r="X1341" s="92">
        <v>10</v>
      </c>
      <c r="Y1341" s="92"/>
      <c r="Z1341" s="92"/>
      <c r="AA1341" s="490"/>
      <c r="AB1341" s="490"/>
      <c r="AC1341" s="490"/>
      <c r="AD1341" s="490"/>
      <c r="AE1341" s="490"/>
      <c r="AF1341" s="490"/>
      <c r="AG1341" s="510"/>
      <c r="AH1341" s="511"/>
      <c r="AI1341" s="83"/>
      <c r="AJ1341" s="84"/>
      <c r="AK1341" s="85"/>
      <c r="AL1341" s="512"/>
      <c r="AM1341" s="510"/>
      <c r="AN1341" s="510"/>
      <c r="AO1341" s="510"/>
      <c r="AP1341" s="510"/>
      <c r="AQ1341" s="510"/>
      <c r="AR1341" s="510"/>
      <c r="AS1341" s="510"/>
      <c r="AT1341" s="510"/>
      <c r="AU1341" s="510"/>
      <c r="AV1341" s="510"/>
      <c r="AW1341" s="510"/>
      <c r="AX1341" s="510"/>
      <c r="AY1341" s="510"/>
      <c r="AZ1341" s="510"/>
      <c r="BA1341" s="510"/>
      <c r="BB1341" s="510"/>
      <c r="BC1341" s="510"/>
      <c r="BD1341" s="510"/>
      <c r="BE1341" s="511"/>
      <c r="BF1341" s="84"/>
      <c r="BG1341" s="84"/>
      <c r="BH1341" s="85"/>
    </row>
    <row r="1342" spans="1:60" ht="15" x14ac:dyDescent="0.2">
      <c r="A1342" s="2248"/>
      <c r="B1342" s="507" t="s">
        <v>472</v>
      </c>
      <c r="C1342" s="508" t="s">
        <v>462</v>
      </c>
      <c r="D1342" s="508" t="s">
        <v>10</v>
      </c>
      <c r="E1342" s="508">
        <v>270</v>
      </c>
      <c r="F1342" s="2177">
        <v>270</v>
      </c>
      <c r="G1342" s="513" t="s">
        <v>400</v>
      </c>
      <c r="H1342" s="81" t="s">
        <v>399</v>
      </c>
      <c r="I1342" s="510"/>
      <c r="J1342" s="510"/>
      <c r="K1342" s="490"/>
      <c r="L1342" s="490"/>
      <c r="M1342" s="490"/>
      <c r="N1342" s="490"/>
      <c r="O1342" s="490"/>
      <c r="P1342" s="490"/>
      <c r="Q1342" s="490"/>
      <c r="R1342" s="490"/>
      <c r="S1342" s="109"/>
      <c r="T1342" s="109"/>
      <c r="U1342" s="490"/>
      <c r="V1342" s="490"/>
      <c r="W1342" s="490"/>
      <c r="X1342" s="490"/>
      <c r="Y1342" s="490"/>
      <c r="Z1342" s="490"/>
      <c r="AA1342" s="490"/>
      <c r="AB1342" s="490"/>
      <c r="AC1342" s="490"/>
      <c r="AD1342" s="490"/>
      <c r="AE1342" s="490"/>
      <c r="AF1342" s="490"/>
      <c r="AG1342" s="510"/>
      <c r="AH1342" s="511"/>
      <c r="AI1342" s="83"/>
      <c r="AJ1342" s="84"/>
      <c r="AK1342" s="85"/>
      <c r="AL1342" s="512"/>
      <c r="AM1342" s="510"/>
      <c r="AN1342" s="510"/>
      <c r="AO1342" s="510"/>
      <c r="AP1342" s="510"/>
      <c r="AQ1342" s="510"/>
      <c r="AR1342" s="510"/>
      <c r="AS1342" s="510"/>
      <c r="AT1342" s="510"/>
      <c r="AU1342" s="510"/>
      <c r="AV1342" s="510"/>
      <c r="AW1342" s="510"/>
      <c r="AX1342" s="510"/>
      <c r="AY1342" s="510"/>
      <c r="AZ1342" s="510"/>
      <c r="BA1342" s="510"/>
      <c r="BB1342" s="510"/>
      <c r="BC1342" s="510"/>
      <c r="BD1342" s="510"/>
      <c r="BE1342" s="511"/>
      <c r="BF1342" s="84"/>
      <c r="BG1342" s="84"/>
      <c r="BH1342" s="85"/>
    </row>
    <row r="1343" spans="1:60" x14ac:dyDescent="0.2">
      <c r="A1343" s="2249"/>
      <c r="B1343" s="498"/>
      <c r="C1343" s="403"/>
      <c r="D1343" s="487" t="s">
        <v>843</v>
      </c>
      <c r="E1343" s="403">
        <f>SUM(E1336:E1342)</f>
        <v>600</v>
      </c>
      <c r="F1343" s="779">
        <f>SUM(F1336:F1342)</f>
        <v>600</v>
      </c>
      <c r="G1343" s="488"/>
      <c r="H1343" s="488"/>
      <c r="I1343" s="510">
        <v>40</v>
      </c>
      <c r="J1343" s="489">
        <f t="shared" ref="J1343:BE1343" si="115">SUM(J1336:J1342)</f>
        <v>20</v>
      </c>
      <c r="K1343" s="489">
        <f t="shared" si="115"/>
        <v>20</v>
      </c>
      <c r="L1343" s="489">
        <f t="shared" si="115"/>
        <v>20</v>
      </c>
      <c r="M1343" s="489">
        <f t="shared" si="115"/>
        <v>20</v>
      </c>
      <c r="N1343" s="489">
        <f t="shared" si="115"/>
        <v>20</v>
      </c>
      <c r="O1343" s="489">
        <f t="shared" si="115"/>
        <v>20</v>
      </c>
      <c r="P1343" s="489">
        <f t="shared" si="115"/>
        <v>20</v>
      </c>
      <c r="Q1343" s="489">
        <f t="shared" si="115"/>
        <v>20</v>
      </c>
      <c r="R1343" s="489">
        <f t="shared" si="115"/>
        <v>20</v>
      </c>
      <c r="S1343" s="489">
        <f t="shared" si="115"/>
        <v>20</v>
      </c>
      <c r="T1343" s="489">
        <f t="shared" si="115"/>
        <v>20</v>
      </c>
      <c r="U1343" s="489">
        <f t="shared" si="115"/>
        <v>20</v>
      </c>
      <c r="V1343" s="489">
        <f t="shared" si="115"/>
        <v>20</v>
      </c>
      <c r="W1343" s="489">
        <f t="shared" si="115"/>
        <v>20</v>
      </c>
      <c r="X1343" s="489">
        <f t="shared" si="115"/>
        <v>10</v>
      </c>
      <c r="Y1343" s="489">
        <f t="shared" si="115"/>
        <v>0</v>
      </c>
      <c r="Z1343" s="489">
        <f t="shared" si="115"/>
        <v>0</v>
      </c>
      <c r="AA1343" s="489">
        <f t="shared" si="115"/>
        <v>0</v>
      </c>
      <c r="AB1343" s="489">
        <f t="shared" si="115"/>
        <v>0</v>
      </c>
      <c r="AC1343" s="489">
        <f t="shared" si="115"/>
        <v>0</v>
      </c>
      <c r="AD1343" s="489">
        <f t="shared" si="115"/>
        <v>0</v>
      </c>
      <c r="AE1343" s="489">
        <f t="shared" si="115"/>
        <v>0</v>
      </c>
      <c r="AF1343" s="489">
        <f t="shared" si="115"/>
        <v>0</v>
      </c>
      <c r="AG1343" s="489">
        <f t="shared" si="115"/>
        <v>0</v>
      </c>
      <c r="AH1343" s="489">
        <f t="shared" si="115"/>
        <v>0</v>
      </c>
      <c r="AI1343" s="83">
        <f t="shared" si="115"/>
        <v>0</v>
      </c>
      <c r="AJ1343" s="84">
        <f t="shared" si="115"/>
        <v>0</v>
      </c>
      <c r="AK1343" s="85">
        <f t="shared" si="115"/>
        <v>0</v>
      </c>
      <c r="AL1343" s="516">
        <f t="shared" si="115"/>
        <v>0</v>
      </c>
      <c r="AM1343" s="489">
        <f t="shared" si="115"/>
        <v>0</v>
      </c>
      <c r="AN1343" s="489">
        <f t="shared" si="115"/>
        <v>0</v>
      </c>
      <c r="AO1343" s="489">
        <f t="shared" si="115"/>
        <v>0</v>
      </c>
      <c r="AP1343" s="489">
        <f t="shared" si="115"/>
        <v>0</v>
      </c>
      <c r="AQ1343" s="489">
        <f t="shared" si="115"/>
        <v>0</v>
      </c>
      <c r="AR1343" s="489">
        <f t="shared" si="115"/>
        <v>0</v>
      </c>
      <c r="AS1343" s="489">
        <f t="shared" si="115"/>
        <v>0</v>
      </c>
      <c r="AT1343" s="489">
        <f t="shared" si="115"/>
        <v>0</v>
      </c>
      <c r="AU1343" s="489">
        <f t="shared" si="115"/>
        <v>0</v>
      </c>
      <c r="AV1343" s="489">
        <f t="shared" si="115"/>
        <v>0</v>
      </c>
      <c r="AW1343" s="489">
        <f t="shared" si="115"/>
        <v>0</v>
      </c>
      <c r="AX1343" s="489">
        <f t="shared" si="115"/>
        <v>0</v>
      </c>
      <c r="AY1343" s="489">
        <f t="shared" si="115"/>
        <v>0</v>
      </c>
      <c r="AZ1343" s="489">
        <f t="shared" si="115"/>
        <v>0</v>
      </c>
      <c r="BA1343" s="489">
        <f t="shared" si="115"/>
        <v>0</v>
      </c>
      <c r="BB1343" s="489">
        <f t="shared" si="115"/>
        <v>0</v>
      </c>
      <c r="BC1343" s="489">
        <f t="shared" si="115"/>
        <v>0</v>
      </c>
      <c r="BD1343" s="489">
        <f t="shared" si="115"/>
        <v>0</v>
      </c>
      <c r="BE1343" s="517">
        <f t="shared" si="115"/>
        <v>0</v>
      </c>
      <c r="BF1343" s="84"/>
      <c r="BG1343" s="84"/>
      <c r="BH1343" s="85"/>
    </row>
    <row r="1344" spans="1:60" x14ac:dyDescent="0.2">
      <c r="A1344" s="2247">
        <v>2</v>
      </c>
      <c r="B1344" s="507" t="s">
        <v>469</v>
      </c>
      <c r="C1344" s="515"/>
      <c r="D1344" s="515" t="s">
        <v>148</v>
      </c>
      <c r="E1344" s="515">
        <v>75</v>
      </c>
      <c r="F1344" s="2177">
        <v>75</v>
      </c>
      <c r="G1344" s="513" t="s">
        <v>378</v>
      </c>
      <c r="H1344" s="141" t="s">
        <v>418</v>
      </c>
      <c r="I1344" s="510">
        <v>40</v>
      </c>
      <c r="J1344" s="81">
        <v>20</v>
      </c>
      <c r="K1344" s="81">
        <v>15</v>
      </c>
      <c r="L1344" s="81"/>
      <c r="M1344" s="81"/>
      <c r="N1344" s="81"/>
      <c r="O1344" s="81"/>
      <c r="P1344" s="81"/>
      <c r="Q1344" s="81"/>
      <c r="R1344" s="81"/>
      <c r="S1344" s="81"/>
      <c r="T1344" s="510"/>
      <c r="U1344" s="81"/>
      <c r="V1344" s="81"/>
      <c r="W1344" s="81"/>
      <c r="X1344" s="510"/>
      <c r="Y1344" s="510"/>
      <c r="Z1344" s="510"/>
      <c r="AA1344" s="510"/>
      <c r="AB1344" s="510"/>
      <c r="AC1344" s="510"/>
      <c r="AD1344" s="510"/>
      <c r="AE1344" s="510"/>
      <c r="AF1344" s="510"/>
      <c r="AG1344" s="510"/>
      <c r="AH1344" s="511"/>
      <c r="AI1344" s="83"/>
      <c r="AJ1344" s="84"/>
      <c r="AK1344" s="85"/>
      <c r="AL1344" s="512"/>
      <c r="AM1344" s="510"/>
      <c r="AN1344" s="510"/>
      <c r="AO1344" s="510"/>
      <c r="AP1344" s="510"/>
      <c r="AQ1344" s="510"/>
      <c r="AR1344" s="510"/>
      <c r="AS1344" s="510"/>
      <c r="AT1344" s="510"/>
      <c r="AU1344" s="510"/>
      <c r="AV1344" s="510"/>
      <c r="AW1344" s="510"/>
      <c r="AX1344" s="510"/>
      <c r="AY1344" s="510"/>
      <c r="AZ1344" s="510"/>
      <c r="BA1344" s="510"/>
      <c r="BB1344" s="510"/>
      <c r="BC1344" s="510"/>
      <c r="BD1344" s="510"/>
      <c r="BE1344" s="511"/>
      <c r="BF1344" s="84"/>
      <c r="BG1344" s="84"/>
      <c r="BH1344" s="85"/>
    </row>
    <row r="1345" spans="1:60" ht="15" x14ac:dyDescent="0.2">
      <c r="A1345" s="2248"/>
      <c r="B1345" s="507" t="s">
        <v>469</v>
      </c>
      <c r="C1345" s="508" t="s">
        <v>95</v>
      </c>
      <c r="D1345" s="508" t="s">
        <v>1218</v>
      </c>
      <c r="E1345" s="508">
        <v>30</v>
      </c>
      <c r="F1345" s="2177">
        <v>30</v>
      </c>
      <c r="G1345" s="513" t="s">
        <v>371</v>
      </c>
      <c r="H1345" s="141" t="s">
        <v>395</v>
      </c>
      <c r="I1345" s="510"/>
      <c r="J1345" s="109"/>
      <c r="K1345" s="109"/>
      <c r="L1345" s="510"/>
      <c r="M1345" s="510"/>
      <c r="N1345" s="510"/>
      <c r="O1345" s="510">
        <v>15</v>
      </c>
      <c r="P1345" s="510">
        <v>15</v>
      </c>
      <c r="Q1345" s="510"/>
      <c r="R1345" s="510"/>
      <c r="S1345" s="510"/>
      <c r="T1345" s="510"/>
      <c r="U1345" s="510"/>
      <c r="V1345" s="510"/>
      <c r="W1345" s="81"/>
      <c r="X1345" s="510"/>
      <c r="Y1345" s="510"/>
      <c r="Z1345" s="510"/>
      <c r="AA1345" s="510"/>
      <c r="AB1345" s="510"/>
      <c r="AC1345" s="510"/>
      <c r="AD1345" s="510"/>
      <c r="AE1345" s="510"/>
      <c r="AF1345" s="510"/>
      <c r="AG1345" s="510"/>
      <c r="AH1345" s="511"/>
      <c r="AI1345" s="83"/>
      <c r="AJ1345" s="84"/>
      <c r="AK1345" s="85"/>
      <c r="AL1345" s="512"/>
      <c r="AM1345" s="510"/>
      <c r="AN1345" s="510"/>
      <c r="AO1345" s="510"/>
      <c r="AP1345" s="510"/>
      <c r="AQ1345" s="510"/>
      <c r="AR1345" s="510"/>
      <c r="AS1345" s="510"/>
      <c r="AT1345" s="510"/>
      <c r="AU1345" s="510"/>
      <c r="AV1345" s="510"/>
      <c r="AW1345" s="510"/>
      <c r="AX1345" s="510"/>
      <c r="AY1345" s="510"/>
      <c r="AZ1345" s="510"/>
      <c r="BA1345" s="510"/>
      <c r="BB1345" s="510"/>
      <c r="BC1345" s="510"/>
      <c r="BD1345" s="510"/>
      <c r="BE1345" s="511"/>
      <c r="BF1345" s="84"/>
      <c r="BG1345" s="84"/>
      <c r="BH1345" s="85"/>
    </row>
    <row r="1346" spans="1:60" ht="15" x14ac:dyDescent="0.2">
      <c r="A1346" s="2248"/>
      <c r="B1346" s="507" t="s">
        <v>469</v>
      </c>
      <c r="C1346" s="508" t="s">
        <v>470</v>
      </c>
      <c r="D1346" s="508" t="s">
        <v>1197</v>
      </c>
      <c r="E1346" s="508">
        <v>75</v>
      </c>
      <c r="F1346" s="2177">
        <v>75</v>
      </c>
      <c r="G1346" s="513" t="s">
        <v>409</v>
      </c>
      <c r="H1346" s="141" t="s">
        <v>408</v>
      </c>
      <c r="I1346" s="510">
        <v>40</v>
      </c>
      <c r="J1346" s="109">
        <v>20</v>
      </c>
      <c r="K1346" s="109">
        <v>15</v>
      </c>
      <c r="L1346" s="510"/>
      <c r="M1346" s="510"/>
      <c r="N1346" s="510"/>
      <c r="O1346" s="510"/>
      <c r="P1346" s="510"/>
      <c r="Q1346" s="510"/>
      <c r="R1346" s="510"/>
      <c r="S1346" s="510"/>
      <c r="T1346" s="510"/>
      <c r="U1346" s="510"/>
      <c r="V1346" s="510"/>
      <c r="W1346" s="510"/>
      <c r="X1346" s="510"/>
      <c r="Y1346" s="510"/>
      <c r="Z1346" s="510"/>
      <c r="AA1346" s="510"/>
      <c r="AB1346" s="510"/>
      <c r="AC1346" s="510"/>
      <c r="AD1346" s="510"/>
      <c r="AE1346" s="510"/>
      <c r="AF1346" s="510"/>
      <c r="AG1346" s="510"/>
      <c r="AH1346" s="511"/>
      <c r="AI1346" s="83"/>
      <c r="AJ1346" s="84"/>
      <c r="AK1346" s="85"/>
      <c r="AL1346" s="512"/>
      <c r="AM1346" s="510"/>
      <c r="AN1346" s="510"/>
      <c r="AO1346" s="510"/>
      <c r="AP1346" s="510"/>
      <c r="AQ1346" s="510"/>
      <c r="AR1346" s="510"/>
      <c r="AS1346" s="510"/>
      <c r="AT1346" s="510"/>
      <c r="AU1346" s="510"/>
      <c r="AV1346" s="510"/>
      <c r="AW1346" s="510"/>
      <c r="AX1346" s="510"/>
      <c r="AY1346" s="510"/>
      <c r="AZ1346" s="510"/>
      <c r="BA1346" s="510"/>
      <c r="BB1346" s="510"/>
      <c r="BC1346" s="510"/>
      <c r="BD1346" s="510"/>
      <c r="BE1346" s="511"/>
      <c r="BF1346" s="84"/>
      <c r="BG1346" s="84"/>
      <c r="BH1346" s="85"/>
    </row>
    <row r="1347" spans="1:60" ht="15" x14ac:dyDescent="0.2">
      <c r="A1347" s="2248"/>
      <c r="B1347" s="507" t="s">
        <v>469</v>
      </c>
      <c r="C1347" s="508" t="s">
        <v>465</v>
      </c>
      <c r="D1347" s="508" t="s">
        <v>1199</v>
      </c>
      <c r="E1347" s="508">
        <v>45</v>
      </c>
      <c r="F1347" s="2177">
        <v>45</v>
      </c>
      <c r="G1347" s="513" t="s">
        <v>409</v>
      </c>
      <c r="H1347" s="141" t="s">
        <v>408</v>
      </c>
      <c r="I1347" s="510"/>
      <c r="J1347" s="109"/>
      <c r="K1347" s="109">
        <v>5</v>
      </c>
      <c r="L1347" s="510">
        <v>20</v>
      </c>
      <c r="M1347" s="510">
        <v>10</v>
      </c>
      <c r="N1347" s="510">
        <v>10</v>
      </c>
      <c r="O1347" s="510"/>
      <c r="P1347" s="510"/>
      <c r="Q1347" s="510"/>
      <c r="R1347" s="510"/>
      <c r="S1347" s="510"/>
      <c r="T1347" s="510"/>
      <c r="U1347" s="510"/>
      <c r="V1347" s="510"/>
      <c r="W1347" s="510"/>
      <c r="X1347" s="510"/>
      <c r="Y1347" s="510"/>
      <c r="Z1347" s="510"/>
      <c r="AA1347" s="510"/>
      <c r="AB1347" s="510"/>
      <c r="AC1347" s="510"/>
      <c r="AD1347" s="510"/>
      <c r="AE1347" s="510"/>
      <c r="AF1347" s="510"/>
      <c r="AG1347" s="510"/>
      <c r="AH1347" s="511"/>
      <c r="AI1347" s="83"/>
      <c r="AJ1347" s="84"/>
      <c r="AK1347" s="85"/>
      <c r="AL1347" s="512"/>
      <c r="AM1347" s="510"/>
      <c r="AN1347" s="510"/>
      <c r="AO1347" s="510"/>
      <c r="AP1347" s="510"/>
      <c r="AQ1347" s="510"/>
      <c r="AR1347" s="510"/>
      <c r="AS1347" s="510"/>
      <c r="AT1347" s="510"/>
      <c r="AU1347" s="510"/>
      <c r="AV1347" s="510"/>
      <c r="AW1347" s="510"/>
      <c r="AX1347" s="510"/>
      <c r="AY1347" s="510"/>
      <c r="AZ1347" s="510"/>
      <c r="BA1347" s="510"/>
      <c r="BB1347" s="510"/>
      <c r="BC1347" s="510"/>
      <c r="BD1347" s="510"/>
      <c r="BE1347" s="511"/>
      <c r="BF1347" s="84"/>
      <c r="BG1347" s="84"/>
      <c r="BH1347" s="85"/>
    </row>
    <row r="1348" spans="1:60" ht="15" x14ac:dyDescent="0.2">
      <c r="A1348" s="2248"/>
      <c r="B1348" s="507" t="s">
        <v>469</v>
      </c>
      <c r="C1348" s="508" t="s">
        <v>34</v>
      </c>
      <c r="D1348" s="508" t="s">
        <v>1189</v>
      </c>
      <c r="E1348" s="508">
        <v>150</v>
      </c>
      <c r="F1348" s="2177">
        <v>150</v>
      </c>
      <c r="G1348" s="518" t="s">
        <v>322</v>
      </c>
      <c r="H1348" s="141" t="s">
        <v>388</v>
      </c>
      <c r="I1348" s="510"/>
      <c r="J1348" s="109"/>
      <c r="K1348" s="109"/>
      <c r="L1348" s="510"/>
      <c r="M1348" s="510"/>
      <c r="N1348" s="510"/>
      <c r="O1348" s="510"/>
      <c r="P1348" s="510"/>
      <c r="Q1348" s="510">
        <v>20</v>
      </c>
      <c r="R1348" s="510">
        <v>18</v>
      </c>
      <c r="S1348" s="510">
        <v>16</v>
      </c>
      <c r="T1348" s="510">
        <v>16</v>
      </c>
      <c r="U1348" s="510">
        <v>16</v>
      </c>
      <c r="V1348" s="510">
        <v>16</v>
      </c>
      <c r="W1348" s="510">
        <v>16</v>
      </c>
      <c r="X1348" s="510">
        <v>16</v>
      </c>
      <c r="Y1348" s="510">
        <v>16</v>
      </c>
      <c r="Z1348" s="510"/>
      <c r="AA1348" s="510"/>
      <c r="AB1348" s="510"/>
      <c r="AC1348" s="510"/>
      <c r="AD1348" s="510"/>
      <c r="AE1348" s="510"/>
      <c r="AF1348" s="510"/>
      <c r="AG1348" s="510"/>
      <c r="AH1348" s="511"/>
      <c r="AI1348" s="83"/>
      <c r="AJ1348" s="84"/>
      <c r="AK1348" s="85"/>
      <c r="AL1348" s="512"/>
      <c r="AM1348" s="510"/>
      <c r="AN1348" s="510"/>
      <c r="AO1348" s="510"/>
      <c r="AP1348" s="510"/>
      <c r="AQ1348" s="510"/>
      <c r="AR1348" s="510"/>
      <c r="AS1348" s="510"/>
      <c r="AT1348" s="510"/>
      <c r="AU1348" s="510"/>
      <c r="AV1348" s="510"/>
      <c r="AW1348" s="510"/>
      <c r="AX1348" s="510"/>
      <c r="AY1348" s="510"/>
      <c r="AZ1348" s="510"/>
      <c r="BA1348" s="510"/>
      <c r="BB1348" s="510"/>
      <c r="BC1348" s="510"/>
      <c r="BD1348" s="510"/>
      <c r="BE1348" s="511"/>
      <c r="BF1348" s="84"/>
      <c r="BG1348" s="84"/>
      <c r="BH1348" s="85"/>
    </row>
    <row r="1349" spans="1:60" ht="15" x14ac:dyDescent="0.2">
      <c r="A1349" s="2248"/>
      <c r="B1349" s="507" t="s">
        <v>469</v>
      </c>
      <c r="C1349" s="508" t="s">
        <v>464</v>
      </c>
      <c r="D1349" s="508" t="s">
        <v>1169</v>
      </c>
      <c r="E1349" s="508">
        <v>60</v>
      </c>
      <c r="F1349" s="2177">
        <v>60</v>
      </c>
      <c r="G1349" s="518" t="s">
        <v>309</v>
      </c>
      <c r="H1349" s="141" t="s">
        <v>398</v>
      </c>
      <c r="I1349" s="510"/>
      <c r="J1349" s="109"/>
      <c r="K1349" s="109"/>
      <c r="L1349" s="510"/>
      <c r="M1349" s="510"/>
      <c r="N1349" s="510"/>
      <c r="O1349" s="510"/>
      <c r="P1349" s="510"/>
      <c r="Q1349" s="510"/>
      <c r="R1349" s="510"/>
      <c r="S1349" s="510"/>
      <c r="T1349" s="510"/>
      <c r="U1349" s="510"/>
      <c r="V1349" s="510"/>
      <c r="W1349" s="510"/>
      <c r="X1349" s="510"/>
      <c r="Y1349" s="510"/>
      <c r="Z1349" s="510">
        <v>20</v>
      </c>
      <c r="AA1349" s="510">
        <v>20</v>
      </c>
      <c r="AB1349" s="510">
        <v>20</v>
      </c>
      <c r="AC1349" s="510"/>
      <c r="AD1349" s="510"/>
      <c r="AE1349" s="510"/>
      <c r="AF1349" s="510"/>
      <c r="AG1349" s="510"/>
      <c r="AH1349" s="511"/>
      <c r="AI1349" s="83"/>
      <c r="AJ1349" s="84"/>
      <c r="AK1349" s="85"/>
      <c r="AL1349" s="512"/>
      <c r="AM1349" s="510"/>
      <c r="AN1349" s="510"/>
      <c r="AO1349" s="510"/>
      <c r="AP1349" s="510"/>
      <c r="AQ1349" s="510"/>
      <c r="AR1349" s="510"/>
      <c r="AS1349" s="510"/>
      <c r="AT1349" s="510"/>
      <c r="AU1349" s="510"/>
      <c r="AV1349" s="510"/>
      <c r="AW1349" s="510"/>
      <c r="AX1349" s="510"/>
      <c r="AY1349" s="510"/>
      <c r="AZ1349" s="510"/>
      <c r="BA1349" s="510"/>
      <c r="BB1349" s="510"/>
      <c r="BC1349" s="510"/>
      <c r="BD1349" s="510"/>
      <c r="BE1349" s="511"/>
      <c r="BF1349" s="84"/>
      <c r="BG1349" s="84"/>
      <c r="BH1349" s="85"/>
    </row>
    <row r="1350" spans="1:60" ht="15" x14ac:dyDescent="0.2">
      <c r="A1350" s="2248"/>
      <c r="B1350" s="507" t="s">
        <v>469</v>
      </c>
      <c r="C1350" s="508" t="s">
        <v>115</v>
      </c>
      <c r="D1350" s="508" t="s">
        <v>1188</v>
      </c>
      <c r="E1350" s="508">
        <v>60</v>
      </c>
      <c r="F1350" s="2177">
        <v>60</v>
      </c>
      <c r="G1350" s="518" t="s">
        <v>309</v>
      </c>
      <c r="H1350" s="141" t="s">
        <v>398</v>
      </c>
      <c r="I1350" s="510"/>
      <c r="J1350" s="109"/>
      <c r="K1350" s="109"/>
      <c r="L1350" s="510"/>
      <c r="M1350" s="510"/>
      <c r="N1350" s="510"/>
      <c r="O1350" s="510"/>
      <c r="P1350" s="510"/>
      <c r="Q1350" s="510"/>
      <c r="R1350" s="510"/>
      <c r="S1350" s="510"/>
      <c r="T1350" s="510"/>
      <c r="U1350" s="510"/>
      <c r="V1350" s="510"/>
      <c r="W1350" s="510"/>
      <c r="X1350" s="510"/>
      <c r="Y1350" s="510"/>
      <c r="Z1350" s="510"/>
      <c r="AA1350" s="510"/>
      <c r="AB1350" s="510"/>
      <c r="AC1350" s="510">
        <v>20</v>
      </c>
      <c r="AD1350" s="510">
        <v>20</v>
      </c>
      <c r="AE1350" s="510">
        <v>20</v>
      </c>
      <c r="AF1350" s="510"/>
      <c r="AG1350" s="510"/>
      <c r="AH1350" s="511"/>
      <c r="AI1350" s="156"/>
      <c r="AJ1350" s="157"/>
      <c r="AK1350" s="158"/>
      <c r="AL1350" s="512"/>
      <c r="AM1350" s="510"/>
      <c r="AN1350" s="510"/>
      <c r="AO1350" s="510"/>
      <c r="AP1350" s="510"/>
      <c r="AQ1350" s="510"/>
      <c r="AR1350" s="510"/>
      <c r="AS1350" s="510"/>
      <c r="AT1350" s="510"/>
      <c r="AU1350" s="510"/>
      <c r="AV1350" s="510"/>
      <c r="AW1350" s="510"/>
      <c r="AX1350" s="510"/>
      <c r="AY1350" s="510"/>
      <c r="AZ1350" s="510"/>
      <c r="BA1350" s="510"/>
      <c r="BB1350" s="510"/>
      <c r="BC1350" s="510"/>
      <c r="BD1350" s="510"/>
      <c r="BE1350" s="511"/>
      <c r="BF1350" s="104"/>
      <c r="BG1350" s="104"/>
      <c r="BH1350" s="105"/>
    </row>
    <row r="1351" spans="1:60" ht="15" x14ac:dyDescent="0.2">
      <c r="A1351" s="2248"/>
      <c r="B1351" s="507" t="s">
        <v>469</v>
      </c>
      <c r="C1351" s="508" t="s">
        <v>466</v>
      </c>
      <c r="D1351" s="508" t="s">
        <v>1201</v>
      </c>
      <c r="E1351" s="508">
        <v>60</v>
      </c>
      <c r="F1351" s="2177">
        <v>60</v>
      </c>
      <c r="G1351" s="518" t="s">
        <v>405</v>
      </c>
      <c r="H1351" s="141" t="s">
        <v>404</v>
      </c>
      <c r="I1351" s="510"/>
      <c r="J1351" s="109"/>
      <c r="K1351" s="109"/>
      <c r="L1351" s="510"/>
      <c r="M1351" s="510"/>
      <c r="N1351" s="510"/>
      <c r="O1351" s="510"/>
      <c r="P1351" s="510"/>
      <c r="Q1351" s="510"/>
      <c r="R1351" s="510"/>
      <c r="S1351" s="510"/>
      <c r="T1351" s="510"/>
      <c r="U1351" s="510"/>
      <c r="V1351" s="510"/>
      <c r="W1351" s="510"/>
      <c r="X1351" s="510"/>
      <c r="Y1351" s="510"/>
      <c r="Z1351" s="510"/>
      <c r="AA1351" s="510"/>
      <c r="AB1351" s="510"/>
      <c r="AC1351" s="510"/>
      <c r="AD1351" s="510"/>
      <c r="AE1351" s="510"/>
      <c r="AF1351" s="510">
        <v>20</v>
      </c>
      <c r="AG1351" s="510">
        <v>20</v>
      </c>
      <c r="AH1351" s="511">
        <v>20</v>
      </c>
      <c r="AI1351" s="110"/>
      <c r="AJ1351" s="111"/>
      <c r="AK1351" s="112"/>
      <c r="AL1351" s="512"/>
      <c r="AM1351" s="510"/>
      <c r="AN1351" s="510"/>
      <c r="AO1351" s="510"/>
      <c r="AP1351" s="510"/>
      <c r="AQ1351" s="510"/>
      <c r="AR1351" s="510"/>
      <c r="AS1351" s="510"/>
      <c r="AT1351" s="510"/>
      <c r="AU1351" s="510"/>
      <c r="AV1351" s="510"/>
      <c r="AW1351" s="510"/>
      <c r="AX1351" s="510"/>
      <c r="AY1351" s="510"/>
      <c r="AZ1351" s="510"/>
      <c r="BA1351" s="510"/>
      <c r="BB1351" s="510"/>
      <c r="BC1351" s="510"/>
      <c r="BD1351" s="510"/>
      <c r="BE1351" s="511"/>
      <c r="BF1351" s="84"/>
      <c r="BG1351" s="84"/>
      <c r="BH1351" s="85"/>
    </row>
    <row r="1352" spans="1:60" ht="15" x14ac:dyDescent="0.2">
      <c r="A1352" s="2248"/>
      <c r="B1352" s="507" t="s">
        <v>469</v>
      </c>
      <c r="C1352" s="508" t="s">
        <v>37</v>
      </c>
      <c r="D1352" s="508" t="s">
        <v>1219</v>
      </c>
      <c r="E1352" s="508">
        <v>150</v>
      </c>
      <c r="F1352" s="2177">
        <v>150</v>
      </c>
      <c r="G1352" s="518" t="s">
        <v>397</v>
      </c>
      <c r="H1352" s="141" t="s">
        <v>396</v>
      </c>
      <c r="I1352" s="510"/>
      <c r="J1352" s="109"/>
      <c r="K1352" s="109"/>
      <c r="L1352" s="510"/>
      <c r="M1352" s="510"/>
      <c r="N1352" s="510"/>
      <c r="O1352" s="510"/>
      <c r="P1352" s="510"/>
      <c r="Q1352" s="510"/>
      <c r="R1352" s="510"/>
      <c r="S1352" s="510"/>
      <c r="T1352" s="510"/>
      <c r="U1352" s="510"/>
      <c r="V1352" s="510"/>
      <c r="W1352" s="510"/>
      <c r="X1352" s="510"/>
      <c r="Y1352" s="510"/>
      <c r="Z1352" s="510"/>
      <c r="AA1352" s="510"/>
      <c r="AB1352" s="510"/>
      <c r="AC1352" s="510"/>
      <c r="AD1352" s="510"/>
      <c r="AE1352" s="510"/>
      <c r="AF1352" s="510"/>
      <c r="AG1352" s="510"/>
      <c r="AH1352" s="511"/>
      <c r="AI1352" s="110"/>
      <c r="AJ1352" s="111"/>
      <c r="AK1352" s="112"/>
      <c r="AL1352" s="512">
        <v>22</v>
      </c>
      <c r="AM1352" s="510">
        <v>22</v>
      </c>
      <c r="AN1352" s="510">
        <v>22</v>
      </c>
      <c r="AO1352" s="510">
        <v>22</v>
      </c>
      <c r="AP1352" s="510">
        <v>22</v>
      </c>
      <c r="AQ1352" s="510">
        <v>20</v>
      </c>
      <c r="AR1352" s="510">
        <v>20</v>
      </c>
      <c r="AS1352" s="510"/>
      <c r="AT1352" s="510"/>
      <c r="AU1352" s="510"/>
      <c r="AV1352" s="510"/>
      <c r="AW1352" s="510"/>
      <c r="AX1352" s="510"/>
      <c r="AY1352" s="510"/>
      <c r="AZ1352" s="510"/>
      <c r="BA1352" s="510"/>
      <c r="BB1352" s="510"/>
      <c r="BC1352" s="510"/>
      <c r="BD1352" s="510"/>
      <c r="BE1352" s="511"/>
      <c r="BF1352" s="84"/>
      <c r="BG1352" s="84"/>
      <c r="BH1352" s="85"/>
    </row>
    <row r="1353" spans="1:60" ht="15" x14ac:dyDescent="0.2">
      <c r="A1353" s="2248"/>
      <c r="B1353" s="507" t="s">
        <v>469</v>
      </c>
      <c r="C1353" s="508" t="s">
        <v>37</v>
      </c>
      <c r="D1353" s="508" t="s">
        <v>1219</v>
      </c>
      <c r="E1353" s="508">
        <v>150</v>
      </c>
      <c r="F1353" s="2177">
        <v>150</v>
      </c>
      <c r="G1353" s="518" t="s">
        <v>400</v>
      </c>
      <c r="H1353" s="141" t="s">
        <v>399</v>
      </c>
      <c r="I1353" s="510"/>
      <c r="J1353" s="109"/>
      <c r="K1353" s="109"/>
      <c r="L1353" s="510"/>
      <c r="M1353" s="510"/>
      <c r="N1353" s="510"/>
      <c r="O1353" s="510"/>
      <c r="P1353" s="510"/>
      <c r="Q1353" s="510"/>
      <c r="R1353" s="510"/>
      <c r="S1353" s="510"/>
      <c r="T1353" s="510"/>
      <c r="U1353" s="510"/>
      <c r="V1353" s="510"/>
      <c r="W1353" s="510"/>
      <c r="X1353" s="510"/>
      <c r="Y1353" s="510"/>
      <c r="Z1353" s="510"/>
      <c r="AA1353" s="510"/>
      <c r="AB1353" s="510"/>
      <c r="AC1353" s="510"/>
      <c r="AD1353" s="510"/>
      <c r="AE1353" s="510"/>
      <c r="AF1353" s="510"/>
      <c r="AG1353" s="510"/>
      <c r="AH1353" s="511"/>
      <c r="AI1353" s="110"/>
      <c r="AJ1353" s="111"/>
      <c r="AK1353" s="112"/>
      <c r="AL1353" s="512">
        <v>22</v>
      </c>
      <c r="AM1353" s="510">
        <v>22</v>
      </c>
      <c r="AN1353" s="510">
        <v>22</v>
      </c>
      <c r="AO1353" s="510">
        <v>22</v>
      </c>
      <c r="AP1353" s="510">
        <v>22</v>
      </c>
      <c r="AQ1353" s="510">
        <v>20</v>
      </c>
      <c r="AR1353" s="510">
        <v>20</v>
      </c>
      <c r="AS1353" s="510"/>
      <c r="AT1353" s="510"/>
      <c r="AU1353" s="510"/>
      <c r="AV1353" s="510"/>
      <c r="AW1353" s="510"/>
      <c r="AX1353" s="510"/>
      <c r="AY1353" s="510"/>
      <c r="AZ1353" s="510"/>
      <c r="BA1353" s="510"/>
      <c r="BB1353" s="510"/>
      <c r="BC1353" s="510"/>
      <c r="BD1353" s="510"/>
      <c r="BE1353" s="511"/>
      <c r="BF1353" s="84"/>
      <c r="BG1353" s="84"/>
      <c r="BH1353" s="85"/>
    </row>
    <row r="1354" spans="1:60" ht="15" x14ac:dyDescent="0.2">
      <c r="A1354" s="2248"/>
      <c r="B1354" s="507" t="s">
        <v>469</v>
      </c>
      <c r="C1354" s="508" t="s">
        <v>45</v>
      </c>
      <c r="D1354" s="508" t="s">
        <v>1200</v>
      </c>
      <c r="E1354" s="508">
        <v>60</v>
      </c>
      <c r="F1354" s="2177">
        <v>60</v>
      </c>
      <c r="G1354" s="518" t="s">
        <v>1167</v>
      </c>
      <c r="H1354" s="141" t="s">
        <v>403</v>
      </c>
      <c r="I1354" s="510"/>
      <c r="J1354" s="109"/>
      <c r="K1354" s="109"/>
      <c r="L1354" s="510"/>
      <c r="M1354" s="510"/>
      <c r="N1354" s="510"/>
      <c r="O1354" s="510"/>
      <c r="P1354" s="510"/>
      <c r="Q1354" s="510"/>
      <c r="R1354" s="510"/>
      <c r="S1354" s="510"/>
      <c r="T1354" s="510"/>
      <c r="U1354" s="510"/>
      <c r="V1354" s="510"/>
      <c r="W1354" s="510"/>
      <c r="X1354" s="510"/>
      <c r="Y1354" s="510"/>
      <c r="Z1354" s="510"/>
      <c r="AA1354" s="510"/>
      <c r="AB1354" s="510"/>
      <c r="AC1354" s="510"/>
      <c r="AD1354" s="510"/>
      <c r="AE1354" s="510"/>
      <c r="AF1354" s="510"/>
      <c r="AG1354" s="510"/>
      <c r="AH1354" s="511"/>
      <c r="AI1354" s="110"/>
      <c r="AJ1354" s="111"/>
      <c r="AK1354" s="112"/>
      <c r="AL1354" s="512"/>
      <c r="AM1354" s="510"/>
      <c r="AN1354" s="510"/>
      <c r="AO1354" s="510"/>
      <c r="AP1354" s="510"/>
      <c r="AQ1354" s="510"/>
      <c r="AR1354" s="510"/>
      <c r="AS1354" s="510">
        <v>20</v>
      </c>
      <c r="AT1354" s="510">
        <v>20</v>
      </c>
      <c r="AU1354" s="510">
        <v>20</v>
      </c>
      <c r="AV1354" s="510"/>
      <c r="AW1354" s="510"/>
      <c r="AX1354" s="510"/>
      <c r="AY1354" s="510"/>
      <c r="AZ1354" s="510"/>
      <c r="BA1354" s="510"/>
      <c r="BB1354" s="510"/>
      <c r="BC1354" s="510"/>
      <c r="BD1354" s="510"/>
      <c r="BE1354" s="511"/>
      <c r="BF1354" s="84"/>
      <c r="BG1354" s="84"/>
      <c r="BH1354" s="85"/>
    </row>
    <row r="1355" spans="1:60" ht="15" x14ac:dyDescent="0.2">
      <c r="A1355" s="2248"/>
      <c r="B1355" s="507" t="s">
        <v>469</v>
      </c>
      <c r="C1355" s="508" t="s">
        <v>467</v>
      </c>
      <c r="D1355" s="508" t="s">
        <v>1202</v>
      </c>
      <c r="E1355" s="508">
        <v>90</v>
      </c>
      <c r="F1355" s="2177">
        <v>90</v>
      </c>
      <c r="G1355" s="518" t="s">
        <v>307</v>
      </c>
      <c r="H1355" s="141" t="s">
        <v>394</v>
      </c>
      <c r="I1355" s="510"/>
      <c r="J1355" s="109"/>
      <c r="K1355" s="109"/>
      <c r="L1355" s="510"/>
      <c r="M1355" s="510"/>
      <c r="N1355" s="510"/>
      <c r="O1355" s="510"/>
      <c r="P1355" s="510"/>
      <c r="Q1355" s="510"/>
      <c r="R1355" s="510"/>
      <c r="S1355" s="510"/>
      <c r="T1355" s="510"/>
      <c r="U1355" s="510"/>
      <c r="V1355" s="510"/>
      <c r="W1355" s="510"/>
      <c r="X1355" s="510"/>
      <c r="Y1355" s="510"/>
      <c r="Z1355" s="510"/>
      <c r="AA1355" s="510"/>
      <c r="AB1355" s="510"/>
      <c r="AC1355" s="510"/>
      <c r="AD1355" s="510"/>
      <c r="AE1355" s="510"/>
      <c r="AF1355" s="510"/>
      <c r="AG1355" s="510"/>
      <c r="AH1355" s="511"/>
      <c r="AI1355" s="110"/>
      <c r="AJ1355" s="111"/>
      <c r="AK1355" s="112"/>
      <c r="AL1355" s="512"/>
      <c r="AM1355" s="510"/>
      <c r="AN1355" s="510"/>
      <c r="AO1355" s="510"/>
      <c r="AP1355" s="510"/>
      <c r="AQ1355" s="510"/>
      <c r="AR1355" s="510"/>
      <c r="AS1355" s="510"/>
      <c r="AT1355" s="510"/>
      <c r="AU1355" s="510"/>
      <c r="AV1355" s="510">
        <v>24</v>
      </c>
      <c r="AW1355" s="510">
        <v>24</v>
      </c>
      <c r="AX1355" s="510">
        <v>24</v>
      </c>
      <c r="AY1355" s="510">
        <v>18</v>
      </c>
      <c r="AZ1355" s="510"/>
      <c r="BA1355" s="510"/>
      <c r="BB1355" s="510"/>
      <c r="BC1355" s="510"/>
      <c r="BD1355" s="510"/>
      <c r="BE1355" s="511"/>
      <c r="BF1355" s="84"/>
      <c r="BG1355" s="84"/>
      <c r="BH1355" s="85"/>
    </row>
    <row r="1356" spans="1:60" ht="15" x14ac:dyDescent="0.2">
      <c r="A1356" s="2248"/>
      <c r="B1356" s="507" t="s">
        <v>469</v>
      </c>
      <c r="C1356" s="508" t="s">
        <v>468</v>
      </c>
      <c r="D1356" s="508" t="s">
        <v>1178</v>
      </c>
      <c r="E1356" s="508">
        <v>60</v>
      </c>
      <c r="F1356" s="2177">
        <v>60</v>
      </c>
      <c r="G1356" s="518" t="s">
        <v>371</v>
      </c>
      <c r="H1356" s="141" t="s">
        <v>395</v>
      </c>
      <c r="I1356" s="510"/>
      <c r="J1356" s="109"/>
      <c r="K1356" s="109"/>
      <c r="L1356" s="510"/>
      <c r="M1356" s="510"/>
      <c r="N1356" s="510"/>
      <c r="O1356" s="510"/>
      <c r="P1356" s="510"/>
      <c r="Q1356" s="510"/>
      <c r="R1356" s="510"/>
      <c r="S1356" s="510"/>
      <c r="T1356" s="510"/>
      <c r="U1356" s="510"/>
      <c r="V1356" s="510"/>
      <c r="W1356" s="510"/>
      <c r="X1356" s="510"/>
      <c r="Y1356" s="510"/>
      <c r="Z1356" s="510"/>
      <c r="AA1356" s="510"/>
      <c r="AB1356" s="510"/>
      <c r="AC1356" s="510"/>
      <c r="AD1356" s="510"/>
      <c r="AE1356" s="510"/>
      <c r="AF1356" s="510"/>
      <c r="AG1356" s="510"/>
      <c r="AH1356" s="511"/>
      <c r="AI1356" s="110"/>
      <c r="AJ1356" s="111"/>
      <c r="AK1356" s="112"/>
      <c r="AL1356" s="512"/>
      <c r="AM1356" s="510"/>
      <c r="AN1356" s="510"/>
      <c r="AO1356" s="510"/>
      <c r="AP1356" s="510"/>
      <c r="AQ1356" s="510"/>
      <c r="AR1356" s="510"/>
      <c r="AS1356" s="510"/>
      <c r="AT1356" s="510"/>
      <c r="AU1356" s="510"/>
      <c r="AV1356" s="510"/>
      <c r="AW1356" s="510"/>
      <c r="AX1356" s="510"/>
      <c r="AY1356" s="510"/>
      <c r="AZ1356" s="510">
        <v>30</v>
      </c>
      <c r="BA1356" s="510">
        <v>30</v>
      </c>
      <c r="BB1356" s="510"/>
      <c r="BC1356" s="510"/>
      <c r="BD1356" s="510"/>
      <c r="BE1356" s="511"/>
      <c r="BF1356" s="84"/>
      <c r="BG1356" s="84"/>
      <c r="BH1356" s="85"/>
    </row>
    <row r="1357" spans="1:60" ht="15" x14ac:dyDescent="0.2">
      <c r="A1357" s="2248"/>
      <c r="B1357" s="507" t="s">
        <v>469</v>
      </c>
      <c r="C1357" s="508" t="s">
        <v>179</v>
      </c>
      <c r="D1357" s="508" t="s">
        <v>1220</v>
      </c>
      <c r="E1357" s="508">
        <v>90</v>
      </c>
      <c r="F1357" s="2177">
        <v>90</v>
      </c>
      <c r="G1357" s="518" t="s">
        <v>371</v>
      </c>
      <c r="H1357" s="141" t="s">
        <v>395</v>
      </c>
      <c r="I1357" s="510"/>
      <c r="J1357" s="109"/>
      <c r="K1357" s="109"/>
      <c r="L1357" s="510"/>
      <c r="M1357" s="510"/>
      <c r="N1357" s="510"/>
      <c r="O1357" s="510"/>
      <c r="P1357" s="510"/>
      <c r="Q1357" s="510"/>
      <c r="R1357" s="510"/>
      <c r="S1357" s="510"/>
      <c r="T1357" s="510"/>
      <c r="U1357" s="510"/>
      <c r="V1357" s="510"/>
      <c r="W1357" s="510"/>
      <c r="X1357" s="510"/>
      <c r="Y1357" s="510"/>
      <c r="Z1357" s="510"/>
      <c r="AA1357" s="510"/>
      <c r="AB1357" s="510"/>
      <c r="AC1357" s="510"/>
      <c r="AD1357" s="510"/>
      <c r="AE1357" s="510"/>
      <c r="AF1357" s="510"/>
      <c r="AG1357" s="510"/>
      <c r="AH1357" s="511"/>
      <c r="AI1357" s="110"/>
      <c r="AJ1357" s="111"/>
      <c r="AK1357" s="112"/>
      <c r="AL1357" s="512"/>
      <c r="AM1357" s="510"/>
      <c r="AN1357" s="510"/>
      <c r="AO1357" s="510"/>
      <c r="AP1357" s="510"/>
      <c r="AQ1357" s="510"/>
      <c r="AR1357" s="510"/>
      <c r="AS1357" s="510"/>
      <c r="AT1357" s="510"/>
      <c r="AU1357" s="510"/>
      <c r="AV1357" s="510"/>
      <c r="AW1357" s="510"/>
      <c r="AX1357" s="510"/>
      <c r="AY1357" s="510"/>
      <c r="AZ1357" s="510"/>
      <c r="BA1357" s="510"/>
      <c r="BB1357" s="510">
        <v>24</v>
      </c>
      <c r="BC1357" s="510">
        <v>24</v>
      </c>
      <c r="BD1357" s="510">
        <v>24</v>
      </c>
      <c r="BE1357" s="511">
        <v>18</v>
      </c>
      <c r="BF1357" s="84"/>
      <c r="BG1357" s="84"/>
      <c r="BH1357" s="85"/>
    </row>
    <row r="1358" spans="1:60" ht="15" x14ac:dyDescent="0.2">
      <c r="A1358" s="2248"/>
      <c r="B1358" s="507" t="s">
        <v>469</v>
      </c>
      <c r="C1358" s="508" t="s">
        <v>179</v>
      </c>
      <c r="D1358" s="508" t="s">
        <v>1221</v>
      </c>
      <c r="E1358" s="508">
        <v>90</v>
      </c>
      <c r="F1358" s="2177">
        <v>90</v>
      </c>
      <c r="G1358" s="518" t="s">
        <v>411</v>
      </c>
      <c r="H1358" s="141" t="s">
        <v>410</v>
      </c>
      <c r="I1358" s="510"/>
      <c r="J1358" s="109"/>
      <c r="K1358" s="109"/>
      <c r="L1358" s="510"/>
      <c r="M1358" s="510"/>
      <c r="N1358" s="510"/>
      <c r="O1358" s="510"/>
      <c r="P1358" s="510"/>
      <c r="Q1358" s="510"/>
      <c r="R1358" s="510"/>
      <c r="S1358" s="510"/>
      <c r="T1358" s="510"/>
      <c r="U1358" s="510"/>
      <c r="V1358" s="510"/>
      <c r="W1358" s="510"/>
      <c r="X1358" s="510"/>
      <c r="Y1358" s="510"/>
      <c r="Z1358" s="510"/>
      <c r="AA1358" s="510"/>
      <c r="AB1358" s="510"/>
      <c r="AC1358" s="510"/>
      <c r="AD1358" s="510"/>
      <c r="AE1358" s="510"/>
      <c r="AF1358" s="510"/>
      <c r="AG1358" s="510"/>
      <c r="AH1358" s="511"/>
      <c r="AI1358" s="110"/>
      <c r="AJ1358" s="111"/>
      <c r="AK1358" s="112"/>
      <c r="AL1358" s="512"/>
      <c r="AM1358" s="510"/>
      <c r="AN1358" s="510"/>
      <c r="AO1358" s="510"/>
      <c r="AP1358" s="510"/>
      <c r="AQ1358" s="510"/>
      <c r="AR1358" s="510"/>
      <c r="AS1358" s="510"/>
      <c r="AT1358" s="510"/>
      <c r="AU1358" s="510"/>
      <c r="AV1358" s="510"/>
      <c r="AW1358" s="510"/>
      <c r="AX1358" s="510"/>
      <c r="AY1358" s="510"/>
      <c r="AZ1358" s="510"/>
      <c r="BA1358" s="510"/>
      <c r="BB1358" s="510">
        <v>24</v>
      </c>
      <c r="BC1358" s="510">
        <v>24</v>
      </c>
      <c r="BD1358" s="510">
        <v>24</v>
      </c>
      <c r="BE1358" s="511">
        <v>18</v>
      </c>
      <c r="BF1358" s="84"/>
      <c r="BG1358" s="84"/>
      <c r="BH1358" s="85"/>
    </row>
    <row r="1359" spans="1:60" x14ac:dyDescent="0.2">
      <c r="A1359" s="2249"/>
      <c r="B1359" s="498"/>
      <c r="C1359" s="403"/>
      <c r="D1359" s="487" t="s">
        <v>843</v>
      </c>
      <c r="E1359" s="403">
        <f>SUM(E1344:E1358)</f>
        <v>1245</v>
      </c>
      <c r="F1359" s="779">
        <f>SUM(F1344:F1358)</f>
        <v>1245</v>
      </c>
      <c r="G1359" s="488"/>
      <c r="H1359" s="488"/>
      <c r="I1359" s="510">
        <v>80</v>
      </c>
      <c r="J1359" s="519">
        <f t="shared" ref="J1359:BE1359" si="116">SUM(J1344:J1358)</f>
        <v>40</v>
      </c>
      <c r="K1359" s="519">
        <f t="shared" si="116"/>
        <v>35</v>
      </c>
      <c r="L1359" s="519">
        <f t="shared" si="116"/>
        <v>20</v>
      </c>
      <c r="M1359" s="519">
        <f t="shared" si="116"/>
        <v>10</v>
      </c>
      <c r="N1359" s="519">
        <f t="shared" si="116"/>
        <v>10</v>
      </c>
      <c r="O1359" s="519">
        <f t="shared" si="116"/>
        <v>15</v>
      </c>
      <c r="P1359" s="519">
        <f t="shared" si="116"/>
        <v>15</v>
      </c>
      <c r="Q1359" s="519">
        <f t="shared" si="116"/>
        <v>20</v>
      </c>
      <c r="R1359" s="519">
        <f t="shared" si="116"/>
        <v>18</v>
      </c>
      <c r="S1359" s="519">
        <f t="shared" si="116"/>
        <v>16</v>
      </c>
      <c r="T1359" s="519">
        <f t="shared" si="116"/>
        <v>16</v>
      </c>
      <c r="U1359" s="519">
        <f t="shared" si="116"/>
        <v>16</v>
      </c>
      <c r="V1359" s="519">
        <f t="shared" si="116"/>
        <v>16</v>
      </c>
      <c r="W1359" s="519">
        <f t="shared" si="116"/>
        <v>16</v>
      </c>
      <c r="X1359" s="519">
        <f t="shared" si="116"/>
        <v>16</v>
      </c>
      <c r="Y1359" s="519">
        <f t="shared" si="116"/>
        <v>16</v>
      </c>
      <c r="Z1359" s="519">
        <f t="shared" si="116"/>
        <v>20</v>
      </c>
      <c r="AA1359" s="519">
        <f t="shared" si="116"/>
        <v>20</v>
      </c>
      <c r="AB1359" s="519">
        <f t="shared" si="116"/>
        <v>20</v>
      </c>
      <c r="AC1359" s="519">
        <f t="shared" si="116"/>
        <v>20</v>
      </c>
      <c r="AD1359" s="519">
        <f t="shared" si="116"/>
        <v>20</v>
      </c>
      <c r="AE1359" s="519">
        <f t="shared" si="116"/>
        <v>20</v>
      </c>
      <c r="AF1359" s="519">
        <f t="shared" si="116"/>
        <v>20</v>
      </c>
      <c r="AG1359" s="519">
        <f t="shared" si="116"/>
        <v>20</v>
      </c>
      <c r="AH1359" s="103">
        <f t="shared" si="116"/>
        <v>20</v>
      </c>
      <c r="AI1359" s="110">
        <f t="shared" si="116"/>
        <v>0</v>
      </c>
      <c r="AJ1359" s="111">
        <f t="shared" si="116"/>
        <v>0</v>
      </c>
      <c r="AK1359" s="112">
        <f t="shared" si="116"/>
        <v>0</v>
      </c>
      <c r="AL1359" s="105">
        <f t="shared" si="116"/>
        <v>44</v>
      </c>
      <c r="AM1359" s="519">
        <f t="shared" si="116"/>
        <v>44</v>
      </c>
      <c r="AN1359" s="519">
        <f t="shared" si="116"/>
        <v>44</v>
      </c>
      <c r="AO1359" s="519">
        <f t="shared" si="116"/>
        <v>44</v>
      </c>
      <c r="AP1359" s="519">
        <f t="shared" si="116"/>
        <v>44</v>
      </c>
      <c r="AQ1359" s="519">
        <f t="shared" si="116"/>
        <v>40</v>
      </c>
      <c r="AR1359" s="519">
        <f t="shared" si="116"/>
        <v>40</v>
      </c>
      <c r="AS1359" s="519">
        <f t="shared" si="116"/>
        <v>20</v>
      </c>
      <c r="AT1359" s="519">
        <f t="shared" si="116"/>
        <v>20</v>
      </c>
      <c r="AU1359" s="519">
        <f t="shared" si="116"/>
        <v>20</v>
      </c>
      <c r="AV1359" s="519">
        <f t="shared" si="116"/>
        <v>24</v>
      </c>
      <c r="AW1359" s="519">
        <f t="shared" si="116"/>
        <v>24</v>
      </c>
      <c r="AX1359" s="519">
        <f t="shared" si="116"/>
        <v>24</v>
      </c>
      <c r="AY1359" s="519">
        <f t="shared" si="116"/>
        <v>18</v>
      </c>
      <c r="AZ1359" s="519">
        <f t="shared" si="116"/>
        <v>30</v>
      </c>
      <c r="BA1359" s="519">
        <f t="shared" si="116"/>
        <v>30</v>
      </c>
      <c r="BB1359" s="519">
        <f t="shared" si="116"/>
        <v>48</v>
      </c>
      <c r="BC1359" s="519">
        <f t="shared" si="116"/>
        <v>48</v>
      </c>
      <c r="BD1359" s="519">
        <f t="shared" si="116"/>
        <v>48</v>
      </c>
      <c r="BE1359" s="103">
        <f t="shared" si="116"/>
        <v>36</v>
      </c>
      <c r="BF1359" s="84"/>
      <c r="BG1359" s="84"/>
      <c r="BH1359" s="85"/>
    </row>
    <row r="1360" spans="1:60" x14ac:dyDescent="0.2">
      <c r="A1360" s="2247">
        <v>3</v>
      </c>
      <c r="B1360" s="507" t="s">
        <v>1222</v>
      </c>
      <c r="C1360" s="375" t="s">
        <v>161</v>
      </c>
      <c r="D1360" s="496" t="s">
        <v>1223</v>
      </c>
      <c r="E1360" s="375">
        <v>60</v>
      </c>
      <c r="F1360" s="779">
        <v>60</v>
      </c>
      <c r="G1360" s="425" t="s">
        <v>370</v>
      </c>
      <c r="H1360" s="141" t="s">
        <v>144</v>
      </c>
      <c r="I1360" s="510">
        <v>60</v>
      </c>
      <c r="J1360" s="510"/>
      <c r="K1360" s="510"/>
      <c r="L1360" s="510"/>
      <c r="M1360" s="510"/>
      <c r="N1360" s="510"/>
      <c r="O1360" s="510"/>
      <c r="P1360" s="510"/>
      <c r="Q1360" s="510"/>
      <c r="R1360" s="510"/>
      <c r="S1360" s="510"/>
      <c r="T1360" s="510"/>
      <c r="U1360" s="510"/>
      <c r="V1360" s="510"/>
      <c r="W1360" s="510"/>
      <c r="X1360" s="510"/>
      <c r="Y1360" s="510"/>
      <c r="Z1360" s="510"/>
      <c r="AA1360" s="510"/>
      <c r="AB1360" s="510"/>
      <c r="AC1360" s="510"/>
      <c r="AD1360" s="510"/>
      <c r="AE1360" s="510"/>
      <c r="AF1360" s="510"/>
      <c r="AG1360" s="510"/>
      <c r="AH1360" s="511"/>
      <c r="AI1360" s="110"/>
      <c r="AJ1360" s="111"/>
      <c r="AK1360" s="112"/>
      <c r="AL1360" s="512"/>
      <c r="AM1360" s="510"/>
      <c r="AN1360" s="510"/>
      <c r="AO1360" s="510"/>
      <c r="AP1360" s="510"/>
      <c r="AQ1360" s="510"/>
      <c r="AR1360" s="510"/>
      <c r="AS1360" s="510"/>
      <c r="AT1360" s="510"/>
      <c r="AU1360" s="510"/>
      <c r="AV1360" s="510"/>
      <c r="AW1360" s="510"/>
      <c r="AX1360" s="510"/>
      <c r="AY1360" s="510"/>
      <c r="AZ1360" s="510"/>
      <c r="BA1360" s="510"/>
      <c r="BB1360" s="510"/>
      <c r="BC1360" s="510"/>
      <c r="BD1360" s="510"/>
      <c r="BE1360" s="511"/>
      <c r="BF1360" s="84"/>
      <c r="BG1360" s="84"/>
      <c r="BH1360" s="85"/>
    </row>
    <row r="1361" spans="1:60" x14ac:dyDescent="0.2">
      <c r="A1361" s="2248"/>
      <c r="B1361" s="507" t="s">
        <v>1222</v>
      </c>
      <c r="C1361" s="375" t="s">
        <v>97</v>
      </c>
      <c r="D1361" s="496" t="s">
        <v>1195</v>
      </c>
      <c r="E1361" s="375">
        <v>45</v>
      </c>
      <c r="F1361" s="779">
        <v>45</v>
      </c>
      <c r="G1361" s="425" t="s">
        <v>402</v>
      </c>
      <c r="H1361" s="141" t="s">
        <v>403</v>
      </c>
      <c r="I1361" s="510"/>
      <c r="J1361" s="510"/>
      <c r="K1361" s="510">
        <v>15</v>
      </c>
      <c r="L1361" s="510">
        <v>15</v>
      </c>
      <c r="M1361" s="510">
        <v>15</v>
      </c>
      <c r="N1361" s="510"/>
      <c r="O1361" s="510"/>
      <c r="P1361" s="510"/>
      <c r="Q1361" s="510"/>
      <c r="R1361" s="510"/>
      <c r="S1361" s="510"/>
      <c r="T1361" s="510"/>
      <c r="U1361" s="510"/>
      <c r="V1361" s="510"/>
      <c r="W1361" s="510"/>
      <c r="X1361" s="510"/>
      <c r="Y1361" s="510"/>
      <c r="Z1361" s="510"/>
      <c r="AA1361" s="510"/>
      <c r="AB1361" s="510"/>
      <c r="AC1361" s="510"/>
      <c r="AD1361" s="510"/>
      <c r="AE1361" s="510"/>
      <c r="AF1361" s="510"/>
      <c r="AG1361" s="510"/>
      <c r="AH1361" s="511"/>
      <c r="AI1361" s="110"/>
      <c r="AJ1361" s="111"/>
      <c r="AK1361" s="112"/>
      <c r="AL1361" s="512"/>
      <c r="AM1361" s="510"/>
      <c r="AN1361" s="510"/>
      <c r="AO1361" s="510"/>
      <c r="AP1361" s="510"/>
      <c r="AQ1361" s="510"/>
      <c r="AR1361" s="510"/>
      <c r="AS1361" s="510"/>
      <c r="AT1361" s="510"/>
      <c r="AU1361" s="510"/>
      <c r="AV1361" s="510"/>
      <c r="AW1361" s="510"/>
      <c r="AX1361" s="510"/>
      <c r="AY1361" s="510"/>
      <c r="AZ1361" s="510"/>
      <c r="BA1361" s="510"/>
      <c r="BB1361" s="510"/>
      <c r="BC1361" s="510"/>
      <c r="BD1361" s="510"/>
      <c r="BE1361" s="511"/>
      <c r="BF1361" s="84"/>
      <c r="BG1361" s="84"/>
      <c r="BH1361" s="85"/>
    </row>
    <row r="1362" spans="1:60" x14ac:dyDescent="0.2">
      <c r="A1362" s="2248"/>
      <c r="B1362" s="507" t="s">
        <v>1222</v>
      </c>
      <c r="C1362" s="375" t="s">
        <v>69</v>
      </c>
      <c r="D1362" s="496" t="s">
        <v>1224</v>
      </c>
      <c r="E1362" s="375">
        <v>60</v>
      </c>
      <c r="F1362" s="779">
        <v>60</v>
      </c>
      <c r="G1362" s="425" t="s">
        <v>402</v>
      </c>
      <c r="H1362" s="141" t="s">
        <v>403</v>
      </c>
      <c r="I1362" s="510"/>
      <c r="J1362" s="510"/>
      <c r="K1362" s="510"/>
      <c r="L1362" s="510"/>
      <c r="M1362" s="510"/>
      <c r="N1362" s="510">
        <v>20</v>
      </c>
      <c r="O1362" s="510">
        <v>20</v>
      </c>
      <c r="P1362" s="510">
        <v>20</v>
      </c>
      <c r="Q1362" s="510"/>
      <c r="R1362" s="510"/>
      <c r="S1362" s="510"/>
      <c r="T1362" s="510"/>
      <c r="U1362" s="510"/>
      <c r="V1362" s="510"/>
      <c r="W1362" s="510"/>
      <c r="X1362" s="510"/>
      <c r="Y1362" s="510"/>
      <c r="Z1362" s="510"/>
      <c r="AA1362" s="510"/>
      <c r="AB1362" s="510"/>
      <c r="AC1362" s="510"/>
      <c r="AD1362" s="510"/>
      <c r="AE1362" s="510"/>
      <c r="AF1362" s="510"/>
      <c r="AG1362" s="510"/>
      <c r="AH1362" s="511"/>
      <c r="AI1362" s="110"/>
      <c r="AJ1362" s="111"/>
      <c r="AK1362" s="112"/>
      <c r="AL1362" s="512"/>
      <c r="AM1362" s="510"/>
      <c r="AN1362" s="510"/>
      <c r="AO1362" s="510"/>
      <c r="AP1362" s="510"/>
      <c r="AQ1362" s="510"/>
      <c r="AR1362" s="510"/>
      <c r="AS1362" s="510"/>
      <c r="AT1362" s="510"/>
      <c r="AU1362" s="510"/>
      <c r="AV1362" s="510"/>
      <c r="AW1362" s="510"/>
      <c r="AX1362" s="510"/>
      <c r="AY1362" s="510"/>
      <c r="AZ1362" s="510"/>
      <c r="BA1362" s="510"/>
      <c r="BB1362" s="510"/>
      <c r="BC1362" s="510"/>
      <c r="BD1362" s="510"/>
      <c r="BE1362" s="511"/>
      <c r="BF1362" s="84"/>
      <c r="BG1362" s="84"/>
      <c r="BH1362" s="85"/>
    </row>
    <row r="1363" spans="1:60" x14ac:dyDescent="0.2">
      <c r="A1363" s="2248"/>
      <c r="B1363" s="507" t="s">
        <v>1222</v>
      </c>
      <c r="C1363" s="375" t="s">
        <v>58</v>
      </c>
      <c r="D1363" s="496" t="s">
        <v>1199</v>
      </c>
      <c r="E1363" s="375">
        <v>45</v>
      </c>
      <c r="F1363" s="779">
        <v>45</v>
      </c>
      <c r="G1363" s="425" t="s">
        <v>390</v>
      </c>
      <c r="H1363" s="141" t="s">
        <v>389</v>
      </c>
      <c r="I1363" s="510"/>
      <c r="J1363" s="510"/>
      <c r="K1363" s="510"/>
      <c r="L1363" s="510"/>
      <c r="M1363" s="510"/>
      <c r="N1363" s="510"/>
      <c r="O1363" s="510"/>
      <c r="P1363" s="510"/>
      <c r="Q1363" s="510">
        <v>20</v>
      </c>
      <c r="R1363" s="510">
        <v>20</v>
      </c>
      <c r="S1363" s="510">
        <v>5</v>
      </c>
      <c r="T1363" s="510"/>
      <c r="U1363" s="510"/>
      <c r="V1363" s="510"/>
      <c r="W1363" s="510"/>
      <c r="X1363" s="510"/>
      <c r="Y1363" s="510"/>
      <c r="Z1363" s="510"/>
      <c r="AA1363" s="510"/>
      <c r="AB1363" s="510"/>
      <c r="AC1363" s="510"/>
      <c r="AD1363" s="510"/>
      <c r="AE1363" s="510"/>
      <c r="AF1363" s="510"/>
      <c r="AG1363" s="510"/>
      <c r="AH1363" s="511"/>
      <c r="AI1363" s="110"/>
      <c r="AJ1363" s="111"/>
      <c r="AK1363" s="112"/>
      <c r="AL1363" s="512"/>
      <c r="AM1363" s="510"/>
      <c r="AN1363" s="510"/>
      <c r="AO1363" s="510"/>
      <c r="AP1363" s="510"/>
      <c r="AQ1363" s="510"/>
      <c r="AR1363" s="510"/>
      <c r="AS1363" s="510"/>
      <c r="AT1363" s="510"/>
      <c r="AU1363" s="510"/>
      <c r="AV1363" s="510"/>
      <c r="AW1363" s="510"/>
      <c r="AX1363" s="510"/>
      <c r="AY1363" s="510"/>
      <c r="AZ1363" s="510"/>
      <c r="BA1363" s="510"/>
      <c r="BB1363" s="510"/>
      <c r="BC1363" s="510"/>
      <c r="BD1363" s="510"/>
      <c r="BE1363" s="511"/>
      <c r="BF1363" s="84"/>
      <c r="BG1363" s="84"/>
      <c r="BH1363" s="85"/>
    </row>
    <row r="1364" spans="1:60" x14ac:dyDescent="0.2">
      <c r="A1364" s="2248"/>
      <c r="B1364" s="507" t="s">
        <v>1222</v>
      </c>
      <c r="C1364" s="375" t="s">
        <v>96</v>
      </c>
      <c r="D1364" s="496" t="s">
        <v>1196</v>
      </c>
      <c r="E1364" s="375">
        <v>45</v>
      </c>
      <c r="F1364" s="779">
        <v>45</v>
      </c>
      <c r="G1364" s="425" t="s">
        <v>390</v>
      </c>
      <c r="H1364" s="141" t="s">
        <v>389</v>
      </c>
      <c r="I1364" s="510"/>
      <c r="J1364" s="510"/>
      <c r="K1364" s="510"/>
      <c r="L1364" s="510"/>
      <c r="M1364" s="510"/>
      <c r="N1364" s="510"/>
      <c r="O1364" s="510"/>
      <c r="P1364" s="510"/>
      <c r="Q1364" s="510"/>
      <c r="R1364" s="510"/>
      <c r="S1364" s="510">
        <v>15</v>
      </c>
      <c r="T1364" s="510">
        <v>15</v>
      </c>
      <c r="U1364" s="510">
        <v>15</v>
      </c>
      <c r="V1364" s="510"/>
      <c r="W1364" s="510"/>
      <c r="X1364" s="510"/>
      <c r="Y1364" s="510"/>
      <c r="Z1364" s="510"/>
      <c r="AA1364" s="510"/>
      <c r="AB1364" s="510"/>
      <c r="AC1364" s="510"/>
      <c r="AD1364" s="510"/>
      <c r="AE1364" s="510"/>
      <c r="AF1364" s="510"/>
      <c r="AG1364" s="510"/>
      <c r="AH1364" s="511"/>
      <c r="AI1364" s="110"/>
      <c r="AJ1364" s="111"/>
      <c r="AK1364" s="112"/>
      <c r="AL1364" s="512"/>
      <c r="AM1364" s="510"/>
      <c r="AN1364" s="510"/>
      <c r="AO1364" s="510"/>
      <c r="AP1364" s="510"/>
      <c r="AQ1364" s="510"/>
      <c r="AR1364" s="510"/>
      <c r="AS1364" s="510"/>
      <c r="AT1364" s="510"/>
      <c r="AU1364" s="510"/>
      <c r="AV1364" s="510"/>
      <c r="AW1364" s="510"/>
      <c r="AX1364" s="510"/>
      <c r="AY1364" s="510"/>
      <c r="AZ1364" s="510"/>
      <c r="BA1364" s="510"/>
      <c r="BB1364" s="510"/>
      <c r="BC1364" s="510"/>
      <c r="BD1364" s="510"/>
      <c r="BE1364" s="511"/>
      <c r="BF1364" s="84"/>
      <c r="BG1364" s="84"/>
      <c r="BH1364" s="85"/>
    </row>
    <row r="1365" spans="1:60" x14ac:dyDescent="0.2">
      <c r="A1365" s="2248"/>
      <c r="B1365" s="507" t="s">
        <v>1222</v>
      </c>
      <c r="C1365" s="375" t="s">
        <v>151</v>
      </c>
      <c r="D1365" s="496" t="s">
        <v>1201</v>
      </c>
      <c r="E1365" s="375">
        <v>60</v>
      </c>
      <c r="F1365" s="779">
        <v>60</v>
      </c>
      <c r="G1365" s="425" t="s">
        <v>390</v>
      </c>
      <c r="H1365" s="141" t="s">
        <v>389</v>
      </c>
      <c r="I1365" s="510"/>
      <c r="J1365" s="510"/>
      <c r="K1365" s="510"/>
      <c r="L1365" s="510"/>
      <c r="M1365" s="510"/>
      <c r="N1365" s="510"/>
      <c r="O1365" s="510"/>
      <c r="P1365" s="510"/>
      <c r="Q1365" s="510"/>
      <c r="R1365" s="510"/>
      <c r="S1365" s="510"/>
      <c r="T1365" s="510"/>
      <c r="U1365" s="510"/>
      <c r="V1365" s="510">
        <v>15</v>
      </c>
      <c r="W1365" s="510">
        <v>15</v>
      </c>
      <c r="X1365" s="510">
        <v>15</v>
      </c>
      <c r="Y1365" s="510">
        <v>15</v>
      </c>
      <c r="Z1365" s="510"/>
      <c r="AA1365" s="510"/>
      <c r="AB1365" s="510"/>
      <c r="AC1365" s="510"/>
      <c r="AD1365" s="510"/>
      <c r="AE1365" s="510"/>
      <c r="AF1365" s="510"/>
      <c r="AG1365" s="510"/>
      <c r="AH1365" s="511"/>
      <c r="AI1365" s="110"/>
      <c r="AJ1365" s="111"/>
      <c r="AK1365" s="112"/>
      <c r="AL1365" s="512"/>
      <c r="AM1365" s="510"/>
      <c r="AN1365" s="510"/>
      <c r="AO1365" s="510"/>
      <c r="AP1365" s="510"/>
      <c r="AQ1365" s="510"/>
      <c r="AR1365" s="510"/>
      <c r="AS1365" s="510"/>
      <c r="AT1365" s="510"/>
      <c r="AU1365" s="510"/>
      <c r="AV1365" s="510"/>
      <c r="AW1365" s="510"/>
      <c r="AX1365" s="510"/>
      <c r="AY1365" s="510"/>
      <c r="AZ1365" s="510"/>
      <c r="BA1365" s="510"/>
      <c r="BB1365" s="510"/>
      <c r="BC1365" s="510"/>
      <c r="BD1365" s="510"/>
      <c r="BE1365" s="511"/>
      <c r="BF1365" s="84"/>
      <c r="BG1365" s="84"/>
      <c r="BH1365" s="85"/>
    </row>
    <row r="1366" spans="1:60" x14ac:dyDescent="0.2">
      <c r="A1366" s="2248"/>
      <c r="B1366" s="507" t="s">
        <v>1222</v>
      </c>
      <c r="C1366" s="375" t="s">
        <v>79</v>
      </c>
      <c r="D1366" s="496" t="s">
        <v>1190</v>
      </c>
      <c r="E1366" s="375">
        <v>60</v>
      </c>
      <c r="F1366" s="779">
        <v>60</v>
      </c>
      <c r="G1366" s="425" t="s">
        <v>405</v>
      </c>
      <c r="H1366" s="141" t="s">
        <v>404</v>
      </c>
      <c r="I1366" s="510"/>
      <c r="J1366" s="510"/>
      <c r="K1366" s="510"/>
      <c r="L1366" s="510"/>
      <c r="M1366" s="510"/>
      <c r="N1366" s="510"/>
      <c r="O1366" s="510"/>
      <c r="P1366" s="510"/>
      <c r="Q1366" s="510"/>
      <c r="R1366" s="510"/>
      <c r="S1366" s="510"/>
      <c r="T1366" s="510"/>
      <c r="U1366" s="510"/>
      <c r="V1366" s="510"/>
      <c r="W1366" s="510"/>
      <c r="X1366" s="510"/>
      <c r="Y1366" s="510"/>
      <c r="Z1366" s="510">
        <v>20</v>
      </c>
      <c r="AA1366" s="510">
        <v>20</v>
      </c>
      <c r="AB1366" s="510">
        <v>20</v>
      </c>
      <c r="AC1366" s="510"/>
      <c r="AD1366" s="510"/>
      <c r="AE1366" s="510"/>
      <c r="AF1366" s="510"/>
      <c r="AG1366" s="510"/>
      <c r="AH1366" s="511"/>
      <c r="AI1366" s="110"/>
      <c r="AJ1366" s="111"/>
      <c r="AK1366" s="112"/>
      <c r="AL1366" s="512"/>
      <c r="AM1366" s="510"/>
      <c r="AN1366" s="510"/>
      <c r="AO1366" s="510"/>
      <c r="AP1366" s="510"/>
      <c r="AQ1366" s="510"/>
      <c r="AR1366" s="510"/>
      <c r="AS1366" s="510"/>
      <c r="AT1366" s="510"/>
      <c r="AU1366" s="510"/>
      <c r="AV1366" s="510"/>
      <c r="AW1366" s="510"/>
      <c r="AX1366" s="510"/>
      <c r="AY1366" s="510"/>
      <c r="AZ1366" s="510"/>
      <c r="BA1366" s="510"/>
      <c r="BB1366" s="510"/>
      <c r="BC1366" s="510"/>
      <c r="BD1366" s="510"/>
      <c r="BE1366" s="511"/>
      <c r="BF1366" s="84"/>
      <c r="BG1366" s="84"/>
      <c r="BH1366" s="85"/>
    </row>
    <row r="1367" spans="1:60" x14ac:dyDescent="0.2">
      <c r="A1367" s="2248"/>
      <c r="B1367" s="507" t="s">
        <v>1222</v>
      </c>
      <c r="C1367" s="375" t="s">
        <v>152</v>
      </c>
      <c r="D1367" s="496" t="s">
        <v>1202</v>
      </c>
      <c r="E1367" s="375">
        <v>90</v>
      </c>
      <c r="F1367" s="779">
        <v>90</v>
      </c>
      <c r="G1367" s="425" t="s">
        <v>393</v>
      </c>
      <c r="H1367" s="141" t="s">
        <v>392</v>
      </c>
      <c r="I1367" s="510"/>
      <c r="J1367" s="510"/>
      <c r="K1367" s="510"/>
      <c r="L1367" s="510"/>
      <c r="M1367" s="510"/>
      <c r="N1367" s="510"/>
      <c r="O1367" s="510"/>
      <c r="P1367" s="510"/>
      <c r="Q1367" s="510"/>
      <c r="R1367" s="510"/>
      <c r="S1367" s="510"/>
      <c r="T1367" s="510"/>
      <c r="U1367" s="510"/>
      <c r="V1367" s="510"/>
      <c r="W1367" s="510"/>
      <c r="X1367" s="510"/>
      <c r="Y1367" s="510"/>
      <c r="Z1367" s="510"/>
      <c r="AA1367" s="510"/>
      <c r="AB1367" s="510"/>
      <c r="AC1367" s="510">
        <v>20</v>
      </c>
      <c r="AD1367" s="510">
        <v>20</v>
      </c>
      <c r="AE1367" s="510">
        <v>20</v>
      </c>
      <c r="AF1367" s="510">
        <v>20</v>
      </c>
      <c r="AG1367" s="510">
        <v>10</v>
      </c>
      <c r="AH1367" s="511"/>
      <c r="AI1367" s="110"/>
      <c r="AJ1367" s="111"/>
      <c r="AK1367" s="112"/>
      <c r="AL1367" s="512"/>
      <c r="AM1367" s="510"/>
      <c r="AN1367" s="510"/>
      <c r="AO1367" s="510"/>
      <c r="AP1367" s="510"/>
      <c r="AQ1367" s="510"/>
      <c r="AR1367" s="510"/>
      <c r="AS1367" s="510"/>
      <c r="AT1367" s="510"/>
      <c r="AU1367" s="510"/>
      <c r="AV1367" s="510"/>
      <c r="AW1367" s="510"/>
      <c r="AX1367" s="510"/>
      <c r="AY1367" s="510"/>
      <c r="AZ1367" s="510"/>
      <c r="BA1367" s="510"/>
      <c r="BB1367" s="510"/>
      <c r="BC1367" s="510"/>
      <c r="BD1367" s="510"/>
      <c r="BE1367" s="511"/>
      <c r="BF1367" s="84"/>
      <c r="BG1367" s="84"/>
      <c r="BH1367" s="85"/>
    </row>
    <row r="1368" spans="1:60" x14ac:dyDescent="0.2">
      <c r="A1368" s="2248"/>
      <c r="B1368" s="507" t="s">
        <v>1222</v>
      </c>
      <c r="C1368" s="375" t="s">
        <v>134</v>
      </c>
      <c r="D1368" s="496" t="s">
        <v>1178</v>
      </c>
      <c r="E1368" s="375">
        <v>30</v>
      </c>
      <c r="F1368" s="779">
        <v>30</v>
      </c>
      <c r="G1368" s="425" t="s">
        <v>393</v>
      </c>
      <c r="H1368" s="141" t="s">
        <v>392</v>
      </c>
      <c r="I1368" s="510"/>
      <c r="J1368" s="510"/>
      <c r="K1368" s="510"/>
      <c r="L1368" s="510"/>
      <c r="M1368" s="510"/>
      <c r="N1368" s="510"/>
      <c r="O1368" s="510"/>
      <c r="P1368" s="510"/>
      <c r="Q1368" s="510"/>
      <c r="R1368" s="510"/>
      <c r="S1368" s="510"/>
      <c r="T1368" s="510"/>
      <c r="U1368" s="510"/>
      <c r="V1368" s="510"/>
      <c r="W1368" s="510"/>
      <c r="X1368" s="510"/>
      <c r="Y1368" s="510"/>
      <c r="Z1368" s="510"/>
      <c r="AA1368" s="510"/>
      <c r="AB1368" s="510"/>
      <c r="AC1368" s="510"/>
      <c r="AD1368" s="510"/>
      <c r="AE1368" s="510"/>
      <c r="AF1368" s="510"/>
      <c r="AG1368" s="510">
        <v>10</v>
      </c>
      <c r="AH1368" s="511">
        <v>20</v>
      </c>
      <c r="AI1368" s="110"/>
      <c r="AJ1368" s="111"/>
      <c r="AK1368" s="112"/>
      <c r="AL1368" s="512"/>
      <c r="AM1368" s="510"/>
      <c r="AN1368" s="510"/>
      <c r="AO1368" s="510"/>
      <c r="AP1368" s="510"/>
      <c r="AQ1368" s="510"/>
      <c r="AR1368" s="510"/>
      <c r="AS1368" s="510"/>
      <c r="AT1368" s="510"/>
      <c r="AU1368" s="510"/>
      <c r="AV1368" s="510"/>
      <c r="AW1368" s="510"/>
      <c r="AX1368" s="510"/>
      <c r="AY1368" s="510"/>
      <c r="AZ1368" s="510"/>
      <c r="BA1368" s="510"/>
      <c r="BB1368" s="510"/>
      <c r="BC1368" s="510"/>
      <c r="BD1368" s="510"/>
      <c r="BE1368" s="511"/>
      <c r="BF1368" s="84"/>
      <c r="BG1368" s="84"/>
      <c r="BH1368" s="85"/>
    </row>
    <row r="1369" spans="1:60" x14ac:dyDescent="0.2">
      <c r="A1369" s="2248"/>
      <c r="B1369" s="507" t="s">
        <v>1222</v>
      </c>
      <c r="C1369" s="375" t="s">
        <v>97</v>
      </c>
      <c r="D1369" s="496" t="s">
        <v>1225</v>
      </c>
      <c r="E1369" s="375">
        <v>45</v>
      </c>
      <c r="F1369" s="779">
        <v>45</v>
      </c>
      <c r="G1369" s="425" t="s">
        <v>1167</v>
      </c>
      <c r="H1369" s="141" t="s">
        <v>403</v>
      </c>
      <c r="I1369" s="510"/>
      <c r="J1369" s="510"/>
      <c r="K1369" s="510"/>
      <c r="L1369" s="510"/>
      <c r="M1369" s="510"/>
      <c r="N1369" s="510"/>
      <c r="O1369" s="510"/>
      <c r="P1369" s="510"/>
      <c r="Q1369" s="510"/>
      <c r="R1369" s="510"/>
      <c r="S1369" s="510"/>
      <c r="T1369" s="510"/>
      <c r="U1369" s="510"/>
      <c r="V1369" s="510"/>
      <c r="W1369" s="510"/>
      <c r="X1369" s="510"/>
      <c r="Y1369" s="510"/>
      <c r="Z1369" s="510"/>
      <c r="AA1369" s="510"/>
      <c r="AB1369" s="510"/>
      <c r="AC1369" s="510"/>
      <c r="AD1369" s="510"/>
      <c r="AE1369" s="510"/>
      <c r="AF1369" s="510"/>
      <c r="AG1369" s="510"/>
      <c r="AH1369" s="511"/>
      <c r="AI1369" s="110"/>
      <c r="AJ1369" s="111"/>
      <c r="AK1369" s="112"/>
      <c r="AL1369" s="512">
        <v>24</v>
      </c>
      <c r="AM1369" s="510">
        <v>21</v>
      </c>
      <c r="AN1369" s="510"/>
      <c r="AO1369" s="510"/>
      <c r="AP1369" s="510"/>
      <c r="AQ1369" s="510"/>
      <c r="AR1369" s="510"/>
      <c r="AS1369" s="510"/>
      <c r="AT1369" s="510"/>
      <c r="AU1369" s="510"/>
      <c r="AV1369" s="510"/>
      <c r="AW1369" s="510"/>
      <c r="AX1369" s="510"/>
      <c r="AY1369" s="510"/>
      <c r="AZ1369" s="510"/>
      <c r="BA1369" s="510"/>
      <c r="BB1369" s="510"/>
      <c r="BC1369" s="510"/>
      <c r="BD1369" s="510"/>
      <c r="BE1369" s="511"/>
      <c r="BF1369" s="84"/>
      <c r="BG1369" s="84"/>
      <c r="BH1369" s="85"/>
    </row>
    <row r="1370" spans="1:60" x14ac:dyDescent="0.2">
      <c r="A1370" s="2248"/>
      <c r="B1370" s="507" t="s">
        <v>1222</v>
      </c>
      <c r="C1370" s="375" t="s">
        <v>94</v>
      </c>
      <c r="D1370" s="496" t="s">
        <v>1226</v>
      </c>
      <c r="E1370" s="375">
        <v>60</v>
      </c>
      <c r="F1370" s="779">
        <v>60</v>
      </c>
      <c r="G1370" s="425" t="s">
        <v>1167</v>
      </c>
      <c r="H1370" s="141" t="s">
        <v>403</v>
      </c>
      <c r="I1370" s="510"/>
      <c r="J1370" s="510"/>
      <c r="K1370" s="510"/>
      <c r="L1370" s="510"/>
      <c r="M1370" s="510"/>
      <c r="N1370" s="510"/>
      <c r="O1370" s="510"/>
      <c r="P1370" s="510"/>
      <c r="Q1370" s="510"/>
      <c r="R1370" s="510"/>
      <c r="S1370" s="510"/>
      <c r="T1370" s="510"/>
      <c r="U1370" s="510"/>
      <c r="V1370" s="510"/>
      <c r="W1370" s="510"/>
      <c r="X1370" s="510"/>
      <c r="Y1370" s="510"/>
      <c r="Z1370" s="510"/>
      <c r="AA1370" s="510"/>
      <c r="AB1370" s="510"/>
      <c r="AC1370" s="510"/>
      <c r="AD1370" s="510"/>
      <c r="AE1370" s="510"/>
      <c r="AF1370" s="510"/>
      <c r="AG1370" s="510"/>
      <c r="AH1370" s="511"/>
      <c r="AI1370" s="83"/>
      <c r="AJ1370" s="84"/>
      <c r="AK1370" s="85"/>
      <c r="AL1370" s="512"/>
      <c r="AM1370" s="510"/>
      <c r="AN1370" s="510">
        <v>24</v>
      </c>
      <c r="AO1370" s="510">
        <v>24</v>
      </c>
      <c r="AP1370" s="510">
        <v>12</v>
      </c>
      <c r="AQ1370" s="510"/>
      <c r="AR1370" s="510"/>
      <c r="AS1370" s="510"/>
      <c r="AT1370" s="510"/>
      <c r="AU1370" s="510"/>
      <c r="AV1370" s="510"/>
      <c r="AW1370" s="510"/>
      <c r="AX1370" s="510"/>
      <c r="AY1370" s="510"/>
      <c r="AZ1370" s="510"/>
      <c r="BA1370" s="510"/>
      <c r="BB1370" s="510"/>
      <c r="BC1370" s="510"/>
      <c r="BD1370" s="510"/>
      <c r="BE1370" s="511"/>
      <c r="BF1370" s="84"/>
      <c r="BG1370" s="84"/>
      <c r="BH1370" s="85"/>
    </row>
    <row r="1371" spans="1:60" x14ac:dyDescent="0.2">
      <c r="A1371" s="2248"/>
      <c r="B1371" s="507" t="s">
        <v>1222</v>
      </c>
      <c r="C1371" s="375" t="s">
        <v>60</v>
      </c>
      <c r="D1371" s="496" t="s">
        <v>1200</v>
      </c>
      <c r="E1371" s="375">
        <v>60</v>
      </c>
      <c r="F1371" s="779">
        <v>60</v>
      </c>
      <c r="G1371" s="425" t="s">
        <v>1167</v>
      </c>
      <c r="H1371" s="141" t="s">
        <v>403</v>
      </c>
      <c r="I1371" s="510"/>
      <c r="J1371" s="510"/>
      <c r="K1371" s="510"/>
      <c r="L1371" s="510"/>
      <c r="M1371" s="510"/>
      <c r="N1371" s="510"/>
      <c r="O1371" s="510"/>
      <c r="P1371" s="510"/>
      <c r="Q1371" s="510"/>
      <c r="R1371" s="510"/>
      <c r="S1371" s="510"/>
      <c r="T1371" s="510"/>
      <c r="U1371" s="510"/>
      <c r="V1371" s="510"/>
      <c r="W1371" s="510"/>
      <c r="X1371" s="510"/>
      <c r="Y1371" s="510"/>
      <c r="Z1371" s="510"/>
      <c r="AA1371" s="510"/>
      <c r="AB1371" s="510"/>
      <c r="AC1371" s="510"/>
      <c r="AD1371" s="510"/>
      <c r="AE1371" s="510"/>
      <c r="AF1371" s="510"/>
      <c r="AG1371" s="510"/>
      <c r="AH1371" s="511"/>
      <c r="AI1371" s="83"/>
      <c r="AJ1371" s="84"/>
      <c r="AK1371" s="85"/>
      <c r="AL1371" s="512"/>
      <c r="AM1371" s="510"/>
      <c r="AN1371" s="510"/>
      <c r="AO1371" s="510"/>
      <c r="AP1371" s="510">
        <v>10</v>
      </c>
      <c r="AQ1371" s="510">
        <v>24</v>
      </c>
      <c r="AR1371" s="510">
        <v>26</v>
      </c>
      <c r="AS1371" s="510"/>
      <c r="AT1371" s="510"/>
      <c r="AU1371" s="510"/>
      <c r="AV1371" s="510"/>
      <c r="AW1371" s="510"/>
      <c r="AX1371" s="510"/>
      <c r="AY1371" s="510"/>
      <c r="AZ1371" s="510"/>
      <c r="BA1371" s="510"/>
      <c r="BB1371" s="510"/>
      <c r="BC1371" s="510"/>
      <c r="BD1371" s="510"/>
      <c r="BE1371" s="511"/>
      <c r="BF1371" s="84"/>
      <c r="BG1371" s="84"/>
      <c r="BH1371" s="85"/>
    </row>
    <row r="1372" spans="1:60" x14ac:dyDescent="0.2">
      <c r="A1372" s="2248"/>
      <c r="B1372" s="507" t="s">
        <v>1222</v>
      </c>
      <c r="C1372" s="375" t="s">
        <v>455</v>
      </c>
      <c r="D1372" s="496" t="s">
        <v>1191</v>
      </c>
      <c r="E1372" s="375">
        <v>90</v>
      </c>
      <c r="F1372" s="779">
        <v>90</v>
      </c>
      <c r="G1372" s="425" t="s">
        <v>397</v>
      </c>
      <c r="H1372" s="141" t="s">
        <v>396</v>
      </c>
      <c r="I1372" s="510"/>
      <c r="J1372" s="510"/>
      <c r="K1372" s="510"/>
      <c r="L1372" s="510"/>
      <c r="M1372" s="510"/>
      <c r="N1372" s="510"/>
      <c r="O1372" s="510"/>
      <c r="P1372" s="510"/>
      <c r="Q1372" s="510"/>
      <c r="R1372" s="510"/>
      <c r="S1372" s="510"/>
      <c r="T1372" s="510"/>
      <c r="U1372" s="510"/>
      <c r="V1372" s="510"/>
      <c r="W1372" s="510"/>
      <c r="X1372" s="510"/>
      <c r="Y1372" s="510"/>
      <c r="Z1372" s="510"/>
      <c r="AA1372" s="510"/>
      <c r="AB1372" s="510"/>
      <c r="AC1372" s="510"/>
      <c r="AD1372" s="510"/>
      <c r="AE1372" s="510"/>
      <c r="AF1372" s="510"/>
      <c r="AG1372" s="510"/>
      <c r="AH1372" s="511"/>
      <c r="AI1372" s="83"/>
      <c r="AJ1372" s="84"/>
      <c r="AK1372" s="85"/>
      <c r="AL1372" s="512"/>
      <c r="AM1372" s="510"/>
      <c r="AN1372" s="510"/>
      <c r="AO1372" s="510"/>
      <c r="AP1372" s="510"/>
      <c r="AQ1372" s="510"/>
      <c r="AR1372" s="510"/>
      <c r="AS1372" s="510">
        <v>30</v>
      </c>
      <c r="AT1372" s="510">
        <v>15</v>
      </c>
      <c r="AU1372" s="510"/>
      <c r="AV1372" s="510"/>
      <c r="AW1372" s="510"/>
      <c r="AX1372" s="510"/>
      <c r="AY1372" s="510"/>
      <c r="AZ1372" s="510"/>
      <c r="BA1372" s="510"/>
      <c r="BB1372" s="510"/>
      <c r="BC1372" s="510"/>
      <c r="BD1372" s="510"/>
      <c r="BE1372" s="511"/>
      <c r="BF1372" s="84"/>
      <c r="BG1372" s="84"/>
      <c r="BH1372" s="85"/>
    </row>
    <row r="1373" spans="1:60" x14ac:dyDescent="0.2">
      <c r="A1373" s="2248"/>
      <c r="B1373" s="507" t="s">
        <v>1222</v>
      </c>
      <c r="C1373" s="375" t="s">
        <v>455</v>
      </c>
      <c r="D1373" s="496" t="s">
        <v>1191</v>
      </c>
      <c r="E1373" s="375">
        <v>90</v>
      </c>
      <c r="F1373" s="779">
        <v>90</v>
      </c>
      <c r="G1373" s="425" t="s">
        <v>400</v>
      </c>
      <c r="H1373" s="141" t="s">
        <v>399</v>
      </c>
      <c r="I1373" s="510"/>
      <c r="J1373" s="510"/>
      <c r="K1373" s="510"/>
      <c r="L1373" s="510"/>
      <c r="M1373" s="510"/>
      <c r="N1373" s="510"/>
      <c r="O1373" s="510"/>
      <c r="P1373" s="510"/>
      <c r="Q1373" s="510"/>
      <c r="R1373" s="510"/>
      <c r="S1373" s="510"/>
      <c r="T1373" s="510"/>
      <c r="U1373" s="510"/>
      <c r="V1373" s="510"/>
      <c r="W1373" s="510"/>
      <c r="X1373" s="510"/>
      <c r="Y1373" s="510"/>
      <c r="Z1373" s="510"/>
      <c r="AA1373" s="510"/>
      <c r="AB1373" s="510"/>
      <c r="AC1373" s="510"/>
      <c r="AD1373" s="510"/>
      <c r="AE1373" s="510"/>
      <c r="AF1373" s="510"/>
      <c r="AG1373" s="510"/>
      <c r="AH1373" s="511"/>
      <c r="AI1373" s="83"/>
      <c r="AJ1373" s="84"/>
      <c r="AK1373" s="85"/>
      <c r="AL1373" s="512"/>
      <c r="AM1373" s="510"/>
      <c r="AN1373" s="510"/>
      <c r="AO1373" s="510"/>
      <c r="AP1373" s="510"/>
      <c r="AQ1373" s="510"/>
      <c r="AR1373" s="510"/>
      <c r="AS1373" s="510"/>
      <c r="AT1373" s="510">
        <v>15</v>
      </c>
      <c r="AU1373" s="510">
        <v>30</v>
      </c>
      <c r="AV1373" s="510"/>
      <c r="AW1373" s="510"/>
      <c r="AX1373" s="510"/>
      <c r="AY1373" s="510"/>
      <c r="AZ1373" s="510"/>
      <c r="BA1373" s="510"/>
      <c r="BB1373" s="510"/>
      <c r="BC1373" s="510"/>
      <c r="BD1373" s="510"/>
      <c r="BE1373" s="511"/>
      <c r="BF1373" s="84"/>
      <c r="BG1373" s="84"/>
      <c r="BH1373" s="85"/>
    </row>
    <row r="1374" spans="1:60" x14ac:dyDescent="0.2">
      <c r="A1374" s="2248"/>
      <c r="B1374" s="507" t="s">
        <v>1222</v>
      </c>
      <c r="C1374" s="375" t="s">
        <v>88</v>
      </c>
      <c r="D1374" s="496" t="s">
        <v>1227</v>
      </c>
      <c r="E1374" s="375">
        <v>120</v>
      </c>
      <c r="F1374" s="779">
        <v>120</v>
      </c>
      <c r="G1374" s="425" t="s">
        <v>411</v>
      </c>
      <c r="H1374" s="141" t="s">
        <v>410</v>
      </c>
      <c r="I1374" s="510"/>
      <c r="J1374" s="510"/>
      <c r="K1374" s="510"/>
      <c r="L1374" s="510"/>
      <c r="M1374" s="510"/>
      <c r="N1374" s="510"/>
      <c r="O1374" s="510"/>
      <c r="P1374" s="510"/>
      <c r="Q1374" s="510"/>
      <c r="R1374" s="510"/>
      <c r="S1374" s="510"/>
      <c r="T1374" s="510"/>
      <c r="U1374" s="510"/>
      <c r="V1374" s="510"/>
      <c r="W1374" s="510"/>
      <c r="X1374" s="510"/>
      <c r="Y1374" s="510"/>
      <c r="Z1374" s="510"/>
      <c r="AA1374" s="510"/>
      <c r="AB1374" s="510"/>
      <c r="AC1374" s="510"/>
      <c r="AD1374" s="510"/>
      <c r="AE1374" s="510"/>
      <c r="AF1374" s="510"/>
      <c r="AG1374" s="510"/>
      <c r="AH1374" s="511"/>
      <c r="AI1374" s="83"/>
      <c r="AJ1374" s="84"/>
      <c r="AK1374" s="85"/>
      <c r="AL1374" s="512"/>
      <c r="AM1374" s="510"/>
      <c r="AN1374" s="510"/>
      <c r="AO1374" s="510"/>
      <c r="AP1374" s="510"/>
      <c r="AQ1374" s="510"/>
      <c r="AR1374" s="510"/>
      <c r="AS1374" s="510"/>
      <c r="AT1374" s="510"/>
      <c r="AU1374" s="510"/>
      <c r="AV1374" s="510">
        <v>20</v>
      </c>
      <c r="AW1374" s="510">
        <v>20</v>
      </c>
      <c r="AX1374" s="510">
        <v>20</v>
      </c>
      <c r="AY1374" s="510">
        <v>20</v>
      </c>
      <c r="AZ1374" s="510">
        <v>20</v>
      </c>
      <c r="BA1374" s="510">
        <v>20</v>
      </c>
      <c r="BB1374" s="510"/>
      <c r="BC1374" s="510"/>
      <c r="BD1374" s="510"/>
      <c r="BE1374" s="511"/>
      <c r="BF1374" s="84"/>
      <c r="BG1374" s="84"/>
      <c r="BH1374" s="85"/>
    </row>
    <row r="1375" spans="1:60" x14ac:dyDescent="0.2">
      <c r="A1375" s="2248"/>
      <c r="B1375" s="507" t="s">
        <v>1222</v>
      </c>
      <c r="C1375" s="375" t="s">
        <v>72</v>
      </c>
      <c r="D1375" s="496" t="s">
        <v>10</v>
      </c>
      <c r="E1375" s="375">
        <v>180</v>
      </c>
      <c r="F1375" s="779">
        <v>180</v>
      </c>
      <c r="G1375" s="425" t="s">
        <v>397</v>
      </c>
      <c r="H1375" s="141" t="s">
        <v>396</v>
      </c>
      <c r="I1375" s="510"/>
      <c r="J1375" s="510"/>
      <c r="K1375" s="510"/>
      <c r="L1375" s="510"/>
      <c r="M1375" s="510"/>
      <c r="N1375" s="510"/>
      <c r="O1375" s="510"/>
      <c r="P1375" s="510"/>
      <c r="Q1375" s="510"/>
      <c r="R1375" s="510"/>
      <c r="S1375" s="510"/>
      <c r="T1375" s="510"/>
      <c r="U1375" s="510"/>
      <c r="V1375" s="510"/>
      <c r="W1375" s="510"/>
      <c r="X1375" s="510"/>
      <c r="Y1375" s="510"/>
      <c r="Z1375" s="510"/>
      <c r="AA1375" s="510"/>
      <c r="AB1375" s="510"/>
      <c r="AC1375" s="510"/>
      <c r="AD1375" s="510"/>
      <c r="AE1375" s="510"/>
      <c r="AF1375" s="510"/>
      <c r="AG1375" s="510"/>
      <c r="AH1375" s="511"/>
      <c r="AI1375" s="83"/>
      <c r="AJ1375" s="84"/>
      <c r="AK1375" s="85"/>
      <c r="AL1375" s="512"/>
      <c r="AM1375" s="510"/>
      <c r="AN1375" s="510"/>
      <c r="AO1375" s="510"/>
      <c r="AP1375" s="510"/>
      <c r="AQ1375" s="510"/>
      <c r="AR1375" s="510"/>
      <c r="AS1375" s="510"/>
      <c r="AT1375" s="510"/>
      <c r="AU1375" s="510"/>
      <c r="AV1375" s="510"/>
      <c r="AW1375" s="510"/>
      <c r="AX1375" s="510"/>
      <c r="AY1375" s="510"/>
      <c r="AZ1375" s="510"/>
      <c r="BA1375" s="510"/>
      <c r="BB1375" s="510"/>
      <c r="BC1375" s="510"/>
      <c r="BD1375" s="510"/>
      <c r="BE1375" s="511"/>
      <c r="BF1375" s="84"/>
      <c r="BG1375" s="84"/>
      <c r="BH1375" s="85"/>
    </row>
    <row r="1376" spans="1:60" x14ac:dyDescent="0.2">
      <c r="A1376" s="2249"/>
      <c r="B1376" s="520"/>
      <c r="C1376" s="521"/>
      <c r="D1376" s="521" t="s">
        <v>843</v>
      </c>
      <c r="E1376" s="521">
        <f>SUM(E1360:E1375)</f>
        <v>1140</v>
      </c>
      <c r="F1376" s="782">
        <f>SUM(F1360:F1375)</f>
        <v>1140</v>
      </c>
      <c r="G1376" s="522"/>
      <c r="H1376" s="523"/>
      <c r="I1376" s="510">
        <v>60</v>
      </c>
      <c r="J1376" s="524">
        <f t="shared" ref="J1376:BE1376" si="117">SUM(J1360:J1375)</f>
        <v>0</v>
      </c>
      <c r="K1376" s="524">
        <f t="shared" si="117"/>
        <v>15</v>
      </c>
      <c r="L1376" s="524">
        <f t="shared" si="117"/>
        <v>15</v>
      </c>
      <c r="M1376" s="524">
        <f t="shared" si="117"/>
        <v>15</v>
      </c>
      <c r="N1376" s="524">
        <f t="shared" si="117"/>
        <v>20</v>
      </c>
      <c r="O1376" s="524">
        <f t="shared" si="117"/>
        <v>20</v>
      </c>
      <c r="P1376" s="524">
        <f t="shared" si="117"/>
        <v>20</v>
      </c>
      <c r="Q1376" s="524">
        <f t="shared" si="117"/>
        <v>20</v>
      </c>
      <c r="R1376" s="524">
        <f t="shared" si="117"/>
        <v>20</v>
      </c>
      <c r="S1376" s="524">
        <f t="shared" si="117"/>
        <v>20</v>
      </c>
      <c r="T1376" s="524">
        <f t="shared" si="117"/>
        <v>15</v>
      </c>
      <c r="U1376" s="524">
        <f t="shared" si="117"/>
        <v>15</v>
      </c>
      <c r="V1376" s="524">
        <f t="shared" si="117"/>
        <v>15</v>
      </c>
      <c r="W1376" s="524">
        <f t="shared" si="117"/>
        <v>15</v>
      </c>
      <c r="X1376" s="524">
        <f t="shared" si="117"/>
        <v>15</v>
      </c>
      <c r="Y1376" s="524">
        <f t="shared" si="117"/>
        <v>15</v>
      </c>
      <c r="Z1376" s="524">
        <f t="shared" si="117"/>
        <v>20</v>
      </c>
      <c r="AA1376" s="524">
        <f t="shared" si="117"/>
        <v>20</v>
      </c>
      <c r="AB1376" s="524">
        <f t="shared" si="117"/>
        <v>20</v>
      </c>
      <c r="AC1376" s="524">
        <f t="shared" si="117"/>
        <v>20</v>
      </c>
      <c r="AD1376" s="524">
        <f t="shared" si="117"/>
        <v>20</v>
      </c>
      <c r="AE1376" s="524">
        <f t="shared" si="117"/>
        <v>20</v>
      </c>
      <c r="AF1376" s="524">
        <f t="shared" si="117"/>
        <v>20</v>
      </c>
      <c r="AG1376" s="524">
        <f t="shared" si="117"/>
        <v>20</v>
      </c>
      <c r="AH1376" s="525">
        <f t="shared" si="117"/>
        <v>20</v>
      </c>
      <c r="AI1376" s="83">
        <f t="shared" si="117"/>
        <v>0</v>
      </c>
      <c r="AJ1376" s="84">
        <f t="shared" si="117"/>
        <v>0</v>
      </c>
      <c r="AK1376" s="85">
        <f t="shared" si="117"/>
        <v>0</v>
      </c>
      <c r="AL1376" s="526">
        <f t="shared" si="117"/>
        <v>24</v>
      </c>
      <c r="AM1376" s="524">
        <f t="shared" si="117"/>
        <v>21</v>
      </c>
      <c r="AN1376" s="524">
        <f t="shared" si="117"/>
        <v>24</v>
      </c>
      <c r="AO1376" s="524">
        <f t="shared" si="117"/>
        <v>24</v>
      </c>
      <c r="AP1376" s="524">
        <f t="shared" si="117"/>
        <v>22</v>
      </c>
      <c r="AQ1376" s="524">
        <f t="shared" si="117"/>
        <v>24</v>
      </c>
      <c r="AR1376" s="524">
        <f t="shared" si="117"/>
        <v>26</v>
      </c>
      <c r="AS1376" s="524">
        <f t="shared" si="117"/>
        <v>30</v>
      </c>
      <c r="AT1376" s="524">
        <f t="shared" si="117"/>
        <v>30</v>
      </c>
      <c r="AU1376" s="524">
        <f t="shared" si="117"/>
        <v>30</v>
      </c>
      <c r="AV1376" s="524">
        <f t="shared" si="117"/>
        <v>20</v>
      </c>
      <c r="AW1376" s="524">
        <f t="shared" si="117"/>
        <v>20</v>
      </c>
      <c r="AX1376" s="524">
        <f t="shared" si="117"/>
        <v>20</v>
      </c>
      <c r="AY1376" s="524">
        <f t="shared" si="117"/>
        <v>20</v>
      </c>
      <c r="AZ1376" s="524">
        <f t="shared" si="117"/>
        <v>20</v>
      </c>
      <c r="BA1376" s="524">
        <f t="shared" si="117"/>
        <v>20</v>
      </c>
      <c r="BB1376" s="524">
        <f t="shared" si="117"/>
        <v>0</v>
      </c>
      <c r="BC1376" s="524">
        <f t="shared" si="117"/>
        <v>0</v>
      </c>
      <c r="BD1376" s="524">
        <f t="shared" si="117"/>
        <v>0</v>
      </c>
      <c r="BE1376" s="525">
        <f t="shared" si="117"/>
        <v>0</v>
      </c>
      <c r="BF1376" s="84"/>
      <c r="BG1376" s="84"/>
      <c r="BH1376" s="85"/>
    </row>
    <row r="1377" spans="1:60" x14ac:dyDescent="0.2">
      <c r="A1377" s="2247">
        <v>4</v>
      </c>
      <c r="B1377" s="507" t="s">
        <v>457</v>
      </c>
      <c r="C1377" s="375" t="s">
        <v>34</v>
      </c>
      <c r="D1377" s="496" t="s">
        <v>1177</v>
      </c>
      <c r="E1377" s="485">
        <v>20</v>
      </c>
      <c r="F1377" s="778">
        <v>20</v>
      </c>
      <c r="G1377" s="527" t="s">
        <v>371</v>
      </c>
      <c r="H1377" s="141" t="s">
        <v>395</v>
      </c>
      <c r="I1377" s="510">
        <v>20</v>
      </c>
      <c r="J1377" s="510"/>
      <c r="K1377" s="510"/>
      <c r="L1377" s="510"/>
      <c r="M1377" s="510"/>
      <c r="N1377" s="510"/>
      <c r="O1377" s="510"/>
      <c r="P1377" s="510"/>
      <c r="Q1377" s="510"/>
      <c r="R1377" s="510"/>
      <c r="S1377" s="510"/>
      <c r="T1377" s="510"/>
      <c r="U1377" s="510"/>
      <c r="V1377" s="510"/>
      <c r="W1377" s="510"/>
      <c r="X1377" s="510"/>
      <c r="Y1377" s="510"/>
      <c r="Z1377" s="510"/>
      <c r="AA1377" s="510"/>
      <c r="AB1377" s="510"/>
      <c r="AC1377" s="510"/>
      <c r="AD1377" s="510"/>
      <c r="AE1377" s="510"/>
      <c r="AF1377" s="510"/>
      <c r="AG1377" s="510"/>
      <c r="AH1377" s="511"/>
      <c r="AI1377" s="83"/>
      <c r="AJ1377" s="84"/>
      <c r="AK1377" s="85"/>
      <c r="AL1377" s="512"/>
      <c r="AM1377" s="510"/>
      <c r="AN1377" s="510"/>
      <c r="AO1377" s="510"/>
      <c r="AP1377" s="510"/>
      <c r="AQ1377" s="510"/>
      <c r="AR1377" s="510"/>
      <c r="AS1377" s="510"/>
      <c r="AT1377" s="510"/>
      <c r="AU1377" s="510"/>
      <c r="AV1377" s="510"/>
      <c r="AW1377" s="510"/>
      <c r="AX1377" s="510"/>
      <c r="AY1377" s="510"/>
      <c r="AZ1377" s="510"/>
      <c r="BA1377" s="510"/>
      <c r="BB1377" s="510"/>
      <c r="BC1377" s="510"/>
      <c r="BD1377" s="510"/>
      <c r="BE1377" s="511"/>
      <c r="BF1377" s="84"/>
      <c r="BG1377" s="84"/>
      <c r="BH1377" s="85"/>
    </row>
    <row r="1378" spans="1:60" x14ac:dyDescent="0.2">
      <c r="A1378" s="2248"/>
      <c r="B1378" s="507" t="s">
        <v>457</v>
      </c>
      <c r="C1378" s="485" t="s">
        <v>94</v>
      </c>
      <c r="D1378" s="486" t="s">
        <v>1218</v>
      </c>
      <c r="E1378" s="485">
        <v>30</v>
      </c>
      <c r="F1378" s="778">
        <v>30</v>
      </c>
      <c r="G1378" s="528" t="s">
        <v>371</v>
      </c>
      <c r="H1378" s="141" t="s">
        <v>395</v>
      </c>
      <c r="I1378" s="510">
        <v>30</v>
      </c>
      <c r="J1378" s="510"/>
      <c r="K1378" s="510"/>
      <c r="L1378" s="510"/>
      <c r="M1378" s="510"/>
      <c r="N1378" s="510"/>
      <c r="O1378" s="510"/>
      <c r="P1378" s="510"/>
      <c r="Q1378" s="510"/>
      <c r="R1378" s="510"/>
      <c r="S1378" s="510"/>
      <c r="T1378" s="510"/>
      <c r="U1378" s="510"/>
      <c r="V1378" s="510"/>
      <c r="W1378" s="510"/>
      <c r="X1378" s="510"/>
      <c r="Y1378" s="510"/>
      <c r="Z1378" s="510"/>
      <c r="AA1378" s="510"/>
      <c r="AB1378" s="510"/>
      <c r="AC1378" s="510"/>
      <c r="AD1378" s="510"/>
      <c r="AE1378" s="510"/>
      <c r="AF1378" s="510"/>
      <c r="AG1378" s="510"/>
      <c r="AH1378" s="511"/>
      <c r="AI1378" s="83"/>
      <c r="AJ1378" s="84"/>
      <c r="AK1378" s="85"/>
      <c r="AL1378" s="512"/>
      <c r="AM1378" s="510"/>
      <c r="AN1378" s="510"/>
      <c r="AO1378" s="510"/>
      <c r="AP1378" s="510"/>
      <c r="AQ1378" s="510"/>
      <c r="AR1378" s="510"/>
      <c r="AS1378" s="510"/>
      <c r="AT1378" s="510"/>
      <c r="AU1378" s="510"/>
      <c r="AV1378" s="510"/>
      <c r="AW1378" s="510"/>
      <c r="AX1378" s="510"/>
      <c r="AY1378" s="510"/>
      <c r="AZ1378" s="510"/>
      <c r="BA1378" s="510"/>
      <c r="BB1378" s="510"/>
      <c r="BC1378" s="510"/>
      <c r="BD1378" s="510"/>
      <c r="BE1378" s="511"/>
      <c r="BF1378" s="84"/>
      <c r="BG1378" s="84"/>
      <c r="BH1378" s="85"/>
    </row>
    <row r="1379" spans="1:60" x14ac:dyDescent="0.2">
      <c r="A1379" s="2248"/>
      <c r="B1379" s="507" t="s">
        <v>457</v>
      </c>
      <c r="C1379" s="485" t="s">
        <v>56</v>
      </c>
      <c r="D1379" s="486" t="s">
        <v>1174</v>
      </c>
      <c r="E1379" s="485">
        <v>120</v>
      </c>
      <c r="F1379" s="778">
        <v>120</v>
      </c>
      <c r="G1379" s="528" t="s">
        <v>371</v>
      </c>
      <c r="H1379" s="141" t="s">
        <v>395</v>
      </c>
      <c r="I1379" s="510"/>
      <c r="J1379" s="510">
        <v>20</v>
      </c>
      <c r="K1379" s="510">
        <v>20</v>
      </c>
      <c r="L1379" s="510">
        <v>20</v>
      </c>
      <c r="M1379" s="510">
        <v>20</v>
      </c>
      <c r="N1379" s="510">
        <v>20</v>
      </c>
      <c r="O1379" s="510">
        <v>20</v>
      </c>
      <c r="P1379" s="510"/>
      <c r="Q1379" s="510"/>
      <c r="R1379" s="510"/>
      <c r="S1379" s="510"/>
      <c r="T1379" s="510"/>
      <c r="U1379" s="510"/>
      <c r="V1379" s="510"/>
      <c r="W1379" s="510"/>
      <c r="X1379" s="510"/>
      <c r="Y1379" s="510"/>
      <c r="Z1379" s="510"/>
      <c r="AA1379" s="510"/>
      <c r="AB1379" s="510"/>
      <c r="AC1379" s="510"/>
      <c r="AD1379" s="510"/>
      <c r="AE1379" s="510"/>
      <c r="AF1379" s="510"/>
      <c r="AG1379" s="510"/>
      <c r="AH1379" s="511"/>
      <c r="AI1379" s="83"/>
      <c r="AJ1379" s="84"/>
      <c r="AK1379" s="85"/>
      <c r="AL1379" s="512"/>
      <c r="AM1379" s="510"/>
      <c r="AN1379" s="510"/>
      <c r="AO1379" s="510"/>
      <c r="AP1379" s="510"/>
      <c r="AQ1379" s="510"/>
      <c r="AR1379" s="510"/>
      <c r="AS1379" s="510"/>
      <c r="AT1379" s="510"/>
      <c r="AU1379" s="510"/>
      <c r="AV1379" s="510"/>
      <c r="AW1379" s="510"/>
      <c r="AX1379" s="510"/>
      <c r="AY1379" s="510"/>
      <c r="AZ1379" s="510"/>
      <c r="BA1379" s="510"/>
      <c r="BB1379" s="510"/>
      <c r="BC1379" s="510"/>
      <c r="BD1379" s="510"/>
      <c r="BE1379" s="511"/>
      <c r="BF1379" s="84"/>
      <c r="BG1379" s="84"/>
      <c r="BH1379" s="85"/>
    </row>
    <row r="1380" spans="1:60" x14ac:dyDescent="0.2">
      <c r="A1380" s="2248"/>
      <c r="B1380" s="507" t="s">
        <v>457</v>
      </c>
      <c r="C1380" s="375" t="s">
        <v>456</v>
      </c>
      <c r="D1380" s="496" t="s">
        <v>1178</v>
      </c>
      <c r="E1380" s="485">
        <v>30</v>
      </c>
      <c r="F1380" s="778">
        <v>30</v>
      </c>
      <c r="G1380" s="528" t="s">
        <v>371</v>
      </c>
      <c r="H1380" s="141" t="s">
        <v>395</v>
      </c>
      <c r="I1380" s="510"/>
      <c r="J1380" s="510"/>
      <c r="K1380" s="510"/>
      <c r="L1380" s="510"/>
      <c r="M1380" s="510"/>
      <c r="N1380" s="510"/>
      <c r="O1380" s="510"/>
      <c r="P1380" s="510">
        <v>30</v>
      </c>
      <c r="Q1380" s="510"/>
      <c r="R1380" s="510"/>
      <c r="S1380" s="510"/>
      <c r="T1380" s="510"/>
      <c r="U1380" s="510"/>
      <c r="V1380" s="510"/>
      <c r="W1380" s="510"/>
      <c r="X1380" s="510"/>
      <c r="Y1380" s="510"/>
      <c r="Z1380" s="510"/>
      <c r="AA1380" s="510"/>
      <c r="AB1380" s="510"/>
      <c r="AC1380" s="510"/>
      <c r="AD1380" s="510"/>
      <c r="AE1380" s="510"/>
      <c r="AF1380" s="510"/>
      <c r="AG1380" s="510"/>
      <c r="AH1380" s="511"/>
      <c r="AI1380" s="83"/>
      <c r="AJ1380" s="84"/>
      <c r="AK1380" s="85"/>
      <c r="AL1380" s="512"/>
      <c r="AM1380" s="510"/>
      <c r="AN1380" s="510"/>
      <c r="AO1380" s="510"/>
      <c r="AP1380" s="510"/>
      <c r="AQ1380" s="510"/>
      <c r="AR1380" s="510"/>
      <c r="AS1380" s="510"/>
      <c r="AT1380" s="510"/>
      <c r="AU1380" s="510"/>
      <c r="AV1380" s="510"/>
      <c r="AW1380" s="510"/>
      <c r="AX1380" s="510"/>
      <c r="AY1380" s="510"/>
      <c r="AZ1380" s="510"/>
      <c r="BA1380" s="510"/>
      <c r="BB1380" s="510"/>
      <c r="BC1380" s="510"/>
      <c r="BD1380" s="510"/>
      <c r="BE1380" s="511"/>
      <c r="BF1380" s="84"/>
      <c r="BG1380" s="84"/>
      <c r="BH1380" s="85"/>
    </row>
    <row r="1381" spans="1:60" x14ac:dyDescent="0.2">
      <c r="A1381" s="2248"/>
      <c r="B1381" s="507" t="s">
        <v>457</v>
      </c>
      <c r="C1381" s="485" t="s">
        <v>61</v>
      </c>
      <c r="D1381" s="486" t="s">
        <v>1175</v>
      </c>
      <c r="E1381" s="485">
        <v>120</v>
      </c>
      <c r="F1381" s="778">
        <v>120</v>
      </c>
      <c r="G1381" s="495" t="s">
        <v>400</v>
      </c>
      <c r="H1381" s="141" t="s">
        <v>399</v>
      </c>
      <c r="I1381" s="510"/>
      <c r="J1381" s="510"/>
      <c r="K1381" s="510"/>
      <c r="L1381" s="510"/>
      <c r="M1381" s="510"/>
      <c r="N1381" s="510"/>
      <c r="O1381" s="510"/>
      <c r="P1381" s="510"/>
      <c r="Q1381" s="510">
        <v>20</v>
      </c>
      <c r="R1381" s="510">
        <v>20</v>
      </c>
      <c r="S1381" s="510">
        <v>20</v>
      </c>
      <c r="T1381" s="510">
        <v>20</v>
      </c>
      <c r="U1381" s="510">
        <v>20</v>
      </c>
      <c r="V1381" s="510">
        <v>20</v>
      </c>
      <c r="W1381" s="510"/>
      <c r="X1381" s="510"/>
      <c r="Y1381" s="510"/>
      <c r="Z1381" s="510"/>
      <c r="AA1381" s="510"/>
      <c r="AB1381" s="510"/>
      <c r="AC1381" s="510"/>
      <c r="AD1381" s="510"/>
      <c r="AE1381" s="510"/>
      <c r="AF1381" s="510"/>
      <c r="AG1381" s="510"/>
      <c r="AH1381" s="511"/>
      <c r="AI1381" s="83"/>
      <c r="AJ1381" s="84"/>
      <c r="AK1381" s="85"/>
      <c r="AL1381" s="512"/>
      <c r="AM1381" s="510"/>
      <c r="AN1381" s="510"/>
      <c r="AO1381" s="510"/>
      <c r="AP1381" s="510"/>
      <c r="AQ1381" s="510"/>
      <c r="AR1381" s="510"/>
      <c r="AS1381" s="510"/>
      <c r="AT1381" s="510"/>
      <c r="AU1381" s="510"/>
      <c r="AV1381" s="510"/>
      <c r="AW1381" s="510"/>
      <c r="AX1381" s="510"/>
      <c r="AY1381" s="510"/>
      <c r="AZ1381" s="510"/>
      <c r="BA1381" s="510"/>
      <c r="BB1381" s="510"/>
      <c r="BC1381" s="510"/>
      <c r="BD1381" s="510"/>
      <c r="BE1381" s="511"/>
      <c r="BF1381" s="84"/>
      <c r="BG1381" s="84"/>
      <c r="BH1381" s="85"/>
    </row>
    <row r="1382" spans="1:60" x14ac:dyDescent="0.2">
      <c r="A1382" s="2248"/>
      <c r="B1382" s="507" t="s">
        <v>457</v>
      </c>
      <c r="C1382" s="485" t="s">
        <v>32</v>
      </c>
      <c r="D1382" s="486" t="s">
        <v>1176</v>
      </c>
      <c r="E1382" s="485">
        <v>60</v>
      </c>
      <c r="F1382" s="778">
        <v>60</v>
      </c>
      <c r="G1382" s="495" t="s">
        <v>400</v>
      </c>
      <c r="H1382" s="141" t="s">
        <v>399</v>
      </c>
      <c r="I1382" s="510"/>
      <c r="J1382" s="510"/>
      <c r="K1382" s="510"/>
      <c r="L1382" s="510"/>
      <c r="M1382" s="510"/>
      <c r="N1382" s="510"/>
      <c r="O1382" s="510"/>
      <c r="P1382" s="510"/>
      <c r="Q1382" s="510"/>
      <c r="R1382" s="510"/>
      <c r="S1382" s="510"/>
      <c r="T1382" s="510"/>
      <c r="U1382" s="510"/>
      <c r="V1382" s="510"/>
      <c r="W1382" s="510">
        <v>20</v>
      </c>
      <c r="X1382" s="510">
        <v>20</v>
      </c>
      <c r="Y1382" s="510">
        <v>20</v>
      </c>
      <c r="Z1382" s="510"/>
      <c r="AA1382" s="510"/>
      <c r="AB1382" s="510"/>
      <c r="AC1382" s="510"/>
      <c r="AD1382" s="510"/>
      <c r="AE1382" s="510"/>
      <c r="AF1382" s="510"/>
      <c r="AG1382" s="510"/>
      <c r="AH1382" s="511"/>
      <c r="AI1382" s="83"/>
      <c r="AJ1382" s="84"/>
      <c r="AK1382" s="85"/>
      <c r="AL1382" s="512"/>
      <c r="AM1382" s="510"/>
      <c r="AN1382" s="510"/>
      <c r="AO1382" s="510"/>
      <c r="AP1382" s="510"/>
      <c r="AQ1382" s="510"/>
      <c r="AR1382" s="510"/>
      <c r="AS1382" s="510"/>
      <c r="AT1382" s="510"/>
      <c r="AU1382" s="510"/>
      <c r="AV1382" s="510"/>
      <c r="AW1382" s="510"/>
      <c r="AX1382" s="510"/>
      <c r="AY1382" s="510"/>
      <c r="AZ1382" s="510"/>
      <c r="BA1382" s="510"/>
      <c r="BB1382" s="510"/>
      <c r="BC1382" s="510"/>
      <c r="BD1382" s="510"/>
      <c r="BE1382" s="511"/>
      <c r="BF1382" s="84"/>
      <c r="BG1382" s="84"/>
      <c r="BH1382" s="85"/>
    </row>
    <row r="1383" spans="1:60" x14ac:dyDescent="0.2">
      <c r="A1383" s="2248"/>
      <c r="B1383" s="507" t="s">
        <v>457</v>
      </c>
      <c r="C1383" s="485" t="s">
        <v>71</v>
      </c>
      <c r="D1383" s="486" t="s">
        <v>1171</v>
      </c>
      <c r="E1383" s="485">
        <v>75</v>
      </c>
      <c r="F1383" s="778">
        <v>75</v>
      </c>
      <c r="G1383" s="495" t="s">
        <v>405</v>
      </c>
      <c r="H1383" s="141" t="s">
        <v>404</v>
      </c>
      <c r="I1383" s="510"/>
      <c r="J1383" s="510"/>
      <c r="K1383" s="510"/>
      <c r="L1383" s="510"/>
      <c r="M1383" s="510"/>
      <c r="N1383" s="510"/>
      <c r="O1383" s="510"/>
      <c r="P1383" s="510"/>
      <c r="Q1383" s="510"/>
      <c r="R1383" s="510"/>
      <c r="S1383" s="510"/>
      <c r="T1383" s="510"/>
      <c r="U1383" s="510"/>
      <c r="V1383" s="510"/>
      <c r="W1383" s="510"/>
      <c r="X1383" s="510"/>
      <c r="Y1383" s="510"/>
      <c r="Z1383" s="510">
        <v>25</v>
      </c>
      <c r="AA1383" s="510">
        <v>25</v>
      </c>
      <c r="AB1383" s="510">
        <v>25</v>
      </c>
      <c r="AC1383" s="510"/>
      <c r="AD1383" s="510"/>
      <c r="AE1383" s="510"/>
      <c r="AF1383" s="510"/>
      <c r="AG1383" s="510"/>
      <c r="AH1383" s="511"/>
      <c r="AI1383" s="83"/>
      <c r="AJ1383" s="84"/>
      <c r="AK1383" s="85"/>
      <c r="AL1383" s="512"/>
      <c r="AM1383" s="510"/>
      <c r="AN1383" s="510"/>
      <c r="AO1383" s="510"/>
      <c r="AP1383" s="510"/>
      <c r="AQ1383" s="510"/>
      <c r="AR1383" s="510"/>
      <c r="AS1383" s="510"/>
      <c r="AT1383" s="510"/>
      <c r="AU1383" s="510"/>
      <c r="AV1383" s="510"/>
      <c r="AW1383" s="510"/>
      <c r="AX1383" s="510"/>
      <c r="AY1383" s="510"/>
      <c r="AZ1383" s="510"/>
      <c r="BA1383" s="510"/>
      <c r="BB1383" s="510"/>
      <c r="BC1383" s="510"/>
      <c r="BD1383" s="510"/>
      <c r="BE1383" s="511"/>
      <c r="BF1383" s="84"/>
      <c r="BG1383" s="84"/>
      <c r="BH1383" s="85"/>
    </row>
    <row r="1384" spans="1:60" x14ac:dyDescent="0.2">
      <c r="A1384" s="2248"/>
      <c r="B1384" s="507" t="s">
        <v>457</v>
      </c>
      <c r="C1384" s="485" t="s">
        <v>94</v>
      </c>
      <c r="D1384" s="486" t="s">
        <v>1218</v>
      </c>
      <c r="E1384" s="485">
        <v>30</v>
      </c>
      <c r="F1384" s="778">
        <v>30</v>
      </c>
      <c r="G1384" s="495" t="s">
        <v>405</v>
      </c>
      <c r="H1384" s="141" t="s">
        <v>404</v>
      </c>
      <c r="I1384" s="510"/>
      <c r="J1384" s="510"/>
      <c r="K1384" s="510"/>
      <c r="L1384" s="510"/>
      <c r="M1384" s="510"/>
      <c r="N1384" s="510"/>
      <c r="O1384" s="510"/>
      <c r="P1384" s="510"/>
      <c r="Q1384" s="510"/>
      <c r="R1384" s="510"/>
      <c r="S1384" s="510"/>
      <c r="T1384" s="510"/>
      <c r="U1384" s="510"/>
      <c r="V1384" s="510"/>
      <c r="W1384" s="510"/>
      <c r="X1384" s="510"/>
      <c r="Y1384" s="510"/>
      <c r="Z1384" s="510"/>
      <c r="AA1384" s="510"/>
      <c r="AB1384" s="510"/>
      <c r="AC1384" s="510">
        <v>25</v>
      </c>
      <c r="AD1384" s="510">
        <v>5</v>
      </c>
      <c r="AE1384" s="510"/>
      <c r="AF1384" s="510"/>
      <c r="AG1384" s="510"/>
      <c r="AH1384" s="511"/>
      <c r="AI1384" s="156"/>
      <c r="AJ1384" s="157"/>
      <c r="AK1384" s="158"/>
      <c r="AL1384" s="512"/>
      <c r="AM1384" s="510"/>
      <c r="AN1384" s="510"/>
      <c r="AO1384" s="510"/>
      <c r="AP1384" s="510"/>
      <c r="AQ1384" s="510"/>
      <c r="AR1384" s="510"/>
      <c r="AS1384" s="510"/>
      <c r="AT1384" s="510"/>
      <c r="AU1384" s="510"/>
      <c r="AV1384" s="510"/>
      <c r="AW1384" s="510"/>
      <c r="AX1384" s="510"/>
      <c r="AY1384" s="510"/>
      <c r="AZ1384" s="510"/>
      <c r="BA1384" s="510"/>
      <c r="BB1384" s="510"/>
      <c r="BC1384" s="510"/>
      <c r="BD1384" s="510"/>
      <c r="BE1384" s="511"/>
      <c r="BF1384" s="104"/>
      <c r="BG1384" s="104"/>
      <c r="BH1384" s="105"/>
    </row>
    <row r="1385" spans="1:60" x14ac:dyDescent="0.2">
      <c r="A1385" s="2248"/>
      <c r="B1385" s="507" t="s">
        <v>457</v>
      </c>
      <c r="C1385" s="485" t="s">
        <v>112</v>
      </c>
      <c r="D1385" s="486" t="s">
        <v>10</v>
      </c>
      <c r="E1385" s="485">
        <v>225</v>
      </c>
      <c r="F1385" s="778">
        <v>225</v>
      </c>
      <c r="G1385" s="495" t="s">
        <v>393</v>
      </c>
      <c r="H1385" s="141" t="s">
        <v>392</v>
      </c>
      <c r="I1385" s="510"/>
      <c r="J1385" s="510"/>
      <c r="K1385" s="510"/>
      <c r="L1385" s="510"/>
      <c r="M1385" s="510"/>
      <c r="N1385" s="510"/>
      <c r="O1385" s="510"/>
      <c r="P1385" s="510"/>
      <c r="Q1385" s="510"/>
      <c r="R1385" s="510"/>
      <c r="S1385" s="510"/>
      <c r="T1385" s="510"/>
      <c r="U1385" s="510"/>
      <c r="V1385" s="510"/>
      <c r="W1385" s="510"/>
      <c r="X1385" s="510"/>
      <c r="Y1385" s="510"/>
      <c r="Z1385" s="510"/>
      <c r="AA1385" s="510"/>
      <c r="AB1385" s="510"/>
      <c r="AC1385" s="510"/>
      <c r="AD1385" s="510"/>
      <c r="AE1385" s="510"/>
      <c r="AF1385" s="510"/>
      <c r="AG1385" s="510"/>
      <c r="AH1385" s="511"/>
      <c r="AI1385" s="110"/>
      <c r="AJ1385" s="111"/>
      <c r="AK1385" s="112"/>
      <c r="AL1385" s="512"/>
      <c r="AM1385" s="510"/>
      <c r="AN1385" s="510"/>
      <c r="AO1385" s="510"/>
      <c r="AP1385" s="510"/>
      <c r="AQ1385" s="510"/>
      <c r="AR1385" s="510"/>
      <c r="AS1385" s="510"/>
      <c r="AT1385" s="510"/>
      <c r="AU1385" s="510"/>
      <c r="AV1385" s="510"/>
      <c r="AW1385" s="510"/>
      <c r="AX1385" s="510"/>
      <c r="AY1385" s="510"/>
      <c r="AZ1385" s="510"/>
      <c r="BA1385" s="510"/>
      <c r="BB1385" s="510"/>
      <c r="BC1385" s="510"/>
      <c r="BD1385" s="510"/>
      <c r="BE1385" s="511"/>
      <c r="BF1385" s="84"/>
      <c r="BG1385" s="84"/>
      <c r="BH1385" s="85"/>
    </row>
    <row r="1386" spans="1:60" x14ac:dyDescent="0.2">
      <c r="A1386" s="2249"/>
      <c r="B1386" s="520"/>
      <c r="C1386" s="521"/>
      <c r="D1386" s="521" t="s">
        <v>843</v>
      </c>
      <c r="E1386" s="521">
        <f>SUM(E1377:E1385)</f>
        <v>710</v>
      </c>
      <c r="F1386" s="782">
        <f>SUM(F1377:F1385)</f>
        <v>710</v>
      </c>
      <c r="G1386" s="522"/>
      <c r="H1386" s="523"/>
      <c r="I1386" s="510">
        <v>50</v>
      </c>
      <c r="J1386" s="523">
        <f t="shared" ref="J1386:BE1386" si="118">SUM(J1377:J1385)</f>
        <v>20</v>
      </c>
      <c r="K1386" s="523">
        <f t="shared" si="118"/>
        <v>20</v>
      </c>
      <c r="L1386" s="523">
        <f t="shared" si="118"/>
        <v>20</v>
      </c>
      <c r="M1386" s="523">
        <f t="shared" si="118"/>
        <v>20</v>
      </c>
      <c r="N1386" s="523">
        <f t="shared" si="118"/>
        <v>20</v>
      </c>
      <c r="O1386" s="523">
        <f t="shared" si="118"/>
        <v>20</v>
      </c>
      <c r="P1386" s="523">
        <f t="shared" si="118"/>
        <v>30</v>
      </c>
      <c r="Q1386" s="523">
        <f t="shared" si="118"/>
        <v>20</v>
      </c>
      <c r="R1386" s="523">
        <f t="shared" si="118"/>
        <v>20</v>
      </c>
      <c r="S1386" s="523">
        <f t="shared" si="118"/>
        <v>20</v>
      </c>
      <c r="T1386" s="523">
        <f t="shared" si="118"/>
        <v>20</v>
      </c>
      <c r="U1386" s="523">
        <f t="shared" si="118"/>
        <v>20</v>
      </c>
      <c r="V1386" s="523">
        <f t="shared" si="118"/>
        <v>20</v>
      </c>
      <c r="W1386" s="523">
        <f t="shared" si="118"/>
        <v>20</v>
      </c>
      <c r="X1386" s="524">
        <f t="shared" si="118"/>
        <v>20</v>
      </c>
      <c r="Y1386" s="524">
        <f t="shared" si="118"/>
        <v>20</v>
      </c>
      <c r="Z1386" s="524">
        <f t="shared" si="118"/>
        <v>25</v>
      </c>
      <c r="AA1386" s="524">
        <f t="shared" si="118"/>
        <v>25</v>
      </c>
      <c r="AB1386" s="524">
        <f t="shared" si="118"/>
        <v>25</v>
      </c>
      <c r="AC1386" s="524">
        <f t="shared" si="118"/>
        <v>25</v>
      </c>
      <c r="AD1386" s="524">
        <f t="shared" si="118"/>
        <v>5</v>
      </c>
      <c r="AE1386" s="524">
        <f t="shared" si="118"/>
        <v>0</v>
      </c>
      <c r="AF1386" s="524">
        <f t="shared" si="118"/>
        <v>0</v>
      </c>
      <c r="AG1386" s="524">
        <f t="shared" si="118"/>
        <v>0</v>
      </c>
      <c r="AH1386" s="524">
        <f t="shared" si="118"/>
        <v>0</v>
      </c>
      <c r="AI1386" s="110">
        <f t="shared" si="118"/>
        <v>0</v>
      </c>
      <c r="AJ1386" s="111">
        <f t="shared" si="118"/>
        <v>0</v>
      </c>
      <c r="AK1386" s="112">
        <f t="shared" si="118"/>
        <v>0</v>
      </c>
      <c r="AL1386" s="526">
        <f t="shared" si="118"/>
        <v>0</v>
      </c>
      <c r="AM1386" s="524">
        <f t="shared" si="118"/>
        <v>0</v>
      </c>
      <c r="AN1386" s="524">
        <f t="shared" si="118"/>
        <v>0</v>
      </c>
      <c r="AO1386" s="524">
        <f t="shared" si="118"/>
        <v>0</v>
      </c>
      <c r="AP1386" s="524">
        <f t="shared" si="118"/>
        <v>0</v>
      </c>
      <c r="AQ1386" s="524">
        <f t="shared" si="118"/>
        <v>0</v>
      </c>
      <c r="AR1386" s="524">
        <f t="shared" si="118"/>
        <v>0</v>
      </c>
      <c r="AS1386" s="524">
        <f t="shared" si="118"/>
        <v>0</v>
      </c>
      <c r="AT1386" s="524">
        <f t="shared" si="118"/>
        <v>0</v>
      </c>
      <c r="AU1386" s="524">
        <f t="shared" si="118"/>
        <v>0</v>
      </c>
      <c r="AV1386" s="524">
        <f t="shared" si="118"/>
        <v>0</v>
      </c>
      <c r="AW1386" s="524">
        <f t="shared" si="118"/>
        <v>0</v>
      </c>
      <c r="AX1386" s="524">
        <f t="shared" si="118"/>
        <v>0</v>
      </c>
      <c r="AY1386" s="524">
        <f t="shared" si="118"/>
        <v>0</v>
      </c>
      <c r="AZ1386" s="524">
        <f t="shared" si="118"/>
        <v>0</v>
      </c>
      <c r="BA1386" s="524">
        <f t="shared" si="118"/>
        <v>0</v>
      </c>
      <c r="BB1386" s="524">
        <f t="shared" si="118"/>
        <v>0</v>
      </c>
      <c r="BC1386" s="524">
        <f t="shared" si="118"/>
        <v>0</v>
      </c>
      <c r="BD1386" s="524">
        <f t="shared" si="118"/>
        <v>0</v>
      </c>
      <c r="BE1386" s="525">
        <f t="shared" si="118"/>
        <v>0</v>
      </c>
      <c r="BF1386" s="84"/>
      <c r="BG1386" s="84"/>
      <c r="BH1386" s="85"/>
    </row>
    <row r="1387" spans="1:60" x14ac:dyDescent="0.2">
      <c r="A1387" s="2247">
        <v>5</v>
      </c>
      <c r="B1387" s="507" t="s">
        <v>642</v>
      </c>
      <c r="C1387" s="481" t="s">
        <v>94</v>
      </c>
      <c r="D1387" s="484" t="s">
        <v>1218</v>
      </c>
      <c r="E1387" s="481">
        <v>30</v>
      </c>
      <c r="F1387" s="778">
        <v>30</v>
      </c>
      <c r="G1387" s="529" t="s">
        <v>371</v>
      </c>
      <c r="H1387" s="141" t="s">
        <v>395</v>
      </c>
      <c r="I1387" s="510">
        <v>30</v>
      </c>
      <c r="J1387" s="81"/>
      <c r="K1387" s="81"/>
      <c r="L1387" s="81"/>
      <c r="M1387" s="81"/>
      <c r="N1387" s="81"/>
      <c r="O1387" s="81"/>
      <c r="P1387" s="81"/>
      <c r="Q1387" s="81"/>
      <c r="R1387" s="81"/>
      <c r="S1387" s="81"/>
      <c r="T1387" s="81"/>
      <c r="U1387" s="81"/>
      <c r="V1387" s="81"/>
      <c r="W1387" s="510"/>
      <c r="X1387" s="510"/>
      <c r="Y1387" s="510"/>
      <c r="Z1387" s="510"/>
      <c r="AA1387" s="510"/>
      <c r="AB1387" s="510"/>
      <c r="AC1387" s="510"/>
      <c r="AD1387" s="510"/>
      <c r="AE1387" s="510"/>
      <c r="AF1387" s="510"/>
      <c r="AG1387" s="510"/>
      <c r="AH1387" s="511"/>
      <c r="AI1387" s="110"/>
      <c r="AJ1387" s="111"/>
      <c r="AK1387" s="112"/>
      <c r="AL1387" s="512"/>
      <c r="AM1387" s="510"/>
      <c r="AN1387" s="510"/>
      <c r="AO1387" s="510"/>
      <c r="AP1387" s="510"/>
      <c r="AQ1387" s="510"/>
      <c r="AR1387" s="510"/>
      <c r="AS1387" s="510"/>
      <c r="AT1387" s="510"/>
      <c r="AU1387" s="510"/>
      <c r="AV1387" s="510"/>
      <c r="AW1387" s="510"/>
      <c r="AX1387" s="510"/>
      <c r="AY1387" s="510"/>
      <c r="AZ1387" s="510"/>
      <c r="BA1387" s="510"/>
      <c r="BB1387" s="510"/>
      <c r="BC1387" s="510"/>
      <c r="BD1387" s="510"/>
      <c r="BE1387" s="511"/>
      <c r="BF1387" s="84"/>
      <c r="BG1387" s="84"/>
      <c r="BH1387" s="85"/>
    </row>
    <row r="1388" spans="1:60" x14ac:dyDescent="0.2">
      <c r="A1388" s="2248"/>
      <c r="B1388" s="507" t="s">
        <v>642</v>
      </c>
      <c r="C1388" s="485" t="s">
        <v>56</v>
      </c>
      <c r="D1388" s="486" t="s">
        <v>1174</v>
      </c>
      <c r="E1388" s="485">
        <v>48</v>
      </c>
      <c r="F1388" s="778">
        <v>48</v>
      </c>
      <c r="G1388" s="528" t="s">
        <v>371</v>
      </c>
      <c r="H1388" s="141" t="s">
        <v>395</v>
      </c>
      <c r="I1388" s="510">
        <v>20</v>
      </c>
      <c r="J1388" s="510">
        <v>20</v>
      </c>
      <c r="K1388" s="510">
        <v>8</v>
      </c>
      <c r="L1388" s="510"/>
      <c r="M1388" s="510"/>
      <c r="N1388" s="510"/>
      <c r="O1388" s="510"/>
      <c r="P1388" s="510"/>
      <c r="Q1388" s="510"/>
      <c r="R1388" s="510"/>
      <c r="S1388" s="510"/>
      <c r="T1388" s="510"/>
      <c r="U1388" s="510"/>
      <c r="V1388" s="510"/>
      <c r="W1388" s="510"/>
      <c r="X1388" s="510"/>
      <c r="Y1388" s="510"/>
      <c r="Z1388" s="510"/>
      <c r="AA1388" s="510"/>
      <c r="AB1388" s="510"/>
      <c r="AC1388" s="510"/>
      <c r="AD1388" s="510"/>
      <c r="AE1388" s="510"/>
      <c r="AF1388" s="510"/>
      <c r="AG1388" s="510"/>
      <c r="AH1388" s="511"/>
      <c r="AI1388" s="110"/>
      <c r="AJ1388" s="111"/>
      <c r="AK1388" s="112"/>
      <c r="AL1388" s="512"/>
      <c r="AM1388" s="510"/>
      <c r="AN1388" s="510"/>
      <c r="AO1388" s="510"/>
      <c r="AP1388" s="510"/>
      <c r="AQ1388" s="510"/>
      <c r="AR1388" s="510"/>
      <c r="AS1388" s="510"/>
      <c r="AT1388" s="510"/>
      <c r="AU1388" s="510"/>
      <c r="AV1388" s="510"/>
      <c r="AW1388" s="510"/>
      <c r="AX1388" s="510"/>
      <c r="AY1388" s="510"/>
      <c r="AZ1388" s="510"/>
      <c r="BA1388" s="510"/>
      <c r="BB1388" s="510"/>
      <c r="BC1388" s="510"/>
      <c r="BD1388" s="510"/>
      <c r="BE1388" s="511"/>
      <c r="BF1388" s="84"/>
      <c r="BG1388" s="84"/>
      <c r="BH1388" s="85"/>
    </row>
    <row r="1389" spans="1:60" x14ac:dyDescent="0.2">
      <c r="A1389" s="2248"/>
      <c r="B1389" s="507" t="s">
        <v>642</v>
      </c>
      <c r="C1389" s="485" t="s">
        <v>32</v>
      </c>
      <c r="D1389" s="486" t="s">
        <v>1176</v>
      </c>
      <c r="E1389" s="485">
        <v>60</v>
      </c>
      <c r="F1389" s="778">
        <v>60</v>
      </c>
      <c r="G1389" s="528" t="s">
        <v>371</v>
      </c>
      <c r="H1389" s="141" t="s">
        <v>395</v>
      </c>
      <c r="I1389" s="510"/>
      <c r="J1389" s="510"/>
      <c r="K1389" s="510">
        <v>12</v>
      </c>
      <c r="L1389" s="510">
        <v>20</v>
      </c>
      <c r="M1389" s="510">
        <v>20</v>
      </c>
      <c r="N1389" s="510">
        <v>8</v>
      </c>
      <c r="O1389" s="510"/>
      <c r="P1389" s="510"/>
      <c r="Q1389" s="510"/>
      <c r="R1389" s="510"/>
      <c r="S1389" s="510"/>
      <c r="T1389" s="510"/>
      <c r="U1389" s="510"/>
      <c r="V1389" s="510"/>
      <c r="W1389" s="510"/>
      <c r="X1389" s="510"/>
      <c r="Y1389" s="510"/>
      <c r="Z1389" s="510"/>
      <c r="AA1389" s="510"/>
      <c r="AB1389" s="510"/>
      <c r="AC1389" s="510"/>
      <c r="AD1389" s="510"/>
      <c r="AE1389" s="510"/>
      <c r="AF1389" s="510"/>
      <c r="AG1389" s="510"/>
      <c r="AH1389" s="511"/>
      <c r="AI1389" s="110"/>
      <c r="AJ1389" s="111"/>
      <c r="AK1389" s="112"/>
      <c r="AL1389" s="512"/>
      <c r="AM1389" s="510"/>
      <c r="AN1389" s="510"/>
      <c r="AO1389" s="510"/>
      <c r="AP1389" s="510"/>
      <c r="AQ1389" s="510"/>
      <c r="AR1389" s="510"/>
      <c r="AS1389" s="510"/>
      <c r="AT1389" s="510"/>
      <c r="AU1389" s="510"/>
      <c r="AV1389" s="510"/>
      <c r="AW1389" s="510"/>
      <c r="AX1389" s="510"/>
      <c r="AY1389" s="510"/>
      <c r="AZ1389" s="510"/>
      <c r="BA1389" s="510"/>
      <c r="BB1389" s="510"/>
      <c r="BC1389" s="510"/>
      <c r="BD1389" s="510"/>
      <c r="BE1389" s="511"/>
      <c r="BF1389" s="84"/>
      <c r="BG1389" s="84"/>
      <c r="BH1389" s="85"/>
    </row>
    <row r="1390" spans="1:60" x14ac:dyDescent="0.2">
      <c r="A1390" s="2248"/>
      <c r="B1390" s="507" t="s">
        <v>642</v>
      </c>
      <c r="C1390" s="375" t="s">
        <v>34</v>
      </c>
      <c r="D1390" s="496" t="s">
        <v>1177</v>
      </c>
      <c r="E1390" s="485">
        <v>60</v>
      </c>
      <c r="F1390" s="778">
        <v>60</v>
      </c>
      <c r="G1390" s="528" t="s">
        <v>371</v>
      </c>
      <c r="H1390" s="141" t="s">
        <v>395</v>
      </c>
      <c r="I1390" s="510"/>
      <c r="J1390" s="510"/>
      <c r="K1390" s="510"/>
      <c r="L1390" s="510"/>
      <c r="M1390" s="510"/>
      <c r="N1390" s="510">
        <v>12</v>
      </c>
      <c r="O1390" s="510">
        <v>24</v>
      </c>
      <c r="P1390" s="510">
        <v>24</v>
      </c>
      <c r="Q1390" s="510"/>
      <c r="R1390" s="510"/>
      <c r="S1390" s="510"/>
      <c r="T1390" s="510"/>
      <c r="U1390" s="510"/>
      <c r="V1390" s="510"/>
      <c r="W1390" s="510"/>
      <c r="X1390" s="510"/>
      <c r="Y1390" s="510"/>
      <c r="Z1390" s="510"/>
      <c r="AA1390" s="510"/>
      <c r="AB1390" s="510"/>
      <c r="AC1390" s="510"/>
      <c r="AD1390" s="510"/>
      <c r="AE1390" s="510"/>
      <c r="AF1390" s="510"/>
      <c r="AG1390" s="510"/>
      <c r="AH1390" s="511"/>
      <c r="AI1390" s="110"/>
      <c r="AJ1390" s="111"/>
      <c r="AK1390" s="112"/>
      <c r="AL1390" s="512"/>
      <c r="AM1390" s="510"/>
      <c r="AN1390" s="510"/>
      <c r="AO1390" s="510"/>
      <c r="AP1390" s="510"/>
      <c r="AQ1390" s="510"/>
      <c r="AR1390" s="510"/>
      <c r="AS1390" s="510"/>
      <c r="AT1390" s="510"/>
      <c r="AU1390" s="510"/>
      <c r="AV1390" s="510"/>
      <c r="AW1390" s="510"/>
      <c r="AX1390" s="510"/>
      <c r="AY1390" s="510"/>
      <c r="AZ1390" s="510"/>
      <c r="BA1390" s="510"/>
      <c r="BB1390" s="510"/>
      <c r="BC1390" s="510"/>
      <c r="BD1390" s="510"/>
      <c r="BE1390" s="511"/>
      <c r="BF1390" s="84"/>
      <c r="BG1390" s="84"/>
      <c r="BH1390" s="85"/>
    </row>
    <row r="1391" spans="1:60" x14ac:dyDescent="0.2">
      <c r="A1391" s="2248"/>
      <c r="B1391" s="507" t="s">
        <v>642</v>
      </c>
      <c r="C1391" s="485" t="s">
        <v>61</v>
      </c>
      <c r="D1391" s="486" t="s">
        <v>1175</v>
      </c>
      <c r="E1391" s="485">
        <v>120</v>
      </c>
      <c r="F1391" s="778">
        <v>120</v>
      </c>
      <c r="G1391" s="528" t="s">
        <v>322</v>
      </c>
      <c r="H1391" s="141" t="s">
        <v>388</v>
      </c>
      <c r="I1391" s="510"/>
      <c r="J1391" s="510"/>
      <c r="K1391" s="510"/>
      <c r="L1391" s="510"/>
      <c r="M1391" s="510"/>
      <c r="N1391" s="510"/>
      <c r="O1391" s="510"/>
      <c r="P1391" s="510"/>
      <c r="Q1391" s="510">
        <v>20</v>
      </c>
      <c r="R1391" s="510">
        <v>20</v>
      </c>
      <c r="S1391" s="510">
        <v>20</v>
      </c>
      <c r="T1391" s="510">
        <v>20</v>
      </c>
      <c r="U1391" s="510">
        <v>20</v>
      </c>
      <c r="V1391" s="510">
        <v>20</v>
      </c>
      <c r="W1391" s="510"/>
      <c r="X1391" s="510"/>
      <c r="Y1391" s="510"/>
      <c r="Z1391" s="510"/>
      <c r="AA1391" s="510"/>
      <c r="AB1391" s="510"/>
      <c r="AC1391" s="510"/>
      <c r="AD1391" s="510"/>
      <c r="AE1391" s="510"/>
      <c r="AF1391" s="510"/>
      <c r="AG1391" s="510"/>
      <c r="AH1391" s="511"/>
      <c r="AI1391" s="110"/>
      <c r="AJ1391" s="111"/>
      <c r="AK1391" s="112"/>
      <c r="AL1391" s="512"/>
      <c r="AM1391" s="510"/>
      <c r="AN1391" s="510"/>
      <c r="AO1391" s="510"/>
      <c r="AP1391" s="510"/>
      <c r="AQ1391" s="510"/>
      <c r="AR1391" s="510"/>
      <c r="AS1391" s="510"/>
      <c r="AT1391" s="510"/>
      <c r="AU1391" s="510"/>
      <c r="AV1391" s="510"/>
      <c r="AW1391" s="510"/>
      <c r="AX1391" s="510"/>
      <c r="AY1391" s="510"/>
      <c r="AZ1391" s="510"/>
      <c r="BA1391" s="510"/>
      <c r="BB1391" s="510"/>
      <c r="BC1391" s="510"/>
      <c r="BD1391" s="510"/>
      <c r="BE1391" s="511"/>
      <c r="BF1391" s="84"/>
      <c r="BG1391" s="84"/>
      <c r="BH1391" s="85"/>
    </row>
    <row r="1392" spans="1:60" x14ac:dyDescent="0.2">
      <c r="A1392" s="2248"/>
      <c r="B1392" s="507" t="s">
        <v>642</v>
      </c>
      <c r="C1392" s="485" t="s">
        <v>79</v>
      </c>
      <c r="D1392" s="496" t="s">
        <v>1172</v>
      </c>
      <c r="E1392" s="485">
        <v>60</v>
      </c>
      <c r="F1392" s="778">
        <v>60</v>
      </c>
      <c r="G1392" s="495" t="s">
        <v>322</v>
      </c>
      <c r="H1392" s="141" t="s">
        <v>388</v>
      </c>
      <c r="I1392" s="510"/>
      <c r="J1392" s="510"/>
      <c r="K1392" s="510"/>
      <c r="L1392" s="510"/>
      <c r="M1392" s="510"/>
      <c r="N1392" s="510"/>
      <c r="O1392" s="510"/>
      <c r="P1392" s="510"/>
      <c r="Q1392" s="510"/>
      <c r="R1392" s="510"/>
      <c r="S1392" s="510"/>
      <c r="T1392" s="510"/>
      <c r="U1392" s="510"/>
      <c r="V1392" s="510"/>
      <c r="W1392" s="510">
        <v>20</v>
      </c>
      <c r="X1392" s="510">
        <v>20</v>
      </c>
      <c r="Y1392" s="510">
        <v>20</v>
      </c>
      <c r="Z1392" s="510"/>
      <c r="AA1392" s="510"/>
      <c r="AB1392" s="510"/>
      <c r="AC1392" s="510"/>
      <c r="AD1392" s="510"/>
      <c r="AE1392" s="510"/>
      <c r="AF1392" s="510"/>
      <c r="AG1392" s="510"/>
      <c r="AH1392" s="511"/>
      <c r="AI1392" s="110"/>
      <c r="AJ1392" s="111"/>
      <c r="AK1392" s="112"/>
      <c r="AL1392" s="512"/>
      <c r="AM1392" s="510"/>
      <c r="AN1392" s="510"/>
      <c r="AO1392" s="510"/>
      <c r="AP1392" s="510"/>
      <c r="AQ1392" s="510"/>
      <c r="AR1392" s="510"/>
      <c r="AS1392" s="510"/>
      <c r="AT1392" s="510"/>
      <c r="AU1392" s="510"/>
      <c r="AV1392" s="510"/>
      <c r="AW1392" s="510"/>
      <c r="AX1392" s="510"/>
      <c r="AY1392" s="510"/>
      <c r="AZ1392" s="510"/>
      <c r="BA1392" s="510"/>
      <c r="BB1392" s="510"/>
      <c r="BC1392" s="510"/>
      <c r="BD1392" s="510"/>
      <c r="BE1392" s="511"/>
      <c r="BF1392" s="84"/>
      <c r="BG1392" s="84"/>
      <c r="BH1392" s="85"/>
    </row>
    <row r="1393" spans="1:60" x14ac:dyDescent="0.2">
      <c r="A1393" s="2248"/>
      <c r="B1393" s="507" t="s">
        <v>642</v>
      </c>
      <c r="C1393" s="485" t="s">
        <v>70</v>
      </c>
      <c r="D1393" s="486" t="s">
        <v>1188</v>
      </c>
      <c r="E1393" s="485">
        <v>60</v>
      </c>
      <c r="F1393" s="778">
        <v>60</v>
      </c>
      <c r="G1393" s="495" t="s">
        <v>309</v>
      </c>
      <c r="H1393" s="141" t="s">
        <v>398</v>
      </c>
      <c r="I1393" s="510"/>
      <c r="J1393" s="510"/>
      <c r="K1393" s="510"/>
      <c r="L1393" s="510"/>
      <c r="M1393" s="510"/>
      <c r="N1393" s="510"/>
      <c r="O1393" s="510"/>
      <c r="P1393" s="510"/>
      <c r="Q1393" s="510"/>
      <c r="R1393" s="510"/>
      <c r="S1393" s="510"/>
      <c r="T1393" s="510"/>
      <c r="U1393" s="510"/>
      <c r="V1393" s="510"/>
      <c r="W1393" s="510"/>
      <c r="X1393" s="510"/>
      <c r="Y1393" s="510"/>
      <c r="Z1393" s="510">
        <v>20</v>
      </c>
      <c r="AA1393" s="510">
        <v>20</v>
      </c>
      <c r="AB1393" s="510">
        <v>20</v>
      </c>
      <c r="AC1393" s="510"/>
      <c r="AD1393" s="510"/>
      <c r="AE1393" s="510"/>
      <c r="AF1393" s="510"/>
      <c r="AG1393" s="510"/>
      <c r="AH1393" s="511"/>
      <c r="AI1393" s="110"/>
      <c r="AJ1393" s="111"/>
      <c r="AK1393" s="112"/>
      <c r="AL1393" s="512"/>
      <c r="AM1393" s="510"/>
      <c r="AN1393" s="510"/>
      <c r="AO1393" s="510"/>
      <c r="AP1393" s="510"/>
      <c r="AQ1393" s="510"/>
      <c r="AR1393" s="510"/>
      <c r="AS1393" s="510"/>
      <c r="AT1393" s="510"/>
      <c r="AU1393" s="510"/>
      <c r="AV1393" s="510"/>
      <c r="AW1393" s="510"/>
      <c r="AX1393" s="510"/>
      <c r="AY1393" s="510"/>
      <c r="AZ1393" s="510"/>
      <c r="BA1393" s="510"/>
      <c r="BB1393" s="510"/>
      <c r="BC1393" s="510"/>
      <c r="BD1393" s="510"/>
      <c r="BE1393" s="511"/>
      <c r="BF1393" s="84"/>
      <c r="BG1393" s="84"/>
      <c r="BH1393" s="85"/>
    </row>
    <row r="1394" spans="1:60" x14ac:dyDescent="0.2">
      <c r="A1394" s="2248"/>
      <c r="B1394" s="507" t="s">
        <v>642</v>
      </c>
      <c r="C1394" s="485" t="s">
        <v>71</v>
      </c>
      <c r="D1394" s="486" t="s">
        <v>1171</v>
      </c>
      <c r="E1394" s="485">
        <v>75</v>
      </c>
      <c r="F1394" s="778">
        <v>75</v>
      </c>
      <c r="G1394" s="495" t="s">
        <v>405</v>
      </c>
      <c r="H1394" s="141" t="s">
        <v>404</v>
      </c>
      <c r="I1394" s="510"/>
      <c r="J1394" s="510"/>
      <c r="K1394" s="510"/>
      <c r="L1394" s="510"/>
      <c r="M1394" s="510"/>
      <c r="N1394" s="510"/>
      <c r="O1394" s="510"/>
      <c r="P1394" s="510"/>
      <c r="Q1394" s="510"/>
      <c r="R1394" s="510"/>
      <c r="S1394" s="510"/>
      <c r="T1394" s="510"/>
      <c r="U1394" s="510"/>
      <c r="V1394" s="510"/>
      <c r="W1394" s="510"/>
      <c r="X1394" s="510"/>
      <c r="Y1394" s="510"/>
      <c r="Z1394" s="510"/>
      <c r="AA1394" s="510"/>
      <c r="AB1394" s="510"/>
      <c r="AC1394" s="510">
        <v>25</v>
      </c>
      <c r="AD1394" s="510">
        <v>25</v>
      </c>
      <c r="AE1394" s="510">
        <v>25</v>
      </c>
      <c r="AF1394" s="510"/>
      <c r="AG1394" s="510"/>
      <c r="AH1394" s="511"/>
      <c r="AI1394" s="110"/>
      <c r="AJ1394" s="111"/>
      <c r="AK1394" s="112"/>
      <c r="AL1394" s="512"/>
      <c r="AM1394" s="510"/>
      <c r="AN1394" s="510"/>
      <c r="AO1394" s="510"/>
      <c r="AP1394" s="510"/>
      <c r="AQ1394" s="510"/>
      <c r="AR1394" s="510"/>
      <c r="AS1394" s="510"/>
      <c r="AT1394" s="510"/>
      <c r="AU1394" s="510"/>
      <c r="AV1394" s="510"/>
      <c r="AW1394" s="510"/>
      <c r="AX1394" s="510"/>
      <c r="AY1394" s="510"/>
      <c r="AZ1394" s="510"/>
      <c r="BA1394" s="510"/>
      <c r="BB1394" s="510"/>
      <c r="BC1394" s="510"/>
      <c r="BD1394" s="510"/>
      <c r="BE1394" s="511"/>
      <c r="BF1394" s="84"/>
      <c r="BG1394" s="84"/>
      <c r="BH1394" s="85"/>
    </row>
    <row r="1395" spans="1:60" x14ac:dyDescent="0.2">
      <c r="A1395" s="2248"/>
      <c r="B1395" s="507" t="s">
        <v>642</v>
      </c>
      <c r="C1395" s="485" t="s">
        <v>112</v>
      </c>
      <c r="D1395" s="486" t="s">
        <v>10</v>
      </c>
      <c r="E1395" s="485">
        <v>225</v>
      </c>
      <c r="F1395" s="778">
        <v>225</v>
      </c>
      <c r="G1395" s="495" t="s">
        <v>393</v>
      </c>
      <c r="H1395" s="141" t="s">
        <v>392</v>
      </c>
      <c r="I1395" s="510"/>
      <c r="J1395" s="510"/>
      <c r="K1395" s="510"/>
      <c r="L1395" s="510"/>
      <c r="M1395" s="510"/>
      <c r="N1395" s="510"/>
      <c r="O1395" s="510"/>
      <c r="P1395" s="510"/>
      <c r="Q1395" s="510"/>
      <c r="R1395" s="510"/>
      <c r="S1395" s="510"/>
      <c r="T1395" s="510"/>
      <c r="U1395" s="510"/>
      <c r="V1395" s="510"/>
      <c r="W1395" s="510"/>
      <c r="X1395" s="510"/>
      <c r="Y1395" s="510"/>
      <c r="Z1395" s="510"/>
      <c r="AA1395" s="510"/>
      <c r="AB1395" s="510"/>
      <c r="AC1395" s="510"/>
      <c r="AD1395" s="510"/>
      <c r="AE1395" s="510"/>
      <c r="AF1395" s="510"/>
      <c r="AG1395" s="510"/>
      <c r="AH1395" s="511"/>
      <c r="AI1395" s="110"/>
      <c r="AJ1395" s="111"/>
      <c r="AK1395" s="112"/>
      <c r="AL1395" s="512"/>
      <c r="AM1395" s="510"/>
      <c r="AN1395" s="510"/>
      <c r="AO1395" s="510"/>
      <c r="AP1395" s="510"/>
      <c r="AQ1395" s="510"/>
      <c r="AR1395" s="510"/>
      <c r="AS1395" s="510"/>
      <c r="AT1395" s="510"/>
      <c r="AU1395" s="510"/>
      <c r="AV1395" s="510"/>
      <c r="AW1395" s="510"/>
      <c r="AX1395" s="510"/>
      <c r="AY1395" s="510"/>
      <c r="AZ1395" s="510"/>
      <c r="BA1395" s="510"/>
      <c r="BB1395" s="510"/>
      <c r="BC1395" s="510"/>
      <c r="BD1395" s="510"/>
      <c r="BE1395" s="511"/>
      <c r="BF1395" s="84"/>
      <c r="BG1395" s="84"/>
      <c r="BH1395" s="85"/>
    </row>
    <row r="1396" spans="1:60" x14ac:dyDescent="0.2">
      <c r="A1396" s="2249"/>
      <c r="B1396" s="520"/>
      <c r="C1396" s="521"/>
      <c r="D1396" s="521" t="s">
        <v>843</v>
      </c>
      <c r="E1396" s="521">
        <f>SUM(E1387:E1395)</f>
        <v>738</v>
      </c>
      <c r="F1396" s="782">
        <f>SUM(F1387:F1395)</f>
        <v>738</v>
      </c>
      <c r="G1396" s="522"/>
      <c r="H1396" s="523"/>
      <c r="I1396" s="510">
        <v>50</v>
      </c>
      <c r="J1396" s="524">
        <f t="shared" ref="J1396:BE1396" si="119">SUM(J1387:J1395)</f>
        <v>20</v>
      </c>
      <c r="K1396" s="524">
        <f t="shared" si="119"/>
        <v>20</v>
      </c>
      <c r="L1396" s="524">
        <f t="shared" si="119"/>
        <v>20</v>
      </c>
      <c r="M1396" s="524">
        <f t="shared" si="119"/>
        <v>20</v>
      </c>
      <c r="N1396" s="524">
        <f t="shared" si="119"/>
        <v>20</v>
      </c>
      <c r="O1396" s="524">
        <f t="shared" si="119"/>
        <v>24</v>
      </c>
      <c r="P1396" s="524">
        <f t="shared" si="119"/>
        <v>24</v>
      </c>
      <c r="Q1396" s="524">
        <f t="shared" si="119"/>
        <v>20</v>
      </c>
      <c r="R1396" s="524">
        <f t="shared" si="119"/>
        <v>20</v>
      </c>
      <c r="S1396" s="524">
        <f t="shared" si="119"/>
        <v>20</v>
      </c>
      <c r="T1396" s="524">
        <f t="shared" si="119"/>
        <v>20</v>
      </c>
      <c r="U1396" s="524">
        <f t="shared" si="119"/>
        <v>20</v>
      </c>
      <c r="V1396" s="524">
        <f t="shared" si="119"/>
        <v>20</v>
      </c>
      <c r="W1396" s="524">
        <f t="shared" si="119"/>
        <v>20</v>
      </c>
      <c r="X1396" s="524">
        <f t="shared" si="119"/>
        <v>20</v>
      </c>
      <c r="Y1396" s="524">
        <f t="shared" si="119"/>
        <v>20</v>
      </c>
      <c r="Z1396" s="524">
        <f t="shared" si="119"/>
        <v>20</v>
      </c>
      <c r="AA1396" s="524">
        <f t="shared" si="119"/>
        <v>20</v>
      </c>
      <c r="AB1396" s="524">
        <f t="shared" si="119"/>
        <v>20</v>
      </c>
      <c r="AC1396" s="524">
        <f t="shared" si="119"/>
        <v>25</v>
      </c>
      <c r="AD1396" s="524">
        <f t="shared" si="119"/>
        <v>25</v>
      </c>
      <c r="AE1396" s="524">
        <f t="shared" si="119"/>
        <v>25</v>
      </c>
      <c r="AF1396" s="524">
        <f t="shared" si="119"/>
        <v>0</v>
      </c>
      <c r="AG1396" s="524">
        <f t="shared" si="119"/>
        <v>0</v>
      </c>
      <c r="AH1396" s="524">
        <f t="shared" si="119"/>
        <v>0</v>
      </c>
      <c r="AI1396" s="110">
        <f t="shared" si="119"/>
        <v>0</v>
      </c>
      <c r="AJ1396" s="111">
        <f t="shared" si="119"/>
        <v>0</v>
      </c>
      <c r="AK1396" s="112">
        <f t="shared" si="119"/>
        <v>0</v>
      </c>
      <c r="AL1396" s="526">
        <f t="shared" si="119"/>
        <v>0</v>
      </c>
      <c r="AM1396" s="524">
        <f t="shared" si="119"/>
        <v>0</v>
      </c>
      <c r="AN1396" s="524">
        <f t="shared" si="119"/>
        <v>0</v>
      </c>
      <c r="AO1396" s="524">
        <f t="shared" si="119"/>
        <v>0</v>
      </c>
      <c r="AP1396" s="524">
        <f t="shared" si="119"/>
        <v>0</v>
      </c>
      <c r="AQ1396" s="524">
        <f t="shared" si="119"/>
        <v>0</v>
      </c>
      <c r="AR1396" s="524">
        <f t="shared" si="119"/>
        <v>0</v>
      </c>
      <c r="AS1396" s="524">
        <f t="shared" si="119"/>
        <v>0</v>
      </c>
      <c r="AT1396" s="524">
        <f t="shared" si="119"/>
        <v>0</v>
      </c>
      <c r="AU1396" s="524">
        <f t="shared" si="119"/>
        <v>0</v>
      </c>
      <c r="AV1396" s="524">
        <f t="shared" si="119"/>
        <v>0</v>
      </c>
      <c r="AW1396" s="524">
        <f t="shared" si="119"/>
        <v>0</v>
      </c>
      <c r="AX1396" s="524">
        <f t="shared" si="119"/>
        <v>0</v>
      </c>
      <c r="AY1396" s="524">
        <f t="shared" si="119"/>
        <v>0</v>
      </c>
      <c r="AZ1396" s="524">
        <f t="shared" si="119"/>
        <v>0</v>
      </c>
      <c r="BA1396" s="524">
        <f t="shared" si="119"/>
        <v>0</v>
      </c>
      <c r="BB1396" s="524">
        <f t="shared" si="119"/>
        <v>0</v>
      </c>
      <c r="BC1396" s="524">
        <f t="shared" si="119"/>
        <v>0</v>
      </c>
      <c r="BD1396" s="524">
        <f t="shared" si="119"/>
        <v>0</v>
      </c>
      <c r="BE1396" s="525">
        <f t="shared" si="119"/>
        <v>0</v>
      </c>
      <c r="BF1396" s="84"/>
      <c r="BG1396" s="84"/>
      <c r="BH1396" s="85"/>
    </row>
    <row r="1397" spans="1:60" x14ac:dyDescent="0.2">
      <c r="A1397" s="2247">
        <v>6</v>
      </c>
      <c r="B1397" s="507" t="s">
        <v>643</v>
      </c>
      <c r="C1397" s="485"/>
      <c r="D1397" s="530" t="s">
        <v>1223</v>
      </c>
      <c r="E1397" s="375">
        <v>60</v>
      </c>
      <c r="F1397" s="779">
        <v>60</v>
      </c>
      <c r="G1397" s="425" t="s">
        <v>370</v>
      </c>
      <c r="H1397" s="141" t="s">
        <v>144</v>
      </c>
      <c r="I1397" s="510">
        <v>60</v>
      </c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510"/>
      <c r="X1397" s="510"/>
      <c r="Y1397" s="510"/>
      <c r="Z1397" s="510"/>
      <c r="AA1397" s="510"/>
      <c r="AB1397" s="510"/>
      <c r="AC1397" s="510"/>
      <c r="AD1397" s="510"/>
      <c r="AE1397" s="510"/>
      <c r="AF1397" s="510"/>
      <c r="AG1397" s="510"/>
      <c r="AH1397" s="511"/>
      <c r="AI1397" s="110"/>
      <c r="AJ1397" s="111"/>
      <c r="AK1397" s="112"/>
      <c r="AL1397" s="512"/>
      <c r="AM1397" s="510"/>
      <c r="AN1397" s="510"/>
      <c r="AO1397" s="510"/>
      <c r="AP1397" s="510"/>
      <c r="AQ1397" s="510"/>
      <c r="AR1397" s="510"/>
      <c r="AS1397" s="510"/>
      <c r="AT1397" s="510"/>
      <c r="AU1397" s="510"/>
      <c r="AV1397" s="510"/>
      <c r="AW1397" s="510"/>
      <c r="AX1397" s="510"/>
      <c r="AY1397" s="510"/>
      <c r="AZ1397" s="510"/>
      <c r="BA1397" s="510"/>
      <c r="BB1397" s="510"/>
      <c r="BC1397" s="510"/>
      <c r="BD1397" s="510"/>
      <c r="BE1397" s="511"/>
      <c r="BF1397" s="84"/>
      <c r="BG1397" s="84"/>
      <c r="BH1397" s="85"/>
    </row>
    <row r="1398" spans="1:60" x14ac:dyDescent="0.2">
      <c r="A1398" s="2248"/>
      <c r="B1398" s="507" t="s">
        <v>643</v>
      </c>
      <c r="C1398" s="485" t="s">
        <v>133</v>
      </c>
      <c r="D1398" s="530" t="s">
        <v>1228</v>
      </c>
      <c r="E1398" s="375">
        <v>20</v>
      </c>
      <c r="F1398" s="779">
        <v>20</v>
      </c>
      <c r="G1398" s="425" t="s">
        <v>402</v>
      </c>
      <c r="H1398" s="141" t="s">
        <v>401</v>
      </c>
      <c r="I1398" s="510"/>
      <c r="J1398" s="81">
        <v>20</v>
      </c>
      <c r="K1398" s="81"/>
      <c r="L1398" s="81"/>
      <c r="M1398" s="81"/>
      <c r="N1398" s="81"/>
      <c r="O1398" s="81"/>
      <c r="P1398" s="81"/>
      <c r="Q1398" s="81"/>
      <c r="R1398" s="81"/>
      <c r="S1398" s="81"/>
      <c r="T1398" s="81"/>
      <c r="U1398" s="81"/>
      <c r="V1398" s="81"/>
      <c r="W1398" s="510"/>
      <c r="X1398" s="510"/>
      <c r="Y1398" s="510"/>
      <c r="Z1398" s="510"/>
      <c r="AA1398" s="510"/>
      <c r="AB1398" s="510"/>
      <c r="AC1398" s="510"/>
      <c r="AD1398" s="510"/>
      <c r="AE1398" s="510"/>
      <c r="AF1398" s="510"/>
      <c r="AG1398" s="510"/>
      <c r="AH1398" s="511"/>
      <c r="AI1398" s="110"/>
      <c r="AJ1398" s="111"/>
      <c r="AK1398" s="112"/>
      <c r="AL1398" s="512"/>
      <c r="AM1398" s="510"/>
      <c r="AN1398" s="510"/>
      <c r="AO1398" s="510"/>
      <c r="AP1398" s="510"/>
      <c r="AQ1398" s="510"/>
      <c r="AR1398" s="510"/>
      <c r="AS1398" s="510"/>
      <c r="AT1398" s="510"/>
      <c r="AU1398" s="510"/>
      <c r="AV1398" s="510"/>
      <c r="AW1398" s="510"/>
      <c r="AX1398" s="510"/>
      <c r="AY1398" s="510"/>
      <c r="AZ1398" s="510"/>
      <c r="BA1398" s="510"/>
      <c r="BB1398" s="510"/>
      <c r="BC1398" s="510"/>
      <c r="BD1398" s="510"/>
      <c r="BE1398" s="511"/>
      <c r="BF1398" s="84"/>
      <c r="BG1398" s="84"/>
      <c r="BH1398" s="85"/>
    </row>
    <row r="1399" spans="1:60" x14ac:dyDescent="0.2">
      <c r="A1399" s="2248"/>
      <c r="B1399" s="507" t="s">
        <v>643</v>
      </c>
      <c r="C1399" s="485" t="s">
        <v>1229</v>
      </c>
      <c r="D1399" s="530" t="s">
        <v>1230</v>
      </c>
      <c r="E1399" s="485">
        <v>30</v>
      </c>
      <c r="F1399" s="778">
        <v>30</v>
      </c>
      <c r="G1399" s="425" t="s">
        <v>402</v>
      </c>
      <c r="H1399" s="141" t="s">
        <v>401</v>
      </c>
      <c r="I1399" s="510"/>
      <c r="J1399" s="510"/>
      <c r="K1399" s="510">
        <v>25</v>
      </c>
      <c r="L1399" s="510">
        <v>5</v>
      </c>
      <c r="M1399" s="510"/>
      <c r="N1399" s="510"/>
      <c r="O1399" s="510"/>
      <c r="P1399" s="510"/>
      <c r="Q1399" s="510"/>
      <c r="R1399" s="510"/>
      <c r="S1399" s="510"/>
      <c r="T1399" s="510"/>
      <c r="U1399" s="510"/>
      <c r="V1399" s="510"/>
      <c r="W1399" s="510"/>
      <c r="X1399" s="510"/>
      <c r="Y1399" s="510"/>
      <c r="Z1399" s="510"/>
      <c r="AA1399" s="510"/>
      <c r="AB1399" s="510"/>
      <c r="AC1399" s="510"/>
      <c r="AD1399" s="510"/>
      <c r="AE1399" s="510"/>
      <c r="AF1399" s="510"/>
      <c r="AG1399" s="510"/>
      <c r="AH1399" s="511"/>
      <c r="AI1399" s="110"/>
      <c r="AJ1399" s="111"/>
      <c r="AK1399" s="112"/>
      <c r="AL1399" s="512"/>
      <c r="AM1399" s="510"/>
      <c r="AN1399" s="510"/>
      <c r="AO1399" s="510"/>
      <c r="AP1399" s="510"/>
      <c r="AQ1399" s="510"/>
      <c r="AR1399" s="510"/>
      <c r="AS1399" s="510"/>
      <c r="AT1399" s="510"/>
      <c r="AU1399" s="510"/>
      <c r="AV1399" s="510"/>
      <c r="AW1399" s="510"/>
      <c r="AX1399" s="510"/>
      <c r="AY1399" s="510"/>
      <c r="AZ1399" s="510"/>
      <c r="BA1399" s="510"/>
      <c r="BB1399" s="510"/>
      <c r="BC1399" s="510"/>
      <c r="BD1399" s="510"/>
      <c r="BE1399" s="511"/>
      <c r="BF1399" s="84"/>
      <c r="BG1399" s="84"/>
      <c r="BH1399" s="85"/>
    </row>
    <row r="1400" spans="1:60" x14ac:dyDescent="0.2">
      <c r="A1400" s="2248"/>
      <c r="B1400" s="507" t="s">
        <v>643</v>
      </c>
      <c r="C1400" s="485" t="s">
        <v>1015</v>
      </c>
      <c r="D1400" s="530" t="s">
        <v>1231</v>
      </c>
      <c r="E1400" s="485">
        <v>30</v>
      </c>
      <c r="F1400" s="778">
        <v>30</v>
      </c>
      <c r="G1400" s="425" t="s">
        <v>402</v>
      </c>
      <c r="H1400" s="141" t="s">
        <v>401</v>
      </c>
      <c r="I1400" s="510"/>
      <c r="J1400" s="510"/>
      <c r="K1400" s="510"/>
      <c r="L1400" s="510">
        <v>20</v>
      </c>
      <c r="M1400" s="510">
        <v>10</v>
      </c>
      <c r="N1400" s="510"/>
      <c r="O1400" s="510"/>
      <c r="P1400" s="510"/>
      <c r="Q1400" s="510"/>
      <c r="R1400" s="510"/>
      <c r="S1400" s="510"/>
      <c r="T1400" s="510"/>
      <c r="U1400" s="510"/>
      <c r="V1400" s="510"/>
      <c r="W1400" s="510"/>
      <c r="X1400" s="510"/>
      <c r="Y1400" s="510"/>
      <c r="Z1400" s="510"/>
      <c r="AA1400" s="510"/>
      <c r="AB1400" s="510"/>
      <c r="AC1400" s="510"/>
      <c r="AD1400" s="510"/>
      <c r="AE1400" s="510"/>
      <c r="AF1400" s="510"/>
      <c r="AG1400" s="510"/>
      <c r="AH1400" s="511"/>
      <c r="AI1400" s="110"/>
      <c r="AJ1400" s="111"/>
      <c r="AK1400" s="112"/>
      <c r="AL1400" s="512"/>
      <c r="AM1400" s="510"/>
      <c r="AN1400" s="510"/>
      <c r="AO1400" s="510"/>
      <c r="AP1400" s="510"/>
      <c r="AQ1400" s="510"/>
      <c r="AR1400" s="510"/>
      <c r="AS1400" s="510"/>
      <c r="AT1400" s="510"/>
      <c r="AU1400" s="510"/>
      <c r="AV1400" s="510"/>
      <c r="AW1400" s="510"/>
      <c r="AX1400" s="510"/>
      <c r="AY1400" s="510"/>
      <c r="AZ1400" s="510"/>
      <c r="BA1400" s="510"/>
      <c r="BB1400" s="510"/>
      <c r="BC1400" s="510"/>
      <c r="BD1400" s="510"/>
      <c r="BE1400" s="511"/>
      <c r="BF1400" s="84"/>
      <c r="BG1400" s="84"/>
      <c r="BH1400" s="85"/>
    </row>
    <row r="1401" spans="1:60" x14ac:dyDescent="0.2">
      <c r="A1401" s="2248"/>
      <c r="B1401" s="507" t="s">
        <v>643</v>
      </c>
      <c r="C1401" s="485" t="s">
        <v>1209</v>
      </c>
      <c r="D1401" s="530" t="s">
        <v>1232</v>
      </c>
      <c r="E1401" s="485">
        <v>30</v>
      </c>
      <c r="F1401" s="778">
        <v>30</v>
      </c>
      <c r="G1401" s="425" t="s">
        <v>402</v>
      </c>
      <c r="H1401" s="141" t="s">
        <v>401</v>
      </c>
      <c r="I1401" s="510"/>
      <c r="J1401" s="510"/>
      <c r="K1401" s="510"/>
      <c r="L1401" s="510"/>
      <c r="M1401" s="510">
        <v>15</v>
      </c>
      <c r="N1401" s="510">
        <v>15</v>
      </c>
      <c r="O1401" s="510"/>
      <c r="P1401" s="510"/>
      <c r="Q1401" s="510"/>
      <c r="R1401" s="510"/>
      <c r="S1401" s="510"/>
      <c r="T1401" s="510"/>
      <c r="U1401" s="510"/>
      <c r="V1401" s="510"/>
      <c r="W1401" s="510"/>
      <c r="X1401" s="510"/>
      <c r="Y1401" s="510"/>
      <c r="Z1401" s="510"/>
      <c r="AA1401" s="510"/>
      <c r="AB1401" s="510"/>
      <c r="AC1401" s="510"/>
      <c r="AD1401" s="510"/>
      <c r="AE1401" s="510"/>
      <c r="AF1401" s="510"/>
      <c r="AG1401" s="510"/>
      <c r="AH1401" s="511"/>
      <c r="AI1401" s="110"/>
      <c r="AJ1401" s="111"/>
      <c r="AK1401" s="112"/>
      <c r="AL1401" s="512"/>
      <c r="AM1401" s="510"/>
      <c r="AN1401" s="510"/>
      <c r="AO1401" s="510"/>
      <c r="AP1401" s="510"/>
      <c r="AQ1401" s="510"/>
      <c r="AR1401" s="510"/>
      <c r="AS1401" s="510"/>
      <c r="AT1401" s="510"/>
      <c r="AU1401" s="510"/>
      <c r="AV1401" s="510"/>
      <c r="AW1401" s="510"/>
      <c r="AX1401" s="510"/>
      <c r="AY1401" s="510"/>
      <c r="AZ1401" s="510"/>
      <c r="BA1401" s="510"/>
      <c r="BB1401" s="510"/>
      <c r="BC1401" s="510"/>
      <c r="BD1401" s="510"/>
      <c r="BE1401" s="511"/>
      <c r="BF1401" s="84"/>
      <c r="BG1401" s="84"/>
      <c r="BH1401" s="85"/>
    </row>
    <row r="1402" spans="1:60" x14ac:dyDescent="0.2">
      <c r="A1402" s="2248"/>
      <c r="B1402" s="507" t="s">
        <v>643</v>
      </c>
      <c r="C1402" s="485" t="s">
        <v>1210</v>
      </c>
      <c r="D1402" s="530" t="s">
        <v>1233</v>
      </c>
      <c r="E1402" s="485">
        <v>30</v>
      </c>
      <c r="F1402" s="778">
        <v>30</v>
      </c>
      <c r="G1402" s="425" t="s">
        <v>402</v>
      </c>
      <c r="H1402" s="141" t="s">
        <v>401</v>
      </c>
      <c r="I1402" s="510"/>
      <c r="J1402" s="510"/>
      <c r="K1402" s="510"/>
      <c r="L1402" s="510"/>
      <c r="M1402" s="510"/>
      <c r="N1402" s="510">
        <v>10</v>
      </c>
      <c r="O1402" s="510">
        <v>20</v>
      </c>
      <c r="P1402" s="510"/>
      <c r="Q1402" s="510"/>
      <c r="R1402" s="510"/>
      <c r="S1402" s="510"/>
      <c r="T1402" s="510"/>
      <c r="U1402" s="510"/>
      <c r="V1402" s="510"/>
      <c r="W1402" s="510"/>
      <c r="X1402" s="510"/>
      <c r="Y1402" s="510"/>
      <c r="Z1402" s="510"/>
      <c r="AA1402" s="510"/>
      <c r="AB1402" s="510"/>
      <c r="AC1402" s="510"/>
      <c r="AD1402" s="510"/>
      <c r="AE1402" s="510"/>
      <c r="AF1402" s="510"/>
      <c r="AG1402" s="510"/>
      <c r="AH1402" s="511"/>
      <c r="AI1402" s="110"/>
      <c r="AJ1402" s="111"/>
      <c r="AK1402" s="112"/>
      <c r="AL1402" s="512"/>
      <c r="AM1402" s="510"/>
      <c r="AN1402" s="510"/>
      <c r="AO1402" s="510"/>
      <c r="AP1402" s="510"/>
      <c r="AQ1402" s="510"/>
      <c r="AR1402" s="510"/>
      <c r="AS1402" s="510"/>
      <c r="AT1402" s="510"/>
      <c r="AU1402" s="510"/>
      <c r="AV1402" s="510"/>
      <c r="AW1402" s="510"/>
      <c r="AX1402" s="510"/>
      <c r="AY1402" s="510"/>
      <c r="AZ1402" s="510"/>
      <c r="BA1402" s="510"/>
      <c r="BB1402" s="510"/>
      <c r="BC1402" s="510"/>
      <c r="BD1402" s="510"/>
      <c r="BE1402" s="511"/>
      <c r="BF1402" s="84"/>
      <c r="BG1402" s="84"/>
      <c r="BH1402" s="85"/>
    </row>
    <row r="1403" spans="1:60" x14ac:dyDescent="0.2">
      <c r="A1403" s="2248"/>
      <c r="B1403" s="507" t="s">
        <v>643</v>
      </c>
      <c r="C1403" s="485" t="s">
        <v>1211</v>
      </c>
      <c r="D1403" s="530" t="s">
        <v>1234</v>
      </c>
      <c r="E1403" s="485">
        <v>30</v>
      </c>
      <c r="F1403" s="778">
        <v>30</v>
      </c>
      <c r="G1403" s="425" t="s">
        <v>327</v>
      </c>
      <c r="H1403" s="141" t="s">
        <v>391</v>
      </c>
      <c r="I1403" s="510"/>
      <c r="J1403" s="510"/>
      <c r="K1403" s="510"/>
      <c r="L1403" s="510"/>
      <c r="M1403" s="510"/>
      <c r="N1403" s="510"/>
      <c r="O1403" s="510"/>
      <c r="P1403" s="510">
        <v>30</v>
      </c>
      <c r="Q1403" s="510"/>
      <c r="R1403" s="510"/>
      <c r="S1403" s="510"/>
      <c r="T1403" s="510"/>
      <c r="U1403" s="510"/>
      <c r="V1403" s="510"/>
      <c r="W1403" s="510"/>
      <c r="X1403" s="510"/>
      <c r="Y1403" s="510"/>
      <c r="Z1403" s="510"/>
      <c r="AA1403" s="510"/>
      <c r="AB1403" s="510"/>
      <c r="AC1403" s="510"/>
      <c r="AD1403" s="510"/>
      <c r="AE1403" s="510"/>
      <c r="AF1403" s="510"/>
      <c r="AG1403" s="510"/>
      <c r="AH1403" s="511"/>
      <c r="AI1403" s="110"/>
      <c r="AJ1403" s="111"/>
      <c r="AK1403" s="112"/>
      <c r="AL1403" s="512"/>
      <c r="AM1403" s="510"/>
      <c r="AN1403" s="510"/>
      <c r="AO1403" s="510"/>
      <c r="AP1403" s="510"/>
      <c r="AQ1403" s="510"/>
      <c r="AR1403" s="510"/>
      <c r="AS1403" s="510"/>
      <c r="AT1403" s="510"/>
      <c r="AU1403" s="510"/>
      <c r="AV1403" s="510"/>
      <c r="AW1403" s="510"/>
      <c r="AX1403" s="510"/>
      <c r="AY1403" s="510"/>
      <c r="AZ1403" s="510"/>
      <c r="BA1403" s="510"/>
      <c r="BB1403" s="510"/>
      <c r="BC1403" s="510"/>
      <c r="BD1403" s="510"/>
      <c r="BE1403" s="511"/>
      <c r="BF1403" s="84"/>
      <c r="BG1403" s="84"/>
      <c r="BH1403" s="85"/>
    </row>
    <row r="1404" spans="1:60" x14ac:dyDescent="0.2">
      <c r="A1404" s="2248"/>
      <c r="B1404" s="507" t="s">
        <v>643</v>
      </c>
      <c r="C1404" s="485" t="s">
        <v>271</v>
      </c>
      <c r="D1404" s="530" t="s">
        <v>1235</v>
      </c>
      <c r="E1404" s="485">
        <v>60</v>
      </c>
      <c r="F1404" s="778">
        <v>60</v>
      </c>
      <c r="G1404" s="425" t="s">
        <v>390</v>
      </c>
      <c r="H1404" s="141" t="s">
        <v>389</v>
      </c>
      <c r="I1404" s="510"/>
      <c r="J1404" s="510"/>
      <c r="K1404" s="510"/>
      <c r="L1404" s="510"/>
      <c r="M1404" s="510"/>
      <c r="N1404" s="510"/>
      <c r="O1404" s="510"/>
      <c r="P1404" s="510"/>
      <c r="Q1404" s="510">
        <v>20</v>
      </c>
      <c r="R1404" s="510">
        <v>20</v>
      </c>
      <c r="S1404" s="510">
        <v>20</v>
      </c>
      <c r="T1404" s="510"/>
      <c r="U1404" s="510"/>
      <c r="V1404" s="510"/>
      <c r="W1404" s="510"/>
      <c r="X1404" s="510"/>
      <c r="Y1404" s="510"/>
      <c r="Z1404" s="510"/>
      <c r="AA1404" s="510"/>
      <c r="AB1404" s="510"/>
      <c r="AC1404" s="510"/>
      <c r="AD1404" s="510"/>
      <c r="AE1404" s="510"/>
      <c r="AF1404" s="510"/>
      <c r="AG1404" s="510"/>
      <c r="AH1404" s="511"/>
      <c r="AI1404" s="83"/>
      <c r="AJ1404" s="84"/>
      <c r="AK1404" s="85"/>
      <c r="AL1404" s="512"/>
      <c r="AM1404" s="510"/>
      <c r="AN1404" s="510"/>
      <c r="AO1404" s="510"/>
      <c r="AP1404" s="510"/>
      <c r="AQ1404" s="510"/>
      <c r="AR1404" s="510"/>
      <c r="AS1404" s="510"/>
      <c r="AT1404" s="510"/>
      <c r="AU1404" s="510"/>
      <c r="AV1404" s="510"/>
      <c r="AW1404" s="510"/>
      <c r="AX1404" s="510"/>
      <c r="AY1404" s="510"/>
      <c r="AZ1404" s="510"/>
      <c r="BA1404" s="510"/>
      <c r="BB1404" s="510"/>
      <c r="BC1404" s="510"/>
      <c r="BD1404" s="510"/>
      <c r="BE1404" s="511"/>
      <c r="BF1404" s="84"/>
      <c r="BG1404" s="84"/>
      <c r="BH1404" s="85"/>
    </row>
    <row r="1405" spans="1:60" x14ac:dyDescent="0.2">
      <c r="A1405" s="2248"/>
      <c r="B1405" s="507" t="s">
        <v>643</v>
      </c>
      <c r="C1405" s="485" t="s">
        <v>284</v>
      </c>
      <c r="D1405" s="530" t="s">
        <v>1236</v>
      </c>
      <c r="E1405" s="485">
        <v>90</v>
      </c>
      <c r="F1405" s="778">
        <v>90</v>
      </c>
      <c r="G1405" s="425" t="s">
        <v>390</v>
      </c>
      <c r="H1405" s="141" t="s">
        <v>389</v>
      </c>
      <c r="I1405" s="510"/>
      <c r="J1405" s="510"/>
      <c r="K1405" s="510"/>
      <c r="L1405" s="510"/>
      <c r="M1405" s="510"/>
      <c r="N1405" s="510"/>
      <c r="O1405" s="510"/>
      <c r="P1405" s="510"/>
      <c r="Q1405" s="510"/>
      <c r="R1405" s="510"/>
      <c r="S1405" s="510"/>
      <c r="T1405" s="510">
        <v>20</v>
      </c>
      <c r="U1405" s="510">
        <v>20</v>
      </c>
      <c r="V1405" s="510">
        <v>20</v>
      </c>
      <c r="W1405" s="510">
        <v>20</v>
      </c>
      <c r="X1405" s="510">
        <v>10</v>
      </c>
      <c r="Y1405" s="510"/>
      <c r="Z1405" s="510"/>
      <c r="AA1405" s="510"/>
      <c r="AB1405" s="510"/>
      <c r="AC1405" s="510"/>
      <c r="AD1405" s="510"/>
      <c r="AE1405" s="510"/>
      <c r="AF1405" s="510"/>
      <c r="AG1405" s="510"/>
      <c r="AH1405" s="511"/>
      <c r="AI1405" s="83"/>
      <c r="AJ1405" s="84"/>
      <c r="AK1405" s="85"/>
      <c r="AL1405" s="512"/>
      <c r="AM1405" s="510"/>
      <c r="AN1405" s="510"/>
      <c r="AO1405" s="510"/>
      <c r="AP1405" s="510"/>
      <c r="AQ1405" s="510"/>
      <c r="AR1405" s="510"/>
      <c r="AS1405" s="510"/>
      <c r="AT1405" s="510"/>
      <c r="AU1405" s="510"/>
      <c r="AV1405" s="510"/>
      <c r="AW1405" s="510"/>
      <c r="AX1405" s="510"/>
      <c r="AY1405" s="510"/>
      <c r="AZ1405" s="510"/>
      <c r="BA1405" s="510"/>
      <c r="BB1405" s="510"/>
      <c r="BC1405" s="510"/>
      <c r="BD1405" s="510"/>
      <c r="BE1405" s="511"/>
      <c r="BF1405" s="84"/>
      <c r="BG1405" s="84"/>
      <c r="BH1405" s="85"/>
    </row>
    <row r="1406" spans="1:60" x14ac:dyDescent="0.2">
      <c r="A1406" s="2248"/>
      <c r="B1406" s="507" t="s">
        <v>643</v>
      </c>
      <c r="C1406" s="485" t="s">
        <v>173</v>
      </c>
      <c r="D1406" s="530" t="s">
        <v>1237</v>
      </c>
      <c r="E1406" s="485">
        <v>30</v>
      </c>
      <c r="F1406" s="778">
        <v>30</v>
      </c>
      <c r="G1406" s="425" t="s">
        <v>390</v>
      </c>
      <c r="H1406" s="141" t="s">
        <v>389</v>
      </c>
      <c r="I1406" s="510"/>
      <c r="J1406" s="510"/>
      <c r="K1406" s="510"/>
      <c r="L1406" s="510"/>
      <c r="M1406" s="510"/>
      <c r="N1406" s="510"/>
      <c r="O1406" s="510"/>
      <c r="P1406" s="510"/>
      <c r="Q1406" s="510"/>
      <c r="R1406" s="510"/>
      <c r="S1406" s="510"/>
      <c r="T1406" s="510"/>
      <c r="U1406" s="510"/>
      <c r="V1406" s="510"/>
      <c r="W1406" s="510"/>
      <c r="X1406" s="510">
        <v>10</v>
      </c>
      <c r="Y1406" s="510">
        <v>20</v>
      </c>
      <c r="Z1406" s="510"/>
      <c r="AA1406" s="510"/>
      <c r="AB1406" s="510"/>
      <c r="AC1406" s="510"/>
      <c r="AD1406" s="510"/>
      <c r="AE1406" s="510"/>
      <c r="AF1406" s="510"/>
      <c r="AG1406" s="510"/>
      <c r="AH1406" s="511"/>
      <c r="AI1406" s="83"/>
      <c r="AJ1406" s="84"/>
      <c r="AK1406" s="85"/>
      <c r="AL1406" s="512"/>
      <c r="AM1406" s="510"/>
      <c r="AN1406" s="510"/>
      <c r="AO1406" s="510"/>
      <c r="AP1406" s="510"/>
      <c r="AQ1406" s="510"/>
      <c r="AR1406" s="510"/>
      <c r="AS1406" s="510"/>
      <c r="AT1406" s="510"/>
      <c r="AU1406" s="510"/>
      <c r="AV1406" s="510"/>
      <c r="AW1406" s="510"/>
      <c r="AX1406" s="510"/>
      <c r="AY1406" s="510"/>
      <c r="AZ1406" s="510"/>
      <c r="BA1406" s="510"/>
      <c r="BB1406" s="510"/>
      <c r="BC1406" s="510"/>
      <c r="BD1406" s="510"/>
      <c r="BE1406" s="511"/>
      <c r="BF1406" s="84"/>
      <c r="BG1406" s="84"/>
      <c r="BH1406" s="85"/>
    </row>
    <row r="1407" spans="1:60" x14ac:dyDescent="0.2">
      <c r="A1407" s="2248"/>
      <c r="B1407" s="507" t="s">
        <v>643</v>
      </c>
      <c r="C1407" s="485" t="s">
        <v>1238</v>
      </c>
      <c r="D1407" s="530" t="s">
        <v>1239</v>
      </c>
      <c r="E1407" s="485">
        <v>75</v>
      </c>
      <c r="F1407" s="778">
        <v>75</v>
      </c>
      <c r="G1407" s="425" t="s">
        <v>405</v>
      </c>
      <c r="H1407" s="141" t="s">
        <v>404</v>
      </c>
      <c r="I1407" s="510"/>
      <c r="J1407" s="510"/>
      <c r="K1407" s="510"/>
      <c r="L1407" s="510"/>
      <c r="M1407" s="510"/>
      <c r="N1407" s="510"/>
      <c r="O1407" s="510"/>
      <c r="P1407" s="510"/>
      <c r="Q1407" s="510"/>
      <c r="R1407" s="510"/>
      <c r="S1407" s="510"/>
      <c r="T1407" s="510"/>
      <c r="U1407" s="510"/>
      <c r="V1407" s="510"/>
      <c r="W1407" s="510"/>
      <c r="X1407" s="510"/>
      <c r="Y1407" s="510"/>
      <c r="Z1407" s="510">
        <v>25</v>
      </c>
      <c r="AA1407" s="510">
        <v>25</v>
      </c>
      <c r="AB1407" s="510">
        <v>25</v>
      </c>
      <c r="AC1407" s="510"/>
      <c r="AD1407" s="510"/>
      <c r="AE1407" s="510"/>
      <c r="AF1407" s="510"/>
      <c r="AG1407" s="510"/>
      <c r="AH1407" s="511"/>
      <c r="AI1407" s="83"/>
      <c r="AJ1407" s="84"/>
      <c r="AK1407" s="85"/>
      <c r="AL1407" s="512"/>
      <c r="AM1407" s="510"/>
      <c r="AN1407" s="510"/>
      <c r="AO1407" s="510"/>
      <c r="AP1407" s="510"/>
      <c r="AQ1407" s="510"/>
      <c r="AR1407" s="510"/>
      <c r="AS1407" s="510"/>
      <c r="AT1407" s="510"/>
      <c r="AU1407" s="510"/>
      <c r="AV1407" s="510"/>
      <c r="AW1407" s="510"/>
      <c r="AX1407" s="510"/>
      <c r="AY1407" s="510"/>
      <c r="AZ1407" s="510"/>
      <c r="BA1407" s="510"/>
      <c r="BB1407" s="510"/>
      <c r="BC1407" s="510"/>
      <c r="BD1407" s="510"/>
      <c r="BE1407" s="511"/>
      <c r="BF1407" s="84"/>
      <c r="BG1407" s="84"/>
      <c r="BH1407" s="85"/>
    </row>
    <row r="1408" spans="1:60" x14ac:dyDescent="0.2">
      <c r="A1408" s="2248"/>
      <c r="B1408" s="507" t="s">
        <v>643</v>
      </c>
      <c r="C1408" s="485" t="s">
        <v>299</v>
      </c>
      <c r="D1408" s="530" t="s">
        <v>10</v>
      </c>
      <c r="E1408" s="485">
        <v>180</v>
      </c>
      <c r="F1408" s="778">
        <v>180</v>
      </c>
      <c r="G1408" s="425" t="s">
        <v>405</v>
      </c>
      <c r="H1408" s="141" t="s">
        <v>404</v>
      </c>
      <c r="I1408" s="510"/>
      <c r="J1408" s="510"/>
      <c r="K1408" s="510"/>
      <c r="L1408" s="510"/>
      <c r="M1408" s="510"/>
      <c r="N1408" s="510"/>
      <c r="O1408" s="510"/>
      <c r="P1408" s="510"/>
      <c r="Q1408" s="510"/>
      <c r="R1408" s="510"/>
      <c r="S1408" s="510"/>
      <c r="T1408" s="510"/>
      <c r="U1408" s="510"/>
      <c r="V1408" s="510"/>
      <c r="W1408" s="510"/>
      <c r="X1408" s="510"/>
      <c r="Y1408" s="510"/>
      <c r="Z1408" s="510"/>
      <c r="AA1408" s="510"/>
      <c r="AB1408" s="510"/>
      <c r="AC1408" s="510"/>
      <c r="AD1408" s="510"/>
      <c r="AE1408" s="510"/>
      <c r="AF1408" s="510"/>
      <c r="AG1408" s="510"/>
      <c r="AH1408" s="511"/>
      <c r="AI1408" s="83"/>
      <c r="AJ1408" s="84"/>
      <c r="AK1408" s="85"/>
      <c r="AL1408" s="512"/>
      <c r="AM1408" s="510"/>
      <c r="AN1408" s="510"/>
      <c r="AO1408" s="510"/>
      <c r="AP1408" s="510"/>
      <c r="AQ1408" s="510"/>
      <c r="AR1408" s="510"/>
      <c r="AS1408" s="510"/>
      <c r="AT1408" s="510"/>
      <c r="AU1408" s="510"/>
      <c r="AV1408" s="510"/>
      <c r="AW1408" s="510"/>
      <c r="AX1408" s="510"/>
      <c r="AY1408" s="510"/>
      <c r="AZ1408" s="510"/>
      <c r="BA1408" s="510"/>
      <c r="BB1408" s="510"/>
      <c r="BC1408" s="510"/>
      <c r="BD1408" s="510"/>
      <c r="BE1408" s="511"/>
      <c r="BF1408" s="84"/>
      <c r="BG1408" s="84"/>
      <c r="BH1408" s="85"/>
    </row>
    <row r="1409" spans="1:60" x14ac:dyDescent="0.2">
      <c r="A1409" s="2249"/>
      <c r="B1409" s="520"/>
      <c r="C1409" s="521"/>
      <c r="D1409" s="521" t="s">
        <v>843</v>
      </c>
      <c r="E1409" s="521">
        <f>SUM(E1397:E1408)</f>
        <v>665</v>
      </c>
      <c r="F1409" s="782">
        <f>SUM(F1397:F1408)</f>
        <v>665</v>
      </c>
      <c r="G1409" s="522"/>
      <c r="H1409" s="523"/>
      <c r="I1409" s="510">
        <v>60</v>
      </c>
      <c r="J1409" s="524">
        <f t="shared" ref="J1409:BE1409" si="120">SUM(J1397:J1408)</f>
        <v>20</v>
      </c>
      <c r="K1409" s="524">
        <f t="shared" si="120"/>
        <v>25</v>
      </c>
      <c r="L1409" s="524">
        <f t="shared" si="120"/>
        <v>25</v>
      </c>
      <c r="M1409" s="524">
        <f t="shared" si="120"/>
        <v>25</v>
      </c>
      <c r="N1409" s="524">
        <f t="shared" si="120"/>
        <v>25</v>
      </c>
      <c r="O1409" s="524">
        <f t="shared" si="120"/>
        <v>20</v>
      </c>
      <c r="P1409" s="524">
        <f t="shared" si="120"/>
        <v>30</v>
      </c>
      <c r="Q1409" s="524">
        <f t="shared" si="120"/>
        <v>20</v>
      </c>
      <c r="R1409" s="524">
        <f t="shared" si="120"/>
        <v>20</v>
      </c>
      <c r="S1409" s="524">
        <f t="shared" si="120"/>
        <v>20</v>
      </c>
      <c r="T1409" s="524">
        <f t="shared" si="120"/>
        <v>20</v>
      </c>
      <c r="U1409" s="524">
        <f t="shared" si="120"/>
        <v>20</v>
      </c>
      <c r="V1409" s="524">
        <f t="shared" si="120"/>
        <v>20</v>
      </c>
      <c r="W1409" s="524">
        <f t="shared" si="120"/>
        <v>20</v>
      </c>
      <c r="X1409" s="524">
        <f t="shared" si="120"/>
        <v>20</v>
      </c>
      <c r="Y1409" s="524">
        <f t="shared" si="120"/>
        <v>20</v>
      </c>
      <c r="Z1409" s="524">
        <f t="shared" si="120"/>
        <v>25</v>
      </c>
      <c r="AA1409" s="524">
        <f t="shared" si="120"/>
        <v>25</v>
      </c>
      <c r="AB1409" s="524">
        <f t="shared" si="120"/>
        <v>25</v>
      </c>
      <c r="AC1409" s="524">
        <f t="shared" si="120"/>
        <v>0</v>
      </c>
      <c r="AD1409" s="524">
        <f t="shared" si="120"/>
        <v>0</v>
      </c>
      <c r="AE1409" s="524">
        <f t="shared" si="120"/>
        <v>0</v>
      </c>
      <c r="AF1409" s="524">
        <f t="shared" si="120"/>
        <v>0</v>
      </c>
      <c r="AG1409" s="524">
        <f t="shared" si="120"/>
        <v>0</v>
      </c>
      <c r="AH1409" s="524">
        <f t="shared" si="120"/>
        <v>0</v>
      </c>
      <c r="AI1409" s="83">
        <f t="shared" si="120"/>
        <v>0</v>
      </c>
      <c r="AJ1409" s="84">
        <f t="shared" si="120"/>
        <v>0</v>
      </c>
      <c r="AK1409" s="85">
        <f t="shared" si="120"/>
        <v>0</v>
      </c>
      <c r="AL1409" s="526">
        <f t="shared" si="120"/>
        <v>0</v>
      </c>
      <c r="AM1409" s="524">
        <f t="shared" si="120"/>
        <v>0</v>
      </c>
      <c r="AN1409" s="524">
        <f t="shared" si="120"/>
        <v>0</v>
      </c>
      <c r="AO1409" s="524">
        <f t="shared" si="120"/>
        <v>0</v>
      </c>
      <c r="AP1409" s="524">
        <f t="shared" si="120"/>
        <v>0</v>
      </c>
      <c r="AQ1409" s="524">
        <f t="shared" si="120"/>
        <v>0</v>
      </c>
      <c r="AR1409" s="524">
        <f t="shared" si="120"/>
        <v>0</v>
      </c>
      <c r="AS1409" s="524">
        <f t="shared" si="120"/>
        <v>0</v>
      </c>
      <c r="AT1409" s="524">
        <f t="shared" si="120"/>
        <v>0</v>
      </c>
      <c r="AU1409" s="524">
        <f t="shared" si="120"/>
        <v>0</v>
      </c>
      <c r="AV1409" s="524">
        <f t="shared" si="120"/>
        <v>0</v>
      </c>
      <c r="AW1409" s="524">
        <f t="shared" si="120"/>
        <v>0</v>
      </c>
      <c r="AX1409" s="524">
        <f t="shared" si="120"/>
        <v>0</v>
      </c>
      <c r="AY1409" s="524">
        <f t="shared" si="120"/>
        <v>0</v>
      </c>
      <c r="AZ1409" s="524">
        <f t="shared" si="120"/>
        <v>0</v>
      </c>
      <c r="BA1409" s="524">
        <f t="shared" si="120"/>
        <v>0</v>
      </c>
      <c r="BB1409" s="524">
        <f t="shared" si="120"/>
        <v>0</v>
      </c>
      <c r="BC1409" s="524">
        <f t="shared" si="120"/>
        <v>0</v>
      </c>
      <c r="BD1409" s="524">
        <f t="shared" si="120"/>
        <v>0</v>
      </c>
      <c r="BE1409" s="525">
        <f t="shared" si="120"/>
        <v>0</v>
      </c>
      <c r="BF1409" s="84"/>
      <c r="BG1409" s="84"/>
      <c r="BH1409" s="85"/>
    </row>
    <row r="1410" spans="1:60" x14ac:dyDescent="0.2">
      <c r="A1410" s="2247">
        <v>7</v>
      </c>
      <c r="B1410" s="507" t="s">
        <v>645</v>
      </c>
      <c r="C1410" s="485" t="s">
        <v>176</v>
      </c>
      <c r="D1410" s="486" t="s">
        <v>1240</v>
      </c>
      <c r="E1410" s="485">
        <v>28</v>
      </c>
      <c r="F1410" s="778">
        <v>28</v>
      </c>
      <c r="G1410" s="425" t="s">
        <v>409</v>
      </c>
      <c r="H1410" s="141" t="s">
        <v>408</v>
      </c>
      <c r="I1410" s="510">
        <v>28</v>
      </c>
      <c r="J1410" s="81"/>
      <c r="K1410" s="81"/>
      <c r="L1410" s="81"/>
      <c r="M1410" s="81"/>
      <c r="N1410" s="81"/>
      <c r="O1410" s="81"/>
      <c r="P1410" s="81"/>
      <c r="Q1410" s="81"/>
      <c r="R1410" s="81"/>
      <c r="S1410" s="81"/>
      <c r="T1410" s="81"/>
      <c r="U1410" s="81"/>
      <c r="V1410" s="81"/>
      <c r="W1410" s="510"/>
      <c r="X1410" s="510"/>
      <c r="Y1410" s="510"/>
      <c r="Z1410" s="510"/>
      <c r="AA1410" s="510"/>
      <c r="AB1410" s="510"/>
      <c r="AC1410" s="510"/>
      <c r="AD1410" s="510"/>
      <c r="AE1410" s="510"/>
      <c r="AF1410" s="510"/>
      <c r="AG1410" s="510"/>
      <c r="AH1410" s="511"/>
      <c r="AI1410" s="83"/>
      <c r="AJ1410" s="84"/>
      <c r="AK1410" s="85"/>
      <c r="AL1410" s="512"/>
      <c r="AM1410" s="510"/>
      <c r="AN1410" s="510"/>
      <c r="AO1410" s="510"/>
      <c r="AP1410" s="510"/>
      <c r="AQ1410" s="510"/>
      <c r="AR1410" s="510"/>
      <c r="AS1410" s="510"/>
      <c r="AT1410" s="510"/>
      <c r="AU1410" s="510"/>
      <c r="AV1410" s="510"/>
      <c r="AW1410" s="510"/>
      <c r="AX1410" s="510"/>
      <c r="AY1410" s="510"/>
      <c r="AZ1410" s="510"/>
      <c r="BA1410" s="510"/>
      <c r="BB1410" s="510"/>
      <c r="BC1410" s="510"/>
      <c r="BD1410" s="510"/>
      <c r="BE1410" s="511"/>
      <c r="BF1410" s="84"/>
      <c r="BG1410" s="84"/>
      <c r="BH1410" s="85"/>
    </row>
    <row r="1411" spans="1:60" x14ac:dyDescent="0.2">
      <c r="A1411" s="2248"/>
      <c r="B1411" s="507" t="s">
        <v>645</v>
      </c>
      <c r="C1411" s="485" t="s">
        <v>176</v>
      </c>
      <c r="D1411" s="486" t="s">
        <v>1241</v>
      </c>
      <c r="E1411" s="485">
        <v>28</v>
      </c>
      <c r="F1411" s="778">
        <v>28</v>
      </c>
      <c r="G1411" s="425" t="s">
        <v>409</v>
      </c>
      <c r="H1411" s="141" t="s">
        <v>408</v>
      </c>
      <c r="I1411" s="510">
        <v>28</v>
      </c>
      <c r="J1411" s="81"/>
      <c r="K1411" s="81"/>
      <c r="L1411" s="81"/>
      <c r="M1411" s="81"/>
      <c r="N1411" s="81"/>
      <c r="O1411" s="81"/>
      <c r="P1411" s="81"/>
      <c r="Q1411" s="81"/>
      <c r="R1411" s="81"/>
      <c r="S1411" s="81"/>
      <c r="T1411" s="81"/>
      <c r="U1411" s="81"/>
      <c r="V1411" s="81"/>
      <c r="W1411" s="510"/>
      <c r="X1411" s="510"/>
      <c r="Y1411" s="510"/>
      <c r="Z1411" s="510"/>
      <c r="AA1411" s="510"/>
      <c r="AB1411" s="510"/>
      <c r="AC1411" s="510"/>
      <c r="AD1411" s="510"/>
      <c r="AE1411" s="510"/>
      <c r="AF1411" s="510"/>
      <c r="AG1411" s="510"/>
      <c r="AH1411" s="511"/>
      <c r="AI1411" s="83"/>
      <c r="AJ1411" s="84"/>
      <c r="AK1411" s="85"/>
      <c r="AL1411" s="512"/>
      <c r="AM1411" s="510"/>
      <c r="AN1411" s="510"/>
      <c r="AO1411" s="510"/>
      <c r="AP1411" s="510"/>
      <c r="AQ1411" s="510"/>
      <c r="AR1411" s="510"/>
      <c r="AS1411" s="510"/>
      <c r="AT1411" s="510"/>
      <c r="AU1411" s="510"/>
      <c r="AV1411" s="510"/>
      <c r="AW1411" s="510"/>
      <c r="AX1411" s="510"/>
      <c r="AY1411" s="510"/>
      <c r="AZ1411" s="510"/>
      <c r="BA1411" s="510"/>
      <c r="BB1411" s="510"/>
      <c r="BC1411" s="510"/>
      <c r="BD1411" s="510"/>
      <c r="BE1411" s="511"/>
      <c r="BF1411" s="84"/>
      <c r="BG1411" s="84"/>
      <c r="BH1411" s="85"/>
    </row>
    <row r="1412" spans="1:60" x14ac:dyDescent="0.2">
      <c r="A1412" s="2248"/>
      <c r="B1412" s="507" t="s">
        <v>645</v>
      </c>
      <c r="C1412" s="485" t="s">
        <v>271</v>
      </c>
      <c r="D1412" s="486" t="s">
        <v>1242</v>
      </c>
      <c r="E1412" s="485">
        <v>150</v>
      </c>
      <c r="F1412" s="778">
        <v>150</v>
      </c>
      <c r="G1412" s="425" t="s">
        <v>409</v>
      </c>
      <c r="H1412" s="141" t="s">
        <v>408</v>
      </c>
      <c r="I1412" s="510">
        <v>12</v>
      </c>
      <c r="J1412" s="510">
        <v>20</v>
      </c>
      <c r="K1412" s="510">
        <v>20</v>
      </c>
      <c r="L1412" s="510">
        <v>20</v>
      </c>
      <c r="M1412" s="510">
        <v>20</v>
      </c>
      <c r="N1412" s="510">
        <v>20</v>
      </c>
      <c r="O1412" s="510">
        <v>20</v>
      </c>
      <c r="P1412" s="510">
        <v>18</v>
      </c>
      <c r="Q1412" s="510"/>
      <c r="R1412" s="510"/>
      <c r="S1412" s="510"/>
      <c r="T1412" s="510"/>
      <c r="U1412" s="510"/>
      <c r="V1412" s="510"/>
      <c r="W1412" s="510"/>
      <c r="X1412" s="510"/>
      <c r="Y1412" s="510"/>
      <c r="Z1412" s="510"/>
      <c r="AA1412" s="510"/>
      <c r="AB1412" s="510"/>
      <c r="AC1412" s="510"/>
      <c r="AD1412" s="510"/>
      <c r="AE1412" s="510"/>
      <c r="AF1412" s="510"/>
      <c r="AG1412" s="510"/>
      <c r="AH1412" s="511"/>
      <c r="AI1412" s="83"/>
      <c r="AJ1412" s="84"/>
      <c r="AK1412" s="85"/>
      <c r="AL1412" s="512"/>
      <c r="AM1412" s="510"/>
      <c r="AN1412" s="510"/>
      <c r="AO1412" s="510"/>
      <c r="AP1412" s="510"/>
      <c r="AQ1412" s="510"/>
      <c r="AR1412" s="510"/>
      <c r="AS1412" s="510"/>
      <c r="AT1412" s="510"/>
      <c r="AU1412" s="510"/>
      <c r="AV1412" s="510"/>
      <c r="AW1412" s="510"/>
      <c r="AX1412" s="510"/>
      <c r="AY1412" s="510"/>
      <c r="AZ1412" s="510"/>
      <c r="BA1412" s="510"/>
      <c r="BB1412" s="510"/>
      <c r="BC1412" s="510"/>
      <c r="BD1412" s="510"/>
      <c r="BE1412" s="511"/>
      <c r="BF1412" s="84"/>
      <c r="BG1412" s="84"/>
      <c r="BH1412" s="85"/>
    </row>
    <row r="1413" spans="1:60" x14ac:dyDescent="0.2">
      <c r="A1413" s="2248"/>
      <c r="B1413" s="507" t="s">
        <v>645</v>
      </c>
      <c r="C1413" s="485" t="s">
        <v>271</v>
      </c>
      <c r="D1413" s="486" t="s">
        <v>1243</v>
      </c>
      <c r="E1413" s="485">
        <v>150</v>
      </c>
      <c r="F1413" s="778">
        <v>150</v>
      </c>
      <c r="G1413" s="425" t="s">
        <v>409</v>
      </c>
      <c r="H1413" s="141" t="s">
        <v>408</v>
      </c>
      <c r="I1413" s="510">
        <v>12</v>
      </c>
      <c r="J1413" s="510">
        <v>20</v>
      </c>
      <c r="K1413" s="510">
        <v>20</v>
      </c>
      <c r="L1413" s="510">
        <v>20</v>
      </c>
      <c r="M1413" s="510">
        <v>20</v>
      </c>
      <c r="N1413" s="510">
        <v>20</v>
      </c>
      <c r="O1413" s="510">
        <v>20</v>
      </c>
      <c r="P1413" s="510">
        <v>18</v>
      </c>
      <c r="Q1413" s="510"/>
      <c r="R1413" s="510"/>
      <c r="S1413" s="510"/>
      <c r="T1413" s="510"/>
      <c r="U1413" s="510"/>
      <c r="V1413" s="510"/>
      <c r="W1413" s="510"/>
      <c r="X1413" s="510"/>
      <c r="Y1413" s="510"/>
      <c r="Z1413" s="510"/>
      <c r="AA1413" s="510"/>
      <c r="AB1413" s="510"/>
      <c r="AC1413" s="510"/>
      <c r="AD1413" s="510"/>
      <c r="AE1413" s="510"/>
      <c r="AF1413" s="510"/>
      <c r="AG1413" s="510"/>
      <c r="AH1413" s="511"/>
      <c r="AI1413" s="83"/>
      <c r="AJ1413" s="84"/>
      <c r="AK1413" s="85"/>
      <c r="AL1413" s="512"/>
      <c r="AM1413" s="510"/>
      <c r="AN1413" s="510"/>
      <c r="AO1413" s="510"/>
      <c r="AP1413" s="510"/>
      <c r="AQ1413" s="510"/>
      <c r="AR1413" s="510"/>
      <c r="AS1413" s="510"/>
      <c r="AT1413" s="510"/>
      <c r="AU1413" s="510"/>
      <c r="AV1413" s="510"/>
      <c r="AW1413" s="510"/>
      <c r="AX1413" s="510"/>
      <c r="AY1413" s="510"/>
      <c r="AZ1413" s="510"/>
      <c r="BA1413" s="510"/>
      <c r="BB1413" s="510"/>
      <c r="BC1413" s="510"/>
      <c r="BD1413" s="510"/>
      <c r="BE1413" s="511"/>
      <c r="BF1413" s="84"/>
      <c r="BG1413" s="84"/>
      <c r="BH1413" s="85"/>
    </row>
    <row r="1414" spans="1:60" x14ac:dyDescent="0.2">
      <c r="A1414" s="2248"/>
      <c r="B1414" s="507" t="s">
        <v>645</v>
      </c>
      <c r="C1414" s="485" t="s">
        <v>998</v>
      </c>
      <c r="D1414" s="486" t="s">
        <v>1208</v>
      </c>
      <c r="E1414" s="485">
        <v>60</v>
      </c>
      <c r="F1414" s="778">
        <v>60</v>
      </c>
      <c r="G1414" s="425" t="s">
        <v>400</v>
      </c>
      <c r="H1414" s="141" t="s">
        <v>399</v>
      </c>
      <c r="I1414" s="510"/>
      <c r="J1414" s="510"/>
      <c r="K1414" s="510"/>
      <c r="L1414" s="510"/>
      <c r="M1414" s="510"/>
      <c r="N1414" s="510"/>
      <c r="O1414" s="510"/>
      <c r="P1414" s="510"/>
      <c r="Q1414" s="510">
        <v>20</v>
      </c>
      <c r="R1414" s="510">
        <v>20</v>
      </c>
      <c r="S1414" s="510">
        <v>20</v>
      </c>
      <c r="T1414" s="510"/>
      <c r="U1414" s="510"/>
      <c r="V1414" s="510"/>
      <c r="W1414" s="510"/>
      <c r="X1414" s="510"/>
      <c r="Y1414" s="510"/>
      <c r="Z1414" s="510"/>
      <c r="AA1414" s="510"/>
      <c r="AB1414" s="510"/>
      <c r="AC1414" s="510"/>
      <c r="AD1414" s="510"/>
      <c r="AE1414" s="510"/>
      <c r="AF1414" s="510"/>
      <c r="AG1414" s="510"/>
      <c r="AH1414" s="511"/>
      <c r="AI1414" s="83"/>
      <c r="AJ1414" s="84"/>
      <c r="AK1414" s="85"/>
      <c r="AL1414" s="512"/>
      <c r="AM1414" s="510"/>
      <c r="AN1414" s="510"/>
      <c r="AO1414" s="510"/>
      <c r="AP1414" s="510"/>
      <c r="AQ1414" s="510"/>
      <c r="AR1414" s="510"/>
      <c r="AS1414" s="510"/>
      <c r="AT1414" s="510"/>
      <c r="AU1414" s="510"/>
      <c r="AV1414" s="510"/>
      <c r="AW1414" s="510"/>
      <c r="AX1414" s="510"/>
      <c r="AY1414" s="510"/>
      <c r="AZ1414" s="510"/>
      <c r="BA1414" s="510"/>
      <c r="BB1414" s="510"/>
      <c r="BC1414" s="510"/>
      <c r="BD1414" s="510"/>
      <c r="BE1414" s="511"/>
      <c r="BF1414" s="84"/>
      <c r="BG1414" s="84"/>
      <c r="BH1414" s="85"/>
    </row>
    <row r="1415" spans="1:60" x14ac:dyDescent="0.2">
      <c r="A1415" s="2248"/>
      <c r="B1415" s="507" t="s">
        <v>645</v>
      </c>
      <c r="C1415" s="485" t="s">
        <v>273</v>
      </c>
      <c r="D1415" s="486" t="s">
        <v>1176</v>
      </c>
      <c r="E1415" s="485">
        <v>120</v>
      </c>
      <c r="F1415" s="778">
        <v>120</v>
      </c>
      <c r="G1415" s="425" t="s">
        <v>400</v>
      </c>
      <c r="H1415" s="141" t="s">
        <v>399</v>
      </c>
      <c r="I1415" s="510"/>
      <c r="J1415" s="510"/>
      <c r="K1415" s="510"/>
      <c r="L1415" s="510"/>
      <c r="M1415" s="510"/>
      <c r="N1415" s="510"/>
      <c r="O1415" s="510"/>
      <c r="P1415" s="510"/>
      <c r="Q1415" s="510"/>
      <c r="R1415" s="510"/>
      <c r="S1415" s="510"/>
      <c r="T1415" s="510">
        <v>20</v>
      </c>
      <c r="U1415" s="510">
        <v>20</v>
      </c>
      <c r="V1415" s="510">
        <v>20</v>
      </c>
      <c r="W1415" s="510">
        <v>20</v>
      </c>
      <c r="X1415" s="510">
        <v>20</v>
      </c>
      <c r="Y1415" s="510">
        <v>20</v>
      </c>
      <c r="Z1415" s="510"/>
      <c r="AA1415" s="510"/>
      <c r="AB1415" s="510"/>
      <c r="AC1415" s="510"/>
      <c r="AD1415" s="510"/>
      <c r="AE1415" s="510"/>
      <c r="AF1415" s="510"/>
      <c r="AG1415" s="510"/>
      <c r="AH1415" s="511"/>
      <c r="AI1415" s="83"/>
      <c r="AJ1415" s="84"/>
      <c r="AK1415" s="85"/>
      <c r="AL1415" s="512"/>
      <c r="AM1415" s="510"/>
      <c r="AN1415" s="510"/>
      <c r="AO1415" s="510"/>
      <c r="AP1415" s="510"/>
      <c r="AQ1415" s="510"/>
      <c r="AR1415" s="510"/>
      <c r="AS1415" s="510"/>
      <c r="AT1415" s="510"/>
      <c r="AU1415" s="510"/>
      <c r="AV1415" s="510"/>
      <c r="AW1415" s="510"/>
      <c r="AX1415" s="510"/>
      <c r="AY1415" s="510"/>
      <c r="AZ1415" s="510"/>
      <c r="BA1415" s="510"/>
      <c r="BB1415" s="510"/>
      <c r="BC1415" s="510"/>
      <c r="BD1415" s="510"/>
      <c r="BE1415" s="511"/>
      <c r="BF1415" s="84"/>
      <c r="BG1415" s="84"/>
      <c r="BH1415" s="85"/>
    </row>
    <row r="1416" spans="1:60" x14ac:dyDescent="0.2">
      <c r="A1416" s="2248"/>
      <c r="B1416" s="507" t="s">
        <v>645</v>
      </c>
      <c r="C1416" s="485" t="s">
        <v>1210</v>
      </c>
      <c r="D1416" s="486" t="s">
        <v>1177</v>
      </c>
      <c r="E1416" s="485">
        <v>60</v>
      </c>
      <c r="F1416" s="778">
        <v>60</v>
      </c>
      <c r="G1416" s="425" t="s">
        <v>393</v>
      </c>
      <c r="H1416" s="141" t="s">
        <v>392</v>
      </c>
      <c r="I1416" s="510"/>
      <c r="J1416" s="510"/>
      <c r="K1416" s="510"/>
      <c r="L1416" s="510"/>
      <c r="M1416" s="510"/>
      <c r="N1416" s="510"/>
      <c r="O1416" s="510"/>
      <c r="P1416" s="510"/>
      <c r="Q1416" s="510"/>
      <c r="R1416" s="510"/>
      <c r="S1416" s="510"/>
      <c r="T1416" s="510"/>
      <c r="U1416" s="510"/>
      <c r="V1416" s="510"/>
      <c r="W1416" s="510"/>
      <c r="X1416" s="510"/>
      <c r="Y1416" s="510"/>
      <c r="Z1416" s="510">
        <v>25</v>
      </c>
      <c r="AA1416" s="510">
        <v>25</v>
      </c>
      <c r="AB1416" s="510">
        <v>10</v>
      </c>
      <c r="AC1416" s="510"/>
      <c r="AD1416" s="510"/>
      <c r="AE1416" s="510"/>
      <c r="AF1416" s="510"/>
      <c r="AG1416" s="510"/>
      <c r="AH1416" s="511"/>
      <c r="AI1416" s="83"/>
      <c r="AJ1416" s="84"/>
      <c r="AK1416" s="85"/>
      <c r="AL1416" s="512"/>
      <c r="AM1416" s="510"/>
      <c r="AN1416" s="510"/>
      <c r="AO1416" s="510"/>
      <c r="AP1416" s="510"/>
      <c r="AQ1416" s="510"/>
      <c r="AR1416" s="510"/>
      <c r="AS1416" s="510"/>
      <c r="AT1416" s="510"/>
      <c r="AU1416" s="510"/>
      <c r="AV1416" s="510"/>
      <c r="AW1416" s="510"/>
      <c r="AX1416" s="510"/>
      <c r="AY1416" s="510"/>
      <c r="AZ1416" s="510"/>
      <c r="BA1416" s="510"/>
      <c r="BB1416" s="510"/>
      <c r="BC1416" s="510"/>
      <c r="BD1416" s="510"/>
      <c r="BE1416" s="511"/>
      <c r="BF1416" s="84"/>
      <c r="BG1416" s="84"/>
      <c r="BH1416" s="85"/>
    </row>
    <row r="1417" spans="1:60" x14ac:dyDescent="0.2">
      <c r="A1417" s="2248"/>
      <c r="B1417" s="507" t="s">
        <v>645</v>
      </c>
      <c r="C1417" s="485" t="s">
        <v>1211</v>
      </c>
      <c r="D1417" s="486" t="s">
        <v>1212</v>
      </c>
      <c r="E1417" s="485">
        <v>60</v>
      </c>
      <c r="F1417" s="778">
        <v>60</v>
      </c>
      <c r="G1417" s="425" t="s">
        <v>393</v>
      </c>
      <c r="H1417" s="141" t="s">
        <v>392</v>
      </c>
      <c r="I1417" s="510"/>
      <c r="J1417" s="510"/>
      <c r="K1417" s="510"/>
      <c r="L1417" s="510"/>
      <c r="M1417" s="510"/>
      <c r="N1417" s="510"/>
      <c r="O1417" s="510"/>
      <c r="P1417" s="510"/>
      <c r="Q1417" s="510"/>
      <c r="R1417" s="510"/>
      <c r="S1417" s="510"/>
      <c r="T1417" s="510"/>
      <c r="U1417" s="510"/>
      <c r="V1417" s="510"/>
      <c r="W1417" s="510"/>
      <c r="X1417" s="510"/>
      <c r="Y1417" s="510"/>
      <c r="Z1417" s="510"/>
      <c r="AA1417" s="510"/>
      <c r="AB1417" s="510">
        <v>15</v>
      </c>
      <c r="AC1417" s="510">
        <v>25</v>
      </c>
      <c r="AD1417" s="510">
        <v>20</v>
      </c>
      <c r="AE1417" s="510"/>
      <c r="AF1417" s="510"/>
      <c r="AG1417" s="510"/>
      <c r="AH1417" s="511"/>
      <c r="AI1417" s="156"/>
      <c r="AJ1417" s="157"/>
      <c r="AK1417" s="158"/>
      <c r="AL1417" s="512"/>
      <c r="AM1417" s="510"/>
      <c r="AN1417" s="510"/>
      <c r="AO1417" s="510"/>
      <c r="AP1417" s="510"/>
      <c r="AQ1417" s="510"/>
      <c r="AR1417" s="510"/>
      <c r="AS1417" s="510"/>
      <c r="AT1417" s="510"/>
      <c r="AU1417" s="510"/>
      <c r="AV1417" s="510"/>
      <c r="AW1417" s="510"/>
      <c r="AX1417" s="510"/>
      <c r="AY1417" s="510"/>
      <c r="AZ1417" s="510"/>
      <c r="BA1417" s="510"/>
      <c r="BB1417" s="510"/>
      <c r="BC1417" s="510"/>
      <c r="BD1417" s="510"/>
      <c r="BE1417" s="511"/>
      <c r="BF1417" s="104"/>
      <c r="BG1417" s="104"/>
      <c r="BH1417" s="105"/>
    </row>
    <row r="1418" spans="1:60" x14ac:dyDescent="0.2">
      <c r="A1418" s="2248"/>
      <c r="B1418" s="507" t="s">
        <v>645</v>
      </c>
      <c r="C1418" s="485" t="s">
        <v>285</v>
      </c>
      <c r="D1418" s="486" t="s">
        <v>1213</v>
      </c>
      <c r="E1418" s="485">
        <v>135</v>
      </c>
      <c r="F1418" s="778">
        <v>135</v>
      </c>
      <c r="G1418" s="144" t="s">
        <v>393</v>
      </c>
      <c r="H1418" s="141" t="s">
        <v>392</v>
      </c>
      <c r="I1418" s="510"/>
      <c r="J1418" s="510"/>
      <c r="K1418" s="510"/>
      <c r="L1418" s="510"/>
      <c r="M1418" s="510"/>
      <c r="N1418" s="510"/>
      <c r="O1418" s="510"/>
      <c r="P1418" s="510"/>
      <c r="Q1418" s="510"/>
      <c r="R1418" s="510"/>
      <c r="S1418" s="510"/>
      <c r="T1418" s="510"/>
      <c r="U1418" s="510"/>
      <c r="V1418" s="510"/>
      <c r="W1418" s="510"/>
      <c r="X1418" s="510"/>
      <c r="Y1418" s="510"/>
      <c r="Z1418" s="510"/>
      <c r="AA1418" s="510"/>
      <c r="AB1418" s="510"/>
      <c r="AC1418" s="510"/>
      <c r="AD1418" s="510"/>
      <c r="AE1418" s="510"/>
      <c r="AF1418" s="510"/>
      <c r="AG1418" s="510"/>
      <c r="AH1418" s="511"/>
      <c r="AI1418" s="110"/>
      <c r="AJ1418" s="111"/>
      <c r="AK1418" s="112"/>
      <c r="AL1418" s="512"/>
      <c r="AM1418" s="510"/>
      <c r="AN1418" s="510"/>
      <c r="AO1418" s="510"/>
      <c r="AP1418" s="510"/>
      <c r="AQ1418" s="510"/>
      <c r="AR1418" s="510"/>
      <c r="AS1418" s="510"/>
      <c r="AT1418" s="510"/>
      <c r="AU1418" s="510"/>
      <c r="AV1418" s="510"/>
      <c r="AW1418" s="510"/>
      <c r="AX1418" s="510"/>
      <c r="AY1418" s="510"/>
      <c r="AZ1418" s="510"/>
      <c r="BA1418" s="510"/>
      <c r="BB1418" s="510"/>
      <c r="BC1418" s="510"/>
      <c r="BD1418" s="510"/>
      <c r="BE1418" s="511"/>
      <c r="BF1418" s="84"/>
      <c r="BG1418" s="84"/>
      <c r="BH1418" s="85"/>
    </row>
    <row r="1419" spans="1:60" x14ac:dyDescent="0.2">
      <c r="A1419" s="2248"/>
      <c r="B1419" s="507" t="s">
        <v>645</v>
      </c>
      <c r="C1419" s="485" t="s">
        <v>298</v>
      </c>
      <c r="D1419" s="486" t="s">
        <v>10</v>
      </c>
      <c r="E1419" s="485">
        <v>225</v>
      </c>
      <c r="F1419" s="778">
        <v>225</v>
      </c>
      <c r="G1419" s="144" t="s">
        <v>393</v>
      </c>
      <c r="H1419" s="141" t="s">
        <v>392</v>
      </c>
      <c r="I1419" s="510"/>
      <c r="J1419" s="510"/>
      <c r="K1419" s="510"/>
      <c r="L1419" s="510"/>
      <c r="M1419" s="510"/>
      <c r="N1419" s="510"/>
      <c r="O1419" s="510"/>
      <c r="P1419" s="510"/>
      <c r="Q1419" s="510"/>
      <c r="R1419" s="510"/>
      <c r="S1419" s="510"/>
      <c r="T1419" s="510"/>
      <c r="U1419" s="510"/>
      <c r="V1419" s="510"/>
      <c r="W1419" s="510"/>
      <c r="X1419" s="510"/>
      <c r="Y1419" s="510"/>
      <c r="Z1419" s="510"/>
      <c r="AA1419" s="510"/>
      <c r="AB1419" s="510"/>
      <c r="AC1419" s="510"/>
      <c r="AD1419" s="510"/>
      <c r="AE1419" s="510"/>
      <c r="AF1419" s="510"/>
      <c r="AG1419" s="510"/>
      <c r="AH1419" s="511"/>
      <c r="AI1419" s="110"/>
      <c r="AJ1419" s="111"/>
      <c r="AK1419" s="112"/>
      <c r="AL1419" s="512"/>
      <c r="AM1419" s="510"/>
      <c r="AN1419" s="510"/>
      <c r="AO1419" s="510"/>
      <c r="AP1419" s="510"/>
      <c r="AQ1419" s="510"/>
      <c r="AR1419" s="510"/>
      <c r="AS1419" s="510"/>
      <c r="AT1419" s="510"/>
      <c r="AU1419" s="510"/>
      <c r="AV1419" s="510"/>
      <c r="AW1419" s="510"/>
      <c r="AX1419" s="510"/>
      <c r="AY1419" s="510"/>
      <c r="AZ1419" s="510"/>
      <c r="BA1419" s="510"/>
      <c r="BB1419" s="510"/>
      <c r="BC1419" s="510"/>
      <c r="BD1419" s="510"/>
      <c r="BE1419" s="511"/>
      <c r="BF1419" s="84"/>
      <c r="BG1419" s="84"/>
      <c r="BH1419" s="85"/>
    </row>
    <row r="1420" spans="1:60" x14ac:dyDescent="0.2">
      <c r="A1420" s="2249"/>
      <c r="B1420" s="520"/>
      <c r="C1420" s="521"/>
      <c r="D1420" s="521" t="s">
        <v>843</v>
      </c>
      <c r="E1420" s="521">
        <f>SUM(E1410:E1419)</f>
        <v>1016</v>
      </c>
      <c r="F1420" s="782">
        <f>SUM(F1410:F1419)</f>
        <v>1016</v>
      </c>
      <c r="G1420" s="522"/>
      <c r="H1420" s="523"/>
      <c r="I1420" s="510">
        <v>80</v>
      </c>
      <c r="J1420" s="524">
        <f t="shared" ref="J1420:BE1420" si="121">SUM(J1410:J1419)</f>
        <v>40</v>
      </c>
      <c r="K1420" s="524">
        <f t="shared" si="121"/>
        <v>40</v>
      </c>
      <c r="L1420" s="524">
        <f t="shared" si="121"/>
        <v>40</v>
      </c>
      <c r="M1420" s="524">
        <f t="shared" si="121"/>
        <v>40</v>
      </c>
      <c r="N1420" s="524">
        <f t="shared" si="121"/>
        <v>40</v>
      </c>
      <c r="O1420" s="524">
        <f t="shared" si="121"/>
        <v>40</v>
      </c>
      <c r="P1420" s="524">
        <f t="shared" si="121"/>
        <v>36</v>
      </c>
      <c r="Q1420" s="524">
        <f t="shared" si="121"/>
        <v>20</v>
      </c>
      <c r="R1420" s="524">
        <f t="shared" si="121"/>
        <v>20</v>
      </c>
      <c r="S1420" s="524">
        <f t="shared" si="121"/>
        <v>20</v>
      </c>
      <c r="T1420" s="524">
        <f t="shared" si="121"/>
        <v>20</v>
      </c>
      <c r="U1420" s="524">
        <f t="shared" si="121"/>
        <v>20</v>
      </c>
      <c r="V1420" s="524">
        <f t="shared" si="121"/>
        <v>20</v>
      </c>
      <c r="W1420" s="524">
        <f t="shared" si="121"/>
        <v>20</v>
      </c>
      <c r="X1420" s="524">
        <f t="shared" si="121"/>
        <v>20</v>
      </c>
      <c r="Y1420" s="524">
        <f t="shared" si="121"/>
        <v>20</v>
      </c>
      <c r="Z1420" s="524">
        <f t="shared" si="121"/>
        <v>25</v>
      </c>
      <c r="AA1420" s="524">
        <f t="shared" si="121"/>
        <v>25</v>
      </c>
      <c r="AB1420" s="524">
        <f t="shared" si="121"/>
        <v>25</v>
      </c>
      <c r="AC1420" s="524">
        <f t="shared" si="121"/>
        <v>25</v>
      </c>
      <c r="AD1420" s="524">
        <f t="shared" si="121"/>
        <v>20</v>
      </c>
      <c r="AE1420" s="524">
        <f t="shared" si="121"/>
        <v>0</v>
      </c>
      <c r="AF1420" s="524">
        <f t="shared" si="121"/>
        <v>0</v>
      </c>
      <c r="AG1420" s="524">
        <f t="shared" si="121"/>
        <v>0</v>
      </c>
      <c r="AH1420" s="524">
        <f t="shared" si="121"/>
        <v>0</v>
      </c>
      <c r="AI1420" s="110">
        <f t="shared" si="121"/>
        <v>0</v>
      </c>
      <c r="AJ1420" s="111">
        <f t="shared" si="121"/>
        <v>0</v>
      </c>
      <c r="AK1420" s="112">
        <f t="shared" si="121"/>
        <v>0</v>
      </c>
      <c r="AL1420" s="526">
        <f t="shared" si="121"/>
        <v>0</v>
      </c>
      <c r="AM1420" s="524">
        <f t="shared" si="121"/>
        <v>0</v>
      </c>
      <c r="AN1420" s="524">
        <f t="shared" si="121"/>
        <v>0</v>
      </c>
      <c r="AO1420" s="524">
        <f t="shared" si="121"/>
        <v>0</v>
      </c>
      <c r="AP1420" s="524">
        <f t="shared" si="121"/>
        <v>0</v>
      </c>
      <c r="AQ1420" s="524">
        <f t="shared" si="121"/>
        <v>0</v>
      </c>
      <c r="AR1420" s="524">
        <f t="shared" si="121"/>
        <v>0</v>
      </c>
      <c r="AS1420" s="524">
        <f t="shared" si="121"/>
        <v>0</v>
      </c>
      <c r="AT1420" s="524">
        <f t="shared" si="121"/>
        <v>0</v>
      </c>
      <c r="AU1420" s="524">
        <f t="shared" si="121"/>
        <v>0</v>
      </c>
      <c r="AV1420" s="524">
        <f t="shared" si="121"/>
        <v>0</v>
      </c>
      <c r="AW1420" s="524">
        <f t="shared" si="121"/>
        <v>0</v>
      </c>
      <c r="AX1420" s="524">
        <f t="shared" si="121"/>
        <v>0</v>
      </c>
      <c r="AY1420" s="524">
        <f t="shared" si="121"/>
        <v>0</v>
      </c>
      <c r="AZ1420" s="524">
        <f t="shared" si="121"/>
        <v>0</v>
      </c>
      <c r="BA1420" s="524">
        <f t="shared" si="121"/>
        <v>0</v>
      </c>
      <c r="BB1420" s="524">
        <f t="shared" si="121"/>
        <v>0</v>
      </c>
      <c r="BC1420" s="524">
        <f t="shared" si="121"/>
        <v>0</v>
      </c>
      <c r="BD1420" s="524">
        <f t="shared" si="121"/>
        <v>0</v>
      </c>
      <c r="BE1420" s="525">
        <f t="shared" si="121"/>
        <v>0</v>
      </c>
      <c r="BF1420" s="84"/>
      <c r="BG1420" s="84"/>
      <c r="BH1420" s="85"/>
    </row>
    <row r="1421" spans="1:60" x14ac:dyDescent="0.2">
      <c r="A1421" s="2247">
        <v>8</v>
      </c>
      <c r="B1421" s="507" t="s">
        <v>1244</v>
      </c>
      <c r="C1421" s="375" t="s">
        <v>153</v>
      </c>
      <c r="D1421" s="496" t="s">
        <v>148</v>
      </c>
      <c r="E1421" s="375">
        <v>30</v>
      </c>
      <c r="F1421" s="779">
        <v>30</v>
      </c>
      <c r="G1421" s="144" t="s">
        <v>423</v>
      </c>
      <c r="H1421" s="141" t="s">
        <v>1245</v>
      </c>
      <c r="I1421" s="510">
        <v>30</v>
      </c>
      <c r="J1421" s="81"/>
      <c r="K1421" s="81"/>
      <c r="L1421" s="81"/>
      <c r="M1421" s="81"/>
      <c r="N1421" s="81"/>
      <c r="O1421" s="81"/>
      <c r="P1421" s="81"/>
      <c r="Q1421" s="81"/>
      <c r="R1421" s="81"/>
      <c r="S1421" s="81"/>
      <c r="T1421" s="81"/>
      <c r="U1421" s="81"/>
      <c r="V1421" s="81"/>
      <c r="W1421" s="510"/>
      <c r="X1421" s="510"/>
      <c r="Y1421" s="510"/>
      <c r="Z1421" s="510"/>
      <c r="AA1421" s="510"/>
      <c r="AB1421" s="510"/>
      <c r="AC1421" s="510"/>
      <c r="AD1421" s="510"/>
      <c r="AE1421" s="510"/>
      <c r="AF1421" s="510"/>
      <c r="AG1421" s="510"/>
      <c r="AH1421" s="511"/>
      <c r="AI1421" s="110"/>
      <c r="AJ1421" s="111"/>
      <c r="AK1421" s="112"/>
      <c r="AL1421" s="512"/>
      <c r="AM1421" s="510"/>
      <c r="AN1421" s="510"/>
      <c r="AO1421" s="510"/>
      <c r="AP1421" s="510"/>
      <c r="AQ1421" s="510"/>
      <c r="AR1421" s="510"/>
      <c r="AS1421" s="510"/>
      <c r="AT1421" s="510"/>
      <c r="AU1421" s="510"/>
      <c r="AV1421" s="510"/>
      <c r="AW1421" s="510"/>
      <c r="AX1421" s="510"/>
      <c r="AY1421" s="510"/>
      <c r="AZ1421" s="510"/>
      <c r="BA1421" s="510"/>
      <c r="BB1421" s="510"/>
      <c r="BC1421" s="510"/>
      <c r="BD1421" s="510"/>
      <c r="BE1421" s="511"/>
      <c r="BF1421" s="84"/>
      <c r="BG1421" s="84"/>
      <c r="BH1421" s="85"/>
    </row>
    <row r="1422" spans="1:60" x14ac:dyDescent="0.2">
      <c r="A1422" s="2248"/>
      <c r="B1422" s="507" t="s">
        <v>1244</v>
      </c>
      <c r="C1422" s="375" t="s">
        <v>154</v>
      </c>
      <c r="D1422" s="496" t="s">
        <v>136</v>
      </c>
      <c r="E1422" s="375">
        <v>15</v>
      </c>
      <c r="F1422" s="779">
        <v>15</v>
      </c>
      <c r="G1422" s="144" t="s">
        <v>423</v>
      </c>
      <c r="H1422" s="141" t="s">
        <v>422</v>
      </c>
      <c r="I1422" s="510">
        <v>15</v>
      </c>
      <c r="J1422" s="510"/>
      <c r="K1422" s="510"/>
      <c r="L1422" s="510"/>
      <c r="M1422" s="510"/>
      <c r="N1422" s="510"/>
      <c r="O1422" s="510"/>
      <c r="P1422" s="510"/>
      <c r="Q1422" s="510"/>
      <c r="R1422" s="510"/>
      <c r="S1422" s="510"/>
      <c r="T1422" s="510"/>
      <c r="U1422" s="510"/>
      <c r="V1422" s="510"/>
      <c r="W1422" s="510"/>
      <c r="X1422" s="510"/>
      <c r="Y1422" s="510"/>
      <c r="Z1422" s="510"/>
      <c r="AA1422" s="510"/>
      <c r="AB1422" s="510"/>
      <c r="AC1422" s="510"/>
      <c r="AD1422" s="510"/>
      <c r="AE1422" s="510"/>
      <c r="AF1422" s="510"/>
      <c r="AG1422" s="510"/>
      <c r="AH1422" s="511"/>
      <c r="AI1422" s="110"/>
      <c r="AJ1422" s="111"/>
      <c r="AK1422" s="112"/>
      <c r="AL1422" s="512"/>
      <c r="AM1422" s="510"/>
      <c r="AN1422" s="510"/>
      <c r="AO1422" s="510"/>
      <c r="AP1422" s="510"/>
      <c r="AQ1422" s="510"/>
      <c r="AR1422" s="510"/>
      <c r="AS1422" s="510"/>
      <c r="AT1422" s="510"/>
      <c r="AU1422" s="510"/>
      <c r="AV1422" s="510"/>
      <c r="AW1422" s="510"/>
      <c r="AX1422" s="510"/>
      <c r="AY1422" s="510"/>
      <c r="AZ1422" s="510"/>
      <c r="BA1422" s="510"/>
      <c r="BB1422" s="510"/>
      <c r="BC1422" s="510"/>
      <c r="BD1422" s="510"/>
      <c r="BE1422" s="511"/>
      <c r="BF1422" s="84"/>
      <c r="BG1422" s="84"/>
      <c r="BH1422" s="85"/>
    </row>
    <row r="1423" spans="1:60" x14ac:dyDescent="0.2">
      <c r="A1423" s="2248"/>
      <c r="B1423" s="507" t="s">
        <v>1244</v>
      </c>
      <c r="C1423" s="375" t="s">
        <v>158</v>
      </c>
      <c r="D1423" s="496" t="s">
        <v>852</v>
      </c>
      <c r="E1423" s="375">
        <v>90</v>
      </c>
      <c r="F1423" s="779">
        <v>90</v>
      </c>
      <c r="G1423" s="144" t="s">
        <v>370</v>
      </c>
      <c r="H1423" s="141" t="s">
        <v>144</v>
      </c>
      <c r="I1423" s="510">
        <v>40</v>
      </c>
      <c r="J1423" s="510"/>
      <c r="K1423" s="510"/>
      <c r="L1423" s="510"/>
      <c r="M1423" s="510"/>
      <c r="N1423" s="510"/>
      <c r="O1423" s="510"/>
      <c r="P1423" s="510"/>
      <c r="Q1423" s="510"/>
      <c r="R1423" s="510"/>
      <c r="S1423" s="510"/>
      <c r="T1423" s="510"/>
      <c r="U1423" s="510"/>
      <c r="V1423" s="510"/>
      <c r="W1423" s="510"/>
      <c r="X1423" s="510"/>
      <c r="Y1423" s="510"/>
      <c r="Z1423" s="510"/>
      <c r="AA1423" s="510"/>
      <c r="AB1423" s="510"/>
      <c r="AC1423" s="510"/>
      <c r="AD1423" s="510"/>
      <c r="AE1423" s="510"/>
      <c r="AF1423" s="510"/>
      <c r="AG1423" s="510"/>
      <c r="AH1423" s="511"/>
      <c r="AI1423" s="110"/>
      <c r="AJ1423" s="111"/>
      <c r="AK1423" s="112"/>
      <c r="AL1423" s="512"/>
      <c r="AM1423" s="510"/>
      <c r="AN1423" s="510"/>
      <c r="AO1423" s="510"/>
      <c r="AP1423" s="510"/>
      <c r="AQ1423" s="510"/>
      <c r="AR1423" s="510"/>
      <c r="AS1423" s="510"/>
      <c r="AT1423" s="510"/>
      <c r="AU1423" s="510"/>
      <c r="AV1423" s="510"/>
      <c r="AW1423" s="510"/>
      <c r="AX1423" s="510"/>
      <c r="AY1423" s="510"/>
      <c r="AZ1423" s="510"/>
      <c r="BA1423" s="510"/>
      <c r="BB1423" s="510"/>
      <c r="BC1423" s="510"/>
      <c r="BD1423" s="510"/>
      <c r="BE1423" s="511"/>
      <c r="BF1423" s="84"/>
      <c r="BG1423" s="84"/>
      <c r="BH1423" s="85"/>
    </row>
    <row r="1424" spans="1:60" x14ac:dyDescent="0.2">
      <c r="A1424" s="2248"/>
      <c r="B1424" s="507" t="s">
        <v>1244</v>
      </c>
      <c r="C1424" s="375" t="s">
        <v>94</v>
      </c>
      <c r="D1424" s="496" t="s">
        <v>1181</v>
      </c>
      <c r="E1424" s="375">
        <v>60</v>
      </c>
      <c r="F1424" s="779">
        <v>60</v>
      </c>
      <c r="G1424" s="144" t="s">
        <v>402</v>
      </c>
      <c r="H1424" s="141" t="s">
        <v>401</v>
      </c>
      <c r="I1424" s="510">
        <v>50</v>
      </c>
      <c r="J1424" s="510">
        <v>10</v>
      </c>
      <c r="K1424" s="510"/>
      <c r="L1424" s="510"/>
      <c r="M1424" s="510"/>
      <c r="N1424" s="510"/>
      <c r="O1424" s="510"/>
      <c r="P1424" s="510"/>
      <c r="Q1424" s="510"/>
      <c r="R1424" s="510"/>
      <c r="S1424" s="510"/>
      <c r="T1424" s="510"/>
      <c r="U1424" s="510"/>
      <c r="V1424" s="510"/>
      <c r="W1424" s="510"/>
      <c r="X1424" s="510"/>
      <c r="Y1424" s="510"/>
      <c r="Z1424" s="510"/>
      <c r="AA1424" s="510"/>
      <c r="AB1424" s="510"/>
      <c r="AC1424" s="510"/>
      <c r="AD1424" s="510"/>
      <c r="AE1424" s="510"/>
      <c r="AF1424" s="510"/>
      <c r="AG1424" s="510"/>
      <c r="AH1424" s="511"/>
      <c r="AI1424" s="110"/>
      <c r="AJ1424" s="111"/>
      <c r="AK1424" s="112"/>
      <c r="AL1424" s="512"/>
      <c r="AM1424" s="510"/>
      <c r="AN1424" s="510"/>
      <c r="AO1424" s="510"/>
      <c r="AP1424" s="510"/>
      <c r="AQ1424" s="510"/>
      <c r="AR1424" s="510"/>
      <c r="AS1424" s="510"/>
      <c r="AT1424" s="510"/>
      <c r="AU1424" s="510"/>
      <c r="AV1424" s="510"/>
      <c r="AW1424" s="510"/>
      <c r="AX1424" s="510"/>
      <c r="AY1424" s="510"/>
      <c r="AZ1424" s="510"/>
      <c r="BA1424" s="510"/>
      <c r="BB1424" s="510"/>
      <c r="BC1424" s="510"/>
      <c r="BD1424" s="510"/>
      <c r="BE1424" s="511"/>
      <c r="BF1424" s="84"/>
      <c r="BG1424" s="84"/>
      <c r="BH1424" s="85"/>
    </row>
    <row r="1425" spans="1:60" x14ac:dyDescent="0.2">
      <c r="A1425" s="2248"/>
      <c r="B1425" s="507" t="s">
        <v>1244</v>
      </c>
      <c r="C1425" s="375" t="s">
        <v>69</v>
      </c>
      <c r="D1425" s="496" t="s">
        <v>1185</v>
      </c>
      <c r="E1425" s="375">
        <v>45</v>
      </c>
      <c r="F1425" s="779">
        <v>45</v>
      </c>
      <c r="G1425" s="144" t="s">
        <v>402</v>
      </c>
      <c r="H1425" s="141" t="s">
        <v>401</v>
      </c>
      <c r="I1425" s="510"/>
      <c r="J1425" s="510">
        <v>15</v>
      </c>
      <c r="K1425" s="510">
        <v>25</v>
      </c>
      <c r="L1425" s="510">
        <v>5</v>
      </c>
      <c r="M1425" s="510"/>
      <c r="N1425" s="510"/>
      <c r="O1425" s="510"/>
      <c r="P1425" s="510"/>
      <c r="Q1425" s="510"/>
      <c r="R1425" s="510"/>
      <c r="S1425" s="510"/>
      <c r="T1425" s="510"/>
      <c r="U1425" s="510"/>
      <c r="V1425" s="510"/>
      <c r="W1425" s="510"/>
      <c r="X1425" s="510"/>
      <c r="Y1425" s="510"/>
      <c r="Z1425" s="510"/>
      <c r="AA1425" s="510"/>
      <c r="AB1425" s="510"/>
      <c r="AC1425" s="510"/>
      <c r="AD1425" s="510"/>
      <c r="AE1425" s="510"/>
      <c r="AF1425" s="510"/>
      <c r="AG1425" s="510"/>
      <c r="AH1425" s="511"/>
      <c r="AI1425" s="110"/>
      <c r="AJ1425" s="111"/>
      <c r="AK1425" s="112"/>
      <c r="AL1425" s="512"/>
      <c r="AM1425" s="510"/>
      <c r="AN1425" s="510"/>
      <c r="AO1425" s="510"/>
      <c r="AP1425" s="510"/>
      <c r="AQ1425" s="510"/>
      <c r="AR1425" s="510"/>
      <c r="AS1425" s="510"/>
      <c r="AT1425" s="510"/>
      <c r="AU1425" s="510"/>
      <c r="AV1425" s="510"/>
      <c r="AW1425" s="510"/>
      <c r="AX1425" s="510"/>
      <c r="AY1425" s="510"/>
      <c r="AZ1425" s="510"/>
      <c r="BA1425" s="510"/>
      <c r="BB1425" s="510"/>
      <c r="BC1425" s="510"/>
      <c r="BD1425" s="510"/>
      <c r="BE1425" s="511"/>
      <c r="BF1425" s="84"/>
      <c r="BG1425" s="84"/>
      <c r="BH1425" s="85"/>
    </row>
    <row r="1426" spans="1:60" x14ac:dyDescent="0.2">
      <c r="A1426" s="2248"/>
      <c r="B1426" s="507" t="s">
        <v>1244</v>
      </c>
      <c r="C1426" s="375" t="s">
        <v>58</v>
      </c>
      <c r="D1426" s="496" t="s">
        <v>1186</v>
      </c>
      <c r="E1426" s="375">
        <v>60</v>
      </c>
      <c r="F1426" s="779">
        <v>60</v>
      </c>
      <c r="G1426" s="144" t="s">
        <v>402</v>
      </c>
      <c r="H1426" s="141" t="s">
        <v>401</v>
      </c>
      <c r="I1426" s="510"/>
      <c r="J1426" s="510"/>
      <c r="K1426" s="510"/>
      <c r="L1426" s="510">
        <v>20</v>
      </c>
      <c r="M1426" s="510">
        <v>25</v>
      </c>
      <c r="N1426" s="510">
        <v>15</v>
      </c>
      <c r="O1426" s="510"/>
      <c r="P1426" s="510"/>
      <c r="Q1426" s="510"/>
      <c r="R1426" s="510"/>
      <c r="S1426" s="510"/>
      <c r="T1426" s="510"/>
      <c r="U1426" s="510"/>
      <c r="V1426" s="510"/>
      <c r="W1426" s="510"/>
      <c r="X1426" s="510"/>
      <c r="Y1426" s="510"/>
      <c r="Z1426" s="510"/>
      <c r="AA1426" s="510"/>
      <c r="AB1426" s="510"/>
      <c r="AC1426" s="510"/>
      <c r="AD1426" s="510"/>
      <c r="AE1426" s="510"/>
      <c r="AF1426" s="510"/>
      <c r="AG1426" s="510"/>
      <c r="AH1426" s="511"/>
      <c r="AI1426" s="110"/>
      <c r="AJ1426" s="111"/>
      <c r="AK1426" s="112"/>
      <c r="AL1426" s="512"/>
      <c r="AM1426" s="510"/>
      <c r="AN1426" s="510"/>
      <c r="AO1426" s="510"/>
      <c r="AP1426" s="510"/>
      <c r="AQ1426" s="510"/>
      <c r="AR1426" s="510"/>
      <c r="AS1426" s="510"/>
      <c r="AT1426" s="510"/>
      <c r="AU1426" s="510"/>
      <c r="AV1426" s="510"/>
      <c r="AW1426" s="510"/>
      <c r="AX1426" s="510"/>
      <c r="AY1426" s="510"/>
      <c r="AZ1426" s="510"/>
      <c r="BA1426" s="510"/>
      <c r="BB1426" s="510"/>
      <c r="BC1426" s="510"/>
      <c r="BD1426" s="510"/>
      <c r="BE1426" s="511"/>
      <c r="BF1426" s="84"/>
      <c r="BG1426" s="84"/>
      <c r="BH1426" s="85"/>
    </row>
    <row r="1427" spans="1:60" x14ac:dyDescent="0.2">
      <c r="A1427" s="2248"/>
      <c r="B1427" s="507" t="s">
        <v>1244</v>
      </c>
      <c r="C1427" s="375" t="s">
        <v>151</v>
      </c>
      <c r="D1427" s="496" t="s">
        <v>1187</v>
      </c>
      <c r="E1427" s="375">
        <v>45</v>
      </c>
      <c r="F1427" s="779">
        <v>45</v>
      </c>
      <c r="G1427" s="144" t="s">
        <v>402</v>
      </c>
      <c r="H1427" s="141" t="s">
        <v>401</v>
      </c>
      <c r="I1427" s="510"/>
      <c r="J1427" s="510"/>
      <c r="K1427" s="510"/>
      <c r="L1427" s="510"/>
      <c r="M1427" s="510"/>
      <c r="N1427" s="510">
        <v>10</v>
      </c>
      <c r="O1427" s="510">
        <v>20</v>
      </c>
      <c r="P1427" s="510">
        <v>15</v>
      </c>
      <c r="Q1427" s="510"/>
      <c r="R1427" s="510"/>
      <c r="S1427" s="510"/>
      <c r="T1427" s="510"/>
      <c r="U1427" s="510"/>
      <c r="V1427" s="510"/>
      <c r="W1427" s="510"/>
      <c r="X1427" s="510"/>
      <c r="Y1427" s="510"/>
      <c r="Z1427" s="510"/>
      <c r="AA1427" s="510"/>
      <c r="AB1427" s="510"/>
      <c r="AC1427" s="510"/>
      <c r="AD1427" s="510"/>
      <c r="AE1427" s="510"/>
      <c r="AF1427" s="510"/>
      <c r="AG1427" s="510"/>
      <c r="AH1427" s="511"/>
      <c r="AI1427" s="110"/>
      <c r="AJ1427" s="111"/>
      <c r="AK1427" s="112"/>
      <c r="AL1427" s="512"/>
      <c r="AM1427" s="510"/>
      <c r="AN1427" s="510"/>
      <c r="AO1427" s="510"/>
      <c r="AP1427" s="510"/>
      <c r="AQ1427" s="510"/>
      <c r="AR1427" s="510"/>
      <c r="AS1427" s="510"/>
      <c r="AT1427" s="510"/>
      <c r="AU1427" s="510"/>
      <c r="AV1427" s="510"/>
      <c r="AW1427" s="510"/>
      <c r="AX1427" s="510"/>
      <c r="AY1427" s="510"/>
      <c r="AZ1427" s="510"/>
      <c r="BA1427" s="510"/>
      <c r="BB1427" s="510"/>
      <c r="BC1427" s="510"/>
      <c r="BD1427" s="510"/>
      <c r="BE1427" s="511"/>
      <c r="BF1427" s="84"/>
      <c r="BG1427" s="84"/>
      <c r="BH1427" s="85"/>
    </row>
    <row r="1428" spans="1:60" x14ac:dyDescent="0.2">
      <c r="A1428" s="2248"/>
      <c r="B1428" s="507" t="s">
        <v>1244</v>
      </c>
      <c r="C1428" s="375" t="s">
        <v>97</v>
      </c>
      <c r="D1428" s="496" t="s">
        <v>1184</v>
      </c>
      <c r="E1428" s="375">
        <v>60</v>
      </c>
      <c r="F1428" s="779">
        <v>60</v>
      </c>
      <c r="G1428" s="144" t="s">
        <v>322</v>
      </c>
      <c r="H1428" s="141" t="s">
        <v>388</v>
      </c>
      <c r="I1428" s="510"/>
      <c r="J1428" s="510"/>
      <c r="K1428" s="510"/>
      <c r="L1428" s="510"/>
      <c r="M1428" s="510"/>
      <c r="N1428" s="510"/>
      <c r="O1428" s="510"/>
      <c r="P1428" s="510"/>
      <c r="Q1428" s="510">
        <v>20</v>
      </c>
      <c r="R1428" s="510">
        <v>20</v>
      </c>
      <c r="S1428" s="510">
        <v>20</v>
      </c>
      <c r="T1428" s="510"/>
      <c r="U1428" s="510"/>
      <c r="V1428" s="510"/>
      <c r="W1428" s="510"/>
      <c r="X1428" s="510"/>
      <c r="Y1428" s="510"/>
      <c r="Z1428" s="510"/>
      <c r="AA1428" s="510"/>
      <c r="AB1428" s="510"/>
      <c r="AC1428" s="510"/>
      <c r="AD1428" s="510"/>
      <c r="AE1428" s="510"/>
      <c r="AF1428" s="510"/>
      <c r="AG1428" s="510"/>
      <c r="AH1428" s="511"/>
      <c r="AI1428" s="110"/>
      <c r="AJ1428" s="111"/>
      <c r="AK1428" s="112"/>
      <c r="AL1428" s="512"/>
      <c r="AM1428" s="510"/>
      <c r="AN1428" s="510"/>
      <c r="AO1428" s="510"/>
      <c r="AP1428" s="510"/>
      <c r="AQ1428" s="510"/>
      <c r="AR1428" s="510"/>
      <c r="AS1428" s="510"/>
      <c r="AT1428" s="510"/>
      <c r="AU1428" s="510"/>
      <c r="AV1428" s="510"/>
      <c r="AW1428" s="510"/>
      <c r="AX1428" s="510"/>
      <c r="AY1428" s="510"/>
      <c r="AZ1428" s="510"/>
      <c r="BA1428" s="510"/>
      <c r="BB1428" s="510"/>
      <c r="BC1428" s="510"/>
      <c r="BD1428" s="510"/>
      <c r="BE1428" s="511"/>
      <c r="BF1428" s="84"/>
      <c r="BG1428" s="84"/>
      <c r="BH1428" s="85"/>
    </row>
    <row r="1429" spans="1:60" x14ac:dyDescent="0.2">
      <c r="A1429" s="2248"/>
      <c r="B1429" s="507" t="s">
        <v>1244</v>
      </c>
      <c r="C1429" s="375" t="s">
        <v>88</v>
      </c>
      <c r="D1429" s="496" t="s">
        <v>1189</v>
      </c>
      <c r="E1429" s="375">
        <v>120</v>
      </c>
      <c r="F1429" s="779">
        <v>120</v>
      </c>
      <c r="G1429" s="144" t="s">
        <v>322</v>
      </c>
      <c r="H1429" s="141" t="s">
        <v>388</v>
      </c>
      <c r="I1429" s="510"/>
      <c r="J1429" s="510"/>
      <c r="K1429" s="510"/>
      <c r="L1429" s="510"/>
      <c r="M1429" s="510"/>
      <c r="N1429" s="510"/>
      <c r="O1429" s="510"/>
      <c r="P1429" s="510"/>
      <c r="Q1429" s="510"/>
      <c r="R1429" s="510"/>
      <c r="S1429" s="510"/>
      <c r="T1429" s="510">
        <v>20</v>
      </c>
      <c r="U1429" s="510">
        <v>20</v>
      </c>
      <c r="V1429" s="510">
        <v>20</v>
      </c>
      <c r="W1429" s="510">
        <v>20</v>
      </c>
      <c r="X1429" s="510">
        <v>20</v>
      </c>
      <c r="Y1429" s="510">
        <v>20</v>
      </c>
      <c r="Z1429" s="510"/>
      <c r="AA1429" s="510"/>
      <c r="AB1429" s="510"/>
      <c r="AC1429" s="510"/>
      <c r="AD1429" s="510"/>
      <c r="AE1429" s="510"/>
      <c r="AF1429" s="510"/>
      <c r="AG1429" s="510"/>
      <c r="AH1429" s="511"/>
      <c r="AI1429" s="110"/>
      <c r="AJ1429" s="111"/>
      <c r="AK1429" s="112"/>
      <c r="AL1429" s="512"/>
      <c r="AM1429" s="510"/>
      <c r="AN1429" s="510"/>
      <c r="AO1429" s="510"/>
      <c r="AP1429" s="510"/>
      <c r="AQ1429" s="510"/>
      <c r="AR1429" s="510"/>
      <c r="AS1429" s="510"/>
      <c r="AT1429" s="510"/>
      <c r="AU1429" s="510"/>
      <c r="AV1429" s="510"/>
      <c r="AW1429" s="510"/>
      <c r="AX1429" s="510"/>
      <c r="AY1429" s="510"/>
      <c r="AZ1429" s="510"/>
      <c r="BA1429" s="510"/>
      <c r="BB1429" s="510"/>
      <c r="BC1429" s="510"/>
      <c r="BD1429" s="510"/>
      <c r="BE1429" s="511"/>
      <c r="BF1429" s="84"/>
      <c r="BG1429" s="84"/>
      <c r="BH1429" s="85"/>
    </row>
    <row r="1430" spans="1:60" x14ac:dyDescent="0.2">
      <c r="A1430" s="2248"/>
      <c r="B1430" s="507" t="s">
        <v>1244</v>
      </c>
      <c r="C1430" s="375" t="s">
        <v>96</v>
      </c>
      <c r="D1430" s="496" t="s">
        <v>1183</v>
      </c>
      <c r="E1430" s="375">
        <v>60</v>
      </c>
      <c r="F1430" s="779">
        <v>60</v>
      </c>
      <c r="G1430" s="144" t="s">
        <v>393</v>
      </c>
      <c r="H1430" s="141" t="s">
        <v>392</v>
      </c>
      <c r="I1430" s="510"/>
      <c r="J1430" s="510"/>
      <c r="K1430" s="510"/>
      <c r="L1430" s="510"/>
      <c r="M1430" s="510"/>
      <c r="N1430" s="510"/>
      <c r="O1430" s="510"/>
      <c r="P1430" s="510"/>
      <c r="Q1430" s="510"/>
      <c r="R1430" s="510"/>
      <c r="S1430" s="510"/>
      <c r="T1430" s="510"/>
      <c r="U1430" s="510"/>
      <c r="V1430" s="510"/>
      <c r="W1430" s="510"/>
      <c r="X1430" s="510"/>
      <c r="Y1430" s="510"/>
      <c r="Z1430" s="510">
        <v>20</v>
      </c>
      <c r="AA1430" s="510">
        <v>20</v>
      </c>
      <c r="AB1430" s="510">
        <v>20</v>
      </c>
      <c r="AC1430" s="510"/>
      <c r="AD1430" s="510"/>
      <c r="AE1430" s="510"/>
      <c r="AF1430" s="510"/>
      <c r="AG1430" s="510"/>
      <c r="AH1430" s="511"/>
      <c r="AI1430" s="110"/>
      <c r="AJ1430" s="111"/>
      <c r="AK1430" s="112"/>
      <c r="AL1430" s="512"/>
      <c r="AM1430" s="510"/>
      <c r="AN1430" s="510"/>
      <c r="AO1430" s="510"/>
      <c r="AP1430" s="510"/>
      <c r="AQ1430" s="510"/>
      <c r="AR1430" s="510"/>
      <c r="AS1430" s="510"/>
      <c r="AT1430" s="510"/>
      <c r="AU1430" s="510"/>
      <c r="AV1430" s="510"/>
      <c r="AW1430" s="510"/>
      <c r="AX1430" s="510"/>
      <c r="AY1430" s="510"/>
      <c r="AZ1430" s="510"/>
      <c r="BA1430" s="510"/>
      <c r="BB1430" s="510"/>
      <c r="BC1430" s="510"/>
      <c r="BD1430" s="510"/>
      <c r="BE1430" s="511"/>
      <c r="BF1430" s="84"/>
      <c r="BG1430" s="84"/>
      <c r="BH1430" s="85"/>
    </row>
    <row r="1431" spans="1:60" x14ac:dyDescent="0.2">
      <c r="A1431" s="2248"/>
      <c r="B1431" s="507" t="s">
        <v>1244</v>
      </c>
      <c r="C1431" s="375" t="s">
        <v>72</v>
      </c>
      <c r="D1431" s="496" t="s">
        <v>1173</v>
      </c>
      <c r="E1431" s="375">
        <v>120</v>
      </c>
      <c r="F1431" s="779">
        <v>120</v>
      </c>
      <c r="G1431" s="144" t="s">
        <v>393</v>
      </c>
      <c r="H1431" s="141" t="s">
        <v>392</v>
      </c>
      <c r="I1431" s="510"/>
      <c r="J1431" s="510"/>
      <c r="K1431" s="510"/>
      <c r="L1431" s="510"/>
      <c r="M1431" s="510"/>
      <c r="N1431" s="510"/>
      <c r="O1431" s="510"/>
      <c r="P1431" s="510"/>
      <c r="Q1431" s="510"/>
      <c r="R1431" s="510"/>
      <c r="S1431" s="510"/>
      <c r="T1431" s="510"/>
      <c r="U1431" s="510"/>
      <c r="V1431" s="510"/>
      <c r="W1431" s="510"/>
      <c r="X1431" s="510"/>
      <c r="Y1431" s="510"/>
      <c r="Z1431" s="510"/>
      <c r="AA1431" s="510"/>
      <c r="AB1431" s="510"/>
      <c r="AC1431" s="510">
        <v>20</v>
      </c>
      <c r="AD1431" s="510">
        <v>20</v>
      </c>
      <c r="AE1431" s="510">
        <v>20</v>
      </c>
      <c r="AF1431" s="510">
        <v>20</v>
      </c>
      <c r="AG1431" s="510">
        <v>20</v>
      </c>
      <c r="AH1431" s="511">
        <v>20</v>
      </c>
      <c r="AI1431" s="110"/>
      <c r="AJ1431" s="111"/>
      <c r="AK1431" s="112"/>
      <c r="AL1431" s="512"/>
      <c r="AM1431" s="510"/>
      <c r="AN1431" s="510"/>
      <c r="AO1431" s="510"/>
      <c r="AP1431" s="510"/>
      <c r="AQ1431" s="510"/>
      <c r="AR1431" s="510"/>
      <c r="AS1431" s="510"/>
      <c r="AT1431" s="510"/>
      <c r="AU1431" s="510"/>
      <c r="AV1431" s="510"/>
      <c r="AW1431" s="510"/>
      <c r="AX1431" s="510"/>
      <c r="AY1431" s="510"/>
      <c r="AZ1431" s="510"/>
      <c r="BA1431" s="510"/>
      <c r="BB1431" s="510"/>
      <c r="BC1431" s="510"/>
      <c r="BD1431" s="510"/>
      <c r="BE1431" s="511"/>
      <c r="BF1431" s="84"/>
      <c r="BG1431" s="84"/>
      <c r="BH1431" s="85"/>
    </row>
    <row r="1432" spans="1:60" x14ac:dyDescent="0.2">
      <c r="A1432" s="2248"/>
      <c r="B1432" s="507" t="s">
        <v>1244</v>
      </c>
      <c r="C1432" s="375" t="s">
        <v>95</v>
      </c>
      <c r="D1432" s="496" t="s">
        <v>1182</v>
      </c>
      <c r="E1432" s="375">
        <v>45</v>
      </c>
      <c r="F1432" s="779">
        <v>45</v>
      </c>
      <c r="G1432" s="144" t="s">
        <v>1167</v>
      </c>
      <c r="H1432" s="141" t="s">
        <v>403</v>
      </c>
      <c r="I1432" s="510"/>
      <c r="J1432" s="510"/>
      <c r="K1432" s="510"/>
      <c r="L1432" s="510"/>
      <c r="M1432" s="510"/>
      <c r="N1432" s="510"/>
      <c r="O1432" s="510"/>
      <c r="P1432" s="510"/>
      <c r="Q1432" s="510"/>
      <c r="R1432" s="510"/>
      <c r="S1432" s="510"/>
      <c r="T1432" s="510"/>
      <c r="U1432" s="510"/>
      <c r="V1432" s="510"/>
      <c r="W1432" s="510"/>
      <c r="X1432" s="510"/>
      <c r="Y1432" s="510"/>
      <c r="Z1432" s="510"/>
      <c r="AA1432" s="510"/>
      <c r="AB1432" s="510"/>
      <c r="AC1432" s="510"/>
      <c r="AD1432" s="510"/>
      <c r="AE1432" s="510"/>
      <c r="AF1432" s="510"/>
      <c r="AG1432" s="510"/>
      <c r="AH1432" s="511"/>
      <c r="AI1432" s="110"/>
      <c r="AJ1432" s="111"/>
      <c r="AK1432" s="112"/>
      <c r="AL1432" s="512">
        <v>25</v>
      </c>
      <c r="AM1432" s="510">
        <v>20</v>
      </c>
      <c r="AN1432" s="510"/>
      <c r="AO1432" s="510"/>
      <c r="AP1432" s="510"/>
      <c r="AQ1432" s="510"/>
      <c r="AR1432" s="510"/>
      <c r="AS1432" s="510"/>
      <c r="AT1432" s="510"/>
      <c r="AU1432" s="510"/>
      <c r="AV1432" s="510"/>
      <c r="AW1432" s="510"/>
      <c r="AX1432" s="510"/>
      <c r="AY1432" s="510"/>
      <c r="AZ1432" s="510"/>
      <c r="BA1432" s="510"/>
      <c r="BB1432" s="510"/>
      <c r="BC1432" s="510"/>
      <c r="BD1432" s="510"/>
      <c r="BE1432" s="511"/>
      <c r="BF1432" s="84"/>
      <c r="BG1432" s="84"/>
      <c r="BH1432" s="85"/>
    </row>
    <row r="1433" spans="1:60" x14ac:dyDescent="0.2">
      <c r="A1433" s="2248"/>
      <c r="B1433" s="507" t="s">
        <v>1244</v>
      </c>
      <c r="C1433" s="375" t="s">
        <v>60</v>
      </c>
      <c r="D1433" s="496" t="s">
        <v>1166</v>
      </c>
      <c r="E1433" s="375">
        <v>60</v>
      </c>
      <c r="F1433" s="779">
        <v>60</v>
      </c>
      <c r="G1433" s="144" t="s">
        <v>1167</v>
      </c>
      <c r="H1433" s="141" t="s">
        <v>403</v>
      </c>
      <c r="I1433" s="510"/>
      <c r="J1433" s="510"/>
      <c r="K1433" s="510"/>
      <c r="L1433" s="510"/>
      <c r="M1433" s="510"/>
      <c r="N1433" s="510"/>
      <c r="O1433" s="510"/>
      <c r="P1433" s="510"/>
      <c r="Q1433" s="510"/>
      <c r="R1433" s="510"/>
      <c r="S1433" s="510"/>
      <c r="T1433" s="510"/>
      <c r="U1433" s="510"/>
      <c r="V1433" s="510"/>
      <c r="W1433" s="510"/>
      <c r="X1433" s="510"/>
      <c r="Y1433" s="510"/>
      <c r="Z1433" s="510"/>
      <c r="AA1433" s="510"/>
      <c r="AB1433" s="510"/>
      <c r="AC1433" s="510"/>
      <c r="AD1433" s="510"/>
      <c r="AE1433" s="510"/>
      <c r="AF1433" s="510"/>
      <c r="AG1433" s="510"/>
      <c r="AH1433" s="511"/>
      <c r="AI1433" s="110"/>
      <c r="AJ1433" s="111"/>
      <c r="AK1433" s="112"/>
      <c r="AL1433" s="512"/>
      <c r="AM1433" s="510"/>
      <c r="AN1433" s="510">
        <v>25</v>
      </c>
      <c r="AO1433" s="510">
        <v>25</v>
      </c>
      <c r="AP1433" s="510">
        <v>10</v>
      </c>
      <c r="AQ1433" s="510"/>
      <c r="AR1433" s="510"/>
      <c r="AS1433" s="510"/>
      <c r="AT1433" s="510"/>
      <c r="AU1433" s="510"/>
      <c r="AV1433" s="510"/>
      <c r="AW1433" s="510"/>
      <c r="AX1433" s="510"/>
      <c r="AY1433" s="510"/>
      <c r="AZ1433" s="510"/>
      <c r="BA1433" s="510"/>
      <c r="BB1433" s="510"/>
      <c r="BC1433" s="510"/>
      <c r="BD1433" s="510"/>
      <c r="BE1433" s="511"/>
      <c r="BF1433" s="84"/>
      <c r="BG1433" s="84"/>
      <c r="BH1433" s="85"/>
    </row>
    <row r="1434" spans="1:60" x14ac:dyDescent="0.2">
      <c r="A1434" s="2248"/>
      <c r="B1434" s="507" t="s">
        <v>1244</v>
      </c>
      <c r="C1434" s="375" t="s">
        <v>152</v>
      </c>
      <c r="D1434" s="496" t="s">
        <v>1169</v>
      </c>
      <c r="E1434" s="375">
        <v>60</v>
      </c>
      <c r="F1434" s="779">
        <v>60</v>
      </c>
      <c r="G1434" s="144" t="s">
        <v>1167</v>
      </c>
      <c r="H1434" s="141" t="s">
        <v>403</v>
      </c>
      <c r="I1434" s="510"/>
      <c r="J1434" s="510"/>
      <c r="K1434" s="510"/>
      <c r="L1434" s="510"/>
      <c r="M1434" s="510"/>
      <c r="N1434" s="510"/>
      <c r="O1434" s="510"/>
      <c r="P1434" s="510"/>
      <c r="Q1434" s="510"/>
      <c r="R1434" s="510"/>
      <c r="S1434" s="510"/>
      <c r="T1434" s="510"/>
      <c r="U1434" s="510"/>
      <c r="V1434" s="510"/>
      <c r="W1434" s="510"/>
      <c r="X1434" s="510"/>
      <c r="Y1434" s="510"/>
      <c r="Z1434" s="510"/>
      <c r="AA1434" s="510"/>
      <c r="AB1434" s="510"/>
      <c r="AC1434" s="510"/>
      <c r="AD1434" s="510"/>
      <c r="AE1434" s="510"/>
      <c r="AF1434" s="510"/>
      <c r="AG1434" s="510"/>
      <c r="AH1434" s="511"/>
      <c r="AI1434" s="110"/>
      <c r="AJ1434" s="111"/>
      <c r="AK1434" s="112"/>
      <c r="AL1434" s="512"/>
      <c r="AM1434" s="510"/>
      <c r="AN1434" s="510"/>
      <c r="AO1434" s="510"/>
      <c r="AP1434" s="510">
        <v>15</v>
      </c>
      <c r="AQ1434" s="510">
        <v>25</v>
      </c>
      <c r="AR1434" s="510">
        <v>20</v>
      </c>
      <c r="AS1434" s="510"/>
      <c r="AT1434" s="510"/>
      <c r="AU1434" s="510"/>
      <c r="AV1434" s="510"/>
      <c r="AW1434" s="510"/>
      <c r="AX1434" s="510"/>
      <c r="AY1434" s="510"/>
      <c r="AZ1434" s="510"/>
      <c r="BA1434" s="510"/>
      <c r="BB1434" s="510"/>
      <c r="BC1434" s="510"/>
      <c r="BD1434" s="510"/>
      <c r="BE1434" s="511"/>
      <c r="BF1434" s="84"/>
      <c r="BG1434" s="84"/>
      <c r="BH1434" s="85"/>
    </row>
    <row r="1435" spans="1:60" x14ac:dyDescent="0.2">
      <c r="A1435" s="2248"/>
      <c r="B1435" s="507" t="s">
        <v>1244</v>
      </c>
      <c r="C1435" s="375" t="s">
        <v>134</v>
      </c>
      <c r="D1435" s="496" t="s">
        <v>1224</v>
      </c>
      <c r="E1435" s="375">
        <v>60</v>
      </c>
      <c r="F1435" s="779">
        <v>60</v>
      </c>
      <c r="G1435" s="144" t="s">
        <v>1167</v>
      </c>
      <c r="H1435" s="141" t="s">
        <v>403</v>
      </c>
      <c r="I1435" s="510"/>
      <c r="J1435" s="510"/>
      <c r="K1435" s="510"/>
      <c r="L1435" s="510"/>
      <c r="M1435" s="510"/>
      <c r="N1435" s="510"/>
      <c r="O1435" s="510"/>
      <c r="P1435" s="510"/>
      <c r="Q1435" s="510"/>
      <c r="R1435" s="510"/>
      <c r="S1435" s="510"/>
      <c r="T1435" s="510"/>
      <c r="U1435" s="510"/>
      <c r="V1435" s="510"/>
      <c r="W1435" s="510"/>
      <c r="X1435" s="510"/>
      <c r="Y1435" s="510"/>
      <c r="Z1435" s="510"/>
      <c r="AA1435" s="510"/>
      <c r="AB1435" s="510"/>
      <c r="AC1435" s="510"/>
      <c r="AD1435" s="510"/>
      <c r="AE1435" s="510"/>
      <c r="AF1435" s="510"/>
      <c r="AG1435" s="510"/>
      <c r="AH1435" s="511"/>
      <c r="AI1435" s="110"/>
      <c r="AJ1435" s="111"/>
      <c r="AK1435" s="112"/>
      <c r="AL1435" s="512"/>
      <c r="AM1435" s="510"/>
      <c r="AN1435" s="510"/>
      <c r="AO1435" s="510"/>
      <c r="AP1435" s="510"/>
      <c r="AQ1435" s="510"/>
      <c r="AR1435" s="510"/>
      <c r="AS1435" s="510">
        <v>20</v>
      </c>
      <c r="AT1435" s="510">
        <v>20</v>
      </c>
      <c r="AU1435" s="510">
        <v>20</v>
      </c>
      <c r="AV1435" s="510"/>
      <c r="AW1435" s="510"/>
      <c r="AX1435" s="510"/>
      <c r="AY1435" s="510"/>
      <c r="AZ1435" s="510"/>
      <c r="BA1435" s="510"/>
      <c r="BB1435" s="510"/>
      <c r="BC1435" s="510"/>
      <c r="BD1435" s="510"/>
      <c r="BE1435" s="511"/>
      <c r="BF1435" s="84"/>
      <c r="BG1435" s="84"/>
      <c r="BH1435" s="85"/>
    </row>
    <row r="1436" spans="1:60" x14ac:dyDescent="0.2">
      <c r="A1436" s="2248"/>
      <c r="B1436" s="507" t="s">
        <v>1244</v>
      </c>
      <c r="C1436" s="375" t="s">
        <v>1180</v>
      </c>
      <c r="D1436" s="496" t="s">
        <v>1168</v>
      </c>
      <c r="E1436" s="375">
        <v>60</v>
      </c>
      <c r="F1436" s="779">
        <v>60</v>
      </c>
      <c r="G1436" s="144" t="s">
        <v>307</v>
      </c>
      <c r="H1436" s="141" t="s">
        <v>394</v>
      </c>
      <c r="I1436" s="510"/>
      <c r="J1436" s="510"/>
      <c r="K1436" s="510"/>
      <c r="L1436" s="510"/>
      <c r="M1436" s="510"/>
      <c r="N1436" s="510"/>
      <c r="O1436" s="510"/>
      <c r="P1436" s="510"/>
      <c r="Q1436" s="510"/>
      <c r="R1436" s="510"/>
      <c r="S1436" s="510"/>
      <c r="T1436" s="510"/>
      <c r="U1436" s="510"/>
      <c r="V1436" s="510"/>
      <c r="W1436" s="510"/>
      <c r="X1436" s="510"/>
      <c r="Y1436" s="510"/>
      <c r="Z1436" s="510"/>
      <c r="AA1436" s="510"/>
      <c r="AB1436" s="510"/>
      <c r="AC1436" s="510"/>
      <c r="AD1436" s="510"/>
      <c r="AE1436" s="510"/>
      <c r="AF1436" s="510"/>
      <c r="AG1436" s="510"/>
      <c r="AH1436" s="511"/>
      <c r="AI1436" s="110"/>
      <c r="AJ1436" s="111"/>
      <c r="AK1436" s="112"/>
      <c r="AL1436" s="512"/>
      <c r="AM1436" s="510"/>
      <c r="AN1436" s="510"/>
      <c r="AO1436" s="510"/>
      <c r="AP1436" s="510"/>
      <c r="AQ1436" s="510"/>
      <c r="AR1436" s="510"/>
      <c r="AS1436" s="510"/>
      <c r="AT1436" s="510"/>
      <c r="AU1436" s="510"/>
      <c r="AV1436" s="510">
        <v>25</v>
      </c>
      <c r="AW1436" s="510">
        <v>25</v>
      </c>
      <c r="AX1436" s="510">
        <v>10</v>
      </c>
      <c r="AY1436" s="510"/>
      <c r="AZ1436" s="510"/>
      <c r="BA1436" s="510"/>
      <c r="BB1436" s="510"/>
      <c r="BC1436" s="510"/>
      <c r="BD1436" s="510"/>
      <c r="BE1436" s="511"/>
      <c r="BF1436" s="84"/>
      <c r="BG1436" s="84"/>
      <c r="BH1436" s="85"/>
    </row>
    <row r="1437" spans="1:60" x14ac:dyDescent="0.2">
      <c r="A1437" s="2248"/>
      <c r="B1437" s="507" t="s">
        <v>1244</v>
      </c>
      <c r="C1437" s="375" t="s">
        <v>140</v>
      </c>
      <c r="D1437" s="496" t="s">
        <v>1172</v>
      </c>
      <c r="E1437" s="375">
        <v>60</v>
      </c>
      <c r="F1437" s="779">
        <v>60</v>
      </c>
      <c r="G1437" s="144" t="s">
        <v>307</v>
      </c>
      <c r="H1437" s="141" t="s">
        <v>394</v>
      </c>
      <c r="I1437" s="510"/>
      <c r="J1437" s="510"/>
      <c r="K1437" s="510"/>
      <c r="L1437" s="510"/>
      <c r="M1437" s="510"/>
      <c r="N1437" s="510"/>
      <c r="O1437" s="510"/>
      <c r="P1437" s="510"/>
      <c r="Q1437" s="510"/>
      <c r="R1437" s="510"/>
      <c r="S1437" s="510"/>
      <c r="T1437" s="510"/>
      <c r="U1437" s="510"/>
      <c r="V1437" s="510"/>
      <c r="W1437" s="510"/>
      <c r="X1437" s="510"/>
      <c r="Y1437" s="510"/>
      <c r="Z1437" s="510"/>
      <c r="AA1437" s="510"/>
      <c r="AB1437" s="510"/>
      <c r="AC1437" s="510"/>
      <c r="AD1437" s="510"/>
      <c r="AE1437" s="510"/>
      <c r="AF1437" s="510"/>
      <c r="AG1437" s="510"/>
      <c r="AH1437" s="511"/>
      <c r="AI1437" s="110"/>
      <c r="AJ1437" s="111"/>
      <c r="AK1437" s="112"/>
      <c r="AL1437" s="512"/>
      <c r="AM1437" s="510"/>
      <c r="AN1437" s="510"/>
      <c r="AO1437" s="510"/>
      <c r="AP1437" s="510"/>
      <c r="AQ1437" s="510"/>
      <c r="AR1437" s="510"/>
      <c r="AS1437" s="510"/>
      <c r="AT1437" s="510"/>
      <c r="AU1437" s="510"/>
      <c r="AV1437" s="510"/>
      <c r="AW1437" s="510"/>
      <c r="AX1437" s="510">
        <v>10</v>
      </c>
      <c r="AY1437" s="510">
        <v>25</v>
      </c>
      <c r="AZ1437" s="510">
        <v>25</v>
      </c>
      <c r="BA1437" s="510"/>
      <c r="BB1437" s="510"/>
      <c r="BC1437" s="510"/>
      <c r="BD1437" s="510"/>
      <c r="BE1437" s="511"/>
      <c r="BF1437" s="84"/>
      <c r="BG1437" s="84"/>
      <c r="BH1437" s="85"/>
    </row>
    <row r="1438" spans="1:60" x14ac:dyDescent="0.2">
      <c r="A1438" s="2248"/>
      <c r="B1438" s="507" t="s">
        <v>1244</v>
      </c>
      <c r="C1438" s="375" t="s">
        <v>79</v>
      </c>
      <c r="D1438" s="496" t="s">
        <v>1170</v>
      </c>
      <c r="E1438" s="375">
        <v>60</v>
      </c>
      <c r="F1438" s="779">
        <v>60</v>
      </c>
      <c r="G1438" s="144" t="s">
        <v>307</v>
      </c>
      <c r="H1438" s="141" t="s">
        <v>394</v>
      </c>
      <c r="I1438" s="510"/>
      <c r="J1438" s="510"/>
      <c r="K1438" s="510"/>
      <c r="L1438" s="510"/>
      <c r="M1438" s="510"/>
      <c r="N1438" s="510"/>
      <c r="O1438" s="510"/>
      <c r="P1438" s="510"/>
      <c r="Q1438" s="510"/>
      <c r="R1438" s="510"/>
      <c r="S1438" s="510"/>
      <c r="T1438" s="510"/>
      <c r="U1438" s="510"/>
      <c r="V1438" s="510"/>
      <c r="W1438" s="510"/>
      <c r="X1438" s="510"/>
      <c r="Y1438" s="510"/>
      <c r="Z1438" s="510"/>
      <c r="AA1438" s="510"/>
      <c r="AB1438" s="510"/>
      <c r="AC1438" s="510"/>
      <c r="AD1438" s="510"/>
      <c r="AE1438" s="510"/>
      <c r="AF1438" s="510"/>
      <c r="AG1438" s="510"/>
      <c r="AH1438" s="511"/>
      <c r="AI1438" s="110"/>
      <c r="AJ1438" s="111"/>
      <c r="AK1438" s="112"/>
      <c r="AL1438" s="512"/>
      <c r="AM1438" s="510"/>
      <c r="AN1438" s="510"/>
      <c r="AO1438" s="510"/>
      <c r="AP1438" s="510"/>
      <c r="AQ1438" s="510"/>
      <c r="AR1438" s="510"/>
      <c r="AS1438" s="510"/>
      <c r="AT1438" s="510"/>
      <c r="AU1438" s="510"/>
      <c r="AV1438" s="510"/>
      <c r="AW1438" s="510"/>
      <c r="AX1438" s="510"/>
      <c r="AY1438" s="510"/>
      <c r="AZ1438" s="510"/>
      <c r="BA1438" s="510">
        <v>25</v>
      </c>
      <c r="BB1438" s="510">
        <v>25</v>
      </c>
      <c r="BC1438" s="510">
        <v>10</v>
      </c>
      <c r="BD1438" s="510"/>
      <c r="BE1438" s="511"/>
      <c r="BF1438" s="84"/>
      <c r="BG1438" s="84"/>
      <c r="BH1438" s="85"/>
    </row>
    <row r="1439" spans="1:60" x14ac:dyDescent="0.2">
      <c r="A1439" s="2248"/>
      <c r="B1439" s="507" t="s">
        <v>1244</v>
      </c>
      <c r="C1439" s="375" t="s">
        <v>455</v>
      </c>
      <c r="D1439" s="496" t="s">
        <v>1188</v>
      </c>
      <c r="E1439" s="375">
        <v>60</v>
      </c>
      <c r="F1439" s="779">
        <v>60</v>
      </c>
      <c r="G1439" s="144" t="s">
        <v>307</v>
      </c>
      <c r="H1439" s="141" t="s">
        <v>394</v>
      </c>
      <c r="I1439" s="510"/>
      <c r="J1439" s="510"/>
      <c r="K1439" s="510"/>
      <c r="L1439" s="510"/>
      <c r="M1439" s="510"/>
      <c r="N1439" s="510"/>
      <c r="O1439" s="510"/>
      <c r="P1439" s="510"/>
      <c r="Q1439" s="510"/>
      <c r="R1439" s="510"/>
      <c r="S1439" s="510"/>
      <c r="T1439" s="510"/>
      <c r="U1439" s="510"/>
      <c r="V1439" s="510"/>
      <c r="W1439" s="510"/>
      <c r="X1439" s="510"/>
      <c r="Y1439" s="510"/>
      <c r="Z1439" s="510"/>
      <c r="AA1439" s="510"/>
      <c r="AB1439" s="510"/>
      <c r="AC1439" s="510"/>
      <c r="AD1439" s="510"/>
      <c r="AE1439" s="510"/>
      <c r="AF1439" s="510"/>
      <c r="AG1439" s="510"/>
      <c r="AH1439" s="511"/>
      <c r="AI1439" s="83"/>
      <c r="AJ1439" s="84"/>
      <c r="AK1439" s="85"/>
      <c r="AL1439" s="512"/>
      <c r="AM1439" s="510"/>
      <c r="AN1439" s="510"/>
      <c r="AO1439" s="510"/>
      <c r="AP1439" s="510"/>
      <c r="AQ1439" s="510"/>
      <c r="AR1439" s="510"/>
      <c r="AS1439" s="510"/>
      <c r="AT1439" s="510"/>
      <c r="AU1439" s="510"/>
      <c r="AV1439" s="510"/>
      <c r="AW1439" s="510"/>
      <c r="AX1439" s="510"/>
      <c r="AY1439" s="510"/>
      <c r="AZ1439" s="510"/>
      <c r="BA1439" s="510"/>
      <c r="BB1439" s="510"/>
      <c r="BC1439" s="510">
        <v>10</v>
      </c>
      <c r="BD1439" s="510">
        <v>25</v>
      </c>
      <c r="BE1439" s="511">
        <v>25</v>
      </c>
      <c r="BF1439" s="84"/>
      <c r="BG1439" s="84"/>
      <c r="BH1439" s="85"/>
    </row>
    <row r="1440" spans="1:60" x14ac:dyDescent="0.2">
      <c r="A1440" s="2249"/>
      <c r="B1440" s="520"/>
      <c r="C1440" s="521"/>
      <c r="D1440" s="521" t="s">
        <v>843</v>
      </c>
      <c r="E1440" s="521">
        <f>SUM(E1421:E1439)</f>
        <v>1170</v>
      </c>
      <c r="F1440" s="782">
        <f>SUM(F1421:F1439)</f>
        <v>1170</v>
      </c>
      <c r="G1440" s="522"/>
      <c r="H1440" s="523"/>
      <c r="I1440" s="510">
        <v>90</v>
      </c>
      <c r="J1440" s="524">
        <f t="shared" ref="J1440:BE1440" si="122">SUM(J1421:J1439)</f>
        <v>25</v>
      </c>
      <c r="K1440" s="524">
        <f t="shared" si="122"/>
        <v>25</v>
      </c>
      <c r="L1440" s="524">
        <f t="shared" si="122"/>
        <v>25</v>
      </c>
      <c r="M1440" s="524">
        <f t="shared" si="122"/>
        <v>25</v>
      </c>
      <c r="N1440" s="524">
        <f t="shared" si="122"/>
        <v>25</v>
      </c>
      <c r="O1440" s="524">
        <f t="shared" si="122"/>
        <v>20</v>
      </c>
      <c r="P1440" s="524">
        <f t="shared" si="122"/>
        <v>15</v>
      </c>
      <c r="Q1440" s="524">
        <f t="shared" si="122"/>
        <v>20</v>
      </c>
      <c r="R1440" s="524">
        <f t="shared" si="122"/>
        <v>20</v>
      </c>
      <c r="S1440" s="524">
        <f t="shared" si="122"/>
        <v>20</v>
      </c>
      <c r="T1440" s="524">
        <f t="shared" si="122"/>
        <v>20</v>
      </c>
      <c r="U1440" s="524">
        <f t="shared" si="122"/>
        <v>20</v>
      </c>
      <c r="V1440" s="524">
        <f t="shared" si="122"/>
        <v>20</v>
      </c>
      <c r="W1440" s="524">
        <f t="shared" si="122"/>
        <v>20</v>
      </c>
      <c r="X1440" s="524">
        <f t="shared" si="122"/>
        <v>20</v>
      </c>
      <c r="Y1440" s="524">
        <f t="shared" si="122"/>
        <v>20</v>
      </c>
      <c r="Z1440" s="524">
        <f t="shared" si="122"/>
        <v>20</v>
      </c>
      <c r="AA1440" s="524">
        <f t="shared" si="122"/>
        <v>20</v>
      </c>
      <c r="AB1440" s="524">
        <f t="shared" si="122"/>
        <v>20</v>
      </c>
      <c r="AC1440" s="524">
        <f t="shared" si="122"/>
        <v>20</v>
      </c>
      <c r="AD1440" s="524">
        <f t="shared" si="122"/>
        <v>20</v>
      </c>
      <c r="AE1440" s="524">
        <f t="shared" si="122"/>
        <v>20</v>
      </c>
      <c r="AF1440" s="524">
        <f t="shared" si="122"/>
        <v>20</v>
      </c>
      <c r="AG1440" s="524">
        <f t="shared" si="122"/>
        <v>20</v>
      </c>
      <c r="AH1440" s="524">
        <f t="shared" si="122"/>
        <v>20</v>
      </c>
      <c r="AI1440" s="83">
        <f t="shared" si="122"/>
        <v>0</v>
      </c>
      <c r="AJ1440" s="84">
        <f t="shared" si="122"/>
        <v>0</v>
      </c>
      <c r="AK1440" s="85">
        <f t="shared" si="122"/>
        <v>0</v>
      </c>
      <c r="AL1440" s="526">
        <f t="shared" si="122"/>
        <v>25</v>
      </c>
      <c r="AM1440" s="524">
        <f t="shared" si="122"/>
        <v>20</v>
      </c>
      <c r="AN1440" s="524">
        <f t="shared" si="122"/>
        <v>25</v>
      </c>
      <c r="AO1440" s="524">
        <f t="shared" si="122"/>
        <v>25</v>
      </c>
      <c r="AP1440" s="524">
        <f t="shared" si="122"/>
        <v>25</v>
      </c>
      <c r="AQ1440" s="524">
        <f t="shared" si="122"/>
        <v>25</v>
      </c>
      <c r="AR1440" s="524">
        <f t="shared" si="122"/>
        <v>20</v>
      </c>
      <c r="AS1440" s="524">
        <f t="shared" si="122"/>
        <v>20</v>
      </c>
      <c r="AT1440" s="524">
        <f t="shared" si="122"/>
        <v>20</v>
      </c>
      <c r="AU1440" s="524">
        <f t="shared" si="122"/>
        <v>20</v>
      </c>
      <c r="AV1440" s="524">
        <f t="shared" si="122"/>
        <v>25</v>
      </c>
      <c r="AW1440" s="524">
        <f t="shared" si="122"/>
        <v>25</v>
      </c>
      <c r="AX1440" s="524">
        <f t="shared" si="122"/>
        <v>20</v>
      </c>
      <c r="AY1440" s="524">
        <f t="shared" si="122"/>
        <v>25</v>
      </c>
      <c r="AZ1440" s="524">
        <f t="shared" si="122"/>
        <v>25</v>
      </c>
      <c r="BA1440" s="524">
        <f t="shared" si="122"/>
        <v>25</v>
      </c>
      <c r="BB1440" s="524">
        <f t="shared" si="122"/>
        <v>25</v>
      </c>
      <c r="BC1440" s="524">
        <f t="shared" si="122"/>
        <v>20</v>
      </c>
      <c r="BD1440" s="524">
        <f t="shared" si="122"/>
        <v>25</v>
      </c>
      <c r="BE1440" s="525">
        <f t="shared" si="122"/>
        <v>25</v>
      </c>
      <c r="BF1440" s="84"/>
      <c r="BG1440" s="84"/>
      <c r="BH1440" s="85"/>
    </row>
    <row r="1441" spans="1:60" x14ac:dyDescent="0.2">
      <c r="A1441" s="2247">
        <v>9</v>
      </c>
      <c r="B1441" s="507" t="s">
        <v>1246</v>
      </c>
      <c r="C1441" s="485" t="s">
        <v>153</v>
      </c>
      <c r="D1441" s="496" t="s">
        <v>148</v>
      </c>
      <c r="E1441" s="375">
        <v>30</v>
      </c>
      <c r="F1441" s="779">
        <v>30</v>
      </c>
      <c r="G1441" s="144" t="s">
        <v>371</v>
      </c>
      <c r="H1441" s="141" t="s">
        <v>417</v>
      </c>
      <c r="I1441" s="510">
        <v>30</v>
      </c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510"/>
      <c r="X1441" s="510"/>
      <c r="Y1441" s="510"/>
      <c r="Z1441" s="510"/>
      <c r="AA1441" s="510"/>
      <c r="AB1441" s="510"/>
      <c r="AC1441" s="510"/>
      <c r="AD1441" s="510"/>
      <c r="AE1441" s="510"/>
      <c r="AF1441" s="510"/>
      <c r="AG1441" s="510"/>
      <c r="AH1441" s="511"/>
      <c r="AI1441" s="83"/>
      <c r="AJ1441" s="84"/>
      <c r="AK1441" s="85"/>
      <c r="AL1441" s="512"/>
      <c r="AM1441" s="510"/>
      <c r="AN1441" s="510"/>
      <c r="AO1441" s="510"/>
      <c r="AP1441" s="510"/>
      <c r="AQ1441" s="510"/>
      <c r="AR1441" s="510"/>
      <c r="AS1441" s="510"/>
      <c r="AT1441" s="510"/>
      <c r="AU1441" s="510"/>
      <c r="AV1441" s="510"/>
      <c r="AW1441" s="510"/>
      <c r="AX1441" s="510"/>
      <c r="AY1441" s="510"/>
      <c r="AZ1441" s="510"/>
      <c r="BA1441" s="510"/>
      <c r="BB1441" s="510"/>
      <c r="BC1441" s="510"/>
      <c r="BD1441" s="510"/>
      <c r="BE1441" s="511"/>
      <c r="BF1441" s="84"/>
      <c r="BG1441" s="84"/>
      <c r="BH1441" s="85"/>
    </row>
    <row r="1442" spans="1:60" x14ac:dyDescent="0.2">
      <c r="A1442" s="2248"/>
      <c r="B1442" s="507" t="s">
        <v>1246</v>
      </c>
      <c r="C1442" s="485" t="s">
        <v>154</v>
      </c>
      <c r="D1442" s="486" t="s">
        <v>136</v>
      </c>
      <c r="E1442" s="485">
        <v>15</v>
      </c>
      <c r="F1442" s="778">
        <v>15</v>
      </c>
      <c r="G1442" s="144" t="s">
        <v>371</v>
      </c>
      <c r="H1442" s="141" t="s">
        <v>417</v>
      </c>
      <c r="I1442" s="510">
        <v>15</v>
      </c>
      <c r="J1442" s="510"/>
      <c r="K1442" s="510"/>
      <c r="L1442" s="510"/>
      <c r="M1442" s="510"/>
      <c r="N1442" s="510"/>
      <c r="O1442" s="510"/>
      <c r="P1442" s="510"/>
      <c r="Q1442" s="510"/>
      <c r="R1442" s="510"/>
      <c r="S1442" s="510"/>
      <c r="T1442" s="510"/>
      <c r="U1442" s="510"/>
      <c r="V1442" s="510"/>
      <c r="W1442" s="510"/>
      <c r="X1442" s="510"/>
      <c r="Y1442" s="510"/>
      <c r="Z1442" s="510"/>
      <c r="AA1442" s="510"/>
      <c r="AB1442" s="510"/>
      <c r="AC1442" s="510"/>
      <c r="AD1442" s="510"/>
      <c r="AE1442" s="510"/>
      <c r="AF1442" s="510"/>
      <c r="AG1442" s="510"/>
      <c r="AH1442" s="511"/>
      <c r="AI1442" s="83"/>
      <c r="AJ1442" s="84"/>
      <c r="AK1442" s="85"/>
      <c r="AL1442" s="512"/>
      <c r="AM1442" s="510"/>
      <c r="AN1442" s="510"/>
      <c r="AO1442" s="510"/>
      <c r="AP1442" s="510"/>
      <c r="AQ1442" s="510"/>
      <c r="AR1442" s="510"/>
      <c r="AS1442" s="510"/>
      <c r="AT1442" s="510"/>
      <c r="AU1442" s="510"/>
      <c r="AV1442" s="510"/>
      <c r="AW1442" s="510"/>
      <c r="AX1442" s="510"/>
      <c r="AY1442" s="510"/>
      <c r="AZ1442" s="510"/>
      <c r="BA1442" s="510"/>
      <c r="BB1442" s="510"/>
      <c r="BC1442" s="510"/>
      <c r="BD1442" s="510"/>
      <c r="BE1442" s="511"/>
      <c r="BF1442" s="84"/>
      <c r="BG1442" s="84"/>
      <c r="BH1442" s="85"/>
    </row>
    <row r="1443" spans="1:60" x14ac:dyDescent="0.2">
      <c r="A1443" s="2248"/>
      <c r="B1443" s="507" t="s">
        <v>1246</v>
      </c>
      <c r="C1443" s="485" t="s">
        <v>159</v>
      </c>
      <c r="D1443" s="486" t="s">
        <v>1214</v>
      </c>
      <c r="E1443" s="485">
        <v>30</v>
      </c>
      <c r="F1443" s="778">
        <v>30</v>
      </c>
      <c r="G1443" s="144" t="s">
        <v>371</v>
      </c>
      <c r="H1443" s="141" t="s">
        <v>417</v>
      </c>
      <c r="I1443" s="510">
        <v>30</v>
      </c>
      <c r="J1443" s="510"/>
      <c r="K1443" s="510"/>
      <c r="L1443" s="510"/>
      <c r="M1443" s="510"/>
      <c r="N1443" s="510"/>
      <c r="O1443" s="510"/>
      <c r="P1443" s="510"/>
      <c r="Q1443" s="510"/>
      <c r="R1443" s="510"/>
      <c r="S1443" s="510"/>
      <c r="T1443" s="510"/>
      <c r="U1443" s="510"/>
      <c r="V1443" s="510"/>
      <c r="W1443" s="510"/>
      <c r="X1443" s="510"/>
      <c r="Y1443" s="510"/>
      <c r="Z1443" s="510"/>
      <c r="AA1443" s="510"/>
      <c r="AB1443" s="510"/>
      <c r="AC1443" s="510"/>
      <c r="AD1443" s="510"/>
      <c r="AE1443" s="510"/>
      <c r="AF1443" s="510"/>
      <c r="AG1443" s="510"/>
      <c r="AH1443" s="511"/>
      <c r="AI1443" s="83"/>
      <c r="AJ1443" s="84"/>
      <c r="AK1443" s="85"/>
      <c r="AL1443" s="512"/>
      <c r="AM1443" s="510"/>
      <c r="AN1443" s="510"/>
      <c r="AO1443" s="510"/>
      <c r="AP1443" s="510"/>
      <c r="AQ1443" s="510"/>
      <c r="AR1443" s="510"/>
      <c r="AS1443" s="510"/>
      <c r="AT1443" s="510"/>
      <c r="AU1443" s="510"/>
      <c r="AV1443" s="510"/>
      <c r="AW1443" s="510"/>
      <c r="AX1443" s="510"/>
      <c r="AY1443" s="510"/>
      <c r="AZ1443" s="510"/>
      <c r="BA1443" s="510"/>
      <c r="BB1443" s="510"/>
      <c r="BC1443" s="510"/>
      <c r="BD1443" s="510"/>
      <c r="BE1443" s="511"/>
      <c r="BF1443" s="84"/>
      <c r="BG1443" s="84"/>
      <c r="BH1443" s="85"/>
    </row>
    <row r="1444" spans="1:60" x14ac:dyDescent="0.2">
      <c r="A1444" s="2248"/>
      <c r="B1444" s="507" t="s">
        <v>1246</v>
      </c>
      <c r="C1444" s="485" t="s">
        <v>167</v>
      </c>
      <c r="D1444" s="486" t="s">
        <v>1247</v>
      </c>
      <c r="E1444" s="485">
        <v>30</v>
      </c>
      <c r="F1444" s="778">
        <v>30</v>
      </c>
      <c r="G1444" s="144" t="s">
        <v>423</v>
      </c>
      <c r="H1444" s="141" t="s">
        <v>422</v>
      </c>
      <c r="I1444" s="510">
        <v>30</v>
      </c>
      <c r="J1444" s="510"/>
      <c r="K1444" s="510"/>
      <c r="L1444" s="510"/>
      <c r="M1444" s="510"/>
      <c r="N1444" s="510"/>
      <c r="O1444" s="510"/>
      <c r="P1444" s="510"/>
      <c r="Q1444" s="510"/>
      <c r="R1444" s="510"/>
      <c r="S1444" s="510"/>
      <c r="T1444" s="510"/>
      <c r="U1444" s="510"/>
      <c r="V1444" s="510"/>
      <c r="W1444" s="510"/>
      <c r="X1444" s="510"/>
      <c r="Y1444" s="510"/>
      <c r="Z1444" s="510"/>
      <c r="AA1444" s="510"/>
      <c r="AB1444" s="510"/>
      <c r="AC1444" s="510"/>
      <c r="AD1444" s="510"/>
      <c r="AE1444" s="510"/>
      <c r="AF1444" s="510"/>
      <c r="AG1444" s="510"/>
      <c r="AH1444" s="511"/>
      <c r="AI1444" s="83"/>
      <c r="AJ1444" s="84"/>
      <c r="AK1444" s="85"/>
      <c r="AL1444" s="512"/>
      <c r="AM1444" s="510"/>
      <c r="AN1444" s="510"/>
      <c r="AO1444" s="510"/>
      <c r="AP1444" s="510"/>
      <c r="AQ1444" s="510"/>
      <c r="AR1444" s="510"/>
      <c r="AS1444" s="510"/>
      <c r="AT1444" s="510"/>
      <c r="AU1444" s="510"/>
      <c r="AV1444" s="510"/>
      <c r="AW1444" s="510"/>
      <c r="AX1444" s="510"/>
      <c r="AY1444" s="510"/>
      <c r="AZ1444" s="510"/>
      <c r="BA1444" s="510"/>
      <c r="BB1444" s="510"/>
      <c r="BC1444" s="510"/>
      <c r="BD1444" s="510"/>
      <c r="BE1444" s="511"/>
      <c r="BF1444" s="84"/>
      <c r="BG1444" s="84"/>
      <c r="BH1444" s="85"/>
    </row>
    <row r="1445" spans="1:60" x14ac:dyDescent="0.2">
      <c r="A1445" s="2248"/>
      <c r="B1445" s="507" t="s">
        <v>1246</v>
      </c>
      <c r="C1445" s="485" t="s">
        <v>158</v>
      </c>
      <c r="D1445" s="486" t="s">
        <v>852</v>
      </c>
      <c r="E1445" s="485">
        <v>90</v>
      </c>
      <c r="F1445" s="778">
        <v>90</v>
      </c>
      <c r="G1445" s="144" t="s">
        <v>370</v>
      </c>
      <c r="H1445" s="141" t="s">
        <v>144</v>
      </c>
      <c r="I1445" s="510">
        <v>40</v>
      </c>
      <c r="J1445" s="510"/>
      <c r="K1445" s="510"/>
      <c r="L1445" s="510"/>
      <c r="M1445" s="510"/>
      <c r="N1445" s="510"/>
      <c r="O1445" s="510"/>
      <c r="P1445" s="510"/>
      <c r="Q1445" s="510"/>
      <c r="R1445" s="510"/>
      <c r="S1445" s="510"/>
      <c r="T1445" s="510"/>
      <c r="U1445" s="510"/>
      <c r="V1445" s="510"/>
      <c r="W1445" s="510"/>
      <c r="X1445" s="510"/>
      <c r="Y1445" s="510"/>
      <c r="Z1445" s="510"/>
      <c r="AA1445" s="510"/>
      <c r="AB1445" s="510"/>
      <c r="AC1445" s="510"/>
      <c r="AD1445" s="510"/>
      <c r="AE1445" s="510"/>
      <c r="AF1445" s="510"/>
      <c r="AG1445" s="510"/>
      <c r="AH1445" s="511"/>
      <c r="AI1445" s="83"/>
      <c r="AJ1445" s="84"/>
      <c r="AK1445" s="85"/>
      <c r="AL1445" s="512"/>
      <c r="AM1445" s="510"/>
      <c r="AN1445" s="510"/>
      <c r="AO1445" s="510"/>
      <c r="AP1445" s="510"/>
      <c r="AQ1445" s="510"/>
      <c r="AR1445" s="510"/>
      <c r="AS1445" s="510"/>
      <c r="AT1445" s="510"/>
      <c r="AU1445" s="510"/>
      <c r="AV1445" s="510"/>
      <c r="AW1445" s="510"/>
      <c r="AX1445" s="510"/>
      <c r="AY1445" s="510"/>
      <c r="AZ1445" s="510"/>
      <c r="BA1445" s="510"/>
      <c r="BB1445" s="510"/>
      <c r="BC1445" s="510"/>
      <c r="BD1445" s="510"/>
      <c r="BE1445" s="511"/>
      <c r="BF1445" s="84"/>
      <c r="BG1445" s="84"/>
      <c r="BH1445" s="85"/>
    </row>
    <row r="1446" spans="1:60" x14ac:dyDescent="0.2">
      <c r="A1446" s="2248"/>
      <c r="B1446" s="507" t="s">
        <v>1246</v>
      </c>
      <c r="C1446" s="485" t="s">
        <v>158</v>
      </c>
      <c r="D1446" s="486" t="s">
        <v>852</v>
      </c>
      <c r="E1446" s="485">
        <v>90</v>
      </c>
      <c r="F1446" s="778">
        <v>90</v>
      </c>
      <c r="G1446" s="144" t="s">
        <v>1248</v>
      </c>
      <c r="H1446" s="141" t="s">
        <v>144</v>
      </c>
      <c r="I1446" s="510">
        <v>40</v>
      </c>
      <c r="J1446" s="510"/>
      <c r="K1446" s="510"/>
      <c r="L1446" s="510"/>
      <c r="M1446" s="510"/>
      <c r="N1446" s="510"/>
      <c r="O1446" s="510"/>
      <c r="P1446" s="510"/>
      <c r="Q1446" s="510">
        <v>25</v>
      </c>
      <c r="R1446" s="510">
        <v>25</v>
      </c>
      <c r="S1446" s="510"/>
      <c r="T1446" s="510"/>
      <c r="U1446" s="510"/>
      <c r="V1446" s="510"/>
      <c r="W1446" s="510"/>
      <c r="X1446" s="510"/>
      <c r="Y1446" s="510"/>
      <c r="Z1446" s="510"/>
      <c r="AA1446" s="510"/>
      <c r="AB1446" s="510"/>
      <c r="AC1446" s="510"/>
      <c r="AD1446" s="510"/>
      <c r="AE1446" s="510"/>
      <c r="AF1446" s="510"/>
      <c r="AG1446" s="510"/>
      <c r="AH1446" s="511"/>
      <c r="AI1446" s="83"/>
      <c r="AJ1446" s="84"/>
      <c r="AK1446" s="85"/>
      <c r="AL1446" s="512"/>
      <c r="AM1446" s="510"/>
      <c r="AN1446" s="510"/>
      <c r="AO1446" s="510"/>
      <c r="AP1446" s="510"/>
      <c r="AQ1446" s="510"/>
      <c r="AR1446" s="510"/>
      <c r="AS1446" s="510"/>
      <c r="AT1446" s="510"/>
      <c r="AU1446" s="510"/>
      <c r="AV1446" s="510"/>
      <c r="AW1446" s="510"/>
      <c r="AX1446" s="510"/>
      <c r="AY1446" s="510"/>
      <c r="AZ1446" s="510"/>
      <c r="BA1446" s="510"/>
      <c r="BB1446" s="510"/>
      <c r="BC1446" s="510"/>
      <c r="BD1446" s="510"/>
      <c r="BE1446" s="511"/>
      <c r="BF1446" s="84"/>
      <c r="BG1446" s="84"/>
      <c r="BH1446" s="85"/>
    </row>
    <row r="1447" spans="1:60" x14ac:dyDescent="0.2">
      <c r="A1447" s="2248"/>
      <c r="B1447" s="507" t="s">
        <v>1246</v>
      </c>
      <c r="C1447" s="485" t="s">
        <v>161</v>
      </c>
      <c r="D1447" s="486" t="s">
        <v>1185</v>
      </c>
      <c r="E1447" s="485">
        <v>45</v>
      </c>
      <c r="F1447" s="778">
        <v>45</v>
      </c>
      <c r="G1447" s="144" t="s">
        <v>327</v>
      </c>
      <c r="H1447" s="141" t="s">
        <v>391</v>
      </c>
      <c r="I1447" s="510">
        <v>45</v>
      </c>
      <c r="J1447" s="510"/>
      <c r="K1447" s="510"/>
      <c r="L1447" s="510"/>
      <c r="M1447" s="510"/>
      <c r="N1447" s="510"/>
      <c r="O1447" s="510"/>
      <c r="P1447" s="510"/>
      <c r="Q1447" s="510"/>
      <c r="R1447" s="510"/>
      <c r="S1447" s="510"/>
      <c r="T1447" s="510"/>
      <c r="U1447" s="510"/>
      <c r="V1447" s="510"/>
      <c r="W1447" s="510"/>
      <c r="X1447" s="510"/>
      <c r="Y1447" s="510"/>
      <c r="Z1447" s="510"/>
      <c r="AA1447" s="510"/>
      <c r="AB1447" s="510"/>
      <c r="AC1447" s="510"/>
      <c r="AD1447" s="510"/>
      <c r="AE1447" s="510"/>
      <c r="AF1447" s="510"/>
      <c r="AG1447" s="510"/>
      <c r="AH1447" s="511"/>
      <c r="AI1447" s="83"/>
      <c r="AJ1447" s="84"/>
      <c r="AK1447" s="85"/>
      <c r="AL1447" s="512"/>
      <c r="AM1447" s="510"/>
      <c r="AN1447" s="510"/>
      <c r="AO1447" s="510"/>
      <c r="AP1447" s="510"/>
      <c r="AQ1447" s="510"/>
      <c r="AR1447" s="510"/>
      <c r="AS1447" s="510"/>
      <c r="AT1447" s="510"/>
      <c r="AU1447" s="510"/>
      <c r="AV1447" s="510"/>
      <c r="AW1447" s="510"/>
      <c r="AX1447" s="510"/>
      <c r="AY1447" s="510"/>
      <c r="AZ1447" s="510"/>
      <c r="BA1447" s="510"/>
      <c r="BB1447" s="510"/>
      <c r="BC1447" s="510"/>
      <c r="BD1447" s="510"/>
      <c r="BE1447" s="511"/>
      <c r="BF1447" s="84"/>
      <c r="BG1447" s="84"/>
      <c r="BH1447" s="85"/>
    </row>
    <row r="1448" spans="1:60" x14ac:dyDescent="0.2">
      <c r="A1448" s="2248"/>
      <c r="B1448" s="507" t="s">
        <v>1246</v>
      </c>
      <c r="C1448" s="485" t="s">
        <v>162</v>
      </c>
      <c r="D1448" s="486" t="s">
        <v>1168</v>
      </c>
      <c r="E1448" s="485">
        <v>45</v>
      </c>
      <c r="F1448" s="778">
        <v>45</v>
      </c>
      <c r="G1448" s="144" t="s">
        <v>327</v>
      </c>
      <c r="H1448" s="141" t="s">
        <v>391</v>
      </c>
      <c r="I1448" s="510">
        <v>5</v>
      </c>
      <c r="J1448" s="510">
        <v>25</v>
      </c>
      <c r="K1448" s="510">
        <v>15</v>
      </c>
      <c r="L1448" s="510"/>
      <c r="M1448" s="510"/>
      <c r="N1448" s="510"/>
      <c r="O1448" s="510"/>
      <c r="P1448" s="510"/>
      <c r="Q1448" s="510"/>
      <c r="R1448" s="510"/>
      <c r="S1448" s="510"/>
      <c r="T1448" s="510"/>
      <c r="U1448" s="510"/>
      <c r="V1448" s="510"/>
      <c r="W1448" s="510"/>
      <c r="X1448" s="510"/>
      <c r="Y1448" s="510"/>
      <c r="Z1448" s="510"/>
      <c r="AA1448" s="510"/>
      <c r="AB1448" s="510"/>
      <c r="AC1448" s="510"/>
      <c r="AD1448" s="510"/>
      <c r="AE1448" s="510"/>
      <c r="AF1448" s="510"/>
      <c r="AG1448" s="510"/>
      <c r="AH1448" s="511"/>
      <c r="AI1448" s="83"/>
      <c r="AJ1448" s="84"/>
      <c r="AK1448" s="85"/>
      <c r="AL1448" s="512"/>
      <c r="AM1448" s="510"/>
      <c r="AN1448" s="510"/>
      <c r="AO1448" s="510"/>
      <c r="AP1448" s="510"/>
      <c r="AQ1448" s="510"/>
      <c r="AR1448" s="510"/>
      <c r="AS1448" s="510"/>
      <c r="AT1448" s="510"/>
      <c r="AU1448" s="510"/>
      <c r="AV1448" s="510"/>
      <c r="AW1448" s="510"/>
      <c r="AX1448" s="510"/>
      <c r="AY1448" s="510"/>
      <c r="AZ1448" s="510"/>
      <c r="BA1448" s="510"/>
      <c r="BB1448" s="510"/>
      <c r="BC1448" s="510"/>
      <c r="BD1448" s="510"/>
      <c r="BE1448" s="511"/>
      <c r="BF1448" s="84"/>
      <c r="BG1448" s="84"/>
      <c r="BH1448" s="85"/>
    </row>
    <row r="1449" spans="1:60" x14ac:dyDescent="0.2">
      <c r="A1449" s="2248"/>
      <c r="B1449" s="507" t="s">
        <v>1246</v>
      </c>
      <c r="C1449" s="485" t="s">
        <v>119</v>
      </c>
      <c r="D1449" s="486" t="s">
        <v>1184</v>
      </c>
      <c r="E1449" s="485">
        <v>60</v>
      </c>
      <c r="F1449" s="778">
        <v>60</v>
      </c>
      <c r="G1449" s="144" t="s">
        <v>327</v>
      </c>
      <c r="H1449" s="141" t="s">
        <v>391</v>
      </c>
      <c r="I1449" s="510"/>
      <c r="J1449" s="510"/>
      <c r="K1449" s="510">
        <v>10</v>
      </c>
      <c r="L1449" s="510">
        <v>25</v>
      </c>
      <c r="M1449" s="510">
        <v>25</v>
      </c>
      <c r="N1449" s="510"/>
      <c r="O1449" s="510"/>
      <c r="P1449" s="510"/>
      <c r="Q1449" s="510"/>
      <c r="R1449" s="510"/>
      <c r="S1449" s="510"/>
      <c r="T1449" s="510"/>
      <c r="U1449" s="510"/>
      <c r="V1449" s="510"/>
      <c r="W1449" s="510"/>
      <c r="X1449" s="510"/>
      <c r="Y1449" s="510"/>
      <c r="Z1449" s="510"/>
      <c r="AA1449" s="510"/>
      <c r="AB1449" s="510"/>
      <c r="AC1449" s="510"/>
      <c r="AD1449" s="510"/>
      <c r="AE1449" s="510"/>
      <c r="AF1449" s="510"/>
      <c r="AG1449" s="510"/>
      <c r="AH1449" s="511"/>
      <c r="AI1449" s="83"/>
      <c r="AJ1449" s="84"/>
      <c r="AK1449" s="85"/>
      <c r="AL1449" s="512"/>
      <c r="AM1449" s="510"/>
      <c r="AN1449" s="510"/>
      <c r="AO1449" s="510"/>
      <c r="AP1449" s="510"/>
      <c r="AQ1449" s="510"/>
      <c r="AR1449" s="510"/>
      <c r="AS1449" s="510"/>
      <c r="AT1449" s="510"/>
      <c r="AU1449" s="510"/>
      <c r="AV1449" s="510"/>
      <c r="AW1449" s="510"/>
      <c r="AX1449" s="510"/>
      <c r="AY1449" s="510"/>
      <c r="AZ1449" s="510"/>
      <c r="BA1449" s="510"/>
      <c r="BB1449" s="510"/>
      <c r="BC1449" s="510"/>
      <c r="BD1449" s="510"/>
      <c r="BE1449" s="511"/>
      <c r="BF1449" s="84"/>
      <c r="BG1449" s="84"/>
      <c r="BH1449" s="85"/>
    </row>
    <row r="1450" spans="1:60" x14ac:dyDescent="0.2">
      <c r="A1450" s="2248"/>
      <c r="B1450" s="507" t="s">
        <v>1246</v>
      </c>
      <c r="C1450" s="485" t="s">
        <v>164</v>
      </c>
      <c r="D1450" s="486" t="s">
        <v>1181</v>
      </c>
      <c r="E1450" s="485">
        <v>60</v>
      </c>
      <c r="F1450" s="778">
        <v>60</v>
      </c>
      <c r="G1450" s="144" t="s">
        <v>327</v>
      </c>
      <c r="H1450" s="141" t="s">
        <v>391</v>
      </c>
      <c r="I1450" s="510"/>
      <c r="J1450" s="510"/>
      <c r="K1450" s="510"/>
      <c r="L1450" s="510"/>
      <c r="M1450" s="510"/>
      <c r="N1450" s="510">
        <v>25</v>
      </c>
      <c r="O1450" s="510">
        <v>20</v>
      </c>
      <c r="P1450" s="510">
        <v>15</v>
      </c>
      <c r="Q1450" s="510"/>
      <c r="R1450" s="510"/>
      <c r="S1450" s="510"/>
      <c r="T1450" s="510"/>
      <c r="U1450" s="510"/>
      <c r="V1450" s="510"/>
      <c r="W1450" s="510"/>
      <c r="X1450" s="510"/>
      <c r="Y1450" s="510"/>
      <c r="Z1450" s="510"/>
      <c r="AA1450" s="510"/>
      <c r="AB1450" s="510"/>
      <c r="AC1450" s="510"/>
      <c r="AD1450" s="510"/>
      <c r="AE1450" s="510"/>
      <c r="AF1450" s="510"/>
      <c r="AG1450" s="510"/>
      <c r="AH1450" s="511"/>
      <c r="AI1450" s="83"/>
      <c r="AJ1450" s="84"/>
      <c r="AK1450" s="85"/>
      <c r="AL1450" s="512"/>
      <c r="AM1450" s="510"/>
      <c r="AN1450" s="510"/>
      <c r="AO1450" s="510"/>
      <c r="AP1450" s="510"/>
      <c r="AQ1450" s="510"/>
      <c r="AR1450" s="510"/>
      <c r="AS1450" s="510"/>
      <c r="AT1450" s="510"/>
      <c r="AU1450" s="510"/>
      <c r="AV1450" s="510"/>
      <c r="AW1450" s="510"/>
      <c r="AX1450" s="510"/>
      <c r="AY1450" s="510"/>
      <c r="AZ1450" s="510"/>
      <c r="BA1450" s="510"/>
      <c r="BB1450" s="510"/>
      <c r="BC1450" s="510"/>
      <c r="BD1450" s="510"/>
      <c r="BE1450" s="511"/>
      <c r="BF1450" s="84"/>
      <c r="BG1450" s="84"/>
      <c r="BH1450" s="85"/>
    </row>
    <row r="1451" spans="1:60" x14ac:dyDescent="0.2">
      <c r="A1451" s="2248"/>
      <c r="B1451" s="507" t="s">
        <v>1246</v>
      </c>
      <c r="C1451" s="485" t="s">
        <v>167</v>
      </c>
      <c r="D1451" s="486" t="s">
        <v>1218</v>
      </c>
      <c r="E1451" s="485">
        <v>30</v>
      </c>
      <c r="F1451" s="778">
        <v>30</v>
      </c>
      <c r="G1451" s="144" t="s">
        <v>390</v>
      </c>
      <c r="H1451" s="141" t="s">
        <v>389</v>
      </c>
      <c r="I1451" s="510"/>
      <c r="J1451" s="510"/>
      <c r="K1451" s="510"/>
      <c r="L1451" s="510"/>
      <c r="M1451" s="510"/>
      <c r="N1451" s="510"/>
      <c r="O1451" s="510"/>
      <c r="P1451" s="510"/>
      <c r="Q1451" s="510">
        <v>30</v>
      </c>
      <c r="R1451" s="510"/>
      <c r="S1451" s="510"/>
      <c r="T1451" s="510"/>
      <c r="U1451" s="510"/>
      <c r="V1451" s="510"/>
      <c r="W1451" s="510"/>
      <c r="X1451" s="510"/>
      <c r="Y1451" s="510"/>
      <c r="Z1451" s="510"/>
      <c r="AA1451" s="510"/>
      <c r="AB1451" s="510"/>
      <c r="AC1451" s="510"/>
      <c r="AD1451" s="510"/>
      <c r="AE1451" s="510"/>
      <c r="AF1451" s="510"/>
      <c r="AG1451" s="510"/>
      <c r="AH1451" s="511"/>
      <c r="AI1451" s="83"/>
      <c r="AJ1451" s="84"/>
      <c r="AK1451" s="85"/>
      <c r="AL1451" s="512"/>
      <c r="AM1451" s="510"/>
      <c r="AN1451" s="510"/>
      <c r="AO1451" s="510"/>
      <c r="AP1451" s="510"/>
      <c r="AQ1451" s="510"/>
      <c r="AR1451" s="510"/>
      <c r="AS1451" s="510"/>
      <c r="AT1451" s="510"/>
      <c r="AU1451" s="510"/>
      <c r="AV1451" s="510"/>
      <c r="AW1451" s="510"/>
      <c r="AX1451" s="510"/>
      <c r="AY1451" s="510"/>
      <c r="AZ1451" s="510"/>
      <c r="BA1451" s="510"/>
      <c r="BB1451" s="510"/>
      <c r="BC1451" s="510"/>
      <c r="BD1451" s="510"/>
      <c r="BE1451" s="511"/>
      <c r="BF1451" s="84"/>
      <c r="BG1451" s="84"/>
      <c r="BH1451" s="85"/>
    </row>
    <row r="1452" spans="1:60" x14ac:dyDescent="0.2">
      <c r="A1452" s="2248"/>
      <c r="B1452" s="507" t="s">
        <v>1246</v>
      </c>
      <c r="C1452" s="485" t="s">
        <v>165</v>
      </c>
      <c r="D1452" s="486" t="s">
        <v>1170</v>
      </c>
      <c r="E1452" s="485">
        <v>60</v>
      </c>
      <c r="F1452" s="778">
        <v>60</v>
      </c>
      <c r="G1452" s="144" t="s">
        <v>390</v>
      </c>
      <c r="H1452" s="141" t="s">
        <v>389</v>
      </c>
      <c r="I1452" s="510"/>
      <c r="J1452" s="510"/>
      <c r="K1452" s="510"/>
      <c r="L1452" s="510"/>
      <c r="M1452" s="510"/>
      <c r="N1452" s="510"/>
      <c r="O1452" s="510"/>
      <c r="P1452" s="510"/>
      <c r="Q1452" s="510"/>
      <c r="R1452" s="510">
        <v>20</v>
      </c>
      <c r="S1452" s="510">
        <v>20</v>
      </c>
      <c r="T1452" s="510">
        <v>20</v>
      </c>
      <c r="U1452" s="510"/>
      <c r="V1452" s="510"/>
      <c r="W1452" s="510"/>
      <c r="X1452" s="510"/>
      <c r="Y1452" s="510"/>
      <c r="Z1452" s="510"/>
      <c r="AA1452" s="510"/>
      <c r="AB1452" s="510"/>
      <c r="AC1452" s="510"/>
      <c r="AD1452" s="510"/>
      <c r="AE1452" s="510"/>
      <c r="AF1452" s="510"/>
      <c r="AG1452" s="510"/>
      <c r="AH1452" s="511"/>
      <c r="AI1452" s="83"/>
      <c r="AJ1452" s="84"/>
      <c r="AK1452" s="85"/>
      <c r="AL1452" s="512"/>
      <c r="AM1452" s="510"/>
      <c r="AN1452" s="510"/>
      <c r="AO1452" s="510"/>
      <c r="AP1452" s="510"/>
      <c r="AQ1452" s="510"/>
      <c r="AR1452" s="510"/>
      <c r="AS1452" s="510"/>
      <c r="AT1452" s="510"/>
      <c r="AU1452" s="510"/>
      <c r="AV1452" s="510"/>
      <c r="AW1452" s="510"/>
      <c r="AX1452" s="510"/>
      <c r="AY1452" s="510"/>
      <c r="AZ1452" s="510"/>
      <c r="BA1452" s="510"/>
      <c r="BB1452" s="510"/>
      <c r="BC1452" s="510"/>
      <c r="BD1452" s="510"/>
      <c r="BE1452" s="511"/>
      <c r="BF1452" s="84"/>
      <c r="BG1452" s="84"/>
      <c r="BH1452" s="85"/>
    </row>
    <row r="1453" spans="1:60" x14ac:dyDescent="0.2">
      <c r="A1453" s="2248"/>
      <c r="B1453" s="507" t="s">
        <v>1246</v>
      </c>
      <c r="C1453" s="485" t="s">
        <v>1015</v>
      </c>
      <c r="D1453" s="486" t="s">
        <v>1202</v>
      </c>
      <c r="E1453" s="485">
        <v>60</v>
      </c>
      <c r="F1453" s="778">
        <v>60</v>
      </c>
      <c r="G1453" s="144" t="s">
        <v>390</v>
      </c>
      <c r="H1453" s="141" t="s">
        <v>389</v>
      </c>
      <c r="I1453" s="510"/>
      <c r="J1453" s="510"/>
      <c r="K1453" s="510"/>
      <c r="L1453" s="510"/>
      <c r="M1453" s="510"/>
      <c r="N1453" s="510"/>
      <c r="O1453" s="510"/>
      <c r="P1453" s="510"/>
      <c r="Q1453" s="510"/>
      <c r="R1453" s="510"/>
      <c r="S1453" s="510"/>
      <c r="T1453" s="510"/>
      <c r="U1453" s="510">
        <v>30</v>
      </c>
      <c r="V1453" s="510">
        <v>30</v>
      </c>
      <c r="W1453" s="510"/>
      <c r="X1453" s="510"/>
      <c r="Y1453" s="510"/>
      <c r="Z1453" s="510"/>
      <c r="AA1453" s="510"/>
      <c r="AB1453" s="510"/>
      <c r="AC1453" s="510"/>
      <c r="AD1453" s="510"/>
      <c r="AE1453" s="510"/>
      <c r="AF1453" s="510"/>
      <c r="AG1453" s="510"/>
      <c r="AH1453" s="511"/>
      <c r="AI1453" s="83"/>
      <c r="AJ1453" s="84"/>
      <c r="AK1453" s="85"/>
      <c r="AL1453" s="512"/>
      <c r="AM1453" s="510"/>
      <c r="AN1453" s="510"/>
      <c r="AO1453" s="510"/>
      <c r="AP1453" s="510"/>
      <c r="AQ1453" s="510"/>
      <c r="AR1453" s="510"/>
      <c r="AS1453" s="510"/>
      <c r="AT1453" s="510"/>
      <c r="AU1453" s="510"/>
      <c r="AV1453" s="510"/>
      <c r="AW1453" s="510"/>
      <c r="AX1453" s="510"/>
      <c r="AY1453" s="510"/>
      <c r="AZ1453" s="510"/>
      <c r="BA1453" s="510"/>
      <c r="BB1453" s="510"/>
      <c r="BC1453" s="510"/>
      <c r="BD1453" s="510"/>
      <c r="BE1453" s="511"/>
      <c r="BF1453" s="84"/>
      <c r="BG1453" s="84"/>
      <c r="BH1453" s="85"/>
    </row>
    <row r="1454" spans="1:60" x14ac:dyDescent="0.2">
      <c r="A1454" s="2248"/>
      <c r="B1454" s="507" t="s">
        <v>1246</v>
      </c>
      <c r="C1454" s="485" t="s">
        <v>1229</v>
      </c>
      <c r="D1454" s="486" t="s">
        <v>1212</v>
      </c>
      <c r="E1454" s="485">
        <v>60</v>
      </c>
      <c r="F1454" s="778">
        <v>60</v>
      </c>
      <c r="G1454" s="144" t="s">
        <v>390</v>
      </c>
      <c r="H1454" s="141" t="s">
        <v>389</v>
      </c>
      <c r="I1454" s="510"/>
      <c r="J1454" s="510"/>
      <c r="K1454" s="510"/>
      <c r="L1454" s="510"/>
      <c r="M1454" s="510"/>
      <c r="N1454" s="510"/>
      <c r="O1454" s="510"/>
      <c r="P1454" s="510"/>
      <c r="Q1454" s="510"/>
      <c r="R1454" s="510"/>
      <c r="S1454" s="510"/>
      <c r="T1454" s="510"/>
      <c r="U1454" s="510"/>
      <c r="V1454" s="510"/>
      <c r="W1454" s="510">
        <v>20</v>
      </c>
      <c r="X1454" s="510">
        <v>20</v>
      </c>
      <c r="Y1454" s="510">
        <v>20</v>
      </c>
      <c r="Z1454" s="510"/>
      <c r="AA1454" s="510"/>
      <c r="AB1454" s="510"/>
      <c r="AC1454" s="510"/>
      <c r="AD1454" s="510"/>
      <c r="AE1454" s="510"/>
      <c r="AF1454" s="510"/>
      <c r="AG1454" s="510"/>
      <c r="AH1454" s="511"/>
      <c r="AI1454" s="83"/>
      <c r="AJ1454" s="84"/>
      <c r="AK1454" s="85"/>
      <c r="AL1454" s="512"/>
      <c r="AM1454" s="510"/>
      <c r="AN1454" s="510"/>
      <c r="AO1454" s="510"/>
      <c r="AP1454" s="510"/>
      <c r="AQ1454" s="510"/>
      <c r="AR1454" s="510"/>
      <c r="AS1454" s="510"/>
      <c r="AT1454" s="510"/>
      <c r="AU1454" s="510"/>
      <c r="AV1454" s="510"/>
      <c r="AW1454" s="510"/>
      <c r="AX1454" s="510"/>
      <c r="AY1454" s="510"/>
      <c r="AZ1454" s="510"/>
      <c r="BA1454" s="510"/>
      <c r="BB1454" s="510"/>
      <c r="BC1454" s="510"/>
      <c r="BD1454" s="510"/>
      <c r="BE1454" s="511"/>
      <c r="BF1454" s="84"/>
      <c r="BG1454" s="84"/>
      <c r="BH1454" s="85"/>
    </row>
    <row r="1455" spans="1:60" x14ac:dyDescent="0.2">
      <c r="A1455" s="2248"/>
      <c r="B1455" s="507" t="s">
        <v>1246</v>
      </c>
      <c r="C1455" s="485" t="s">
        <v>163</v>
      </c>
      <c r="D1455" s="486" t="s">
        <v>1182</v>
      </c>
      <c r="E1455" s="485">
        <v>45</v>
      </c>
      <c r="F1455" s="778">
        <v>45</v>
      </c>
      <c r="G1455" s="144" t="s">
        <v>309</v>
      </c>
      <c r="H1455" s="141" t="s">
        <v>398</v>
      </c>
      <c r="I1455" s="510"/>
      <c r="J1455" s="510"/>
      <c r="K1455" s="510"/>
      <c r="L1455" s="510"/>
      <c r="M1455" s="510"/>
      <c r="N1455" s="510"/>
      <c r="O1455" s="510"/>
      <c r="P1455" s="510"/>
      <c r="Q1455" s="510"/>
      <c r="R1455" s="510"/>
      <c r="S1455" s="510"/>
      <c r="T1455" s="510"/>
      <c r="U1455" s="510"/>
      <c r="V1455" s="510"/>
      <c r="W1455" s="510"/>
      <c r="X1455" s="510"/>
      <c r="Y1455" s="510"/>
      <c r="Z1455" s="510">
        <v>20</v>
      </c>
      <c r="AA1455" s="510">
        <v>20</v>
      </c>
      <c r="AB1455" s="510">
        <v>5</v>
      </c>
      <c r="AC1455" s="510"/>
      <c r="AD1455" s="510"/>
      <c r="AE1455" s="510"/>
      <c r="AF1455" s="510"/>
      <c r="AG1455" s="510"/>
      <c r="AH1455" s="511"/>
      <c r="AI1455" s="83"/>
      <c r="AJ1455" s="84"/>
      <c r="AK1455" s="85"/>
      <c r="AL1455" s="512"/>
      <c r="AM1455" s="510"/>
      <c r="AN1455" s="510"/>
      <c r="AO1455" s="510"/>
      <c r="AP1455" s="510"/>
      <c r="AQ1455" s="510"/>
      <c r="AR1455" s="510"/>
      <c r="AS1455" s="510"/>
      <c r="AT1455" s="510"/>
      <c r="AU1455" s="510"/>
      <c r="AV1455" s="510"/>
      <c r="AW1455" s="510"/>
      <c r="AX1455" s="510"/>
      <c r="AY1455" s="510"/>
      <c r="AZ1455" s="510"/>
      <c r="BA1455" s="510"/>
      <c r="BB1455" s="510"/>
      <c r="BC1455" s="510"/>
      <c r="BD1455" s="510"/>
      <c r="BE1455" s="511"/>
      <c r="BF1455" s="84"/>
      <c r="BG1455" s="84"/>
      <c r="BH1455" s="85"/>
    </row>
    <row r="1456" spans="1:60" x14ac:dyDescent="0.2">
      <c r="A1456" s="2248"/>
      <c r="B1456" s="507" t="s">
        <v>1246</v>
      </c>
      <c r="C1456" s="485" t="s">
        <v>166</v>
      </c>
      <c r="D1456" s="496" t="s">
        <v>1169</v>
      </c>
      <c r="E1456" s="375">
        <v>60</v>
      </c>
      <c r="F1456" s="779">
        <v>60</v>
      </c>
      <c r="G1456" s="144" t="s">
        <v>309</v>
      </c>
      <c r="H1456" s="141" t="s">
        <v>398</v>
      </c>
      <c r="I1456" s="510"/>
      <c r="J1456" s="510"/>
      <c r="K1456" s="510"/>
      <c r="L1456" s="510"/>
      <c r="M1456" s="510"/>
      <c r="N1456" s="510"/>
      <c r="O1456" s="510"/>
      <c r="P1456" s="510"/>
      <c r="Q1456" s="510"/>
      <c r="R1456" s="510"/>
      <c r="S1456" s="510"/>
      <c r="T1456" s="510"/>
      <c r="U1456" s="510"/>
      <c r="V1456" s="510"/>
      <c r="W1456" s="510"/>
      <c r="X1456" s="510"/>
      <c r="Y1456" s="510"/>
      <c r="Z1456" s="510"/>
      <c r="AA1456" s="510"/>
      <c r="AB1456" s="510">
        <v>15</v>
      </c>
      <c r="AC1456" s="510">
        <v>20</v>
      </c>
      <c r="AD1456" s="510">
        <v>20</v>
      </c>
      <c r="AE1456" s="510">
        <v>5</v>
      </c>
      <c r="AF1456" s="510"/>
      <c r="AG1456" s="510"/>
      <c r="AH1456" s="511"/>
      <c r="AI1456" s="83"/>
      <c r="AJ1456" s="84"/>
      <c r="AK1456" s="85"/>
      <c r="AL1456" s="512"/>
      <c r="AM1456" s="510"/>
      <c r="AN1456" s="510"/>
      <c r="AO1456" s="510"/>
      <c r="AP1456" s="510"/>
      <c r="AQ1456" s="510"/>
      <c r="AR1456" s="510"/>
      <c r="AS1456" s="510"/>
      <c r="AT1456" s="510"/>
      <c r="AU1456" s="510"/>
      <c r="AV1456" s="510"/>
      <c r="AW1456" s="510"/>
      <c r="AX1456" s="510"/>
      <c r="AY1456" s="510"/>
      <c r="AZ1456" s="510"/>
      <c r="BA1456" s="510"/>
      <c r="BB1456" s="510"/>
      <c r="BC1456" s="510"/>
      <c r="BD1456" s="510"/>
      <c r="BE1456" s="511"/>
      <c r="BF1456" s="84"/>
      <c r="BG1456" s="84"/>
      <c r="BH1456" s="85"/>
    </row>
    <row r="1457" spans="1:60" x14ac:dyDescent="0.2">
      <c r="A1457" s="2248"/>
      <c r="B1457" s="507" t="s">
        <v>1246</v>
      </c>
      <c r="C1457" s="485" t="s">
        <v>174</v>
      </c>
      <c r="D1457" s="486" t="s">
        <v>1171</v>
      </c>
      <c r="E1457" s="485">
        <v>75</v>
      </c>
      <c r="F1457" s="778">
        <v>75</v>
      </c>
      <c r="G1457" s="144" t="s">
        <v>309</v>
      </c>
      <c r="H1457" s="141" t="s">
        <v>398</v>
      </c>
      <c r="I1457" s="510"/>
      <c r="J1457" s="510"/>
      <c r="K1457" s="510"/>
      <c r="L1457" s="510"/>
      <c r="M1457" s="510"/>
      <c r="N1457" s="510"/>
      <c r="O1457" s="510"/>
      <c r="P1457" s="510"/>
      <c r="Q1457" s="510"/>
      <c r="R1457" s="510"/>
      <c r="S1457" s="510"/>
      <c r="T1457" s="510"/>
      <c r="U1457" s="510"/>
      <c r="V1457" s="510"/>
      <c r="W1457" s="510"/>
      <c r="X1457" s="510"/>
      <c r="Y1457" s="510"/>
      <c r="Z1457" s="510"/>
      <c r="AA1457" s="510"/>
      <c r="AB1457" s="510"/>
      <c r="AC1457" s="510"/>
      <c r="AD1457" s="510"/>
      <c r="AE1457" s="510">
        <v>15</v>
      </c>
      <c r="AF1457" s="510">
        <v>20</v>
      </c>
      <c r="AG1457" s="510">
        <v>20</v>
      </c>
      <c r="AH1457" s="511">
        <v>20</v>
      </c>
      <c r="AI1457" s="83"/>
      <c r="AJ1457" s="84"/>
      <c r="AK1457" s="85"/>
      <c r="AL1457" s="512"/>
      <c r="AM1457" s="510"/>
      <c r="AN1457" s="510"/>
      <c r="AO1457" s="510"/>
      <c r="AP1457" s="510"/>
      <c r="AQ1457" s="510"/>
      <c r="AR1457" s="510"/>
      <c r="AS1457" s="510"/>
      <c r="AT1457" s="510"/>
      <c r="AU1457" s="510"/>
      <c r="AV1457" s="510"/>
      <c r="AW1457" s="510"/>
      <c r="AX1457" s="510"/>
      <c r="AY1457" s="510"/>
      <c r="AZ1457" s="510"/>
      <c r="BA1457" s="510"/>
      <c r="BB1457" s="510"/>
      <c r="BC1457" s="510"/>
      <c r="BD1457" s="510"/>
      <c r="BE1457" s="511"/>
      <c r="BF1457" s="84"/>
      <c r="BG1457" s="84"/>
      <c r="BH1457" s="85"/>
    </row>
    <row r="1458" spans="1:60" x14ac:dyDescent="0.2">
      <c r="A1458" s="2248"/>
      <c r="B1458" s="507" t="s">
        <v>1246</v>
      </c>
      <c r="C1458" s="485" t="s">
        <v>293</v>
      </c>
      <c r="D1458" s="486" t="s">
        <v>1249</v>
      </c>
      <c r="E1458" s="485">
        <v>120</v>
      </c>
      <c r="F1458" s="778">
        <v>120</v>
      </c>
      <c r="G1458" s="144" t="s">
        <v>397</v>
      </c>
      <c r="H1458" s="141" t="s">
        <v>396</v>
      </c>
      <c r="I1458" s="510"/>
      <c r="J1458" s="510"/>
      <c r="K1458" s="510"/>
      <c r="L1458" s="510"/>
      <c r="M1458" s="510"/>
      <c r="N1458" s="510"/>
      <c r="O1458" s="510"/>
      <c r="P1458" s="510"/>
      <c r="Q1458" s="510"/>
      <c r="R1458" s="510"/>
      <c r="S1458" s="510"/>
      <c r="T1458" s="510"/>
      <c r="U1458" s="510"/>
      <c r="V1458" s="510"/>
      <c r="W1458" s="510"/>
      <c r="X1458" s="510"/>
      <c r="Y1458" s="510"/>
      <c r="Z1458" s="510"/>
      <c r="AA1458" s="510"/>
      <c r="AB1458" s="510"/>
      <c r="AC1458" s="510"/>
      <c r="AD1458" s="510"/>
      <c r="AE1458" s="510"/>
      <c r="AF1458" s="510"/>
      <c r="AG1458" s="510"/>
      <c r="AH1458" s="511"/>
      <c r="AI1458" s="156"/>
      <c r="AJ1458" s="157"/>
      <c r="AK1458" s="158"/>
      <c r="AL1458" s="512">
        <v>24</v>
      </c>
      <c r="AM1458" s="510">
        <v>24</v>
      </c>
      <c r="AN1458" s="510">
        <v>24</v>
      </c>
      <c r="AO1458" s="510">
        <v>24</v>
      </c>
      <c r="AP1458" s="510">
        <v>24</v>
      </c>
      <c r="AQ1458" s="510"/>
      <c r="AR1458" s="510"/>
      <c r="AS1458" s="510"/>
      <c r="AT1458" s="510"/>
      <c r="AU1458" s="510"/>
      <c r="AV1458" s="510"/>
      <c r="AW1458" s="510"/>
      <c r="AX1458" s="510"/>
      <c r="AY1458" s="510"/>
      <c r="AZ1458" s="510"/>
      <c r="BA1458" s="510"/>
      <c r="BB1458" s="510"/>
      <c r="BC1458" s="510"/>
      <c r="BD1458" s="510"/>
      <c r="BE1458" s="511"/>
      <c r="BF1458" s="104"/>
      <c r="BG1458" s="104"/>
      <c r="BH1458" s="105"/>
    </row>
    <row r="1459" spans="1:60" x14ac:dyDescent="0.2">
      <c r="A1459" s="2248"/>
      <c r="B1459" s="507" t="s">
        <v>1246</v>
      </c>
      <c r="C1459" s="485" t="s">
        <v>293</v>
      </c>
      <c r="D1459" s="486" t="s">
        <v>1250</v>
      </c>
      <c r="E1459" s="485">
        <v>120</v>
      </c>
      <c r="F1459" s="778">
        <v>120</v>
      </c>
      <c r="G1459" s="144" t="s">
        <v>400</v>
      </c>
      <c r="H1459" s="141" t="s">
        <v>399</v>
      </c>
      <c r="I1459" s="510"/>
      <c r="J1459" s="510"/>
      <c r="K1459" s="510"/>
      <c r="L1459" s="510"/>
      <c r="M1459" s="510"/>
      <c r="N1459" s="510"/>
      <c r="O1459" s="510"/>
      <c r="P1459" s="510"/>
      <c r="Q1459" s="510"/>
      <c r="R1459" s="510"/>
      <c r="S1459" s="510"/>
      <c r="T1459" s="510"/>
      <c r="U1459" s="510"/>
      <c r="V1459" s="510"/>
      <c r="W1459" s="510"/>
      <c r="X1459" s="510"/>
      <c r="Y1459" s="510"/>
      <c r="Z1459" s="510"/>
      <c r="AA1459" s="510"/>
      <c r="AB1459" s="510"/>
      <c r="AC1459" s="510"/>
      <c r="AD1459" s="510"/>
      <c r="AE1459" s="510"/>
      <c r="AF1459" s="510"/>
      <c r="AG1459" s="510"/>
      <c r="AH1459" s="511"/>
      <c r="AI1459" s="110"/>
      <c r="AJ1459" s="111"/>
      <c r="AK1459" s="112"/>
      <c r="AL1459" s="512">
        <v>24</v>
      </c>
      <c r="AM1459" s="510">
        <v>24</v>
      </c>
      <c r="AN1459" s="510">
        <v>24</v>
      </c>
      <c r="AO1459" s="510">
        <v>24</v>
      </c>
      <c r="AP1459" s="510">
        <v>24</v>
      </c>
      <c r="AQ1459" s="510"/>
      <c r="AR1459" s="510"/>
      <c r="AS1459" s="510"/>
      <c r="AT1459" s="510"/>
      <c r="AU1459" s="510"/>
      <c r="AV1459" s="510"/>
      <c r="AW1459" s="510"/>
      <c r="AX1459" s="510"/>
      <c r="AY1459" s="510"/>
      <c r="AZ1459" s="510"/>
      <c r="BA1459" s="510"/>
      <c r="BB1459" s="510"/>
      <c r="BC1459" s="510"/>
      <c r="BD1459" s="510"/>
      <c r="BE1459" s="511"/>
      <c r="BF1459" s="84"/>
      <c r="BG1459" s="84"/>
      <c r="BH1459" s="85"/>
    </row>
    <row r="1460" spans="1:60" x14ac:dyDescent="0.2">
      <c r="A1460" s="2248"/>
      <c r="B1460" s="507" t="s">
        <v>1246</v>
      </c>
      <c r="C1460" s="485" t="s">
        <v>133</v>
      </c>
      <c r="D1460" s="486" t="s">
        <v>1251</v>
      </c>
      <c r="E1460" s="485">
        <v>120</v>
      </c>
      <c r="F1460" s="778">
        <v>120</v>
      </c>
      <c r="G1460" s="144" t="s">
        <v>400</v>
      </c>
      <c r="H1460" s="141" t="s">
        <v>399</v>
      </c>
      <c r="I1460" s="510"/>
      <c r="J1460" s="510"/>
      <c r="K1460" s="510"/>
      <c r="L1460" s="510"/>
      <c r="M1460" s="510"/>
      <c r="N1460" s="510"/>
      <c r="O1460" s="510"/>
      <c r="P1460" s="510"/>
      <c r="Q1460" s="510"/>
      <c r="R1460" s="510"/>
      <c r="S1460" s="510"/>
      <c r="T1460" s="510"/>
      <c r="U1460" s="510"/>
      <c r="V1460" s="510"/>
      <c r="W1460" s="510"/>
      <c r="X1460" s="510"/>
      <c r="Y1460" s="510"/>
      <c r="Z1460" s="510"/>
      <c r="AA1460" s="510"/>
      <c r="AB1460" s="510"/>
      <c r="AC1460" s="510"/>
      <c r="AD1460" s="510"/>
      <c r="AE1460" s="510"/>
      <c r="AF1460" s="510"/>
      <c r="AG1460" s="510"/>
      <c r="AH1460" s="511"/>
      <c r="AI1460" s="110"/>
      <c r="AJ1460" s="111"/>
      <c r="AK1460" s="112"/>
      <c r="AL1460" s="512"/>
      <c r="AM1460" s="510"/>
      <c r="AN1460" s="510"/>
      <c r="AO1460" s="510"/>
      <c r="AP1460" s="510"/>
      <c r="AQ1460" s="510">
        <v>24</v>
      </c>
      <c r="AR1460" s="510">
        <v>24</v>
      </c>
      <c r="AS1460" s="510">
        <v>24</v>
      </c>
      <c r="AT1460" s="510">
        <v>24</v>
      </c>
      <c r="AU1460" s="510">
        <v>24</v>
      </c>
      <c r="AV1460" s="510"/>
      <c r="AW1460" s="510"/>
      <c r="AX1460" s="510"/>
      <c r="AY1460" s="510"/>
      <c r="AZ1460" s="510"/>
      <c r="BA1460" s="510"/>
      <c r="BB1460" s="510"/>
      <c r="BC1460" s="510"/>
      <c r="BD1460" s="510"/>
      <c r="BE1460" s="511"/>
      <c r="BF1460" s="84"/>
      <c r="BG1460" s="84"/>
      <c r="BH1460" s="85"/>
    </row>
    <row r="1461" spans="1:60" x14ac:dyDescent="0.2">
      <c r="A1461" s="2248"/>
      <c r="B1461" s="507" t="s">
        <v>1246</v>
      </c>
      <c r="C1461" s="485" t="s">
        <v>133</v>
      </c>
      <c r="D1461" s="486" t="s">
        <v>1252</v>
      </c>
      <c r="E1461" s="485">
        <v>120</v>
      </c>
      <c r="F1461" s="778">
        <v>120</v>
      </c>
      <c r="G1461" s="144" t="s">
        <v>397</v>
      </c>
      <c r="H1461" s="141" t="s">
        <v>396</v>
      </c>
      <c r="I1461" s="510"/>
      <c r="J1461" s="510"/>
      <c r="K1461" s="510"/>
      <c r="L1461" s="510"/>
      <c r="M1461" s="510"/>
      <c r="N1461" s="510"/>
      <c r="O1461" s="510"/>
      <c r="P1461" s="510"/>
      <c r="Q1461" s="510"/>
      <c r="R1461" s="510"/>
      <c r="S1461" s="510"/>
      <c r="T1461" s="510"/>
      <c r="U1461" s="510"/>
      <c r="V1461" s="510"/>
      <c r="W1461" s="510"/>
      <c r="X1461" s="510"/>
      <c r="Y1461" s="510"/>
      <c r="Z1461" s="510"/>
      <c r="AA1461" s="510"/>
      <c r="AB1461" s="510"/>
      <c r="AC1461" s="510"/>
      <c r="AD1461" s="510"/>
      <c r="AE1461" s="510"/>
      <c r="AF1461" s="510"/>
      <c r="AG1461" s="510"/>
      <c r="AH1461" s="511"/>
      <c r="AI1461" s="110"/>
      <c r="AJ1461" s="111"/>
      <c r="AK1461" s="112"/>
      <c r="AL1461" s="512"/>
      <c r="AM1461" s="510"/>
      <c r="AN1461" s="510"/>
      <c r="AO1461" s="510"/>
      <c r="AP1461" s="510"/>
      <c r="AQ1461" s="510">
        <v>24</v>
      </c>
      <c r="AR1461" s="510">
        <v>24</v>
      </c>
      <c r="AS1461" s="510">
        <v>24</v>
      </c>
      <c r="AT1461" s="510">
        <v>24</v>
      </c>
      <c r="AU1461" s="510">
        <v>24</v>
      </c>
      <c r="AV1461" s="510"/>
      <c r="AW1461" s="510"/>
      <c r="AX1461" s="510"/>
      <c r="AY1461" s="510"/>
      <c r="AZ1461" s="510"/>
      <c r="BA1461" s="510"/>
      <c r="BB1461" s="510"/>
      <c r="BC1461" s="510"/>
      <c r="BD1461" s="510"/>
      <c r="BE1461" s="511"/>
      <c r="BF1461" s="84"/>
      <c r="BG1461" s="84"/>
      <c r="BH1461" s="85"/>
    </row>
    <row r="1462" spans="1:60" x14ac:dyDescent="0.2">
      <c r="A1462" s="2248"/>
      <c r="B1462" s="507" t="s">
        <v>1246</v>
      </c>
      <c r="C1462" s="485" t="s">
        <v>271</v>
      </c>
      <c r="D1462" s="486" t="s">
        <v>1240</v>
      </c>
      <c r="E1462" s="485">
        <v>120</v>
      </c>
      <c r="F1462" s="778">
        <v>120</v>
      </c>
      <c r="G1462" s="144" t="s">
        <v>371</v>
      </c>
      <c r="H1462" s="141" t="s">
        <v>395</v>
      </c>
      <c r="I1462" s="510"/>
      <c r="J1462" s="510"/>
      <c r="K1462" s="510"/>
      <c r="L1462" s="510"/>
      <c r="M1462" s="510"/>
      <c r="N1462" s="510"/>
      <c r="O1462" s="510"/>
      <c r="P1462" s="510"/>
      <c r="Q1462" s="510"/>
      <c r="R1462" s="510"/>
      <c r="S1462" s="510"/>
      <c r="T1462" s="510"/>
      <c r="U1462" s="510"/>
      <c r="V1462" s="510"/>
      <c r="W1462" s="510"/>
      <c r="X1462" s="510"/>
      <c r="Y1462" s="510"/>
      <c r="Z1462" s="510"/>
      <c r="AA1462" s="510"/>
      <c r="AB1462" s="510"/>
      <c r="AC1462" s="510"/>
      <c r="AD1462" s="510"/>
      <c r="AE1462" s="510"/>
      <c r="AF1462" s="510"/>
      <c r="AG1462" s="510"/>
      <c r="AH1462" s="511"/>
      <c r="AI1462" s="110"/>
      <c r="AJ1462" s="111"/>
      <c r="AK1462" s="112"/>
      <c r="AL1462" s="512"/>
      <c r="AM1462" s="510"/>
      <c r="AN1462" s="510"/>
      <c r="AO1462" s="510"/>
      <c r="AP1462" s="510"/>
      <c r="AQ1462" s="510"/>
      <c r="AR1462" s="510"/>
      <c r="AS1462" s="510"/>
      <c r="AT1462" s="510"/>
      <c r="AU1462" s="510"/>
      <c r="AV1462" s="510">
        <v>20</v>
      </c>
      <c r="AW1462" s="510">
        <v>20</v>
      </c>
      <c r="AX1462" s="510">
        <v>20</v>
      </c>
      <c r="AY1462" s="510">
        <v>20</v>
      </c>
      <c r="AZ1462" s="510">
        <v>20</v>
      </c>
      <c r="BA1462" s="510">
        <v>20</v>
      </c>
      <c r="BB1462" s="510"/>
      <c r="BC1462" s="510"/>
      <c r="BD1462" s="510"/>
      <c r="BE1462" s="511"/>
      <c r="BF1462" s="84"/>
      <c r="BG1462" s="84"/>
      <c r="BH1462" s="85"/>
    </row>
    <row r="1463" spans="1:60" x14ac:dyDescent="0.2">
      <c r="A1463" s="2248"/>
      <c r="B1463" s="507" t="s">
        <v>1246</v>
      </c>
      <c r="C1463" s="485" t="s">
        <v>271</v>
      </c>
      <c r="D1463" s="486" t="s">
        <v>1241</v>
      </c>
      <c r="E1463" s="485">
        <v>120</v>
      </c>
      <c r="F1463" s="778">
        <v>120</v>
      </c>
      <c r="G1463" s="144" t="s">
        <v>411</v>
      </c>
      <c r="H1463" s="141" t="s">
        <v>410</v>
      </c>
      <c r="I1463" s="510"/>
      <c r="J1463" s="510"/>
      <c r="K1463" s="510"/>
      <c r="L1463" s="510"/>
      <c r="M1463" s="510"/>
      <c r="N1463" s="510"/>
      <c r="O1463" s="510"/>
      <c r="P1463" s="510"/>
      <c r="Q1463" s="510"/>
      <c r="R1463" s="510"/>
      <c r="S1463" s="510"/>
      <c r="T1463" s="510"/>
      <c r="U1463" s="510"/>
      <c r="V1463" s="510"/>
      <c r="W1463" s="510"/>
      <c r="X1463" s="510"/>
      <c r="Y1463" s="510"/>
      <c r="Z1463" s="510"/>
      <c r="AA1463" s="510"/>
      <c r="AB1463" s="510"/>
      <c r="AC1463" s="510"/>
      <c r="AD1463" s="510"/>
      <c r="AE1463" s="510"/>
      <c r="AF1463" s="510"/>
      <c r="AG1463" s="510"/>
      <c r="AH1463" s="511"/>
      <c r="AI1463" s="110"/>
      <c r="AJ1463" s="111"/>
      <c r="AK1463" s="112"/>
      <c r="AL1463" s="512"/>
      <c r="AM1463" s="510"/>
      <c r="AN1463" s="510"/>
      <c r="AO1463" s="510"/>
      <c r="AP1463" s="510"/>
      <c r="AQ1463" s="510"/>
      <c r="AR1463" s="510"/>
      <c r="AS1463" s="510"/>
      <c r="AT1463" s="510"/>
      <c r="AU1463" s="510"/>
      <c r="AV1463" s="510">
        <v>20</v>
      </c>
      <c r="AW1463" s="510">
        <v>20</v>
      </c>
      <c r="AX1463" s="510">
        <v>20</v>
      </c>
      <c r="AY1463" s="510">
        <v>20</v>
      </c>
      <c r="AZ1463" s="510">
        <v>20</v>
      </c>
      <c r="BA1463" s="510">
        <v>20</v>
      </c>
      <c r="BB1463" s="510"/>
      <c r="BC1463" s="510"/>
      <c r="BD1463" s="510"/>
      <c r="BE1463" s="511"/>
      <c r="BF1463" s="84"/>
      <c r="BG1463" s="84"/>
      <c r="BH1463" s="85"/>
    </row>
    <row r="1464" spans="1:60" x14ac:dyDescent="0.2">
      <c r="A1464" s="2248"/>
      <c r="B1464" s="507" t="s">
        <v>1246</v>
      </c>
      <c r="C1464" s="485" t="s">
        <v>278</v>
      </c>
      <c r="D1464" s="486" t="s">
        <v>1253</v>
      </c>
      <c r="E1464" s="485">
        <v>60</v>
      </c>
      <c r="F1464" s="778">
        <v>60</v>
      </c>
      <c r="G1464" s="144" t="s">
        <v>411</v>
      </c>
      <c r="H1464" s="141" t="s">
        <v>410</v>
      </c>
      <c r="I1464" s="510"/>
      <c r="J1464" s="510"/>
      <c r="K1464" s="510"/>
      <c r="L1464" s="510"/>
      <c r="M1464" s="510"/>
      <c r="N1464" s="510"/>
      <c r="O1464" s="510"/>
      <c r="P1464" s="510"/>
      <c r="Q1464" s="510"/>
      <c r="R1464" s="510"/>
      <c r="S1464" s="510"/>
      <c r="T1464" s="510"/>
      <c r="U1464" s="510"/>
      <c r="V1464" s="510"/>
      <c r="W1464" s="510"/>
      <c r="X1464" s="510"/>
      <c r="Y1464" s="510"/>
      <c r="Z1464" s="510"/>
      <c r="AA1464" s="510"/>
      <c r="AB1464" s="510"/>
      <c r="AC1464" s="510"/>
      <c r="AD1464" s="510"/>
      <c r="AE1464" s="510"/>
      <c r="AF1464" s="510"/>
      <c r="AG1464" s="510"/>
      <c r="AH1464" s="511"/>
      <c r="AI1464" s="110"/>
      <c r="AJ1464" s="111"/>
      <c r="AK1464" s="112"/>
      <c r="AL1464" s="512"/>
      <c r="AM1464" s="510"/>
      <c r="AN1464" s="510"/>
      <c r="AO1464" s="510"/>
      <c r="AP1464" s="510"/>
      <c r="AQ1464" s="510"/>
      <c r="AR1464" s="510"/>
      <c r="AS1464" s="510"/>
      <c r="AT1464" s="510"/>
      <c r="AU1464" s="510"/>
      <c r="AV1464" s="510"/>
      <c r="AW1464" s="510"/>
      <c r="AX1464" s="510"/>
      <c r="AY1464" s="510"/>
      <c r="AZ1464" s="510"/>
      <c r="BA1464" s="510"/>
      <c r="BB1464" s="510">
        <v>16</v>
      </c>
      <c r="BC1464" s="510">
        <v>16</v>
      </c>
      <c r="BD1464" s="510">
        <v>16</v>
      </c>
      <c r="BE1464" s="511">
        <v>12</v>
      </c>
      <c r="BF1464" s="84"/>
      <c r="BG1464" s="84"/>
      <c r="BH1464" s="85"/>
    </row>
    <row r="1465" spans="1:60" x14ac:dyDescent="0.2">
      <c r="A1465" s="2248"/>
      <c r="B1465" s="507" t="s">
        <v>1246</v>
      </c>
      <c r="C1465" s="485" t="s">
        <v>278</v>
      </c>
      <c r="D1465" s="486" t="s">
        <v>1254</v>
      </c>
      <c r="E1465" s="485">
        <v>60</v>
      </c>
      <c r="F1465" s="778">
        <v>60</v>
      </c>
      <c r="G1465" s="144" t="s">
        <v>371</v>
      </c>
      <c r="H1465" s="141" t="s">
        <v>395</v>
      </c>
      <c r="I1465" s="510"/>
      <c r="J1465" s="510"/>
      <c r="K1465" s="510"/>
      <c r="L1465" s="510"/>
      <c r="M1465" s="510"/>
      <c r="N1465" s="510"/>
      <c r="O1465" s="510"/>
      <c r="P1465" s="510"/>
      <c r="Q1465" s="510"/>
      <c r="R1465" s="510"/>
      <c r="S1465" s="510"/>
      <c r="T1465" s="510"/>
      <c r="U1465" s="510"/>
      <c r="V1465" s="510"/>
      <c r="W1465" s="510"/>
      <c r="X1465" s="510"/>
      <c r="Y1465" s="510"/>
      <c r="Z1465" s="510"/>
      <c r="AA1465" s="510"/>
      <c r="AB1465" s="510"/>
      <c r="AC1465" s="510"/>
      <c r="AD1465" s="510"/>
      <c r="AE1465" s="510"/>
      <c r="AF1465" s="510"/>
      <c r="AG1465" s="510"/>
      <c r="AH1465" s="511"/>
      <c r="AI1465" s="110"/>
      <c r="AJ1465" s="111"/>
      <c r="AK1465" s="112"/>
      <c r="AL1465" s="512"/>
      <c r="AM1465" s="510"/>
      <c r="AN1465" s="510"/>
      <c r="AO1465" s="510"/>
      <c r="AP1465" s="510"/>
      <c r="AQ1465" s="510"/>
      <c r="AR1465" s="510"/>
      <c r="AS1465" s="510"/>
      <c r="AT1465" s="510"/>
      <c r="AU1465" s="510"/>
      <c r="AV1465" s="510"/>
      <c r="AW1465" s="510"/>
      <c r="AX1465" s="510"/>
      <c r="AY1465" s="510"/>
      <c r="AZ1465" s="510"/>
      <c r="BA1465" s="510"/>
      <c r="BB1465" s="510">
        <v>16</v>
      </c>
      <c r="BC1465" s="510">
        <v>16</v>
      </c>
      <c r="BD1465" s="510">
        <v>16</v>
      </c>
      <c r="BE1465" s="511">
        <v>12</v>
      </c>
      <c r="BF1465" s="84"/>
      <c r="BG1465" s="84"/>
      <c r="BH1465" s="85"/>
    </row>
    <row r="1466" spans="1:60" s="543" customFormat="1" ht="23.25" customHeight="1" x14ac:dyDescent="0.2">
      <c r="A1466" s="2249"/>
      <c r="B1466" s="531"/>
      <c r="C1466" s="532"/>
      <c r="D1466" s="532" t="s">
        <v>843</v>
      </c>
      <c r="E1466" s="532">
        <f>SUM(E1441:E1465)</f>
        <v>1725</v>
      </c>
      <c r="F1466" s="783">
        <f>SUM(F1441:F1465)</f>
        <v>1725</v>
      </c>
      <c r="G1466" s="533"/>
      <c r="H1466" s="534"/>
      <c r="I1466" s="535"/>
      <c r="J1466" s="535">
        <f t="shared" ref="J1466:BE1466" si="123">SUM(J1441:J1465)</f>
        <v>25</v>
      </c>
      <c r="K1466" s="535">
        <f t="shared" si="123"/>
        <v>25</v>
      </c>
      <c r="L1466" s="535">
        <f t="shared" si="123"/>
        <v>25</v>
      </c>
      <c r="M1466" s="535">
        <f t="shared" si="123"/>
        <v>25</v>
      </c>
      <c r="N1466" s="535">
        <f t="shared" si="123"/>
        <v>25</v>
      </c>
      <c r="O1466" s="535">
        <f t="shared" si="123"/>
        <v>20</v>
      </c>
      <c r="P1466" s="535">
        <f t="shared" si="123"/>
        <v>15</v>
      </c>
      <c r="Q1466" s="535">
        <f t="shared" si="123"/>
        <v>55</v>
      </c>
      <c r="R1466" s="535">
        <f t="shared" si="123"/>
        <v>45</v>
      </c>
      <c r="S1466" s="535">
        <f t="shared" si="123"/>
        <v>20</v>
      </c>
      <c r="T1466" s="535">
        <f t="shared" si="123"/>
        <v>20</v>
      </c>
      <c r="U1466" s="535">
        <f t="shared" si="123"/>
        <v>30</v>
      </c>
      <c r="V1466" s="535">
        <f t="shared" si="123"/>
        <v>30</v>
      </c>
      <c r="W1466" s="535">
        <f t="shared" si="123"/>
        <v>20</v>
      </c>
      <c r="X1466" s="535">
        <f t="shared" si="123"/>
        <v>20</v>
      </c>
      <c r="Y1466" s="535">
        <f t="shared" si="123"/>
        <v>20</v>
      </c>
      <c r="Z1466" s="535">
        <f t="shared" si="123"/>
        <v>20</v>
      </c>
      <c r="AA1466" s="535">
        <f t="shared" si="123"/>
        <v>20</v>
      </c>
      <c r="AB1466" s="535">
        <f t="shared" si="123"/>
        <v>20</v>
      </c>
      <c r="AC1466" s="535">
        <f t="shared" si="123"/>
        <v>20</v>
      </c>
      <c r="AD1466" s="535">
        <f t="shared" si="123"/>
        <v>20</v>
      </c>
      <c r="AE1466" s="535">
        <f t="shared" si="123"/>
        <v>20</v>
      </c>
      <c r="AF1466" s="535">
        <f t="shared" si="123"/>
        <v>20</v>
      </c>
      <c r="AG1466" s="535">
        <f t="shared" si="123"/>
        <v>20</v>
      </c>
      <c r="AH1466" s="535">
        <f t="shared" si="123"/>
        <v>20</v>
      </c>
      <c r="AI1466" s="536"/>
      <c r="AJ1466" s="537"/>
      <c r="AK1466" s="538"/>
      <c r="AL1466" s="539">
        <f t="shared" si="123"/>
        <v>48</v>
      </c>
      <c r="AM1466" s="535">
        <f t="shared" si="123"/>
        <v>48</v>
      </c>
      <c r="AN1466" s="535">
        <f t="shared" si="123"/>
        <v>48</v>
      </c>
      <c r="AO1466" s="535">
        <f t="shared" si="123"/>
        <v>48</v>
      </c>
      <c r="AP1466" s="535">
        <f t="shared" si="123"/>
        <v>48</v>
      </c>
      <c r="AQ1466" s="535">
        <f t="shared" si="123"/>
        <v>48</v>
      </c>
      <c r="AR1466" s="535">
        <f t="shared" si="123"/>
        <v>48</v>
      </c>
      <c r="AS1466" s="535">
        <f t="shared" si="123"/>
        <v>48</v>
      </c>
      <c r="AT1466" s="535">
        <f t="shared" si="123"/>
        <v>48</v>
      </c>
      <c r="AU1466" s="535">
        <f t="shared" si="123"/>
        <v>48</v>
      </c>
      <c r="AV1466" s="535">
        <f t="shared" si="123"/>
        <v>40</v>
      </c>
      <c r="AW1466" s="535">
        <f t="shared" si="123"/>
        <v>40</v>
      </c>
      <c r="AX1466" s="535">
        <f t="shared" si="123"/>
        <v>40</v>
      </c>
      <c r="AY1466" s="535">
        <f t="shared" si="123"/>
        <v>40</v>
      </c>
      <c r="AZ1466" s="535">
        <f t="shared" si="123"/>
        <v>40</v>
      </c>
      <c r="BA1466" s="535">
        <f t="shared" si="123"/>
        <v>40</v>
      </c>
      <c r="BB1466" s="535">
        <f t="shared" si="123"/>
        <v>32</v>
      </c>
      <c r="BC1466" s="535">
        <f t="shared" si="123"/>
        <v>32</v>
      </c>
      <c r="BD1466" s="535">
        <f t="shared" si="123"/>
        <v>32</v>
      </c>
      <c r="BE1466" s="540">
        <f t="shared" si="123"/>
        <v>24</v>
      </c>
      <c r="BF1466" s="541"/>
      <c r="BG1466" s="541"/>
      <c r="BH1466" s="542"/>
    </row>
    <row r="1467" spans="1:60" ht="18.75" x14ac:dyDescent="0.2">
      <c r="A1467" s="71" t="s">
        <v>1255</v>
      </c>
      <c r="F1467" s="589"/>
    </row>
    <row r="1468" spans="1:60" ht="18.75" x14ac:dyDescent="0.2">
      <c r="A1468" s="71" t="s">
        <v>834</v>
      </c>
      <c r="F1468" s="589"/>
    </row>
    <row r="1469" spans="1:60" ht="15" customHeight="1" x14ac:dyDescent="0.2">
      <c r="A1469" s="2231" t="s">
        <v>3</v>
      </c>
      <c r="B1469" s="2231" t="s">
        <v>28</v>
      </c>
      <c r="C1469" s="2232" t="s">
        <v>835</v>
      </c>
      <c r="D1469" s="2231" t="s">
        <v>836</v>
      </c>
      <c r="E1469" s="2231" t="s">
        <v>837</v>
      </c>
      <c r="F1469" s="2246" t="s">
        <v>837</v>
      </c>
      <c r="G1469" s="2241" t="s">
        <v>838</v>
      </c>
      <c r="H1469" s="2245" t="s">
        <v>839</v>
      </c>
      <c r="I1469" s="2233" t="s">
        <v>830</v>
      </c>
      <c r="J1469" s="2233"/>
      <c r="K1469" s="2233"/>
      <c r="L1469" s="2233"/>
      <c r="M1469" s="2233"/>
      <c r="N1469" s="2225">
        <v>44440</v>
      </c>
      <c r="O1469" s="2225"/>
      <c r="P1469" s="2225"/>
      <c r="Q1469" s="2225"/>
      <c r="R1469" s="2225">
        <v>44470</v>
      </c>
      <c r="S1469" s="2225"/>
      <c r="T1469" s="2225"/>
      <c r="U1469" s="2225"/>
      <c r="V1469" s="2225"/>
      <c r="W1469" s="2225">
        <v>44501</v>
      </c>
      <c r="X1469" s="2225"/>
      <c r="Y1469" s="2225"/>
      <c r="Z1469" s="2225"/>
      <c r="AA1469" s="2225">
        <v>44531</v>
      </c>
      <c r="AB1469" s="2225"/>
      <c r="AC1469" s="2225"/>
      <c r="AD1469" s="2225"/>
      <c r="AE1469" s="2229" t="s">
        <v>831</v>
      </c>
      <c r="AF1469" s="2229"/>
      <c r="AG1469" s="2229"/>
      <c r="AH1469" s="2229"/>
      <c r="AI1469" s="2229"/>
      <c r="AJ1469" s="2225">
        <v>44593</v>
      </c>
      <c r="AK1469" s="2225"/>
      <c r="AL1469" s="2225"/>
      <c r="AM1469" s="2225"/>
      <c r="AN1469" s="2225">
        <v>44621</v>
      </c>
      <c r="AO1469" s="2225"/>
      <c r="AP1469" s="2225"/>
      <c r="AQ1469" s="2225"/>
      <c r="AR1469" s="2225">
        <v>44652</v>
      </c>
      <c r="AS1469" s="2225"/>
      <c r="AT1469" s="2225"/>
      <c r="AU1469" s="2225"/>
      <c r="AV1469" s="2225">
        <v>44682</v>
      </c>
      <c r="AW1469" s="2225"/>
      <c r="AX1469" s="2225"/>
      <c r="AY1469" s="2225"/>
      <c r="AZ1469" s="2225"/>
      <c r="BA1469" s="2225">
        <v>44713</v>
      </c>
      <c r="BB1469" s="2225"/>
      <c r="BC1469" s="2225"/>
      <c r="BD1469" s="2225"/>
      <c r="BE1469" s="2225">
        <v>44743</v>
      </c>
      <c r="BF1469" s="2225"/>
      <c r="BG1469" s="2225"/>
      <c r="BH1469" s="2225"/>
    </row>
    <row r="1470" spans="1:60" ht="12.75" x14ac:dyDescent="0.2">
      <c r="A1470" s="2231"/>
      <c r="B1470" s="2231"/>
      <c r="C1470" s="2231"/>
      <c r="D1470" s="2231"/>
      <c r="E1470" s="2231"/>
      <c r="F1470" s="2246"/>
      <c r="G1470" s="2241"/>
      <c r="H1470" s="2241"/>
      <c r="I1470" s="74">
        <v>1</v>
      </c>
      <c r="J1470" s="74">
        <v>2</v>
      </c>
      <c r="K1470" s="74">
        <v>3</v>
      </c>
      <c r="L1470" s="74">
        <v>4</v>
      </c>
      <c r="M1470" s="74">
        <v>5</v>
      </c>
      <c r="N1470" s="74">
        <v>6</v>
      </c>
      <c r="O1470" s="74">
        <v>7</v>
      </c>
      <c r="P1470" s="74">
        <v>8</v>
      </c>
      <c r="Q1470" s="74">
        <v>9</v>
      </c>
      <c r="R1470" s="74">
        <v>10</v>
      </c>
      <c r="S1470" s="74">
        <v>11</v>
      </c>
      <c r="T1470" s="74">
        <v>12</v>
      </c>
      <c r="U1470" s="74">
        <v>13</v>
      </c>
      <c r="V1470" s="74">
        <v>14</v>
      </c>
      <c r="W1470" s="74">
        <v>15</v>
      </c>
      <c r="X1470" s="74">
        <v>16</v>
      </c>
      <c r="Y1470" s="74">
        <v>17</v>
      </c>
      <c r="Z1470" s="74">
        <v>18</v>
      </c>
      <c r="AA1470" s="74">
        <v>19</v>
      </c>
      <c r="AB1470" s="74">
        <v>20</v>
      </c>
      <c r="AC1470" s="74">
        <v>21</v>
      </c>
      <c r="AD1470" s="74">
        <v>22</v>
      </c>
      <c r="AE1470" s="74">
        <v>23</v>
      </c>
      <c r="AF1470" s="74">
        <v>24</v>
      </c>
      <c r="AG1470" s="74">
        <v>25</v>
      </c>
      <c r="AH1470" s="74">
        <v>26</v>
      </c>
      <c r="AI1470" s="74">
        <v>27</v>
      </c>
      <c r="AJ1470" s="74">
        <v>28</v>
      </c>
      <c r="AK1470" s="74">
        <v>29</v>
      </c>
      <c r="AL1470" s="74">
        <v>30</v>
      </c>
      <c r="AM1470" s="74">
        <v>31</v>
      </c>
      <c r="AN1470" s="74">
        <v>32</v>
      </c>
      <c r="AO1470" s="74">
        <v>33</v>
      </c>
      <c r="AP1470" s="74">
        <v>34</v>
      </c>
      <c r="AQ1470" s="74">
        <v>35</v>
      </c>
      <c r="AR1470" s="74">
        <v>36</v>
      </c>
      <c r="AS1470" s="74">
        <v>37</v>
      </c>
      <c r="AT1470" s="74">
        <v>38</v>
      </c>
      <c r="AU1470" s="74">
        <v>39</v>
      </c>
      <c r="AV1470" s="74">
        <v>40</v>
      </c>
      <c r="AW1470" s="74">
        <v>41</v>
      </c>
      <c r="AX1470" s="74">
        <v>42</v>
      </c>
      <c r="AY1470" s="74">
        <v>43</v>
      </c>
      <c r="AZ1470" s="74">
        <v>44</v>
      </c>
      <c r="BA1470" s="74">
        <v>45</v>
      </c>
      <c r="BB1470" s="74">
        <v>46</v>
      </c>
      <c r="BC1470" s="74">
        <v>47</v>
      </c>
      <c r="BD1470" s="74">
        <v>48</v>
      </c>
      <c r="BE1470" s="74">
        <v>49</v>
      </c>
      <c r="BF1470" s="74">
        <v>50</v>
      </c>
      <c r="BG1470" s="74">
        <v>51</v>
      </c>
      <c r="BH1470" s="74">
        <v>52</v>
      </c>
    </row>
    <row r="1471" spans="1:60" ht="12.75" x14ac:dyDescent="0.2">
      <c r="A1471" s="2231"/>
      <c r="B1471" s="2231"/>
      <c r="C1471" s="2231"/>
      <c r="D1471" s="2231"/>
      <c r="E1471" s="2231"/>
      <c r="F1471" s="2246"/>
      <c r="G1471" s="2241"/>
      <c r="H1471" s="2241"/>
      <c r="I1471" s="75">
        <v>26</v>
      </c>
      <c r="J1471" s="75">
        <v>2</v>
      </c>
      <c r="K1471" s="75">
        <v>9</v>
      </c>
      <c r="L1471" s="75">
        <v>16</v>
      </c>
      <c r="M1471" s="75">
        <v>23</v>
      </c>
      <c r="N1471" s="75">
        <v>30</v>
      </c>
      <c r="O1471" s="75">
        <v>6</v>
      </c>
      <c r="P1471" s="75">
        <v>13</v>
      </c>
      <c r="Q1471" s="75">
        <v>20</v>
      </c>
      <c r="R1471" s="75">
        <v>27</v>
      </c>
      <c r="S1471" s="75">
        <v>4</v>
      </c>
      <c r="T1471" s="75">
        <v>11</v>
      </c>
      <c r="U1471" s="75">
        <v>18</v>
      </c>
      <c r="V1471" s="75">
        <v>25</v>
      </c>
      <c r="W1471" s="75">
        <v>1</v>
      </c>
      <c r="X1471" s="75">
        <v>8</v>
      </c>
      <c r="Y1471" s="75">
        <v>15</v>
      </c>
      <c r="Z1471" s="75">
        <v>22</v>
      </c>
      <c r="AA1471" s="75">
        <v>29</v>
      </c>
      <c r="AB1471" s="75">
        <v>6</v>
      </c>
      <c r="AC1471" s="75">
        <v>13</v>
      </c>
      <c r="AD1471" s="75">
        <v>20</v>
      </c>
      <c r="AE1471" s="75">
        <v>27</v>
      </c>
      <c r="AF1471" s="75">
        <v>3</v>
      </c>
      <c r="AG1471" s="75">
        <v>10</v>
      </c>
      <c r="AH1471" s="75">
        <v>17</v>
      </c>
      <c r="AI1471" s="75">
        <v>24</v>
      </c>
      <c r="AJ1471" s="75">
        <v>31</v>
      </c>
      <c r="AK1471" s="75">
        <v>7</v>
      </c>
      <c r="AL1471" s="75">
        <v>14</v>
      </c>
      <c r="AM1471" s="75">
        <v>21</v>
      </c>
      <c r="AN1471" s="75">
        <v>28</v>
      </c>
      <c r="AO1471" s="75">
        <v>7</v>
      </c>
      <c r="AP1471" s="75">
        <v>14</v>
      </c>
      <c r="AQ1471" s="75">
        <v>21</v>
      </c>
      <c r="AR1471" s="75">
        <v>28</v>
      </c>
      <c r="AS1471" s="75">
        <v>4</v>
      </c>
      <c r="AT1471" s="75">
        <v>11</v>
      </c>
      <c r="AU1471" s="75">
        <v>18</v>
      </c>
      <c r="AV1471" s="75">
        <v>25</v>
      </c>
      <c r="AW1471" s="75">
        <v>2</v>
      </c>
      <c r="AX1471" s="75">
        <v>9</v>
      </c>
      <c r="AY1471" s="75">
        <v>16</v>
      </c>
      <c r="AZ1471" s="75">
        <v>23</v>
      </c>
      <c r="BA1471" s="75">
        <v>30</v>
      </c>
      <c r="BB1471" s="75">
        <v>6</v>
      </c>
      <c r="BC1471" s="75">
        <v>13</v>
      </c>
      <c r="BD1471" s="75">
        <v>20</v>
      </c>
      <c r="BE1471" s="75">
        <v>27</v>
      </c>
      <c r="BF1471" s="75">
        <v>4</v>
      </c>
      <c r="BG1471" s="75">
        <v>11</v>
      </c>
      <c r="BH1471" s="75">
        <v>18</v>
      </c>
    </row>
    <row r="1472" spans="1:60" ht="12.75" x14ac:dyDescent="0.2">
      <c r="A1472" s="2231"/>
      <c r="B1472" s="2231"/>
      <c r="C1472" s="2231"/>
      <c r="D1472" s="2231"/>
      <c r="E1472" s="2231"/>
      <c r="F1472" s="2246"/>
      <c r="G1472" s="2241"/>
      <c r="H1472" s="2241"/>
      <c r="I1472" s="75">
        <v>1</v>
      </c>
      <c r="J1472" s="75">
        <v>8</v>
      </c>
      <c r="K1472" s="75">
        <v>15</v>
      </c>
      <c r="L1472" s="75">
        <v>22</v>
      </c>
      <c r="M1472" s="75">
        <v>29</v>
      </c>
      <c r="N1472" s="75">
        <v>5</v>
      </c>
      <c r="O1472" s="75">
        <v>12</v>
      </c>
      <c r="P1472" s="75">
        <v>19</v>
      </c>
      <c r="Q1472" s="75">
        <v>26</v>
      </c>
      <c r="R1472" s="75">
        <v>3</v>
      </c>
      <c r="S1472" s="75">
        <v>10</v>
      </c>
      <c r="T1472" s="75">
        <v>17</v>
      </c>
      <c r="U1472" s="75">
        <v>24</v>
      </c>
      <c r="V1472" s="75">
        <v>31</v>
      </c>
      <c r="W1472" s="75">
        <v>7</v>
      </c>
      <c r="X1472" s="75">
        <v>14</v>
      </c>
      <c r="Y1472" s="75">
        <v>21</v>
      </c>
      <c r="Z1472" s="75">
        <v>28</v>
      </c>
      <c r="AA1472" s="75">
        <v>5</v>
      </c>
      <c r="AB1472" s="75">
        <v>12</v>
      </c>
      <c r="AC1472" s="75">
        <v>19</v>
      </c>
      <c r="AD1472" s="75">
        <v>26</v>
      </c>
      <c r="AE1472" s="75">
        <v>2</v>
      </c>
      <c r="AF1472" s="75">
        <v>9</v>
      </c>
      <c r="AG1472" s="75">
        <v>16</v>
      </c>
      <c r="AH1472" s="75">
        <v>23</v>
      </c>
      <c r="AI1472" s="75">
        <v>30</v>
      </c>
      <c r="AJ1472" s="75">
        <v>6</v>
      </c>
      <c r="AK1472" s="75">
        <v>13</v>
      </c>
      <c r="AL1472" s="75">
        <v>20</v>
      </c>
      <c r="AM1472" s="75">
        <v>27</v>
      </c>
      <c r="AN1472" s="75">
        <v>6</v>
      </c>
      <c r="AO1472" s="75">
        <v>13</v>
      </c>
      <c r="AP1472" s="75">
        <v>20</v>
      </c>
      <c r="AQ1472" s="75">
        <v>27</v>
      </c>
      <c r="AR1472" s="75">
        <v>3</v>
      </c>
      <c r="AS1472" s="75">
        <v>10</v>
      </c>
      <c r="AT1472" s="75">
        <v>17</v>
      </c>
      <c r="AU1472" s="75">
        <v>24</v>
      </c>
      <c r="AV1472" s="75">
        <v>1</v>
      </c>
      <c r="AW1472" s="75">
        <v>8</v>
      </c>
      <c r="AX1472" s="75">
        <v>15</v>
      </c>
      <c r="AY1472" s="75">
        <v>22</v>
      </c>
      <c r="AZ1472" s="75">
        <v>29</v>
      </c>
      <c r="BA1472" s="75">
        <v>5</v>
      </c>
      <c r="BB1472" s="75">
        <v>12</v>
      </c>
      <c r="BC1472" s="75">
        <v>19</v>
      </c>
      <c r="BD1472" s="75">
        <v>26</v>
      </c>
      <c r="BE1472" s="75">
        <v>3</v>
      </c>
      <c r="BF1472" s="75">
        <v>10</v>
      </c>
      <c r="BG1472" s="75">
        <v>17</v>
      </c>
      <c r="BH1472" s="75">
        <v>24</v>
      </c>
    </row>
    <row r="1473" spans="1:60" s="419" customFormat="1" ht="17.25" customHeight="1" x14ac:dyDescent="0.2">
      <c r="A1473" s="2242">
        <v>1</v>
      </c>
      <c r="B1473" s="544" t="s">
        <v>1256</v>
      </c>
      <c r="C1473" s="545" t="s">
        <v>56</v>
      </c>
      <c r="D1473" s="546" t="s">
        <v>1257</v>
      </c>
      <c r="E1473" s="547">
        <v>73</v>
      </c>
      <c r="F1473" s="784">
        <v>73</v>
      </c>
      <c r="G1473" s="548" t="s">
        <v>356</v>
      </c>
      <c r="H1473" s="549" t="s">
        <v>355</v>
      </c>
      <c r="I1473" s="550"/>
      <c r="J1473" s="550"/>
      <c r="K1473" s="550"/>
      <c r="L1473" s="550"/>
      <c r="M1473" s="550">
        <v>33</v>
      </c>
      <c r="N1473" s="550">
        <v>40</v>
      </c>
      <c r="O1473" s="550"/>
      <c r="P1473" s="550"/>
      <c r="Q1473" s="550"/>
      <c r="R1473" s="550"/>
      <c r="S1473" s="550"/>
      <c r="T1473" s="550"/>
      <c r="U1473" s="550"/>
      <c r="V1473" s="550"/>
      <c r="W1473" s="550"/>
      <c r="X1473" s="550"/>
      <c r="Y1473" s="550"/>
      <c r="Z1473" s="550"/>
      <c r="AA1473" s="550"/>
      <c r="AB1473" s="109"/>
      <c r="AC1473" s="109"/>
      <c r="AD1473" s="109"/>
      <c r="AE1473" s="109"/>
      <c r="AF1473" s="109"/>
      <c r="AG1473" s="109"/>
      <c r="AH1473" s="109"/>
      <c r="AI1473" s="551"/>
      <c r="AJ1473" s="552"/>
      <c r="AK1473" s="553"/>
      <c r="AL1473" s="109"/>
      <c r="AM1473" s="109"/>
      <c r="AN1473" s="109"/>
      <c r="AO1473" s="109"/>
      <c r="AP1473" s="109"/>
      <c r="AQ1473" s="109"/>
      <c r="AR1473" s="109"/>
      <c r="AS1473" s="109"/>
      <c r="AT1473" s="109"/>
      <c r="AU1473" s="109"/>
      <c r="AV1473" s="109"/>
      <c r="AW1473" s="109"/>
      <c r="AX1473" s="109"/>
      <c r="AY1473" s="109"/>
      <c r="AZ1473" s="109"/>
      <c r="BA1473" s="109"/>
      <c r="BB1473" s="109"/>
      <c r="BC1473" s="109"/>
      <c r="BD1473" s="551"/>
      <c r="BE1473" s="552"/>
      <c r="BF1473" s="552"/>
      <c r="BG1473" s="552"/>
      <c r="BH1473" s="553"/>
    </row>
    <row r="1474" spans="1:60" s="419" customFormat="1" ht="17.25" customHeight="1" x14ac:dyDescent="0.2">
      <c r="A1474" s="2243"/>
      <c r="B1474" s="554" t="s">
        <v>1256</v>
      </c>
      <c r="C1474" s="555" t="s">
        <v>37</v>
      </c>
      <c r="D1474" s="556" t="s">
        <v>1258</v>
      </c>
      <c r="E1474" s="557">
        <v>90</v>
      </c>
      <c r="F1474" s="785">
        <v>90</v>
      </c>
      <c r="G1474" s="116" t="s">
        <v>353</v>
      </c>
      <c r="H1474" s="549" t="s">
        <v>354</v>
      </c>
      <c r="I1474" s="109"/>
      <c r="J1474" s="109"/>
      <c r="K1474" s="109"/>
      <c r="L1474" s="109"/>
      <c r="M1474" s="109"/>
      <c r="N1474" s="109"/>
      <c r="O1474" s="109">
        <v>30</v>
      </c>
      <c r="P1474" s="109">
        <v>30</v>
      </c>
      <c r="Q1474" s="109">
        <v>30</v>
      </c>
      <c r="R1474" s="109"/>
      <c r="S1474" s="109"/>
      <c r="T1474" s="109"/>
      <c r="U1474" s="109"/>
      <c r="V1474" s="109"/>
      <c r="W1474" s="109"/>
      <c r="X1474" s="109"/>
      <c r="Y1474" s="109"/>
      <c r="Z1474" s="414"/>
      <c r="AA1474" s="414"/>
      <c r="AB1474" s="414"/>
      <c r="AC1474" s="109"/>
      <c r="AD1474" s="109"/>
      <c r="AE1474" s="109"/>
      <c r="AF1474" s="109"/>
      <c r="AG1474" s="109"/>
      <c r="AH1474" s="109"/>
      <c r="AI1474" s="551"/>
      <c r="AJ1474" s="552"/>
      <c r="AK1474" s="553"/>
      <c r="AL1474" s="109"/>
      <c r="AM1474" s="109"/>
      <c r="AN1474" s="109"/>
      <c r="AO1474" s="109"/>
      <c r="AP1474" s="109"/>
      <c r="AQ1474" s="109"/>
      <c r="AR1474" s="109"/>
      <c r="AS1474" s="109"/>
      <c r="AT1474" s="109"/>
      <c r="AU1474" s="109"/>
      <c r="AV1474" s="109"/>
      <c r="AW1474" s="109"/>
      <c r="AX1474" s="109"/>
      <c r="AY1474" s="109"/>
      <c r="AZ1474" s="109"/>
      <c r="BA1474" s="109"/>
      <c r="BB1474" s="109"/>
      <c r="BC1474" s="109"/>
      <c r="BD1474" s="551"/>
      <c r="BE1474" s="552"/>
      <c r="BF1474" s="552"/>
      <c r="BG1474" s="552"/>
      <c r="BH1474" s="553"/>
    </row>
    <row r="1475" spans="1:60" s="419" customFormat="1" ht="17.25" customHeight="1" x14ac:dyDescent="0.2">
      <c r="A1475" s="2243"/>
      <c r="B1475" s="554" t="s">
        <v>1256</v>
      </c>
      <c r="C1475" s="555" t="s">
        <v>112</v>
      </c>
      <c r="D1475" s="556" t="s">
        <v>1259</v>
      </c>
      <c r="E1475" s="557">
        <v>60</v>
      </c>
      <c r="F1475" s="785">
        <v>60</v>
      </c>
      <c r="G1475" s="116" t="s">
        <v>353</v>
      </c>
      <c r="H1475" s="549" t="s">
        <v>354</v>
      </c>
      <c r="I1475" s="109"/>
      <c r="J1475" s="109"/>
      <c r="K1475" s="109"/>
      <c r="L1475" s="109"/>
      <c r="M1475" s="109"/>
      <c r="N1475" s="109"/>
      <c r="O1475" s="109"/>
      <c r="P1475" s="109"/>
      <c r="Q1475" s="109"/>
      <c r="R1475" s="109">
        <v>30</v>
      </c>
      <c r="S1475" s="109">
        <v>30</v>
      </c>
      <c r="T1475" s="109"/>
      <c r="U1475" s="109"/>
      <c r="V1475" s="109"/>
      <c r="W1475" s="109"/>
      <c r="X1475" s="109"/>
      <c r="Y1475" s="109"/>
      <c r="Z1475" s="414"/>
      <c r="AA1475" s="414"/>
      <c r="AB1475" s="414"/>
      <c r="AC1475" s="109"/>
      <c r="AD1475" s="109"/>
      <c r="AE1475" s="109"/>
      <c r="AF1475" s="109"/>
      <c r="AG1475" s="109"/>
      <c r="AH1475" s="109"/>
      <c r="AI1475" s="551"/>
      <c r="AJ1475" s="552"/>
      <c r="AK1475" s="553"/>
      <c r="AL1475" s="109"/>
      <c r="AM1475" s="109"/>
      <c r="AN1475" s="109"/>
      <c r="AO1475" s="109"/>
      <c r="AP1475" s="109"/>
      <c r="AQ1475" s="109"/>
      <c r="AR1475" s="109"/>
      <c r="AS1475" s="109"/>
      <c r="AT1475" s="109"/>
      <c r="AU1475" s="109"/>
      <c r="AV1475" s="109"/>
      <c r="AW1475" s="109"/>
      <c r="AX1475" s="109"/>
      <c r="AY1475" s="109"/>
      <c r="AZ1475" s="109"/>
      <c r="BA1475" s="109"/>
      <c r="BB1475" s="109"/>
      <c r="BC1475" s="109"/>
      <c r="BD1475" s="551"/>
      <c r="BE1475" s="552"/>
      <c r="BF1475" s="552"/>
      <c r="BG1475" s="552"/>
      <c r="BH1475" s="553"/>
    </row>
    <row r="1476" spans="1:60" s="419" customFormat="1" ht="17.25" customHeight="1" x14ac:dyDescent="0.2">
      <c r="A1476" s="2243"/>
      <c r="B1476" s="554" t="s">
        <v>1256</v>
      </c>
      <c r="C1476" s="555" t="s">
        <v>66</v>
      </c>
      <c r="D1476" s="556" t="s">
        <v>1260</v>
      </c>
      <c r="E1476" s="557">
        <v>60</v>
      </c>
      <c r="F1476" s="785">
        <v>60</v>
      </c>
      <c r="G1476" s="548" t="s">
        <v>356</v>
      </c>
      <c r="H1476" s="549" t="s">
        <v>355</v>
      </c>
      <c r="I1476" s="109"/>
      <c r="J1476" s="109"/>
      <c r="K1476" s="109"/>
      <c r="L1476" s="109"/>
      <c r="M1476" s="109"/>
      <c r="N1476" s="109"/>
      <c r="O1476" s="109"/>
      <c r="P1476" s="109"/>
      <c r="Q1476" s="109"/>
      <c r="R1476" s="109"/>
      <c r="S1476" s="109"/>
      <c r="T1476" s="109">
        <v>30</v>
      </c>
      <c r="U1476" s="109">
        <v>30</v>
      </c>
      <c r="V1476" s="109"/>
      <c r="W1476" s="109"/>
      <c r="X1476" s="109"/>
      <c r="Y1476" s="109"/>
      <c r="Z1476" s="414"/>
      <c r="AA1476" s="414"/>
      <c r="AB1476" s="414"/>
      <c r="AC1476" s="109"/>
      <c r="AD1476" s="109"/>
      <c r="AE1476" s="109"/>
      <c r="AF1476" s="109"/>
      <c r="AG1476" s="109"/>
      <c r="AH1476" s="109"/>
      <c r="AI1476" s="551"/>
      <c r="AJ1476" s="552"/>
      <c r="AK1476" s="553"/>
      <c r="AL1476" s="109"/>
      <c r="AM1476" s="109"/>
      <c r="AN1476" s="109"/>
      <c r="AO1476" s="109"/>
      <c r="AP1476" s="109"/>
      <c r="AQ1476" s="109"/>
      <c r="AR1476" s="109"/>
      <c r="AS1476" s="109"/>
      <c r="AT1476" s="109"/>
      <c r="AU1476" s="109"/>
      <c r="AV1476" s="109"/>
      <c r="AW1476" s="109"/>
      <c r="AX1476" s="109"/>
      <c r="AY1476" s="109"/>
      <c r="AZ1476" s="109"/>
      <c r="BA1476" s="109"/>
      <c r="BB1476" s="109"/>
      <c r="BC1476" s="109"/>
      <c r="BD1476" s="551"/>
      <c r="BE1476" s="552"/>
      <c r="BF1476" s="552"/>
      <c r="BG1476" s="552"/>
      <c r="BH1476" s="553"/>
    </row>
    <row r="1477" spans="1:60" s="419" customFormat="1" ht="17.25" customHeight="1" x14ac:dyDescent="0.2">
      <c r="A1477" s="2243"/>
      <c r="B1477" s="554" t="s">
        <v>1256</v>
      </c>
      <c r="C1477" s="558" t="s">
        <v>40</v>
      </c>
      <c r="D1477" s="559" t="s">
        <v>10</v>
      </c>
      <c r="E1477" s="560">
        <v>14</v>
      </c>
      <c r="F1477" s="786">
        <v>14</v>
      </c>
      <c r="G1477" s="116" t="s">
        <v>353</v>
      </c>
      <c r="H1477" s="549" t="s">
        <v>354</v>
      </c>
      <c r="I1477" s="109"/>
      <c r="J1477" s="109"/>
      <c r="K1477" s="109"/>
      <c r="L1477" s="109"/>
      <c r="M1477" s="109"/>
      <c r="N1477" s="109"/>
      <c r="O1477" s="109"/>
      <c r="P1477" s="109"/>
      <c r="Q1477" s="109"/>
      <c r="R1477" s="109"/>
      <c r="S1477" s="109"/>
      <c r="T1477" s="109"/>
      <c r="U1477" s="109"/>
      <c r="V1477" s="109"/>
      <c r="W1477" s="109"/>
      <c r="X1477" s="109"/>
      <c r="Y1477" s="109"/>
      <c r="Z1477" s="414"/>
      <c r="AA1477" s="414"/>
      <c r="AB1477" s="414"/>
      <c r="AC1477" s="109"/>
      <c r="AD1477" s="109"/>
      <c r="AE1477" s="109"/>
      <c r="AF1477" s="109"/>
      <c r="AG1477" s="109"/>
      <c r="AH1477" s="109"/>
      <c r="AI1477" s="551"/>
      <c r="AJ1477" s="552"/>
      <c r="AK1477" s="553"/>
      <c r="AL1477" s="109"/>
      <c r="AM1477" s="109"/>
      <c r="AN1477" s="109"/>
      <c r="AO1477" s="109"/>
      <c r="AP1477" s="109"/>
      <c r="AQ1477" s="109"/>
      <c r="AR1477" s="109"/>
      <c r="AS1477" s="109"/>
      <c r="AT1477" s="109"/>
      <c r="AU1477" s="109"/>
      <c r="AV1477" s="109"/>
      <c r="AW1477" s="109"/>
      <c r="AX1477" s="109"/>
      <c r="AY1477" s="109"/>
      <c r="AZ1477" s="109"/>
      <c r="BA1477" s="109"/>
      <c r="BB1477" s="109"/>
      <c r="BC1477" s="109"/>
      <c r="BD1477" s="551"/>
      <c r="BE1477" s="552"/>
      <c r="BF1477" s="552"/>
      <c r="BG1477" s="552"/>
      <c r="BH1477" s="553"/>
    </row>
    <row r="1478" spans="1:60" s="573" customFormat="1" ht="17.25" customHeight="1" x14ac:dyDescent="0.2">
      <c r="A1478" s="2244"/>
      <c r="B1478" s="561"/>
      <c r="C1478" s="562"/>
      <c r="D1478" s="442" t="s">
        <v>843</v>
      </c>
      <c r="E1478" s="442">
        <f>SUM(E1473:E1477)</f>
        <v>297</v>
      </c>
      <c r="F1478" s="771">
        <f>SUM(F1473:F1477)</f>
        <v>297</v>
      </c>
      <c r="G1478" s="563"/>
      <c r="H1478" s="564"/>
      <c r="I1478" s="565"/>
      <c r="J1478" s="566">
        <f>SUM(J1473:J1477)</f>
        <v>0</v>
      </c>
      <c r="K1478" s="566">
        <f t="shared" ref="K1478:AH1478" si="124">SUM(K1473:K1477)</f>
        <v>0</v>
      </c>
      <c r="L1478" s="566">
        <f>SUM(L1473:L1477)</f>
        <v>0</v>
      </c>
      <c r="M1478" s="566">
        <f t="shared" si="124"/>
        <v>33</v>
      </c>
      <c r="N1478" s="566">
        <f t="shared" si="124"/>
        <v>40</v>
      </c>
      <c r="O1478" s="566">
        <f t="shared" si="124"/>
        <v>30</v>
      </c>
      <c r="P1478" s="566">
        <f t="shared" si="124"/>
        <v>30</v>
      </c>
      <c r="Q1478" s="566">
        <f t="shared" si="124"/>
        <v>30</v>
      </c>
      <c r="R1478" s="566">
        <f t="shared" si="124"/>
        <v>30</v>
      </c>
      <c r="S1478" s="566">
        <f t="shared" si="124"/>
        <v>30</v>
      </c>
      <c r="T1478" s="566">
        <f t="shared" si="124"/>
        <v>30</v>
      </c>
      <c r="U1478" s="566">
        <f t="shared" si="124"/>
        <v>30</v>
      </c>
      <c r="V1478" s="566">
        <f t="shared" si="124"/>
        <v>0</v>
      </c>
      <c r="W1478" s="566">
        <f t="shared" si="124"/>
        <v>0</v>
      </c>
      <c r="X1478" s="566">
        <f t="shared" si="124"/>
        <v>0</v>
      </c>
      <c r="Y1478" s="566">
        <f t="shared" si="124"/>
        <v>0</v>
      </c>
      <c r="Z1478" s="566">
        <f t="shared" si="124"/>
        <v>0</v>
      </c>
      <c r="AA1478" s="566">
        <f t="shared" si="124"/>
        <v>0</v>
      </c>
      <c r="AB1478" s="566">
        <f t="shared" si="124"/>
        <v>0</v>
      </c>
      <c r="AC1478" s="566">
        <f t="shared" si="124"/>
        <v>0</v>
      </c>
      <c r="AD1478" s="566">
        <f t="shared" si="124"/>
        <v>0</v>
      </c>
      <c r="AE1478" s="566">
        <f t="shared" si="124"/>
        <v>0</v>
      </c>
      <c r="AF1478" s="566">
        <f t="shared" si="124"/>
        <v>0</v>
      </c>
      <c r="AG1478" s="566">
        <f t="shared" si="124"/>
        <v>0</v>
      </c>
      <c r="AH1478" s="566">
        <f t="shared" si="124"/>
        <v>0</v>
      </c>
      <c r="AI1478" s="567"/>
      <c r="AJ1478" s="568"/>
      <c r="AK1478" s="569"/>
      <c r="AL1478" s="566"/>
      <c r="AM1478" s="566"/>
      <c r="AN1478" s="566"/>
      <c r="AO1478" s="566"/>
      <c r="AP1478" s="566"/>
      <c r="AQ1478" s="566"/>
      <c r="AR1478" s="566"/>
      <c r="AS1478" s="566"/>
      <c r="AT1478" s="566"/>
      <c r="AU1478" s="566"/>
      <c r="AV1478" s="566"/>
      <c r="AW1478" s="566"/>
      <c r="AX1478" s="566"/>
      <c r="AY1478" s="566"/>
      <c r="AZ1478" s="566"/>
      <c r="BA1478" s="566"/>
      <c r="BB1478" s="566"/>
      <c r="BC1478" s="566"/>
      <c r="BD1478" s="570"/>
      <c r="BE1478" s="571"/>
      <c r="BF1478" s="571"/>
      <c r="BG1478" s="571"/>
      <c r="BH1478" s="572"/>
    </row>
    <row r="1479" spans="1:60" s="573" customFormat="1" ht="17.25" customHeight="1" x14ac:dyDescent="0.2">
      <c r="A1479" s="2242">
        <v>2</v>
      </c>
      <c r="B1479" s="574" t="s">
        <v>1261</v>
      </c>
      <c r="C1479" s="407" t="s">
        <v>56</v>
      </c>
      <c r="D1479" s="407" t="s">
        <v>10</v>
      </c>
      <c r="E1479" s="575">
        <v>14</v>
      </c>
      <c r="F1479" s="787">
        <v>14</v>
      </c>
      <c r="G1479" s="116" t="s">
        <v>365</v>
      </c>
      <c r="H1479" s="116" t="s">
        <v>364</v>
      </c>
      <c r="I1479" s="77"/>
      <c r="J1479" s="576"/>
      <c r="K1479" s="576"/>
      <c r="L1479" s="576"/>
      <c r="M1479" s="576"/>
      <c r="N1479" s="576"/>
      <c r="O1479" s="576"/>
      <c r="P1479" s="576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  <c r="AA1479" s="576"/>
      <c r="AB1479" s="576"/>
      <c r="AC1479" s="576"/>
      <c r="AD1479" s="576"/>
      <c r="AE1479" s="576"/>
      <c r="AF1479" s="576"/>
      <c r="AG1479" s="576"/>
      <c r="AH1479" s="576"/>
      <c r="AI1479" s="577"/>
      <c r="AJ1479" s="578"/>
      <c r="AK1479" s="579"/>
      <c r="AL1479" s="576"/>
      <c r="AM1479" s="576"/>
      <c r="AN1479" s="576"/>
      <c r="AO1479" s="576"/>
      <c r="AP1479" s="576"/>
      <c r="AQ1479" s="576"/>
      <c r="AR1479" s="576"/>
      <c r="AS1479" s="576"/>
      <c r="AT1479" s="576"/>
      <c r="AU1479" s="576"/>
      <c r="AV1479" s="576"/>
      <c r="AW1479" s="576"/>
      <c r="AX1479" s="576"/>
      <c r="AY1479" s="576"/>
      <c r="AZ1479" s="576"/>
      <c r="BA1479" s="576"/>
      <c r="BB1479" s="576"/>
      <c r="BC1479" s="576"/>
      <c r="BD1479" s="551"/>
      <c r="BE1479" s="552"/>
      <c r="BF1479" s="552"/>
      <c r="BG1479" s="552"/>
      <c r="BH1479" s="553"/>
    </row>
    <row r="1480" spans="1:60" s="573" customFormat="1" ht="17.25" customHeight="1" x14ac:dyDescent="0.2">
      <c r="A1480" s="2244"/>
      <c r="B1480" s="561"/>
      <c r="C1480" s="562"/>
      <c r="D1480" s="442" t="s">
        <v>843</v>
      </c>
      <c r="E1480" s="442">
        <f>SUM(E1474:E1478)</f>
        <v>521</v>
      </c>
      <c r="F1480" s="771">
        <f>SUM(F1474:F1478)</f>
        <v>521</v>
      </c>
      <c r="G1480" s="563"/>
      <c r="H1480" s="564"/>
      <c r="I1480" s="565"/>
      <c r="J1480" s="566">
        <f t="shared" ref="J1480:AH1480" si="125">SUM(J1479)</f>
        <v>0</v>
      </c>
      <c r="K1480" s="566">
        <f t="shared" si="125"/>
        <v>0</v>
      </c>
      <c r="L1480" s="566">
        <f t="shared" si="125"/>
        <v>0</v>
      </c>
      <c r="M1480" s="566">
        <f t="shared" si="125"/>
        <v>0</v>
      </c>
      <c r="N1480" s="566">
        <f t="shared" si="125"/>
        <v>0</v>
      </c>
      <c r="O1480" s="566">
        <f t="shared" si="125"/>
        <v>0</v>
      </c>
      <c r="P1480" s="566">
        <f t="shared" si="125"/>
        <v>0</v>
      </c>
      <c r="Q1480" s="566">
        <f t="shared" si="125"/>
        <v>0</v>
      </c>
      <c r="R1480" s="566">
        <f t="shared" si="125"/>
        <v>0</v>
      </c>
      <c r="S1480" s="566">
        <f t="shared" si="125"/>
        <v>0</v>
      </c>
      <c r="T1480" s="566">
        <f t="shared" si="125"/>
        <v>0</v>
      </c>
      <c r="U1480" s="566">
        <f t="shared" si="125"/>
        <v>0</v>
      </c>
      <c r="V1480" s="566">
        <f t="shared" si="125"/>
        <v>0</v>
      </c>
      <c r="W1480" s="566">
        <f t="shared" si="125"/>
        <v>0</v>
      </c>
      <c r="X1480" s="566">
        <f t="shared" si="125"/>
        <v>0</v>
      </c>
      <c r="Y1480" s="566">
        <f t="shared" si="125"/>
        <v>0</v>
      </c>
      <c r="Z1480" s="566">
        <f t="shared" si="125"/>
        <v>0</v>
      </c>
      <c r="AA1480" s="566">
        <f t="shared" si="125"/>
        <v>0</v>
      </c>
      <c r="AB1480" s="566">
        <f t="shared" si="125"/>
        <v>0</v>
      </c>
      <c r="AC1480" s="566">
        <f t="shared" si="125"/>
        <v>0</v>
      </c>
      <c r="AD1480" s="566">
        <f t="shared" si="125"/>
        <v>0</v>
      </c>
      <c r="AE1480" s="566">
        <f t="shared" si="125"/>
        <v>0</v>
      </c>
      <c r="AF1480" s="566">
        <f t="shared" si="125"/>
        <v>0</v>
      </c>
      <c r="AG1480" s="566">
        <f t="shared" si="125"/>
        <v>0</v>
      </c>
      <c r="AH1480" s="566">
        <f t="shared" si="125"/>
        <v>0</v>
      </c>
      <c r="AI1480" s="567"/>
      <c r="AJ1480" s="568"/>
      <c r="AK1480" s="569"/>
      <c r="AL1480" s="566"/>
      <c r="AM1480" s="566"/>
      <c r="AN1480" s="566"/>
      <c r="AO1480" s="566"/>
      <c r="AP1480" s="566"/>
      <c r="AQ1480" s="566"/>
      <c r="AR1480" s="566"/>
      <c r="AS1480" s="566"/>
      <c r="AT1480" s="566"/>
      <c r="AU1480" s="566"/>
      <c r="AV1480" s="566"/>
      <c r="AW1480" s="566"/>
      <c r="AX1480" s="566"/>
      <c r="AY1480" s="566"/>
      <c r="AZ1480" s="566"/>
      <c r="BA1480" s="566"/>
      <c r="BB1480" s="566"/>
      <c r="BC1480" s="566"/>
      <c r="BD1480" s="570"/>
      <c r="BE1480" s="571"/>
      <c r="BF1480" s="571"/>
      <c r="BG1480" s="571"/>
      <c r="BH1480" s="572"/>
    </row>
    <row r="1481" spans="1:60" s="589" customFormat="1" ht="17.25" customHeight="1" x14ac:dyDescent="0.25">
      <c r="A1481" s="580"/>
      <c r="B1481" s="581" t="s">
        <v>634</v>
      </c>
      <c r="C1481" s="582" t="s">
        <v>157</v>
      </c>
      <c r="D1481" s="583" t="s">
        <v>124</v>
      </c>
      <c r="E1481" s="441">
        <f>SUM(I1481:AH1481)</f>
        <v>45</v>
      </c>
      <c r="F1481" s="441">
        <f>SUM(J1481:AI1481)</f>
        <v>45</v>
      </c>
      <c r="G1481" s="584" t="s">
        <v>368</v>
      </c>
      <c r="H1481" s="585" t="s">
        <v>127</v>
      </c>
      <c r="I1481" s="586"/>
      <c r="J1481" s="586">
        <v>12</v>
      </c>
      <c r="K1481" s="586">
        <v>12</v>
      </c>
      <c r="L1481" s="586">
        <v>12</v>
      </c>
      <c r="M1481" s="586">
        <v>9</v>
      </c>
      <c r="N1481" s="586"/>
      <c r="O1481" s="586"/>
      <c r="P1481" s="586"/>
      <c r="Q1481" s="586"/>
      <c r="R1481" s="586"/>
      <c r="S1481" s="586"/>
      <c r="T1481" s="586"/>
      <c r="U1481" s="586"/>
      <c r="V1481" s="586"/>
      <c r="W1481" s="586"/>
      <c r="X1481" s="586"/>
      <c r="Y1481" s="586"/>
      <c r="Z1481" s="586"/>
      <c r="AA1481" s="586"/>
      <c r="AB1481" s="587"/>
      <c r="AC1481" s="587"/>
      <c r="AD1481" s="587"/>
      <c r="AE1481" s="587"/>
      <c r="AF1481" s="587"/>
      <c r="AG1481" s="587"/>
      <c r="AH1481" s="587"/>
      <c r="AI1481" s="588"/>
      <c r="AK1481" s="590"/>
      <c r="AL1481" s="587"/>
      <c r="AM1481" s="587"/>
      <c r="AN1481" s="587"/>
      <c r="AO1481" s="587"/>
      <c r="AP1481" s="587"/>
      <c r="AQ1481" s="587"/>
      <c r="AR1481" s="587"/>
      <c r="AS1481" s="587"/>
      <c r="AT1481" s="587"/>
      <c r="AU1481" s="587"/>
      <c r="AV1481" s="587"/>
      <c r="AW1481" s="587"/>
      <c r="AX1481" s="587"/>
      <c r="AY1481" s="587"/>
      <c r="AZ1481" s="587"/>
      <c r="BA1481" s="587"/>
      <c r="BB1481" s="587"/>
      <c r="BC1481" s="587"/>
      <c r="BD1481" s="588"/>
      <c r="BH1481" s="590"/>
    </row>
    <row r="1482" spans="1:60" s="419" customFormat="1" ht="17.25" customHeight="1" x14ac:dyDescent="0.2">
      <c r="A1482" s="2223">
        <v>3</v>
      </c>
      <c r="B1482" s="107" t="s">
        <v>634</v>
      </c>
      <c r="C1482" s="842" t="s">
        <v>98</v>
      </c>
      <c r="D1482" s="843" t="s">
        <v>1262</v>
      </c>
      <c r="E1482" s="844">
        <v>115</v>
      </c>
      <c r="F1482" s="845">
        <v>115</v>
      </c>
      <c r="G1482" s="116" t="s">
        <v>1263</v>
      </c>
      <c r="H1482" s="116" t="s">
        <v>352</v>
      </c>
      <c r="I1482" s="109"/>
      <c r="J1482" s="109"/>
      <c r="K1482" s="109"/>
      <c r="L1482" s="414"/>
      <c r="M1482" s="414">
        <v>20</v>
      </c>
      <c r="N1482" s="414">
        <v>20</v>
      </c>
      <c r="O1482" s="414">
        <v>20</v>
      </c>
      <c r="P1482" s="414">
        <v>30</v>
      </c>
      <c r="Q1482" s="414">
        <v>25</v>
      </c>
      <c r="R1482" s="414"/>
      <c r="S1482" s="414"/>
      <c r="T1482" s="414"/>
      <c r="U1482" s="414"/>
      <c r="V1482" s="414"/>
      <c r="W1482" s="414"/>
      <c r="X1482" s="414"/>
      <c r="Y1482" s="414"/>
      <c r="Z1482" s="414"/>
      <c r="AA1482" s="414"/>
      <c r="AB1482" s="414"/>
      <c r="AC1482" s="414"/>
      <c r="AD1482" s="414"/>
      <c r="AE1482" s="414"/>
      <c r="AF1482" s="414"/>
      <c r="AG1482" s="414"/>
      <c r="AH1482" s="414"/>
      <c r="AI1482" s="591"/>
      <c r="AJ1482" s="592"/>
      <c r="AK1482" s="593"/>
      <c r="AL1482" s="414"/>
      <c r="AM1482" s="414"/>
      <c r="AN1482" s="414"/>
      <c r="AO1482" s="414"/>
      <c r="AP1482" s="414"/>
      <c r="AQ1482" s="414"/>
      <c r="AR1482" s="414"/>
      <c r="AS1482" s="414"/>
      <c r="AT1482" s="414"/>
      <c r="AU1482" s="414"/>
      <c r="AV1482" s="414"/>
      <c r="AW1482" s="414"/>
      <c r="AX1482" s="414"/>
      <c r="AY1482" s="414"/>
      <c r="AZ1482" s="414"/>
      <c r="BA1482" s="414"/>
      <c r="BB1482" s="414"/>
      <c r="BC1482" s="414"/>
      <c r="BD1482" s="551"/>
      <c r="BE1482" s="552"/>
      <c r="BF1482" s="552"/>
      <c r="BG1482" s="552"/>
      <c r="BH1482" s="553"/>
    </row>
    <row r="1483" spans="1:60" s="419" customFormat="1" ht="17.25" customHeight="1" x14ac:dyDescent="0.2">
      <c r="A1483" s="2221"/>
      <c r="B1483" s="107" t="s">
        <v>634</v>
      </c>
      <c r="C1483" s="594" t="s">
        <v>47</v>
      </c>
      <c r="D1483" s="595" t="s">
        <v>1264</v>
      </c>
      <c r="E1483" s="596">
        <v>180</v>
      </c>
      <c r="F1483" s="788">
        <v>180</v>
      </c>
      <c r="G1483" s="116" t="s">
        <v>1263</v>
      </c>
      <c r="H1483" s="116" t="s">
        <v>352</v>
      </c>
      <c r="I1483" s="109"/>
      <c r="J1483" s="109"/>
      <c r="K1483" s="109"/>
      <c r="L1483" s="414"/>
      <c r="M1483" s="414"/>
      <c r="N1483" s="414"/>
      <c r="O1483" s="414"/>
      <c r="P1483" s="414"/>
      <c r="R1483" s="414">
        <v>30</v>
      </c>
      <c r="S1483" s="414">
        <v>30</v>
      </c>
      <c r="T1483" s="414">
        <v>30</v>
      </c>
      <c r="U1483" s="414">
        <v>30</v>
      </c>
      <c r="V1483" s="414">
        <v>30</v>
      </c>
      <c r="W1483" s="414">
        <v>30</v>
      </c>
      <c r="X1483" s="414"/>
      <c r="Y1483" s="414"/>
      <c r="Z1483" s="414"/>
      <c r="AA1483" s="414"/>
      <c r="AB1483" s="414"/>
      <c r="AC1483" s="414"/>
      <c r="AD1483" s="414"/>
      <c r="AE1483" s="414"/>
      <c r="AF1483" s="414"/>
      <c r="AG1483" s="414"/>
      <c r="AH1483" s="414"/>
      <c r="AI1483" s="591"/>
      <c r="AJ1483" s="592"/>
      <c r="AK1483" s="593"/>
      <c r="AM1483" s="414"/>
      <c r="AN1483" s="414"/>
      <c r="AO1483" s="414"/>
      <c r="AP1483" s="414"/>
      <c r="AQ1483" s="414"/>
      <c r="AR1483" s="414"/>
      <c r="AS1483" s="414"/>
      <c r="AT1483" s="414"/>
      <c r="AU1483" s="414"/>
      <c r="AV1483" s="414"/>
      <c r="AW1483" s="414"/>
      <c r="AX1483" s="414"/>
      <c r="AY1483" s="414"/>
      <c r="AZ1483" s="414"/>
      <c r="BA1483" s="414"/>
      <c r="BB1483" s="414"/>
      <c r="BC1483" s="414"/>
      <c r="BD1483" s="551"/>
      <c r="BE1483" s="552"/>
      <c r="BF1483" s="552"/>
      <c r="BG1483" s="552"/>
      <c r="BH1483" s="553"/>
    </row>
    <row r="1484" spans="1:60" s="419" customFormat="1" ht="17.25" customHeight="1" x14ac:dyDescent="0.2">
      <c r="A1484" s="2221"/>
      <c r="B1484" s="107" t="s">
        <v>634</v>
      </c>
      <c r="C1484" s="594" t="s">
        <v>49</v>
      </c>
      <c r="D1484" s="595" t="s">
        <v>1265</v>
      </c>
      <c r="E1484" s="596">
        <v>90</v>
      </c>
      <c r="F1484" s="788">
        <v>90</v>
      </c>
      <c r="G1484" s="116" t="s">
        <v>349</v>
      </c>
      <c r="H1484" s="116" t="s">
        <v>348</v>
      </c>
      <c r="I1484" s="109"/>
      <c r="J1484" s="109"/>
      <c r="K1484" s="109"/>
      <c r="L1484" s="414"/>
      <c r="M1484" s="414"/>
      <c r="N1484" s="414"/>
      <c r="O1484" s="414"/>
      <c r="P1484" s="414"/>
      <c r="Q1484" s="414"/>
      <c r="R1484" s="414"/>
      <c r="S1484" s="414"/>
      <c r="T1484" s="414"/>
      <c r="U1484" s="414"/>
      <c r="V1484" s="414"/>
      <c r="X1484" s="414">
        <v>30</v>
      </c>
      <c r="Y1484" s="414">
        <v>30</v>
      </c>
      <c r="Z1484" s="414">
        <v>30</v>
      </c>
      <c r="AA1484" s="414"/>
      <c r="AB1484" s="414"/>
      <c r="AC1484" s="414"/>
      <c r="AD1484" s="414"/>
      <c r="AE1484" s="414"/>
      <c r="AF1484" s="414"/>
      <c r="AG1484" s="414"/>
      <c r="AH1484" s="414"/>
      <c r="AI1484" s="591"/>
      <c r="AJ1484" s="592"/>
      <c r="AK1484" s="593"/>
      <c r="AL1484" s="414"/>
      <c r="AM1484" s="414"/>
      <c r="AN1484" s="414"/>
      <c r="AO1484" s="414"/>
      <c r="AP1484" s="414"/>
      <c r="AQ1484" s="414"/>
      <c r="AR1484" s="414"/>
      <c r="AS1484" s="414"/>
      <c r="AT1484" s="414"/>
      <c r="AU1484" s="414"/>
      <c r="AV1484" s="414"/>
      <c r="AW1484" s="414"/>
      <c r="AX1484" s="414"/>
      <c r="AY1484" s="414"/>
      <c r="AZ1484" s="414"/>
      <c r="BA1484" s="414"/>
      <c r="BB1484" s="414"/>
      <c r="BC1484" s="414"/>
      <c r="BD1484" s="551"/>
      <c r="BE1484" s="552"/>
      <c r="BF1484" s="552"/>
      <c r="BG1484" s="552"/>
      <c r="BH1484" s="553"/>
    </row>
    <row r="1485" spans="1:60" s="419" customFormat="1" ht="17.25" customHeight="1" x14ac:dyDescent="0.2">
      <c r="A1485" s="2221"/>
      <c r="B1485" s="107" t="s">
        <v>634</v>
      </c>
      <c r="C1485" s="594" t="s">
        <v>50</v>
      </c>
      <c r="D1485" s="595" t="s">
        <v>1266</v>
      </c>
      <c r="E1485" s="596">
        <v>90</v>
      </c>
      <c r="F1485" s="788">
        <v>90</v>
      </c>
      <c r="G1485" s="116" t="s">
        <v>1263</v>
      </c>
      <c r="H1485" s="116" t="s">
        <v>352</v>
      </c>
      <c r="I1485" s="109"/>
      <c r="J1485" s="109"/>
      <c r="K1485" s="109"/>
      <c r="L1485" s="414"/>
      <c r="M1485" s="414"/>
      <c r="N1485" s="414"/>
      <c r="O1485" s="414"/>
      <c r="P1485" s="414"/>
      <c r="Q1485" s="414"/>
      <c r="R1485" s="414"/>
      <c r="S1485" s="414"/>
      <c r="T1485" s="414"/>
      <c r="U1485" s="414"/>
      <c r="V1485" s="414"/>
      <c r="X1485" s="414"/>
      <c r="Y1485" s="414"/>
      <c r="Z1485" s="414"/>
      <c r="AA1485" s="414">
        <v>30</v>
      </c>
      <c r="AB1485" s="414">
        <v>30</v>
      </c>
      <c r="AC1485" s="414">
        <v>30</v>
      </c>
      <c r="AD1485" s="414"/>
      <c r="AE1485" s="414"/>
      <c r="AF1485" s="414"/>
      <c r="AG1485" s="414"/>
      <c r="AH1485" s="414"/>
      <c r="AI1485" s="591"/>
      <c r="AJ1485" s="592"/>
      <c r="AK1485" s="593"/>
      <c r="AL1485" s="414"/>
      <c r="AM1485" s="414"/>
      <c r="AN1485" s="414"/>
      <c r="AO1485" s="414"/>
      <c r="AP1485" s="414"/>
      <c r="AQ1485" s="414"/>
      <c r="AR1485" s="414"/>
      <c r="AS1485" s="414"/>
      <c r="AT1485" s="414"/>
      <c r="AU1485" s="414"/>
      <c r="AV1485" s="414"/>
      <c r="AW1485" s="414"/>
      <c r="AX1485" s="414"/>
      <c r="AY1485" s="414"/>
      <c r="AZ1485" s="414"/>
      <c r="BA1485" s="414"/>
      <c r="BB1485" s="414"/>
      <c r="BC1485" s="414"/>
      <c r="BD1485" s="551"/>
      <c r="BE1485" s="552"/>
      <c r="BF1485" s="552"/>
      <c r="BG1485" s="552"/>
      <c r="BH1485" s="553"/>
    </row>
    <row r="1486" spans="1:60" s="419" customFormat="1" ht="17.25" customHeight="1" x14ac:dyDescent="0.2">
      <c r="A1486" s="2221"/>
      <c r="B1486" s="107" t="s">
        <v>634</v>
      </c>
      <c r="C1486" s="594" t="s">
        <v>68</v>
      </c>
      <c r="D1486" s="595" t="s">
        <v>1267</v>
      </c>
      <c r="E1486" s="596">
        <v>60</v>
      </c>
      <c r="F1486" s="788">
        <v>60</v>
      </c>
      <c r="G1486" s="116" t="s">
        <v>367</v>
      </c>
      <c r="H1486" s="116" t="s">
        <v>366</v>
      </c>
      <c r="I1486" s="109"/>
      <c r="J1486" s="109"/>
      <c r="K1486" s="109"/>
      <c r="L1486" s="414"/>
      <c r="M1486" s="414"/>
      <c r="N1486" s="414"/>
      <c r="O1486" s="414"/>
      <c r="P1486" s="414"/>
      <c r="Q1486" s="414"/>
      <c r="R1486" s="414"/>
      <c r="S1486" s="414"/>
      <c r="T1486" s="414"/>
      <c r="U1486" s="414"/>
      <c r="V1486" s="414"/>
      <c r="W1486" s="414"/>
      <c r="X1486" s="414"/>
      <c r="Y1486" s="414"/>
      <c r="Z1486" s="414"/>
      <c r="AA1486" s="414"/>
      <c r="AB1486" s="414"/>
      <c r="AD1486" s="414">
        <v>30</v>
      </c>
      <c r="AE1486" s="414">
        <v>30</v>
      </c>
      <c r="AF1486" s="414"/>
      <c r="AG1486" s="414"/>
      <c r="AH1486" s="414"/>
      <c r="AI1486" s="591"/>
      <c r="AJ1486" s="592"/>
      <c r="AK1486" s="593"/>
      <c r="AL1486" s="414"/>
      <c r="AM1486" s="414"/>
      <c r="AN1486" s="414"/>
      <c r="AO1486" s="414"/>
      <c r="AP1486" s="414"/>
      <c r="AQ1486" s="414"/>
      <c r="AR1486" s="414"/>
      <c r="AS1486" s="414"/>
      <c r="AT1486" s="414"/>
      <c r="AU1486" s="414"/>
      <c r="AV1486" s="414"/>
      <c r="AW1486" s="414"/>
      <c r="AX1486" s="414"/>
      <c r="AY1486" s="414"/>
      <c r="AZ1486" s="414"/>
      <c r="BA1486" s="414"/>
      <c r="BB1486" s="414"/>
      <c r="BC1486" s="414"/>
      <c r="BD1486" s="551"/>
      <c r="BE1486" s="552"/>
      <c r="BF1486" s="552"/>
      <c r="BG1486" s="552"/>
      <c r="BH1486" s="553"/>
    </row>
    <row r="1487" spans="1:60" s="419" customFormat="1" ht="17.25" customHeight="1" x14ac:dyDescent="0.2">
      <c r="A1487" s="2221"/>
      <c r="B1487" s="107" t="s">
        <v>634</v>
      </c>
      <c r="C1487" s="594" t="s">
        <v>51</v>
      </c>
      <c r="D1487" s="595" t="s">
        <v>1268</v>
      </c>
      <c r="E1487" s="596">
        <v>60</v>
      </c>
      <c r="F1487" s="788">
        <v>60</v>
      </c>
      <c r="G1487" s="116" t="s">
        <v>365</v>
      </c>
      <c r="H1487" s="116" t="s">
        <v>364</v>
      </c>
      <c r="I1487" s="109"/>
      <c r="J1487" s="109"/>
      <c r="K1487" s="109"/>
      <c r="L1487" s="414"/>
      <c r="M1487" s="414"/>
      <c r="N1487" s="414"/>
      <c r="O1487" s="414"/>
      <c r="P1487" s="414"/>
      <c r="Q1487" s="414"/>
      <c r="R1487" s="414"/>
      <c r="S1487" s="414"/>
      <c r="T1487" s="414"/>
      <c r="U1487" s="414"/>
      <c r="V1487" s="414"/>
      <c r="W1487" s="414"/>
      <c r="X1487" s="414"/>
      <c r="Y1487" s="414"/>
      <c r="Z1487" s="414"/>
      <c r="AA1487" s="414"/>
      <c r="AB1487" s="414"/>
      <c r="AC1487" s="414"/>
      <c r="AD1487" s="414"/>
      <c r="AE1487" s="414"/>
      <c r="AF1487" s="414"/>
      <c r="AG1487" s="414"/>
      <c r="AH1487" s="414"/>
      <c r="AI1487" s="591"/>
      <c r="AJ1487" s="592"/>
      <c r="AK1487" s="593"/>
      <c r="AL1487" s="414">
        <v>30</v>
      </c>
      <c r="AM1487" s="414">
        <v>30</v>
      </c>
      <c r="AN1487" s="414"/>
      <c r="AO1487" s="414"/>
      <c r="AP1487" s="414"/>
      <c r="AQ1487" s="414"/>
      <c r="AR1487" s="414"/>
      <c r="AS1487" s="414"/>
      <c r="AT1487" s="414"/>
      <c r="AU1487" s="414"/>
      <c r="AV1487" s="414"/>
      <c r="AW1487" s="414"/>
      <c r="AX1487" s="414"/>
      <c r="AY1487" s="414"/>
      <c r="AZ1487" s="414"/>
      <c r="BA1487" s="414"/>
      <c r="BB1487" s="414"/>
      <c r="BC1487" s="414"/>
      <c r="BD1487" s="551"/>
      <c r="BE1487" s="552"/>
      <c r="BF1487" s="552"/>
      <c r="BG1487" s="552"/>
      <c r="BH1487" s="553"/>
    </row>
    <row r="1488" spans="1:60" s="419" customFormat="1" ht="17.25" customHeight="1" x14ac:dyDescent="0.2">
      <c r="A1488" s="2221"/>
      <c r="B1488" s="107" t="s">
        <v>634</v>
      </c>
      <c r="C1488" s="594" t="s">
        <v>70</v>
      </c>
      <c r="D1488" s="595" t="s">
        <v>1269</v>
      </c>
      <c r="E1488" s="596">
        <v>30</v>
      </c>
      <c r="F1488" s="788">
        <v>30</v>
      </c>
      <c r="G1488" s="116" t="s">
        <v>1263</v>
      </c>
      <c r="H1488" s="116" t="s">
        <v>352</v>
      </c>
      <c r="I1488" s="109"/>
      <c r="K1488" s="109">
        <v>15</v>
      </c>
      <c r="L1488" s="109">
        <v>15</v>
      </c>
      <c r="M1488" s="414"/>
      <c r="N1488" s="414"/>
      <c r="O1488" s="414"/>
      <c r="P1488" s="414"/>
      <c r="Q1488" s="414"/>
      <c r="R1488" s="414"/>
      <c r="S1488" s="414"/>
      <c r="T1488" s="414"/>
      <c r="U1488" s="414"/>
      <c r="V1488" s="414"/>
      <c r="W1488" s="414"/>
      <c r="X1488" s="414"/>
      <c r="Y1488" s="414"/>
      <c r="Z1488" s="414"/>
      <c r="AA1488" s="414"/>
      <c r="AB1488" s="414"/>
      <c r="AC1488" s="414"/>
      <c r="AD1488" s="414"/>
      <c r="AE1488" s="414"/>
      <c r="AF1488" s="414"/>
      <c r="AG1488" s="414"/>
      <c r="AH1488" s="414"/>
      <c r="AI1488" s="591"/>
      <c r="AJ1488" s="592"/>
      <c r="AK1488" s="593"/>
      <c r="AL1488" s="414"/>
      <c r="AM1488" s="414"/>
      <c r="AN1488" s="414"/>
      <c r="AO1488" s="414"/>
      <c r="AP1488" s="414"/>
      <c r="AQ1488" s="414"/>
      <c r="AR1488" s="414"/>
      <c r="AS1488" s="414"/>
      <c r="AT1488" s="414"/>
      <c r="AU1488" s="414"/>
      <c r="AV1488" s="414"/>
      <c r="AW1488" s="414"/>
      <c r="AX1488" s="414"/>
      <c r="AY1488" s="414"/>
      <c r="AZ1488" s="414"/>
      <c r="BA1488" s="414"/>
      <c r="BB1488" s="414"/>
      <c r="BC1488" s="414"/>
      <c r="BD1488" s="551"/>
      <c r="BE1488" s="552"/>
      <c r="BF1488" s="552"/>
      <c r="BG1488" s="552"/>
      <c r="BH1488" s="553"/>
    </row>
    <row r="1489" spans="1:60" s="419" customFormat="1" ht="17.25" customHeight="1" x14ac:dyDescent="0.2">
      <c r="A1489" s="2221"/>
      <c r="B1489" s="107" t="s">
        <v>634</v>
      </c>
      <c r="C1489" s="594" t="s">
        <v>88</v>
      </c>
      <c r="D1489" s="595" t="s">
        <v>620</v>
      </c>
      <c r="E1489" s="596">
        <v>60</v>
      </c>
      <c r="F1489" s="788">
        <v>60</v>
      </c>
      <c r="G1489" s="116" t="s">
        <v>315</v>
      </c>
      <c r="H1489" s="116" t="s">
        <v>357</v>
      </c>
      <c r="I1489" s="109"/>
      <c r="J1489" s="109"/>
      <c r="K1489" s="109"/>
      <c r="L1489" s="414"/>
      <c r="M1489" s="414"/>
      <c r="N1489" s="414"/>
      <c r="O1489" s="414"/>
      <c r="P1489" s="414"/>
      <c r="Q1489" s="414"/>
      <c r="R1489" s="414"/>
      <c r="S1489" s="414"/>
      <c r="T1489" s="414"/>
      <c r="U1489" s="414"/>
      <c r="V1489" s="414"/>
      <c r="W1489" s="414"/>
      <c r="X1489" s="414"/>
      <c r="Y1489" s="414"/>
      <c r="Z1489" s="414"/>
      <c r="AA1489" s="414"/>
      <c r="AB1489" s="414"/>
      <c r="AC1489" s="414"/>
      <c r="AD1489" s="414"/>
      <c r="AF1489" s="414">
        <v>20</v>
      </c>
      <c r="AG1489" s="414">
        <v>20</v>
      </c>
      <c r="AH1489" s="414">
        <v>20</v>
      </c>
      <c r="AI1489" s="591"/>
      <c r="AJ1489" s="592"/>
      <c r="AK1489" s="593"/>
      <c r="AL1489" s="414"/>
      <c r="AM1489" s="414"/>
      <c r="AN1489" s="414"/>
      <c r="AO1489" s="414"/>
      <c r="AP1489" s="414"/>
      <c r="AQ1489" s="414"/>
      <c r="AR1489" s="414"/>
      <c r="AS1489" s="414"/>
      <c r="AT1489" s="414"/>
      <c r="AU1489" s="414"/>
      <c r="AV1489" s="414"/>
      <c r="AW1489" s="414"/>
      <c r="AX1489" s="414"/>
      <c r="AY1489" s="414"/>
      <c r="AZ1489" s="414"/>
      <c r="BA1489" s="414"/>
      <c r="BB1489" s="414"/>
      <c r="BC1489" s="414"/>
      <c r="BD1489" s="551"/>
      <c r="BE1489" s="552"/>
      <c r="BF1489" s="552"/>
      <c r="BG1489" s="552"/>
      <c r="BH1489" s="553"/>
    </row>
    <row r="1490" spans="1:60" s="419" customFormat="1" ht="17.25" customHeight="1" x14ac:dyDescent="0.2">
      <c r="A1490" s="2221"/>
      <c r="B1490" s="107" t="s">
        <v>634</v>
      </c>
      <c r="C1490" s="594" t="s">
        <v>72</v>
      </c>
      <c r="D1490" s="595" t="s">
        <v>1270</v>
      </c>
      <c r="E1490" s="596">
        <v>60</v>
      </c>
      <c r="F1490" s="788">
        <v>60</v>
      </c>
      <c r="G1490" s="116" t="s">
        <v>315</v>
      </c>
      <c r="H1490" s="116" t="s">
        <v>357</v>
      </c>
      <c r="I1490" s="109"/>
      <c r="J1490" s="109"/>
      <c r="K1490" s="109"/>
      <c r="L1490" s="414"/>
      <c r="M1490" s="414"/>
      <c r="N1490" s="414"/>
      <c r="O1490" s="414"/>
      <c r="P1490" s="414"/>
      <c r="Q1490" s="414"/>
      <c r="R1490" s="414"/>
      <c r="S1490" s="414"/>
      <c r="T1490" s="414"/>
      <c r="U1490" s="414"/>
      <c r="V1490" s="414"/>
      <c r="W1490" s="414"/>
      <c r="X1490" s="414"/>
      <c r="Y1490" s="414"/>
      <c r="Z1490" s="414"/>
      <c r="AA1490" s="414"/>
      <c r="AB1490" s="414"/>
      <c r="AC1490" s="414"/>
      <c r="AD1490" s="414"/>
      <c r="AE1490" s="414"/>
      <c r="AF1490" s="414"/>
      <c r="AG1490" s="414"/>
      <c r="AH1490" s="414"/>
      <c r="AI1490" s="591"/>
      <c r="AJ1490" s="592"/>
      <c r="AK1490" s="593"/>
      <c r="AL1490" s="414"/>
      <c r="AM1490" s="414"/>
      <c r="AN1490" s="414">
        <v>30</v>
      </c>
      <c r="AO1490" s="414">
        <v>30</v>
      </c>
      <c r="AP1490" s="414"/>
      <c r="AQ1490" s="414"/>
      <c r="AR1490" s="414"/>
      <c r="AS1490" s="414"/>
      <c r="AT1490" s="414"/>
      <c r="AU1490" s="414"/>
      <c r="AV1490" s="414"/>
      <c r="AW1490" s="414"/>
      <c r="AX1490" s="414"/>
      <c r="AY1490" s="414"/>
      <c r="AZ1490" s="414"/>
      <c r="BA1490" s="414"/>
      <c r="BB1490" s="414"/>
      <c r="BC1490" s="414"/>
      <c r="BD1490" s="551"/>
      <c r="BE1490" s="552"/>
      <c r="BF1490" s="552"/>
      <c r="BG1490" s="552"/>
      <c r="BH1490" s="553"/>
    </row>
    <row r="1491" spans="1:60" s="419" customFormat="1" ht="17.25" customHeight="1" x14ac:dyDescent="0.2">
      <c r="A1491" s="2221"/>
      <c r="B1491" s="107" t="s">
        <v>634</v>
      </c>
      <c r="C1491" s="594" t="s">
        <v>54</v>
      </c>
      <c r="D1491" s="595" t="s">
        <v>621</v>
      </c>
      <c r="E1491" s="596">
        <v>60</v>
      </c>
      <c r="F1491" s="788">
        <v>60</v>
      </c>
      <c r="G1491" s="116" t="s">
        <v>365</v>
      </c>
      <c r="H1491" s="116" t="s">
        <v>364</v>
      </c>
      <c r="I1491" s="109"/>
      <c r="J1491" s="109"/>
      <c r="K1491" s="109"/>
      <c r="L1491" s="414"/>
      <c r="M1491" s="414"/>
      <c r="N1491" s="414"/>
      <c r="O1491" s="414"/>
      <c r="P1491" s="414"/>
      <c r="Q1491" s="414"/>
      <c r="R1491" s="414"/>
      <c r="S1491" s="414"/>
      <c r="T1491" s="414"/>
      <c r="U1491" s="414"/>
      <c r="V1491" s="414"/>
      <c r="W1491" s="414"/>
      <c r="X1491" s="414"/>
      <c r="Y1491" s="414"/>
      <c r="Z1491" s="414"/>
      <c r="AA1491" s="414"/>
      <c r="AB1491" s="414"/>
      <c r="AC1491" s="414"/>
      <c r="AD1491" s="414"/>
      <c r="AE1491" s="414"/>
      <c r="AF1491" s="414"/>
      <c r="AG1491" s="414"/>
      <c r="AH1491" s="414"/>
      <c r="AI1491" s="591"/>
      <c r="AJ1491" s="592"/>
      <c r="AK1491" s="593"/>
      <c r="AL1491" s="414"/>
      <c r="AM1491" s="414"/>
      <c r="AN1491" s="414"/>
      <c r="AO1491" s="414"/>
      <c r="AP1491" s="414">
        <v>30</v>
      </c>
      <c r="AQ1491" s="414">
        <v>30</v>
      </c>
      <c r="AR1491" s="414"/>
      <c r="AS1491" s="414"/>
      <c r="AT1491" s="414"/>
      <c r="AU1491" s="414"/>
      <c r="AV1491" s="414"/>
      <c r="AW1491" s="414"/>
      <c r="AX1491" s="414"/>
      <c r="AY1491" s="414"/>
      <c r="AZ1491" s="414"/>
      <c r="BA1491" s="414"/>
      <c r="BB1491" s="414"/>
      <c r="BC1491" s="414"/>
      <c r="BD1491" s="551"/>
      <c r="BE1491" s="552"/>
      <c r="BF1491" s="552"/>
      <c r="BG1491" s="552"/>
      <c r="BH1491" s="553"/>
    </row>
    <row r="1492" spans="1:60" s="419" customFormat="1" ht="17.25" customHeight="1" x14ac:dyDescent="0.2">
      <c r="A1492" s="2221"/>
      <c r="B1492" s="107" t="s">
        <v>634</v>
      </c>
      <c r="C1492" s="597" t="s">
        <v>56</v>
      </c>
      <c r="D1492" s="598" t="s">
        <v>10</v>
      </c>
      <c r="E1492" s="599">
        <v>14</v>
      </c>
      <c r="F1492" s="789">
        <v>14</v>
      </c>
      <c r="G1492" s="116" t="s">
        <v>359</v>
      </c>
      <c r="H1492" s="116" t="s">
        <v>358</v>
      </c>
      <c r="I1492" s="109"/>
      <c r="J1492" s="109"/>
      <c r="K1492" s="109"/>
      <c r="L1492" s="414"/>
      <c r="M1492" s="414"/>
      <c r="N1492" s="414"/>
      <c r="O1492" s="414"/>
      <c r="P1492" s="414"/>
      <c r="Q1492" s="414"/>
      <c r="R1492" s="414"/>
      <c r="S1492" s="414"/>
      <c r="T1492" s="414"/>
      <c r="U1492" s="414"/>
      <c r="V1492" s="414"/>
      <c r="W1492" s="414"/>
      <c r="X1492" s="414"/>
      <c r="Y1492" s="414"/>
      <c r="Z1492" s="414"/>
      <c r="AA1492" s="414"/>
      <c r="AB1492" s="414"/>
      <c r="AC1492" s="414"/>
      <c r="AD1492" s="414"/>
      <c r="AE1492" s="414"/>
      <c r="AF1492" s="414"/>
      <c r="AG1492" s="414"/>
      <c r="AH1492" s="414"/>
      <c r="AI1492" s="591"/>
      <c r="AJ1492" s="592"/>
      <c r="AK1492" s="593"/>
      <c r="AL1492" s="414"/>
      <c r="AM1492" s="414"/>
      <c r="AN1492" s="414"/>
      <c r="AO1492" s="414"/>
      <c r="AP1492" s="414"/>
      <c r="AQ1492" s="414"/>
      <c r="AR1492" s="414"/>
      <c r="AS1492" s="414"/>
      <c r="AT1492" s="414"/>
      <c r="AU1492" s="414"/>
      <c r="AV1492" s="414"/>
      <c r="AW1492" s="414"/>
      <c r="AX1492" s="414"/>
      <c r="AY1492" s="414"/>
      <c r="AZ1492" s="414"/>
      <c r="BA1492" s="414"/>
      <c r="BB1492" s="414"/>
      <c r="BC1492" s="414"/>
      <c r="BD1492" s="551"/>
      <c r="BE1492" s="552"/>
      <c r="BF1492" s="552"/>
      <c r="BG1492" s="552"/>
      <c r="BH1492" s="553"/>
    </row>
    <row r="1493" spans="1:60" s="573" customFormat="1" ht="17.25" customHeight="1" x14ac:dyDescent="0.2">
      <c r="A1493" s="2222"/>
      <c r="B1493" s="94"/>
      <c r="C1493" s="600"/>
      <c r="D1493" s="95" t="s">
        <v>843</v>
      </c>
      <c r="E1493" s="95">
        <f>SUM(E1482:E1492)</f>
        <v>819</v>
      </c>
      <c r="F1493" s="765">
        <f>SUM(F1482:F1492)</f>
        <v>819</v>
      </c>
      <c r="G1493" s="218"/>
      <c r="H1493" s="218"/>
      <c r="I1493" s="601"/>
      <c r="J1493" s="601">
        <f t="shared" ref="J1493:BH1493" si="126">SUM(J1482:J1492)</f>
        <v>0</v>
      </c>
      <c r="K1493" s="601">
        <f t="shared" si="126"/>
        <v>15</v>
      </c>
      <c r="L1493" s="601">
        <f t="shared" si="126"/>
        <v>15</v>
      </c>
      <c r="M1493" s="601">
        <f t="shared" si="126"/>
        <v>20</v>
      </c>
      <c r="N1493" s="601">
        <f t="shared" si="126"/>
        <v>20</v>
      </c>
      <c r="O1493" s="601">
        <f t="shared" si="126"/>
        <v>20</v>
      </c>
      <c r="P1493" s="601">
        <f t="shared" si="126"/>
        <v>30</v>
      </c>
      <c r="Q1493" s="601">
        <f t="shared" si="126"/>
        <v>25</v>
      </c>
      <c r="R1493" s="601">
        <f t="shared" si="126"/>
        <v>30</v>
      </c>
      <c r="S1493" s="601">
        <f t="shared" si="126"/>
        <v>30</v>
      </c>
      <c r="T1493" s="601">
        <f t="shared" si="126"/>
        <v>30</v>
      </c>
      <c r="U1493" s="601">
        <f t="shared" si="126"/>
        <v>30</v>
      </c>
      <c r="V1493" s="601">
        <f t="shared" si="126"/>
        <v>30</v>
      </c>
      <c r="W1493" s="601">
        <f t="shared" si="126"/>
        <v>30</v>
      </c>
      <c r="X1493" s="601">
        <f t="shared" si="126"/>
        <v>30</v>
      </c>
      <c r="Y1493" s="601">
        <f t="shared" si="126"/>
        <v>30</v>
      </c>
      <c r="Z1493" s="601">
        <f t="shared" si="126"/>
        <v>30</v>
      </c>
      <c r="AA1493" s="601">
        <f t="shared" si="126"/>
        <v>30</v>
      </c>
      <c r="AB1493" s="601">
        <f t="shared" si="126"/>
        <v>30</v>
      </c>
      <c r="AC1493" s="601">
        <f t="shared" si="126"/>
        <v>30</v>
      </c>
      <c r="AD1493" s="601">
        <f t="shared" si="126"/>
        <v>30</v>
      </c>
      <c r="AE1493" s="601">
        <f t="shared" si="126"/>
        <v>30</v>
      </c>
      <c r="AF1493" s="601">
        <f t="shared" si="126"/>
        <v>20</v>
      </c>
      <c r="AG1493" s="601">
        <f t="shared" si="126"/>
        <v>20</v>
      </c>
      <c r="AH1493" s="601">
        <f t="shared" si="126"/>
        <v>20</v>
      </c>
      <c r="AI1493" s="567">
        <f t="shared" si="126"/>
        <v>0</v>
      </c>
      <c r="AJ1493" s="568">
        <f t="shared" si="126"/>
        <v>0</v>
      </c>
      <c r="AK1493" s="569">
        <f t="shared" si="126"/>
        <v>0</v>
      </c>
      <c r="AL1493" s="601">
        <f t="shared" si="126"/>
        <v>30</v>
      </c>
      <c r="AM1493" s="601">
        <f t="shared" si="126"/>
        <v>30</v>
      </c>
      <c r="AN1493" s="601">
        <f t="shared" si="126"/>
        <v>30</v>
      </c>
      <c r="AO1493" s="601">
        <f t="shared" si="126"/>
        <v>30</v>
      </c>
      <c r="AP1493" s="601">
        <f t="shared" si="126"/>
        <v>30</v>
      </c>
      <c r="AQ1493" s="601">
        <f t="shared" si="126"/>
        <v>30</v>
      </c>
      <c r="AR1493" s="601">
        <f t="shared" si="126"/>
        <v>0</v>
      </c>
      <c r="AS1493" s="601">
        <f t="shared" si="126"/>
        <v>0</v>
      </c>
      <c r="AT1493" s="601">
        <f t="shared" si="126"/>
        <v>0</v>
      </c>
      <c r="AU1493" s="601">
        <f t="shared" si="126"/>
        <v>0</v>
      </c>
      <c r="AV1493" s="601">
        <f t="shared" si="126"/>
        <v>0</v>
      </c>
      <c r="AW1493" s="601">
        <f t="shared" si="126"/>
        <v>0</v>
      </c>
      <c r="AX1493" s="601">
        <f t="shared" si="126"/>
        <v>0</v>
      </c>
      <c r="AY1493" s="601">
        <f t="shared" si="126"/>
        <v>0</v>
      </c>
      <c r="AZ1493" s="601">
        <f t="shared" si="126"/>
        <v>0</v>
      </c>
      <c r="BA1493" s="601">
        <f t="shared" si="126"/>
        <v>0</v>
      </c>
      <c r="BB1493" s="601">
        <f t="shared" si="126"/>
        <v>0</v>
      </c>
      <c r="BC1493" s="601">
        <f t="shared" si="126"/>
        <v>0</v>
      </c>
      <c r="BD1493" s="570">
        <f t="shared" si="126"/>
        <v>0</v>
      </c>
      <c r="BE1493" s="571">
        <f t="shared" si="126"/>
        <v>0</v>
      </c>
      <c r="BF1493" s="571">
        <f t="shared" si="126"/>
        <v>0</v>
      </c>
      <c r="BG1493" s="571">
        <f t="shared" si="126"/>
        <v>0</v>
      </c>
      <c r="BH1493" s="572">
        <f t="shared" si="126"/>
        <v>0</v>
      </c>
    </row>
    <row r="1494" spans="1:60" ht="17.25" customHeight="1" x14ac:dyDescent="0.2">
      <c r="A1494" s="877"/>
      <c r="B1494" s="159" t="s">
        <v>1271</v>
      </c>
      <c r="C1494" s="147" t="s">
        <v>153</v>
      </c>
      <c r="D1494" s="148" t="s">
        <v>148</v>
      </c>
      <c r="E1494" s="108">
        <v>30</v>
      </c>
      <c r="F1494" s="763">
        <v>30</v>
      </c>
      <c r="G1494" s="116" t="s">
        <v>421</v>
      </c>
      <c r="H1494" s="81" t="s">
        <v>420</v>
      </c>
      <c r="I1494" s="81"/>
      <c r="J1494" s="81"/>
      <c r="K1494" s="81">
        <v>6</v>
      </c>
      <c r="L1494" s="81">
        <v>6</v>
      </c>
      <c r="M1494" s="81">
        <v>6</v>
      </c>
      <c r="N1494" s="92">
        <v>6</v>
      </c>
      <c r="O1494" s="92">
        <v>6</v>
      </c>
      <c r="P1494" s="92"/>
      <c r="Q1494" s="81"/>
      <c r="R1494" s="81"/>
      <c r="S1494" s="81"/>
      <c r="T1494" s="81"/>
      <c r="U1494" s="81"/>
      <c r="V1494" s="81"/>
      <c r="W1494" s="81"/>
      <c r="X1494" s="81"/>
      <c r="Y1494" s="81"/>
      <c r="Z1494" s="92"/>
      <c r="AA1494" s="92"/>
      <c r="AB1494" s="92"/>
      <c r="AC1494" s="81"/>
      <c r="AD1494" s="81"/>
      <c r="AE1494" s="81"/>
      <c r="AF1494" s="81"/>
      <c r="AG1494" s="81"/>
      <c r="AH1494" s="81"/>
      <c r="AI1494" s="83"/>
      <c r="AJ1494" s="84"/>
      <c r="AK1494" s="85"/>
      <c r="AL1494" s="81"/>
      <c r="AM1494" s="81"/>
      <c r="AN1494" s="81"/>
      <c r="AO1494" s="81"/>
      <c r="AP1494" s="81"/>
      <c r="AQ1494" s="81"/>
      <c r="AR1494" s="81"/>
      <c r="AS1494" s="81"/>
      <c r="AT1494" s="81"/>
      <c r="AU1494" s="81"/>
      <c r="AV1494" s="81"/>
      <c r="AW1494" s="81"/>
      <c r="AX1494" s="81"/>
      <c r="AY1494" s="81"/>
      <c r="AZ1494" s="81"/>
      <c r="BA1494" s="81"/>
      <c r="BB1494" s="81"/>
      <c r="BC1494" s="81"/>
      <c r="BD1494" s="83"/>
      <c r="BE1494" s="84"/>
      <c r="BF1494" s="84"/>
      <c r="BG1494" s="84"/>
      <c r="BH1494" s="85"/>
    </row>
    <row r="1495" spans="1:60" ht="17.25" customHeight="1" x14ac:dyDescent="0.2">
      <c r="A1495" s="877"/>
      <c r="B1495" s="159" t="s">
        <v>1271</v>
      </c>
      <c r="C1495" s="147" t="s">
        <v>154</v>
      </c>
      <c r="D1495" s="148" t="s">
        <v>136</v>
      </c>
      <c r="E1495" s="108">
        <v>15</v>
      </c>
      <c r="F1495" s="763">
        <v>15</v>
      </c>
      <c r="G1495" s="116" t="s">
        <v>376</v>
      </c>
      <c r="H1495" s="81" t="s">
        <v>419</v>
      </c>
      <c r="I1495" s="81"/>
      <c r="J1495" s="81"/>
      <c r="K1495" s="81"/>
      <c r="L1495" s="81"/>
      <c r="M1495" s="81"/>
      <c r="N1495" s="92"/>
      <c r="O1495" s="92"/>
      <c r="P1495" s="92">
        <v>6</v>
      </c>
      <c r="Q1495" s="81">
        <v>6</v>
      </c>
      <c r="R1495" s="81">
        <v>3</v>
      </c>
      <c r="S1495" s="81"/>
      <c r="T1495" s="81"/>
      <c r="U1495" s="81"/>
      <c r="V1495" s="81"/>
      <c r="W1495" s="81"/>
      <c r="X1495" s="81"/>
      <c r="Y1495" s="81"/>
      <c r="Z1495" s="92"/>
      <c r="AA1495" s="92"/>
      <c r="AB1495" s="92"/>
      <c r="AC1495" s="81"/>
      <c r="AD1495" s="81"/>
      <c r="AE1495" s="81"/>
      <c r="AF1495" s="81"/>
      <c r="AG1495" s="81"/>
      <c r="AH1495" s="81"/>
      <c r="AI1495" s="83"/>
      <c r="AJ1495" s="84"/>
      <c r="AK1495" s="85"/>
      <c r="AL1495" s="81"/>
      <c r="AM1495" s="81"/>
      <c r="AN1495" s="81"/>
      <c r="AO1495" s="81"/>
      <c r="AP1495" s="81"/>
      <c r="AQ1495" s="81"/>
      <c r="AR1495" s="81"/>
      <c r="AS1495" s="81"/>
      <c r="AT1495" s="81"/>
      <c r="AU1495" s="81"/>
      <c r="AV1495" s="81"/>
      <c r="AW1495" s="81"/>
      <c r="AX1495" s="81"/>
      <c r="AY1495" s="81"/>
      <c r="AZ1495" s="81"/>
      <c r="BA1495" s="81"/>
      <c r="BB1495" s="81"/>
      <c r="BC1495" s="81"/>
      <c r="BD1495" s="83"/>
      <c r="BE1495" s="84"/>
      <c r="BF1495" s="84"/>
      <c r="BG1495" s="84"/>
      <c r="BH1495" s="85"/>
    </row>
    <row r="1496" spans="1:60" ht="17.25" customHeight="1" x14ac:dyDescent="0.2">
      <c r="A1496" s="877"/>
      <c r="B1496" s="159" t="s">
        <v>1271</v>
      </c>
      <c r="C1496" s="147" t="s">
        <v>155</v>
      </c>
      <c r="D1496" s="148" t="s">
        <v>149</v>
      </c>
      <c r="E1496" s="108">
        <v>30</v>
      </c>
      <c r="F1496" s="763">
        <v>30</v>
      </c>
      <c r="G1496" s="116" t="s">
        <v>329</v>
      </c>
      <c r="H1496" s="81" t="s">
        <v>416</v>
      </c>
      <c r="I1496" s="81"/>
      <c r="J1496" s="81"/>
      <c r="K1496" s="81"/>
      <c r="L1496" s="81"/>
      <c r="M1496" s="81"/>
      <c r="N1496" s="92"/>
      <c r="O1496" s="92"/>
      <c r="P1496" s="92">
        <v>6</v>
      </c>
      <c r="Q1496" s="81">
        <v>6</v>
      </c>
      <c r="R1496" s="81">
        <v>6</v>
      </c>
      <c r="S1496" s="81">
        <v>6</v>
      </c>
      <c r="T1496" s="81">
        <v>6</v>
      </c>
      <c r="U1496" s="81"/>
      <c r="V1496" s="81"/>
      <c r="W1496" s="81"/>
      <c r="X1496" s="81"/>
      <c r="Y1496" s="81"/>
      <c r="Z1496" s="92"/>
      <c r="AA1496" s="92"/>
      <c r="AB1496" s="92"/>
      <c r="AC1496" s="81"/>
      <c r="AD1496" s="81"/>
      <c r="AE1496" s="81"/>
      <c r="AF1496" s="81"/>
      <c r="AG1496" s="81"/>
      <c r="AH1496" s="81"/>
      <c r="AI1496" s="83"/>
      <c r="AJ1496" s="84"/>
      <c r="AK1496" s="85"/>
      <c r="AL1496" s="81"/>
      <c r="AM1496" s="81"/>
      <c r="AN1496" s="81"/>
      <c r="AO1496" s="81"/>
      <c r="AP1496" s="81"/>
      <c r="AQ1496" s="81"/>
      <c r="AR1496" s="81"/>
      <c r="AS1496" s="81"/>
      <c r="AT1496" s="81"/>
      <c r="AU1496" s="81"/>
      <c r="AV1496" s="81"/>
      <c r="AW1496" s="81"/>
      <c r="AX1496" s="81"/>
      <c r="AY1496" s="81"/>
      <c r="AZ1496" s="81"/>
      <c r="BA1496" s="81"/>
      <c r="BB1496" s="81"/>
      <c r="BC1496" s="81"/>
      <c r="BD1496" s="83"/>
      <c r="BE1496" s="84"/>
      <c r="BF1496" s="84"/>
      <c r="BG1496" s="84"/>
      <c r="BH1496" s="85"/>
    </row>
    <row r="1497" spans="1:60" ht="17.25" customHeight="1" x14ac:dyDescent="0.2">
      <c r="A1497" s="877"/>
      <c r="B1497" s="159" t="s">
        <v>1271</v>
      </c>
      <c r="C1497" s="147" t="s">
        <v>156</v>
      </c>
      <c r="D1497" s="148" t="s">
        <v>862</v>
      </c>
      <c r="E1497" s="108">
        <v>45</v>
      </c>
      <c r="F1497" s="763">
        <v>45</v>
      </c>
      <c r="G1497" s="116" t="s">
        <v>863</v>
      </c>
      <c r="H1497" s="81" t="s">
        <v>414</v>
      </c>
      <c r="I1497" s="81"/>
      <c r="J1497" s="81"/>
      <c r="K1497" s="81"/>
      <c r="L1497" s="81"/>
      <c r="M1497" s="81"/>
      <c r="N1497" s="92"/>
      <c r="O1497" s="92"/>
      <c r="P1497" s="92"/>
      <c r="Q1497" s="81"/>
      <c r="R1497" s="81"/>
      <c r="S1497" s="81"/>
      <c r="T1497" s="81">
        <v>20</v>
      </c>
      <c r="U1497" s="81">
        <v>20</v>
      </c>
      <c r="V1497" s="81">
        <v>5</v>
      </c>
      <c r="W1497" s="81"/>
      <c r="X1497" s="81"/>
      <c r="Y1497" s="81"/>
      <c r="Z1497" s="92"/>
      <c r="AA1497" s="92"/>
      <c r="AB1497" s="92"/>
      <c r="AC1497" s="81"/>
      <c r="AD1497" s="81"/>
      <c r="AE1497" s="81"/>
      <c r="AF1497" s="81"/>
      <c r="AG1497" s="81"/>
      <c r="AH1497" s="81"/>
      <c r="AI1497" s="83"/>
      <c r="AJ1497" s="84"/>
      <c r="AK1497" s="85"/>
      <c r="AL1497" s="81"/>
      <c r="AM1497" s="81"/>
      <c r="AN1497" s="81"/>
      <c r="AO1497" s="81"/>
      <c r="AP1497" s="81"/>
      <c r="AQ1497" s="81"/>
      <c r="AR1497" s="81"/>
      <c r="AS1497" s="81"/>
      <c r="AT1497" s="81"/>
      <c r="AU1497" s="81"/>
      <c r="AV1497" s="81"/>
      <c r="AW1497" s="81"/>
      <c r="AX1497" s="81"/>
      <c r="AY1497" s="81"/>
      <c r="AZ1497" s="81"/>
      <c r="BA1497" s="81"/>
      <c r="BB1497" s="81"/>
      <c r="BC1497" s="81"/>
      <c r="BD1497" s="83"/>
      <c r="BE1497" s="84"/>
      <c r="BF1497" s="84"/>
      <c r="BG1497" s="84"/>
      <c r="BH1497" s="85"/>
    </row>
    <row r="1498" spans="1:60" ht="17.25" customHeight="1" x14ac:dyDescent="0.2">
      <c r="A1498" s="877"/>
      <c r="B1498" s="159" t="s">
        <v>1271</v>
      </c>
      <c r="C1498" s="147" t="s">
        <v>864</v>
      </c>
      <c r="D1498" s="148" t="s">
        <v>59</v>
      </c>
      <c r="E1498" s="108">
        <v>30</v>
      </c>
      <c r="F1498" s="763">
        <v>30</v>
      </c>
      <c r="G1498" s="116" t="s">
        <v>376</v>
      </c>
      <c r="H1498" s="81" t="s">
        <v>419</v>
      </c>
      <c r="I1498" s="81"/>
      <c r="J1498" s="81"/>
      <c r="K1498" s="81"/>
      <c r="L1498" s="81"/>
      <c r="M1498" s="81"/>
      <c r="N1498" s="92"/>
      <c r="O1498" s="92"/>
      <c r="P1498" s="92"/>
      <c r="Q1498" s="81"/>
      <c r="R1498" s="81">
        <v>6</v>
      </c>
      <c r="S1498" s="81">
        <v>6</v>
      </c>
      <c r="T1498" s="81">
        <v>6</v>
      </c>
      <c r="U1498" s="81">
        <v>6</v>
      </c>
      <c r="V1498" s="81">
        <v>6</v>
      </c>
      <c r="W1498" s="81"/>
      <c r="X1498" s="81"/>
      <c r="Y1498" s="81"/>
      <c r="Z1498" s="92"/>
      <c r="AA1498" s="92"/>
      <c r="AB1498" s="92"/>
      <c r="AC1498" s="81"/>
      <c r="AD1498" s="81"/>
      <c r="AE1498" s="81"/>
      <c r="AF1498" s="81"/>
      <c r="AG1498" s="81"/>
      <c r="AH1498" s="81"/>
      <c r="AI1498" s="83"/>
      <c r="AJ1498" s="84"/>
      <c r="AK1498" s="85"/>
      <c r="AL1498" s="81"/>
      <c r="AM1498" s="81"/>
      <c r="AN1498" s="81"/>
      <c r="AO1498" s="81"/>
      <c r="AP1498" s="81"/>
      <c r="AQ1498" s="81"/>
      <c r="AR1498" s="81"/>
      <c r="AS1498" s="81"/>
      <c r="AT1498" s="81"/>
      <c r="AU1498" s="81"/>
      <c r="AV1498" s="81"/>
      <c r="AW1498" s="81"/>
      <c r="AX1498" s="81"/>
      <c r="AY1498" s="81"/>
      <c r="AZ1498" s="81"/>
      <c r="BA1498" s="81"/>
      <c r="BB1498" s="81"/>
      <c r="BC1498" s="81"/>
      <c r="BD1498" s="83"/>
      <c r="BE1498" s="84"/>
      <c r="BF1498" s="84"/>
      <c r="BG1498" s="84"/>
      <c r="BH1498" s="85"/>
    </row>
    <row r="1499" spans="1:60" ht="17.25" customHeight="1" x14ac:dyDescent="0.25">
      <c r="A1499" s="879"/>
      <c r="B1499" s="159" t="s">
        <v>1271</v>
      </c>
      <c r="C1499" s="138" t="s">
        <v>158</v>
      </c>
      <c r="D1499" s="160" t="s">
        <v>852</v>
      </c>
      <c r="E1499" s="140">
        <f>SUM(I1499:AH1499)</f>
        <v>90</v>
      </c>
      <c r="F1499" s="441">
        <f>SUM(J1499:AI1499)</f>
        <v>90</v>
      </c>
      <c r="G1499" s="79" t="s">
        <v>380</v>
      </c>
      <c r="H1499" s="141" t="s">
        <v>146</v>
      </c>
      <c r="I1499" s="119"/>
      <c r="J1499" s="119"/>
      <c r="K1499" s="119"/>
      <c r="L1499" s="119"/>
      <c r="M1499" s="119"/>
      <c r="N1499" s="119"/>
      <c r="O1499" s="119"/>
      <c r="P1499" s="119"/>
      <c r="Q1499" s="119"/>
      <c r="R1499" s="119"/>
      <c r="S1499" s="119">
        <v>4</v>
      </c>
      <c r="T1499" s="119">
        <v>4</v>
      </c>
      <c r="U1499" s="119">
        <v>4</v>
      </c>
      <c r="V1499" s="119">
        <v>4</v>
      </c>
      <c r="W1499" s="119">
        <v>4</v>
      </c>
      <c r="X1499" s="119">
        <v>4</v>
      </c>
      <c r="Y1499" s="119">
        <v>4</v>
      </c>
      <c r="Z1499" s="119">
        <v>4</v>
      </c>
      <c r="AA1499" s="119">
        <v>4</v>
      </c>
      <c r="AB1499" s="119">
        <v>8</v>
      </c>
      <c r="AC1499" s="119">
        <v>8</v>
      </c>
      <c r="AD1499" s="119">
        <v>8</v>
      </c>
      <c r="AE1499" s="119">
        <v>8</v>
      </c>
      <c r="AF1499" s="119">
        <v>8</v>
      </c>
      <c r="AG1499" s="119">
        <v>8</v>
      </c>
      <c r="AH1499" s="425">
        <v>6</v>
      </c>
      <c r="AI1499" s="83"/>
      <c r="AJ1499" s="84"/>
      <c r="AK1499" s="85"/>
      <c r="AL1499" s="120"/>
      <c r="AM1499" s="120"/>
      <c r="AN1499" s="120"/>
      <c r="AO1499" s="120"/>
      <c r="AP1499" s="120"/>
      <c r="AQ1499" s="120"/>
      <c r="AR1499" s="120"/>
      <c r="AS1499" s="120"/>
      <c r="AT1499" s="120"/>
      <c r="AU1499" s="120"/>
      <c r="AV1499" s="120"/>
      <c r="AW1499" s="120"/>
      <c r="AX1499" s="120"/>
      <c r="AY1499" s="120"/>
      <c r="AZ1499" s="120"/>
      <c r="BA1499" s="120"/>
      <c r="BB1499" s="120"/>
      <c r="BC1499" s="120"/>
      <c r="BD1499" s="83"/>
      <c r="BE1499" s="84"/>
      <c r="BF1499" s="84"/>
      <c r="BG1499" s="84"/>
      <c r="BH1499" s="85"/>
    </row>
    <row r="1500" spans="1:60" ht="17.25" customHeight="1" x14ac:dyDescent="0.25">
      <c r="A1500" s="879"/>
      <c r="B1500" s="159" t="s">
        <v>1271</v>
      </c>
      <c r="C1500" s="138" t="s">
        <v>157</v>
      </c>
      <c r="D1500" s="139" t="s">
        <v>124</v>
      </c>
      <c r="E1500" s="140">
        <f>SUM(I1500:AH1500)</f>
        <v>45</v>
      </c>
      <c r="F1500" s="441">
        <f>SUM(J1500:AI1500)</f>
        <v>45</v>
      </c>
      <c r="G1500" s="79" t="s">
        <v>374</v>
      </c>
      <c r="H1500" s="141" t="s">
        <v>132</v>
      </c>
      <c r="I1500" s="119"/>
      <c r="J1500" s="119"/>
      <c r="K1500" s="119"/>
      <c r="L1500" s="119"/>
      <c r="M1500" s="119"/>
      <c r="N1500" s="119">
        <v>8</v>
      </c>
      <c r="O1500" s="119">
        <v>8</v>
      </c>
      <c r="P1500" s="119">
        <v>8</v>
      </c>
      <c r="Q1500" s="119">
        <v>8</v>
      </c>
      <c r="R1500" s="119">
        <v>8</v>
      </c>
      <c r="S1500" s="119">
        <v>5</v>
      </c>
      <c r="T1500" s="119"/>
      <c r="U1500" s="119"/>
      <c r="V1500" s="119"/>
      <c r="W1500" s="119"/>
      <c r="X1500" s="119"/>
      <c r="Y1500" s="119"/>
      <c r="Z1500" s="119"/>
      <c r="AA1500" s="119"/>
      <c r="AB1500" s="119"/>
      <c r="AC1500" s="119"/>
      <c r="AD1500" s="119"/>
      <c r="AE1500" s="119"/>
      <c r="AF1500" s="119"/>
      <c r="AG1500" s="119"/>
      <c r="AH1500" s="425"/>
      <c r="AI1500" s="83"/>
      <c r="AJ1500" s="84"/>
      <c r="AK1500" s="85"/>
      <c r="AL1500" s="119"/>
      <c r="AM1500" s="119"/>
      <c r="AN1500" s="119"/>
      <c r="AO1500" s="119"/>
      <c r="AP1500" s="119"/>
      <c r="AQ1500" s="119"/>
      <c r="AR1500" s="119"/>
      <c r="AS1500" s="119"/>
      <c r="AT1500" s="119"/>
      <c r="AU1500" s="119"/>
      <c r="AV1500" s="119"/>
      <c r="AW1500" s="119"/>
      <c r="AX1500" s="119"/>
      <c r="AY1500" s="119"/>
      <c r="AZ1500" s="119"/>
      <c r="BA1500" s="119"/>
      <c r="BB1500" s="119"/>
      <c r="BC1500" s="119"/>
      <c r="BD1500" s="83"/>
      <c r="BE1500" s="84"/>
      <c r="BF1500" s="84"/>
      <c r="BG1500" s="84"/>
      <c r="BH1500" s="85"/>
    </row>
    <row r="1501" spans="1:60" s="419" customFormat="1" ht="17.25" customHeight="1" x14ac:dyDescent="0.2">
      <c r="A1501" s="2221"/>
      <c r="B1501" s="107" t="s">
        <v>1271</v>
      </c>
      <c r="C1501" s="602" t="s">
        <v>92</v>
      </c>
      <c r="D1501" s="556" t="s">
        <v>955</v>
      </c>
      <c r="E1501" s="603">
        <v>45</v>
      </c>
      <c r="F1501" s="790">
        <v>45</v>
      </c>
      <c r="G1501" s="79" t="s">
        <v>351</v>
      </c>
      <c r="H1501" s="108" t="s">
        <v>350</v>
      </c>
      <c r="I1501" s="576"/>
      <c r="J1501" s="576"/>
      <c r="K1501" s="576"/>
      <c r="L1501" s="576"/>
      <c r="M1501" s="576"/>
      <c r="N1501" s="576"/>
      <c r="O1501" s="576"/>
      <c r="P1501" s="576"/>
      <c r="Q1501" s="604"/>
      <c r="R1501" s="576"/>
      <c r="S1501" s="576"/>
      <c r="T1501" s="576">
        <v>20</v>
      </c>
      <c r="U1501" s="576">
        <v>25</v>
      </c>
      <c r="V1501" s="576"/>
      <c r="W1501" s="576"/>
      <c r="X1501" s="576"/>
      <c r="Y1501" s="576"/>
      <c r="Z1501" s="576"/>
      <c r="AA1501" s="576"/>
      <c r="AB1501" s="605"/>
      <c r="AC1501" s="605"/>
      <c r="AD1501" s="605"/>
      <c r="AE1501" s="605"/>
      <c r="AF1501" s="605"/>
      <c r="AG1501" s="605"/>
      <c r="AH1501" s="605"/>
      <c r="AI1501" s="567"/>
      <c r="AJ1501" s="568"/>
      <c r="AK1501" s="569"/>
      <c r="AL1501" s="605"/>
      <c r="AM1501" s="605"/>
      <c r="AN1501" s="605"/>
      <c r="AO1501" s="605"/>
      <c r="AP1501" s="605"/>
      <c r="AQ1501" s="605"/>
      <c r="AR1501" s="605"/>
      <c r="AS1501" s="605"/>
      <c r="AT1501" s="605"/>
      <c r="AU1501" s="605"/>
      <c r="AV1501" s="605"/>
      <c r="AW1501" s="605"/>
      <c r="AX1501" s="605"/>
      <c r="AY1501" s="605"/>
      <c r="AZ1501" s="605"/>
      <c r="BA1501" s="605"/>
      <c r="BB1501" s="605"/>
      <c r="BC1501" s="605"/>
      <c r="BD1501" s="551"/>
      <c r="BE1501" s="552"/>
      <c r="BF1501" s="552"/>
      <c r="BG1501" s="552"/>
      <c r="BH1501" s="553"/>
    </row>
    <row r="1502" spans="1:60" s="419" customFormat="1" ht="17.25" customHeight="1" x14ac:dyDescent="0.2">
      <c r="A1502" s="2221"/>
      <c r="B1502" s="107" t="s">
        <v>1271</v>
      </c>
      <c r="C1502" s="602" t="s">
        <v>94</v>
      </c>
      <c r="D1502" s="556" t="s">
        <v>991</v>
      </c>
      <c r="E1502" s="603">
        <v>45</v>
      </c>
      <c r="F1502" s="790">
        <v>45</v>
      </c>
      <c r="G1502" s="79" t="s">
        <v>363</v>
      </c>
      <c r="H1502" s="108" t="s">
        <v>362</v>
      </c>
      <c r="I1502" s="576"/>
      <c r="J1502" s="576"/>
      <c r="K1502" s="576"/>
      <c r="L1502" s="576"/>
      <c r="M1502" s="576"/>
      <c r="N1502" s="576"/>
      <c r="O1502" s="576"/>
      <c r="P1502" s="576"/>
      <c r="Q1502" s="576"/>
      <c r="R1502" s="576"/>
      <c r="S1502" s="576"/>
      <c r="T1502" s="576"/>
      <c r="U1502" s="576"/>
      <c r="V1502" s="576">
        <v>20</v>
      </c>
      <c r="W1502" s="576">
        <v>25</v>
      </c>
      <c r="X1502" s="576"/>
      <c r="Y1502" s="576"/>
      <c r="Z1502" s="576"/>
      <c r="AA1502" s="576"/>
      <c r="AB1502" s="605"/>
      <c r="AC1502" s="605"/>
      <c r="AD1502" s="605"/>
      <c r="AE1502" s="605"/>
      <c r="AF1502" s="605"/>
      <c r="AG1502" s="605"/>
      <c r="AH1502" s="605"/>
      <c r="AI1502" s="567"/>
      <c r="AJ1502" s="568"/>
      <c r="AK1502" s="569"/>
      <c r="AL1502" s="605"/>
      <c r="AM1502" s="605"/>
      <c r="AN1502" s="605"/>
      <c r="AO1502" s="605"/>
      <c r="AP1502" s="605"/>
      <c r="AQ1502" s="605"/>
      <c r="AR1502" s="605"/>
      <c r="AS1502" s="605"/>
      <c r="AT1502" s="605"/>
      <c r="AU1502" s="605"/>
      <c r="AV1502" s="605"/>
      <c r="AW1502" s="605"/>
      <c r="AX1502" s="605"/>
      <c r="AY1502" s="605"/>
      <c r="AZ1502" s="605"/>
      <c r="BA1502" s="605"/>
      <c r="BB1502" s="605"/>
      <c r="BC1502" s="605"/>
      <c r="BD1502" s="551"/>
      <c r="BE1502" s="552"/>
      <c r="BF1502" s="552"/>
      <c r="BG1502" s="552"/>
      <c r="BH1502" s="553"/>
    </row>
    <row r="1503" spans="1:60" s="419" customFormat="1" ht="17.25" customHeight="1" x14ac:dyDescent="0.2">
      <c r="A1503" s="2221"/>
      <c r="B1503" s="107" t="s">
        <v>1271</v>
      </c>
      <c r="C1503" s="602" t="s">
        <v>95</v>
      </c>
      <c r="D1503" s="556" t="s">
        <v>1272</v>
      </c>
      <c r="E1503" s="603">
        <v>30</v>
      </c>
      <c r="F1503" s="790">
        <v>30</v>
      </c>
      <c r="G1503" s="79" t="s">
        <v>351</v>
      </c>
      <c r="H1503" s="108" t="s">
        <v>350</v>
      </c>
      <c r="I1503" s="576"/>
      <c r="J1503" s="576"/>
      <c r="K1503" s="576"/>
      <c r="L1503" s="576"/>
      <c r="M1503" s="576"/>
      <c r="N1503" s="576"/>
      <c r="O1503" s="576"/>
      <c r="P1503" s="576"/>
      <c r="Q1503" s="576"/>
      <c r="R1503" s="576"/>
      <c r="S1503" s="576"/>
      <c r="T1503" s="576"/>
      <c r="U1503" s="576"/>
      <c r="V1503" s="576"/>
      <c r="W1503" s="576"/>
      <c r="X1503" s="576">
        <v>20</v>
      </c>
      <c r="Y1503" s="576">
        <v>10</v>
      </c>
      <c r="Z1503" s="576"/>
      <c r="AA1503" s="576"/>
      <c r="AB1503" s="605"/>
      <c r="AC1503" s="605"/>
      <c r="AD1503" s="605"/>
      <c r="AE1503" s="605"/>
      <c r="AF1503" s="605"/>
      <c r="AG1503" s="605"/>
      <c r="AH1503" s="605"/>
      <c r="AI1503" s="567"/>
      <c r="AJ1503" s="568"/>
      <c r="AK1503" s="569"/>
      <c r="AL1503" s="605"/>
      <c r="AM1503" s="605"/>
      <c r="AN1503" s="605"/>
      <c r="AO1503" s="605"/>
      <c r="AP1503" s="605"/>
      <c r="AQ1503" s="605"/>
      <c r="AR1503" s="605"/>
      <c r="AS1503" s="605"/>
      <c r="AT1503" s="605"/>
      <c r="AU1503" s="605"/>
      <c r="AV1503" s="605"/>
      <c r="AW1503" s="605"/>
      <c r="AX1503" s="605"/>
      <c r="AY1503" s="605"/>
      <c r="AZ1503" s="605"/>
      <c r="BA1503" s="605"/>
      <c r="BB1503" s="605"/>
      <c r="BC1503" s="605"/>
      <c r="BD1503" s="551"/>
      <c r="BE1503" s="552"/>
      <c r="BF1503" s="552"/>
      <c r="BG1503" s="552"/>
      <c r="BH1503" s="553"/>
    </row>
    <row r="1504" spans="1:60" s="419" customFormat="1" ht="17.25" customHeight="1" x14ac:dyDescent="0.2">
      <c r="A1504" s="2221"/>
      <c r="B1504" s="107" t="s">
        <v>1271</v>
      </c>
      <c r="C1504" s="602" t="s">
        <v>96</v>
      </c>
      <c r="D1504" s="556" t="s">
        <v>1273</v>
      </c>
      <c r="E1504" s="603">
        <v>30</v>
      </c>
      <c r="F1504" s="790">
        <v>30</v>
      </c>
      <c r="G1504" s="79" t="s">
        <v>363</v>
      </c>
      <c r="H1504" s="108" t="s">
        <v>362</v>
      </c>
      <c r="I1504" s="576"/>
      <c r="J1504" s="576"/>
      <c r="K1504" s="576"/>
      <c r="L1504" s="576"/>
      <c r="M1504" s="576"/>
      <c r="N1504" s="576"/>
      <c r="O1504" s="576"/>
      <c r="P1504" s="576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>
        <v>20</v>
      </c>
      <c r="AA1504" s="576">
        <v>10</v>
      </c>
      <c r="AB1504" s="605"/>
      <c r="AC1504" s="605"/>
      <c r="AD1504" s="605"/>
      <c r="AE1504" s="605"/>
      <c r="AF1504" s="605"/>
      <c r="AG1504" s="605"/>
      <c r="AH1504" s="605"/>
      <c r="AI1504" s="567"/>
      <c r="AJ1504" s="568"/>
      <c r="AK1504" s="569"/>
      <c r="AL1504" s="605"/>
      <c r="AM1504" s="605"/>
      <c r="AN1504" s="605"/>
      <c r="AO1504" s="605"/>
      <c r="AP1504" s="605"/>
      <c r="AQ1504" s="605"/>
      <c r="AR1504" s="605"/>
      <c r="AS1504" s="605"/>
      <c r="AT1504" s="605"/>
      <c r="AU1504" s="605"/>
      <c r="AV1504" s="605"/>
      <c r="AW1504" s="605"/>
      <c r="AX1504" s="605"/>
      <c r="AY1504" s="605"/>
      <c r="AZ1504" s="605"/>
      <c r="BA1504" s="605"/>
      <c r="BB1504" s="605"/>
      <c r="BC1504" s="605"/>
      <c r="BD1504" s="551"/>
      <c r="BE1504" s="552"/>
      <c r="BF1504" s="552"/>
      <c r="BG1504" s="552"/>
      <c r="BH1504" s="553"/>
    </row>
    <row r="1505" spans="1:60" s="419" customFormat="1" ht="17.25" customHeight="1" x14ac:dyDescent="0.2">
      <c r="A1505" s="2221"/>
      <c r="B1505" s="107" t="s">
        <v>1271</v>
      </c>
      <c r="C1505" s="602" t="s">
        <v>97</v>
      </c>
      <c r="D1505" s="556" t="s">
        <v>1274</v>
      </c>
      <c r="E1505" s="603">
        <v>30</v>
      </c>
      <c r="F1505" s="790">
        <v>30</v>
      </c>
      <c r="G1505" s="79" t="s">
        <v>356</v>
      </c>
      <c r="H1505" s="108" t="s">
        <v>355</v>
      </c>
      <c r="I1505" s="576"/>
      <c r="J1505" s="576"/>
      <c r="K1505" s="576"/>
      <c r="L1505" s="576"/>
      <c r="M1505" s="576"/>
      <c r="N1505" s="576"/>
      <c r="O1505" s="576"/>
      <c r="P1505" s="576"/>
      <c r="Q1505" s="576">
        <v>20</v>
      </c>
      <c r="R1505" s="576">
        <v>10</v>
      </c>
      <c r="S1505" s="576"/>
      <c r="T1505" s="576"/>
      <c r="U1505" s="576"/>
      <c r="V1505" s="576"/>
      <c r="W1505" s="576"/>
      <c r="X1505" s="576"/>
      <c r="Y1505" s="576"/>
      <c r="Z1505" s="576"/>
      <c r="AA1505" s="576"/>
      <c r="AB1505" s="605"/>
      <c r="AC1505" s="605"/>
      <c r="AD1505" s="605"/>
      <c r="AE1505" s="605"/>
      <c r="AF1505" s="605"/>
      <c r="AG1505" s="605"/>
      <c r="AH1505" s="605"/>
      <c r="AI1505" s="567"/>
      <c r="AJ1505" s="568"/>
      <c r="AK1505" s="569"/>
      <c r="AL1505" s="605"/>
      <c r="AM1505" s="605"/>
      <c r="AN1505" s="605"/>
      <c r="AO1505" s="605"/>
      <c r="AP1505" s="605"/>
      <c r="AQ1505" s="605"/>
      <c r="AR1505" s="605"/>
      <c r="AS1505" s="605"/>
      <c r="AT1505" s="605"/>
      <c r="AU1505" s="605"/>
      <c r="AV1505" s="605"/>
      <c r="AW1505" s="605"/>
      <c r="AX1505" s="605"/>
      <c r="AY1505" s="605"/>
      <c r="AZ1505" s="605"/>
      <c r="BA1505" s="605"/>
      <c r="BB1505" s="605"/>
      <c r="BC1505" s="605"/>
      <c r="BD1505" s="551"/>
      <c r="BE1505" s="552"/>
      <c r="BF1505" s="552"/>
      <c r="BG1505" s="552"/>
      <c r="BH1505" s="553"/>
    </row>
    <row r="1506" spans="1:60" s="419" customFormat="1" ht="17.25" customHeight="1" x14ac:dyDescent="0.2">
      <c r="A1506" s="2221"/>
      <c r="B1506" s="107" t="s">
        <v>1271</v>
      </c>
      <c r="C1506" s="602" t="s">
        <v>69</v>
      </c>
      <c r="D1506" s="556" t="s">
        <v>966</v>
      </c>
      <c r="E1506" s="603">
        <v>30</v>
      </c>
      <c r="F1506" s="790">
        <v>30</v>
      </c>
      <c r="G1506" s="79" t="s">
        <v>356</v>
      </c>
      <c r="H1506" s="108" t="s">
        <v>355</v>
      </c>
      <c r="I1506" s="576"/>
      <c r="J1506" s="576"/>
      <c r="K1506" s="576"/>
      <c r="L1506" s="576"/>
      <c r="M1506" s="576"/>
      <c r="N1506" s="576"/>
      <c r="O1506" s="576"/>
      <c r="P1506" s="576"/>
      <c r="Q1506" s="576"/>
      <c r="R1506" s="576">
        <v>10</v>
      </c>
      <c r="S1506" s="576">
        <v>20</v>
      </c>
      <c r="T1506" s="576"/>
      <c r="U1506" s="576"/>
      <c r="V1506" s="576"/>
      <c r="W1506" s="576"/>
      <c r="X1506" s="576"/>
      <c r="Y1506" s="576"/>
      <c r="Z1506" s="576"/>
      <c r="AA1506" s="604"/>
      <c r="AB1506" s="605"/>
      <c r="AC1506" s="605"/>
      <c r="AD1506" s="605"/>
      <c r="AE1506" s="605"/>
      <c r="AF1506" s="605"/>
      <c r="AG1506" s="605"/>
      <c r="AH1506" s="605"/>
      <c r="AI1506" s="567"/>
      <c r="AJ1506" s="568"/>
      <c r="AK1506" s="569"/>
      <c r="AL1506" s="605"/>
      <c r="AM1506" s="605"/>
      <c r="AN1506" s="605"/>
      <c r="AO1506" s="605"/>
      <c r="AP1506" s="605"/>
      <c r="AQ1506" s="605"/>
      <c r="AR1506" s="605"/>
      <c r="AS1506" s="605"/>
      <c r="AT1506" s="605"/>
      <c r="AU1506" s="605"/>
      <c r="AV1506" s="605"/>
      <c r="AW1506" s="605"/>
      <c r="AX1506" s="605"/>
      <c r="AY1506" s="605"/>
      <c r="AZ1506" s="605"/>
      <c r="BA1506" s="605"/>
      <c r="BB1506" s="605"/>
      <c r="BC1506" s="605"/>
      <c r="BD1506" s="551"/>
      <c r="BE1506" s="552"/>
      <c r="BF1506" s="552"/>
      <c r="BG1506" s="552"/>
      <c r="BH1506" s="553"/>
    </row>
    <row r="1507" spans="1:60" s="419" customFormat="1" ht="17.25" customHeight="1" x14ac:dyDescent="0.2">
      <c r="A1507" s="2221"/>
      <c r="B1507" s="107" t="s">
        <v>1271</v>
      </c>
      <c r="C1507" s="606" t="s">
        <v>58</v>
      </c>
      <c r="D1507" s="607" t="s">
        <v>59</v>
      </c>
      <c r="E1507" s="608">
        <v>30</v>
      </c>
      <c r="F1507" s="791" t="s">
        <v>1848</v>
      </c>
      <c r="G1507" s="79"/>
      <c r="H1507" s="108" t="s">
        <v>417</v>
      </c>
      <c r="I1507" s="576"/>
      <c r="J1507" s="576"/>
      <c r="K1507" s="576"/>
      <c r="L1507" s="576"/>
      <c r="M1507" s="576"/>
      <c r="N1507" s="576"/>
      <c r="O1507" s="576"/>
      <c r="P1507" s="576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  <c r="AA1507" s="576"/>
      <c r="AB1507" s="605"/>
      <c r="AC1507" s="605"/>
      <c r="AD1507" s="605"/>
      <c r="AE1507" s="605"/>
      <c r="AF1507" s="605"/>
      <c r="AG1507" s="605"/>
      <c r="AH1507" s="605"/>
      <c r="AI1507" s="567"/>
      <c r="AJ1507" s="568"/>
      <c r="AK1507" s="569"/>
      <c r="AL1507" s="605"/>
      <c r="AM1507" s="605"/>
      <c r="AN1507" s="605"/>
      <c r="AO1507" s="605"/>
      <c r="AP1507" s="605"/>
      <c r="AQ1507" s="605"/>
      <c r="AR1507" s="605"/>
      <c r="AS1507" s="605"/>
      <c r="AT1507" s="605"/>
      <c r="AU1507" s="605"/>
      <c r="AV1507" s="605"/>
      <c r="AW1507" s="605"/>
      <c r="AX1507" s="605"/>
      <c r="AY1507" s="605"/>
      <c r="AZ1507" s="605"/>
      <c r="BA1507" s="605"/>
      <c r="BB1507" s="605"/>
      <c r="BC1507" s="605"/>
      <c r="BD1507" s="551"/>
      <c r="BE1507" s="552"/>
      <c r="BF1507" s="552"/>
      <c r="BG1507" s="552"/>
      <c r="BH1507" s="553"/>
    </row>
    <row r="1508" spans="1:60" s="419" customFormat="1" ht="17.25" customHeight="1" x14ac:dyDescent="0.2">
      <c r="A1508" s="2221"/>
      <c r="B1508" s="107" t="s">
        <v>1271</v>
      </c>
      <c r="C1508" s="609" t="s">
        <v>60</v>
      </c>
      <c r="D1508" s="610" t="s">
        <v>1275</v>
      </c>
      <c r="E1508" s="611">
        <v>60</v>
      </c>
      <c r="F1508" s="792">
        <v>60</v>
      </c>
      <c r="G1508" s="79" t="s">
        <v>325</v>
      </c>
      <c r="H1508" s="108" t="s">
        <v>346</v>
      </c>
      <c r="I1508" s="576"/>
      <c r="J1508" s="576"/>
      <c r="K1508" s="576"/>
      <c r="L1508" s="576"/>
      <c r="M1508" s="576"/>
      <c r="N1508" s="576"/>
      <c r="O1508" s="576"/>
      <c r="P1508" s="576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  <c r="AA1508" s="576"/>
      <c r="AB1508" s="605">
        <v>30</v>
      </c>
      <c r="AC1508" s="605">
        <v>30</v>
      </c>
      <c r="AD1508" s="605"/>
      <c r="AE1508" s="605"/>
      <c r="AF1508" s="605"/>
      <c r="AG1508" s="605"/>
      <c r="AH1508" s="605"/>
      <c r="AI1508" s="567"/>
      <c r="AJ1508" s="568"/>
      <c r="AK1508" s="569"/>
      <c r="AL1508" s="605"/>
      <c r="AM1508" s="605"/>
      <c r="AN1508" s="605"/>
      <c r="AO1508" s="605"/>
      <c r="AP1508" s="605"/>
      <c r="AQ1508" s="605"/>
      <c r="AR1508" s="605"/>
      <c r="AS1508" s="605"/>
      <c r="AT1508" s="605"/>
      <c r="AU1508" s="605"/>
      <c r="AV1508" s="605"/>
      <c r="AW1508" s="605"/>
      <c r="AX1508" s="605"/>
      <c r="AY1508" s="605"/>
      <c r="AZ1508" s="605"/>
      <c r="BA1508" s="605"/>
      <c r="BB1508" s="605"/>
      <c r="BC1508" s="605"/>
      <c r="BD1508" s="551"/>
      <c r="BE1508" s="552"/>
      <c r="BF1508" s="552"/>
      <c r="BG1508" s="552"/>
      <c r="BH1508" s="553"/>
    </row>
    <row r="1509" spans="1:60" s="419" customFormat="1" ht="17.25" customHeight="1" x14ac:dyDescent="0.25">
      <c r="A1509" s="2221"/>
      <c r="B1509" s="107" t="s">
        <v>1271</v>
      </c>
      <c r="C1509" s="612" t="s">
        <v>98</v>
      </c>
      <c r="D1509" s="613" t="s">
        <v>1276</v>
      </c>
      <c r="E1509" s="614">
        <v>120</v>
      </c>
      <c r="F1509" s="793">
        <v>120</v>
      </c>
      <c r="G1509" s="79" t="s">
        <v>356</v>
      </c>
      <c r="H1509" s="108" t="s">
        <v>355</v>
      </c>
      <c r="I1509" s="576"/>
      <c r="J1509" s="576"/>
      <c r="K1509" s="576"/>
      <c r="L1509" s="576"/>
      <c r="M1509" s="576"/>
      <c r="N1509" s="576"/>
      <c r="O1509" s="576"/>
      <c r="P1509" s="576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  <c r="AA1509" s="576"/>
      <c r="AB1509" s="605"/>
      <c r="AC1509" s="605"/>
      <c r="AD1509" s="605">
        <v>20</v>
      </c>
      <c r="AE1509" s="605">
        <v>20</v>
      </c>
      <c r="AF1509" s="605">
        <v>20</v>
      </c>
      <c r="AG1509" s="605">
        <v>30</v>
      </c>
      <c r="AH1509" s="605">
        <v>30</v>
      </c>
      <c r="AI1509" s="567"/>
      <c r="AJ1509" s="568"/>
      <c r="AK1509" s="569"/>
      <c r="AL1509" s="605"/>
      <c r="AM1509" s="605"/>
      <c r="AN1509" s="605"/>
      <c r="AO1509" s="605"/>
      <c r="AP1509" s="605"/>
      <c r="AQ1509" s="605"/>
      <c r="AR1509" s="605"/>
      <c r="AS1509" s="605"/>
      <c r="AT1509" s="605"/>
      <c r="AU1509" s="605"/>
      <c r="AV1509" s="605"/>
      <c r="AW1509" s="605"/>
      <c r="AX1509" s="605"/>
      <c r="AY1509" s="605"/>
      <c r="AZ1509" s="605"/>
      <c r="BA1509" s="605"/>
      <c r="BB1509" s="605"/>
      <c r="BC1509" s="605"/>
      <c r="BD1509" s="551"/>
      <c r="BE1509" s="552"/>
      <c r="BF1509" s="552"/>
      <c r="BG1509" s="552"/>
      <c r="BH1509" s="553"/>
    </row>
    <row r="1510" spans="1:60" s="419" customFormat="1" ht="17.25" customHeight="1" x14ac:dyDescent="0.25">
      <c r="A1510" s="2221"/>
      <c r="B1510" s="107" t="s">
        <v>1271</v>
      </c>
      <c r="C1510" s="612" t="s">
        <v>47</v>
      </c>
      <c r="D1510" s="613" t="s">
        <v>1277</v>
      </c>
      <c r="E1510" s="614">
        <v>90</v>
      </c>
      <c r="F1510" s="793">
        <v>90</v>
      </c>
      <c r="G1510" s="79" t="s">
        <v>351</v>
      </c>
      <c r="H1510" s="108" t="s">
        <v>350</v>
      </c>
      <c r="I1510" s="576"/>
      <c r="J1510" s="576"/>
      <c r="K1510" s="576"/>
      <c r="L1510" s="576"/>
      <c r="M1510" s="576"/>
      <c r="N1510" s="576"/>
      <c r="O1510" s="576"/>
      <c r="P1510" s="576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  <c r="AA1510" s="576"/>
      <c r="AB1510" s="605"/>
      <c r="AC1510" s="605"/>
      <c r="AD1510" s="605"/>
      <c r="AE1510" s="605"/>
      <c r="AF1510" s="605"/>
      <c r="AG1510" s="605"/>
      <c r="AH1510" s="605"/>
      <c r="AI1510" s="567"/>
      <c r="AJ1510" s="568"/>
      <c r="AK1510" s="569"/>
      <c r="AL1510" s="605">
        <v>30</v>
      </c>
      <c r="AM1510" s="605">
        <v>30</v>
      </c>
      <c r="AN1510" s="605">
        <v>30</v>
      </c>
      <c r="AO1510" s="605"/>
      <c r="AP1510" s="605"/>
      <c r="AQ1510" s="605"/>
      <c r="AR1510" s="605"/>
      <c r="AS1510" s="605"/>
      <c r="AT1510" s="605"/>
      <c r="AU1510" s="605"/>
      <c r="AV1510" s="605"/>
      <c r="AW1510" s="605"/>
      <c r="AX1510" s="605"/>
      <c r="AY1510" s="605"/>
      <c r="AZ1510" s="605"/>
      <c r="BA1510" s="605"/>
      <c r="BB1510" s="605"/>
      <c r="BC1510" s="605"/>
      <c r="BD1510" s="551"/>
      <c r="BE1510" s="552"/>
      <c r="BF1510" s="552"/>
      <c r="BG1510" s="552"/>
      <c r="BH1510" s="553"/>
    </row>
    <row r="1511" spans="1:60" s="419" customFormat="1" ht="17.25" customHeight="1" x14ac:dyDescent="0.25">
      <c r="A1511" s="2221"/>
      <c r="B1511" s="107" t="s">
        <v>1271</v>
      </c>
      <c r="C1511" s="612" t="s">
        <v>49</v>
      </c>
      <c r="D1511" s="613" t="s">
        <v>1278</v>
      </c>
      <c r="E1511" s="614">
        <v>90</v>
      </c>
      <c r="F1511" s="793">
        <v>90</v>
      </c>
      <c r="G1511" s="79" t="s">
        <v>356</v>
      </c>
      <c r="H1511" s="108" t="s">
        <v>355</v>
      </c>
      <c r="I1511" s="576"/>
      <c r="J1511" s="576"/>
      <c r="K1511" s="576"/>
      <c r="L1511" s="576"/>
      <c r="M1511" s="576"/>
      <c r="N1511" s="576"/>
      <c r="O1511" s="576"/>
      <c r="P1511" s="576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  <c r="AA1511" s="576"/>
      <c r="AB1511" s="605"/>
      <c r="AC1511" s="605"/>
      <c r="AD1511" s="605"/>
      <c r="AE1511" s="605"/>
      <c r="AF1511" s="605"/>
      <c r="AG1511" s="605"/>
      <c r="AH1511" s="605"/>
      <c r="AI1511" s="567"/>
      <c r="AJ1511" s="568"/>
      <c r="AK1511" s="569"/>
      <c r="AL1511" s="605"/>
      <c r="AM1511" s="605"/>
      <c r="AN1511" s="605"/>
      <c r="AO1511" s="605">
        <v>30</v>
      </c>
      <c r="AP1511" s="605">
        <v>30</v>
      </c>
      <c r="AQ1511" s="605">
        <v>30</v>
      </c>
      <c r="AR1511" s="605"/>
      <c r="AS1511" s="605"/>
      <c r="AT1511" s="605"/>
      <c r="AU1511" s="605"/>
      <c r="AV1511" s="605"/>
      <c r="AW1511" s="605"/>
      <c r="AX1511" s="605"/>
      <c r="AY1511" s="605"/>
      <c r="AZ1511" s="605"/>
      <c r="BA1511" s="605"/>
      <c r="BB1511" s="605"/>
      <c r="BC1511" s="605"/>
      <c r="BD1511" s="551"/>
      <c r="BE1511" s="552"/>
      <c r="BF1511" s="552"/>
      <c r="BG1511" s="552"/>
      <c r="BH1511" s="553"/>
    </row>
    <row r="1512" spans="1:60" s="419" customFormat="1" ht="17.25" customHeight="1" x14ac:dyDescent="0.25">
      <c r="A1512" s="2221"/>
      <c r="B1512" s="107" t="s">
        <v>1271</v>
      </c>
      <c r="C1512" s="612" t="s">
        <v>50</v>
      </c>
      <c r="D1512" s="613" t="s">
        <v>1279</v>
      </c>
      <c r="E1512" s="614">
        <v>60</v>
      </c>
      <c r="F1512" s="793">
        <v>60</v>
      </c>
      <c r="G1512" s="79" t="s">
        <v>356</v>
      </c>
      <c r="H1512" s="108" t="s">
        <v>355</v>
      </c>
      <c r="I1512" s="576"/>
      <c r="J1512" s="576"/>
      <c r="K1512" s="576"/>
      <c r="L1512" s="576"/>
      <c r="M1512" s="576"/>
      <c r="N1512" s="576"/>
      <c r="O1512" s="576"/>
      <c r="P1512" s="576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  <c r="AA1512" s="576"/>
      <c r="AB1512" s="605"/>
      <c r="AC1512" s="605"/>
      <c r="AD1512" s="605"/>
      <c r="AE1512" s="605"/>
      <c r="AF1512" s="605"/>
      <c r="AG1512" s="605"/>
      <c r="AH1512" s="605"/>
      <c r="AI1512" s="567"/>
      <c r="AJ1512" s="568"/>
      <c r="AK1512" s="569"/>
      <c r="AL1512" s="605"/>
      <c r="AM1512" s="605"/>
      <c r="AN1512" s="605"/>
      <c r="AO1512" s="605"/>
      <c r="AP1512" s="605"/>
      <c r="AQ1512" s="605"/>
      <c r="AR1512" s="605">
        <v>30</v>
      </c>
      <c r="AS1512" s="605">
        <v>30</v>
      </c>
      <c r="AT1512" s="605"/>
      <c r="AU1512" s="605"/>
      <c r="AV1512" s="605"/>
      <c r="AW1512" s="605"/>
      <c r="AX1512" s="605"/>
      <c r="AY1512" s="605"/>
      <c r="AZ1512" s="605"/>
      <c r="BA1512" s="605"/>
      <c r="BB1512" s="605"/>
      <c r="BC1512" s="605"/>
      <c r="BD1512" s="551"/>
      <c r="BE1512" s="552"/>
      <c r="BF1512" s="552"/>
      <c r="BG1512" s="552"/>
      <c r="BH1512" s="553"/>
    </row>
    <row r="1513" spans="1:60" s="419" customFormat="1" ht="17.25" customHeight="1" x14ac:dyDescent="0.25">
      <c r="A1513" s="2221"/>
      <c r="B1513" s="107" t="s">
        <v>1271</v>
      </c>
      <c r="C1513" s="612" t="s">
        <v>68</v>
      </c>
      <c r="D1513" s="613" t="s">
        <v>1280</v>
      </c>
      <c r="E1513" s="614">
        <v>60</v>
      </c>
      <c r="F1513" s="793">
        <v>60</v>
      </c>
      <c r="G1513" s="79" t="s">
        <v>1281</v>
      </c>
      <c r="H1513" s="108" t="s">
        <v>354</v>
      </c>
      <c r="I1513" s="576"/>
      <c r="J1513" s="576"/>
      <c r="K1513" s="576"/>
      <c r="L1513" s="576"/>
      <c r="M1513" s="576"/>
      <c r="N1513" s="576"/>
      <c r="O1513" s="576"/>
      <c r="P1513" s="576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  <c r="AA1513" s="576"/>
      <c r="AB1513" s="605"/>
      <c r="AC1513" s="605"/>
      <c r="AD1513" s="605"/>
      <c r="AE1513" s="605"/>
      <c r="AF1513" s="605"/>
      <c r="AG1513" s="605"/>
      <c r="AH1513" s="605"/>
      <c r="AI1513" s="567"/>
      <c r="AJ1513" s="568"/>
      <c r="AK1513" s="569"/>
      <c r="AL1513" s="605"/>
      <c r="AM1513" s="605"/>
      <c r="AN1513" s="605"/>
      <c r="AO1513" s="605"/>
      <c r="AP1513" s="605"/>
      <c r="AQ1513" s="605"/>
      <c r="AR1513" s="605"/>
      <c r="AS1513" s="605"/>
      <c r="AT1513" s="605">
        <v>30</v>
      </c>
      <c r="AU1513" s="605">
        <v>30</v>
      </c>
      <c r="AV1513" s="605"/>
      <c r="AW1513" s="605"/>
      <c r="AX1513" s="605"/>
      <c r="AY1513" s="605"/>
      <c r="AZ1513" s="605"/>
      <c r="BA1513" s="605"/>
      <c r="BB1513" s="605"/>
      <c r="BC1513" s="605"/>
      <c r="BD1513" s="551"/>
      <c r="BE1513" s="552"/>
      <c r="BF1513" s="552"/>
      <c r="BG1513" s="552"/>
      <c r="BH1513" s="553"/>
    </row>
    <row r="1514" spans="1:60" s="419" customFormat="1" ht="17.25" customHeight="1" x14ac:dyDescent="0.25">
      <c r="A1514" s="2221"/>
      <c r="B1514" s="107" t="s">
        <v>1271</v>
      </c>
      <c r="C1514" s="612" t="s">
        <v>51</v>
      </c>
      <c r="D1514" s="613" t="s">
        <v>1282</v>
      </c>
      <c r="E1514" s="77">
        <v>90</v>
      </c>
      <c r="F1514" s="794">
        <v>90</v>
      </c>
      <c r="G1514" s="79" t="s">
        <v>1281</v>
      </c>
      <c r="H1514" s="108" t="s">
        <v>354</v>
      </c>
      <c r="I1514" s="576"/>
      <c r="J1514" s="576"/>
      <c r="K1514" s="576"/>
      <c r="L1514" s="576"/>
      <c r="M1514" s="576"/>
      <c r="N1514" s="576"/>
      <c r="O1514" s="576"/>
      <c r="P1514" s="576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  <c r="AA1514" s="576"/>
      <c r="AB1514" s="605"/>
      <c r="AC1514" s="605"/>
      <c r="AD1514" s="605"/>
      <c r="AE1514" s="605"/>
      <c r="AF1514" s="605"/>
      <c r="AG1514" s="605"/>
      <c r="AH1514" s="605"/>
      <c r="AI1514" s="567"/>
      <c r="AJ1514" s="568"/>
      <c r="AK1514" s="569"/>
      <c r="AL1514" s="605"/>
      <c r="AM1514" s="605"/>
      <c r="AN1514" s="605"/>
      <c r="AO1514" s="605"/>
      <c r="AP1514" s="605"/>
      <c r="AQ1514" s="605"/>
      <c r="AR1514" s="605"/>
      <c r="AS1514" s="605"/>
      <c r="AT1514" s="605"/>
      <c r="AU1514" s="605"/>
      <c r="AV1514" s="605">
        <v>30</v>
      </c>
      <c r="AW1514" s="605">
        <v>30</v>
      </c>
      <c r="AX1514" s="605">
        <v>30</v>
      </c>
      <c r="AY1514" s="605"/>
      <c r="AZ1514" s="605"/>
      <c r="BA1514" s="605"/>
      <c r="BB1514" s="605"/>
      <c r="BC1514" s="605"/>
      <c r="BD1514" s="551"/>
      <c r="BE1514" s="552"/>
      <c r="BF1514" s="552"/>
      <c r="BG1514" s="552"/>
      <c r="BH1514" s="553"/>
    </row>
    <row r="1515" spans="1:60" s="419" customFormat="1" ht="17.25" customHeight="1" x14ac:dyDescent="0.25">
      <c r="A1515" s="2221"/>
      <c r="B1515" s="107" t="s">
        <v>1271</v>
      </c>
      <c r="C1515" s="612" t="s">
        <v>83</v>
      </c>
      <c r="D1515" s="613" t="s">
        <v>1283</v>
      </c>
      <c r="E1515" s="77">
        <v>90</v>
      </c>
      <c r="F1515" s="794">
        <v>90</v>
      </c>
      <c r="G1515" s="79" t="s">
        <v>1281</v>
      </c>
      <c r="H1515" s="108" t="s">
        <v>354</v>
      </c>
      <c r="I1515" s="576"/>
      <c r="J1515" s="576"/>
      <c r="K1515" s="576"/>
      <c r="L1515" s="576"/>
      <c r="M1515" s="576"/>
      <c r="N1515" s="576"/>
      <c r="O1515" s="576"/>
      <c r="P1515" s="576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  <c r="AA1515" s="576"/>
      <c r="AB1515" s="576"/>
      <c r="AC1515" s="576"/>
      <c r="AD1515" s="576"/>
      <c r="AE1515" s="576"/>
      <c r="AF1515" s="576"/>
      <c r="AG1515" s="576"/>
      <c r="AH1515" s="576"/>
      <c r="AI1515" s="577"/>
      <c r="AJ1515" s="578"/>
      <c r="AK1515" s="579"/>
      <c r="AL1515" s="576"/>
      <c r="AM1515" s="576"/>
      <c r="AN1515" s="576"/>
      <c r="AO1515" s="576"/>
      <c r="AP1515" s="576"/>
      <c r="AQ1515" s="576"/>
      <c r="AR1515" s="576"/>
      <c r="AS1515" s="576"/>
      <c r="AT1515" s="576"/>
      <c r="AU1515" s="576"/>
      <c r="AV1515" s="576"/>
      <c r="AW1515" s="576"/>
      <c r="AX1515" s="576"/>
      <c r="AY1515" s="605">
        <v>30</v>
      </c>
      <c r="AZ1515" s="605">
        <v>30</v>
      </c>
      <c r="BA1515" s="605">
        <v>30</v>
      </c>
      <c r="BB1515" s="576"/>
      <c r="BC1515" s="576"/>
      <c r="BD1515" s="551"/>
      <c r="BE1515" s="552"/>
      <c r="BF1515" s="552"/>
      <c r="BG1515" s="552"/>
      <c r="BH1515" s="553"/>
    </row>
    <row r="1516" spans="1:60" s="573" customFormat="1" ht="17.25" customHeight="1" x14ac:dyDescent="0.2">
      <c r="A1516" s="2222"/>
      <c r="B1516" s="94"/>
      <c r="C1516" s="600"/>
      <c r="D1516" s="95" t="s">
        <v>843</v>
      </c>
      <c r="E1516" s="95">
        <f>SUM(E1501:E1515)</f>
        <v>900</v>
      </c>
      <c r="F1516" s="765">
        <f>SUM(F1501:F1515)</f>
        <v>870</v>
      </c>
      <c r="G1516" s="218"/>
      <c r="H1516" s="218"/>
      <c r="I1516" s="601"/>
      <c r="J1516" s="601">
        <f t="shared" ref="J1516:BH1516" si="127">SUM(J1501:J1515)</f>
        <v>0</v>
      </c>
      <c r="K1516" s="601">
        <f t="shared" si="127"/>
        <v>0</v>
      </c>
      <c r="L1516" s="601">
        <f t="shared" si="127"/>
        <v>0</v>
      </c>
      <c r="M1516" s="601">
        <f t="shared" si="127"/>
        <v>0</v>
      </c>
      <c r="N1516" s="601">
        <f t="shared" si="127"/>
        <v>0</v>
      </c>
      <c r="O1516" s="601">
        <f t="shared" si="127"/>
        <v>0</v>
      </c>
      <c r="P1516" s="601">
        <f t="shared" si="127"/>
        <v>0</v>
      </c>
      <c r="Q1516" s="601">
        <f t="shared" si="127"/>
        <v>20</v>
      </c>
      <c r="R1516" s="601">
        <f t="shared" si="127"/>
        <v>20</v>
      </c>
      <c r="S1516" s="601">
        <f t="shared" si="127"/>
        <v>20</v>
      </c>
      <c r="T1516" s="601">
        <f t="shared" si="127"/>
        <v>20</v>
      </c>
      <c r="U1516" s="601">
        <f t="shared" si="127"/>
        <v>25</v>
      </c>
      <c r="V1516" s="601">
        <f t="shared" si="127"/>
        <v>20</v>
      </c>
      <c r="W1516" s="601">
        <f t="shared" si="127"/>
        <v>25</v>
      </c>
      <c r="X1516" s="601">
        <f t="shared" si="127"/>
        <v>20</v>
      </c>
      <c r="Y1516" s="601">
        <f t="shared" si="127"/>
        <v>10</v>
      </c>
      <c r="Z1516" s="601">
        <f t="shared" si="127"/>
        <v>20</v>
      </c>
      <c r="AA1516" s="601">
        <f t="shared" si="127"/>
        <v>10</v>
      </c>
      <c r="AB1516" s="601">
        <f t="shared" si="127"/>
        <v>30</v>
      </c>
      <c r="AC1516" s="601">
        <f t="shared" si="127"/>
        <v>30</v>
      </c>
      <c r="AD1516" s="601">
        <f t="shared" si="127"/>
        <v>20</v>
      </c>
      <c r="AE1516" s="601">
        <f t="shared" si="127"/>
        <v>20</v>
      </c>
      <c r="AF1516" s="601">
        <f t="shared" si="127"/>
        <v>20</v>
      </c>
      <c r="AG1516" s="601">
        <f t="shared" si="127"/>
        <v>30</v>
      </c>
      <c r="AH1516" s="601">
        <f t="shared" si="127"/>
        <v>30</v>
      </c>
      <c r="AI1516" s="615">
        <f t="shared" si="127"/>
        <v>0</v>
      </c>
      <c r="AJ1516" s="616">
        <f t="shared" si="127"/>
        <v>0</v>
      </c>
      <c r="AK1516" s="617">
        <f t="shared" si="127"/>
        <v>0</v>
      </c>
      <c r="AL1516" s="601">
        <f t="shared" si="127"/>
        <v>30</v>
      </c>
      <c r="AM1516" s="601">
        <f t="shared" si="127"/>
        <v>30</v>
      </c>
      <c r="AN1516" s="601">
        <f t="shared" si="127"/>
        <v>30</v>
      </c>
      <c r="AO1516" s="601">
        <f t="shared" si="127"/>
        <v>30</v>
      </c>
      <c r="AP1516" s="601">
        <f t="shared" si="127"/>
        <v>30</v>
      </c>
      <c r="AQ1516" s="601">
        <f t="shared" si="127"/>
        <v>30</v>
      </c>
      <c r="AR1516" s="601">
        <f t="shared" si="127"/>
        <v>30</v>
      </c>
      <c r="AS1516" s="601">
        <f t="shared" si="127"/>
        <v>30</v>
      </c>
      <c r="AT1516" s="601">
        <f t="shared" si="127"/>
        <v>30</v>
      </c>
      <c r="AU1516" s="601">
        <f t="shared" si="127"/>
        <v>30</v>
      </c>
      <c r="AV1516" s="601">
        <f t="shared" si="127"/>
        <v>30</v>
      </c>
      <c r="AW1516" s="601">
        <f t="shared" si="127"/>
        <v>30</v>
      </c>
      <c r="AX1516" s="601">
        <f t="shared" si="127"/>
        <v>30</v>
      </c>
      <c r="AY1516" s="601">
        <f t="shared" si="127"/>
        <v>30</v>
      </c>
      <c r="AZ1516" s="601">
        <f t="shared" si="127"/>
        <v>30</v>
      </c>
      <c r="BA1516" s="601">
        <f t="shared" si="127"/>
        <v>30</v>
      </c>
      <c r="BB1516" s="601">
        <f t="shared" si="127"/>
        <v>0</v>
      </c>
      <c r="BC1516" s="601">
        <f t="shared" si="127"/>
        <v>0</v>
      </c>
      <c r="BD1516" s="618">
        <f t="shared" si="127"/>
        <v>0</v>
      </c>
      <c r="BE1516" s="619">
        <f t="shared" si="127"/>
        <v>0</v>
      </c>
      <c r="BF1516" s="619">
        <f t="shared" si="127"/>
        <v>0</v>
      </c>
      <c r="BG1516" s="619">
        <f t="shared" si="127"/>
        <v>0</v>
      </c>
      <c r="BH1516" s="620">
        <f t="shared" si="127"/>
        <v>0</v>
      </c>
    </row>
    <row r="1517" spans="1:60" s="419" customFormat="1" ht="15" x14ac:dyDescent="0.25">
      <c r="A1517" s="2223">
        <v>6</v>
      </c>
      <c r="B1517" s="107" t="s">
        <v>1284</v>
      </c>
      <c r="C1517" s="621" t="s">
        <v>624</v>
      </c>
      <c r="D1517" s="622" t="s">
        <v>1285</v>
      </c>
      <c r="E1517" s="429">
        <v>30</v>
      </c>
      <c r="F1517" s="766">
        <v>30</v>
      </c>
      <c r="G1517" s="116" t="s">
        <v>421</v>
      </c>
      <c r="H1517" s="81" t="s">
        <v>420</v>
      </c>
      <c r="I1517" s="576"/>
      <c r="J1517" s="576"/>
      <c r="K1517" s="576"/>
      <c r="L1517" s="576"/>
      <c r="M1517" s="576"/>
      <c r="N1517" s="576"/>
      <c r="O1517" s="576"/>
      <c r="P1517" s="576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  <c r="AA1517" s="576"/>
      <c r="AB1517" s="605"/>
      <c r="AC1517" s="605"/>
      <c r="AD1517" s="605"/>
      <c r="AE1517" s="605"/>
      <c r="AF1517" s="605"/>
      <c r="AG1517" s="605"/>
      <c r="AH1517" s="605"/>
      <c r="AI1517" s="567"/>
      <c r="AJ1517" s="568"/>
      <c r="AK1517" s="569"/>
      <c r="AL1517" s="605"/>
      <c r="AM1517" s="605"/>
      <c r="AN1517" s="605"/>
      <c r="AO1517" s="605"/>
      <c r="AP1517" s="605"/>
      <c r="AQ1517" s="605"/>
      <c r="AR1517" s="605"/>
      <c r="AS1517" s="605"/>
      <c r="AT1517" s="605"/>
      <c r="AU1517" s="605"/>
      <c r="AV1517" s="605"/>
      <c r="AW1517" s="605"/>
      <c r="AX1517" s="605"/>
      <c r="AY1517" s="605"/>
      <c r="AZ1517" s="605"/>
      <c r="BA1517" s="605"/>
      <c r="BB1517" s="605"/>
      <c r="BC1517" s="605"/>
      <c r="BD1517" s="551"/>
      <c r="BE1517" s="552"/>
      <c r="BF1517" s="552"/>
      <c r="BG1517" s="552"/>
      <c r="BH1517" s="553"/>
    </row>
    <row r="1518" spans="1:60" s="419" customFormat="1" ht="15" x14ac:dyDescent="0.25">
      <c r="A1518" s="2221"/>
      <c r="B1518" s="107" t="s">
        <v>1284</v>
      </c>
      <c r="C1518" s="621" t="s">
        <v>625</v>
      </c>
      <c r="D1518" s="622" t="s">
        <v>1286</v>
      </c>
      <c r="E1518" s="429">
        <v>15</v>
      </c>
      <c r="F1518" s="766">
        <v>15</v>
      </c>
      <c r="G1518" s="116" t="s">
        <v>376</v>
      </c>
      <c r="H1518" s="81" t="s">
        <v>419</v>
      </c>
      <c r="I1518" s="576"/>
      <c r="J1518" s="576"/>
      <c r="K1518" s="576"/>
      <c r="L1518" s="576"/>
      <c r="M1518" s="576"/>
      <c r="N1518" s="576"/>
      <c r="O1518" s="576"/>
      <c r="P1518" s="576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  <c r="AA1518" s="576"/>
      <c r="AB1518" s="605"/>
      <c r="AC1518" s="605"/>
      <c r="AD1518" s="605"/>
      <c r="AE1518" s="605"/>
      <c r="AF1518" s="605"/>
      <c r="AG1518" s="605"/>
      <c r="AH1518" s="605"/>
      <c r="AI1518" s="567"/>
      <c r="AJ1518" s="568"/>
      <c r="AK1518" s="569"/>
      <c r="AL1518" s="605"/>
      <c r="AM1518" s="605"/>
      <c r="AN1518" s="605"/>
      <c r="AO1518" s="605"/>
      <c r="AP1518" s="605"/>
      <c r="AQ1518" s="605"/>
      <c r="AR1518" s="605"/>
      <c r="AS1518" s="605"/>
      <c r="AT1518" s="605"/>
      <c r="AU1518" s="605"/>
      <c r="AV1518" s="605"/>
      <c r="AW1518" s="605"/>
      <c r="AX1518" s="605"/>
      <c r="AY1518" s="605"/>
      <c r="AZ1518" s="605"/>
      <c r="BA1518" s="605"/>
      <c r="BB1518" s="605"/>
      <c r="BC1518" s="605"/>
      <c r="BD1518" s="551"/>
      <c r="BE1518" s="552"/>
      <c r="BF1518" s="552"/>
      <c r="BG1518" s="552"/>
      <c r="BH1518" s="553"/>
    </row>
    <row r="1519" spans="1:60" s="419" customFormat="1" ht="15" x14ac:dyDescent="0.25">
      <c r="A1519" s="2221"/>
      <c r="B1519" s="107" t="s">
        <v>1284</v>
      </c>
      <c r="C1519" s="621" t="s">
        <v>626</v>
      </c>
      <c r="D1519" s="622" t="s">
        <v>1287</v>
      </c>
      <c r="E1519" s="429">
        <v>30</v>
      </c>
      <c r="F1519" s="766">
        <v>30</v>
      </c>
      <c r="G1519" s="116" t="s">
        <v>329</v>
      </c>
      <c r="H1519" s="81" t="s">
        <v>416</v>
      </c>
      <c r="I1519" s="576"/>
      <c r="J1519" s="576"/>
      <c r="K1519" s="576"/>
      <c r="L1519" s="576"/>
      <c r="M1519" s="576"/>
      <c r="N1519" s="576"/>
      <c r="O1519" s="576"/>
      <c r="P1519" s="576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  <c r="AA1519" s="576"/>
      <c r="AB1519" s="605"/>
      <c r="AC1519" s="605"/>
      <c r="AD1519" s="605"/>
      <c r="AE1519" s="605"/>
      <c r="AF1519" s="605"/>
      <c r="AG1519" s="605"/>
      <c r="AH1519" s="605"/>
      <c r="AI1519" s="567"/>
      <c r="AJ1519" s="568"/>
      <c r="AK1519" s="569"/>
      <c r="AL1519" s="605"/>
      <c r="AM1519" s="605"/>
      <c r="AN1519" s="605"/>
      <c r="AO1519" s="605"/>
      <c r="AP1519" s="605"/>
      <c r="AQ1519" s="605"/>
      <c r="AR1519" s="605"/>
      <c r="AS1519" s="605"/>
      <c r="AT1519" s="605"/>
      <c r="AU1519" s="605"/>
      <c r="AV1519" s="605"/>
      <c r="AW1519" s="605"/>
      <c r="AX1519" s="605"/>
      <c r="AY1519" s="605"/>
      <c r="AZ1519" s="605"/>
      <c r="BA1519" s="605"/>
      <c r="BB1519" s="605"/>
      <c r="BC1519" s="605"/>
      <c r="BD1519" s="551"/>
      <c r="BE1519" s="552"/>
      <c r="BF1519" s="552"/>
      <c r="BG1519" s="552"/>
      <c r="BH1519" s="553"/>
    </row>
    <row r="1520" spans="1:60" s="419" customFormat="1" ht="15" x14ac:dyDescent="0.25">
      <c r="A1520" s="2221"/>
      <c r="B1520" s="107" t="s">
        <v>1284</v>
      </c>
      <c r="C1520" s="621" t="s">
        <v>627</v>
      </c>
      <c r="D1520" s="622" t="s">
        <v>1288</v>
      </c>
      <c r="E1520" s="429">
        <v>45</v>
      </c>
      <c r="F1520" s="766">
        <v>45</v>
      </c>
      <c r="G1520" s="116" t="s">
        <v>863</v>
      </c>
      <c r="H1520" s="81" t="s">
        <v>414</v>
      </c>
      <c r="I1520" s="576"/>
      <c r="J1520" s="576"/>
      <c r="K1520" s="576"/>
      <c r="L1520" s="576"/>
      <c r="M1520" s="576"/>
      <c r="N1520" s="576"/>
      <c r="O1520" s="576"/>
      <c r="P1520" s="576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  <c r="AA1520" s="576"/>
      <c r="AB1520" s="605"/>
      <c r="AC1520" s="605"/>
      <c r="AD1520" s="605"/>
      <c r="AE1520" s="605"/>
      <c r="AF1520" s="605"/>
      <c r="AG1520" s="605"/>
      <c r="AH1520" s="605"/>
      <c r="AI1520" s="567"/>
      <c r="AJ1520" s="568"/>
      <c r="AK1520" s="569"/>
      <c r="AL1520" s="605"/>
      <c r="AM1520" s="605"/>
      <c r="AN1520" s="605"/>
      <c r="AO1520" s="605"/>
      <c r="AP1520" s="605"/>
      <c r="AQ1520" s="605"/>
      <c r="AR1520" s="605"/>
      <c r="AS1520" s="605"/>
      <c r="AT1520" s="605"/>
      <c r="AU1520" s="605"/>
      <c r="AV1520" s="605"/>
      <c r="AW1520" s="605"/>
      <c r="AX1520" s="605"/>
      <c r="AY1520" s="605"/>
      <c r="AZ1520" s="605"/>
      <c r="BA1520" s="605"/>
      <c r="BB1520" s="605"/>
      <c r="BC1520" s="605"/>
      <c r="BD1520" s="551"/>
      <c r="BE1520" s="552"/>
      <c r="BF1520" s="552"/>
      <c r="BG1520" s="552"/>
      <c r="BH1520" s="553"/>
    </row>
    <row r="1521" spans="1:60" s="419" customFormat="1" ht="15" x14ac:dyDescent="0.25">
      <c r="A1521" s="2221"/>
      <c r="B1521" s="107" t="s">
        <v>1284</v>
      </c>
      <c r="C1521" s="621" t="s">
        <v>628</v>
      </c>
      <c r="D1521" s="622" t="s">
        <v>124</v>
      </c>
      <c r="E1521" s="429">
        <v>45</v>
      </c>
      <c r="F1521" s="766">
        <v>45</v>
      </c>
      <c r="G1521" s="79" t="s">
        <v>374</v>
      </c>
      <c r="H1521" s="141" t="s">
        <v>132</v>
      </c>
      <c r="I1521" s="576"/>
      <c r="J1521" s="576"/>
      <c r="K1521" s="576"/>
      <c r="L1521" s="576"/>
      <c r="M1521" s="576"/>
      <c r="N1521" s="576"/>
      <c r="O1521" s="576"/>
      <c r="P1521" s="576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  <c r="AA1521" s="576"/>
      <c r="AB1521" s="605"/>
      <c r="AC1521" s="605"/>
      <c r="AD1521" s="605"/>
      <c r="AE1521" s="605"/>
      <c r="AF1521" s="605"/>
      <c r="AG1521" s="605"/>
      <c r="AH1521" s="605"/>
      <c r="AI1521" s="567"/>
      <c r="AJ1521" s="568"/>
      <c r="AK1521" s="569"/>
      <c r="AL1521" s="605"/>
      <c r="AM1521" s="605"/>
      <c r="AN1521" s="605"/>
      <c r="AO1521" s="605"/>
      <c r="AP1521" s="605"/>
      <c r="AQ1521" s="605"/>
      <c r="AR1521" s="605"/>
      <c r="AS1521" s="605"/>
      <c r="AT1521" s="605"/>
      <c r="AU1521" s="605"/>
      <c r="AV1521" s="605"/>
      <c r="AW1521" s="605"/>
      <c r="AX1521" s="605"/>
      <c r="AY1521" s="605"/>
      <c r="AZ1521" s="605"/>
      <c r="BA1521" s="605"/>
      <c r="BB1521" s="605"/>
      <c r="BC1521" s="605"/>
      <c r="BD1521" s="551"/>
      <c r="BE1521" s="552"/>
      <c r="BF1521" s="552"/>
      <c r="BG1521" s="552"/>
      <c r="BH1521" s="553"/>
    </row>
    <row r="1522" spans="1:60" s="419" customFormat="1" ht="15" x14ac:dyDescent="0.25">
      <c r="A1522" s="2221"/>
      <c r="B1522" s="107" t="s">
        <v>1284</v>
      </c>
      <c r="C1522" s="621" t="s">
        <v>629</v>
      </c>
      <c r="D1522" s="622" t="s">
        <v>1289</v>
      </c>
      <c r="E1522" s="623">
        <v>90</v>
      </c>
      <c r="F1522" s="795">
        <v>90</v>
      </c>
      <c r="G1522" s="79" t="s">
        <v>380</v>
      </c>
      <c r="H1522" s="141" t="s">
        <v>146</v>
      </c>
      <c r="I1522" s="576"/>
      <c r="J1522" s="576"/>
      <c r="K1522" s="576"/>
      <c r="L1522" s="576"/>
      <c r="M1522" s="576"/>
      <c r="N1522" s="576"/>
      <c r="O1522" s="576"/>
      <c r="P1522" s="576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  <c r="AA1522" s="576"/>
      <c r="AB1522" s="605"/>
      <c r="AC1522" s="605"/>
      <c r="AD1522" s="605"/>
      <c r="AE1522" s="605"/>
      <c r="AF1522" s="605"/>
      <c r="AG1522" s="605"/>
      <c r="AH1522" s="605"/>
      <c r="AI1522" s="567"/>
      <c r="AJ1522" s="568"/>
      <c r="AK1522" s="569"/>
      <c r="AL1522" s="605"/>
      <c r="AM1522" s="605"/>
      <c r="AN1522" s="605"/>
      <c r="AO1522" s="605"/>
      <c r="AP1522" s="605"/>
      <c r="AQ1522" s="605"/>
      <c r="AR1522" s="605"/>
      <c r="AS1522" s="605"/>
      <c r="AT1522" s="605"/>
      <c r="AU1522" s="605"/>
      <c r="AV1522" s="605"/>
      <c r="AW1522" s="605"/>
      <c r="AX1522" s="605"/>
      <c r="AY1522" s="605"/>
      <c r="AZ1522" s="605"/>
      <c r="BA1522" s="605"/>
      <c r="BB1522" s="605"/>
      <c r="BC1522" s="605"/>
      <c r="BD1522" s="551"/>
      <c r="BE1522" s="552"/>
      <c r="BF1522" s="552"/>
      <c r="BG1522" s="552"/>
      <c r="BH1522" s="553"/>
    </row>
    <row r="1523" spans="1:60" s="419" customFormat="1" ht="15" x14ac:dyDescent="0.25">
      <c r="A1523" s="2221"/>
      <c r="B1523" s="107" t="s">
        <v>1284</v>
      </c>
      <c r="C1523" s="621" t="s">
        <v>630</v>
      </c>
      <c r="D1523" s="622" t="s">
        <v>59</v>
      </c>
      <c r="E1523" s="623">
        <v>30</v>
      </c>
      <c r="F1523" s="795" t="s">
        <v>1848</v>
      </c>
      <c r="G1523" s="118"/>
      <c r="H1523" s="116" t="s">
        <v>417</v>
      </c>
      <c r="I1523" s="576"/>
      <c r="J1523" s="576"/>
      <c r="K1523" s="576"/>
      <c r="L1523" s="576"/>
      <c r="M1523" s="576"/>
      <c r="N1523" s="576"/>
      <c r="O1523" s="576"/>
      <c r="P1523" s="576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  <c r="AA1523" s="576"/>
      <c r="AB1523" s="605"/>
      <c r="AC1523" s="605"/>
      <c r="AD1523" s="605"/>
      <c r="AE1523" s="605"/>
      <c r="AF1523" s="605"/>
      <c r="AG1523" s="605"/>
      <c r="AH1523" s="605"/>
      <c r="AI1523" s="567"/>
      <c r="AJ1523" s="568"/>
      <c r="AK1523" s="569"/>
      <c r="AL1523" s="605"/>
      <c r="AM1523" s="605"/>
      <c r="AN1523" s="605"/>
      <c r="AO1523" s="605"/>
      <c r="AP1523" s="605"/>
      <c r="AQ1523" s="605"/>
      <c r="AR1523" s="605"/>
      <c r="AS1523" s="605"/>
      <c r="AT1523" s="605"/>
      <c r="AU1523" s="605"/>
      <c r="AV1523" s="605"/>
      <c r="AW1523" s="605"/>
      <c r="AX1523" s="605"/>
      <c r="AY1523" s="605"/>
      <c r="AZ1523" s="605"/>
      <c r="BA1523" s="605"/>
      <c r="BB1523" s="605"/>
      <c r="BC1523" s="605"/>
      <c r="BD1523" s="551"/>
      <c r="BE1523" s="552"/>
      <c r="BF1523" s="552"/>
      <c r="BG1523" s="552"/>
      <c r="BH1523" s="553"/>
    </row>
    <row r="1524" spans="1:60" s="419" customFormat="1" ht="15" x14ac:dyDescent="0.25">
      <c r="A1524" s="2221"/>
      <c r="B1524" s="107" t="s">
        <v>1284</v>
      </c>
      <c r="C1524" s="463" t="s">
        <v>631</v>
      </c>
      <c r="D1524" s="435" t="s">
        <v>1290</v>
      </c>
      <c r="E1524" s="436">
        <v>60</v>
      </c>
      <c r="F1524" s="768">
        <v>60</v>
      </c>
      <c r="G1524" s="79" t="s">
        <v>351</v>
      </c>
      <c r="H1524" s="108" t="s">
        <v>350</v>
      </c>
      <c r="I1524" s="576"/>
      <c r="J1524" s="576"/>
      <c r="K1524" s="576"/>
      <c r="L1524" s="576"/>
      <c r="M1524" s="576"/>
      <c r="N1524" s="576"/>
      <c r="O1524" s="576"/>
      <c r="P1524" s="576"/>
      <c r="Q1524" s="604"/>
      <c r="R1524" s="576"/>
      <c r="S1524" s="576"/>
      <c r="T1524" s="576">
        <v>20</v>
      </c>
      <c r="U1524" s="576">
        <v>20</v>
      </c>
      <c r="V1524" s="576">
        <v>20</v>
      </c>
      <c r="W1524" s="576"/>
      <c r="X1524" s="576"/>
      <c r="Y1524" s="576"/>
      <c r="Z1524" s="576"/>
      <c r="AA1524" s="576"/>
      <c r="AB1524" s="605"/>
      <c r="AC1524" s="605"/>
      <c r="AD1524" s="605"/>
      <c r="AE1524" s="605"/>
      <c r="AF1524" s="605"/>
      <c r="AG1524" s="605"/>
      <c r="AH1524" s="605"/>
      <c r="AI1524" s="567"/>
      <c r="AJ1524" s="568"/>
      <c r="AK1524" s="569"/>
      <c r="AL1524" s="605"/>
      <c r="AM1524" s="605"/>
      <c r="AN1524" s="605"/>
      <c r="AO1524" s="605"/>
      <c r="AP1524" s="605"/>
      <c r="AQ1524" s="605"/>
      <c r="AR1524" s="605"/>
      <c r="AS1524" s="605"/>
      <c r="AT1524" s="605"/>
      <c r="AU1524" s="605"/>
      <c r="AV1524" s="605"/>
      <c r="AW1524" s="605"/>
      <c r="AX1524" s="605"/>
      <c r="AY1524" s="605"/>
      <c r="AZ1524" s="605"/>
      <c r="BA1524" s="605"/>
      <c r="BB1524" s="605"/>
      <c r="BC1524" s="605"/>
      <c r="BD1524" s="551"/>
      <c r="BE1524" s="552"/>
      <c r="BF1524" s="552"/>
      <c r="BG1524" s="552"/>
      <c r="BH1524" s="553"/>
    </row>
    <row r="1525" spans="1:60" s="419" customFormat="1" ht="15" x14ac:dyDescent="0.25">
      <c r="A1525" s="2221"/>
      <c r="B1525" s="107" t="s">
        <v>1284</v>
      </c>
      <c r="C1525" s="463" t="s">
        <v>632</v>
      </c>
      <c r="D1525" s="435" t="s">
        <v>1291</v>
      </c>
      <c r="E1525" s="436">
        <v>30</v>
      </c>
      <c r="F1525" s="768">
        <v>30</v>
      </c>
      <c r="G1525" s="79" t="s">
        <v>363</v>
      </c>
      <c r="H1525" s="108" t="s">
        <v>362</v>
      </c>
      <c r="I1525" s="576"/>
      <c r="J1525" s="576"/>
      <c r="K1525" s="576"/>
      <c r="L1525" s="576"/>
      <c r="M1525" s="576"/>
      <c r="N1525" s="576"/>
      <c r="O1525" s="576"/>
      <c r="P1525" s="576"/>
      <c r="Q1525" s="576"/>
      <c r="R1525" s="576"/>
      <c r="S1525" s="576"/>
      <c r="T1525" s="576"/>
      <c r="U1525" s="576"/>
      <c r="V1525" s="576"/>
      <c r="W1525" s="576">
        <v>20</v>
      </c>
      <c r="X1525" s="576">
        <v>10</v>
      </c>
      <c r="Y1525" s="576"/>
      <c r="Z1525" s="576"/>
      <c r="AA1525" s="576"/>
      <c r="AB1525" s="605"/>
      <c r="AC1525" s="605"/>
      <c r="AD1525" s="605"/>
      <c r="AE1525" s="605"/>
      <c r="AF1525" s="605"/>
      <c r="AG1525" s="605"/>
      <c r="AH1525" s="605"/>
      <c r="AI1525" s="567"/>
      <c r="AJ1525" s="568"/>
      <c r="AK1525" s="569"/>
      <c r="AL1525" s="605"/>
      <c r="AM1525" s="605"/>
      <c r="AN1525" s="605"/>
      <c r="AO1525" s="605"/>
      <c r="AP1525" s="605"/>
      <c r="AQ1525" s="605"/>
      <c r="AR1525" s="605"/>
      <c r="AS1525" s="605"/>
      <c r="AT1525" s="605"/>
      <c r="AU1525" s="605"/>
      <c r="AV1525" s="605"/>
      <c r="AW1525" s="605"/>
      <c r="AX1525" s="605"/>
      <c r="AY1525" s="605"/>
      <c r="AZ1525" s="605"/>
      <c r="BA1525" s="605"/>
      <c r="BB1525" s="605"/>
      <c r="BC1525" s="605"/>
      <c r="BD1525" s="551"/>
      <c r="BE1525" s="552"/>
      <c r="BF1525" s="552"/>
      <c r="BG1525" s="552"/>
      <c r="BH1525" s="553"/>
    </row>
    <row r="1526" spans="1:60" s="419" customFormat="1" ht="15" x14ac:dyDescent="0.25">
      <c r="A1526" s="2221"/>
      <c r="B1526" s="107" t="s">
        <v>1284</v>
      </c>
      <c r="C1526" s="463" t="s">
        <v>162</v>
      </c>
      <c r="D1526" s="435" t="s">
        <v>1292</v>
      </c>
      <c r="E1526" s="436">
        <v>30</v>
      </c>
      <c r="F1526" s="768">
        <v>30</v>
      </c>
      <c r="G1526" s="79" t="s">
        <v>351</v>
      </c>
      <c r="H1526" s="108" t="s">
        <v>350</v>
      </c>
      <c r="I1526" s="576"/>
      <c r="J1526" s="576"/>
      <c r="K1526" s="576"/>
      <c r="L1526" s="576"/>
      <c r="M1526" s="576"/>
      <c r="N1526" s="576"/>
      <c r="O1526" s="576"/>
      <c r="P1526" s="576"/>
      <c r="Q1526" s="576">
        <v>5</v>
      </c>
      <c r="R1526" s="576">
        <v>5</v>
      </c>
      <c r="S1526" s="576">
        <v>5</v>
      </c>
      <c r="T1526" s="576">
        <v>5</v>
      </c>
      <c r="U1526" s="576">
        <v>5</v>
      </c>
      <c r="V1526" s="576">
        <v>5</v>
      </c>
      <c r="W1526" s="576"/>
      <c r="X1526" s="576"/>
      <c r="Y1526" s="576"/>
      <c r="Z1526" s="576"/>
      <c r="AA1526" s="576"/>
      <c r="AB1526" s="605"/>
      <c r="AC1526" s="605"/>
      <c r="AD1526" s="605"/>
      <c r="AE1526" s="605"/>
      <c r="AF1526" s="605"/>
      <c r="AG1526" s="605"/>
      <c r="AH1526" s="605"/>
      <c r="AI1526" s="567"/>
      <c r="AJ1526" s="568"/>
      <c r="AK1526" s="569"/>
      <c r="AL1526" s="605"/>
      <c r="AM1526" s="605"/>
      <c r="AN1526" s="605"/>
      <c r="AO1526" s="605"/>
      <c r="AP1526" s="605"/>
      <c r="AQ1526" s="605"/>
      <c r="AR1526" s="605"/>
      <c r="AS1526" s="605"/>
      <c r="AT1526" s="605"/>
      <c r="AU1526" s="605"/>
      <c r="AV1526" s="605"/>
      <c r="AW1526" s="605"/>
      <c r="AX1526" s="605"/>
      <c r="AY1526" s="605"/>
      <c r="AZ1526" s="605"/>
      <c r="BA1526" s="605"/>
      <c r="BB1526" s="605"/>
      <c r="BC1526" s="605"/>
      <c r="BD1526" s="551"/>
      <c r="BE1526" s="552"/>
      <c r="BF1526" s="552"/>
      <c r="BG1526" s="552"/>
      <c r="BH1526" s="553"/>
    </row>
    <row r="1527" spans="1:60" s="419" customFormat="1" ht="15" x14ac:dyDescent="0.25">
      <c r="A1527" s="2221"/>
      <c r="B1527" s="107" t="s">
        <v>1284</v>
      </c>
      <c r="C1527" s="463" t="s">
        <v>119</v>
      </c>
      <c r="D1527" s="435" t="s">
        <v>991</v>
      </c>
      <c r="E1527" s="436">
        <v>45</v>
      </c>
      <c r="F1527" s="768">
        <v>45</v>
      </c>
      <c r="G1527" s="79" t="s">
        <v>363</v>
      </c>
      <c r="H1527" s="108" t="s">
        <v>362</v>
      </c>
      <c r="I1527" s="576"/>
      <c r="J1527" s="576"/>
      <c r="K1527" s="576"/>
      <c r="L1527" s="576"/>
      <c r="M1527" s="576"/>
      <c r="N1527" s="576"/>
      <c r="O1527" s="576"/>
      <c r="P1527" s="576"/>
      <c r="Q1527" s="576"/>
      <c r="R1527" s="576"/>
      <c r="S1527" s="576"/>
      <c r="T1527" s="576"/>
      <c r="U1527" s="576"/>
      <c r="V1527" s="576"/>
      <c r="W1527" s="576"/>
      <c r="X1527" s="576">
        <v>10</v>
      </c>
      <c r="Y1527" s="576">
        <v>20</v>
      </c>
      <c r="Z1527" s="576">
        <v>15</v>
      </c>
      <c r="AA1527" s="576"/>
      <c r="AB1527" s="605"/>
      <c r="AC1527" s="605"/>
      <c r="AD1527" s="605"/>
      <c r="AE1527" s="605"/>
      <c r="AF1527" s="605"/>
      <c r="AG1527" s="605"/>
      <c r="AH1527" s="605"/>
      <c r="AI1527" s="567"/>
      <c r="AJ1527" s="568"/>
      <c r="AK1527" s="569"/>
      <c r="AL1527" s="605"/>
      <c r="AM1527" s="605"/>
      <c r="AN1527" s="605"/>
      <c r="AO1527" s="605"/>
      <c r="AP1527" s="605"/>
      <c r="AQ1527" s="605"/>
      <c r="AR1527" s="605"/>
      <c r="AS1527" s="605"/>
      <c r="AT1527" s="605"/>
      <c r="AU1527" s="605"/>
      <c r="AV1527" s="605"/>
      <c r="AW1527" s="605"/>
      <c r="AX1527" s="605"/>
      <c r="AY1527" s="605"/>
      <c r="AZ1527" s="605"/>
      <c r="BA1527" s="605"/>
      <c r="BB1527" s="605"/>
      <c r="BC1527" s="605"/>
      <c r="BD1527" s="551"/>
      <c r="BE1527" s="552"/>
      <c r="BF1527" s="552"/>
      <c r="BG1527" s="552"/>
      <c r="BH1527" s="553"/>
    </row>
    <row r="1528" spans="1:60" s="419" customFormat="1" ht="15" x14ac:dyDescent="0.25">
      <c r="A1528" s="2221"/>
      <c r="B1528" s="107" t="s">
        <v>1284</v>
      </c>
      <c r="C1528" s="463" t="s">
        <v>163</v>
      </c>
      <c r="D1528" s="435" t="s">
        <v>1274</v>
      </c>
      <c r="E1528" s="436">
        <v>30</v>
      </c>
      <c r="F1528" s="768">
        <v>30</v>
      </c>
      <c r="G1528" s="79" t="s">
        <v>356</v>
      </c>
      <c r="H1528" s="108" t="s">
        <v>355</v>
      </c>
      <c r="I1528" s="576"/>
      <c r="J1528" s="576"/>
      <c r="K1528" s="576"/>
      <c r="L1528" s="576"/>
      <c r="M1528" s="576"/>
      <c r="N1528" s="576"/>
      <c r="O1528" s="576"/>
      <c r="P1528" s="576"/>
      <c r="Q1528" s="576">
        <v>20</v>
      </c>
      <c r="R1528" s="576">
        <v>10</v>
      </c>
      <c r="S1528" s="576"/>
      <c r="T1528" s="576"/>
      <c r="U1528" s="576"/>
      <c r="V1528" s="576"/>
      <c r="W1528" s="576"/>
      <c r="X1528" s="576"/>
      <c r="Y1528" s="576"/>
      <c r="Z1528" s="576"/>
      <c r="AA1528" s="576"/>
      <c r="AB1528" s="605"/>
      <c r="AC1528" s="605"/>
      <c r="AD1528" s="605"/>
      <c r="AE1528" s="605"/>
      <c r="AF1528" s="605"/>
      <c r="AG1528" s="605"/>
      <c r="AH1528" s="605"/>
      <c r="AI1528" s="567"/>
      <c r="AJ1528" s="568"/>
      <c r="AK1528" s="569"/>
      <c r="AL1528" s="605"/>
      <c r="AM1528" s="605"/>
      <c r="AN1528" s="605"/>
      <c r="AO1528" s="605"/>
      <c r="AP1528" s="605"/>
      <c r="AQ1528" s="605"/>
      <c r="AR1528" s="605"/>
      <c r="AS1528" s="605"/>
      <c r="AT1528" s="605"/>
      <c r="AU1528" s="605"/>
      <c r="AV1528" s="605"/>
      <c r="AW1528" s="605"/>
      <c r="AX1528" s="605"/>
      <c r="AY1528" s="605"/>
      <c r="AZ1528" s="605"/>
      <c r="BA1528" s="605"/>
      <c r="BB1528" s="605"/>
      <c r="BC1528" s="605"/>
      <c r="BD1528" s="551"/>
      <c r="BE1528" s="552"/>
      <c r="BF1528" s="552"/>
      <c r="BG1528" s="552"/>
      <c r="BH1528" s="553"/>
    </row>
    <row r="1529" spans="1:60" s="419" customFormat="1" ht="15" x14ac:dyDescent="0.25">
      <c r="A1529" s="2221"/>
      <c r="B1529" s="107" t="s">
        <v>1284</v>
      </c>
      <c r="C1529" s="463" t="s">
        <v>164</v>
      </c>
      <c r="D1529" s="435" t="s">
        <v>966</v>
      </c>
      <c r="E1529" s="436">
        <v>30</v>
      </c>
      <c r="F1529" s="768">
        <v>30</v>
      </c>
      <c r="G1529" s="79" t="s">
        <v>356</v>
      </c>
      <c r="H1529" s="108" t="s">
        <v>355</v>
      </c>
      <c r="I1529" s="576"/>
      <c r="J1529" s="576"/>
      <c r="K1529" s="576"/>
      <c r="L1529" s="576"/>
      <c r="M1529" s="576"/>
      <c r="N1529" s="576"/>
      <c r="O1529" s="576"/>
      <c r="P1529" s="576"/>
      <c r="Q1529" s="576"/>
      <c r="R1529" s="576">
        <v>10</v>
      </c>
      <c r="S1529" s="576">
        <v>20</v>
      </c>
      <c r="T1529" s="576"/>
      <c r="U1529" s="576"/>
      <c r="V1529" s="576"/>
      <c r="W1529" s="576"/>
      <c r="X1529" s="576"/>
      <c r="Y1529" s="604"/>
      <c r="Z1529" s="576"/>
      <c r="AA1529" s="576"/>
      <c r="AB1529" s="605"/>
      <c r="AC1529" s="605"/>
      <c r="AD1529" s="605"/>
      <c r="AE1529" s="605"/>
      <c r="AF1529" s="605"/>
      <c r="AG1529" s="605"/>
      <c r="AH1529" s="605"/>
      <c r="AI1529" s="567"/>
      <c r="AJ1529" s="568"/>
      <c r="AK1529" s="569"/>
      <c r="AL1529" s="605"/>
      <c r="AM1529" s="605"/>
      <c r="AN1529" s="605"/>
      <c r="AO1529" s="605"/>
      <c r="AP1529" s="605"/>
      <c r="AQ1529" s="605"/>
      <c r="AR1529" s="605"/>
      <c r="AS1529" s="605"/>
      <c r="AT1529" s="605"/>
      <c r="AU1529" s="605"/>
      <c r="AV1529" s="605"/>
      <c r="AW1529" s="605"/>
      <c r="AX1529" s="605"/>
      <c r="AY1529" s="605"/>
      <c r="AZ1529" s="605"/>
      <c r="BA1529" s="605"/>
      <c r="BB1529" s="605"/>
      <c r="BC1529" s="605"/>
      <c r="BD1529" s="551"/>
      <c r="BE1529" s="552"/>
      <c r="BF1529" s="552"/>
      <c r="BG1529" s="552"/>
      <c r="BH1529" s="553"/>
    </row>
    <row r="1530" spans="1:60" s="419" customFormat="1" ht="15" x14ac:dyDescent="0.25">
      <c r="A1530" s="2221"/>
      <c r="B1530" s="107" t="s">
        <v>1284</v>
      </c>
      <c r="C1530" s="463" t="s">
        <v>67</v>
      </c>
      <c r="D1530" s="435" t="s">
        <v>1275</v>
      </c>
      <c r="E1530" s="429">
        <v>60</v>
      </c>
      <c r="F1530" s="766">
        <v>60</v>
      </c>
      <c r="G1530" s="79" t="s">
        <v>325</v>
      </c>
      <c r="H1530" s="108" t="s">
        <v>346</v>
      </c>
      <c r="I1530" s="576"/>
      <c r="J1530" s="576"/>
      <c r="K1530" s="576"/>
      <c r="L1530" s="576"/>
      <c r="M1530" s="576"/>
      <c r="N1530" s="576"/>
      <c r="O1530" s="576"/>
      <c r="P1530" s="576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>
        <v>20</v>
      </c>
      <c r="AA1530" s="576">
        <v>20</v>
      </c>
      <c r="AB1530" s="605">
        <v>20</v>
      </c>
      <c r="AC1530" s="605"/>
      <c r="AD1530" s="605"/>
      <c r="AE1530" s="605"/>
      <c r="AF1530" s="605"/>
      <c r="AG1530" s="605"/>
      <c r="AH1530" s="605"/>
      <c r="AI1530" s="567"/>
      <c r="AJ1530" s="568"/>
      <c r="AK1530" s="569"/>
      <c r="AL1530" s="605"/>
      <c r="AM1530" s="605"/>
      <c r="AN1530" s="605"/>
      <c r="AO1530" s="605"/>
      <c r="AP1530" s="605"/>
      <c r="AQ1530" s="605"/>
      <c r="AR1530" s="605"/>
      <c r="AS1530" s="605"/>
      <c r="AT1530" s="605"/>
      <c r="AU1530" s="605"/>
      <c r="AV1530" s="605"/>
      <c r="AW1530" s="605"/>
      <c r="AX1530" s="605"/>
      <c r="AY1530" s="605"/>
      <c r="AZ1530" s="605"/>
      <c r="BA1530" s="605"/>
      <c r="BB1530" s="605"/>
      <c r="BC1530" s="605"/>
      <c r="BD1530" s="551"/>
      <c r="BE1530" s="552"/>
      <c r="BF1530" s="552"/>
      <c r="BG1530" s="552"/>
      <c r="BH1530" s="553"/>
    </row>
    <row r="1531" spans="1:60" s="419" customFormat="1" ht="15" x14ac:dyDescent="0.25">
      <c r="A1531" s="2221"/>
      <c r="B1531" s="107" t="s">
        <v>1284</v>
      </c>
      <c r="C1531" s="624" t="s">
        <v>98</v>
      </c>
      <c r="D1531" s="625" t="s">
        <v>1293</v>
      </c>
      <c r="E1531" s="429">
        <v>90</v>
      </c>
      <c r="F1531" s="766">
        <v>90</v>
      </c>
      <c r="G1531" s="116" t="s">
        <v>1263</v>
      </c>
      <c r="H1531" s="116" t="s">
        <v>352</v>
      </c>
      <c r="I1531" s="576"/>
      <c r="J1531" s="576"/>
      <c r="K1531" s="576"/>
      <c r="L1531" s="576"/>
      <c r="M1531" s="576"/>
      <c r="N1531" s="576"/>
      <c r="O1531" s="576"/>
      <c r="P1531" s="576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  <c r="AA1531" s="576"/>
      <c r="AB1531" s="605"/>
      <c r="AC1531" s="576">
        <v>20</v>
      </c>
      <c r="AD1531" s="576">
        <v>20</v>
      </c>
      <c r="AE1531" s="605">
        <v>20</v>
      </c>
      <c r="AF1531" s="605">
        <v>30</v>
      </c>
      <c r="AG1531" s="605"/>
      <c r="AH1531" s="605"/>
      <c r="AI1531" s="567"/>
      <c r="AJ1531" s="568"/>
      <c r="AK1531" s="569"/>
      <c r="AL1531" s="605"/>
      <c r="AM1531" s="605"/>
      <c r="AN1531" s="605"/>
      <c r="AO1531" s="605"/>
      <c r="AP1531" s="605"/>
      <c r="AQ1531" s="605"/>
      <c r="AR1531" s="605"/>
      <c r="AS1531" s="605"/>
      <c r="AT1531" s="605"/>
      <c r="AU1531" s="605"/>
      <c r="AV1531" s="605"/>
      <c r="AW1531" s="605"/>
      <c r="AX1531" s="605"/>
      <c r="AY1531" s="605"/>
      <c r="AZ1531" s="605"/>
      <c r="BA1531" s="605"/>
      <c r="BB1531" s="605"/>
      <c r="BC1531" s="605"/>
      <c r="BD1531" s="551"/>
      <c r="BE1531" s="552"/>
      <c r="BF1531" s="552"/>
      <c r="BG1531" s="552"/>
      <c r="BH1531" s="553"/>
    </row>
    <row r="1532" spans="1:60" s="419" customFormat="1" ht="15" x14ac:dyDescent="0.25">
      <c r="A1532" s="2221"/>
      <c r="B1532" s="107" t="s">
        <v>1284</v>
      </c>
      <c r="C1532" s="624" t="s">
        <v>47</v>
      </c>
      <c r="D1532" s="626" t="s">
        <v>1294</v>
      </c>
      <c r="E1532" s="627">
        <v>60</v>
      </c>
      <c r="F1532" s="766">
        <v>60</v>
      </c>
      <c r="G1532" s="116" t="s">
        <v>315</v>
      </c>
      <c r="H1532" s="116" t="s">
        <v>357</v>
      </c>
      <c r="I1532" s="576"/>
      <c r="J1532" s="576"/>
      <c r="K1532" s="576"/>
      <c r="L1532" s="576"/>
      <c r="M1532" s="576"/>
      <c r="N1532" s="576"/>
      <c r="O1532" s="576"/>
      <c r="P1532" s="576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  <c r="AA1532" s="576"/>
      <c r="AB1532" s="605"/>
      <c r="AC1532" s="605"/>
      <c r="AD1532" s="605"/>
      <c r="AE1532" s="605"/>
      <c r="AF1532" s="605"/>
      <c r="AG1532" s="605">
        <v>30</v>
      </c>
      <c r="AH1532" s="605">
        <v>30</v>
      </c>
      <c r="AI1532" s="567"/>
      <c r="AJ1532" s="568"/>
      <c r="AK1532" s="569"/>
      <c r="AL1532" s="605"/>
      <c r="AM1532" s="605"/>
      <c r="AN1532" s="605"/>
      <c r="AO1532" s="605"/>
      <c r="AP1532" s="605"/>
      <c r="AQ1532" s="605"/>
      <c r="AR1532" s="605"/>
      <c r="AS1532" s="605"/>
      <c r="AT1532" s="605"/>
      <c r="AU1532" s="605"/>
      <c r="AV1532" s="605"/>
      <c r="AW1532" s="605"/>
      <c r="AX1532" s="605"/>
      <c r="AY1532" s="605"/>
      <c r="AZ1532" s="605"/>
      <c r="BA1532" s="605"/>
      <c r="BB1532" s="605"/>
      <c r="BC1532" s="605"/>
      <c r="BD1532" s="551"/>
      <c r="BE1532" s="552"/>
      <c r="BF1532" s="552"/>
      <c r="BG1532" s="552"/>
      <c r="BH1532" s="553"/>
    </row>
    <row r="1533" spans="1:60" s="419" customFormat="1" ht="15" x14ac:dyDescent="0.25">
      <c r="A1533" s="2221"/>
      <c r="B1533" s="107" t="s">
        <v>1284</v>
      </c>
      <c r="C1533" s="624" t="s">
        <v>49</v>
      </c>
      <c r="D1533" s="625" t="s">
        <v>1295</v>
      </c>
      <c r="E1533" s="628">
        <v>180</v>
      </c>
      <c r="F1533" s="441">
        <v>180</v>
      </c>
      <c r="G1533" s="118" t="s">
        <v>365</v>
      </c>
      <c r="H1533" s="116" t="s">
        <v>364</v>
      </c>
      <c r="I1533" s="576"/>
      <c r="J1533" s="576"/>
      <c r="K1533" s="576"/>
      <c r="L1533" s="576"/>
      <c r="M1533" s="576"/>
      <c r="N1533" s="576"/>
      <c r="O1533" s="576"/>
      <c r="P1533" s="576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  <c r="AA1533" s="576"/>
      <c r="AB1533" s="605"/>
      <c r="AC1533" s="605"/>
      <c r="AD1533" s="605"/>
      <c r="AE1533" s="605"/>
      <c r="AF1533" s="605"/>
      <c r="AG1533" s="605"/>
      <c r="AH1533" s="605"/>
      <c r="AI1533" s="567"/>
      <c r="AJ1533" s="568"/>
      <c r="AK1533" s="569"/>
      <c r="AL1533" s="605">
        <v>30</v>
      </c>
      <c r="AM1533" s="605">
        <v>30</v>
      </c>
      <c r="AN1533" s="605">
        <v>30</v>
      </c>
      <c r="AO1533" s="605">
        <v>30</v>
      </c>
      <c r="AP1533" s="605">
        <v>30</v>
      </c>
      <c r="AQ1533" s="605">
        <v>30</v>
      </c>
      <c r="AR1533" s="605"/>
      <c r="AS1533" s="605"/>
      <c r="AT1533" s="605"/>
      <c r="AU1533" s="605"/>
      <c r="AV1533" s="605"/>
      <c r="AW1533" s="605"/>
      <c r="AX1533" s="605"/>
      <c r="AY1533" s="605"/>
      <c r="AZ1533" s="605"/>
      <c r="BA1533" s="605"/>
      <c r="BB1533" s="605"/>
      <c r="BC1533" s="605"/>
      <c r="BD1533" s="551"/>
      <c r="BE1533" s="552"/>
      <c r="BF1533" s="552"/>
      <c r="BG1533" s="552"/>
      <c r="BH1533" s="553"/>
    </row>
    <row r="1534" spans="1:60" s="419" customFormat="1" ht="15" x14ac:dyDescent="0.25">
      <c r="A1534" s="2221"/>
      <c r="B1534" s="107" t="s">
        <v>1284</v>
      </c>
      <c r="C1534" s="624" t="s">
        <v>50</v>
      </c>
      <c r="D1534" s="625" t="s">
        <v>1296</v>
      </c>
      <c r="E1534" s="140">
        <v>120</v>
      </c>
      <c r="F1534" s="441">
        <v>120</v>
      </c>
      <c r="G1534" s="118" t="s">
        <v>361</v>
      </c>
      <c r="H1534" s="116" t="s">
        <v>360</v>
      </c>
      <c r="I1534" s="576"/>
      <c r="J1534" s="576"/>
      <c r="K1534" s="576"/>
      <c r="L1534" s="576"/>
      <c r="M1534" s="576"/>
      <c r="N1534" s="576"/>
      <c r="O1534" s="576"/>
      <c r="P1534" s="576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  <c r="AA1534" s="576"/>
      <c r="AB1534" s="605"/>
      <c r="AC1534" s="605"/>
      <c r="AD1534" s="605"/>
      <c r="AE1534" s="605"/>
      <c r="AF1534" s="605"/>
      <c r="AG1534" s="605"/>
      <c r="AH1534" s="605"/>
      <c r="AI1534" s="567"/>
      <c r="AJ1534" s="568"/>
      <c r="AK1534" s="569"/>
      <c r="AL1534" s="605"/>
      <c r="AM1534" s="605"/>
      <c r="AN1534" s="605"/>
      <c r="AO1534" s="605"/>
      <c r="AP1534" s="605"/>
      <c r="AQ1534" s="605"/>
      <c r="AR1534" s="576">
        <v>20</v>
      </c>
      <c r="AS1534" s="576">
        <v>20</v>
      </c>
      <c r="AT1534" s="576">
        <v>20</v>
      </c>
      <c r="AU1534" s="576">
        <v>20</v>
      </c>
      <c r="AV1534" s="576">
        <v>20</v>
      </c>
      <c r="AW1534" s="576">
        <v>20</v>
      </c>
      <c r="AX1534" s="605"/>
      <c r="AY1534" s="605"/>
      <c r="AZ1534" s="605"/>
      <c r="BA1534" s="605"/>
      <c r="BB1534" s="605"/>
      <c r="BC1534" s="605"/>
      <c r="BD1534" s="551"/>
      <c r="BE1534" s="552"/>
      <c r="BF1534" s="552"/>
      <c r="BG1534" s="552"/>
      <c r="BH1534" s="553"/>
    </row>
    <row r="1535" spans="1:60" s="419" customFormat="1" ht="15" x14ac:dyDescent="0.25">
      <c r="A1535" s="2221"/>
      <c r="B1535" s="107" t="s">
        <v>1284</v>
      </c>
      <c r="C1535" s="629" t="s">
        <v>68</v>
      </c>
      <c r="D1535" s="630" t="s">
        <v>1297</v>
      </c>
      <c r="E1535" s="140">
        <v>90</v>
      </c>
      <c r="F1535" s="441">
        <v>90</v>
      </c>
      <c r="G1535" s="118" t="s">
        <v>349</v>
      </c>
      <c r="H1535" s="116" t="s">
        <v>348</v>
      </c>
      <c r="I1535" s="576"/>
      <c r="J1535" s="576"/>
      <c r="K1535" s="576"/>
      <c r="L1535" s="576"/>
      <c r="M1535" s="576"/>
      <c r="N1535" s="576"/>
      <c r="O1535" s="576"/>
      <c r="P1535" s="576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  <c r="AA1535" s="576"/>
      <c r="AB1535" s="605"/>
      <c r="AC1535" s="605"/>
      <c r="AD1535" s="605"/>
      <c r="AE1535" s="605"/>
      <c r="AF1535" s="605"/>
      <c r="AG1535" s="605"/>
      <c r="AH1535" s="605"/>
      <c r="AI1535" s="567"/>
      <c r="AJ1535" s="568"/>
      <c r="AK1535" s="569"/>
      <c r="AL1535" s="605"/>
      <c r="AM1535" s="605"/>
      <c r="AN1535" s="605"/>
      <c r="AO1535" s="605"/>
      <c r="AP1535" s="605"/>
      <c r="AQ1535" s="605"/>
      <c r="AR1535" s="605"/>
      <c r="AS1535" s="605"/>
      <c r="AT1535" s="605"/>
      <c r="AU1535" s="605"/>
      <c r="AV1535" s="605"/>
      <c r="AW1535" s="605"/>
      <c r="AX1535" s="605">
        <v>30</v>
      </c>
      <c r="AY1535" s="605">
        <v>30</v>
      </c>
      <c r="AZ1535" s="605">
        <v>30</v>
      </c>
      <c r="BA1535" s="605"/>
      <c r="BB1535" s="605"/>
      <c r="BC1535" s="605"/>
      <c r="BD1535" s="551"/>
      <c r="BE1535" s="552"/>
      <c r="BF1535" s="552"/>
      <c r="BG1535" s="552"/>
      <c r="BH1535" s="553"/>
    </row>
    <row r="1536" spans="1:60" s="419" customFormat="1" ht="15" x14ac:dyDescent="0.25">
      <c r="A1536" s="2221"/>
      <c r="B1536" s="107" t="s">
        <v>1284</v>
      </c>
      <c r="C1536" s="624" t="s">
        <v>51</v>
      </c>
      <c r="D1536" s="625" t="s">
        <v>1298</v>
      </c>
      <c r="E1536" s="140">
        <v>90</v>
      </c>
      <c r="F1536" s="441">
        <v>90</v>
      </c>
      <c r="G1536" s="118" t="s">
        <v>361</v>
      </c>
      <c r="H1536" s="116" t="s">
        <v>360</v>
      </c>
      <c r="I1536" s="576"/>
      <c r="J1536" s="576"/>
      <c r="K1536" s="576"/>
      <c r="L1536" s="576"/>
      <c r="M1536" s="576"/>
      <c r="N1536" s="576"/>
      <c r="O1536" s="576"/>
      <c r="P1536" s="576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  <c r="AA1536" s="576"/>
      <c r="AB1536" s="605"/>
      <c r="AC1536" s="605"/>
      <c r="AD1536" s="605"/>
      <c r="AE1536" s="605"/>
      <c r="AF1536" s="605"/>
      <c r="AG1536" s="605"/>
      <c r="AH1536" s="605"/>
      <c r="AI1536" s="567"/>
      <c r="AJ1536" s="568"/>
      <c r="AK1536" s="569"/>
      <c r="AL1536" s="605"/>
      <c r="AM1536" s="605"/>
      <c r="AN1536" s="605"/>
      <c r="AO1536" s="605"/>
      <c r="AP1536" s="605"/>
      <c r="AQ1536" s="605"/>
      <c r="AR1536" s="605"/>
      <c r="AS1536" s="605"/>
      <c r="AT1536" s="605"/>
      <c r="AU1536" s="605"/>
      <c r="AV1536" s="605"/>
      <c r="AW1536" s="605"/>
      <c r="AX1536" s="605"/>
      <c r="AY1536" s="605"/>
      <c r="AZ1536" s="605"/>
      <c r="BA1536" s="605">
        <v>30</v>
      </c>
      <c r="BB1536" s="605">
        <v>30</v>
      </c>
      <c r="BC1536" s="605">
        <v>30</v>
      </c>
      <c r="BD1536" s="551"/>
      <c r="BE1536" s="552"/>
      <c r="BF1536" s="552"/>
      <c r="BG1536" s="552"/>
      <c r="BH1536" s="553"/>
    </row>
    <row r="1537" spans="1:60" s="419" customFormat="1" ht="25.5" customHeight="1" x14ac:dyDescent="0.2">
      <c r="A1537" s="2222"/>
      <c r="B1537" s="94"/>
      <c r="C1537" s="600"/>
      <c r="D1537" s="95" t="s">
        <v>843</v>
      </c>
      <c r="E1537" s="95">
        <f>SUM(E1517:E1536)</f>
        <v>1200</v>
      </c>
      <c r="F1537" s="765">
        <f>SUM(F1517:F1536)</f>
        <v>1170</v>
      </c>
      <c r="G1537" s="218"/>
      <c r="H1537" s="218"/>
      <c r="I1537" s="601"/>
      <c r="J1537" s="601">
        <f t="shared" ref="J1537:BH1537" si="128">SUM(J1517:J1536)</f>
        <v>0</v>
      </c>
      <c r="K1537" s="601">
        <f t="shared" si="128"/>
        <v>0</v>
      </c>
      <c r="L1537" s="601">
        <f t="shared" si="128"/>
        <v>0</v>
      </c>
      <c r="M1537" s="601">
        <f t="shared" si="128"/>
        <v>0</v>
      </c>
      <c r="N1537" s="601">
        <f t="shared" si="128"/>
        <v>0</v>
      </c>
      <c r="O1537" s="601">
        <f t="shared" si="128"/>
        <v>0</v>
      </c>
      <c r="P1537" s="601">
        <f t="shared" si="128"/>
        <v>0</v>
      </c>
      <c r="Q1537" s="601">
        <f t="shared" si="128"/>
        <v>25</v>
      </c>
      <c r="R1537" s="601">
        <f t="shared" si="128"/>
        <v>25</v>
      </c>
      <c r="S1537" s="601">
        <f t="shared" si="128"/>
        <v>25</v>
      </c>
      <c r="T1537" s="601">
        <f t="shared" si="128"/>
        <v>25</v>
      </c>
      <c r="U1537" s="601">
        <f t="shared" si="128"/>
        <v>25</v>
      </c>
      <c r="V1537" s="601">
        <f t="shared" si="128"/>
        <v>25</v>
      </c>
      <c r="W1537" s="601">
        <f t="shared" si="128"/>
        <v>20</v>
      </c>
      <c r="X1537" s="601">
        <f t="shared" si="128"/>
        <v>20</v>
      </c>
      <c r="Y1537" s="601">
        <f t="shared" si="128"/>
        <v>20</v>
      </c>
      <c r="Z1537" s="601">
        <f t="shared" si="128"/>
        <v>35</v>
      </c>
      <c r="AA1537" s="601">
        <f t="shared" si="128"/>
        <v>20</v>
      </c>
      <c r="AB1537" s="601">
        <f t="shared" si="128"/>
        <v>20</v>
      </c>
      <c r="AC1537" s="601">
        <f t="shared" si="128"/>
        <v>20</v>
      </c>
      <c r="AD1537" s="601">
        <f t="shared" si="128"/>
        <v>20</v>
      </c>
      <c r="AE1537" s="601">
        <f t="shared" si="128"/>
        <v>20</v>
      </c>
      <c r="AF1537" s="601">
        <f t="shared" si="128"/>
        <v>30</v>
      </c>
      <c r="AG1537" s="601">
        <f t="shared" si="128"/>
        <v>30</v>
      </c>
      <c r="AH1537" s="601">
        <f t="shared" si="128"/>
        <v>30</v>
      </c>
      <c r="AI1537" s="615">
        <f t="shared" si="128"/>
        <v>0</v>
      </c>
      <c r="AJ1537" s="616">
        <f t="shared" si="128"/>
        <v>0</v>
      </c>
      <c r="AK1537" s="617">
        <f t="shared" si="128"/>
        <v>0</v>
      </c>
      <c r="AL1537" s="601">
        <f t="shared" si="128"/>
        <v>30</v>
      </c>
      <c r="AM1537" s="601">
        <f t="shared" si="128"/>
        <v>30</v>
      </c>
      <c r="AN1537" s="601">
        <f t="shared" si="128"/>
        <v>30</v>
      </c>
      <c r="AO1537" s="601">
        <f t="shared" si="128"/>
        <v>30</v>
      </c>
      <c r="AP1537" s="601">
        <f t="shared" si="128"/>
        <v>30</v>
      </c>
      <c r="AQ1537" s="601">
        <f t="shared" si="128"/>
        <v>30</v>
      </c>
      <c r="AR1537" s="601">
        <f t="shared" si="128"/>
        <v>20</v>
      </c>
      <c r="AS1537" s="601">
        <f t="shared" si="128"/>
        <v>20</v>
      </c>
      <c r="AT1537" s="601">
        <f t="shared" si="128"/>
        <v>20</v>
      </c>
      <c r="AU1537" s="601">
        <f t="shared" si="128"/>
        <v>20</v>
      </c>
      <c r="AV1537" s="601">
        <f t="shared" si="128"/>
        <v>20</v>
      </c>
      <c r="AW1537" s="601">
        <f t="shared" si="128"/>
        <v>20</v>
      </c>
      <c r="AX1537" s="601">
        <f t="shared" si="128"/>
        <v>30</v>
      </c>
      <c r="AY1537" s="601">
        <f t="shared" si="128"/>
        <v>30</v>
      </c>
      <c r="AZ1537" s="601">
        <f t="shared" si="128"/>
        <v>30</v>
      </c>
      <c r="BA1537" s="601">
        <f t="shared" si="128"/>
        <v>30</v>
      </c>
      <c r="BB1537" s="601">
        <f t="shared" si="128"/>
        <v>30</v>
      </c>
      <c r="BC1537" s="601">
        <f t="shared" si="128"/>
        <v>30</v>
      </c>
      <c r="BD1537" s="618">
        <f t="shared" si="128"/>
        <v>0</v>
      </c>
      <c r="BE1537" s="619">
        <f t="shared" si="128"/>
        <v>0</v>
      </c>
      <c r="BF1537" s="619">
        <f t="shared" si="128"/>
        <v>0</v>
      </c>
      <c r="BG1537" s="619">
        <f t="shared" si="128"/>
        <v>0</v>
      </c>
      <c r="BH1537" s="620">
        <f t="shared" si="128"/>
        <v>0</v>
      </c>
    </row>
    <row r="1538" spans="1:60" x14ac:dyDescent="0.2">
      <c r="F1538" s="589"/>
    </row>
    <row r="1539" spans="1:60" ht="29.25" customHeight="1" x14ac:dyDescent="0.2">
      <c r="F1539" s="589"/>
    </row>
    <row r="1540" spans="1:60" ht="29.25" customHeight="1" x14ac:dyDescent="0.2">
      <c r="A1540" s="71" t="s">
        <v>1302</v>
      </c>
      <c r="F1540" s="589"/>
    </row>
    <row r="1541" spans="1:60" ht="29.25" customHeight="1" x14ac:dyDescent="0.2">
      <c r="A1541" s="2234" t="s">
        <v>3</v>
      </c>
      <c r="B1541" s="2234" t="s">
        <v>28</v>
      </c>
      <c r="C1541" s="2237" t="s">
        <v>835</v>
      </c>
      <c r="D1541" s="2240" t="s">
        <v>836</v>
      </c>
      <c r="E1541" s="2241" t="s">
        <v>837</v>
      </c>
      <c r="F1541" s="2230" t="s">
        <v>837</v>
      </c>
      <c r="G1541" s="2231" t="s">
        <v>838</v>
      </c>
      <c r="H1541" s="2232" t="s">
        <v>839</v>
      </c>
      <c r="I1541" s="2233" t="s">
        <v>830</v>
      </c>
      <c r="J1541" s="2233"/>
      <c r="K1541" s="2233"/>
      <c r="L1541" s="2233"/>
      <c r="M1541" s="2233"/>
      <c r="N1541" s="2225">
        <v>44440</v>
      </c>
      <c r="O1541" s="2225"/>
      <c r="P1541" s="2225"/>
      <c r="Q1541" s="2225"/>
      <c r="R1541" s="2225">
        <v>44470</v>
      </c>
      <c r="S1541" s="2225"/>
      <c r="T1541" s="2225"/>
      <c r="U1541" s="2225"/>
      <c r="V1541" s="2225"/>
      <c r="W1541" s="2225">
        <v>44501</v>
      </c>
      <c r="X1541" s="2225"/>
      <c r="Y1541" s="2225"/>
      <c r="Z1541" s="2225"/>
      <c r="AA1541" s="2225">
        <v>44531</v>
      </c>
      <c r="AB1541" s="2225"/>
      <c r="AC1541" s="2225"/>
      <c r="AD1541" s="2225"/>
      <c r="AE1541" s="2229" t="s">
        <v>831</v>
      </c>
      <c r="AF1541" s="2229"/>
      <c r="AG1541" s="2229"/>
      <c r="AH1541" s="2229"/>
      <c r="AI1541" s="2229"/>
      <c r="AJ1541" s="2225">
        <v>44593</v>
      </c>
      <c r="AK1541" s="2225"/>
      <c r="AL1541" s="2225"/>
      <c r="AM1541" s="2225"/>
      <c r="AN1541" s="2225">
        <v>44621</v>
      </c>
      <c r="AO1541" s="2225"/>
      <c r="AP1541" s="2225"/>
      <c r="AQ1541" s="2225"/>
      <c r="AR1541" s="2225">
        <v>44652</v>
      </c>
      <c r="AS1541" s="2225"/>
      <c r="AT1541" s="2225"/>
      <c r="AU1541" s="2225"/>
      <c r="AV1541" s="2225">
        <v>44682</v>
      </c>
      <c r="AW1541" s="2225"/>
      <c r="AX1541" s="2225"/>
      <c r="AY1541" s="2225"/>
      <c r="AZ1541" s="2225"/>
      <c r="BA1541" s="2225">
        <v>44713</v>
      </c>
      <c r="BB1541" s="2225"/>
      <c r="BC1541" s="2225"/>
      <c r="BD1541" s="2225"/>
      <c r="BE1541" s="2225">
        <v>44743</v>
      </c>
      <c r="BF1541" s="2225"/>
      <c r="BG1541" s="2225"/>
      <c r="BH1541" s="2225"/>
    </row>
    <row r="1542" spans="1:60" ht="12.75" x14ac:dyDescent="0.2">
      <c r="A1542" s="2235"/>
      <c r="B1542" s="2235"/>
      <c r="C1542" s="2238"/>
      <c r="D1542" s="2238"/>
      <c r="E1542" s="2241"/>
      <c r="F1542" s="2230"/>
      <c r="G1542" s="2231"/>
      <c r="H1542" s="2231"/>
      <c r="I1542" s="74">
        <v>1</v>
      </c>
      <c r="J1542" s="74">
        <v>2</v>
      </c>
      <c r="K1542" s="74">
        <v>3</v>
      </c>
      <c r="L1542" s="74">
        <v>4</v>
      </c>
      <c r="M1542" s="74">
        <v>5</v>
      </c>
      <c r="N1542" s="74">
        <v>6</v>
      </c>
      <c r="O1542" s="74">
        <v>7</v>
      </c>
      <c r="P1542" s="74">
        <v>8</v>
      </c>
      <c r="Q1542" s="74">
        <v>9</v>
      </c>
      <c r="R1542" s="74">
        <v>10</v>
      </c>
      <c r="S1542" s="74">
        <v>11</v>
      </c>
      <c r="T1542" s="74">
        <v>12</v>
      </c>
      <c r="U1542" s="74">
        <v>13</v>
      </c>
      <c r="V1542" s="74">
        <v>14</v>
      </c>
      <c r="W1542" s="74">
        <v>15</v>
      </c>
      <c r="X1542" s="74">
        <v>16</v>
      </c>
      <c r="Y1542" s="74">
        <v>17</v>
      </c>
      <c r="Z1542" s="74">
        <v>18</v>
      </c>
      <c r="AA1542" s="74">
        <v>19</v>
      </c>
      <c r="AB1542" s="74">
        <v>20</v>
      </c>
      <c r="AC1542" s="74">
        <v>21</v>
      </c>
      <c r="AD1542" s="74">
        <v>22</v>
      </c>
      <c r="AE1542" s="74">
        <v>23</v>
      </c>
      <c r="AF1542" s="74">
        <v>24</v>
      </c>
      <c r="AG1542" s="74">
        <v>25</v>
      </c>
      <c r="AH1542" s="74">
        <v>26</v>
      </c>
      <c r="AI1542" s="74">
        <v>27</v>
      </c>
      <c r="AJ1542" s="74">
        <v>28</v>
      </c>
      <c r="AK1542" s="74">
        <v>29</v>
      </c>
      <c r="AL1542" s="74">
        <v>30</v>
      </c>
      <c r="AM1542" s="74">
        <v>31</v>
      </c>
      <c r="AN1542" s="74">
        <v>32</v>
      </c>
      <c r="AO1542" s="74">
        <v>33</v>
      </c>
      <c r="AP1542" s="74">
        <v>34</v>
      </c>
      <c r="AQ1542" s="74">
        <v>35</v>
      </c>
      <c r="AR1542" s="74">
        <v>36</v>
      </c>
      <c r="AS1542" s="74">
        <v>37</v>
      </c>
      <c r="AT1542" s="74">
        <v>38</v>
      </c>
      <c r="AU1542" s="74">
        <v>39</v>
      </c>
      <c r="AV1542" s="74">
        <v>40</v>
      </c>
      <c r="AW1542" s="74">
        <v>41</v>
      </c>
      <c r="AX1542" s="74">
        <v>42</v>
      </c>
      <c r="AY1542" s="74">
        <v>43</v>
      </c>
      <c r="AZ1542" s="74">
        <v>44</v>
      </c>
      <c r="BA1542" s="74">
        <v>45</v>
      </c>
      <c r="BB1542" s="74">
        <v>46</v>
      </c>
      <c r="BC1542" s="74">
        <v>47</v>
      </c>
      <c r="BD1542" s="74">
        <v>48</v>
      </c>
      <c r="BE1542" s="74">
        <v>49</v>
      </c>
      <c r="BF1542" s="74">
        <v>50</v>
      </c>
      <c r="BG1542" s="74">
        <v>51</v>
      </c>
      <c r="BH1542" s="74">
        <v>52</v>
      </c>
    </row>
    <row r="1543" spans="1:60" ht="12.75" x14ac:dyDescent="0.2">
      <c r="A1543" s="2235"/>
      <c r="B1543" s="2235"/>
      <c r="C1543" s="2238"/>
      <c r="D1543" s="2238"/>
      <c r="E1543" s="2241"/>
      <c r="F1543" s="2230"/>
      <c r="G1543" s="2231"/>
      <c r="H1543" s="2231"/>
      <c r="I1543" s="75">
        <v>26</v>
      </c>
      <c r="J1543" s="75">
        <v>2</v>
      </c>
      <c r="K1543" s="75">
        <v>9</v>
      </c>
      <c r="L1543" s="75">
        <v>16</v>
      </c>
      <c r="M1543" s="75">
        <v>23</v>
      </c>
      <c r="N1543" s="75">
        <v>30</v>
      </c>
      <c r="O1543" s="75">
        <v>6</v>
      </c>
      <c r="P1543" s="75">
        <v>13</v>
      </c>
      <c r="Q1543" s="75">
        <v>20</v>
      </c>
      <c r="R1543" s="75">
        <v>27</v>
      </c>
      <c r="S1543" s="75">
        <v>4</v>
      </c>
      <c r="T1543" s="75">
        <v>11</v>
      </c>
      <c r="U1543" s="75">
        <v>18</v>
      </c>
      <c r="V1543" s="75">
        <v>25</v>
      </c>
      <c r="W1543" s="75">
        <v>1</v>
      </c>
      <c r="X1543" s="75">
        <v>8</v>
      </c>
      <c r="Y1543" s="75">
        <v>15</v>
      </c>
      <c r="Z1543" s="75">
        <v>22</v>
      </c>
      <c r="AA1543" s="75">
        <v>29</v>
      </c>
      <c r="AB1543" s="75">
        <v>6</v>
      </c>
      <c r="AC1543" s="75">
        <v>13</v>
      </c>
      <c r="AD1543" s="75">
        <v>20</v>
      </c>
      <c r="AE1543" s="75">
        <v>27</v>
      </c>
      <c r="AF1543" s="75">
        <v>3</v>
      </c>
      <c r="AG1543" s="75">
        <v>10</v>
      </c>
      <c r="AH1543" s="75">
        <v>17</v>
      </c>
      <c r="AI1543" s="75">
        <v>24</v>
      </c>
      <c r="AJ1543" s="75">
        <v>31</v>
      </c>
      <c r="AK1543" s="75">
        <v>7</v>
      </c>
      <c r="AL1543" s="75">
        <v>14</v>
      </c>
      <c r="AM1543" s="75">
        <v>21</v>
      </c>
      <c r="AN1543" s="75">
        <v>28</v>
      </c>
      <c r="AO1543" s="75">
        <v>7</v>
      </c>
      <c r="AP1543" s="75">
        <v>14</v>
      </c>
      <c r="AQ1543" s="75">
        <v>21</v>
      </c>
      <c r="AR1543" s="75">
        <v>28</v>
      </c>
      <c r="AS1543" s="75">
        <v>4</v>
      </c>
      <c r="AT1543" s="75">
        <v>11</v>
      </c>
      <c r="AU1543" s="75">
        <v>18</v>
      </c>
      <c r="AV1543" s="75">
        <v>25</v>
      </c>
      <c r="AW1543" s="75">
        <v>2</v>
      </c>
      <c r="AX1543" s="75">
        <v>9</v>
      </c>
      <c r="AY1543" s="75">
        <v>16</v>
      </c>
      <c r="AZ1543" s="75">
        <v>23</v>
      </c>
      <c r="BA1543" s="75">
        <v>30</v>
      </c>
      <c r="BB1543" s="75">
        <v>6</v>
      </c>
      <c r="BC1543" s="75">
        <v>13</v>
      </c>
      <c r="BD1543" s="75">
        <v>20</v>
      </c>
      <c r="BE1543" s="75">
        <v>27</v>
      </c>
      <c r="BF1543" s="75">
        <v>4</v>
      </c>
      <c r="BG1543" s="75">
        <v>11</v>
      </c>
      <c r="BH1543" s="75">
        <v>18</v>
      </c>
    </row>
    <row r="1544" spans="1:60" ht="12.75" x14ac:dyDescent="0.2">
      <c r="A1544" s="2236"/>
      <c r="B1544" s="2236"/>
      <c r="C1544" s="2239"/>
      <c r="D1544" s="2239"/>
      <c r="E1544" s="2241"/>
      <c r="F1544" s="2230"/>
      <c r="G1544" s="2231"/>
      <c r="H1544" s="2231"/>
      <c r="I1544" s="75">
        <v>1</v>
      </c>
      <c r="J1544" s="75">
        <v>8</v>
      </c>
      <c r="K1544" s="75">
        <v>15</v>
      </c>
      <c r="L1544" s="75">
        <v>22</v>
      </c>
      <c r="M1544" s="75">
        <v>29</v>
      </c>
      <c r="N1544" s="75">
        <v>5</v>
      </c>
      <c r="O1544" s="75">
        <v>12</v>
      </c>
      <c r="P1544" s="75">
        <v>19</v>
      </c>
      <c r="Q1544" s="75">
        <v>26</v>
      </c>
      <c r="R1544" s="75">
        <v>3</v>
      </c>
      <c r="S1544" s="75">
        <v>10</v>
      </c>
      <c r="T1544" s="75">
        <v>17</v>
      </c>
      <c r="U1544" s="75">
        <v>24</v>
      </c>
      <c r="V1544" s="75">
        <v>31</v>
      </c>
      <c r="W1544" s="75">
        <v>7</v>
      </c>
      <c r="X1544" s="75">
        <v>14</v>
      </c>
      <c r="Y1544" s="75">
        <v>21</v>
      </c>
      <c r="Z1544" s="75">
        <v>28</v>
      </c>
      <c r="AA1544" s="75">
        <v>5</v>
      </c>
      <c r="AB1544" s="75">
        <v>12</v>
      </c>
      <c r="AC1544" s="75">
        <v>19</v>
      </c>
      <c r="AD1544" s="75">
        <v>26</v>
      </c>
      <c r="AE1544" s="75">
        <v>2</v>
      </c>
      <c r="AF1544" s="75">
        <v>9</v>
      </c>
      <c r="AG1544" s="75">
        <v>16</v>
      </c>
      <c r="AH1544" s="75">
        <v>23</v>
      </c>
      <c r="AI1544" s="75">
        <v>30</v>
      </c>
      <c r="AJ1544" s="75">
        <v>6</v>
      </c>
      <c r="AK1544" s="75">
        <v>13</v>
      </c>
      <c r="AL1544" s="75">
        <v>20</v>
      </c>
      <c r="AM1544" s="75">
        <v>27</v>
      </c>
      <c r="AN1544" s="75">
        <v>6</v>
      </c>
      <c r="AO1544" s="75">
        <v>13</v>
      </c>
      <c r="AP1544" s="75">
        <v>20</v>
      </c>
      <c r="AQ1544" s="75">
        <v>27</v>
      </c>
      <c r="AR1544" s="75">
        <v>3</v>
      </c>
      <c r="AS1544" s="75">
        <v>10</v>
      </c>
      <c r="AT1544" s="75">
        <v>17</v>
      </c>
      <c r="AU1544" s="75">
        <v>24</v>
      </c>
      <c r="AV1544" s="75">
        <v>1</v>
      </c>
      <c r="AW1544" s="75">
        <v>8</v>
      </c>
      <c r="AX1544" s="75">
        <v>15</v>
      </c>
      <c r="AY1544" s="75">
        <v>22</v>
      </c>
      <c r="AZ1544" s="75">
        <v>29</v>
      </c>
      <c r="BA1544" s="75">
        <v>5</v>
      </c>
      <c r="BB1544" s="75">
        <v>12</v>
      </c>
      <c r="BC1544" s="75">
        <v>19</v>
      </c>
      <c r="BD1544" s="75">
        <v>26</v>
      </c>
      <c r="BE1544" s="75">
        <v>3</v>
      </c>
      <c r="BF1544" s="75">
        <v>10</v>
      </c>
      <c r="BG1544" s="75">
        <v>17</v>
      </c>
      <c r="BH1544" s="75">
        <v>24</v>
      </c>
    </row>
    <row r="1545" spans="1:60" s="419" customFormat="1" ht="17.25" customHeight="1" x14ac:dyDescent="0.2">
      <c r="A1545" s="2226">
        <v>1</v>
      </c>
      <c r="B1545" s="846" t="s">
        <v>618</v>
      </c>
      <c r="C1545" s="407" t="s">
        <v>83</v>
      </c>
      <c r="D1545" s="641" t="s">
        <v>1267</v>
      </c>
      <c r="E1545" s="642">
        <v>60</v>
      </c>
      <c r="F1545" s="796">
        <v>60</v>
      </c>
      <c r="G1545" s="392" t="s">
        <v>315</v>
      </c>
      <c r="H1545" s="643" t="s">
        <v>357</v>
      </c>
      <c r="I1545" s="109"/>
      <c r="J1545" s="109"/>
      <c r="K1545" s="109"/>
      <c r="L1545" s="109"/>
      <c r="M1545" s="109"/>
      <c r="N1545" s="109"/>
      <c r="O1545" s="109"/>
      <c r="P1545" s="109"/>
      <c r="Q1545" s="109">
        <v>20</v>
      </c>
      <c r="R1545" s="109">
        <v>20</v>
      </c>
      <c r="S1545" s="109">
        <v>20</v>
      </c>
      <c r="T1545" s="109"/>
      <c r="U1545" s="109"/>
      <c r="V1545" s="109"/>
      <c r="W1545" s="109"/>
      <c r="X1545" s="109"/>
      <c r="Y1545" s="109"/>
      <c r="Z1545" s="109"/>
      <c r="AA1545" s="109"/>
      <c r="AB1545" s="109"/>
      <c r="AC1545" s="109"/>
      <c r="AD1545" s="109"/>
      <c r="AE1545" s="109"/>
      <c r="AF1545" s="109"/>
      <c r="AG1545" s="109"/>
      <c r="AH1545" s="109"/>
      <c r="AI1545" s="644"/>
      <c r="AJ1545" s="645"/>
      <c r="AK1545" s="646"/>
      <c r="AL1545" s="109"/>
      <c r="AM1545" s="109"/>
      <c r="AN1545" s="109"/>
      <c r="AO1545" s="109"/>
      <c r="AP1545" s="109"/>
      <c r="AQ1545" s="109"/>
      <c r="AR1545" s="109"/>
      <c r="AS1545" s="109"/>
      <c r="AT1545" s="109"/>
      <c r="AU1545" s="109"/>
      <c r="AV1545" s="109"/>
      <c r="AW1545" s="109"/>
      <c r="AX1545" s="109"/>
      <c r="AY1545" s="109"/>
      <c r="AZ1545" s="109"/>
      <c r="BA1545" s="109"/>
      <c r="BB1545" s="109"/>
      <c r="BC1545" s="109"/>
      <c r="BD1545" s="644"/>
      <c r="BE1545" s="645"/>
      <c r="BF1545" s="645"/>
      <c r="BG1545" s="645"/>
      <c r="BH1545" s="646"/>
    </row>
    <row r="1546" spans="1:60" ht="17.25" customHeight="1" x14ac:dyDescent="0.25">
      <c r="A1546" s="2227"/>
      <c r="B1546" s="847" t="s">
        <v>618</v>
      </c>
      <c r="C1546" s="647"/>
      <c r="D1546" s="648" t="s">
        <v>1223</v>
      </c>
      <c r="E1546" s="81">
        <v>45</v>
      </c>
      <c r="F1546" s="797">
        <v>45</v>
      </c>
      <c r="G1546" s="108" t="s">
        <v>372</v>
      </c>
      <c r="H1546" s="141" t="s">
        <v>142</v>
      </c>
      <c r="I1546" s="109">
        <v>0</v>
      </c>
      <c r="J1546" s="109"/>
      <c r="K1546" s="109"/>
      <c r="L1546" s="109"/>
      <c r="M1546" s="109"/>
      <c r="N1546" s="81"/>
      <c r="O1546" s="81"/>
      <c r="P1546" s="92"/>
      <c r="Q1546" s="92"/>
      <c r="R1546" s="92">
        <v>20</v>
      </c>
      <c r="S1546" s="92">
        <v>25</v>
      </c>
      <c r="T1546" s="92"/>
      <c r="U1546" s="92"/>
      <c r="V1546" s="92"/>
      <c r="W1546" s="92"/>
      <c r="X1546" s="92"/>
      <c r="Y1546" s="92"/>
      <c r="Z1546" s="92"/>
      <c r="AA1546" s="92"/>
      <c r="AB1546" s="92"/>
      <c r="AC1546" s="92"/>
      <c r="AD1546" s="92"/>
      <c r="AE1546" s="92"/>
      <c r="AF1546" s="92"/>
      <c r="AG1546" s="92"/>
      <c r="AH1546" s="92"/>
      <c r="AI1546" s="202"/>
      <c r="AJ1546" s="203"/>
      <c r="AK1546" s="204"/>
      <c r="AM1546" s="92"/>
      <c r="AN1546" s="92"/>
      <c r="AO1546" s="92"/>
      <c r="AP1546" s="92"/>
      <c r="AQ1546" s="92"/>
      <c r="AR1546" s="92"/>
      <c r="AS1546" s="92"/>
      <c r="AT1546" s="92"/>
      <c r="AU1546" s="92"/>
      <c r="AV1546" s="92"/>
      <c r="AW1546" s="92"/>
      <c r="AX1546" s="92"/>
      <c r="AY1546" s="92"/>
      <c r="AZ1546" s="92"/>
      <c r="BA1546" s="92"/>
      <c r="BB1546" s="92"/>
      <c r="BC1546" s="92"/>
      <c r="BD1546" s="199"/>
      <c r="BH1546" s="150"/>
    </row>
    <row r="1547" spans="1:60" s="419" customFormat="1" ht="17.25" customHeight="1" x14ac:dyDescent="0.2">
      <c r="A1547" s="2227"/>
      <c r="B1547" s="846" t="s">
        <v>618</v>
      </c>
      <c r="C1547" s="407" t="s">
        <v>115</v>
      </c>
      <c r="D1547" s="641" t="s">
        <v>615</v>
      </c>
      <c r="E1547" s="642">
        <v>30</v>
      </c>
      <c r="F1547" s="796">
        <v>30</v>
      </c>
      <c r="G1547" s="392" t="s">
        <v>315</v>
      </c>
      <c r="H1547" s="643" t="s">
        <v>357</v>
      </c>
      <c r="I1547" s="109"/>
      <c r="J1547" s="109"/>
      <c r="K1547" s="109"/>
      <c r="L1547" s="109"/>
      <c r="M1547" s="109"/>
      <c r="N1547" s="109"/>
      <c r="O1547" s="109"/>
      <c r="P1547" s="109"/>
      <c r="Q1547" s="109"/>
      <c r="R1547" s="109"/>
      <c r="S1547" s="109"/>
      <c r="T1547" s="109"/>
      <c r="U1547" s="109"/>
      <c r="V1547" s="109"/>
      <c r="W1547" s="109"/>
      <c r="X1547" s="109"/>
      <c r="Y1547" s="109">
        <v>30</v>
      </c>
      <c r="Z1547" s="414"/>
      <c r="AA1547" s="414"/>
      <c r="AB1547" s="414"/>
      <c r="AC1547" s="109"/>
      <c r="AD1547" s="109"/>
      <c r="AE1547" s="109"/>
      <c r="AF1547" s="109"/>
      <c r="AG1547" s="109"/>
      <c r="AH1547" s="109"/>
      <c r="AI1547" s="551"/>
      <c r="AJ1547" s="552"/>
      <c r="AK1547" s="553"/>
      <c r="AL1547" s="109"/>
      <c r="AM1547" s="109"/>
      <c r="AN1547" s="109"/>
      <c r="AO1547" s="109"/>
      <c r="AP1547" s="109"/>
      <c r="AQ1547" s="109"/>
      <c r="AR1547" s="109"/>
      <c r="AS1547" s="109"/>
      <c r="AT1547" s="109"/>
      <c r="AU1547" s="109"/>
      <c r="AV1547" s="109"/>
      <c r="AW1547" s="109"/>
      <c r="AX1547" s="109"/>
      <c r="AY1547" s="109"/>
      <c r="AZ1547" s="109"/>
      <c r="BA1547" s="109"/>
      <c r="BB1547" s="109"/>
      <c r="BC1547" s="109"/>
      <c r="BD1547" s="551"/>
      <c r="BE1547" s="552"/>
      <c r="BF1547" s="552"/>
      <c r="BG1547" s="552"/>
      <c r="BH1547" s="553"/>
    </row>
    <row r="1548" spans="1:60" s="419" customFormat="1" ht="17.25" customHeight="1" x14ac:dyDescent="0.2">
      <c r="A1548" s="2227"/>
      <c r="B1548" s="846" t="s">
        <v>618</v>
      </c>
      <c r="C1548" s="407" t="s">
        <v>456</v>
      </c>
      <c r="D1548" s="649" t="s">
        <v>616</v>
      </c>
      <c r="E1548" s="642">
        <v>30</v>
      </c>
      <c r="F1548" s="796">
        <v>30</v>
      </c>
      <c r="G1548" s="392" t="s">
        <v>315</v>
      </c>
      <c r="H1548" s="643" t="s">
        <v>357</v>
      </c>
      <c r="I1548" s="109"/>
      <c r="J1548" s="109"/>
      <c r="K1548" s="109"/>
      <c r="L1548" s="109"/>
      <c r="M1548" s="109"/>
      <c r="N1548" s="109"/>
      <c r="O1548" s="109"/>
      <c r="P1548" s="109"/>
      <c r="Q1548" s="109"/>
      <c r="R1548" s="109"/>
      <c r="S1548" s="109"/>
      <c r="T1548" s="109"/>
      <c r="U1548" s="109"/>
      <c r="V1548" s="109"/>
      <c r="W1548" s="109"/>
      <c r="X1548" s="109"/>
      <c r="Y1548" s="109"/>
      <c r="Z1548" s="414">
        <v>30</v>
      </c>
      <c r="AA1548" s="414"/>
      <c r="AB1548" s="414"/>
      <c r="AC1548" s="109"/>
      <c r="AD1548" s="109"/>
      <c r="AE1548" s="109"/>
      <c r="AF1548" s="109"/>
      <c r="AG1548" s="109"/>
      <c r="AH1548" s="109"/>
      <c r="AI1548" s="551"/>
      <c r="AJ1548" s="552"/>
      <c r="AK1548" s="553"/>
      <c r="AL1548" s="109"/>
      <c r="AM1548" s="109"/>
      <c r="AN1548" s="109"/>
      <c r="AO1548" s="109"/>
      <c r="AP1548" s="109"/>
      <c r="AQ1548" s="109"/>
      <c r="AR1548" s="109"/>
      <c r="AS1548" s="109"/>
      <c r="AT1548" s="109"/>
      <c r="AU1548" s="109"/>
      <c r="AV1548" s="109"/>
      <c r="AW1548" s="109"/>
      <c r="AX1548" s="109"/>
      <c r="AY1548" s="109"/>
      <c r="AZ1548" s="109"/>
      <c r="BA1548" s="109"/>
      <c r="BB1548" s="109"/>
      <c r="BC1548" s="109"/>
      <c r="BD1548" s="551"/>
      <c r="BE1548" s="552"/>
      <c r="BF1548" s="552"/>
      <c r="BG1548" s="552"/>
      <c r="BH1548" s="553"/>
    </row>
    <row r="1549" spans="1:60" s="419" customFormat="1" ht="17.25" customHeight="1" x14ac:dyDescent="0.2">
      <c r="A1549" s="2227"/>
      <c r="B1549" s="846" t="s">
        <v>618</v>
      </c>
      <c r="C1549" s="650" t="s">
        <v>112</v>
      </c>
      <c r="D1549" s="649" t="s">
        <v>617</v>
      </c>
      <c r="E1549" s="642">
        <v>60</v>
      </c>
      <c r="F1549" s="796">
        <v>60</v>
      </c>
      <c r="G1549" s="392" t="s">
        <v>315</v>
      </c>
      <c r="H1549" s="643" t="s">
        <v>357</v>
      </c>
      <c r="I1549" s="109"/>
      <c r="J1549" s="109"/>
      <c r="K1549" s="109"/>
      <c r="L1549" s="109"/>
      <c r="M1549" s="109"/>
      <c r="N1549" s="109"/>
      <c r="O1549" s="109"/>
      <c r="P1549" s="109"/>
      <c r="Q1549" s="109"/>
      <c r="R1549" s="109"/>
      <c r="S1549" s="109"/>
      <c r="T1549" s="109">
        <v>30</v>
      </c>
      <c r="U1549" s="109">
        <v>30</v>
      </c>
      <c r="V1549" s="109"/>
      <c r="W1549" s="109"/>
      <c r="X1549" s="109"/>
      <c r="Y1549" s="109"/>
      <c r="Z1549" s="414"/>
      <c r="AA1549" s="414"/>
      <c r="AB1549" s="414"/>
      <c r="AC1549" s="109"/>
      <c r="AD1549" s="109"/>
      <c r="AE1549" s="109"/>
      <c r="AF1549" s="109"/>
      <c r="AG1549" s="109"/>
      <c r="AH1549" s="109"/>
      <c r="AI1549" s="551"/>
      <c r="AJ1549" s="552"/>
      <c r="AK1549" s="553"/>
      <c r="AL1549" s="109"/>
      <c r="AM1549" s="109"/>
      <c r="AN1549" s="109"/>
      <c r="AO1549" s="109"/>
      <c r="AP1549" s="109"/>
      <c r="AQ1549" s="109"/>
      <c r="AR1549" s="109"/>
      <c r="AS1549" s="109"/>
      <c r="AT1549" s="109"/>
      <c r="AU1549" s="109"/>
      <c r="AV1549" s="109"/>
      <c r="AW1549" s="109"/>
      <c r="AX1549" s="109"/>
      <c r="AY1549" s="109"/>
      <c r="AZ1549" s="109"/>
      <c r="BA1549" s="109"/>
      <c r="BB1549" s="109"/>
      <c r="BC1549" s="109"/>
      <c r="BD1549" s="551"/>
      <c r="BE1549" s="552"/>
      <c r="BF1549" s="552"/>
      <c r="BG1549" s="552"/>
      <c r="BH1549" s="553"/>
    </row>
    <row r="1550" spans="1:60" s="419" customFormat="1" ht="20.25" customHeight="1" x14ac:dyDescent="0.2">
      <c r="A1550" s="2227"/>
      <c r="B1550" s="846" t="s">
        <v>618</v>
      </c>
      <c r="C1550" s="407" t="s">
        <v>66</v>
      </c>
      <c r="D1550" s="649" t="s">
        <v>1303</v>
      </c>
      <c r="E1550" s="642">
        <v>60</v>
      </c>
      <c r="F1550" s="796">
        <v>60</v>
      </c>
      <c r="G1550" s="392" t="s">
        <v>315</v>
      </c>
      <c r="H1550" s="643" t="s">
        <v>357</v>
      </c>
      <c r="I1550" s="109"/>
      <c r="J1550" s="109"/>
      <c r="K1550" s="109"/>
      <c r="L1550" s="109"/>
      <c r="M1550" s="109"/>
      <c r="N1550" s="109"/>
      <c r="O1550" s="109"/>
      <c r="P1550" s="109"/>
      <c r="Q1550" s="109"/>
      <c r="R1550" s="109"/>
      <c r="S1550" s="109"/>
      <c r="T1550" s="109"/>
      <c r="U1550" s="109"/>
      <c r="V1550" s="109">
        <v>20</v>
      </c>
      <c r="W1550" s="109">
        <v>20</v>
      </c>
      <c r="X1550" s="109">
        <v>20</v>
      </c>
      <c r="Y1550" s="109"/>
      <c r="Z1550" s="414"/>
      <c r="AA1550" s="414"/>
      <c r="AB1550" s="414"/>
      <c r="AC1550" s="109"/>
      <c r="AD1550" s="109"/>
      <c r="AE1550" s="109"/>
      <c r="AF1550" s="109"/>
      <c r="AG1550" s="109"/>
      <c r="AH1550" s="109"/>
      <c r="AI1550" s="551"/>
      <c r="AJ1550" s="552"/>
      <c r="AK1550" s="553"/>
      <c r="AL1550" s="109"/>
      <c r="AM1550" s="109"/>
      <c r="AN1550" s="109"/>
      <c r="AO1550" s="109"/>
      <c r="AP1550" s="109"/>
      <c r="AQ1550" s="109"/>
      <c r="AR1550" s="109"/>
      <c r="AS1550" s="109"/>
      <c r="AT1550" s="109"/>
      <c r="AU1550" s="109"/>
      <c r="AV1550" s="109"/>
      <c r="AW1550" s="109"/>
      <c r="AX1550" s="109"/>
      <c r="AY1550" s="109"/>
      <c r="AZ1550" s="109"/>
      <c r="BA1550" s="109"/>
      <c r="BB1550" s="109"/>
      <c r="BC1550" s="109"/>
      <c r="BD1550" s="551"/>
      <c r="BE1550" s="552"/>
      <c r="BF1550" s="552"/>
      <c r="BG1550" s="552"/>
      <c r="BH1550" s="553"/>
    </row>
    <row r="1551" spans="1:60" s="419" customFormat="1" ht="20.25" customHeight="1" x14ac:dyDescent="0.2">
      <c r="A1551" s="2227"/>
      <c r="B1551" s="846" t="s">
        <v>618</v>
      </c>
      <c r="C1551" s="407" t="s">
        <v>43</v>
      </c>
      <c r="D1551" s="649" t="s">
        <v>1304</v>
      </c>
      <c r="E1551" s="651">
        <v>14</v>
      </c>
      <c r="F1551" s="798">
        <v>14</v>
      </c>
      <c r="G1551" s="392" t="s">
        <v>315</v>
      </c>
      <c r="H1551" s="643" t="s">
        <v>357</v>
      </c>
      <c r="I1551" s="109"/>
      <c r="J1551" s="109"/>
      <c r="K1551" s="109"/>
      <c r="L1551" s="109"/>
      <c r="M1551" s="109"/>
      <c r="N1551" s="109"/>
      <c r="O1551" s="109"/>
      <c r="P1551" s="109"/>
      <c r="Q1551" s="109"/>
      <c r="R1551" s="109"/>
      <c r="S1551" s="109"/>
      <c r="T1551" s="109"/>
      <c r="U1551" s="109"/>
      <c r="V1551" s="109"/>
      <c r="W1551" s="109"/>
      <c r="X1551" s="109"/>
      <c r="Y1551" s="109"/>
      <c r="Z1551" s="414"/>
      <c r="AA1551" s="414"/>
      <c r="AB1551" s="414"/>
      <c r="AC1551" s="109"/>
      <c r="AD1551" s="109"/>
      <c r="AE1551" s="109"/>
      <c r="AF1551" s="109"/>
      <c r="AG1551" s="109"/>
      <c r="AH1551" s="109"/>
      <c r="AI1551" s="551"/>
      <c r="AJ1551" s="552"/>
      <c r="AK1551" s="553"/>
      <c r="AL1551" s="109"/>
      <c r="AM1551" s="109"/>
      <c r="AN1551" s="109"/>
      <c r="AO1551" s="109"/>
      <c r="AP1551" s="109"/>
      <c r="AQ1551" s="109"/>
      <c r="AR1551" s="109"/>
      <c r="AS1551" s="109"/>
      <c r="AT1551" s="109"/>
      <c r="AU1551" s="109"/>
      <c r="AV1551" s="109"/>
      <c r="AW1551" s="109"/>
      <c r="AX1551" s="109"/>
      <c r="AY1551" s="109"/>
      <c r="AZ1551" s="109"/>
      <c r="BA1551" s="109"/>
      <c r="BB1551" s="109"/>
      <c r="BC1551" s="109"/>
      <c r="BD1551" s="551"/>
      <c r="BE1551" s="552"/>
      <c r="BF1551" s="552"/>
      <c r="BG1551" s="552"/>
      <c r="BH1551" s="553"/>
    </row>
    <row r="1552" spans="1:60" s="573" customFormat="1" ht="20.25" customHeight="1" x14ac:dyDescent="0.2">
      <c r="A1552" s="2228"/>
      <c r="B1552" s="424"/>
      <c r="C1552" s="600"/>
      <c r="D1552" s="95" t="s">
        <v>843</v>
      </c>
      <c r="E1552" s="652">
        <f>SUM(E1545:E1551)</f>
        <v>299</v>
      </c>
      <c r="F1552" s="799">
        <f>SUM(F1545:F1551)</f>
        <v>299</v>
      </c>
      <c r="G1552" s="215"/>
      <c r="H1552" s="215"/>
      <c r="I1552" s="640"/>
      <c r="J1552" s="601">
        <f t="shared" ref="J1552:BH1552" si="129">SUM(J1545:J1551)</f>
        <v>0</v>
      </c>
      <c r="K1552" s="601">
        <f t="shared" si="129"/>
        <v>0</v>
      </c>
      <c r="L1552" s="601">
        <f t="shared" si="129"/>
        <v>0</v>
      </c>
      <c r="M1552" s="601">
        <f t="shared" si="129"/>
        <v>0</v>
      </c>
      <c r="N1552" s="601">
        <f t="shared" si="129"/>
        <v>0</v>
      </c>
      <c r="O1552" s="601">
        <f t="shared" si="129"/>
        <v>0</v>
      </c>
      <c r="P1552" s="601">
        <f t="shared" si="129"/>
        <v>0</v>
      </c>
      <c r="Q1552" s="601">
        <f t="shared" si="129"/>
        <v>20</v>
      </c>
      <c r="R1552" s="601">
        <f t="shared" si="129"/>
        <v>40</v>
      </c>
      <c r="S1552" s="601">
        <f t="shared" si="129"/>
        <v>45</v>
      </c>
      <c r="T1552" s="601">
        <f t="shared" si="129"/>
        <v>30</v>
      </c>
      <c r="U1552" s="601">
        <f t="shared" si="129"/>
        <v>30</v>
      </c>
      <c r="V1552" s="601">
        <f t="shared" si="129"/>
        <v>20</v>
      </c>
      <c r="W1552" s="601">
        <f t="shared" si="129"/>
        <v>20</v>
      </c>
      <c r="X1552" s="601">
        <f t="shared" si="129"/>
        <v>20</v>
      </c>
      <c r="Y1552" s="601">
        <f t="shared" si="129"/>
        <v>30</v>
      </c>
      <c r="Z1552" s="601">
        <f t="shared" si="129"/>
        <v>30</v>
      </c>
      <c r="AA1552" s="601">
        <f t="shared" si="129"/>
        <v>0</v>
      </c>
      <c r="AB1552" s="601">
        <f t="shared" si="129"/>
        <v>0</v>
      </c>
      <c r="AC1552" s="601">
        <f t="shared" si="129"/>
        <v>0</v>
      </c>
      <c r="AD1552" s="601">
        <f t="shared" si="129"/>
        <v>0</v>
      </c>
      <c r="AE1552" s="601">
        <f t="shared" si="129"/>
        <v>0</v>
      </c>
      <c r="AF1552" s="601">
        <f t="shared" si="129"/>
        <v>0</v>
      </c>
      <c r="AG1552" s="601">
        <f t="shared" si="129"/>
        <v>0</v>
      </c>
      <c r="AH1552" s="601">
        <f t="shared" si="129"/>
        <v>0</v>
      </c>
      <c r="AI1552" s="567"/>
      <c r="AJ1552" s="568"/>
      <c r="AK1552" s="569"/>
      <c r="AL1552" s="601">
        <f t="shared" si="129"/>
        <v>0</v>
      </c>
      <c r="AM1552" s="601">
        <f t="shared" si="129"/>
        <v>0</v>
      </c>
      <c r="AN1552" s="601">
        <f t="shared" si="129"/>
        <v>0</v>
      </c>
      <c r="AO1552" s="601">
        <f t="shared" si="129"/>
        <v>0</v>
      </c>
      <c r="AP1552" s="601">
        <f t="shared" si="129"/>
        <v>0</v>
      </c>
      <c r="AQ1552" s="601">
        <f t="shared" si="129"/>
        <v>0</v>
      </c>
      <c r="AR1552" s="601">
        <f t="shared" si="129"/>
        <v>0</v>
      </c>
      <c r="AS1552" s="601">
        <f t="shared" si="129"/>
        <v>0</v>
      </c>
      <c r="AT1552" s="601">
        <f t="shared" si="129"/>
        <v>0</v>
      </c>
      <c r="AU1552" s="601">
        <f t="shared" si="129"/>
        <v>0</v>
      </c>
      <c r="AV1552" s="601">
        <f t="shared" si="129"/>
        <v>0</v>
      </c>
      <c r="AW1552" s="601">
        <f t="shared" si="129"/>
        <v>0</v>
      </c>
      <c r="AX1552" s="601">
        <f t="shared" si="129"/>
        <v>0</v>
      </c>
      <c r="AY1552" s="601">
        <f t="shared" si="129"/>
        <v>0</v>
      </c>
      <c r="AZ1552" s="601">
        <f t="shared" si="129"/>
        <v>0</v>
      </c>
      <c r="BA1552" s="601">
        <f t="shared" si="129"/>
        <v>0</v>
      </c>
      <c r="BB1552" s="601">
        <f t="shared" si="129"/>
        <v>0</v>
      </c>
      <c r="BC1552" s="601">
        <f t="shared" si="129"/>
        <v>0</v>
      </c>
      <c r="BD1552" s="570">
        <f t="shared" si="129"/>
        <v>0</v>
      </c>
      <c r="BE1552" s="571">
        <f t="shared" si="129"/>
        <v>0</v>
      </c>
      <c r="BF1552" s="571">
        <f t="shared" si="129"/>
        <v>0</v>
      </c>
      <c r="BG1552" s="571">
        <f t="shared" si="129"/>
        <v>0</v>
      </c>
      <c r="BH1552" s="572">
        <f t="shared" si="129"/>
        <v>0</v>
      </c>
    </row>
    <row r="1553" spans="1:60" ht="20.25" customHeight="1" x14ac:dyDescent="0.25">
      <c r="A1553" s="206"/>
      <c r="B1553" s="208" t="s">
        <v>623</v>
      </c>
      <c r="C1553" s="138" t="s">
        <v>158</v>
      </c>
      <c r="D1553" s="160" t="s">
        <v>852</v>
      </c>
      <c r="E1553" s="108">
        <v>60</v>
      </c>
      <c r="F1553" s="763">
        <v>60</v>
      </c>
      <c r="G1553" s="108" t="s">
        <v>888</v>
      </c>
      <c r="H1553" s="141" t="s">
        <v>143</v>
      </c>
      <c r="I1553" s="109">
        <v>0</v>
      </c>
      <c r="J1553" s="109">
        <v>10</v>
      </c>
      <c r="K1553" s="109">
        <v>10</v>
      </c>
      <c r="L1553" s="92">
        <v>10</v>
      </c>
      <c r="M1553" s="92">
        <v>10</v>
      </c>
      <c r="N1553" s="92">
        <v>20</v>
      </c>
      <c r="O1553" s="92"/>
      <c r="P1553" s="92"/>
      <c r="Q1553" s="92"/>
      <c r="R1553" s="92"/>
      <c r="S1553" s="92"/>
      <c r="T1553" s="92"/>
      <c r="U1553" s="92"/>
      <c r="V1553" s="92"/>
      <c r="W1553" s="92"/>
      <c r="X1553" s="92"/>
      <c r="Y1553" s="92"/>
      <c r="Z1553" s="92"/>
      <c r="AA1553" s="92"/>
      <c r="AB1553" s="92"/>
      <c r="AC1553" s="92"/>
      <c r="AD1553" s="92"/>
      <c r="AE1553" s="92"/>
      <c r="AF1553" s="92"/>
      <c r="AG1553" s="92"/>
      <c r="AH1553" s="92"/>
      <c r="AI1553" s="202"/>
      <c r="AJ1553" s="203"/>
      <c r="AK1553" s="204"/>
      <c r="AL1553" s="203"/>
      <c r="AM1553" s="92"/>
      <c r="AN1553" s="92"/>
      <c r="AO1553" s="92"/>
      <c r="AP1553" s="92"/>
      <c r="AQ1553" s="92"/>
      <c r="AR1553" s="92"/>
      <c r="AS1553" s="92"/>
      <c r="AT1553" s="92"/>
      <c r="AU1553" s="92"/>
      <c r="AV1553" s="92"/>
      <c r="AW1553" s="92"/>
      <c r="AX1553" s="92"/>
      <c r="AY1553" s="92"/>
      <c r="AZ1553" s="92"/>
      <c r="BA1553" s="92"/>
      <c r="BB1553" s="92"/>
      <c r="BC1553" s="92"/>
      <c r="BD1553" s="199"/>
      <c r="BH1553" s="150"/>
    </row>
    <row r="1554" spans="1:60" s="419" customFormat="1" ht="20.25" customHeight="1" x14ac:dyDescent="0.2">
      <c r="A1554" s="2223">
        <v>2</v>
      </c>
      <c r="B1554" s="107" t="s">
        <v>623</v>
      </c>
      <c r="C1554" s="407" t="s">
        <v>293</v>
      </c>
      <c r="D1554" s="613" t="s">
        <v>1265</v>
      </c>
      <c r="E1554" s="642">
        <v>90</v>
      </c>
      <c r="F1554" s="796">
        <v>90</v>
      </c>
      <c r="G1554" s="109" t="s">
        <v>303</v>
      </c>
      <c r="H1554" s="109" t="s">
        <v>345</v>
      </c>
      <c r="I1554" s="109"/>
      <c r="J1554" s="109"/>
      <c r="K1554" s="109"/>
      <c r="L1554" s="414"/>
      <c r="M1554" s="414"/>
      <c r="N1554" s="414"/>
      <c r="O1554" s="414"/>
      <c r="P1554" s="414"/>
      <c r="Q1554" s="414">
        <v>30</v>
      </c>
      <c r="R1554" s="414">
        <v>20</v>
      </c>
      <c r="S1554" s="414">
        <v>20</v>
      </c>
      <c r="T1554" s="414">
        <v>20</v>
      </c>
      <c r="U1554" s="414"/>
      <c r="V1554" s="414"/>
      <c r="W1554" s="414"/>
      <c r="X1554" s="414"/>
      <c r="Y1554" s="414"/>
      <c r="Z1554" s="414"/>
      <c r="AA1554" s="414"/>
      <c r="AB1554" s="414"/>
      <c r="AC1554" s="414"/>
      <c r="AD1554" s="414"/>
      <c r="AE1554" s="414"/>
      <c r="AF1554" s="414"/>
      <c r="AG1554" s="414"/>
      <c r="AH1554" s="414"/>
      <c r="AI1554" s="591"/>
      <c r="AJ1554" s="592"/>
      <c r="AK1554" s="593"/>
      <c r="AL1554" s="414"/>
      <c r="AM1554" s="414"/>
      <c r="AN1554" s="414"/>
      <c r="AO1554" s="414"/>
      <c r="AP1554" s="414"/>
      <c r="AQ1554" s="414"/>
      <c r="AR1554" s="414"/>
      <c r="AS1554" s="414"/>
      <c r="AT1554" s="414"/>
      <c r="AU1554" s="414"/>
      <c r="AV1554" s="414"/>
      <c r="AW1554" s="414"/>
      <c r="AX1554" s="414"/>
      <c r="AY1554" s="414"/>
      <c r="AZ1554" s="414"/>
      <c r="BA1554" s="414"/>
      <c r="BB1554" s="414"/>
      <c r="BC1554" s="414"/>
      <c r="BD1554" s="551"/>
      <c r="BE1554" s="552"/>
      <c r="BF1554" s="552"/>
      <c r="BG1554" s="552"/>
      <c r="BH1554" s="553"/>
    </row>
    <row r="1555" spans="1:60" s="419" customFormat="1" ht="20.25" customHeight="1" x14ac:dyDescent="0.2">
      <c r="A1555" s="2221"/>
      <c r="B1555" s="107" t="s">
        <v>623</v>
      </c>
      <c r="C1555" s="407" t="s">
        <v>133</v>
      </c>
      <c r="D1555" s="613" t="s">
        <v>1266</v>
      </c>
      <c r="E1555" s="653">
        <v>90</v>
      </c>
      <c r="F1555" s="800">
        <v>90</v>
      </c>
      <c r="G1555" s="109" t="s">
        <v>303</v>
      </c>
      <c r="H1555" s="109" t="s">
        <v>345</v>
      </c>
      <c r="I1555" s="109"/>
      <c r="J1555" s="109"/>
      <c r="K1555" s="109"/>
      <c r="L1555" s="414"/>
      <c r="M1555" s="414"/>
      <c r="N1555" s="414"/>
      <c r="O1555" s="414"/>
      <c r="P1555" s="414"/>
      <c r="Q1555" s="414"/>
      <c r="R1555" s="414"/>
      <c r="S1555" s="414"/>
      <c r="T1555" s="414"/>
      <c r="U1555" s="414">
        <v>30</v>
      </c>
      <c r="V1555" s="414">
        <v>20</v>
      </c>
      <c r="W1555" s="414">
        <v>20</v>
      </c>
      <c r="X1555" s="414">
        <v>20</v>
      </c>
      <c r="Y1555" s="414"/>
      <c r="Z1555" s="414"/>
      <c r="AA1555" s="414"/>
      <c r="AB1555" s="414"/>
      <c r="AC1555" s="414"/>
      <c r="AD1555" s="414"/>
      <c r="AE1555" s="414"/>
      <c r="AF1555" s="414"/>
      <c r="AG1555" s="414"/>
      <c r="AH1555" s="414"/>
      <c r="AI1555" s="591"/>
      <c r="AJ1555" s="592"/>
      <c r="AK1555" s="593"/>
      <c r="AM1555" s="414"/>
      <c r="AN1555" s="414"/>
      <c r="AO1555" s="414"/>
      <c r="AP1555" s="414"/>
      <c r="AQ1555" s="414"/>
      <c r="AR1555" s="414"/>
      <c r="AS1555" s="414"/>
      <c r="AT1555" s="414"/>
      <c r="AU1555" s="414"/>
      <c r="AV1555" s="414"/>
      <c r="AW1555" s="414"/>
      <c r="AX1555" s="414"/>
      <c r="AY1555" s="414"/>
      <c r="AZ1555" s="414"/>
      <c r="BA1555" s="414"/>
      <c r="BB1555" s="414"/>
      <c r="BC1555" s="414"/>
      <c r="BD1555" s="551"/>
      <c r="BE1555" s="552"/>
      <c r="BF1555" s="552"/>
      <c r="BG1555" s="552"/>
      <c r="BH1555" s="553"/>
    </row>
    <row r="1556" spans="1:60" s="419" customFormat="1" ht="20.25" customHeight="1" x14ac:dyDescent="0.2">
      <c r="A1556" s="2221"/>
      <c r="B1556" s="107" t="s">
        <v>623</v>
      </c>
      <c r="C1556" s="407" t="s">
        <v>175</v>
      </c>
      <c r="D1556" s="613" t="s">
        <v>1267</v>
      </c>
      <c r="E1556" s="639">
        <v>60</v>
      </c>
      <c r="F1556" s="801">
        <v>60</v>
      </c>
      <c r="G1556" s="109" t="s">
        <v>367</v>
      </c>
      <c r="H1556" s="109" t="s">
        <v>366</v>
      </c>
      <c r="I1556" s="109"/>
      <c r="J1556" s="109"/>
      <c r="K1556" s="109"/>
      <c r="L1556" s="414"/>
      <c r="M1556" s="414"/>
      <c r="N1556" s="414"/>
      <c r="O1556" s="414"/>
      <c r="P1556" s="414"/>
      <c r="Q1556" s="414"/>
      <c r="R1556" s="414"/>
      <c r="S1556" s="414"/>
      <c r="T1556" s="414"/>
      <c r="U1556" s="414"/>
      <c r="V1556" s="414"/>
      <c r="W1556" s="414"/>
      <c r="X1556" s="414"/>
      <c r="Y1556" s="414">
        <v>20</v>
      </c>
      <c r="Z1556" s="414">
        <v>20</v>
      </c>
      <c r="AA1556" s="414">
        <v>20</v>
      </c>
      <c r="AB1556" s="414"/>
      <c r="AC1556" s="414"/>
      <c r="AD1556" s="414"/>
      <c r="AE1556" s="414"/>
      <c r="AF1556" s="414"/>
      <c r="AG1556" s="414"/>
      <c r="AH1556" s="414"/>
      <c r="AI1556" s="591"/>
      <c r="AJ1556" s="592"/>
      <c r="AK1556" s="593"/>
      <c r="AL1556" s="414"/>
      <c r="AM1556" s="414"/>
      <c r="AN1556" s="414"/>
      <c r="AO1556" s="414"/>
      <c r="AP1556" s="414"/>
      <c r="AQ1556" s="414"/>
      <c r="AR1556" s="414"/>
      <c r="AS1556" s="414"/>
      <c r="AT1556" s="414"/>
      <c r="AU1556" s="414"/>
      <c r="AV1556" s="414"/>
      <c r="AW1556" s="414"/>
      <c r="AX1556" s="414"/>
      <c r="AY1556" s="414"/>
      <c r="AZ1556" s="414"/>
      <c r="BA1556" s="414"/>
      <c r="BB1556" s="414"/>
      <c r="BC1556" s="414"/>
      <c r="BD1556" s="551"/>
      <c r="BE1556" s="552"/>
      <c r="BF1556" s="552"/>
      <c r="BG1556" s="552"/>
      <c r="BH1556" s="553"/>
    </row>
    <row r="1557" spans="1:60" s="419" customFormat="1" ht="20.25" customHeight="1" x14ac:dyDescent="0.2">
      <c r="A1557" s="2221"/>
      <c r="B1557" s="107" t="s">
        <v>623</v>
      </c>
      <c r="C1557" s="407" t="s">
        <v>176</v>
      </c>
      <c r="D1557" s="649" t="s">
        <v>1268</v>
      </c>
      <c r="E1557" s="639">
        <v>60</v>
      </c>
      <c r="F1557" s="801">
        <v>60</v>
      </c>
      <c r="G1557" s="109" t="s">
        <v>365</v>
      </c>
      <c r="H1557" s="109" t="s">
        <v>364</v>
      </c>
      <c r="I1557" s="109"/>
      <c r="J1557" s="109"/>
      <c r="K1557" s="109"/>
      <c r="L1557" s="414"/>
      <c r="M1557" s="414"/>
      <c r="N1557" s="414">
        <v>20</v>
      </c>
      <c r="O1557" s="414">
        <v>20</v>
      </c>
      <c r="P1557" s="414">
        <v>20</v>
      </c>
      <c r="Q1557" s="414"/>
      <c r="R1557" s="414"/>
      <c r="S1557" s="414"/>
      <c r="T1557" s="414"/>
      <c r="U1557" s="414"/>
      <c r="V1557" s="414"/>
      <c r="W1557" s="414"/>
      <c r="X1557" s="414"/>
      <c r="Y1557" s="414"/>
      <c r="Z1557" s="414"/>
      <c r="AA1557" s="414"/>
      <c r="AB1557" s="414"/>
      <c r="AC1557" s="414"/>
      <c r="AD1557" s="414"/>
      <c r="AE1557" s="414"/>
      <c r="AF1557" s="414"/>
      <c r="AG1557" s="414"/>
      <c r="AH1557" s="414"/>
      <c r="AI1557" s="591"/>
      <c r="AJ1557" s="592"/>
      <c r="AK1557" s="593"/>
      <c r="AL1557" s="414"/>
      <c r="AM1557" s="414"/>
      <c r="AN1557" s="414"/>
      <c r="AO1557" s="414"/>
      <c r="AP1557" s="414"/>
      <c r="AQ1557" s="414"/>
      <c r="AR1557" s="414"/>
      <c r="AS1557" s="414"/>
      <c r="AT1557" s="414"/>
      <c r="AU1557" s="414"/>
      <c r="AV1557" s="414"/>
      <c r="AW1557" s="414"/>
      <c r="AX1557" s="414"/>
      <c r="AY1557" s="414"/>
      <c r="AZ1557" s="414"/>
      <c r="BA1557" s="414"/>
      <c r="BB1557" s="414"/>
      <c r="BC1557" s="414"/>
      <c r="BD1557" s="551"/>
      <c r="BE1557" s="552"/>
      <c r="BF1557" s="552"/>
      <c r="BG1557" s="552"/>
      <c r="BH1557" s="553"/>
    </row>
    <row r="1558" spans="1:60" s="419" customFormat="1" ht="20.25" customHeight="1" x14ac:dyDescent="0.2">
      <c r="A1558" s="2221"/>
      <c r="B1558" s="107" t="s">
        <v>623</v>
      </c>
      <c r="C1558" s="407" t="s">
        <v>619</v>
      </c>
      <c r="D1558" s="649" t="s">
        <v>1269</v>
      </c>
      <c r="E1558" s="639">
        <v>30</v>
      </c>
      <c r="F1558" s="801">
        <v>30</v>
      </c>
      <c r="G1558" s="109" t="s">
        <v>361</v>
      </c>
      <c r="H1558" s="109" t="s">
        <v>360</v>
      </c>
      <c r="I1558" s="109">
        <v>30</v>
      </c>
      <c r="J1558" s="109"/>
      <c r="K1558" s="109"/>
      <c r="L1558" s="414"/>
      <c r="M1558" s="414"/>
      <c r="N1558" s="414"/>
      <c r="O1558" s="414"/>
      <c r="P1558" s="414"/>
      <c r="Q1558" s="414"/>
      <c r="R1558" s="414"/>
      <c r="S1558" s="414"/>
      <c r="T1558" s="414"/>
      <c r="U1558" s="414"/>
      <c r="V1558" s="414"/>
      <c r="W1558" s="414"/>
      <c r="X1558" s="414"/>
      <c r="Y1558" s="414"/>
      <c r="Z1558" s="414"/>
      <c r="AA1558" s="414"/>
      <c r="AB1558" s="414"/>
      <c r="AC1558" s="414"/>
      <c r="AD1558" s="414"/>
      <c r="AE1558" s="414"/>
      <c r="AF1558" s="414"/>
      <c r="AG1558" s="414"/>
      <c r="AH1558" s="414"/>
      <c r="AI1558" s="591"/>
      <c r="AJ1558" s="592"/>
      <c r="AK1558" s="593"/>
      <c r="AL1558" s="414"/>
      <c r="AM1558" s="414"/>
      <c r="AN1558" s="414"/>
      <c r="AO1558" s="414"/>
      <c r="AP1558" s="414"/>
      <c r="AQ1558" s="414"/>
      <c r="AR1558" s="414"/>
      <c r="AS1558" s="414"/>
      <c r="AT1558" s="414"/>
      <c r="AU1558" s="414"/>
      <c r="AV1558" s="414"/>
      <c r="AW1558" s="414"/>
      <c r="AX1558" s="414"/>
      <c r="AY1558" s="414"/>
      <c r="AZ1558" s="414"/>
      <c r="BA1558" s="414"/>
      <c r="BB1558" s="414"/>
      <c r="BC1558" s="414"/>
      <c r="BD1558" s="551"/>
      <c r="BE1558" s="552"/>
      <c r="BF1558" s="552"/>
      <c r="BG1558" s="552"/>
      <c r="BH1558" s="553"/>
    </row>
    <row r="1559" spans="1:60" s="419" customFormat="1" ht="20.25" customHeight="1" x14ac:dyDescent="0.2">
      <c r="A1559" s="2221"/>
      <c r="B1559" s="107" t="s">
        <v>623</v>
      </c>
      <c r="C1559" s="407" t="s">
        <v>284</v>
      </c>
      <c r="D1559" s="649" t="s">
        <v>620</v>
      </c>
      <c r="E1559" s="639">
        <v>60</v>
      </c>
      <c r="F1559" s="801">
        <v>60</v>
      </c>
      <c r="G1559" s="109" t="s">
        <v>315</v>
      </c>
      <c r="H1559" s="109" t="s">
        <v>357</v>
      </c>
      <c r="I1559" s="109"/>
      <c r="J1559" s="109">
        <v>15</v>
      </c>
      <c r="K1559" s="109">
        <v>15</v>
      </c>
      <c r="L1559" s="414">
        <v>15</v>
      </c>
      <c r="M1559" s="414">
        <v>15</v>
      </c>
      <c r="N1559" s="414"/>
      <c r="O1559" s="414"/>
      <c r="P1559" s="414"/>
      <c r="Q1559" s="414"/>
      <c r="R1559" s="414"/>
      <c r="S1559" s="414"/>
      <c r="T1559" s="414"/>
      <c r="U1559" s="414"/>
      <c r="V1559" s="414"/>
      <c r="W1559" s="414"/>
      <c r="X1559" s="414"/>
      <c r="Y1559" s="414"/>
      <c r="Z1559" s="414"/>
      <c r="AA1559" s="414"/>
      <c r="AB1559" s="414"/>
      <c r="AC1559" s="414"/>
      <c r="AD1559" s="414"/>
      <c r="AE1559" s="414"/>
      <c r="AF1559" s="414"/>
      <c r="AG1559" s="414"/>
      <c r="AH1559" s="414"/>
      <c r="AI1559" s="591"/>
      <c r="AJ1559" s="592"/>
      <c r="AK1559" s="593"/>
      <c r="AL1559" s="414"/>
      <c r="AM1559" s="414"/>
      <c r="AN1559" s="414"/>
      <c r="AO1559" s="414"/>
      <c r="AP1559" s="414"/>
      <c r="AQ1559" s="414"/>
      <c r="AR1559" s="414"/>
      <c r="AS1559" s="414"/>
      <c r="AT1559" s="414"/>
      <c r="AU1559" s="414"/>
      <c r="AV1559" s="414"/>
      <c r="AW1559" s="414"/>
      <c r="AX1559" s="414"/>
      <c r="AY1559" s="414"/>
      <c r="AZ1559" s="414"/>
      <c r="BA1559" s="414"/>
      <c r="BB1559" s="414"/>
      <c r="BC1559" s="414"/>
      <c r="BD1559" s="551"/>
      <c r="BE1559" s="552"/>
      <c r="BF1559" s="552"/>
      <c r="BG1559" s="552"/>
      <c r="BH1559" s="553"/>
    </row>
    <row r="1560" spans="1:60" s="419" customFormat="1" ht="20.25" customHeight="1" x14ac:dyDescent="0.2">
      <c r="A1560" s="2221"/>
      <c r="B1560" s="107" t="s">
        <v>623</v>
      </c>
      <c r="C1560" s="407" t="s">
        <v>273</v>
      </c>
      <c r="D1560" s="649" t="s">
        <v>1270</v>
      </c>
      <c r="E1560" s="639">
        <v>60</v>
      </c>
      <c r="F1560" s="801">
        <v>60</v>
      </c>
      <c r="G1560" s="109" t="s">
        <v>361</v>
      </c>
      <c r="H1560" s="109" t="s">
        <v>360</v>
      </c>
      <c r="I1560" s="109"/>
      <c r="J1560" s="109"/>
      <c r="K1560" s="109"/>
      <c r="L1560" s="414"/>
      <c r="M1560" s="414"/>
      <c r="N1560" s="414"/>
      <c r="O1560" s="414"/>
      <c r="P1560" s="414"/>
      <c r="Q1560" s="414"/>
      <c r="R1560" s="414"/>
      <c r="S1560" s="414"/>
      <c r="T1560" s="414"/>
      <c r="U1560" s="414"/>
      <c r="V1560" s="414"/>
      <c r="W1560" s="414"/>
      <c r="X1560" s="414"/>
      <c r="Y1560" s="414"/>
      <c r="Z1560" s="414"/>
      <c r="AA1560" s="414"/>
      <c r="AB1560" s="414">
        <v>20</v>
      </c>
      <c r="AC1560" s="414">
        <v>20</v>
      </c>
      <c r="AD1560" s="414">
        <v>20</v>
      </c>
      <c r="AE1560" s="414"/>
      <c r="AF1560" s="414"/>
      <c r="AG1560" s="414"/>
      <c r="AH1560" s="414"/>
      <c r="AI1560" s="591"/>
      <c r="AJ1560" s="592"/>
      <c r="AK1560" s="593"/>
      <c r="AL1560" s="414"/>
      <c r="AM1560" s="414"/>
      <c r="AN1560" s="414"/>
      <c r="AO1560" s="414"/>
      <c r="AP1560" s="414"/>
      <c r="AQ1560" s="414"/>
      <c r="AR1560" s="414"/>
      <c r="AS1560" s="414"/>
      <c r="AT1560" s="414"/>
      <c r="AU1560" s="414"/>
      <c r="AV1560" s="414"/>
      <c r="AW1560" s="414"/>
      <c r="AX1560" s="414"/>
      <c r="AY1560" s="414"/>
      <c r="AZ1560" s="414"/>
      <c r="BA1560" s="414"/>
      <c r="BB1560" s="414"/>
      <c r="BC1560" s="414"/>
      <c r="BD1560" s="551"/>
      <c r="BE1560" s="552"/>
      <c r="BF1560" s="552"/>
      <c r="BG1560" s="552"/>
      <c r="BH1560" s="553"/>
    </row>
    <row r="1561" spans="1:60" s="419" customFormat="1" ht="20.25" customHeight="1" x14ac:dyDescent="0.2">
      <c r="A1561" s="2221"/>
      <c r="B1561" s="107" t="s">
        <v>623</v>
      </c>
      <c r="C1561" s="407" t="s">
        <v>274</v>
      </c>
      <c r="D1561" s="649" t="s">
        <v>621</v>
      </c>
      <c r="E1561" s="639">
        <v>60</v>
      </c>
      <c r="F1561" s="801">
        <v>60</v>
      </c>
      <c r="G1561" s="109" t="s">
        <v>361</v>
      </c>
      <c r="H1561" s="109" t="s">
        <v>360</v>
      </c>
      <c r="I1561" s="109"/>
      <c r="J1561" s="109"/>
      <c r="K1561" s="109"/>
      <c r="L1561" s="414"/>
      <c r="M1561" s="414"/>
      <c r="N1561" s="414"/>
      <c r="O1561" s="414"/>
      <c r="P1561" s="414"/>
      <c r="Q1561" s="414"/>
      <c r="R1561" s="414"/>
      <c r="S1561" s="414"/>
      <c r="T1561" s="414"/>
      <c r="U1561" s="414"/>
      <c r="V1561" s="414"/>
      <c r="W1561" s="414"/>
      <c r="X1561" s="414"/>
      <c r="Y1561" s="414"/>
      <c r="Z1561" s="414"/>
      <c r="AA1561" s="414"/>
      <c r="AB1561" s="414"/>
      <c r="AC1561" s="414"/>
      <c r="AD1561" s="414"/>
      <c r="AE1561" s="414">
        <v>30</v>
      </c>
      <c r="AF1561" s="414">
        <v>30</v>
      </c>
      <c r="AG1561" s="414"/>
      <c r="AH1561" s="414"/>
      <c r="AI1561" s="591"/>
      <c r="AJ1561" s="592"/>
      <c r="AK1561" s="593"/>
      <c r="AL1561" s="414"/>
      <c r="AM1561" s="414"/>
      <c r="AN1561" s="414"/>
      <c r="AO1561" s="414"/>
      <c r="AP1561" s="414"/>
      <c r="AQ1561" s="414"/>
      <c r="AR1561" s="414"/>
      <c r="AS1561" s="414"/>
      <c r="AT1561" s="414"/>
      <c r="AU1561" s="414"/>
      <c r="AV1561" s="414"/>
      <c r="AW1561" s="414"/>
      <c r="AX1561" s="414"/>
      <c r="AY1561" s="414"/>
      <c r="AZ1561" s="414"/>
      <c r="BA1561" s="414"/>
      <c r="BB1561" s="414"/>
      <c r="BC1561" s="414"/>
      <c r="BD1561" s="551"/>
      <c r="BE1561" s="552"/>
      <c r="BF1561" s="552"/>
      <c r="BG1561" s="552"/>
      <c r="BH1561" s="553"/>
    </row>
    <row r="1562" spans="1:60" s="419" customFormat="1" ht="20.25" customHeight="1" x14ac:dyDescent="0.2">
      <c r="A1562" s="2221"/>
      <c r="B1562" s="107" t="s">
        <v>623</v>
      </c>
      <c r="C1562" s="407" t="s">
        <v>276</v>
      </c>
      <c r="D1562" s="649" t="s">
        <v>1304</v>
      </c>
      <c r="E1562" s="654">
        <v>14</v>
      </c>
      <c r="F1562" s="802">
        <v>14</v>
      </c>
      <c r="G1562" s="109" t="s">
        <v>315</v>
      </c>
      <c r="H1562" s="109" t="s">
        <v>357</v>
      </c>
      <c r="I1562" s="109"/>
      <c r="J1562" s="109"/>
      <c r="K1562" s="109"/>
      <c r="L1562" s="414"/>
      <c r="M1562" s="414"/>
      <c r="N1562" s="414"/>
      <c r="O1562" s="414"/>
      <c r="P1562" s="414"/>
      <c r="Q1562" s="414"/>
      <c r="R1562" s="414"/>
      <c r="S1562" s="414"/>
      <c r="T1562" s="414"/>
      <c r="U1562" s="414"/>
      <c r="V1562" s="414"/>
      <c r="W1562" s="414"/>
      <c r="X1562" s="414"/>
      <c r="Y1562" s="414"/>
      <c r="Z1562" s="414"/>
      <c r="AA1562" s="414"/>
      <c r="AB1562" s="414"/>
      <c r="AC1562" s="414"/>
      <c r="AD1562" s="414"/>
      <c r="AE1562" s="414"/>
      <c r="AF1562" s="414"/>
      <c r="AG1562" s="414"/>
      <c r="AH1562" s="414"/>
      <c r="AI1562" s="591"/>
      <c r="AJ1562" s="592"/>
      <c r="AK1562" s="593"/>
      <c r="AL1562" s="414"/>
      <c r="AM1562" s="414"/>
      <c r="AN1562" s="414"/>
      <c r="AO1562" s="414"/>
      <c r="AP1562" s="414"/>
      <c r="AQ1562" s="414"/>
      <c r="AR1562" s="414"/>
      <c r="AS1562" s="414"/>
      <c r="AT1562" s="414"/>
      <c r="AU1562" s="414"/>
      <c r="AV1562" s="414"/>
      <c r="AW1562" s="414"/>
      <c r="AX1562" s="414"/>
      <c r="AY1562" s="414"/>
      <c r="AZ1562" s="414"/>
      <c r="BA1562" s="414"/>
      <c r="BB1562" s="414"/>
      <c r="BC1562" s="414"/>
      <c r="BD1562" s="551"/>
      <c r="BE1562" s="552"/>
      <c r="BF1562" s="552"/>
      <c r="BG1562" s="552"/>
      <c r="BH1562" s="553"/>
    </row>
    <row r="1563" spans="1:60" s="573" customFormat="1" ht="20.25" customHeight="1" x14ac:dyDescent="0.2">
      <c r="A1563" s="2222"/>
      <c r="B1563" s="424"/>
      <c r="C1563" s="600"/>
      <c r="D1563" s="95" t="s">
        <v>843</v>
      </c>
      <c r="E1563" s="652">
        <f>SUM(E1554:E1562)</f>
        <v>524</v>
      </c>
      <c r="F1563" s="799">
        <f>SUM(F1554:F1562)</f>
        <v>524</v>
      </c>
      <c r="G1563" s="215"/>
      <c r="H1563" s="215"/>
      <c r="I1563" s="601"/>
      <c r="J1563" s="601">
        <f t="shared" ref="J1563:BH1563" si="130">SUM(J1554:J1562)</f>
        <v>15</v>
      </c>
      <c r="K1563" s="601">
        <f t="shared" si="130"/>
        <v>15</v>
      </c>
      <c r="L1563" s="601">
        <f t="shared" si="130"/>
        <v>15</v>
      </c>
      <c r="M1563" s="601">
        <f t="shared" si="130"/>
        <v>15</v>
      </c>
      <c r="N1563" s="601">
        <f t="shared" si="130"/>
        <v>20</v>
      </c>
      <c r="O1563" s="601">
        <f t="shared" si="130"/>
        <v>20</v>
      </c>
      <c r="P1563" s="601">
        <f t="shared" si="130"/>
        <v>20</v>
      </c>
      <c r="Q1563" s="601">
        <f t="shared" si="130"/>
        <v>30</v>
      </c>
      <c r="R1563" s="601">
        <f t="shared" si="130"/>
        <v>20</v>
      </c>
      <c r="S1563" s="601">
        <f t="shared" si="130"/>
        <v>20</v>
      </c>
      <c r="T1563" s="601">
        <f t="shared" si="130"/>
        <v>20</v>
      </c>
      <c r="U1563" s="601">
        <f t="shared" si="130"/>
        <v>30</v>
      </c>
      <c r="V1563" s="601">
        <f t="shared" si="130"/>
        <v>20</v>
      </c>
      <c r="W1563" s="601">
        <f t="shared" si="130"/>
        <v>20</v>
      </c>
      <c r="X1563" s="601">
        <f t="shared" si="130"/>
        <v>20</v>
      </c>
      <c r="Y1563" s="601">
        <f t="shared" si="130"/>
        <v>20</v>
      </c>
      <c r="Z1563" s="601">
        <f t="shared" si="130"/>
        <v>20</v>
      </c>
      <c r="AA1563" s="601">
        <f t="shared" si="130"/>
        <v>20</v>
      </c>
      <c r="AB1563" s="601">
        <f t="shared" si="130"/>
        <v>20</v>
      </c>
      <c r="AC1563" s="601">
        <f t="shared" si="130"/>
        <v>20</v>
      </c>
      <c r="AD1563" s="601">
        <f t="shared" si="130"/>
        <v>20</v>
      </c>
      <c r="AE1563" s="601">
        <f t="shared" si="130"/>
        <v>30</v>
      </c>
      <c r="AF1563" s="601">
        <f t="shared" si="130"/>
        <v>30</v>
      </c>
      <c r="AG1563" s="601">
        <f t="shared" si="130"/>
        <v>0</v>
      </c>
      <c r="AH1563" s="601">
        <f t="shared" si="130"/>
        <v>0</v>
      </c>
      <c r="AI1563" s="567"/>
      <c r="AJ1563" s="568"/>
      <c r="AK1563" s="569"/>
      <c r="AL1563" s="601">
        <f t="shared" si="130"/>
        <v>0</v>
      </c>
      <c r="AM1563" s="601">
        <f t="shared" si="130"/>
        <v>0</v>
      </c>
      <c r="AN1563" s="601">
        <f t="shared" si="130"/>
        <v>0</v>
      </c>
      <c r="AO1563" s="601">
        <f t="shared" si="130"/>
        <v>0</v>
      </c>
      <c r="AP1563" s="601">
        <f t="shared" si="130"/>
        <v>0</v>
      </c>
      <c r="AQ1563" s="601">
        <f t="shared" si="130"/>
        <v>0</v>
      </c>
      <c r="AR1563" s="601">
        <f t="shared" si="130"/>
        <v>0</v>
      </c>
      <c r="AS1563" s="601">
        <f t="shared" si="130"/>
        <v>0</v>
      </c>
      <c r="AT1563" s="601">
        <f t="shared" si="130"/>
        <v>0</v>
      </c>
      <c r="AU1563" s="601">
        <f t="shared" si="130"/>
        <v>0</v>
      </c>
      <c r="AV1563" s="601">
        <f t="shared" si="130"/>
        <v>0</v>
      </c>
      <c r="AW1563" s="601">
        <f t="shared" si="130"/>
        <v>0</v>
      </c>
      <c r="AX1563" s="601">
        <f t="shared" si="130"/>
        <v>0</v>
      </c>
      <c r="AY1563" s="601">
        <f t="shared" si="130"/>
        <v>0</v>
      </c>
      <c r="AZ1563" s="601">
        <f t="shared" si="130"/>
        <v>0</v>
      </c>
      <c r="BA1563" s="601">
        <f t="shared" si="130"/>
        <v>0</v>
      </c>
      <c r="BB1563" s="601">
        <f t="shared" si="130"/>
        <v>0</v>
      </c>
      <c r="BC1563" s="601">
        <f t="shared" si="130"/>
        <v>0</v>
      </c>
      <c r="BD1563" s="570">
        <f t="shared" si="130"/>
        <v>0</v>
      </c>
      <c r="BE1563" s="571">
        <f t="shared" si="130"/>
        <v>0</v>
      </c>
      <c r="BF1563" s="571">
        <f t="shared" si="130"/>
        <v>0</v>
      </c>
      <c r="BG1563" s="571">
        <f t="shared" si="130"/>
        <v>0</v>
      </c>
      <c r="BH1563" s="572">
        <f t="shared" si="130"/>
        <v>0</v>
      </c>
    </row>
    <row r="1564" spans="1:60" s="419" customFormat="1" ht="20.25" customHeight="1" x14ac:dyDescent="0.2">
      <c r="A1564" s="2223">
        <v>3</v>
      </c>
      <c r="B1564" s="107" t="s">
        <v>633</v>
      </c>
      <c r="C1564" s="655" t="s">
        <v>133</v>
      </c>
      <c r="D1564" s="656" t="s">
        <v>1266</v>
      </c>
      <c r="E1564" s="651">
        <v>70</v>
      </c>
      <c r="F1564" s="798">
        <v>70</v>
      </c>
      <c r="G1564" s="109" t="s">
        <v>367</v>
      </c>
      <c r="H1564" s="109" t="s">
        <v>366</v>
      </c>
      <c r="I1564" s="576"/>
      <c r="J1564" s="576"/>
      <c r="K1564" s="576"/>
      <c r="L1564" s="576"/>
      <c r="M1564" s="576"/>
      <c r="N1564" s="576"/>
      <c r="O1564" s="576"/>
      <c r="P1564" s="576"/>
      <c r="Q1564" s="576">
        <v>30</v>
      </c>
      <c r="R1564" s="576">
        <v>20</v>
      </c>
      <c r="S1564" s="576">
        <v>20</v>
      </c>
      <c r="T1564" s="576"/>
      <c r="U1564" s="576"/>
      <c r="V1564" s="576"/>
      <c r="W1564" s="576"/>
      <c r="X1564" s="576"/>
      <c r="Y1564" s="576"/>
      <c r="Z1564" s="576"/>
      <c r="AA1564" s="576"/>
      <c r="AB1564" s="605"/>
      <c r="AC1564" s="605"/>
      <c r="AD1564" s="605"/>
      <c r="AE1564" s="605"/>
      <c r="AF1564" s="605"/>
      <c r="AG1564" s="605"/>
      <c r="AH1564" s="605"/>
      <c r="AI1564" s="567"/>
      <c r="AJ1564" s="568"/>
      <c r="AK1564" s="569"/>
      <c r="AL1564" s="605"/>
      <c r="AM1564" s="605"/>
      <c r="AN1564" s="605"/>
      <c r="AO1564" s="605"/>
      <c r="AP1564" s="605"/>
      <c r="AQ1564" s="605"/>
      <c r="AR1564" s="605"/>
      <c r="AS1564" s="605"/>
      <c r="AT1564" s="605"/>
      <c r="AU1564" s="605"/>
      <c r="AV1564" s="605"/>
      <c r="AW1564" s="605"/>
      <c r="AX1564" s="605"/>
      <c r="AY1564" s="605"/>
      <c r="AZ1564" s="605"/>
      <c r="BA1564" s="605"/>
      <c r="BB1564" s="605"/>
      <c r="BC1564" s="605"/>
      <c r="BD1564" s="551"/>
      <c r="BE1564" s="552"/>
      <c r="BF1564" s="552"/>
      <c r="BG1564" s="552"/>
      <c r="BH1564" s="553"/>
    </row>
    <row r="1565" spans="1:60" s="419" customFormat="1" ht="20.25" customHeight="1" x14ac:dyDescent="0.2">
      <c r="A1565" s="2221"/>
      <c r="B1565" s="107" t="s">
        <v>633</v>
      </c>
      <c r="C1565" s="407" t="s">
        <v>175</v>
      </c>
      <c r="D1565" s="613" t="s">
        <v>1267</v>
      </c>
      <c r="E1565" s="639">
        <v>60</v>
      </c>
      <c r="F1565" s="801">
        <v>60</v>
      </c>
      <c r="G1565" s="109" t="s">
        <v>367</v>
      </c>
      <c r="H1565" s="109" t="s">
        <v>366</v>
      </c>
      <c r="I1565" s="576"/>
      <c r="J1565" s="576"/>
      <c r="K1565" s="576"/>
      <c r="L1565" s="576"/>
      <c r="M1565" s="576"/>
      <c r="N1565" s="576"/>
      <c r="O1565" s="576"/>
      <c r="P1565" s="576"/>
      <c r="Q1565" s="576"/>
      <c r="R1565" s="576"/>
      <c r="S1565" s="576"/>
      <c r="T1565" s="576">
        <v>30</v>
      </c>
      <c r="U1565" s="576">
        <v>30</v>
      </c>
      <c r="V1565" s="576"/>
      <c r="W1565" s="576"/>
      <c r="X1565" s="576"/>
      <c r="Y1565" s="576"/>
      <c r="Z1565" s="576"/>
      <c r="AA1565" s="576"/>
      <c r="AB1565" s="605"/>
      <c r="AC1565" s="605"/>
      <c r="AD1565" s="605"/>
      <c r="AE1565" s="605"/>
      <c r="AF1565" s="605"/>
      <c r="AG1565" s="605"/>
      <c r="AH1565" s="605"/>
      <c r="AI1565" s="567"/>
      <c r="AJ1565" s="568"/>
      <c r="AK1565" s="569"/>
      <c r="AL1565" s="605"/>
      <c r="AM1565" s="605"/>
      <c r="AN1565" s="605"/>
      <c r="AO1565" s="605"/>
      <c r="AP1565" s="605"/>
      <c r="AQ1565" s="605"/>
      <c r="AR1565" s="605"/>
      <c r="AS1565" s="605"/>
      <c r="AT1565" s="605"/>
      <c r="AU1565" s="605"/>
      <c r="AV1565" s="605"/>
      <c r="AW1565" s="605"/>
      <c r="AX1565" s="605"/>
      <c r="AY1565" s="605"/>
      <c r="AZ1565" s="605"/>
      <c r="BA1565" s="605"/>
      <c r="BB1565" s="605"/>
      <c r="BC1565" s="605"/>
      <c r="BD1565" s="551"/>
      <c r="BE1565" s="552"/>
      <c r="BF1565" s="552"/>
      <c r="BG1565" s="552"/>
      <c r="BH1565" s="553"/>
    </row>
    <row r="1566" spans="1:60" s="419" customFormat="1" ht="20.25" customHeight="1" x14ac:dyDescent="0.2">
      <c r="A1566" s="2221"/>
      <c r="B1566" s="107" t="s">
        <v>633</v>
      </c>
      <c r="C1566" s="407" t="s">
        <v>176</v>
      </c>
      <c r="D1566" s="649" t="s">
        <v>1268</v>
      </c>
      <c r="E1566" s="639">
        <v>60</v>
      </c>
      <c r="F1566" s="801">
        <v>60</v>
      </c>
      <c r="G1566" s="109" t="s">
        <v>365</v>
      </c>
      <c r="H1566" s="109" t="s">
        <v>364</v>
      </c>
      <c r="I1566" s="576"/>
      <c r="J1566" s="576">
        <v>15</v>
      </c>
      <c r="K1566" s="576">
        <v>15</v>
      </c>
      <c r="L1566" s="576">
        <v>15</v>
      </c>
      <c r="M1566" s="576">
        <v>15</v>
      </c>
      <c r="N1566" s="576"/>
      <c r="O1566" s="576"/>
      <c r="P1566" s="576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  <c r="AA1566" s="576"/>
      <c r="AB1566" s="605"/>
      <c r="AC1566" s="605"/>
      <c r="AD1566" s="605"/>
      <c r="AE1566" s="605"/>
      <c r="AF1566" s="605"/>
      <c r="AG1566" s="605"/>
      <c r="AH1566" s="605"/>
      <c r="AI1566" s="567"/>
      <c r="AJ1566" s="568"/>
      <c r="AK1566" s="569"/>
      <c r="AL1566" s="605"/>
      <c r="AM1566" s="605"/>
      <c r="AN1566" s="605"/>
      <c r="AO1566" s="605"/>
      <c r="AP1566" s="605"/>
      <c r="AQ1566" s="605"/>
      <c r="AR1566" s="605"/>
      <c r="AS1566" s="605"/>
      <c r="AT1566" s="605"/>
      <c r="AU1566" s="605"/>
      <c r="AV1566" s="605"/>
      <c r="AW1566" s="605"/>
      <c r="AX1566" s="605"/>
      <c r="AY1566" s="605"/>
      <c r="AZ1566" s="605"/>
      <c r="BA1566" s="605"/>
      <c r="BB1566" s="605"/>
      <c r="BC1566" s="605"/>
      <c r="BD1566" s="551"/>
      <c r="BE1566" s="552"/>
      <c r="BF1566" s="552"/>
      <c r="BG1566" s="552"/>
      <c r="BH1566" s="553"/>
    </row>
    <row r="1567" spans="1:60" s="419" customFormat="1" ht="20.25" customHeight="1" x14ac:dyDescent="0.2">
      <c r="A1567" s="2221"/>
      <c r="B1567" s="107" t="s">
        <v>633</v>
      </c>
      <c r="C1567" s="407" t="s">
        <v>619</v>
      </c>
      <c r="D1567" s="649" t="s">
        <v>1269</v>
      </c>
      <c r="E1567" s="639">
        <v>30</v>
      </c>
      <c r="F1567" s="801">
        <v>30</v>
      </c>
      <c r="G1567" s="109" t="s">
        <v>361</v>
      </c>
      <c r="H1567" s="109" t="s">
        <v>360</v>
      </c>
      <c r="I1567" s="576"/>
      <c r="J1567" s="576"/>
      <c r="K1567" s="576"/>
      <c r="L1567" s="576"/>
      <c r="M1567" s="576"/>
      <c r="N1567" s="576"/>
      <c r="O1567" s="576"/>
      <c r="P1567" s="576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  <c r="AA1567" s="576"/>
      <c r="AB1567" s="605"/>
      <c r="AC1567" s="605"/>
      <c r="AD1567" s="605"/>
      <c r="AE1567" s="605"/>
      <c r="AF1567" s="605"/>
      <c r="AG1567" s="605"/>
      <c r="AH1567" s="605"/>
      <c r="AI1567" s="567"/>
      <c r="AJ1567" s="568"/>
      <c r="AK1567" s="569"/>
      <c r="AL1567" s="605"/>
      <c r="AM1567" s="605"/>
      <c r="AN1567" s="605"/>
      <c r="AO1567" s="605"/>
      <c r="AP1567" s="605"/>
      <c r="AQ1567" s="605"/>
      <c r="AR1567" s="605"/>
      <c r="AS1567" s="605"/>
      <c r="AT1567" s="605"/>
      <c r="AU1567" s="605"/>
      <c r="AV1567" s="605"/>
      <c r="AW1567" s="605"/>
      <c r="AX1567" s="605"/>
      <c r="AY1567" s="605"/>
      <c r="AZ1567" s="605"/>
      <c r="BA1567" s="605"/>
      <c r="BB1567" s="605"/>
      <c r="BC1567" s="605"/>
      <c r="BD1567" s="551"/>
      <c r="BE1567" s="552"/>
      <c r="BF1567" s="552"/>
      <c r="BG1567" s="552"/>
      <c r="BH1567" s="553"/>
    </row>
    <row r="1568" spans="1:60" s="419" customFormat="1" ht="20.25" customHeight="1" x14ac:dyDescent="0.2">
      <c r="A1568" s="2221"/>
      <c r="B1568" s="107" t="s">
        <v>633</v>
      </c>
      <c r="C1568" s="407" t="s">
        <v>284</v>
      </c>
      <c r="D1568" s="649" t="s">
        <v>620</v>
      </c>
      <c r="E1568" s="639">
        <v>60</v>
      </c>
      <c r="F1568" s="801">
        <v>60</v>
      </c>
      <c r="G1568" s="109" t="s">
        <v>315</v>
      </c>
      <c r="H1568" s="109" t="s">
        <v>357</v>
      </c>
      <c r="I1568" s="576"/>
      <c r="J1568" s="576"/>
      <c r="K1568" s="576"/>
      <c r="L1568" s="576"/>
      <c r="M1568" s="576"/>
      <c r="N1568" s="576">
        <v>20</v>
      </c>
      <c r="O1568" s="576">
        <v>20</v>
      </c>
      <c r="P1568" s="576">
        <v>20</v>
      </c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  <c r="AA1568" s="576"/>
      <c r="AB1568" s="605"/>
      <c r="AC1568" s="605"/>
      <c r="AD1568" s="605"/>
      <c r="AE1568" s="605"/>
      <c r="AF1568" s="605"/>
      <c r="AG1568" s="605"/>
      <c r="AH1568" s="605"/>
      <c r="AI1568" s="567"/>
      <c r="AJ1568" s="568"/>
      <c r="AK1568" s="569"/>
      <c r="AL1568" s="605"/>
      <c r="AM1568" s="605"/>
      <c r="AN1568" s="605"/>
      <c r="AO1568" s="605"/>
      <c r="AP1568" s="605"/>
      <c r="AQ1568" s="605"/>
      <c r="AR1568" s="605"/>
      <c r="AS1568" s="605"/>
      <c r="AT1568" s="605"/>
      <c r="AU1568" s="605"/>
      <c r="AV1568" s="605"/>
      <c r="AW1568" s="605"/>
      <c r="AX1568" s="605"/>
      <c r="AY1568" s="605"/>
      <c r="AZ1568" s="605"/>
      <c r="BA1568" s="605"/>
      <c r="BB1568" s="605"/>
      <c r="BC1568" s="605"/>
      <c r="BD1568" s="551"/>
      <c r="BE1568" s="552"/>
      <c r="BF1568" s="552"/>
      <c r="BG1568" s="552"/>
      <c r="BH1568" s="553"/>
    </row>
    <row r="1569" spans="1:60" s="419" customFormat="1" ht="20.25" customHeight="1" x14ac:dyDescent="0.2">
      <c r="A1569" s="2221"/>
      <c r="B1569" s="107" t="s">
        <v>633</v>
      </c>
      <c r="C1569" s="407" t="s">
        <v>273</v>
      </c>
      <c r="D1569" s="649" t="s">
        <v>1270</v>
      </c>
      <c r="E1569" s="639">
        <v>60</v>
      </c>
      <c r="F1569" s="801">
        <v>60</v>
      </c>
      <c r="G1569" s="109" t="s">
        <v>367</v>
      </c>
      <c r="H1569" s="109" t="s">
        <v>366</v>
      </c>
      <c r="I1569" s="576"/>
      <c r="J1569" s="576"/>
      <c r="K1569" s="576"/>
      <c r="L1569" s="576"/>
      <c r="M1569" s="576"/>
      <c r="N1569" s="576"/>
      <c r="O1569" s="576"/>
      <c r="P1569" s="576"/>
      <c r="Q1569" s="576"/>
      <c r="R1569" s="576"/>
      <c r="S1569" s="576"/>
      <c r="T1569" s="576"/>
      <c r="U1569" s="576"/>
      <c r="V1569" s="576">
        <v>20</v>
      </c>
      <c r="W1569" s="576">
        <v>20</v>
      </c>
      <c r="X1569" s="576">
        <v>20</v>
      </c>
      <c r="Y1569" s="576"/>
      <c r="Z1569" s="576"/>
      <c r="AA1569" s="576"/>
      <c r="AB1569" s="605"/>
      <c r="AC1569" s="605"/>
      <c r="AD1569" s="605"/>
      <c r="AE1569" s="605"/>
      <c r="AF1569" s="605"/>
      <c r="AG1569" s="605"/>
      <c r="AH1569" s="605"/>
      <c r="AI1569" s="567"/>
      <c r="AJ1569" s="568"/>
      <c r="AK1569" s="569"/>
      <c r="AL1569" s="605"/>
      <c r="AM1569" s="605"/>
      <c r="AN1569" s="605"/>
      <c r="AO1569" s="605"/>
      <c r="AP1569" s="605"/>
      <c r="AQ1569" s="605"/>
      <c r="AR1569" s="605"/>
      <c r="AS1569" s="605"/>
      <c r="AT1569" s="605"/>
      <c r="AU1569" s="605"/>
      <c r="AV1569" s="605"/>
      <c r="AW1569" s="605"/>
      <c r="AX1569" s="605"/>
      <c r="AY1569" s="605"/>
      <c r="AZ1569" s="605"/>
      <c r="BA1569" s="605"/>
      <c r="BB1569" s="605"/>
      <c r="BC1569" s="605"/>
      <c r="BD1569" s="551"/>
      <c r="BE1569" s="552"/>
      <c r="BF1569" s="552"/>
      <c r="BG1569" s="552"/>
      <c r="BH1569" s="553"/>
    </row>
    <row r="1570" spans="1:60" s="419" customFormat="1" ht="20.25" customHeight="1" x14ac:dyDescent="0.2">
      <c r="A1570" s="2221"/>
      <c r="B1570" s="107" t="s">
        <v>633</v>
      </c>
      <c r="C1570" s="407" t="s">
        <v>274</v>
      </c>
      <c r="D1570" s="649" t="s">
        <v>621</v>
      </c>
      <c r="E1570" s="639">
        <v>60</v>
      </c>
      <c r="F1570" s="801">
        <v>60</v>
      </c>
      <c r="G1570" s="109" t="s">
        <v>303</v>
      </c>
      <c r="H1570" s="109" t="s">
        <v>345</v>
      </c>
      <c r="I1570" s="576"/>
      <c r="J1570" s="576"/>
      <c r="K1570" s="576"/>
      <c r="L1570" s="576"/>
      <c r="M1570" s="576"/>
      <c r="N1570" s="576"/>
      <c r="O1570" s="576"/>
      <c r="P1570" s="576"/>
      <c r="Q1570" s="576"/>
      <c r="R1570" s="576"/>
      <c r="S1570" s="576"/>
      <c r="T1570" s="576"/>
      <c r="U1570" s="576"/>
      <c r="V1570" s="576"/>
      <c r="W1570" s="576"/>
      <c r="X1570" s="576"/>
      <c r="Y1570" s="576">
        <v>30</v>
      </c>
      <c r="Z1570" s="576">
        <v>30</v>
      </c>
      <c r="AA1570" s="576"/>
      <c r="AB1570" s="605"/>
      <c r="AC1570" s="605"/>
      <c r="AD1570" s="605"/>
      <c r="AE1570" s="605"/>
      <c r="AF1570" s="605"/>
      <c r="AG1570" s="605"/>
      <c r="AH1570" s="605"/>
      <c r="AI1570" s="567"/>
      <c r="AJ1570" s="568"/>
      <c r="AK1570" s="569"/>
      <c r="AL1570" s="605"/>
      <c r="AM1570" s="605"/>
      <c r="AN1570" s="605"/>
      <c r="AO1570" s="605"/>
      <c r="AP1570" s="605"/>
      <c r="AQ1570" s="605"/>
      <c r="AR1570" s="605"/>
      <c r="AS1570" s="605"/>
      <c r="AT1570" s="605"/>
      <c r="AU1570" s="605"/>
      <c r="AV1570" s="605"/>
      <c r="AW1570" s="605"/>
      <c r="AX1570" s="605"/>
      <c r="AY1570" s="605"/>
      <c r="AZ1570" s="605"/>
      <c r="BA1570" s="605"/>
      <c r="BB1570" s="605"/>
      <c r="BC1570" s="605"/>
      <c r="BD1570" s="551"/>
      <c r="BE1570" s="552"/>
      <c r="BF1570" s="552"/>
      <c r="BG1570" s="552"/>
      <c r="BH1570" s="553"/>
    </row>
    <row r="1571" spans="1:60" s="419" customFormat="1" ht="20.25" customHeight="1" x14ac:dyDescent="0.2">
      <c r="A1571" s="2221"/>
      <c r="B1571" s="107" t="s">
        <v>633</v>
      </c>
      <c r="C1571" s="657" t="s">
        <v>158</v>
      </c>
      <c r="D1571" s="658" t="s">
        <v>1305</v>
      </c>
      <c r="E1571" s="659">
        <v>30</v>
      </c>
      <c r="F1571" s="803">
        <v>30</v>
      </c>
      <c r="G1571" s="109"/>
      <c r="H1571" s="109" t="s">
        <v>635</v>
      </c>
      <c r="I1571" s="576"/>
      <c r="J1571" s="576"/>
      <c r="K1571" s="576"/>
      <c r="L1571" s="576"/>
      <c r="M1571" s="576"/>
      <c r="N1571" s="576"/>
      <c r="O1571" s="576"/>
      <c r="P1571" s="576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  <c r="AA1571" s="576"/>
      <c r="AB1571" s="605"/>
      <c r="AC1571" s="605"/>
      <c r="AD1571" s="605"/>
      <c r="AE1571" s="605"/>
      <c r="AF1571" s="605"/>
      <c r="AG1571" s="605"/>
      <c r="AH1571" s="605"/>
      <c r="AI1571" s="567"/>
      <c r="AJ1571" s="568"/>
      <c r="AK1571" s="569"/>
      <c r="AL1571" s="605"/>
      <c r="AM1571" s="605"/>
      <c r="AN1571" s="605"/>
      <c r="AO1571" s="605"/>
      <c r="AP1571" s="605"/>
      <c r="AQ1571" s="605"/>
      <c r="AR1571" s="605"/>
      <c r="AS1571" s="605"/>
      <c r="AT1571" s="605"/>
      <c r="AU1571" s="605"/>
      <c r="AV1571" s="605"/>
      <c r="AW1571" s="605"/>
      <c r="AX1571" s="605"/>
      <c r="AY1571" s="605"/>
      <c r="AZ1571" s="605"/>
      <c r="BA1571" s="605"/>
      <c r="BB1571" s="605"/>
      <c r="BC1571" s="605"/>
      <c r="BD1571" s="551"/>
      <c r="BE1571" s="552"/>
      <c r="BF1571" s="552"/>
      <c r="BG1571" s="552"/>
      <c r="BH1571" s="553"/>
    </row>
    <row r="1572" spans="1:60" s="419" customFormat="1" ht="20.25" customHeight="1" x14ac:dyDescent="0.2">
      <c r="A1572" s="2221"/>
      <c r="B1572" s="107" t="s">
        <v>633</v>
      </c>
      <c r="C1572" s="407" t="s">
        <v>276</v>
      </c>
      <c r="D1572" s="649" t="s">
        <v>1304</v>
      </c>
      <c r="E1572" s="651">
        <v>14</v>
      </c>
      <c r="F1572" s="798">
        <v>14</v>
      </c>
      <c r="G1572" s="109" t="s">
        <v>367</v>
      </c>
      <c r="H1572" s="109" t="s">
        <v>366</v>
      </c>
      <c r="I1572" s="576"/>
      <c r="J1572" s="576"/>
      <c r="K1572" s="576"/>
      <c r="L1572" s="576"/>
      <c r="M1572" s="576"/>
      <c r="N1572" s="576"/>
      <c r="O1572" s="576"/>
      <c r="P1572" s="576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  <c r="AA1572" s="576"/>
      <c r="AB1572" s="576"/>
      <c r="AC1572" s="576"/>
      <c r="AD1572" s="576"/>
      <c r="AE1572" s="576"/>
      <c r="AF1572" s="576"/>
      <c r="AG1572" s="576"/>
      <c r="AH1572" s="576"/>
      <c r="AI1572" s="577"/>
      <c r="AJ1572" s="578"/>
      <c r="AK1572" s="579"/>
      <c r="AL1572" s="576"/>
      <c r="AM1572" s="576"/>
      <c r="AN1572" s="576"/>
      <c r="AO1572" s="576"/>
      <c r="AP1572" s="576"/>
      <c r="AQ1572" s="576"/>
      <c r="AR1572" s="576"/>
      <c r="AS1572" s="576"/>
      <c r="AT1572" s="576"/>
      <c r="AU1572" s="576"/>
      <c r="AV1572" s="576"/>
      <c r="AW1572" s="576"/>
      <c r="AX1572" s="576"/>
      <c r="AY1572" s="576"/>
      <c r="AZ1572" s="576"/>
      <c r="BA1572" s="576"/>
      <c r="BB1572" s="576"/>
      <c r="BC1572" s="576"/>
      <c r="BD1572" s="551"/>
      <c r="BE1572" s="552"/>
      <c r="BF1572" s="552"/>
      <c r="BG1572" s="552"/>
      <c r="BH1572" s="553"/>
    </row>
    <row r="1573" spans="1:60" s="573" customFormat="1" ht="20.25" customHeight="1" x14ac:dyDescent="0.2">
      <c r="A1573" s="2222"/>
      <c r="B1573" s="424"/>
      <c r="C1573" s="600"/>
      <c r="D1573" s="95" t="s">
        <v>843</v>
      </c>
      <c r="E1573" s="652">
        <f>SUM(E1564:E1572)</f>
        <v>444</v>
      </c>
      <c r="F1573" s="799">
        <f>SUM(F1564:F1572)</f>
        <v>444</v>
      </c>
      <c r="G1573" s="215"/>
      <c r="H1573" s="215"/>
      <c r="I1573" s="601"/>
      <c r="J1573" s="601">
        <f t="shared" ref="J1573:BH1573" si="131">SUM(J1564:J1572)</f>
        <v>15</v>
      </c>
      <c r="K1573" s="601">
        <f t="shared" si="131"/>
        <v>15</v>
      </c>
      <c r="L1573" s="601">
        <f t="shared" si="131"/>
        <v>15</v>
      </c>
      <c r="M1573" s="601">
        <f t="shared" si="131"/>
        <v>15</v>
      </c>
      <c r="N1573" s="601">
        <f t="shared" si="131"/>
        <v>20</v>
      </c>
      <c r="O1573" s="601">
        <f t="shared" si="131"/>
        <v>20</v>
      </c>
      <c r="P1573" s="601">
        <f t="shared" si="131"/>
        <v>20</v>
      </c>
      <c r="Q1573" s="601">
        <f t="shared" si="131"/>
        <v>30</v>
      </c>
      <c r="R1573" s="601">
        <f t="shared" si="131"/>
        <v>20</v>
      </c>
      <c r="S1573" s="601">
        <f t="shared" si="131"/>
        <v>20</v>
      </c>
      <c r="T1573" s="601">
        <f t="shared" si="131"/>
        <v>30</v>
      </c>
      <c r="U1573" s="601">
        <f t="shared" si="131"/>
        <v>30</v>
      </c>
      <c r="V1573" s="601">
        <f t="shared" si="131"/>
        <v>20</v>
      </c>
      <c r="W1573" s="601">
        <f t="shared" si="131"/>
        <v>20</v>
      </c>
      <c r="X1573" s="601">
        <f t="shared" si="131"/>
        <v>20</v>
      </c>
      <c r="Y1573" s="601">
        <f t="shared" si="131"/>
        <v>30</v>
      </c>
      <c r="Z1573" s="601">
        <f t="shared" si="131"/>
        <v>30</v>
      </c>
      <c r="AA1573" s="601">
        <f t="shared" si="131"/>
        <v>0</v>
      </c>
      <c r="AB1573" s="601">
        <f t="shared" si="131"/>
        <v>0</v>
      </c>
      <c r="AC1573" s="601">
        <f t="shared" si="131"/>
        <v>0</v>
      </c>
      <c r="AD1573" s="601">
        <f t="shared" si="131"/>
        <v>0</v>
      </c>
      <c r="AE1573" s="601">
        <f t="shared" si="131"/>
        <v>0</v>
      </c>
      <c r="AF1573" s="601">
        <f t="shared" si="131"/>
        <v>0</v>
      </c>
      <c r="AG1573" s="601">
        <f t="shared" si="131"/>
        <v>0</v>
      </c>
      <c r="AH1573" s="601">
        <f t="shared" si="131"/>
        <v>0</v>
      </c>
      <c r="AI1573" s="567"/>
      <c r="AJ1573" s="568"/>
      <c r="AK1573" s="569"/>
      <c r="AL1573" s="601">
        <f t="shared" si="131"/>
        <v>0</v>
      </c>
      <c r="AM1573" s="601">
        <f t="shared" si="131"/>
        <v>0</v>
      </c>
      <c r="AN1573" s="601">
        <f t="shared" si="131"/>
        <v>0</v>
      </c>
      <c r="AO1573" s="601">
        <f t="shared" si="131"/>
        <v>0</v>
      </c>
      <c r="AP1573" s="601">
        <f t="shared" si="131"/>
        <v>0</v>
      </c>
      <c r="AQ1573" s="601">
        <f t="shared" si="131"/>
        <v>0</v>
      </c>
      <c r="AR1573" s="601">
        <f t="shared" si="131"/>
        <v>0</v>
      </c>
      <c r="AS1573" s="601">
        <f t="shared" si="131"/>
        <v>0</v>
      </c>
      <c r="AT1573" s="601">
        <f t="shared" si="131"/>
        <v>0</v>
      </c>
      <c r="AU1573" s="601">
        <f t="shared" si="131"/>
        <v>0</v>
      </c>
      <c r="AV1573" s="601">
        <f t="shared" si="131"/>
        <v>0</v>
      </c>
      <c r="AW1573" s="601">
        <f t="shared" si="131"/>
        <v>0</v>
      </c>
      <c r="AX1573" s="601">
        <f t="shared" si="131"/>
        <v>0</v>
      </c>
      <c r="AY1573" s="601">
        <f t="shared" si="131"/>
        <v>0</v>
      </c>
      <c r="AZ1573" s="601">
        <f t="shared" si="131"/>
        <v>0</v>
      </c>
      <c r="BA1573" s="601">
        <f t="shared" si="131"/>
        <v>0</v>
      </c>
      <c r="BB1573" s="601">
        <f t="shared" si="131"/>
        <v>0</v>
      </c>
      <c r="BC1573" s="601">
        <f t="shared" si="131"/>
        <v>0</v>
      </c>
      <c r="BD1573" s="618">
        <f t="shared" si="131"/>
        <v>0</v>
      </c>
      <c r="BE1573" s="619">
        <f t="shared" si="131"/>
        <v>0</v>
      </c>
      <c r="BF1573" s="619">
        <f t="shared" si="131"/>
        <v>0</v>
      </c>
      <c r="BG1573" s="619">
        <f t="shared" si="131"/>
        <v>0</v>
      </c>
      <c r="BH1573" s="620">
        <f t="shared" si="131"/>
        <v>0</v>
      </c>
    </row>
    <row r="1574" spans="1:60" ht="20.25" customHeight="1" x14ac:dyDescent="0.25">
      <c r="A1574" s="472"/>
      <c r="B1574" s="660" t="s">
        <v>622</v>
      </c>
      <c r="C1574" s="661"/>
      <c r="D1574" s="662" t="s">
        <v>1223</v>
      </c>
      <c r="E1574" s="81">
        <v>45</v>
      </c>
      <c r="F1574" s="797">
        <v>45</v>
      </c>
      <c r="G1574" s="108" t="s">
        <v>888</v>
      </c>
      <c r="H1574" s="141" t="s">
        <v>143</v>
      </c>
      <c r="I1574" s="109">
        <v>25</v>
      </c>
      <c r="J1574" s="109">
        <v>20</v>
      </c>
      <c r="K1574" s="81"/>
      <c r="L1574" s="81"/>
      <c r="M1574" s="81"/>
      <c r="N1574" s="81"/>
      <c r="O1574" s="81"/>
      <c r="P1574" s="92"/>
      <c r="Q1574" s="92"/>
      <c r="R1574" s="92"/>
      <c r="S1574" s="92"/>
      <c r="T1574" s="92"/>
      <c r="U1574" s="92"/>
      <c r="V1574" s="92"/>
      <c r="W1574" s="92"/>
      <c r="X1574" s="92"/>
      <c r="Y1574" s="92"/>
      <c r="Z1574" s="92"/>
      <c r="AA1574" s="92"/>
      <c r="AB1574" s="92"/>
      <c r="AC1574" s="92"/>
      <c r="AD1574" s="92"/>
      <c r="AE1574" s="92"/>
      <c r="AF1574" s="92"/>
      <c r="AG1574" s="92"/>
      <c r="AH1574" s="92"/>
      <c r="AI1574" s="202"/>
      <c r="AJ1574" s="203"/>
      <c r="AK1574" s="204"/>
      <c r="AM1574" s="92"/>
      <c r="AN1574" s="92"/>
      <c r="AO1574" s="92"/>
      <c r="AP1574" s="92"/>
      <c r="AQ1574" s="92"/>
      <c r="AR1574" s="92"/>
      <c r="AS1574" s="92"/>
      <c r="AT1574" s="92"/>
      <c r="AU1574" s="92"/>
      <c r="AV1574" s="92"/>
      <c r="AW1574" s="92"/>
      <c r="AX1574" s="92"/>
      <c r="AY1574" s="92"/>
      <c r="AZ1574" s="92"/>
      <c r="BA1574" s="92"/>
      <c r="BB1574" s="92"/>
      <c r="BC1574" s="92"/>
      <c r="BD1574" s="199"/>
      <c r="BH1574" s="150"/>
    </row>
    <row r="1575" spans="1:60" s="419" customFormat="1" ht="20.25" customHeight="1" x14ac:dyDescent="0.2">
      <c r="A1575" s="2221"/>
      <c r="B1575" s="107" t="s">
        <v>622</v>
      </c>
      <c r="C1575" s="407" t="s">
        <v>47</v>
      </c>
      <c r="D1575" s="576" t="s">
        <v>1306</v>
      </c>
      <c r="E1575" s="663">
        <v>180</v>
      </c>
      <c r="F1575" s="799">
        <v>180</v>
      </c>
      <c r="G1575" s="109" t="s">
        <v>315</v>
      </c>
      <c r="H1575" s="109" t="s">
        <v>357</v>
      </c>
      <c r="I1575" s="576"/>
      <c r="J1575" s="576"/>
      <c r="K1575" s="576"/>
      <c r="L1575" s="576"/>
      <c r="M1575" s="576"/>
      <c r="N1575" s="576"/>
      <c r="O1575" s="576"/>
      <c r="P1575" s="576"/>
      <c r="Q1575" s="576"/>
      <c r="R1575" s="576">
        <v>20</v>
      </c>
      <c r="S1575" s="576">
        <v>20</v>
      </c>
      <c r="T1575" s="576">
        <v>20</v>
      </c>
      <c r="U1575" s="576">
        <v>20</v>
      </c>
      <c r="V1575" s="576">
        <v>20</v>
      </c>
      <c r="W1575" s="576">
        <v>20</v>
      </c>
      <c r="X1575" s="576">
        <v>20</v>
      </c>
      <c r="Y1575" s="576">
        <v>20</v>
      </c>
      <c r="Z1575" s="576">
        <v>20</v>
      </c>
      <c r="AA1575" s="576"/>
      <c r="AB1575" s="605"/>
      <c r="AC1575" s="605"/>
      <c r="AD1575" s="605"/>
      <c r="AE1575" s="605"/>
      <c r="AF1575" s="605"/>
      <c r="AG1575" s="605"/>
      <c r="AH1575" s="605"/>
      <c r="AI1575" s="567"/>
      <c r="AJ1575" s="568"/>
      <c r="AK1575" s="569"/>
      <c r="AL1575" s="605"/>
      <c r="AM1575" s="605"/>
      <c r="AN1575" s="605"/>
      <c r="AO1575" s="605"/>
      <c r="AP1575" s="605"/>
      <c r="AQ1575" s="605"/>
      <c r="AR1575" s="605"/>
      <c r="AS1575" s="605"/>
      <c r="AT1575" s="605"/>
      <c r="AU1575" s="605"/>
      <c r="AV1575" s="605"/>
      <c r="AW1575" s="605"/>
      <c r="AX1575" s="605"/>
      <c r="AY1575" s="605"/>
      <c r="AZ1575" s="605"/>
      <c r="BA1575" s="605"/>
      <c r="BB1575" s="605"/>
      <c r="BC1575" s="605"/>
      <c r="BD1575" s="664"/>
      <c r="BE1575" s="664"/>
      <c r="BF1575" s="664"/>
      <c r="BG1575" s="664"/>
      <c r="BH1575" s="664"/>
    </row>
    <row r="1576" spans="1:60" s="419" customFormat="1" ht="18" customHeight="1" x14ac:dyDescent="0.2">
      <c r="A1576" s="2221"/>
      <c r="B1576" s="107" t="s">
        <v>622</v>
      </c>
      <c r="C1576" s="665" t="s">
        <v>49</v>
      </c>
      <c r="D1576" s="649" t="s">
        <v>1265</v>
      </c>
      <c r="E1576" s="639">
        <v>90</v>
      </c>
      <c r="F1576" s="801">
        <v>90</v>
      </c>
      <c r="G1576" s="109" t="s">
        <v>361</v>
      </c>
      <c r="H1576" s="109" t="s">
        <v>360</v>
      </c>
      <c r="I1576" s="576"/>
      <c r="J1576" s="576"/>
      <c r="K1576" s="576"/>
      <c r="L1576" s="576"/>
      <c r="M1576" s="576"/>
      <c r="N1576" s="576"/>
      <c r="O1576" s="576"/>
      <c r="P1576" s="576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  <c r="AA1576" s="576">
        <v>20</v>
      </c>
      <c r="AB1576" s="576">
        <v>20</v>
      </c>
      <c r="AC1576" s="576">
        <v>20</v>
      </c>
      <c r="AD1576" s="605"/>
      <c r="AE1576" s="605"/>
      <c r="AF1576" s="605"/>
      <c r="AG1576" s="605"/>
      <c r="AH1576" s="605"/>
      <c r="AI1576" s="567"/>
      <c r="AJ1576" s="568"/>
      <c r="AK1576" s="569"/>
      <c r="AL1576" s="605"/>
      <c r="AM1576" s="605"/>
      <c r="AN1576" s="605"/>
      <c r="AO1576" s="605"/>
      <c r="AP1576" s="605"/>
      <c r="AQ1576" s="605"/>
      <c r="AR1576" s="605"/>
      <c r="AS1576" s="605"/>
      <c r="AT1576" s="605"/>
      <c r="AU1576" s="605"/>
      <c r="AV1576" s="605"/>
      <c r="AW1576" s="605"/>
      <c r="AX1576" s="605"/>
      <c r="AY1576" s="605"/>
      <c r="AZ1576" s="605"/>
      <c r="BA1576" s="605"/>
      <c r="BB1576" s="605"/>
      <c r="BC1576" s="605"/>
      <c r="BD1576" s="664"/>
      <c r="BE1576" s="664"/>
      <c r="BF1576" s="664"/>
      <c r="BG1576" s="664"/>
      <c r="BH1576" s="664"/>
    </row>
    <row r="1577" spans="1:60" s="419" customFormat="1" ht="18" customHeight="1" x14ac:dyDescent="0.2">
      <c r="A1577" s="2221"/>
      <c r="B1577" s="107" t="s">
        <v>622</v>
      </c>
      <c r="C1577" s="665" t="s">
        <v>50</v>
      </c>
      <c r="D1577" s="649" t="s">
        <v>1307</v>
      </c>
      <c r="E1577" s="642">
        <v>90</v>
      </c>
      <c r="F1577" s="796">
        <v>90</v>
      </c>
      <c r="G1577" s="109" t="s">
        <v>361</v>
      </c>
      <c r="H1577" s="109" t="s">
        <v>360</v>
      </c>
      <c r="I1577" s="576"/>
      <c r="J1577" s="576"/>
      <c r="K1577" s="576"/>
      <c r="L1577" s="576"/>
      <c r="M1577" s="576"/>
      <c r="N1577" s="576"/>
      <c r="O1577" s="576"/>
      <c r="P1577" s="576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  <c r="AA1577" s="576"/>
      <c r="AB1577" s="605"/>
      <c r="AC1577" s="605"/>
      <c r="AD1577" s="576">
        <v>20</v>
      </c>
      <c r="AE1577" s="576">
        <v>20</v>
      </c>
      <c r="AF1577" s="576">
        <v>20</v>
      </c>
      <c r="AG1577" s="605"/>
      <c r="AH1577" s="605"/>
      <c r="AI1577" s="567"/>
      <c r="AJ1577" s="568"/>
      <c r="AK1577" s="569"/>
      <c r="AL1577" s="605"/>
      <c r="AM1577" s="605"/>
      <c r="AN1577" s="605"/>
      <c r="AO1577" s="605"/>
      <c r="AP1577" s="605"/>
      <c r="AQ1577" s="605"/>
      <c r="AR1577" s="605"/>
      <c r="AS1577" s="605"/>
      <c r="AT1577" s="605"/>
      <c r="AU1577" s="605"/>
      <c r="AV1577" s="605"/>
      <c r="AW1577" s="605"/>
      <c r="AX1577" s="605"/>
      <c r="AY1577" s="605"/>
      <c r="AZ1577" s="605"/>
      <c r="BA1577" s="605"/>
      <c r="BB1577" s="605"/>
      <c r="BC1577" s="605"/>
      <c r="BD1577" s="664"/>
      <c r="BE1577" s="664"/>
      <c r="BF1577" s="664"/>
      <c r="BG1577" s="664"/>
      <c r="BH1577" s="664"/>
    </row>
    <row r="1578" spans="1:60" s="419" customFormat="1" ht="18" customHeight="1" x14ac:dyDescent="0.2">
      <c r="A1578" s="2221"/>
      <c r="B1578" s="107" t="s">
        <v>622</v>
      </c>
      <c r="C1578" s="665" t="s">
        <v>68</v>
      </c>
      <c r="D1578" s="649" t="s">
        <v>1266</v>
      </c>
      <c r="E1578" s="639">
        <v>90</v>
      </c>
      <c r="F1578" s="801">
        <v>90</v>
      </c>
      <c r="G1578" s="109" t="s">
        <v>365</v>
      </c>
      <c r="H1578" s="109" t="s">
        <v>364</v>
      </c>
      <c r="I1578" s="576"/>
      <c r="J1578" s="576"/>
      <c r="K1578" s="576"/>
      <c r="L1578" s="576"/>
      <c r="M1578" s="576"/>
      <c r="N1578" s="576"/>
      <c r="O1578" s="576"/>
      <c r="P1578" s="576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  <c r="AA1578" s="576"/>
      <c r="AB1578" s="605"/>
      <c r="AC1578" s="605"/>
      <c r="AD1578" s="605"/>
      <c r="AE1578" s="605"/>
      <c r="AF1578" s="605"/>
      <c r="AG1578" s="605"/>
      <c r="AH1578" s="605"/>
      <c r="AI1578" s="567"/>
      <c r="AJ1578" s="568"/>
      <c r="AK1578" s="569"/>
      <c r="AL1578" s="605"/>
      <c r="AM1578" s="605"/>
      <c r="AN1578" s="605"/>
      <c r="AO1578" s="605"/>
      <c r="AP1578" s="605"/>
      <c r="AQ1578" s="605"/>
      <c r="AR1578" s="605"/>
      <c r="AS1578" s="605"/>
      <c r="AT1578" s="605"/>
      <c r="AU1578" s="605"/>
      <c r="AV1578" s="605"/>
      <c r="AW1578" s="605">
        <v>20</v>
      </c>
      <c r="AX1578" s="605">
        <v>20</v>
      </c>
      <c r="AY1578" s="605">
        <v>20</v>
      </c>
      <c r="AZ1578" s="605">
        <v>20</v>
      </c>
      <c r="BA1578" s="605">
        <v>10</v>
      </c>
      <c r="BB1578" s="605"/>
      <c r="BC1578" s="605"/>
      <c r="BD1578" s="664"/>
      <c r="BE1578" s="664"/>
      <c r="BF1578" s="664"/>
      <c r="BG1578" s="664"/>
      <c r="BH1578" s="664"/>
    </row>
    <row r="1579" spans="1:60" s="419" customFormat="1" ht="18" customHeight="1" x14ac:dyDescent="0.2">
      <c r="A1579" s="2221"/>
      <c r="B1579" s="107" t="s">
        <v>622</v>
      </c>
      <c r="C1579" s="665" t="s">
        <v>51</v>
      </c>
      <c r="D1579" s="649" t="s">
        <v>1308</v>
      </c>
      <c r="E1579" s="639">
        <v>90</v>
      </c>
      <c r="F1579" s="801">
        <v>90</v>
      </c>
      <c r="G1579" s="109" t="s">
        <v>365</v>
      </c>
      <c r="H1579" s="109" t="s">
        <v>364</v>
      </c>
      <c r="I1579" s="576"/>
      <c r="J1579" s="576"/>
      <c r="K1579" s="576"/>
      <c r="L1579" s="576"/>
      <c r="M1579" s="576"/>
      <c r="N1579" s="576"/>
      <c r="O1579" s="576"/>
      <c r="P1579" s="576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  <c r="AA1579" s="576"/>
      <c r="AB1579" s="605"/>
      <c r="AC1579" s="605"/>
      <c r="AD1579" s="605"/>
      <c r="AE1579" s="605"/>
      <c r="AF1579" s="605"/>
      <c r="AG1579" s="605"/>
      <c r="AH1579" s="605"/>
      <c r="AI1579" s="567"/>
      <c r="AJ1579" s="568"/>
      <c r="AK1579" s="569"/>
      <c r="AL1579" s="605"/>
      <c r="AM1579" s="605"/>
      <c r="AN1579" s="605"/>
      <c r="AO1579" s="605"/>
      <c r="AP1579" s="605"/>
      <c r="AQ1579" s="605"/>
      <c r="AR1579" s="605"/>
      <c r="AS1579" s="605"/>
      <c r="AT1579" s="605"/>
      <c r="AU1579" s="605"/>
      <c r="AV1579" s="605"/>
      <c r="AW1579" s="605"/>
      <c r="AX1579" s="605"/>
      <c r="AY1579" s="605"/>
      <c r="AZ1579" s="605"/>
      <c r="BA1579" s="605"/>
      <c r="BB1579" s="605">
        <v>30</v>
      </c>
      <c r="BC1579" s="605">
        <v>20</v>
      </c>
      <c r="BD1579" s="664">
        <v>20</v>
      </c>
      <c r="BE1579" s="664">
        <v>20</v>
      </c>
      <c r="BF1579" s="664"/>
      <c r="BG1579" s="664"/>
      <c r="BH1579" s="664"/>
    </row>
    <row r="1580" spans="1:60" s="419" customFormat="1" ht="18" customHeight="1" x14ac:dyDescent="0.2">
      <c r="A1580" s="2221"/>
      <c r="B1580" s="107" t="s">
        <v>622</v>
      </c>
      <c r="C1580" s="665" t="s">
        <v>71</v>
      </c>
      <c r="D1580" s="649" t="s">
        <v>1309</v>
      </c>
      <c r="E1580" s="639">
        <v>45</v>
      </c>
      <c r="F1580" s="801">
        <v>45</v>
      </c>
      <c r="G1580" s="109" t="s">
        <v>361</v>
      </c>
      <c r="H1580" s="109" t="s">
        <v>360</v>
      </c>
      <c r="I1580" s="576">
        <v>15</v>
      </c>
      <c r="J1580" s="576">
        <v>15</v>
      </c>
      <c r="K1580" s="576">
        <v>15</v>
      </c>
      <c r="L1580" s="576"/>
      <c r="M1580" s="576"/>
      <c r="N1580" s="576"/>
      <c r="O1580" s="576"/>
      <c r="P1580" s="576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  <c r="AA1580" s="576"/>
      <c r="AB1580" s="605"/>
      <c r="AC1580" s="605"/>
      <c r="AD1580" s="605"/>
      <c r="AE1580" s="605"/>
      <c r="AF1580" s="605"/>
      <c r="AG1580" s="605"/>
      <c r="AH1580" s="605"/>
      <c r="AI1580" s="567"/>
      <c r="AJ1580" s="568"/>
      <c r="AK1580" s="569"/>
      <c r="AL1580" s="605"/>
      <c r="AM1580" s="605"/>
      <c r="AN1580" s="605"/>
      <c r="AO1580" s="605"/>
      <c r="AP1580" s="605"/>
      <c r="AQ1580" s="605"/>
      <c r="AR1580" s="605"/>
      <c r="AS1580" s="605"/>
      <c r="AT1580" s="605"/>
      <c r="AU1580" s="605"/>
      <c r="AV1580" s="605"/>
      <c r="AW1580" s="605"/>
      <c r="AX1580" s="605"/>
      <c r="AY1580" s="605"/>
      <c r="AZ1580" s="605"/>
      <c r="BA1580" s="605"/>
      <c r="BB1580" s="605"/>
      <c r="BC1580" s="605"/>
      <c r="BD1580" s="664"/>
      <c r="BE1580" s="664"/>
      <c r="BF1580" s="664"/>
      <c r="BG1580" s="664"/>
      <c r="BH1580" s="664"/>
    </row>
    <row r="1581" spans="1:60" s="419" customFormat="1" ht="18" customHeight="1" x14ac:dyDescent="0.2">
      <c r="A1581" s="2221"/>
      <c r="B1581" s="107" t="s">
        <v>622</v>
      </c>
      <c r="C1581" s="665" t="s">
        <v>86</v>
      </c>
      <c r="D1581" s="649" t="s">
        <v>1269</v>
      </c>
      <c r="E1581" s="639">
        <v>30</v>
      </c>
      <c r="F1581" s="801">
        <v>30</v>
      </c>
      <c r="G1581" s="109" t="s">
        <v>361</v>
      </c>
      <c r="H1581" s="109" t="s">
        <v>360</v>
      </c>
      <c r="I1581" s="576"/>
      <c r="J1581" s="576"/>
      <c r="K1581" s="576"/>
      <c r="L1581" s="576">
        <v>15</v>
      </c>
      <c r="M1581" s="576">
        <v>15</v>
      </c>
      <c r="N1581" s="576"/>
      <c r="O1581" s="576"/>
      <c r="P1581" s="576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  <c r="AA1581" s="576"/>
      <c r="AB1581" s="605"/>
      <c r="AC1581" s="605"/>
      <c r="AD1581" s="605"/>
      <c r="AE1581" s="605"/>
      <c r="AF1581" s="605"/>
      <c r="AG1581" s="605"/>
      <c r="AH1581" s="605"/>
      <c r="AI1581" s="567"/>
      <c r="AJ1581" s="568"/>
      <c r="AK1581" s="569"/>
      <c r="AL1581" s="605"/>
      <c r="AM1581" s="605"/>
      <c r="AN1581" s="605"/>
      <c r="AO1581" s="605"/>
      <c r="AP1581" s="605"/>
      <c r="AQ1581" s="605"/>
      <c r="AR1581" s="605"/>
      <c r="AS1581" s="605"/>
      <c r="AT1581" s="605"/>
      <c r="AU1581" s="605"/>
      <c r="AV1581" s="605"/>
      <c r="AW1581" s="605"/>
      <c r="AX1581" s="605"/>
      <c r="AY1581" s="605"/>
      <c r="AZ1581" s="605"/>
      <c r="BA1581" s="605"/>
      <c r="BB1581" s="605"/>
      <c r="BC1581" s="605"/>
      <c r="BD1581" s="664"/>
      <c r="BE1581" s="664"/>
      <c r="BF1581" s="664"/>
      <c r="BG1581" s="664"/>
      <c r="BH1581" s="664"/>
    </row>
    <row r="1582" spans="1:60" s="419" customFormat="1" ht="18" customHeight="1" x14ac:dyDescent="0.2">
      <c r="A1582" s="2221"/>
      <c r="B1582" s="107" t="s">
        <v>622</v>
      </c>
      <c r="C1582" s="665" t="s">
        <v>115</v>
      </c>
      <c r="D1582" s="649" t="s">
        <v>615</v>
      </c>
      <c r="E1582" s="639">
        <v>30</v>
      </c>
      <c r="F1582" s="801">
        <v>30</v>
      </c>
      <c r="G1582" s="109" t="s">
        <v>361</v>
      </c>
      <c r="H1582" s="109" t="s">
        <v>360</v>
      </c>
      <c r="I1582" s="576"/>
      <c r="J1582" s="576"/>
      <c r="K1582" s="576"/>
      <c r="L1582" s="576"/>
      <c r="M1582" s="576"/>
      <c r="N1582" s="576">
        <v>15</v>
      </c>
      <c r="O1582" s="576">
        <v>15</v>
      </c>
      <c r="P1582" s="576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  <c r="AA1582" s="576"/>
      <c r="AB1582" s="605"/>
      <c r="AC1582" s="605"/>
      <c r="AD1582" s="605"/>
      <c r="AE1582" s="605"/>
      <c r="AF1582" s="605"/>
      <c r="AG1582" s="605"/>
      <c r="AH1582" s="605"/>
      <c r="AI1582" s="567"/>
      <c r="AJ1582" s="568"/>
      <c r="AK1582" s="569"/>
      <c r="AL1582" s="605"/>
      <c r="AM1582" s="605"/>
      <c r="AN1582" s="605"/>
      <c r="AO1582" s="605"/>
      <c r="AP1582" s="605"/>
      <c r="AQ1582" s="605"/>
      <c r="AR1582" s="605"/>
      <c r="AS1582" s="605"/>
      <c r="AT1582" s="605"/>
      <c r="AU1582" s="605"/>
      <c r="AV1582" s="605"/>
      <c r="AW1582" s="605"/>
      <c r="AX1582" s="605"/>
      <c r="AY1582" s="605"/>
      <c r="AZ1582" s="605"/>
      <c r="BA1582" s="605"/>
      <c r="BB1582" s="605"/>
      <c r="BC1582" s="605"/>
      <c r="BD1582" s="664"/>
      <c r="BE1582" s="664"/>
      <c r="BF1582" s="664"/>
      <c r="BG1582" s="664"/>
      <c r="BH1582" s="664"/>
    </row>
    <row r="1583" spans="1:60" s="419" customFormat="1" ht="18" customHeight="1" x14ac:dyDescent="0.2">
      <c r="A1583" s="2221"/>
      <c r="B1583" s="107" t="s">
        <v>622</v>
      </c>
      <c r="C1583" s="665" t="s">
        <v>34</v>
      </c>
      <c r="D1583" s="649" t="s">
        <v>1304</v>
      </c>
      <c r="E1583" s="654">
        <v>14</v>
      </c>
      <c r="F1583" s="802">
        <v>14</v>
      </c>
      <c r="G1583" s="109" t="s">
        <v>361</v>
      </c>
      <c r="H1583" s="109" t="s">
        <v>360</v>
      </c>
      <c r="I1583" s="576"/>
      <c r="J1583" s="576"/>
      <c r="K1583" s="576"/>
      <c r="L1583" s="576"/>
      <c r="M1583" s="576"/>
      <c r="N1583" s="576"/>
      <c r="O1583" s="576"/>
      <c r="P1583" s="576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  <c r="AA1583" s="576"/>
      <c r="AB1583" s="605"/>
      <c r="AC1583" s="605"/>
      <c r="AD1583" s="605"/>
      <c r="AE1583" s="605"/>
      <c r="AF1583" s="605"/>
      <c r="AG1583" s="605"/>
      <c r="AH1583" s="605"/>
      <c r="AI1583" s="567"/>
      <c r="AJ1583" s="568"/>
      <c r="AK1583" s="569"/>
      <c r="AL1583" s="605"/>
      <c r="AM1583" s="605"/>
      <c r="AN1583" s="605"/>
      <c r="AO1583" s="605"/>
      <c r="AP1583" s="605"/>
      <c r="AQ1583" s="605"/>
      <c r="AR1583" s="605"/>
      <c r="AS1583" s="605"/>
      <c r="AT1583" s="605"/>
      <c r="AU1583" s="605"/>
      <c r="AV1583" s="605"/>
      <c r="AW1583" s="605"/>
      <c r="AX1583" s="605"/>
      <c r="AY1583" s="605"/>
      <c r="AZ1583" s="605"/>
      <c r="BA1583" s="605"/>
      <c r="BB1583" s="605"/>
      <c r="BC1583" s="605"/>
      <c r="BD1583" s="664"/>
      <c r="BE1583" s="664"/>
      <c r="BF1583" s="664"/>
      <c r="BG1583" s="664"/>
      <c r="BH1583" s="664"/>
    </row>
    <row r="1584" spans="1:60" s="419" customFormat="1" ht="18" customHeight="1" x14ac:dyDescent="0.2">
      <c r="A1584" s="2221"/>
      <c r="B1584" s="107" t="s">
        <v>622</v>
      </c>
      <c r="C1584" s="665" t="s">
        <v>456</v>
      </c>
      <c r="D1584" s="649" t="s">
        <v>616</v>
      </c>
      <c r="E1584" s="639">
        <v>30</v>
      </c>
      <c r="F1584" s="801">
        <v>30</v>
      </c>
      <c r="G1584" s="109" t="s">
        <v>361</v>
      </c>
      <c r="H1584" s="109" t="s">
        <v>360</v>
      </c>
      <c r="I1584" s="576"/>
      <c r="J1584" s="576"/>
      <c r="K1584" s="576"/>
      <c r="L1584" s="576"/>
      <c r="M1584" s="576"/>
      <c r="N1584" s="576"/>
      <c r="O1584" s="576"/>
      <c r="P1584" s="576">
        <v>15</v>
      </c>
      <c r="Q1584" s="576">
        <v>15</v>
      </c>
      <c r="R1584" s="576"/>
      <c r="S1584" s="576"/>
      <c r="T1584" s="576"/>
      <c r="U1584" s="576"/>
      <c r="V1584" s="576"/>
      <c r="W1584" s="576"/>
      <c r="X1584" s="576"/>
      <c r="Y1584" s="576"/>
      <c r="Z1584" s="576"/>
      <c r="AA1584" s="576"/>
      <c r="AB1584" s="605"/>
      <c r="AC1584" s="605"/>
      <c r="AD1584" s="605"/>
      <c r="AE1584" s="605"/>
      <c r="AF1584" s="605"/>
      <c r="AG1584" s="605"/>
      <c r="AH1584" s="605"/>
      <c r="AI1584" s="567"/>
      <c r="AJ1584" s="568"/>
      <c r="AK1584" s="569"/>
      <c r="AL1584" s="605"/>
      <c r="AM1584" s="605"/>
      <c r="AN1584" s="605"/>
      <c r="AO1584" s="605"/>
      <c r="AP1584" s="605"/>
      <c r="AQ1584" s="605"/>
      <c r="AR1584" s="605"/>
      <c r="AS1584" s="605"/>
      <c r="AT1584" s="605"/>
      <c r="AU1584" s="605"/>
      <c r="AV1584" s="605"/>
      <c r="AW1584" s="605"/>
      <c r="AX1584" s="605"/>
      <c r="AY1584" s="605"/>
      <c r="AZ1584" s="605"/>
      <c r="BA1584" s="605"/>
      <c r="BB1584" s="605"/>
      <c r="BC1584" s="605"/>
      <c r="BD1584" s="664"/>
      <c r="BE1584" s="664"/>
      <c r="BF1584" s="664"/>
      <c r="BG1584" s="664"/>
      <c r="BH1584" s="664"/>
    </row>
    <row r="1585" spans="1:60" s="573" customFormat="1" ht="20.25" customHeight="1" x14ac:dyDescent="0.2">
      <c r="A1585" s="2222"/>
      <c r="B1585" s="424"/>
      <c r="C1585" s="600"/>
      <c r="D1585" s="95" t="s">
        <v>843</v>
      </c>
      <c r="E1585" s="652">
        <f>SUM(E1575:E1584)</f>
        <v>689</v>
      </c>
      <c r="F1585" s="799">
        <f>SUM(F1575:F1584)</f>
        <v>689</v>
      </c>
      <c r="G1585" s="215"/>
      <c r="H1585" s="215"/>
      <c r="I1585" s="601"/>
      <c r="J1585" s="601">
        <f t="shared" ref="J1585:AH1585" si="132">SUM(J1575:J1584)</f>
        <v>15</v>
      </c>
      <c r="K1585" s="601">
        <f t="shared" si="132"/>
        <v>15</v>
      </c>
      <c r="L1585" s="601">
        <f t="shared" si="132"/>
        <v>15</v>
      </c>
      <c r="M1585" s="601">
        <f t="shared" si="132"/>
        <v>15</v>
      </c>
      <c r="N1585" s="601">
        <f t="shared" si="132"/>
        <v>15</v>
      </c>
      <c r="O1585" s="601">
        <f t="shared" si="132"/>
        <v>15</v>
      </c>
      <c r="P1585" s="601">
        <f t="shared" si="132"/>
        <v>15</v>
      </c>
      <c r="Q1585" s="601">
        <f t="shared" si="132"/>
        <v>15</v>
      </c>
      <c r="R1585" s="601">
        <f t="shared" si="132"/>
        <v>20</v>
      </c>
      <c r="S1585" s="601">
        <f t="shared" si="132"/>
        <v>20</v>
      </c>
      <c r="T1585" s="601">
        <f t="shared" si="132"/>
        <v>20</v>
      </c>
      <c r="U1585" s="601">
        <f t="shared" si="132"/>
        <v>20</v>
      </c>
      <c r="V1585" s="601">
        <f t="shared" si="132"/>
        <v>20</v>
      </c>
      <c r="W1585" s="601">
        <f t="shared" si="132"/>
        <v>20</v>
      </c>
      <c r="X1585" s="601">
        <f t="shared" si="132"/>
        <v>20</v>
      </c>
      <c r="Y1585" s="601">
        <f t="shared" si="132"/>
        <v>20</v>
      </c>
      <c r="Z1585" s="601">
        <f t="shared" si="132"/>
        <v>20</v>
      </c>
      <c r="AA1585" s="601">
        <f t="shared" si="132"/>
        <v>20</v>
      </c>
      <c r="AB1585" s="601">
        <f t="shared" si="132"/>
        <v>20</v>
      </c>
      <c r="AC1585" s="601">
        <f t="shared" si="132"/>
        <v>20</v>
      </c>
      <c r="AD1585" s="601">
        <f t="shared" si="132"/>
        <v>20</v>
      </c>
      <c r="AE1585" s="601">
        <f t="shared" si="132"/>
        <v>20</v>
      </c>
      <c r="AF1585" s="601">
        <f t="shared" si="132"/>
        <v>20</v>
      </c>
      <c r="AG1585" s="601">
        <f t="shared" si="132"/>
        <v>0</v>
      </c>
      <c r="AH1585" s="601">
        <f t="shared" si="132"/>
        <v>0</v>
      </c>
      <c r="AI1585" s="567"/>
      <c r="AJ1585" s="568"/>
      <c r="AK1585" s="569"/>
      <c r="AL1585" s="601">
        <f t="shared" ref="AL1585:BH1585" si="133">SUM(AL1575:AL1584)</f>
        <v>0</v>
      </c>
      <c r="AM1585" s="601">
        <f t="shared" si="133"/>
        <v>0</v>
      </c>
      <c r="AN1585" s="601">
        <f t="shared" si="133"/>
        <v>0</v>
      </c>
      <c r="AO1585" s="601">
        <f t="shared" si="133"/>
        <v>0</v>
      </c>
      <c r="AP1585" s="601">
        <f t="shared" si="133"/>
        <v>0</v>
      </c>
      <c r="AQ1585" s="601">
        <f t="shared" si="133"/>
        <v>0</v>
      </c>
      <c r="AR1585" s="601">
        <f t="shared" si="133"/>
        <v>0</v>
      </c>
      <c r="AS1585" s="601">
        <f t="shared" si="133"/>
        <v>0</v>
      </c>
      <c r="AT1585" s="601">
        <f t="shared" si="133"/>
        <v>0</v>
      </c>
      <c r="AU1585" s="601">
        <f t="shared" si="133"/>
        <v>0</v>
      </c>
      <c r="AV1585" s="601">
        <f t="shared" si="133"/>
        <v>0</v>
      </c>
      <c r="AW1585" s="601">
        <f t="shared" si="133"/>
        <v>20</v>
      </c>
      <c r="AX1585" s="601">
        <f t="shared" si="133"/>
        <v>20</v>
      </c>
      <c r="AY1585" s="601">
        <f t="shared" si="133"/>
        <v>20</v>
      </c>
      <c r="AZ1585" s="601">
        <f t="shared" si="133"/>
        <v>20</v>
      </c>
      <c r="BA1585" s="601">
        <f t="shared" si="133"/>
        <v>10</v>
      </c>
      <c r="BB1585" s="601">
        <f t="shared" si="133"/>
        <v>30</v>
      </c>
      <c r="BC1585" s="601">
        <f t="shared" si="133"/>
        <v>20</v>
      </c>
      <c r="BD1585" s="618">
        <f t="shared" si="133"/>
        <v>20</v>
      </c>
      <c r="BE1585" s="619">
        <f t="shared" si="133"/>
        <v>20</v>
      </c>
      <c r="BF1585" s="619">
        <f t="shared" si="133"/>
        <v>0</v>
      </c>
      <c r="BG1585" s="619">
        <f t="shared" si="133"/>
        <v>0</v>
      </c>
      <c r="BH1585" s="620">
        <f t="shared" si="133"/>
        <v>0</v>
      </c>
    </row>
    <row r="1586" spans="1:60" ht="20.25" customHeight="1" x14ac:dyDescent="0.2">
      <c r="A1586" s="198"/>
      <c r="B1586" s="107" t="s">
        <v>1310</v>
      </c>
      <c r="C1586" s="147" t="s">
        <v>153</v>
      </c>
      <c r="D1586" s="148" t="s">
        <v>148</v>
      </c>
      <c r="E1586" s="108">
        <v>30</v>
      </c>
      <c r="F1586" s="763">
        <v>30</v>
      </c>
      <c r="G1586" s="116" t="s">
        <v>321</v>
      </c>
      <c r="H1586" s="81" t="s">
        <v>412</v>
      </c>
      <c r="I1586" s="108">
        <v>30</v>
      </c>
      <c r="J1586" s="81"/>
      <c r="K1586" s="81"/>
      <c r="L1586" s="81"/>
      <c r="M1586" s="81"/>
      <c r="N1586" s="81"/>
      <c r="O1586" s="81"/>
      <c r="P1586" s="81"/>
      <c r="Q1586" s="81"/>
      <c r="R1586" s="81"/>
      <c r="S1586" s="81"/>
      <c r="T1586" s="81"/>
      <c r="U1586" s="81"/>
      <c r="V1586" s="81"/>
      <c r="W1586" s="81"/>
      <c r="X1586" s="81"/>
      <c r="Y1586" s="81"/>
      <c r="Z1586" s="92"/>
      <c r="AA1586" s="92"/>
      <c r="AB1586" s="92"/>
      <c r="AC1586" s="81"/>
      <c r="AD1586" s="81"/>
      <c r="AE1586" s="81"/>
      <c r="AF1586" s="81"/>
      <c r="AG1586" s="81"/>
      <c r="AH1586" s="81"/>
      <c r="AI1586" s="199"/>
      <c r="AK1586" s="150"/>
      <c r="AL1586" s="81"/>
      <c r="AM1586" s="81"/>
      <c r="AN1586" s="81"/>
      <c r="AO1586" s="81"/>
      <c r="AP1586" s="81"/>
      <c r="AQ1586" s="81"/>
      <c r="AR1586" s="81"/>
      <c r="AS1586" s="81"/>
      <c r="AT1586" s="81"/>
      <c r="AU1586" s="81"/>
      <c r="AV1586" s="81"/>
      <c r="AW1586" s="81"/>
      <c r="AX1586" s="81"/>
      <c r="AY1586" s="81"/>
      <c r="AZ1586" s="81"/>
      <c r="BA1586" s="81"/>
      <c r="BB1586" s="81"/>
      <c r="BC1586" s="81"/>
      <c r="BD1586" s="199"/>
      <c r="BH1586" s="150"/>
    </row>
    <row r="1587" spans="1:60" ht="17.25" customHeight="1" x14ac:dyDescent="0.2">
      <c r="A1587" s="198"/>
      <c r="B1587" s="107" t="s">
        <v>1310</v>
      </c>
      <c r="C1587" s="147" t="s">
        <v>154</v>
      </c>
      <c r="D1587" s="148" t="s">
        <v>136</v>
      </c>
      <c r="E1587" s="108">
        <v>15</v>
      </c>
      <c r="F1587" s="763">
        <v>15</v>
      </c>
      <c r="G1587" s="116" t="s">
        <v>321</v>
      </c>
      <c r="H1587" s="81" t="s">
        <v>412</v>
      </c>
      <c r="I1587" s="108">
        <v>15</v>
      </c>
      <c r="J1587" s="81"/>
      <c r="K1587" s="81"/>
      <c r="L1587" s="81"/>
      <c r="M1587" s="81"/>
      <c r="N1587" s="81"/>
      <c r="O1587" s="81"/>
      <c r="P1587" s="81"/>
      <c r="Q1587" s="81"/>
      <c r="R1587" s="81"/>
      <c r="S1587" s="81"/>
      <c r="T1587" s="81"/>
      <c r="U1587" s="81"/>
      <c r="V1587" s="81"/>
      <c r="W1587" s="81"/>
      <c r="X1587" s="81"/>
      <c r="Y1587" s="81"/>
      <c r="Z1587" s="92"/>
      <c r="AA1587" s="92"/>
      <c r="AB1587" s="92"/>
      <c r="AC1587" s="81"/>
      <c r="AD1587" s="81"/>
      <c r="AE1587" s="81"/>
      <c r="AF1587" s="81"/>
      <c r="AG1587" s="81"/>
      <c r="AH1587" s="81"/>
      <c r="AI1587" s="199"/>
      <c r="AK1587" s="150"/>
      <c r="AL1587" s="81"/>
      <c r="AM1587" s="81"/>
      <c r="AN1587" s="81"/>
      <c r="AO1587" s="81"/>
      <c r="AP1587" s="81"/>
      <c r="AQ1587" s="81"/>
      <c r="AR1587" s="81"/>
      <c r="AS1587" s="81"/>
      <c r="AT1587" s="81"/>
      <c r="AU1587" s="81"/>
      <c r="AV1587" s="81"/>
      <c r="AW1587" s="81"/>
      <c r="AX1587" s="81"/>
      <c r="AY1587" s="81"/>
      <c r="AZ1587" s="81"/>
      <c r="BA1587" s="81"/>
      <c r="BB1587" s="81"/>
      <c r="BC1587" s="81"/>
      <c r="BD1587" s="199"/>
      <c r="BH1587" s="150"/>
    </row>
    <row r="1588" spans="1:60" ht="17.25" customHeight="1" x14ac:dyDescent="0.2">
      <c r="A1588" s="198"/>
      <c r="B1588" s="107" t="s">
        <v>1310</v>
      </c>
      <c r="C1588" s="147" t="s">
        <v>159</v>
      </c>
      <c r="D1588" s="148" t="s">
        <v>59</v>
      </c>
      <c r="E1588" s="108">
        <v>30</v>
      </c>
      <c r="F1588" s="763">
        <v>30</v>
      </c>
      <c r="G1588" s="116" t="s">
        <v>321</v>
      </c>
      <c r="H1588" s="81" t="s">
        <v>412</v>
      </c>
      <c r="I1588" s="108">
        <v>30</v>
      </c>
      <c r="J1588" s="81"/>
      <c r="K1588" s="81"/>
      <c r="L1588" s="81"/>
      <c r="M1588" s="81"/>
      <c r="N1588" s="81"/>
      <c r="O1588" s="81"/>
      <c r="P1588" s="81"/>
      <c r="Q1588" s="81"/>
      <c r="R1588" s="81"/>
      <c r="S1588" s="81"/>
      <c r="T1588" s="81"/>
      <c r="U1588" s="81"/>
      <c r="V1588" s="81"/>
      <c r="W1588" s="81"/>
      <c r="X1588" s="81"/>
      <c r="Y1588" s="81"/>
      <c r="Z1588" s="92"/>
      <c r="AA1588" s="92"/>
      <c r="AB1588" s="92"/>
      <c r="AC1588" s="81"/>
      <c r="AD1588" s="81"/>
      <c r="AE1588" s="81"/>
      <c r="AF1588" s="81"/>
      <c r="AG1588" s="81"/>
      <c r="AH1588" s="81"/>
      <c r="AI1588" s="199"/>
      <c r="AK1588" s="150"/>
      <c r="AL1588" s="81"/>
      <c r="AM1588" s="81"/>
      <c r="AN1588" s="81"/>
      <c r="AO1588" s="81"/>
      <c r="AP1588" s="81"/>
      <c r="AQ1588" s="81"/>
      <c r="AR1588" s="81"/>
      <c r="AS1588" s="81"/>
      <c r="AT1588" s="81"/>
      <c r="AU1588" s="81"/>
      <c r="AV1588" s="81"/>
      <c r="AW1588" s="81"/>
      <c r="AX1588" s="81"/>
      <c r="AY1588" s="81"/>
      <c r="AZ1588" s="81"/>
      <c r="BA1588" s="81"/>
      <c r="BB1588" s="81"/>
      <c r="BC1588" s="81"/>
      <c r="BD1588" s="199"/>
      <c r="BH1588" s="150"/>
    </row>
    <row r="1589" spans="1:60" ht="17.25" customHeight="1" x14ac:dyDescent="0.25">
      <c r="A1589" s="206"/>
      <c r="B1589" s="107" t="s">
        <v>1310</v>
      </c>
      <c r="C1589" s="138" t="s">
        <v>158</v>
      </c>
      <c r="D1589" s="160" t="s">
        <v>852</v>
      </c>
      <c r="E1589" s="108">
        <v>90</v>
      </c>
      <c r="F1589" s="763">
        <v>90</v>
      </c>
      <c r="G1589" s="116" t="s">
        <v>370</v>
      </c>
      <c r="H1589" s="141" t="s">
        <v>144</v>
      </c>
      <c r="I1589" s="109">
        <v>0</v>
      </c>
      <c r="J1589" s="109"/>
      <c r="K1589" s="109">
        <v>30</v>
      </c>
      <c r="L1589" s="109">
        <v>30</v>
      </c>
      <c r="M1589" s="109">
        <v>30</v>
      </c>
      <c r="N1589" s="92"/>
      <c r="O1589" s="92"/>
      <c r="P1589" s="92"/>
      <c r="Q1589" s="92"/>
      <c r="R1589" s="92"/>
      <c r="S1589" s="92"/>
      <c r="T1589" s="92"/>
      <c r="U1589" s="92"/>
      <c r="V1589" s="92"/>
      <c r="W1589" s="92"/>
      <c r="X1589" s="92"/>
      <c r="Y1589" s="92"/>
      <c r="Z1589" s="92"/>
      <c r="AA1589" s="92"/>
      <c r="AB1589" s="92"/>
      <c r="AC1589" s="92"/>
      <c r="AD1589" s="92"/>
      <c r="AE1589" s="92"/>
      <c r="AF1589" s="92"/>
      <c r="AG1589" s="92"/>
      <c r="AH1589" s="92"/>
      <c r="AI1589" s="202"/>
      <c r="AJ1589" s="203"/>
      <c r="AK1589" s="204"/>
      <c r="AL1589" s="203"/>
      <c r="AM1589" s="92"/>
      <c r="AN1589" s="92"/>
      <c r="AO1589" s="92"/>
      <c r="AP1589" s="92"/>
      <c r="AQ1589" s="92"/>
      <c r="AR1589" s="92"/>
      <c r="AS1589" s="92"/>
      <c r="AT1589" s="92"/>
      <c r="AU1589" s="92"/>
      <c r="AV1589" s="92"/>
      <c r="AW1589" s="92"/>
      <c r="AX1589" s="92"/>
      <c r="AY1589" s="92"/>
      <c r="AZ1589" s="92"/>
      <c r="BA1589" s="92"/>
      <c r="BB1589" s="92"/>
      <c r="BC1589" s="92"/>
      <c r="BD1589" s="199"/>
      <c r="BH1589" s="150"/>
    </row>
    <row r="1590" spans="1:60" s="419" customFormat="1" ht="15" x14ac:dyDescent="0.2">
      <c r="A1590" s="2221"/>
      <c r="B1590" s="107" t="s">
        <v>1310</v>
      </c>
      <c r="C1590" s="666" t="s">
        <v>631</v>
      </c>
      <c r="D1590" s="667" t="s">
        <v>1290</v>
      </c>
      <c r="E1590" s="668">
        <v>60</v>
      </c>
      <c r="F1590" s="804">
        <v>60</v>
      </c>
      <c r="G1590" s="143" t="s">
        <v>325</v>
      </c>
      <c r="H1590" s="109" t="s">
        <v>346</v>
      </c>
      <c r="I1590" s="576"/>
      <c r="J1590" s="576"/>
      <c r="K1590" s="576"/>
      <c r="L1590" s="109"/>
      <c r="M1590" s="109"/>
      <c r="N1590" s="576">
        <v>15</v>
      </c>
      <c r="O1590" s="576">
        <v>15</v>
      </c>
      <c r="P1590" s="576">
        <v>15</v>
      </c>
      <c r="Q1590" s="576">
        <v>15</v>
      </c>
      <c r="R1590" s="576"/>
      <c r="S1590" s="576"/>
      <c r="T1590" s="576"/>
      <c r="U1590" s="576"/>
      <c r="V1590" s="576"/>
      <c r="W1590" s="576"/>
      <c r="X1590" s="576"/>
      <c r="Y1590" s="576"/>
      <c r="Z1590" s="576"/>
      <c r="AA1590" s="576"/>
      <c r="AB1590" s="605"/>
      <c r="AC1590" s="605"/>
      <c r="AD1590" s="605"/>
      <c r="AE1590" s="605"/>
      <c r="AF1590" s="605"/>
      <c r="AG1590" s="605"/>
      <c r="AH1590" s="605"/>
      <c r="AI1590" s="567"/>
      <c r="AJ1590" s="568"/>
      <c r="AK1590" s="569"/>
      <c r="AL1590" s="605"/>
      <c r="AM1590" s="605"/>
      <c r="AN1590" s="605"/>
      <c r="AO1590" s="605"/>
      <c r="AP1590" s="605"/>
      <c r="AQ1590" s="605"/>
      <c r="AR1590" s="605"/>
      <c r="AS1590" s="605"/>
      <c r="AT1590" s="605"/>
      <c r="AU1590" s="605"/>
      <c r="AV1590" s="605"/>
      <c r="AW1590" s="605"/>
      <c r="AX1590" s="605"/>
      <c r="AY1590" s="605"/>
      <c r="AZ1590" s="605"/>
      <c r="BA1590" s="605"/>
      <c r="BB1590" s="605"/>
      <c r="BC1590" s="605"/>
      <c r="BD1590" s="664"/>
      <c r="BE1590" s="664"/>
      <c r="BF1590" s="664"/>
      <c r="BG1590" s="664"/>
      <c r="BH1590" s="664"/>
    </row>
    <row r="1591" spans="1:60" s="419" customFormat="1" ht="15" x14ac:dyDescent="0.2">
      <c r="A1591" s="2221"/>
      <c r="B1591" s="107" t="s">
        <v>1310</v>
      </c>
      <c r="C1591" s="666" t="s">
        <v>632</v>
      </c>
      <c r="D1591" s="667" t="s">
        <v>1291</v>
      </c>
      <c r="E1591" s="668">
        <v>30</v>
      </c>
      <c r="F1591" s="804">
        <v>30</v>
      </c>
      <c r="G1591" s="143" t="s">
        <v>325</v>
      </c>
      <c r="H1591" s="109" t="s">
        <v>346</v>
      </c>
      <c r="I1591" s="576"/>
      <c r="J1591" s="576">
        <v>9</v>
      </c>
      <c r="K1591" s="576">
        <v>9</v>
      </c>
      <c r="L1591" s="576">
        <v>9</v>
      </c>
      <c r="M1591" s="576">
        <v>3</v>
      </c>
      <c r="N1591" s="576"/>
      <c r="O1591" s="576"/>
      <c r="P1591" s="576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  <c r="AA1591" s="576"/>
      <c r="AB1591" s="605"/>
      <c r="AC1591" s="605"/>
      <c r="AD1591" s="605"/>
      <c r="AE1591" s="605"/>
      <c r="AF1591" s="605"/>
      <c r="AG1591" s="605"/>
      <c r="AH1591" s="605"/>
      <c r="AI1591" s="567"/>
      <c r="AJ1591" s="568"/>
      <c r="AK1591" s="569"/>
      <c r="AL1591" s="605"/>
      <c r="AM1591" s="605"/>
      <c r="AN1591" s="605"/>
      <c r="AO1591" s="605"/>
      <c r="AP1591" s="605"/>
      <c r="AQ1591" s="605"/>
      <c r="AR1591" s="605"/>
      <c r="AS1591" s="605"/>
      <c r="AT1591" s="605"/>
      <c r="AU1591" s="605"/>
      <c r="AV1591" s="605"/>
      <c r="AW1591" s="605"/>
      <c r="AX1591" s="605"/>
      <c r="AY1591" s="605"/>
      <c r="AZ1591" s="605"/>
      <c r="BA1591" s="605"/>
      <c r="BB1591" s="605"/>
      <c r="BC1591" s="605"/>
      <c r="BD1591" s="664"/>
      <c r="BE1591" s="664"/>
      <c r="BF1591" s="664"/>
      <c r="BG1591" s="664"/>
      <c r="BH1591" s="664"/>
    </row>
    <row r="1592" spans="1:60" s="419" customFormat="1" ht="15" x14ac:dyDescent="0.2">
      <c r="A1592" s="2221"/>
      <c r="B1592" s="107" t="s">
        <v>1310</v>
      </c>
      <c r="C1592" s="666" t="s">
        <v>162</v>
      </c>
      <c r="D1592" s="667" t="s">
        <v>1292</v>
      </c>
      <c r="E1592" s="668">
        <v>30</v>
      </c>
      <c r="F1592" s="804">
        <v>30</v>
      </c>
      <c r="G1592" s="143" t="s">
        <v>325</v>
      </c>
      <c r="H1592" s="109" t="s">
        <v>346</v>
      </c>
      <c r="I1592" s="576"/>
      <c r="J1592" s="576"/>
      <c r="K1592" s="576"/>
      <c r="L1592" s="576"/>
      <c r="M1592" s="576"/>
      <c r="N1592" s="576"/>
      <c r="O1592" s="576"/>
      <c r="P1592" s="109"/>
      <c r="Q1592" s="109"/>
      <c r="R1592" s="576">
        <v>15</v>
      </c>
      <c r="S1592" s="576">
        <v>15</v>
      </c>
      <c r="T1592" s="576"/>
      <c r="U1592" s="576"/>
      <c r="V1592" s="576"/>
      <c r="W1592" s="576"/>
      <c r="X1592" s="576"/>
      <c r="Y1592" s="576"/>
      <c r="Z1592" s="576"/>
      <c r="AA1592" s="576"/>
      <c r="AB1592" s="605"/>
      <c r="AC1592" s="605"/>
      <c r="AD1592" s="605"/>
      <c r="AE1592" s="605"/>
      <c r="AF1592" s="605"/>
      <c r="AG1592" s="605"/>
      <c r="AH1592" s="605"/>
      <c r="AI1592" s="567"/>
      <c r="AJ1592" s="568"/>
      <c r="AK1592" s="569"/>
      <c r="AL1592" s="605"/>
      <c r="AM1592" s="605"/>
      <c r="AN1592" s="605"/>
      <c r="AO1592" s="605"/>
      <c r="AP1592" s="605"/>
      <c r="AQ1592" s="605"/>
      <c r="AR1592" s="605"/>
      <c r="AS1592" s="605"/>
      <c r="AT1592" s="605"/>
      <c r="AU1592" s="605"/>
      <c r="AV1592" s="605"/>
      <c r="AW1592" s="605"/>
      <c r="AX1592" s="605"/>
      <c r="AY1592" s="605"/>
      <c r="AZ1592" s="605"/>
      <c r="BA1592" s="605"/>
      <c r="BB1592" s="605"/>
      <c r="BC1592" s="605"/>
      <c r="BD1592" s="664"/>
      <c r="BE1592" s="664"/>
      <c r="BF1592" s="664"/>
      <c r="BG1592" s="664"/>
      <c r="BH1592" s="664"/>
    </row>
    <row r="1593" spans="1:60" s="419" customFormat="1" ht="15" x14ac:dyDescent="0.2">
      <c r="A1593" s="2221"/>
      <c r="B1593" s="107" t="s">
        <v>1310</v>
      </c>
      <c r="C1593" s="666" t="s">
        <v>119</v>
      </c>
      <c r="D1593" s="667" t="s">
        <v>991</v>
      </c>
      <c r="E1593" s="668">
        <v>45</v>
      </c>
      <c r="F1593" s="804">
        <v>45</v>
      </c>
      <c r="G1593" s="143" t="s">
        <v>325</v>
      </c>
      <c r="H1593" s="109" t="s">
        <v>346</v>
      </c>
      <c r="I1593" s="576"/>
      <c r="J1593" s="576"/>
      <c r="K1593" s="576"/>
      <c r="L1593" s="576"/>
      <c r="M1593" s="576"/>
      <c r="N1593" s="576"/>
      <c r="O1593" s="576"/>
      <c r="P1593" s="109"/>
      <c r="Q1593" s="109"/>
      <c r="R1593" s="576"/>
      <c r="S1593" s="576"/>
      <c r="T1593" s="576">
        <v>15</v>
      </c>
      <c r="U1593" s="576">
        <v>15</v>
      </c>
      <c r="V1593" s="576"/>
      <c r="W1593" s="576"/>
      <c r="X1593" s="576"/>
      <c r="Y1593" s="576"/>
      <c r="Z1593" s="576"/>
      <c r="AA1593" s="576"/>
      <c r="AB1593" s="605"/>
      <c r="AC1593" s="605"/>
      <c r="AD1593" s="605"/>
      <c r="AE1593" s="605"/>
      <c r="AF1593" s="605"/>
      <c r="AG1593" s="605"/>
      <c r="AH1593" s="605"/>
      <c r="AI1593" s="567"/>
      <c r="AJ1593" s="568"/>
      <c r="AK1593" s="569"/>
      <c r="AL1593" s="605"/>
      <c r="AM1593" s="605"/>
      <c r="AN1593" s="605"/>
      <c r="AO1593" s="605"/>
      <c r="AP1593" s="605"/>
      <c r="AQ1593" s="605"/>
      <c r="AR1593" s="605"/>
      <c r="AS1593" s="605"/>
      <c r="AT1593" s="605"/>
      <c r="AU1593" s="605"/>
      <c r="AV1593" s="605"/>
      <c r="AW1593" s="605"/>
      <c r="AX1593" s="605"/>
      <c r="AY1593" s="605"/>
      <c r="AZ1593" s="605"/>
      <c r="BA1593" s="605"/>
      <c r="BB1593" s="605"/>
      <c r="BC1593" s="605"/>
      <c r="BD1593" s="664"/>
      <c r="BE1593" s="664"/>
      <c r="BF1593" s="664"/>
      <c r="BG1593" s="664"/>
      <c r="BH1593" s="664"/>
    </row>
    <row r="1594" spans="1:60" s="419" customFormat="1" ht="15" x14ac:dyDescent="0.2">
      <c r="A1594" s="2221"/>
      <c r="B1594" s="107" t="s">
        <v>1310</v>
      </c>
      <c r="C1594" s="666" t="s">
        <v>163</v>
      </c>
      <c r="D1594" s="667" t="s">
        <v>1274</v>
      </c>
      <c r="E1594" s="668">
        <v>30</v>
      </c>
      <c r="F1594" s="804">
        <v>30</v>
      </c>
      <c r="G1594" s="143" t="s">
        <v>356</v>
      </c>
      <c r="H1594" s="109" t="s">
        <v>355</v>
      </c>
      <c r="I1594" s="576"/>
      <c r="J1594" s="576">
        <v>9</v>
      </c>
      <c r="K1594" s="576">
        <v>9</v>
      </c>
      <c r="L1594" s="576">
        <v>9</v>
      </c>
      <c r="M1594" s="576">
        <v>3</v>
      </c>
      <c r="N1594" s="576"/>
      <c r="O1594" s="576"/>
      <c r="P1594" s="576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  <c r="AA1594" s="576"/>
      <c r="AB1594" s="605"/>
      <c r="AC1594" s="605"/>
      <c r="AD1594" s="605"/>
      <c r="AE1594" s="605"/>
      <c r="AF1594" s="605"/>
      <c r="AG1594" s="605"/>
      <c r="AH1594" s="605"/>
      <c r="AI1594" s="567"/>
      <c r="AJ1594" s="568"/>
      <c r="AK1594" s="569"/>
      <c r="AL1594" s="605"/>
      <c r="AM1594" s="605"/>
      <c r="AN1594" s="605"/>
      <c r="AO1594" s="605"/>
      <c r="AP1594" s="605"/>
      <c r="AQ1594" s="605"/>
      <c r="AR1594" s="605"/>
      <c r="AS1594" s="605"/>
      <c r="AT1594" s="605"/>
      <c r="AU1594" s="605"/>
      <c r="AV1594" s="605"/>
      <c r="AW1594" s="605"/>
      <c r="AX1594" s="605"/>
      <c r="AY1594" s="605"/>
      <c r="AZ1594" s="605"/>
      <c r="BA1594" s="605"/>
      <c r="BB1594" s="605"/>
      <c r="BC1594" s="605"/>
      <c r="BD1594" s="664"/>
      <c r="BE1594" s="664"/>
      <c r="BF1594" s="664"/>
      <c r="BG1594" s="664"/>
      <c r="BH1594" s="664"/>
    </row>
    <row r="1595" spans="1:60" s="419" customFormat="1" ht="15" x14ac:dyDescent="0.2">
      <c r="A1595" s="2221"/>
      <c r="B1595" s="107" t="s">
        <v>1310</v>
      </c>
      <c r="C1595" s="666" t="s">
        <v>164</v>
      </c>
      <c r="D1595" s="667" t="s">
        <v>966</v>
      </c>
      <c r="E1595" s="668">
        <v>30</v>
      </c>
      <c r="F1595" s="804">
        <v>30</v>
      </c>
      <c r="G1595" s="143" t="s">
        <v>361</v>
      </c>
      <c r="H1595" s="109" t="s">
        <v>360</v>
      </c>
      <c r="I1595" s="576">
        <v>30</v>
      </c>
      <c r="J1595" s="576"/>
      <c r="K1595" s="576"/>
      <c r="L1595" s="576"/>
      <c r="M1595" s="576"/>
      <c r="N1595" s="576"/>
      <c r="O1595" s="576"/>
      <c r="P1595" s="576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  <c r="AA1595" s="576"/>
      <c r="AB1595" s="605"/>
      <c r="AC1595" s="605"/>
      <c r="AD1595" s="605"/>
      <c r="AE1595" s="605"/>
      <c r="AF1595" s="605"/>
      <c r="AG1595" s="605"/>
      <c r="AH1595" s="605"/>
      <c r="AI1595" s="567"/>
      <c r="AJ1595" s="568"/>
      <c r="AK1595" s="569"/>
      <c r="AL1595" s="605"/>
      <c r="AM1595" s="605"/>
      <c r="AN1595" s="605"/>
      <c r="AO1595" s="605"/>
      <c r="AP1595" s="605"/>
      <c r="AQ1595" s="605"/>
      <c r="AR1595" s="605"/>
      <c r="AS1595" s="605"/>
      <c r="AT1595" s="605"/>
      <c r="AU1595" s="605"/>
      <c r="AV1595" s="605"/>
      <c r="AW1595" s="605"/>
      <c r="AX1595" s="605"/>
      <c r="AY1595" s="605"/>
      <c r="AZ1595" s="605"/>
      <c r="BA1595" s="605"/>
      <c r="BB1595" s="605"/>
      <c r="BC1595" s="605"/>
      <c r="BD1595" s="664"/>
      <c r="BE1595" s="664"/>
      <c r="BF1595" s="664"/>
      <c r="BG1595" s="664"/>
      <c r="BH1595" s="664"/>
    </row>
    <row r="1596" spans="1:60" s="419" customFormat="1" ht="15" x14ac:dyDescent="0.2">
      <c r="A1596" s="2221"/>
      <c r="B1596" s="107" t="s">
        <v>1310</v>
      </c>
      <c r="C1596" s="666" t="s">
        <v>67</v>
      </c>
      <c r="D1596" s="667" t="s">
        <v>1275</v>
      </c>
      <c r="E1596" s="669">
        <v>60</v>
      </c>
      <c r="F1596" s="805">
        <v>60</v>
      </c>
      <c r="G1596" s="143" t="s">
        <v>325</v>
      </c>
      <c r="H1596" s="109" t="s">
        <v>346</v>
      </c>
      <c r="I1596" s="576"/>
      <c r="J1596" s="576"/>
      <c r="K1596" s="576"/>
      <c r="L1596" s="576"/>
      <c r="M1596" s="576"/>
      <c r="N1596" s="576"/>
      <c r="O1596" s="576"/>
      <c r="P1596" s="576"/>
      <c r="Q1596" s="576"/>
      <c r="R1596" s="576"/>
      <c r="S1596" s="576"/>
      <c r="T1596" s="576"/>
      <c r="U1596" s="576"/>
      <c r="V1596" s="576">
        <v>20</v>
      </c>
      <c r="W1596" s="576">
        <v>20</v>
      </c>
      <c r="X1596" s="576">
        <v>20</v>
      </c>
      <c r="Y1596" s="576"/>
      <c r="Z1596" s="576"/>
      <c r="AA1596" s="576"/>
      <c r="AB1596" s="605"/>
      <c r="AC1596" s="605"/>
      <c r="AD1596" s="605"/>
      <c r="AE1596" s="605"/>
      <c r="AF1596" s="605"/>
      <c r="AG1596" s="605"/>
      <c r="AH1596" s="605"/>
      <c r="AI1596" s="567"/>
      <c r="AJ1596" s="568"/>
      <c r="AK1596" s="569"/>
      <c r="AL1596" s="605"/>
      <c r="AM1596" s="605"/>
      <c r="AN1596" s="605"/>
      <c r="AO1596" s="605"/>
      <c r="AP1596" s="605"/>
      <c r="AQ1596" s="605"/>
      <c r="AR1596" s="605"/>
      <c r="AS1596" s="605"/>
      <c r="AT1596" s="605"/>
      <c r="AU1596" s="605"/>
      <c r="AV1596" s="605"/>
      <c r="AW1596" s="605"/>
      <c r="AX1596" s="605"/>
      <c r="AY1596" s="605"/>
      <c r="AZ1596" s="605"/>
      <c r="BA1596" s="605"/>
      <c r="BB1596" s="605"/>
      <c r="BC1596" s="605"/>
      <c r="BD1596" s="664"/>
      <c r="BE1596" s="664"/>
      <c r="BF1596" s="664"/>
      <c r="BG1596" s="664"/>
      <c r="BH1596" s="664"/>
    </row>
    <row r="1597" spans="1:60" s="419" customFormat="1" ht="15" x14ac:dyDescent="0.2">
      <c r="A1597" s="2221"/>
      <c r="B1597" s="107" t="s">
        <v>1310</v>
      </c>
      <c r="C1597" s="666" t="s">
        <v>98</v>
      </c>
      <c r="D1597" s="667" t="s">
        <v>1293</v>
      </c>
      <c r="E1597" s="669">
        <v>90</v>
      </c>
      <c r="F1597" s="805">
        <v>90</v>
      </c>
      <c r="G1597" s="670" t="s">
        <v>359</v>
      </c>
      <c r="H1597" s="109" t="s">
        <v>358</v>
      </c>
      <c r="I1597" s="576"/>
      <c r="J1597" s="576"/>
      <c r="K1597" s="576"/>
      <c r="L1597" s="576"/>
      <c r="M1597" s="576"/>
      <c r="N1597" s="576"/>
      <c r="O1597" s="576"/>
      <c r="P1597" s="576"/>
      <c r="Q1597" s="576"/>
      <c r="R1597" s="576"/>
      <c r="S1597" s="576"/>
      <c r="T1597" s="576"/>
      <c r="U1597" s="576"/>
      <c r="V1597" s="576"/>
      <c r="W1597" s="576"/>
      <c r="X1597" s="576"/>
      <c r="Y1597" s="576">
        <v>20</v>
      </c>
      <c r="Z1597" s="576">
        <v>20</v>
      </c>
      <c r="AA1597" s="576">
        <v>20</v>
      </c>
      <c r="AB1597" s="605">
        <v>30</v>
      </c>
      <c r="AC1597" s="605"/>
      <c r="AD1597" s="605"/>
      <c r="AE1597" s="605"/>
      <c r="AF1597" s="605"/>
      <c r="AG1597" s="605"/>
      <c r="AH1597" s="605"/>
      <c r="AI1597" s="567"/>
      <c r="AJ1597" s="568"/>
      <c r="AK1597" s="569"/>
      <c r="AL1597" s="605"/>
      <c r="AM1597" s="605"/>
      <c r="AN1597" s="605"/>
      <c r="AO1597" s="605"/>
      <c r="AP1597" s="605"/>
      <c r="AQ1597" s="605"/>
      <c r="AR1597" s="605"/>
      <c r="AS1597" s="605"/>
      <c r="AT1597" s="605"/>
      <c r="AU1597" s="605"/>
      <c r="AV1597" s="605"/>
      <c r="AW1597" s="605"/>
      <c r="AX1597" s="605"/>
      <c r="AY1597" s="605"/>
      <c r="AZ1597" s="605"/>
      <c r="BA1597" s="605"/>
      <c r="BB1597" s="605"/>
      <c r="BC1597" s="605"/>
      <c r="BD1597" s="664"/>
      <c r="BE1597" s="664"/>
      <c r="BF1597" s="664"/>
      <c r="BG1597" s="664"/>
      <c r="BH1597" s="664"/>
    </row>
    <row r="1598" spans="1:60" s="419" customFormat="1" ht="15" x14ac:dyDescent="0.2">
      <c r="A1598" s="2221"/>
      <c r="B1598" s="107" t="s">
        <v>1310</v>
      </c>
      <c r="C1598" s="666" t="s">
        <v>47</v>
      </c>
      <c r="D1598" s="671" t="s">
        <v>1294</v>
      </c>
      <c r="E1598" s="669">
        <v>60</v>
      </c>
      <c r="F1598" s="805">
        <v>60</v>
      </c>
      <c r="G1598" s="670" t="s">
        <v>359</v>
      </c>
      <c r="H1598" s="109" t="s">
        <v>358</v>
      </c>
      <c r="I1598" s="576"/>
      <c r="J1598" s="576"/>
      <c r="K1598" s="576"/>
      <c r="L1598" s="576"/>
      <c r="M1598" s="576"/>
      <c r="N1598" s="576"/>
      <c r="O1598" s="576"/>
      <c r="P1598" s="576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  <c r="AA1598" s="576"/>
      <c r="AB1598" s="605"/>
      <c r="AC1598" s="605">
        <v>20</v>
      </c>
      <c r="AD1598" s="605">
        <v>20</v>
      </c>
      <c r="AE1598" s="605">
        <v>20</v>
      </c>
      <c r="AF1598" s="605"/>
      <c r="AG1598" s="605"/>
      <c r="AH1598" s="605"/>
      <c r="AI1598" s="567"/>
      <c r="AJ1598" s="568"/>
      <c r="AK1598" s="569"/>
      <c r="AL1598" s="605"/>
      <c r="AM1598" s="605"/>
      <c r="AN1598" s="605"/>
      <c r="AO1598" s="605"/>
      <c r="AP1598" s="605"/>
      <c r="AQ1598" s="605"/>
      <c r="AR1598" s="605"/>
      <c r="AS1598" s="605"/>
      <c r="AT1598" s="605"/>
      <c r="AU1598" s="605"/>
      <c r="AV1598" s="605"/>
      <c r="AW1598" s="605"/>
      <c r="AX1598" s="605"/>
      <c r="AY1598" s="605"/>
      <c r="AZ1598" s="605"/>
      <c r="BA1598" s="605"/>
      <c r="BB1598" s="605"/>
      <c r="BC1598" s="605"/>
      <c r="BD1598" s="664"/>
      <c r="BE1598" s="664"/>
      <c r="BF1598" s="664"/>
      <c r="BG1598" s="664"/>
      <c r="BH1598" s="664"/>
    </row>
    <row r="1599" spans="1:60" s="419" customFormat="1" ht="15" x14ac:dyDescent="0.2">
      <c r="A1599" s="2221"/>
      <c r="B1599" s="107" t="s">
        <v>1310</v>
      </c>
      <c r="C1599" s="666" t="s">
        <v>49</v>
      </c>
      <c r="D1599" s="667" t="s">
        <v>1295</v>
      </c>
      <c r="E1599" s="653">
        <v>180</v>
      </c>
      <c r="F1599" s="800">
        <v>180</v>
      </c>
      <c r="G1599" s="670" t="s">
        <v>1311</v>
      </c>
      <c r="H1599" s="109" t="s">
        <v>1312</v>
      </c>
      <c r="I1599" s="576"/>
      <c r="J1599" s="576"/>
      <c r="K1599" s="576"/>
      <c r="L1599" s="576"/>
      <c r="M1599" s="576"/>
      <c r="N1599" s="576"/>
      <c r="O1599" s="576"/>
      <c r="P1599" s="576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  <c r="AA1599" s="576"/>
      <c r="AB1599" s="605"/>
      <c r="AC1599" s="605"/>
      <c r="AD1599" s="605"/>
      <c r="AE1599" s="605"/>
      <c r="AF1599" s="605">
        <v>20</v>
      </c>
      <c r="AG1599" s="605">
        <v>20</v>
      </c>
      <c r="AH1599" s="605">
        <v>20</v>
      </c>
      <c r="AI1599" s="567"/>
      <c r="AJ1599" s="568"/>
      <c r="AK1599" s="569"/>
      <c r="AL1599" s="605">
        <v>20</v>
      </c>
      <c r="AM1599" s="605">
        <v>20</v>
      </c>
      <c r="AN1599" s="605">
        <v>20</v>
      </c>
      <c r="AO1599" s="605">
        <v>20</v>
      </c>
      <c r="AP1599" s="605">
        <v>20</v>
      </c>
      <c r="AQ1599" s="605">
        <v>20</v>
      </c>
      <c r="AR1599" s="605"/>
      <c r="AS1599" s="605"/>
      <c r="AT1599" s="605"/>
      <c r="AU1599" s="605"/>
      <c r="AV1599" s="605"/>
      <c r="AW1599" s="605"/>
      <c r="AX1599" s="605"/>
      <c r="AY1599" s="605"/>
      <c r="AZ1599" s="605"/>
      <c r="BA1599" s="605"/>
      <c r="BB1599" s="605"/>
      <c r="BC1599" s="605"/>
      <c r="BD1599" s="664"/>
      <c r="BE1599" s="664"/>
      <c r="BF1599" s="664"/>
      <c r="BG1599" s="664"/>
      <c r="BH1599" s="664"/>
    </row>
    <row r="1600" spans="1:60" s="419" customFormat="1" ht="15" x14ac:dyDescent="0.2">
      <c r="A1600" s="2221"/>
      <c r="B1600" s="107" t="s">
        <v>1310</v>
      </c>
      <c r="C1600" s="666" t="s">
        <v>50</v>
      </c>
      <c r="D1600" s="667" t="s">
        <v>1296</v>
      </c>
      <c r="E1600" s="653">
        <v>120</v>
      </c>
      <c r="F1600" s="800">
        <v>120</v>
      </c>
      <c r="G1600" s="143" t="s">
        <v>1313</v>
      </c>
      <c r="H1600" s="109" t="s">
        <v>1314</v>
      </c>
      <c r="I1600" s="576"/>
      <c r="J1600" s="576"/>
      <c r="K1600" s="576"/>
      <c r="L1600" s="576"/>
      <c r="M1600" s="576"/>
      <c r="N1600" s="576"/>
      <c r="O1600" s="576"/>
      <c r="P1600" s="576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  <c r="AA1600" s="576"/>
      <c r="AB1600" s="605"/>
      <c r="AC1600" s="605"/>
      <c r="AD1600" s="605"/>
      <c r="AE1600" s="605"/>
      <c r="AF1600" s="605"/>
      <c r="AG1600" s="605"/>
      <c r="AH1600" s="605"/>
      <c r="AI1600" s="567"/>
      <c r="AJ1600" s="568"/>
      <c r="AK1600" s="569"/>
      <c r="AL1600" s="605"/>
      <c r="AM1600" s="605"/>
      <c r="AN1600" s="605"/>
      <c r="AO1600" s="605"/>
      <c r="AP1600" s="605"/>
      <c r="AQ1600" s="605"/>
      <c r="AR1600" s="605">
        <v>20</v>
      </c>
      <c r="AS1600" s="605">
        <v>20</v>
      </c>
      <c r="AT1600" s="605">
        <v>20</v>
      </c>
      <c r="AU1600" s="605">
        <v>30</v>
      </c>
      <c r="AV1600" s="605">
        <v>30</v>
      </c>
      <c r="AW1600" s="605"/>
      <c r="AX1600" s="605"/>
      <c r="AY1600" s="605"/>
      <c r="AZ1600" s="605"/>
      <c r="BA1600" s="605"/>
      <c r="BB1600" s="605"/>
      <c r="BC1600" s="605"/>
      <c r="BD1600" s="664"/>
      <c r="BE1600" s="664"/>
      <c r="BF1600" s="664"/>
      <c r="BG1600" s="664"/>
      <c r="BH1600" s="664"/>
    </row>
    <row r="1601" spans="1:60" s="419" customFormat="1" ht="15" x14ac:dyDescent="0.2">
      <c r="A1601" s="2221"/>
      <c r="B1601" s="107" t="s">
        <v>1310</v>
      </c>
      <c r="C1601" s="666" t="s">
        <v>68</v>
      </c>
      <c r="D1601" s="667" t="s">
        <v>1297</v>
      </c>
      <c r="E1601" s="653">
        <v>90</v>
      </c>
      <c r="F1601" s="800">
        <v>90</v>
      </c>
      <c r="G1601" s="143" t="s">
        <v>315</v>
      </c>
      <c r="H1601" s="109" t="s">
        <v>357</v>
      </c>
      <c r="I1601" s="576"/>
      <c r="J1601" s="576"/>
      <c r="K1601" s="576"/>
      <c r="L1601" s="576"/>
      <c r="M1601" s="576"/>
      <c r="N1601" s="576"/>
      <c r="O1601" s="576"/>
      <c r="P1601" s="576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  <c r="AA1601" s="576"/>
      <c r="AB1601" s="605"/>
      <c r="AC1601" s="605"/>
      <c r="AD1601" s="605"/>
      <c r="AE1601" s="605"/>
      <c r="AF1601" s="605"/>
      <c r="AG1601" s="605"/>
      <c r="AH1601" s="605"/>
      <c r="AI1601" s="567"/>
      <c r="AJ1601" s="568"/>
      <c r="AK1601" s="569"/>
      <c r="AL1601" s="605"/>
      <c r="AM1601" s="605"/>
      <c r="AN1601" s="605"/>
      <c r="AO1601" s="605"/>
      <c r="AP1601" s="605"/>
      <c r="AQ1601" s="605"/>
      <c r="AR1601" s="605"/>
      <c r="AS1601" s="605"/>
      <c r="AT1601" s="605"/>
      <c r="AU1601" s="605"/>
      <c r="AV1601" s="605"/>
      <c r="AW1601" s="605">
        <v>10</v>
      </c>
      <c r="AX1601" s="605">
        <v>20</v>
      </c>
      <c r="AY1601" s="605">
        <v>20</v>
      </c>
      <c r="AZ1601" s="605">
        <v>20</v>
      </c>
      <c r="BA1601" s="605">
        <v>20</v>
      </c>
      <c r="BB1601" s="605"/>
      <c r="BC1601" s="605"/>
      <c r="BD1601" s="664"/>
      <c r="BE1601" s="664"/>
      <c r="BF1601" s="664"/>
      <c r="BG1601" s="664"/>
      <c r="BH1601" s="664"/>
    </row>
    <row r="1602" spans="1:60" s="419" customFormat="1" ht="15" x14ac:dyDescent="0.2">
      <c r="A1602" s="2221"/>
      <c r="B1602" s="107" t="s">
        <v>1310</v>
      </c>
      <c r="C1602" s="666" t="s">
        <v>51</v>
      </c>
      <c r="D1602" s="667" t="s">
        <v>1298</v>
      </c>
      <c r="E1602" s="653">
        <v>90</v>
      </c>
      <c r="F1602" s="800">
        <v>90</v>
      </c>
      <c r="G1602" s="143" t="s">
        <v>315</v>
      </c>
      <c r="H1602" s="109" t="s">
        <v>357</v>
      </c>
      <c r="I1602" s="576"/>
      <c r="J1602" s="576"/>
      <c r="K1602" s="576"/>
      <c r="L1602" s="576"/>
      <c r="M1602" s="576"/>
      <c r="N1602" s="576"/>
      <c r="O1602" s="576"/>
      <c r="P1602" s="576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  <c r="AA1602" s="576"/>
      <c r="AB1602" s="605"/>
      <c r="AC1602" s="605"/>
      <c r="AD1602" s="605"/>
      <c r="AE1602" s="605"/>
      <c r="AF1602" s="605"/>
      <c r="AG1602" s="605"/>
      <c r="AH1602" s="605"/>
      <c r="AI1602" s="567"/>
      <c r="AJ1602" s="568"/>
      <c r="AK1602" s="569"/>
      <c r="AL1602" s="605"/>
      <c r="AM1602" s="605"/>
      <c r="AN1602" s="605"/>
      <c r="AO1602" s="605"/>
      <c r="AP1602" s="605"/>
      <c r="AQ1602" s="605"/>
      <c r="AR1602" s="605"/>
      <c r="AS1602" s="605"/>
      <c r="AT1602" s="605"/>
      <c r="AU1602" s="605"/>
      <c r="AV1602" s="605"/>
      <c r="AW1602" s="605"/>
      <c r="AX1602" s="605"/>
      <c r="AY1602" s="605"/>
      <c r="AZ1602" s="605"/>
      <c r="BA1602" s="605"/>
      <c r="BB1602" s="605">
        <v>30</v>
      </c>
      <c r="BC1602" s="605">
        <v>20</v>
      </c>
      <c r="BD1602" s="664">
        <v>20</v>
      </c>
      <c r="BE1602" s="664">
        <v>20</v>
      </c>
      <c r="BF1602" s="664"/>
      <c r="BG1602" s="664"/>
      <c r="BH1602" s="664"/>
    </row>
    <row r="1603" spans="1:60" s="419" customFormat="1" ht="15" x14ac:dyDescent="0.2">
      <c r="A1603" s="2222"/>
      <c r="B1603" s="424"/>
      <c r="C1603" s="600"/>
      <c r="D1603" s="95" t="s">
        <v>843</v>
      </c>
      <c r="E1603" s="652">
        <f>SUM(E1590:E1602)</f>
        <v>915</v>
      </c>
      <c r="F1603" s="799">
        <f>SUM(F1590:F1602)</f>
        <v>915</v>
      </c>
      <c r="G1603" s="215"/>
      <c r="H1603" s="215"/>
      <c r="I1603" s="601"/>
      <c r="J1603" s="601">
        <f t="shared" ref="J1603:AH1603" si="134">SUM(J1590:J1602)</f>
        <v>18</v>
      </c>
      <c r="K1603" s="601">
        <f t="shared" si="134"/>
        <v>18</v>
      </c>
      <c r="L1603" s="601">
        <f t="shared" si="134"/>
        <v>18</v>
      </c>
      <c r="M1603" s="601">
        <f t="shared" si="134"/>
        <v>6</v>
      </c>
      <c r="N1603" s="601">
        <f t="shared" si="134"/>
        <v>15</v>
      </c>
      <c r="O1603" s="601">
        <f t="shared" si="134"/>
        <v>15</v>
      </c>
      <c r="P1603" s="601">
        <f t="shared" si="134"/>
        <v>15</v>
      </c>
      <c r="Q1603" s="601">
        <f t="shared" si="134"/>
        <v>15</v>
      </c>
      <c r="R1603" s="601">
        <f t="shared" si="134"/>
        <v>15</v>
      </c>
      <c r="S1603" s="601">
        <f t="shared" si="134"/>
        <v>15</v>
      </c>
      <c r="T1603" s="601">
        <f t="shared" si="134"/>
        <v>15</v>
      </c>
      <c r="U1603" s="601">
        <f t="shared" si="134"/>
        <v>15</v>
      </c>
      <c r="V1603" s="601">
        <f t="shared" si="134"/>
        <v>20</v>
      </c>
      <c r="W1603" s="601">
        <f t="shared" si="134"/>
        <v>20</v>
      </c>
      <c r="X1603" s="601">
        <f t="shared" si="134"/>
        <v>20</v>
      </c>
      <c r="Y1603" s="601">
        <f t="shared" si="134"/>
        <v>20</v>
      </c>
      <c r="Z1603" s="601">
        <f t="shared" si="134"/>
        <v>20</v>
      </c>
      <c r="AA1603" s="601">
        <f t="shared" si="134"/>
        <v>20</v>
      </c>
      <c r="AB1603" s="601">
        <f t="shared" si="134"/>
        <v>30</v>
      </c>
      <c r="AC1603" s="601">
        <f t="shared" si="134"/>
        <v>20</v>
      </c>
      <c r="AD1603" s="601">
        <f t="shared" si="134"/>
        <v>20</v>
      </c>
      <c r="AE1603" s="601">
        <f t="shared" si="134"/>
        <v>20</v>
      </c>
      <c r="AF1603" s="601">
        <f t="shared" si="134"/>
        <v>20</v>
      </c>
      <c r="AG1603" s="601">
        <f t="shared" si="134"/>
        <v>20</v>
      </c>
      <c r="AH1603" s="601">
        <f t="shared" si="134"/>
        <v>20</v>
      </c>
      <c r="AI1603" s="567"/>
      <c r="AJ1603" s="568"/>
      <c r="AK1603" s="569"/>
      <c r="AL1603" s="601">
        <f t="shared" ref="AL1603:BH1603" si="135">SUM(AL1590:AL1602)</f>
        <v>20</v>
      </c>
      <c r="AM1603" s="601">
        <f t="shared" si="135"/>
        <v>20</v>
      </c>
      <c r="AN1603" s="601">
        <f t="shared" si="135"/>
        <v>20</v>
      </c>
      <c r="AO1603" s="601">
        <f t="shared" si="135"/>
        <v>20</v>
      </c>
      <c r="AP1603" s="601">
        <f t="shared" si="135"/>
        <v>20</v>
      </c>
      <c r="AQ1603" s="601">
        <f t="shared" si="135"/>
        <v>20</v>
      </c>
      <c r="AR1603" s="601">
        <f t="shared" si="135"/>
        <v>20</v>
      </c>
      <c r="AS1603" s="601">
        <f t="shared" si="135"/>
        <v>20</v>
      </c>
      <c r="AT1603" s="601">
        <f t="shared" si="135"/>
        <v>20</v>
      </c>
      <c r="AU1603" s="601">
        <f t="shared" si="135"/>
        <v>30</v>
      </c>
      <c r="AV1603" s="601">
        <f t="shared" si="135"/>
        <v>30</v>
      </c>
      <c r="AW1603" s="601">
        <f t="shared" si="135"/>
        <v>10</v>
      </c>
      <c r="AX1603" s="601">
        <f t="shared" si="135"/>
        <v>20</v>
      </c>
      <c r="AY1603" s="601">
        <f t="shared" si="135"/>
        <v>20</v>
      </c>
      <c r="AZ1603" s="601">
        <f t="shared" si="135"/>
        <v>20</v>
      </c>
      <c r="BA1603" s="601">
        <f t="shared" si="135"/>
        <v>20</v>
      </c>
      <c r="BB1603" s="601">
        <f t="shared" si="135"/>
        <v>30</v>
      </c>
      <c r="BC1603" s="601">
        <f t="shared" si="135"/>
        <v>20</v>
      </c>
      <c r="BD1603" s="618">
        <f t="shared" si="135"/>
        <v>20</v>
      </c>
      <c r="BE1603" s="619">
        <f t="shared" si="135"/>
        <v>20</v>
      </c>
      <c r="BF1603" s="619">
        <f t="shared" si="135"/>
        <v>0</v>
      </c>
      <c r="BG1603" s="619">
        <f t="shared" si="135"/>
        <v>0</v>
      </c>
      <c r="BH1603" s="620">
        <f t="shared" si="135"/>
        <v>0</v>
      </c>
    </row>
    <row r="1604" spans="1:60" s="419" customFormat="1" ht="20.25" customHeight="1" x14ac:dyDescent="0.2">
      <c r="A1604" s="2223">
        <v>3</v>
      </c>
      <c r="B1604" s="107" t="s">
        <v>1315</v>
      </c>
      <c r="C1604" s="672" t="s">
        <v>153</v>
      </c>
      <c r="D1604" s="673" t="s">
        <v>1285</v>
      </c>
      <c r="E1604" s="669">
        <v>30</v>
      </c>
      <c r="F1604" s="805">
        <v>30</v>
      </c>
      <c r="G1604" s="116" t="s">
        <v>321</v>
      </c>
      <c r="H1604" s="81" t="s">
        <v>412</v>
      </c>
      <c r="I1604" s="576"/>
      <c r="J1604" s="576"/>
      <c r="K1604" s="576"/>
      <c r="L1604" s="576"/>
      <c r="M1604" s="576"/>
      <c r="N1604" s="576"/>
      <c r="O1604" s="576"/>
      <c r="P1604" s="576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  <c r="AA1604" s="576"/>
      <c r="AB1604" s="605"/>
      <c r="AC1604" s="605"/>
      <c r="AD1604" s="605"/>
      <c r="AE1604" s="605"/>
      <c r="AF1604" s="605"/>
      <c r="AG1604" s="605"/>
      <c r="AH1604" s="605"/>
      <c r="AI1604" s="567"/>
      <c r="AJ1604" s="568"/>
      <c r="AK1604" s="569"/>
      <c r="AL1604" s="605"/>
      <c r="AM1604" s="605"/>
      <c r="AN1604" s="605"/>
      <c r="AO1604" s="605"/>
      <c r="AP1604" s="605"/>
      <c r="AQ1604" s="605"/>
      <c r="AR1604" s="605"/>
      <c r="AS1604" s="605"/>
      <c r="AT1604" s="605"/>
      <c r="AU1604" s="605"/>
      <c r="AV1604" s="605"/>
      <c r="AW1604" s="605"/>
      <c r="AX1604" s="605"/>
      <c r="AY1604" s="605"/>
      <c r="AZ1604" s="605"/>
      <c r="BA1604" s="605"/>
      <c r="BB1604" s="605"/>
      <c r="BC1604" s="605"/>
      <c r="BD1604" s="664"/>
      <c r="BE1604" s="664"/>
      <c r="BF1604" s="664"/>
      <c r="BG1604" s="664"/>
      <c r="BH1604" s="664"/>
    </row>
    <row r="1605" spans="1:60" s="419" customFormat="1" ht="20.25" customHeight="1" x14ac:dyDescent="0.2">
      <c r="A1605" s="2221"/>
      <c r="B1605" s="107" t="s">
        <v>1315</v>
      </c>
      <c r="C1605" s="672" t="s">
        <v>154</v>
      </c>
      <c r="D1605" s="673" t="s">
        <v>1286</v>
      </c>
      <c r="E1605" s="669">
        <v>15</v>
      </c>
      <c r="F1605" s="805">
        <v>15</v>
      </c>
      <c r="G1605" s="116" t="s">
        <v>321</v>
      </c>
      <c r="H1605" s="81" t="s">
        <v>412</v>
      </c>
      <c r="I1605" s="576"/>
      <c r="J1605" s="576"/>
      <c r="K1605" s="576"/>
      <c r="L1605" s="576"/>
      <c r="M1605" s="576"/>
      <c r="N1605" s="576"/>
      <c r="O1605" s="576"/>
      <c r="P1605" s="576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  <c r="AA1605" s="576"/>
      <c r="AB1605" s="605"/>
      <c r="AC1605" s="605"/>
      <c r="AD1605" s="605"/>
      <c r="AE1605" s="605"/>
      <c r="AF1605" s="605"/>
      <c r="AG1605" s="605"/>
      <c r="AH1605" s="605"/>
      <c r="AI1605" s="567"/>
      <c r="AJ1605" s="568"/>
      <c r="AK1605" s="569"/>
      <c r="AL1605" s="605"/>
      <c r="AM1605" s="605"/>
      <c r="AN1605" s="605"/>
      <c r="AO1605" s="605"/>
      <c r="AP1605" s="605"/>
      <c r="AQ1605" s="605"/>
      <c r="AR1605" s="605"/>
      <c r="AS1605" s="605"/>
      <c r="AT1605" s="605"/>
      <c r="AU1605" s="605"/>
      <c r="AV1605" s="605"/>
      <c r="AW1605" s="605"/>
      <c r="AX1605" s="605"/>
      <c r="AY1605" s="605"/>
      <c r="AZ1605" s="605"/>
      <c r="BA1605" s="605"/>
      <c r="BB1605" s="605"/>
      <c r="BC1605" s="605"/>
      <c r="BD1605" s="664"/>
      <c r="BE1605" s="664"/>
      <c r="BF1605" s="664"/>
      <c r="BG1605" s="664"/>
      <c r="BH1605" s="664"/>
    </row>
    <row r="1606" spans="1:60" s="419" customFormat="1" ht="20.25" customHeight="1" x14ac:dyDescent="0.2">
      <c r="A1606" s="2221"/>
      <c r="B1606" s="107" t="s">
        <v>1315</v>
      </c>
      <c r="C1606" s="672" t="s">
        <v>155</v>
      </c>
      <c r="D1606" s="673" t="s">
        <v>1287</v>
      </c>
      <c r="E1606" s="669">
        <v>30</v>
      </c>
      <c r="F1606" s="805">
        <v>30</v>
      </c>
      <c r="G1606" s="670"/>
      <c r="H1606" s="109" t="s">
        <v>635</v>
      </c>
      <c r="I1606" s="576"/>
      <c r="J1606" s="576"/>
      <c r="K1606" s="576"/>
      <c r="L1606" s="576"/>
      <c r="M1606" s="576"/>
      <c r="N1606" s="576"/>
      <c r="O1606" s="576"/>
      <c r="P1606" s="576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  <c r="AA1606" s="576"/>
      <c r="AB1606" s="605"/>
      <c r="AC1606" s="605"/>
      <c r="AD1606" s="605"/>
      <c r="AE1606" s="605"/>
      <c r="AF1606" s="605"/>
      <c r="AG1606" s="605"/>
      <c r="AH1606" s="605"/>
      <c r="AI1606" s="567"/>
      <c r="AJ1606" s="568"/>
      <c r="AK1606" s="569"/>
      <c r="AL1606" s="605"/>
      <c r="AM1606" s="605"/>
      <c r="AN1606" s="605"/>
      <c r="AO1606" s="605"/>
      <c r="AP1606" s="605"/>
      <c r="AQ1606" s="605"/>
      <c r="AR1606" s="605"/>
      <c r="AS1606" s="605"/>
      <c r="AT1606" s="605"/>
      <c r="AU1606" s="605"/>
      <c r="AV1606" s="605"/>
      <c r="AW1606" s="605"/>
      <c r="AX1606" s="605"/>
      <c r="AY1606" s="605"/>
      <c r="AZ1606" s="605"/>
      <c r="BA1606" s="605"/>
      <c r="BB1606" s="605"/>
      <c r="BC1606" s="605"/>
      <c r="BD1606" s="664"/>
      <c r="BE1606" s="664"/>
      <c r="BF1606" s="664"/>
      <c r="BG1606" s="664"/>
      <c r="BH1606" s="664"/>
    </row>
    <row r="1607" spans="1:60" s="419" customFormat="1" ht="20.25" customHeight="1" x14ac:dyDescent="0.2">
      <c r="A1607" s="2221"/>
      <c r="B1607" s="107" t="s">
        <v>1315</v>
      </c>
      <c r="C1607" s="672" t="s">
        <v>156</v>
      </c>
      <c r="D1607" s="673" t="s">
        <v>1288</v>
      </c>
      <c r="E1607" s="669">
        <v>45</v>
      </c>
      <c r="F1607" s="805">
        <v>45</v>
      </c>
      <c r="G1607" s="670"/>
      <c r="H1607" s="109" t="s">
        <v>635</v>
      </c>
      <c r="I1607" s="576"/>
      <c r="J1607" s="576"/>
      <c r="K1607" s="576"/>
      <c r="L1607" s="576"/>
      <c r="M1607" s="576"/>
      <c r="N1607" s="576"/>
      <c r="O1607" s="576"/>
      <c r="P1607" s="576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  <c r="AA1607" s="576"/>
      <c r="AB1607" s="605"/>
      <c r="AC1607" s="605"/>
      <c r="AD1607" s="605"/>
      <c r="AE1607" s="605"/>
      <c r="AF1607" s="605"/>
      <c r="AG1607" s="605"/>
      <c r="AH1607" s="605"/>
      <c r="AI1607" s="567"/>
      <c r="AJ1607" s="568"/>
      <c r="AK1607" s="569"/>
      <c r="AL1607" s="605"/>
      <c r="AM1607" s="605"/>
      <c r="AN1607" s="605"/>
      <c r="AO1607" s="605"/>
      <c r="AP1607" s="605"/>
      <c r="AQ1607" s="605"/>
      <c r="AR1607" s="605"/>
      <c r="AS1607" s="605"/>
      <c r="AT1607" s="605"/>
      <c r="AU1607" s="605"/>
      <c r="AV1607" s="605"/>
      <c r="AW1607" s="605"/>
      <c r="AX1607" s="605"/>
      <c r="AY1607" s="605"/>
      <c r="AZ1607" s="605"/>
      <c r="BA1607" s="605"/>
      <c r="BB1607" s="605"/>
      <c r="BC1607" s="605"/>
      <c r="BD1607" s="664"/>
      <c r="BE1607" s="664"/>
      <c r="BF1607" s="664"/>
      <c r="BG1607" s="664"/>
      <c r="BH1607" s="664"/>
    </row>
    <row r="1608" spans="1:60" s="419" customFormat="1" ht="20.25" customHeight="1" x14ac:dyDescent="0.2">
      <c r="A1608" s="2221"/>
      <c r="B1608" s="107" t="s">
        <v>1315</v>
      </c>
      <c r="C1608" s="672" t="s">
        <v>157</v>
      </c>
      <c r="D1608" s="673" t="s">
        <v>124</v>
      </c>
      <c r="E1608" s="669">
        <v>45</v>
      </c>
      <c r="F1608" s="805">
        <v>45</v>
      </c>
      <c r="G1608" s="670"/>
      <c r="H1608" s="109" t="s">
        <v>635</v>
      </c>
      <c r="I1608" s="576"/>
      <c r="J1608" s="576"/>
      <c r="K1608" s="576"/>
      <c r="L1608" s="576"/>
      <c r="M1608" s="576"/>
      <c r="N1608" s="576"/>
      <c r="O1608" s="576"/>
      <c r="P1608" s="576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  <c r="AA1608" s="576"/>
      <c r="AB1608" s="605"/>
      <c r="AC1608" s="605"/>
      <c r="AD1608" s="605"/>
      <c r="AE1608" s="605"/>
      <c r="AF1608" s="605"/>
      <c r="AG1608" s="605"/>
      <c r="AH1608" s="605"/>
      <c r="AI1608" s="567"/>
      <c r="AJ1608" s="568"/>
      <c r="AK1608" s="569"/>
      <c r="AL1608" s="605"/>
      <c r="AM1608" s="605"/>
      <c r="AN1608" s="605"/>
      <c r="AO1608" s="605"/>
      <c r="AP1608" s="605"/>
      <c r="AQ1608" s="605"/>
      <c r="AR1608" s="605"/>
      <c r="AS1608" s="605"/>
      <c r="AT1608" s="605"/>
      <c r="AU1608" s="605"/>
      <c r="AV1608" s="605"/>
      <c r="AW1608" s="605"/>
      <c r="AX1608" s="605"/>
      <c r="AY1608" s="605"/>
      <c r="AZ1608" s="605"/>
      <c r="BA1608" s="605"/>
      <c r="BB1608" s="605"/>
      <c r="BC1608" s="605"/>
      <c r="BD1608" s="664"/>
      <c r="BE1608" s="664"/>
      <c r="BF1608" s="664"/>
      <c r="BG1608" s="664"/>
      <c r="BH1608" s="664"/>
    </row>
    <row r="1609" spans="1:60" ht="20.25" customHeight="1" x14ac:dyDescent="0.25">
      <c r="A1609" s="2221"/>
      <c r="B1609" s="825" t="s">
        <v>1315</v>
      </c>
      <c r="C1609" s="139" t="s">
        <v>158</v>
      </c>
      <c r="D1609" s="160" t="s">
        <v>852</v>
      </c>
      <c r="E1609" s="108">
        <v>90</v>
      </c>
      <c r="F1609" s="763">
        <v>90</v>
      </c>
      <c r="G1609" s="108" t="s">
        <v>372</v>
      </c>
      <c r="H1609" s="141" t="s">
        <v>142</v>
      </c>
      <c r="I1609" s="109">
        <v>0</v>
      </c>
      <c r="J1609" s="109"/>
      <c r="K1609" s="109"/>
      <c r="L1609" s="109">
        <v>30</v>
      </c>
      <c r="M1609" s="109">
        <v>30</v>
      </c>
      <c r="N1609" s="81">
        <v>30</v>
      </c>
      <c r="O1609" s="81"/>
      <c r="P1609" s="92"/>
      <c r="Q1609" s="92"/>
      <c r="R1609" s="92"/>
      <c r="S1609" s="92"/>
      <c r="T1609" s="92"/>
      <c r="U1609" s="92"/>
      <c r="V1609" s="92"/>
      <c r="W1609" s="92"/>
      <c r="X1609" s="92"/>
      <c r="Y1609" s="92"/>
      <c r="Z1609" s="92"/>
      <c r="AA1609" s="92"/>
      <c r="AB1609" s="92"/>
      <c r="AC1609" s="92"/>
      <c r="AD1609" s="92"/>
      <c r="AE1609" s="92"/>
      <c r="AF1609" s="92"/>
      <c r="AG1609" s="92"/>
      <c r="AH1609" s="92"/>
      <c r="AI1609" s="202"/>
      <c r="AJ1609" s="203"/>
      <c r="AK1609" s="204"/>
      <c r="AM1609" s="92"/>
      <c r="AN1609" s="92"/>
      <c r="AO1609" s="92"/>
      <c r="AP1609" s="92"/>
      <c r="AQ1609" s="92"/>
      <c r="AR1609" s="92"/>
      <c r="AS1609" s="92"/>
      <c r="AT1609" s="92"/>
      <c r="AU1609" s="92"/>
      <c r="AV1609" s="92"/>
      <c r="AW1609" s="92"/>
      <c r="AX1609" s="92"/>
      <c r="AY1609" s="92"/>
      <c r="AZ1609" s="92"/>
      <c r="BA1609" s="92"/>
      <c r="BB1609" s="92"/>
      <c r="BC1609" s="92"/>
      <c r="BD1609" s="199"/>
      <c r="BH1609" s="150"/>
    </row>
    <row r="1610" spans="1:60" s="419" customFormat="1" ht="20.25" customHeight="1" x14ac:dyDescent="0.2">
      <c r="A1610" s="2221"/>
      <c r="B1610" s="107" t="s">
        <v>1315</v>
      </c>
      <c r="C1610" s="672" t="s">
        <v>630</v>
      </c>
      <c r="D1610" s="673" t="s">
        <v>59</v>
      </c>
      <c r="E1610" s="674">
        <v>30</v>
      </c>
      <c r="F1610" s="806">
        <v>30</v>
      </c>
      <c r="G1610" s="116" t="s">
        <v>321</v>
      </c>
      <c r="H1610" s="81" t="s">
        <v>412</v>
      </c>
      <c r="I1610" s="576"/>
      <c r="J1610" s="576"/>
      <c r="K1610" s="576"/>
      <c r="L1610" s="576"/>
      <c r="M1610" s="576"/>
      <c r="N1610" s="576"/>
      <c r="O1610" s="576"/>
      <c r="P1610" s="576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  <c r="AA1610" s="576"/>
      <c r="AB1610" s="605"/>
      <c r="AC1610" s="605"/>
      <c r="AD1610" s="605"/>
      <c r="AE1610" s="605"/>
      <c r="AF1610" s="605"/>
      <c r="AG1610" s="605"/>
      <c r="AH1610" s="605"/>
      <c r="AI1610" s="567"/>
      <c r="AJ1610" s="568"/>
      <c r="AK1610" s="569"/>
      <c r="AL1610" s="605"/>
      <c r="AM1610" s="605"/>
      <c r="AN1610" s="605"/>
      <c r="AO1610" s="605"/>
      <c r="AP1610" s="605"/>
      <c r="AQ1610" s="605"/>
      <c r="AR1610" s="605"/>
      <c r="AS1610" s="605"/>
      <c r="AT1610" s="605"/>
      <c r="AU1610" s="605"/>
      <c r="AV1610" s="605"/>
      <c r="AW1610" s="605"/>
      <c r="AX1610" s="605"/>
      <c r="AY1610" s="605"/>
      <c r="AZ1610" s="605"/>
      <c r="BA1610" s="605"/>
      <c r="BB1610" s="605"/>
      <c r="BC1610" s="605"/>
      <c r="BD1610" s="664"/>
      <c r="BE1610" s="664"/>
      <c r="BF1610" s="664"/>
      <c r="BG1610" s="664"/>
      <c r="BH1610" s="664"/>
    </row>
    <row r="1611" spans="1:60" s="419" customFormat="1" ht="20.25" customHeight="1" x14ac:dyDescent="0.2">
      <c r="A1611" s="2221"/>
      <c r="B1611" s="107" t="s">
        <v>1315</v>
      </c>
      <c r="C1611" s="666" t="s">
        <v>631</v>
      </c>
      <c r="D1611" s="667" t="s">
        <v>1290</v>
      </c>
      <c r="E1611" s="668">
        <v>60</v>
      </c>
      <c r="F1611" s="804">
        <v>60</v>
      </c>
      <c r="G1611" s="143" t="s">
        <v>325</v>
      </c>
      <c r="H1611" s="109" t="s">
        <v>346</v>
      </c>
      <c r="I1611" s="576"/>
      <c r="J1611" s="576"/>
      <c r="K1611" s="576"/>
      <c r="L1611" s="109"/>
      <c r="M1611" s="109"/>
      <c r="N1611" s="576">
        <v>15</v>
      </c>
      <c r="O1611" s="576">
        <v>15</v>
      </c>
      <c r="P1611" s="576">
        <v>15</v>
      </c>
      <c r="Q1611" s="576">
        <v>15</v>
      </c>
      <c r="R1611" s="576"/>
      <c r="S1611" s="576"/>
      <c r="T1611" s="576"/>
      <c r="U1611" s="576"/>
      <c r="V1611" s="576"/>
      <c r="W1611" s="576"/>
      <c r="X1611" s="576"/>
      <c r="Y1611" s="576"/>
      <c r="Z1611" s="576"/>
      <c r="AA1611" s="576"/>
      <c r="AB1611" s="605"/>
      <c r="AC1611" s="605"/>
      <c r="AD1611" s="605"/>
      <c r="AE1611" s="605"/>
      <c r="AF1611" s="605"/>
      <c r="AG1611" s="605"/>
      <c r="AH1611" s="605"/>
      <c r="AI1611" s="567"/>
      <c r="AJ1611" s="568"/>
      <c r="AK1611" s="569"/>
      <c r="AL1611" s="605"/>
      <c r="AM1611" s="605"/>
      <c r="AN1611" s="605"/>
      <c r="AO1611" s="605"/>
      <c r="AP1611" s="605"/>
      <c r="AQ1611" s="605"/>
      <c r="AR1611" s="605"/>
      <c r="AS1611" s="605"/>
      <c r="AT1611" s="605"/>
      <c r="AU1611" s="605"/>
      <c r="AV1611" s="605"/>
      <c r="AW1611" s="605"/>
      <c r="AX1611" s="605"/>
      <c r="AY1611" s="605"/>
      <c r="AZ1611" s="605"/>
      <c r="BA1611" s="605"/>
      <c r="BB1611" s="605"/>
      <c r="BC1611" s="605"/>
      <c r="BD1611" s="664"/>
      <c r="BE1611" s="664"/>
      <c r="BF1611" s="664"/>
      <c r="BG1611" s="664"/>
      <c r="BH1611" s="664"/>
    </row>
    <row r="1612" spans="1:60" s="419" customFormat="1" ht="20.25" customHeight="1" x14ac:dyDescent="0.2">
      <c r="A1612" s="2221"/>
      <c r="B1612" s="107" t="s">
        <v>1315</v>
      </c>
      <c r="C1612" s="666" t="s">
        <v>632</v>
      </c>
      <c r="D1612" s="667" t="s">
        <v>1291</v>
      </c>
      <c r="E1612" s="668">
        <v>30</v>
      </c>
      <c r="F1612" s="804">
        <v>30</v>
      </c>
      <c r="G1612" s="143" t="s">
        <v>325</v>
      </c>
      <c r="H1612" s="109" t="s">
        <v>346</v>
      </c>
      <c r="I1612" s="576"/>
      <c r="J1612" s="576">
        <v>9</v>
      </c>
      <c r="K1612" s="576">
        <v>9</v>
      </c>
      <c r="L1612" s="576">
        <v>9</v>
      </c>
      <c r="M1612" s="576">
        <v>3</v>
      </c>
      <c r="N1612" s="576"/>
      <c r="O1612" s="576"/>
      <c r="P1612" s="576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  <c r="AA1612" s="576"/>
      <c r="AB1612" s="605"/>
      <c r="AC1612" s="605"/>
      <c r="AD1612" s="605"/>
      <c r="AE1612" s="605"/>
      <c r="AF1612" s="605"/>
      <c r="AG1612" s="605"/>
      <c r="AH1612" s="605"/>
      <c r="AI1612" s="567"/>
      <c r="AJ1612" s="568"/>
      <c r="AK1612" s="569"/>
      <c r="AL1612" s="605"/>
      <c r="AM1612" s="605"/>
      <c r="AN1612" s="605"/>
      <c r="AO1612" s="605"/>
      <c r="AP1612" s="605"/>
      <c r="AQ1612" s="605"/>
      <c r="AR1612" s="605"/>
      <c r="AS1612" s="605"/>
      <c r="AT1612" s="605"/>
      <c r="AU1612" s="605"/>
      <c r="AV1612" s="605"/>
      <c r="AW1612" s="605"/>
      <c r="AX1612" s="605"/>
      <c r="AY1612" s="605"/>
      <c r="AZ1612" s="605"/>
      <c r="BA1612" s="605"/>
      <c r="BB1612" s="605"/>
      <c r="BC1612" s="605"/>
      <c r="BD1612" s="664"/>
      <c r="BE1612" s="664"/>
      <c r="BF1612" s="664"/>
      <c r="BG1612" s="664"/>
      <c r="BH1612" s="664"/>
    </row>
    <row r="1613" spans="1:60" s="419" customFormat="1" ht="20.25" customHeight="1" x14ac:dyDescent="0.2">
      <c r="A1613" s="2221"/>
      <c r="B1613" s="107" t="s">
        <v>1315</v>
      </c>
      <c r="C1613" s="666" t="s">
        <v>162</v>
      </c>
      <c r="D1613" s="667" t="s">
        <v>1292</v>
      </c>
      <c r="E1613" s="668">
        <v>30</v>
      </c>
      <c r="F1613" s="804">
        <v>30</v>
      </c>
      <c r="G1613" s="143" t="s">
        <v>325</v>
      </c>
      <c r="H1613" s="109" t="s">
        <v>346</v>
      </c>
      <c r="I1613" s="576"/>
      <c r="J1613" s="576"/>
      <c r="K1613" s="576"/>
      <c r="L1613" s="576"/>
      <c r="M1613" s="576"/>
      <c r="N1613" s="576"/>
      <c r="O1613" s="576"/>
      <c r="P1613" s="109"/>
      <c r="Q1613" s="109"/>
      <c r="R1613" s="576">
        <v>15</v>
      </c>
      <c r="S1613" s="576">
        <v>15</v>
      </c>
      <c r="T1613" s="576"/>
      <c r="U1613" s="576"/>
      <c r="V1613" s="576"/>
      <c r="W1613" s="576"/>
      <c r="X1613" s="576"/>
      <c r="Y1613" s="576"/>
      <c r="Z1613" s="576"/>
      <c r="AA1613" s="576"/>
      <c r="AB1613" s="605"/>
      <c r="AC1613" s="605"/>
      <c r="AD1613" s="605"/>
      <c r="AE1613" s="605"/>
      <c r="AF1613" s="605"/>
      <c r="AG1613" s="605"/>
      <c r="AH1613" s="605"/>
      <c r="AI1613" s="567"/>
      <c r="AJ1613" s="568"/>
      <c r="AK1613" s="569"/>
      <c r="AL1613" s="605"/>
      <c r="AM1613" s="605"/>
      <c r="AN1613" s="605"/>
      <c r="AO1613" s="605"/>
      <c r="AP1613" s="605"/>
      <c r="AQ1613" s="605"/>
      <c r="AR1613" s="605"/>
      <c r="AS1613" s="605"/>
      <c r="AT1613" s="605"/>
      <c r="AU1613" s="605"/>
      <c r="AV1613" s="605"/>
      <c r="AW1613" s="605"/>
      <c r="AX1613" s="605"/>
      <c r="AY1613" s="605"/>
      <c r="AZ1613" s="605"/>
      <c r="BA1613" s="605"/>
      <c r="BB1613" s="605"/>
      <c r="BC1613" s="605"/>
      <c r="BD1613" s="664"/>
      <c r="BE1613" s="664"/>
      <c r="BF1613" s="664"/>
      <c r="BG1613" s="664"/>
      <c r="BH1613" s="664"/>
    </row>
    <row r="1614" spans="1:60" s="419" customFormat="1" ht="20.25" customHeight="1" x14ac:dyDescent="0.2">
      <c r="A1614" s="2221"/>
      <c r="B1614" s="107" t="s">
        <v>1315</v>
      </c>
      <c r="C1614" s="666" t="s">
        <v>119</v>
      </c>
      <c r="D1614" s="667" t="s">
        <v>991</v>
      </c>
      <c r="E1614" s="668">
        <v>45</v>
      </c>
      <c r="F1614" s="804">
        <v>45</v>
      </c>
      <c r="G1614" s="143" t="s">
        <v>325</v>
      </c>
      <c r="H1614" s="109" t="s">
        <v>346</v>
      </c>
      <c r="I1614" s="576"/>
      <c r="J1614" s="576"/>
      <c r="K1614" s="576"/>
      <c r="L1614" s="576"/>
      <c r="M1614" s="576"/>
      <c r="N1614" s="576"/>
      <c r="O1614" s="576"/>
      <c r="P1614" s="109"/>
      <c r="Q1614" s="109"/>
      <c r="R1614" s="576"/>
      <c r="S1614" s="576"/>
      <c r="T1614" s="576">
        <v>15</v>
      </c>
      <c r="U1614" s="576">
        <v>15</v>
      </c>
      <c r="V1614" s="576"/>
      <c r="W1614" s="576"/>
      <c r="X1614" s="576"/>
      <c r="Y1614" s="576"/>
      <c r="Z1614" s="576"/>
      <c r="AA1614" s="576"/>
      <c r="AB1614" s="605"/>
      <c r="AC1614" s="605"/>
      <c r="AD1614" s="605"/>
      <c r="AE1614" s="605"/>
      <c r="AF1614" s="605"/>
      <c r="AG1614" s="605"/>
      <c r="AH1614" s="605"/>
      <c r="AI1614" s="567"/>
      <c r="AJ1614" s="568"/>
      <c r="AK1614" s="569"/>
      <c r="AL1614" s="605"/>
      <c r="AM1614" s="605"/>
      <c r="AN1614" s="605"/>
      <c r="AO1614" s="605"/>
      <c r="AP1614" s="605"/>
      <c r="AQ1614" s="605"/>
      <c r="AR1614" s="605"/>
      <c r="AS1614" s="605"/>
      <c r="AT1614" s="605"/>
      <c r="AU1614" s="605"/>
      <c r="AV1614" s="605"/>
      <c r="AW1614" s="605"/>
      <c r="AX1614" s="605"/>
      <c r="AY1614" s="605"/>
      <c r="AZ1614" s="605"/>
      <c r="BA1614" s="605"/>
      <c r="BB1614" s="605"/>
      <c r="BC1614" s="605"/>
      <c r="BD1614" s="664"/>
      <c r="BE1614" s="664"/>
      <c r="BF1614" s="664"/>
      <c r="BG1614" s="664"/>
      <c r="BH1614" s="664"/>
    </row>
    <row r="1615" spans="1:60" s="419" customFormat="1" ht="20.25" customHeight="1" x14ac:dyDescent="0.2">
      <c r="A1615" s="2221"/>
      <c r="B1615" s="107" t="s">
        <v>1315</v>
      </c>
      <c r="C1615" s="666" t="s">
        <v>163</v>
      </c>
      <c r="D1615" s="667" t="s">
        <v>1274</v>
      </c>
      <c r="E1615" s="668">
        <v>30</v>
      </c>
      <c r="F1615" s="804">
        <v>30</v>
      </c>
      <c r="G1615" s="143" t="s">
        <v>325</v>
      </c>
      <c r="H1615" s="109" t="s">
        <v>346</v>
      </c>
      <c r="I1615" s="576"/>
      <c r="J1615" s="576">
        <v>9</v>
      </c>
      <c r="K1615" s="576">
        <v>9</v>
      </c>
      <c r="L1615" s="576">
        <v>9</v>
      </c>
      <c r="M1615" s="576">
        <v>3</v>
      </c>
      <c r="N1615" s="576"/>
      <c r="O1615" s="576"/>
      <c r="P1615" s="576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  <c r="AA1615" s="576"/>
      <c r="AB1615" s="605"/>
      <c r="AC1615" s="605"/>
      <c r="AD1615" s="605"/>
      <c r="AE1615" s="605"/>
      <c r="AF1615" s="605"/>
      <c r="AG1615" s="605"/>
      <c r="AH1615" s="605"/>
      <c r="AI1615" s="567"/>
      <c r="AJ1615" s="568"/>
      <c r="AK1615" s="569"/>
      <c r="AL1615" s="605"/>
      <c r="AM1615" s="605"/>
      <c r="AN1615" s="605"/>
      <c r="AO1615" s="605"/>
      <c r="AP1615" s="605"/>
      <c r="AQ1615" s="605"/>
      <c r="AR1615" s="605"/>
      <c r="AS1615" s="605"/>
      <c r="AT1615" s="605"/>
      <c r="AU1615" s="605"/>
      <c r="AV1615" s="605"/>
      <c r="AW1615" s="605"/>
      <c r="AX1615" s="605"/>
      <c r="AY1615" s="605"/>
      <c r="AZ1615" s="605"/>
      <c r="BA1615" s="605"/>
      <c r="BB1615" s="605"/>
      <c r="BC1615" s="605"/>
      <c r="BD1615" s="664"/>
      <c r="BE1615" s="664"/>
      <c r="BF1615" s="664"/>
      <c r="BG1615" s="664"/>
      <c r="BH1615" s="664"/>
    </row>
    <row r="1616" spans="1:60" s="419" customFormat="1" ht="20.25" customHeight="1" x14ac:dyDescent="0.2">
      <c r="A1616" s="2221"/>
      <c r="B1616" s="107" t="s">
        <v>1315</v>
      </c>
      <c r="C1616" s="666" t="s">
        <v>164</v>
      </c>
      <c r="D1616" s="667" t="s">
        <v>966</v>
      </c>
      <c r="E1616" s="668">
        <v>30</v>
      </c>
      <c r="F1616" s="804">
        <v>30</v>
      </c>
      <c r="G1616" s="143" t="s">
        <v>361</v>
      </c>
      <c r="H1616" s="109" t="s">
        <v>360</v>
      </c>
      <c r="I1616" s="576">
        <v>30</v>
      </c>
      <c r="J1616" s="576"/>
      <c r="K1616" s="576"/>
      <c r="L1616" s="576"/>
      <c r="M1616" s="576"/>
      <c r="N1616" s="576"/>
      <c r="O1616" s="576"/>
      <c r="P1616" s="576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  <c r="AA1616" s="576"/>
      <c r="AB1616" s="605"/>
      <c r="AC1616" s="605"/>
      <c r="AD1616" s="605"/>
      <c r="AE1616" s="605"/>
      <c r="AF1616" s="605"/>
      <c r="AG1616" s="605"/>
      <c r="AH1616" s="605"/>
      <c r="AI1616" s="567"/>
      <c r="AJ1616" s="568"/>
      <c r="AK1616" s="569"/>
      <c r="AL1616" s="605"/>
      <c r="AM1616" s="605"/>
      <c r="AN1616" s="605"/>
      <c r="AO1616" s="605"/>
      <c r="AP1616" s="605"/>
      <c r="AQ1616" s="605"/>
      <c r="AR1616" s="605"/>
      <c r="AS1616" s="605"/>
      <c r="AT1616" s="605"/>
      <c r="AU1616" s="605"/>
      <c r="AV1616" s="605"/>
      <c r="AW1616" s="605"/>
      <c r="AX1616" s="605"/>
      <c r="AY1616" s="605"/>
      <c r="AZ1616" s="605"/>
      <c r="BA1616" s="605"/>
      <c r="BB1616" s="605"/>
      <c r="BC1616" s="605"/>
      <c r="BD1616" s="664"/>
      <c r="BE1616" s="664"/>
      <c r="BF1616" s="664"/>
      <c r="BG1616" s="664"/>
      <c r="BH1616" s="664"/>
    </row>
    <row r="1617" spans="1:60" s="419" customFormat="1" ht="20.25" customHeight="1" x14ac:dyDescent="0.2">
      <c r="A1617" s="2221"/>
      <c r="B1617" s="107" t="s">
        <v>1315</v>
      </c>
      <c r="C1617" s="666" t="s">
        <v>67</v>
      </c>
      <c r="D1617" s="667" t="s">
        <v>1275</v>
      </c>
      <c r="E1617" s="669">
        <v>60</v>
      </c>
      <c r="F1617" s="805">
        <v>60</v>
      </c>
      <c r="G1617" s="143" t="s">
        <v>356</v>
      </c>
      <c r="H1617" s="109" t="s">
        <v>355</v>
      </c>
      <c r="I1617" s="576"/>
      <c r="J1617" s="576"/>
      <c r="K1617" s="576"/>
      <c r="L1617" s="576"/>
      <c r="M1617" s="576"/>
      <c r="N1617" s="576"/>
      <c r="O1617" s="576"/>
      <c r="P1617" s="576"/>
      <c r="Q1617" s="576"/>
      <c r="R1617" s="576"/>
      <c r="S1617" s="576"/>
      <c r="T1617" s="576"/>
      <c r="U1617" s="576"/>
      <c r="V1617" s="576">
        <v>20</v>
      </c>
      <c r="W1617" s="576">
        <v>20</v>
      </c>
      <c r="X1617" s="576">
        <v>20</v>
      </c>
      <c r="Y1617" s="576"/>
      <c r="Z1617" s="576"/>
      <c r="AA1617" s="576"/>
      <c r="AB1617" s="605"/>
      <c r="AC1617" s="605"/>
      <c r="AD1617" s="605"/>
      <c r="AE1617" s="605"/>
      <c r="AF1617" s="605"/>
      <c r="AG1617" s="605"/>
      <c r="AH1617" s="605"/>
      <c r="AI1617" s="567"/>
      <c r="AJ1617" s="568"/>
      <c r="AK1617" s="569"/>
      <c r="AL1617" s="605"/>
      <c r="AM1617" s="605"/>
      <c r="AN1617" s="605"/>
      <c r="AO1617" s="605"/>
      <c r="AP1617" s="605"/>
      <c r="AQ1617" s="605"/>
      <c r="AR1617" s="605"/>
      <c r="AS1617" s="605"/>
      <c r="AT1617" s="605"/>
      <c r="AU1617" s="605"/>
      <c r="AV1617" s="605"/>
      <c r="AW1617" s="605"/>
      <c r="AX1617" s="605"/>
      <c r="AY1617" s="605"/>
      <c r="AZ1617" s="605"/>
      <c r="BA1617" s="605"/>
      <c r="BB1617" s="605"/>
      <c r="BC1617" s="605"/>
      <c r="BD1617" s="664"/>
      <c r="BE1617" s="664"/>
      <c r="BF1617" s="664"/>
      <c r="BG1617" s="664"/>
      <c r="BH1617" s="664"/>
    </row>
    <row r="1618" spans="1:60" s="419" customFormat="1" ht="20.25" customHeight="1" x14ac:dyDescent="0.2">
      <c r="A1618" s="2221"/>
      <c r="B1618" s="107" t="s">
        <v>1315</v>
      </c>
      <c r="C1618" s="666" t="s">
        <v>98</v>
      </c>
      <c r="D1618" s="667" t="s">
        <v>1293</v>
      </c>
      <c r="E1618" s="669">
        <v>90</v>
      </c>
      <c r="F1618" s="805">
        <v>90</v>
      </c>
      <c r="G1618" s="109" t="s">
        <v>365</v>
      </c>
      <c r="H1618" s="109" t="s">
        <v>364</v>
      </c>
      <c r="I1618" s="576"/>
      <c r="J1618" s="576"/>
      <c r="K1618" s="576"/>
      <c r="L1618" s="576"/>
      <c r="M1618" s="576"/>
      <c r="N1618" s="576"/>
      <c r="O1618" s="576"/>
      <c r="P1618" s="576"/>
      <c r="Q1618" s="576"/>
      <c r="R1618" s="576"/>
      <c r="S1618" s="576"/>
      <c r="T1618" s="576"/>
      <c r="U1618" s="576"/>
      <c r="V1618" s="576"/>
      <c r="W1618" s="576"/>
      <c r="X1618" s="576"/>
      <c r="Y1618" s="576">
        <v>20</v>
      </c>
      <c r="Z1618" s="576">
        <v>20</v>
      </c>
      <c r="AA1618" s="576">
        <v>20</v>
      </c>
      <c r="AB1618" s="605">
        <v>30</v>
      </c>
      <c r="AC1618" s="605"/>
      <c r="AD1618" s="605"/>
      <c r="AE1618" s="605"/>
      <c r="AF1618" s="605"/>
      <c r="AG1618" s="605"/>
      <c r="AH1618" s="605"/>
      <c r="AI1618" s="567"/>
      <c r="AJ1618" s="568"/>
      <c r="AK1618" s="569"/>
      <c r="AL1618" s="605"/>
      <c r="AM1618" s="605"/>
      <c r="AN1618" s="605"/>
      <c r="AO1618" s="605"/>
      <c r="AP1618" s="605"/>
      <c r="AQ1618" s="605"/>
      <c r="AR1618" s="605"/>
      <c r="AS1618" s="605"/>
      <c r="AT1618" s="605"/>
      <c r="AU1618" s="605"/>
      <c r="AV1618" s="605"/>
      <c r="AW1618" s="605"/>
      <c r="AX1618" s="605"/>
      <c r="AY1618" s="605"/>
      <c r="AZ1618" s="605"/>
      <c r="BA1618" s="605"/>
      <c r="BB1618" s="605"/>
      <c r="BC1618" s="605"/>
      <c r="BD1618" s="664"/>
      <c r="BE1618" s="664"/>
      <c r="BF1618" s="664"/>
      <c r="BG1618" s="664"/>
      <c r="BH1618" s="664"/>
    </row>
    <row r="1619" spans="1:60" s="419" customFormat="1" ht="20.25" customHeight="1" x14ac:dyDescent="0.2">
      <c r="A1619" s="2221"/>
      <c r="B1619" s="107" t="s">
        <v>1315</v>
      </c>
      <c r="C1619" s="666" t="s">
        <v>47</v>
      </c>
      <c r="D1619" s="671" t="s">
        <v>1294</v>
      </c>
      <c r="E1619" s="669">
        <v>60</v>
      </c>
      <c r="F1619" s="805">
        <v>60</v>
      </c>
      <c r="G1619" s="109" t="s">
        <v>365</v>
      </c>
      <c r="H1619" s="109" t="s">
        <v>364</v>
      </c>
      <c r="I1619" s="576"/>
      <c r="J1619" s="576"/>
      <c r="K1619" s="576"/>
      <c r="L1619" s="576"/>
      <c r="M1619" s="576"/>
      <c r="N1619" s="576"/>
      <c r="O1619" s="576"/>
      <c r="P1619" s="576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  <c r="AA1619" s="576"/>
      <c r="AB1619" s="605"/>
      <c r="AC1619" s="605">
        <v>20</v>
      </c>
      <c r="AD1619" s="605">
        <v>20</v>
      </c>
      <c r="AE1619" s="605">
        <v>20</v>
      </c>
      <c r="AF1619" s="605"/>
      <c r="AG1619" s="605"/>
      <c r="AH1619" s="605"/>
      <c r="AI1619" s="567"/>
      <c r="AJ1619" s="568"/>
      <c r="AK1619" s="569"/>
      <c r="AL1619" s="605"/>
      <c r="AM1619" s="605"/>
      <c r="AN1619" s="605"/>
      <c r="AO1619" s="605"/>
      <c r="AP1619" s="605"/>
      <c r="AQ1619" s="605"/>
      <c r="AR1619" s="605"/>
      <c r="AS1619" s="605"/>
      <c r="AT1619" s="605"/>
      <c r="AU1619" s="605"/>
      <c r="AV1619" s="605"/>
      <c r="AW1619" s="605"/>
      <c r="AX1619" s="605"/>
      <c r="AY1619" s="605"/>
      <c r="AZ1619" s="605"/>
      <c r="BA1619" s="605"/>
      <c r="BB1619" s="605"/>
      <c r="BC1619" s="605"/>
      <c r="BD1619" s="664"/>
      <c r="BE1619" s="664"/>
      <c r="BF1619" s="664"/>
      <c r="BG1619" s="664"/>
      <c r="BH1619" s="664"/>
    </row>
    <row r="1620" spans="1:60" s="419" customFormat="1" ht="20.25" customHeight="1" x14ac:dyDescent="0.2">
      <c r="A1620" s="2221"/>
      <c r="B1620" s="107" t="s">
        <v>1315</v>
      </c>
      <c r="C1620" s="666" t="s">
        <v>49</v>
      </c>
      <c r="D1620" s="667" t="s">
        <v>1295</v>
      </c>
      <c r="E1620" s="653">
        <v>180</v>
      </c>
      <c r="F1620" s="800">
        <v>180</v>
      </c>
      <c r="G1620" s="109" t="s">
        <v>1316</v>
      </c>
      <c r="H1620" s="109" t="s">
        <v>1317</v>
      </c>
      <c r="I1620" s="576"/>
      <c r="J1620" s="576"/>
      <c r="K1620" s="576"/>
      <c r="L1620" s="576"/>
      <c r="M1620" s="576"/>
      <c r="N1620" s="576"/>
      <c r="O1620" s="576"/>
      <c r="P1620" s="576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  <c r="AA1620" s="576"/>
      <c r="AB1620" s="605"/>
      <c r="AC1620" s="605"/>
      <c r="AD1620" s="605"/>
      <c r="AE1620" s="605"/>
      <c r="AF1620" s="605">
        <v>20</v>
      </c>
      <c r="AG1620" s="605">
        <v>20</v>
      </c>
      <c r="AH1620" s="605">
        <v>20</v>
      </c>
      <c r="AI1620" s="567"/>
      <c r="AJ1620" s="568"/>
      <c r="AK1620" s="569"/>
      <c r="AL1620" s="605">
        <v>20</v>
      </c>
      <c r="AM1620" s="605">
        <v>20</v>
      </c>
      <c r="AN1620" s="605">
        <v>20</v>
      </c>
      <c r="AO1620" s="605">
        <v>20</v>
      </c>
      <c r="AP1620" s="605">
        <v>20</v>
      </c>
      <c r="AQ1620" s="605">
        <v>20</v>
      </c>
      <c r="AR1620" s="605"/>
      <c r="AS1620" s="605"/>
      <c r="AT1620" s="605"/>
      <c r="AU1620" s="605"/>
      <c r="AV1620" s="605"/>
      <c r="AW1620" s="605"/>
      <c r="AX1620" s="605"/>
      <c r="AY1620" s="605"/>
      <c r="AZ1620" s="605"/>
      <c r="BA1620" s="605"/>
      <c r="BB1620" s="605"/>
      <c r="BC1620" s="605"/>
      <c r="BD1620" s="664"/>
      <c r="BE1620" s="664"/>
      <c r="BF1620" s="664"/>
      <c r="BG1620" s="664"/>
      <c r="BH1620" s="664"/>
    </row>
    <row r="1621" spans="1:60" s="419" customFormat="1" ht="20.25" customHeight="1" x14ac:dyDescent="0.2">
      <c r="A1621" s="2221"/>
      <c r="B1621" s="107" t="s">
        <v>1315</v>
      </c>
      <c r="C1621" s="666" t="s">
        <v>50</v>
      </c>
      <c r="D1621" s="667" t="s">
        <v>1296</v>
      </c>
      <c r="E1621" s="653">
        <v>120</v>
      </c>
      <c r="F1621" s="800">
        <v>120</v>
      </c>
      <c r="G1621" s="109" t="s">
        <v>349</v>
      </c>
      <c r="H1621" s="109" t="s">
        <v>348</v>
      </c>
      <c r="I1621" s="576"/>
      <c r="J1621" s="576"/>
      <c r="K1621" s="576"/>
      <c r="L1621" s="576"/>
      <c r="M1621" s="576"/>
      <c r="N1621" s="576"/>
      <c r="O1621" s="576"/>
      <c r="P1621" s="576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  <c r="AA1621" s="576"/>
      <c r="AB1621" s="605"/>
      <c r="AC1621" s="605"/>
      <c r="AD1621" s="605"/>
      <c r="AE1621" s="605"/>
      <c r="AF1621" s="605"/>
      <c r="AG1621" s="605"/>
      <c r="AH1621" s="605"/>
      <c r="AI1621" s="567"/>
      <c r="AJ1621" s="568"/>
      <c r="AK1621" s="569"/>
      <c r="AL1621" s="605"/>
      <c r="AM1621" s="605"/>
      <c r="AN1621" s="605"/>
      <c r="AO1621" s="605"/>
      <c r="AP1621" s="605"/>
      <c r="AQ1621" s="605"/>
      <c r="AR1621" s="605">
        <v>20</v>
      </c>
      <c r="AS1621" s="605">
        <v>20</v>
      </c>
      <c r="AT1621" s="605">
        <v>20</v>
      </c>
      <c r="AU1621" s="605">
        <v>30</v>
      </c>
      <c r="AV1621" s="605">
        <v>30</v>
      </c>
      <c r="AW1621" s="605"/>
      <c r="AX1621" s="605"/>
      <c r="AY1621" s="605"/>
      <c r="AZ1621" s="605"/>
      <c r="BA1621" s="605"/>
      <c r="BB1621" s="605"/>
      <c r="BC1621" s="605"/>
      <c r="BD1621" s="664"/>
      <c r="BE1621" s="664"/>
      <c r="BF1621" s="664"/>
      <c r="BG1621" s="664"/>
      <c r="BH1621" s="664"/>
    </row>
    <row r="1622" spans="1:60" s="419" customFormat="1" ht="20.25" customHeight="1" x14ac:dyDescent="0.2">
      <c r="A1622" s="2221"/>
      <c r="B1622" s="107" t="s">
        <v>1315</v>
      </c>
      <c r="C1622" s="666" t="s">
        <v>68</v>
      </c>
      <c r="D1622" s="667" t="s">
        <v>1297</v>
      </c>
      <c r="E1622" s="653">
        <v>90</v>
      </c>
      <c r="F1622" s="800">
        <v>90</v>
      </c>
      <c r="G1622" s="109" t="s">
        <v>367</v>
      </c>
      <c r="H1622" s="109" t="s">
        <v>366</v>
      </c>
      <c r="I1622" s="576"/>
      <c r="J1622" s="576"/>
      <c r="K1622" s="576"/>
      <c r="L1622" s="576"/>
      <c r="M1622" s="576"/>
      <c r="N1622" s="576"/>
      <c r="O1622" s="576"/>
      <c r="P1622" s="576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  <c r="AA1622" s="576"/>
      <c r="AB1622" s="605"/>
      <c r="AC1622" s="605"/>
      <c r="AD1622" s="605"/>
      <c r="AE1622" s="605"/>
      <c r="AF1622" s="605"/>
      <c r="AG1622" s="605"/>
      <c r="AH1622" s="605"/>
      <c r="AI1622" s="567"/>
      <c r="AJ1622" s="568"/>
      <c r="AK1622" s="569"/>
      <c r="AL1622" s="605"/>
      <c r="AM1622" s="605"/>
      <c r="AN1622" s="605"/>
      <c r="AO1622" s="605"/>
      <c r="AP1622" s="605"/>
      <c r="AQ1622" s="605"/>
      <c r="AR1622" s="605"/>
      <c r="AS1622" s="605"/>
      <c r="AT1622" s="605"/>
      <c r="AU1622" s="605"/>
      <c r="AV1622" s="605"/>
      <c r="AW1622" s="605">
        <v>10</v>
      </c>
      <c r="AX1622" s="605">
        <v>20</v>
      </c>
      <c r="AY1622" s="605">
        <v>20</v>
      </c>
      <c r="AZ1622" s="605">
        <v>20</v>
      </c>
      <c r="BA1622" s="605">
        <v>20</v>
      </c>
      <c r="BB1622" s="605"/>
      <c r="BC1622" s="605"/>
      <c r="BD1622" s="664"/>
      <c r="BE1622" s="664"/>
      <c r="BF1622" s="664"/>
      <c r="BG1622" s="664"/>
      <c r="BH1622" s="664"/>
    </row>
    <row r="1623" spans="1:60" s="419" customFormat="1" ht="20.25" customHeight="1" x14ac:dyDescent="0.2">
      <c r="A1623" s="2221"/>
      <c r="B1623" s="107" t="s">
        <v>1315</v>
      </c>
      <c r="C1623" s="675" t="s">
        <v>51</v>
      </c>
      <c r="D1623" s="676" t="s">
        <v>1298</v>
      </c>
      <c r="E1623" s="653">
        <v>90</v>
      </c>
      <c r="F1623" s="800">
        <v>90</v>
      </c>
      <c r="G1623" s="109" t="s">
        <v>367</v>
      </c>
      <c r="H1623" s="109" t="s">
        <v>366</v>
      </c>
      <c r="I1623" s="576"/>
      <c r="J1623" s="576"/>
      <c r="K1623" s="576"/>
      <c r="L1623" s="576"/>
      <c r="M1623" s="576"/>
      <c r="N1623" s="576"/>
      <c r="O1623" s="576"/>
      <c r="P1623" s="576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  <c r="AA1623" s="576"/>
      <c r="AB1623" s="605"/>
      <c r="AC1623" s="605"/>
      <c r="AD1623" s="605"/>
      <c r="AE1623" s="605"/>
      <c r="AF1623" s="605"/>
      <c r="AG1623" s="605"/>
      <c r="AH1623" s="605"/>
      <c r="AI1623" s="567"/>
      <c r="AJ1623" s="568"/>
      <c r="AK1623" s="569"/>
      <c r="AL1623" s="605"/>
      <c r="AM1623" s="605"/>
      <c r="AN1623" s="605"/>
      <c r="AO1623" s="605"/>
      <c r="AP1623" s="605"/>
      <c r="AQ1623" s="605"/>
      <c r="AR1623" s="605"/>
      <c r="AS1623" s="605"/>
      <c r="AT1623" s="605"/>
      <c r="AU1623" s="605"/>
      <c r="AV1623" s="605"/>
      <c r="AW1623" s="605"/>
      <c r="AX1623" s="605"/>
      <c r="AY1623" s="605"/>
      <c r="AZ1623" s="605"/>
      <c r="BA1623" s="605"/>
      <c r="BB1623" s="605">
        <v>30</v>
      </c>
      <c r="BC1623" s="605">
        <v>20</v>
      </c>
      <c r="BD1623" s="664">
        <v>20</v>
      </c>
      <c r="BE1623" s="664">
        <v>20</v>
      </c>
      <c r="BF1623" s="664"/>
      <c r="BG1623" s="664"/>
      <c r="BH1623" s="664"/>
    </row>
    <row r="1624" spans="1:60" s="419" customFormat="1" ht="20.25" customHeight="1" x14ac:dyDescent="0.2">
      <c r="A1624" s="2222"/>
      <c r="B1624" s="424"/>
      <c r="C1624" s="600"/>
      <c r="D1624" s="95" t="s">
        <v>843</v>
      </c>
      <c r="E1624" s="652">
        <f>SUM(E1604:E1623)</f>
        <v>1200</v>
      </c>
      <c r="F1624" s="799">
        <f>SUM(F1604:F1623)</f>
        <v>1200</v>
      </c>
      <c r="G1624" s="215"/>
      <c r="H1624" s="215"/>
      <c r="I1624" s="601"/>
      <c r="J1624" s="601">
        <f t="shared" ref="J1624:AH1624" si="136">SUM(J1604:J1623)</f>
        <v>18</v>
      </c>
      <c r="K1624" s="601">
        <f t="shared" si="136"/>
        <v>18</v>
      </c>
      <c r="L1624" s="601">
        <f t="shared" si="136"/>
        <v>48</v>
      </c>
      <c r="M1624" s="601">
        <f t="shared" si="136"/>
        <v>36</v>
      </c>
      <c r="N1624" s="601">
        <f t="shared" si="136"/>
        <v>45</v>
      </c>
      <c r="O1624" s="601">
        <f t="shared" si="136"/>
        <v>15</v>
      </c>
      <c r="P1624" s="601">
        <f t="shared" si="136"/>
        <v>15</v>
      </c>
      <c r="Q1624" s="601">
        <f t="shared" si="136"/>
        <v>15</v>
      </c>
      <c r="R1624" s="601">
        <f t="shared" si="136"/>
        <v>15</v>
      </c>
      <c r="S1624" s="601">
        <f t="shared" si="136"/>
        <v>15</v>
      </c>
      <c r="T1624" s="601">
        <f t="shared" si="136"/>
        <v>15</v>
      </c>
      <c r="U1624" s="601">
        <f t="shared" si="136"/>
        <v>15</v>
      </c>
      <c r="V1624" s="601">
        <f t="shared" si="136"/>
        <v>20</v>
      </c>
      <c r="W1624" s="601">
        <f t="shared" si="136"/>
        <v>20</v>
      </c>
      <c r="X1624" s="601">
        <f t="shared" si="136"/>
        <v>20</v>
      </c>
      <c r="Y1624" s="601">
        <f t="shared" si="136"/>
        <v>20</v>
      </c>
      <c r="Z1624" s="601">
        <f t="shared" si="136"/>
        <v>20</v>
      </c>
      <c r="AA1624" s="601">
        <f t="shared" si="136"/>
        <v>20</v>
      </c>
      <c r="AB1624" s="601">
        <f t="shared" si="136"/>
        <v>30</v>
      </c>
      <c r="AC1624" s="601">
        <f t="shared" si="136"/>
        <v>20</v>
      </c>
      <c r="AD1624" s="601">
        <f t="shared" si="136"/>
        <v>20</v>
      </c>
      <c r="AE1624" s="601">
        <f t="shared" si="136"/>
        <v>20</v>
      </c>
      <c r="AF1624" s="601">
        <f t="shared" si="136"/>
        <v>20</v>
      </c>
      <c r="AG1624" s="601">
        <f t="shared" si="136"/>
        <v>20</v>
      </c>
      <c r="AH1624" s="601">
        <f t="shared" si="136"/>
        <v>20</v>
      </c>
      <c r="AI1624" s="567"/>
      <c r="AJ1624" s="568"/>
      <c r="AK1624" s="569"/>
      <c r="AL1624" s="601">
        <f t="shared" ref="AL1624:BH1624" si="137">SUM(AL1604:AL1623)</f>
        <v>20</v>
      </c>
      <c r="AM1624" s="601">
        <f t="shared" si="137"/>
        <v>20</v>
      </c>
      <c r="AN1624" s="601">
        <f t="shared" si="137"/>
        <v>20</v>
      </c>
      <c r="AO1624" s="601">
        <f t="shared" si="137"/>
        <v>20</v>
      </c>
      <c r="AP1624" s="601">
        <f t="shared" si="137"/>
        <v>20</v>
      </c>
      <c r="AQ1624" s="601">
        <f t="shared" si="137"/>
        <v>20</v>
      </c>
      <c r="AR1624" s="601">
        <f t="shared" si="137"/>
        <v>20</v>
      </c>
      <c r="AS1624" s="601">
        <f t="shared" si="137"/>
        <v>20</v>
      </c>
      <c r="AT1624" s="601">
        <f t="shared" si="137"/>
        <v>20</v>
      </c>
      <c r="AU1624" s="601">
        <f t="shared" si="137"/>
        <v>30</v>
      </c>
      <c r="AV1624" s="601">
        <f t="shared" si="137"/>
        <v>30</v>
      </c>
      <c r="AW1624" s="601">
        <f t="shared" si="137"/>
        <v>10</v>
      </c>
      <c r="AX1624" s="601">
        <f t="shared" si="137"/>
        <v>20</v>
      </c>
      <c r="AY1624" s="601">
        <f t="shared" si="137"/>
        <v>20</v>
      </c>
      <c r="AZ1624" s="601">
        <f t="shared" si="137"/>
        <v>20</v>
      </c>
      <c r="BA1624" s="601">
        <f t="shared" si="137"/>
        <v>20</v>
      </c>
      <c r="BB1624" s="601">
        <f t="shared" si="137"/>
        <v>30</v>
      </c>
      <c r="BC1624" s="601">
        <f t="shared" si="137"/>
        <v>20</v>
      </c>
      <c r="BD1624" s="618">
        <f t="shared" si="137"/>
        <v>20</v>
      </c>
      <c r="BE1624" s="619">
        <f t="shared" si="137"/>
        <v>20</v>
      </c>
      <c r="BF1624" s="619">
        <f t="shared" si="137"/>
        <v>0</v>
      </c>
      <c r="BG1624" s="619">
        <f t="shared" si="137"/>
        <v>0</v>
      </c>
      <c r="BH1624" s="620">
        <f t="shared" si="137"/>
        <v>0</v>
      </c>
    </row>
    <row r="1625" spans="1:60" s="419" customFormat="1" ht="20.25" customHeight="1" x14ac:dyDescent="0.2">
      <c r="A1625" s="2223">
        <v>3</v>
      </c>
      <c r="B1625" s="107" t="s">
        <v>1849</v>
      </c>
      <c r="C1625" s="613" t="s">
        <v>141</v>
      </c>
      <c r="D1625" s="576" t="s">
        <v>148</v>
      </c>
      <c r="E1625" s="108">
        <v>75</v>
      </c>
      <c r="F1625" s="763">
        <v>75</v>
      </c>
      <c r="G1625" s="143"/>
      <c r="H1625" s="109" t="s">
        <v>415</v>
      </c>
      <c r="I1625" s="576"/>
      <c r="J1625" s="576"/>
      <c r="K1625" s="576"/>
      <c r="L1625" s="576"/>
      <c r="M1625" s="576"/>
      <c r="N1625" s="576"/>
      <c r="O1625" s="576"/>
      <c r="P1625" s="576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  <c r="AA1625" s="576"/>
      <c r="AB1625" s="605"/>
      <c r="AC1625" s="605"/>
      <c r="AD1625" s="605"/>
      <c r="AE1625" s="605"/>
      <c r="AF1625" s="605"/>
      <c r="AG1625" s="605"/>
      <c r="AH1625" s="605"/>
      <c r="AI1625" s="567"/>
      <c r="AJ1625" s="568"/>
      <c r="AK1625" s="569"/>
      <c r="AL1625" s="605"/>
      <c r="AM1625" s="605"/>
      <c r="AN1625" s="605"/>
      <c r="AO1625" s="605"/>
      <c r="AP1625" s="605"/>
      <c r="AQ1625" s="605"/>
      <c r="AR1625" s="605"/>
      <c r="AS1625" s="605"/>
      <c r="AT1625" s="605"/>
      <c r="AU1625" s="605"/>
      <c r="AV1625" s="605"/>
      <c r="AW1625" s="605"/>
      <c r="AX1625" s="605"/>
      <c r="AY1625" s="605"/>
      <c r="AZ1625" s="605"/>
      <c r="BA1625" s="605"/>
      <c r="BB1625" s="605"/>
      <c r="BC1625" s="605"/>
      <c r="BD1625" s="664"/>
      <c r="BE1625" s="664"/>
      <c r="BF1625" s="664"/>
      <c r="BG1625" s="664"/>
      <c r="BH1625" s="664"/>
    </row>
    <row r="1626" spans="1:60" s="419" customFormat="1" ht="20.25" customHeight="1" x14ac:dyDescent="0.2">
      <c r="A1626" s="2221"/>
      <c r="B1626" s="107" t="s">
        <v>1849</v>
      </c>
      <c r="C1626" s="613" t="s">
        <v>135</v>
      </c>
      <c r="D1626" s="576" t="s">
        <v>136</v>
      </c>
      <c r="E1626" s="108">
        <v>30</v>
      </c>
      <c r="F1626" s="763">
        <v>30</v>
      </c>
      <c r="G1626" s="670"/>
      <c r="H1626" s="109" t="s">
        <v>415</v>
      </c>
      <c r="I1626" s="576"/>
      <c r="J1626" s="576"/>
      <c r="K1626" s="576"/>
      <c r="L1626" s="576"/>
      <c r="M1626" s="576"/>
      <c r="N1626" s="576"/>
      <c r="O1626" s="576"/>
      <c r="P1626" s="576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  <c r="AA1626" s="576"/>
      <c r="AB1626" s="605"/>
      <c r="AC1626" s="605"/>
      <c r="AD1626" s="605"/>
      <c r="AE1626" s="605"/>
      <c r="AF1626" s="605"/>
      <c r="AG1626" s="605"/>
      <c r="AH1626" s="605"/>
      <c r="AI1626" s="567"/>
      <c r="AJ1626" s="568"/>
      <c r="AK1626" s="569"/>
      <c r="AL1626" s="605"/>
      <c r="AM1626" s="605"/>
      <c r="AN1626" s="605"/>
      <c r="AO1626" s="605"/>
      <c r="AP1626" s="605"/>
      <c r="AQ1626" s="605"/>
      <c r="AR1626" s="605"/>
      <c r="AS1626" s="605"/>
      <c r="AT1626" s="605"/>
      <c r="AU1626" s="605"/>
      <c r="AV1626" s="605"/>
      <c r="AW1626" s="605"/>
      <c r="AX1626" s="605"/>
      <c r="AY1626" s="605"/>
      <c r="AZ1626" s="605"/>
      <c r="BA1626" s="605"/>
      <c r="BB1626" s="605"/>
      <c r="BC1626" s="605"/>
      <c r="BD1626" s="664"/>
      <c r="BE1626" s="664"/>
      <c r="BF1626" s="664"/>
      <c r="BG1626" s="664"/>
      <c r="BH1626" s="664"/>
    </row>
    <row r="1627" spans="1:60" s="419" customFormat="1" ht="20.25" customHeight="1" x14ac:dyDescent="0.2">
      <c r="A1627" s="2221"/>
      <c r="B1627" s="107" t="s">
        <v>1849</v>
      </c>
      <c r="C1627" s="613" t="s">
        <v>138</v>
      </c>
      <c r="D1627" s="576" t="s">
        <v>149</v>
      </c>
      <c r="E1627" s="108">
        <v>60</v>
      </c>
      <c r="F1627" s="763">
        <v>60</v>
      </c>
      <c r="G1627" s="670"/>
      <c r="H1627" s="109" t="s">
        <v>635</v>
      </c>
      <c r="I1627" s="576"/>
      <c r="J1627" s="576"/>
      <c r="K1627" s="576"/>
      <c r="L1627" s="576"/>
      <c r="M1627" s="576"/>
      <c r="N1627" s="576"/>
      <c r="O1627" s="576"/>
      <c r="P1627" s="576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  <c r="AA1627" s="576"/>
      <c r="AB1627" s="605"/>
      <c r="AC1627" s="605"/>
      <c r="AD1627" s="605"/>
      <c r="AE1627" s="605"/>
      <c r="AF1627" s="605"/>
      <c r="AG1627" s="605"/>
      <c r="AH1627" s="605"/>
      <c r="AI1627" s="567"/>
      <c r="AJ1627" s="568"/>
      <c r="AK1627" s="569"/>
      <c r="AL1627" s="605"/>
      <c r="AM1627" s="605"/>
      <c r="AN1627" s="605"/>
      <c r="AO1627" s="605"/>
      <c r="AP1627" s="605"/>
      <c r="AQ1627" s="605"/>
      <c r="AR1627" s="605"/>
      <c r="AS1627" s="605"/>
      <c r="AT1627" s="605"/>
      <c r="AU1627" s="605"/>
      <c r="AV1627" s="605"/>
      <c r="AW1627" s="605"/>
      <c r="AX1627" s="605"/>
      <c r="AY1627" s="605"/>
      <c r="AZ1627" s="605"/>
      <c r="BA1627" s="605"/>
      <c r="BB1627" s="605"/>
      <c r="BC1627" s="605"/>
      <c r="BD1627" s="664"/>
      <c r="BE1627" s="664"/>
      <c r="BF1627" s="664"/>
      <c r="BG1627" s="664"/>
      <c r="BH1627" s="664"/>
    </row>
    <row r="1628" spans="1:60" s="419" customFormat="1" ht="20.25" customHeight="1" x14ac:dyDescent="0.2">
      <c r="A1628" s="2221"/>
      <c r="B1628" s="107" t="s">
        <v>1849</v>
      </c>
      <c r="C1628" s="613" t="s">
        <v>128</v>
      </c>
      <c r="D1628" s="576" t="s">
        <v>1318</v>
      </c>
      <c r="E1628" s="108">
        <v>75</v>
      </c>
      <c r="F1628" s="763">
        <v>75</v>
      </c>
      <c r="G1628" s="670"/>
      <c r="H1628" s="109" t="s">
        <v>635</v>
      </c>
      <c r="I1628" s="576"/>
      <c r="J1628" s="576"/>
      <c r="K1628" s="576"/>
      <c r="L1628" s="576"/>
      <c r="M1628" s="576"/>
      <c r="N1628" s="576"/>
      <c r="O1628" s="576"/>
      <c r="P1628" s="576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  <c r="AA1628" s="576"/>
      <c r="AB1628" s="605"/>
      <c r="AC1628" s="605"/>
      <c r="AD1628" s="605"/>
      <c r="AE1628" s="605"/>
      <c r="AF1628" s="605"/>
      <c r="AG1628" s="605"/>
      <c r="AH1628" s="605"/>
      <c r="AI1628" s="567"/>
      <c r="AJ1628" s="568"/>
      <c r="AK1628" s="569"/>
      <c r="AL1628" s="605"/>
      <c r="AM1628" s="605"/>
      <c r="AN1628" s="605"/>
      <c r="AO1628" s="605"/>
      <c r="AP1628" s="605"/>
      <c r="AQ1628" s="605"/>
      <c r="AR1628" s="605"/>
      <c r="AS1628" s="605"/>
      <c r="AT1628" s="605"/>
      <c r="AU1628" s="605"/>
      <c r="AV1628" s="605"/>
      <c r="AW1628" s="605"/>
      <c r="AX1628" s="605"/>
      <c r="AY1628" s="605"/>
      <c r="AZ1628" s="605"/>
      <c r="BA1628" s="605"/>
      <c r="BB1628" s="605"/>
      <c r="BC1628" s="605"/>
      <c r="BD1628" s="664"/>
      <c r="BE1628" s="664"/>
      <c r="BF1628" s="664"/>
      <c r="BG1628" s="664"/>
      <c r="BH1628" s="664"/>
    </row>
    <row r="1629" spans="1:60" s="419" customFormat="1" ht="20.25" customHeight="1" x14ac:dyDescent="0.2">
      <c r="A1629" s="2221"/>
      <c r="B1629" s="107" t="s">
        <v>1849</v>
      </c>
      <c r="C1629" s="613" t="s">
        <v>123</v>
      </c>
      <c r="D1629" s="576" t="s">
        <v>124</v>
      </c>
      <c r="E1629" s="108">
        <v>75</v>
      </c>
      <c r="F1629" s="763">
        <v>75</v>
      </c>
      <c r="G1629" s="670"/>
      <c r="H1629" s="109" t="s">
        <v>635</v>
      </c>
      <c r="I1629" s="576"/>
      <c r="J1629" s="576"/>
      <c r="K1629" s="576"/>
      <c r="L1629" s="576"/>
      <c r="M1629" s="576"/>
      <c r="N1629" s="576"/>
      <c r="O1629" s="576"/>
      <c r="P1629" s="576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  <c r="AA1629" s="576"/>
      <c r="AB1629" s="605"/>
      <c r="AC1629" s="605"/>
      <c r="AD1629" s="605"/>
      <c r="AE1629" s="605"/>
      <c r="AF1629" s="605"/>
      <c r="AG1629" s="605"/>
      <c r="AH1629" s="605"/>
      <c r="AI1629" s="567"/>
      <c r="AJ1629" s="568"/>
      <c r="AK1629" s="569"/>
      <c r="AL1629" s="605"/>
      <c r="AM1629" s="605"/>
      <c r="AN1629" s="605"/>
      <c r="AO1629" s="605"/>
      <c r="AP1629" s="605"/>
      <c r="AQ1629" s="605"/>
      <c r="AR1629" s="605"/>
      <c r="AS1629" s="605"/>
      <c r="AT1629" s="605"/>
      <c r="AU1629" s="605"/>
      <c r="AV1629" s="605"/>
      <c r="AW1629" s="605"/>
      <c r="AX1629" s="605"/>
      <c r="AY1629" s="605"/>
      <c r="AZ1629" s="605"/>
      <c r="BA1629" s="605"/>
      <c r="BB1629" s="605"/>
      <c r="BC1629" s="605"/>
      <c r="BD1629" s="664"/>
      <c r="BE1629" s="664"/>
      <c r="BF1629" s="664"/>
      <c r="BG1629" s="664"/>
      <c r="BH1629" s="664"/>
    </row>
    <row r="1630" spans="1:60" s="419" customFormat="1" ht="20.25" customHeight="1" x14ac:dyDescent="0.2">
      <c r="A1630" s="2221"/>
      <c r="B1630" s="107" t="s">
        <v>1849</v>
      </c>
      <c r="C1630" s="613" t="s">
        <v>129</v>
      </c>
      <c r="D1630" s="576" t="s">
        <v>1289</v>
      </c>
      <c r="E1630" s="108">
        <v>120</v>
      </c>
      <c r="F1630" s="763">
        <v>120</v>
      </c>
      <c r="G1630" s="670"/>
      <c r="H1630" s="109" t="s">
        <v>635</v>
      </c>
      <c r="I1630" s="576"/>
      <c r="J1630" s="576"/>
      <c r="K1630" s="576"/>
      <c r="L1630" s="576"/>
      <c r="M1630" s="576"/>
      <c r="N1630" s="576"/>
      <c r="O1630" s="576"/>
      <c r="P1630" s="576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  <c r="AA1630" s="576"/>
      <c r="AB1630" s="605"/>
      <c r="AC1630" s="605"/>
      <c r="AD1630" s="605"/>
      <c r="AE1630" s="605"/>
      <c r="AF1630" s="605"/>
      <c r="AG1630" s="605"/>
      <c r="AH1630" s="605"/>
      <c r="AI1630" s="567"/>
      <c r="AJ1630" s="568"/>
      <c r="AK1630" s="569"/>
      <c r="AL1630" s="605"/>
      <c r="AM1630" s="605"/>
      <c r="AN1630" s="605"/>
      <c r="AO1630" s="605"/>
      <c r="AP1630" s="605"/>
      <c r="AQ1630" s="605"/>
      <c r="AR1630" s="605"/>
      <c r="AS1630" s="605"/>
      <c r="AT1630" s="605"/>
      <c r="AU1630" s="605"/>
      <c r="AV1630" s="605"/>
      <c r="AW1630" s="605"/>
      <c r="AX1630" s="605"/>
      <c r="AY1630" s="605"/>
      <c r="AZ1630" s="605"/>
      <c r="BA1630" s="605"/>
      <c r="BB1630" s="605"/>
      <c r="BC1630" s="605"/>
      <c r="BD1630" s="664"/>
      <c r="BE1630" s="664"/>
      <c r="BF1630" s="664"/>
      <c r="BG1630" s="664"/>
      <c r="BH1630" s="664"/>
    </row>
    <row r="1631" spans="1:60" s="419" customFormat="1" ht="20.25" customHeight="1" x14ac:dyDescent="0.2">
      <c r="A1631" s="2221"/>
      <c r="B1631" s="107" t="s">
        <v>1849</v>
      </c>
      <c r="C1631" s="613" t="s">
        <v>92</v>
      </c>
      <c r="D1631" s="576" t="s">
        <v>59</v>
      </c>
      <c r="E1631" s="77">
        <v>30</v>
      </c>
      <c r="F1631" s="794">
        <v>30</v>
      </c>
      <c r="G1631" s="670"/>
      <c r="H1631" s="109" t="s">
        <v>415</v>
      </c>
      <c r="I1631" s="576"/>
      <c r="J1631" s="576"/>
      <c r="K1631" s="576"/>
      <c r="L1631" s="576"/>
      <c r="M1631" s="576"/>
      <c r="N1631" s="576"/>
      <c r="O1631" s="576"/>
      <c r="P1631" s="576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  <c r="AA1631" s="576"/>
      <c r="AB1631" s="605"/>
      <c r="AC1631" s="605"/>
      <c r="AD1631" s="605"/>
      <c r="AE1631" s="605"/>
      <c r="AF1631" s="605"/>
      <c r="AG1631" s="605"/>
      <c r="AH1631" s="605"/>
      <c r="AI1631" s="567"/>
      <c r="AJ1631" s="568"/>
      <c r="AK1631" s="569"/>
      <c r="AL1631" s="605"/>
      <c r="AM1631" s="605"/>
      <c r="AN1631" s="605"/>
      <c r="AO1631" s="605"/>
      <c r="AP1631" s="605"/>
      <c r="AQ1631" s="605"/>
      <c r="AR1631" s="605"/>
      <c r="AS1631" s="605"/>
      <c r="AT1631" s="605"/>
      <c r="AU1631" s="605"/>
      <c r="AV1631" s="605"/>
      <c r="AW1631" s="605"/>
      <c r="AX1631" s="605"/>
      <c r="AY1631" s="605"/>
      <c r="AZ1631" s="605"/>
      <c r="BA1631" s="605"/>
      <c r="BB1631" s="605"/>
      <c r="BC1631" s="605"/>
      <c r="BD1631" s="664"/>
      <c r="BE1631" s="664"/>
      <c r="BF1631" s="664"/>
      <c r="BG1631" s="664"/>
      <c r="BH1631" s="664"/>
    </row>
    <row r="1632" spans="1:60" s="419" customFormat="1" ht="20.25" customHeight="1" x14ac:dyDescent="0.2">
      <c r="A1632" s="2221"/>
      <c r="B1632" s="107" t="s">
        <v>1849</v>
      </c>
      <c r="C1632" s="666" t="s">
        <v>94</v>
      </c>
      <c r="D1632" s="667" t="s">
        <v>1319</v>
      </c>
      <c r="E1632" s="668">
        <v>60</v>
      </c>
      <c r="F1632" s="804">
        <v>60</v>
      </c>
      <c r="G1632" s="670" t="s">
        <v>353</v>
      </c>
      <c r="H1632" s="109" t="s">
        <v>354</v>
      </c>
      <c r="I1632" s="576"/>
      <c r="J1632" s="576"/>
      <c r="K1632" s="576"/>
      <c r="L1632" s="576"/>
      <c r="M1632" s="576"/>
      <c r="N1632" s="576"/>
      <c r="O1632" s="576"/>
      <c r="P1632" s="576"/>
      <c r="Q1632" s="576"/>
      <c r="R1632" s="576"/>
      <c r="S1632" s="576"/>
      <c r="T1632" s="576"/>
      <c r="U1632" s="576"/>
      <c r="V1632" s="576"/>
      <c r="W1632" s="576">
        <v>25</v>
      </c>
      <c r="X1632" s="576">
        <v>25</v>
      </c>
      <c r="Y1632" s="576">
        <v>10</v>
      </c>
      <c r="Z1632" s="576"/>
      <c r="AA1632" s="576"/>
      <c r="AB1632" s="605"/>
      <c r="AC1632" s="605"/>
      <c r="AD1632" s="605"/>
      <c r="AE1632" s="605"/>
      <c r="AF1632" s="605"/>
      <c r="AG1632" s="605"/>
      <c r="AH1632" s="605"/>
      <c r="AI1632" s="567"/>
      <c r="AJ1632" s="568"/>
      <c r="AK1632" s="569"/>
      <c r="AL1632" s="605"/>
      <c r="AM1632" s="605"/>
      <c r="AN1632" s="605"/>
      <c r="AO1632" s="605"/>
      <c r="AP1632" s="605"/>
      <c r="AQ1632" s="605"/>
      <c r="AR1632" s="605"/>
      <c r="AS1632" s="605"/>
      <c r="AT1632" s="605"/>
      <c r="AU1632" s="605"/>
      <c r="AV1632" s="605"/>
      <c r="AW1632" s="605"/>
      <c r="AX1632" s="605"/>
      <c r="AY1632" s="605"/>
      <c r="AZ1632" s="605"/>
      <c r="BA1632" s="605"/>
      <c r="BB1632" s="605"/>
      <c r="BC1632" s="605"/>
      <c r="BD1632" s="664"/>
      <c r="BE1632" s="664"/>
      <c r="BF1632" s="664"/>
      <c r="BG1632" s="664"/>
      <c r="BH1632" s="664"/>
    </row>
    <row r="1633" spans="1:60" s="419" customFormat="1" ht="20.25" customHeight="1" x14ac:dyDescent="0.2">
      <c r="A1633" s="2221"/>
      <c r="B1633" s="107" t="s">
        <v>1849</v>
      </c>
      <c r="C1633" s="666" t="s">
        <v>95</v>
      </c>
      <c r="D1633" s="667" t="s">
        <v>1291</v>
      </c>
      <c r="E1633" s="668">
        <v>30</v>
      </c>
      <c r="F1633" s="804">
        <v>30</v>
      </c>
      <c r="G1633" s="670" t="s">
        <v>353</v>
      </c>
      <c r="H1633" s="109" t="s">
        <v>354</v>
      </c>
      <c r="I1633" s="576"/>
      <c r="J1633" s="576"/>
      <c r="K1633" s="576"/>
      <c r="L1633" s="576"/>
      <c r="M1633" s="576"/>
      <c r="N1633" s="576"/>
      <c r="O1633" s="576"/>
      <c r="P1633" s="576"/>
      <c r="Q1633" s="576"/>
      <c r="R1633" s="576"/>
      <c r="S1633" s="576"/>
      <c r="T1633" s="576"/>
      <c r="U1633" s="576"/>
      <c r="V1633" s="576"/>
      <c r="W1633" s="576"/>
      <c r="X1633" s="576"/>
      <c r="Y1633" s="576">
        <v>15</v>
      </c>
      <c r="Z1633" s="576">
        <v>15</v>
      </c>
      <c r="AA1633" s="576"/>
      <c r="AB1633" s="605"/>
      <c r="AC1633" s="605"/>
      <c r="AD1633" s="605"/>
      <c r="AE1633" s="605"/>
      <c r="AF1633" s="605"/>
      <c r="AG1633" s="605"/>
      <c r="AH1633" s="605"/>
      <c r="AI1633" s="567"/>
      <c r="AJ1633" s="568"/>
      <c r="AK1633" s="569"/>
      <c r="AL1633" s="605"/>
      <c r="AM1633" s="605"/>
      <c r="AN1633" s="605"/>
      <c r="AO1633" s="605"/>
      <c r="AP1633" s="605"/>
      <c r="AQ1633" s="605"/>
      <c r="AR1633" s="605"/>
      <c r="AS1633" s="605"/>
      <c r="AT1633" s="605"/>
      <c r="AU1633" s="605"/>
      <c r="AV1633" s="605"/>
      <c r="AW1633" s="605"/>
      <c r="AX1633" s="605"/>
      <c r="AY1633" s="605"/>
      <c r="AZ1633" s="605"/>
      <c r="BA1633" s="605"/>
      <c r="BB1633" s="605"/>
      <c r="BC1633" s="605"/>
      <c r="BD1633" s="664"/>
      <c r="BE1633" s="664"/>
      <c r="BF1633" s="664"/>
      <c r="BG1633" s="664"/>
      <c r="BH1633" s="664"/>
    </row>
    <row r="1634" spans="1:60" s="419" customFormat="1" ht="20.25" customHeight="1" x14ac:dyDescent="0.2">
      <c r="A1634" s="2221"/>
      <c r="B1634" s="107" t="s">
        <v>1849</v>
      </c>
      <c r="C1634" s="666" t="s">
        <v>96</v>
      </c>
      <c r="D1634" s="667" t="s">
        <v>1273</v>
      </c>
      <c r="E1634" s="668">
        <v>30</v>
      </c>
      <c r="F1634" s="804">
        <v>30</v>
      </c>
      <c r="G1634" s="670" t="s">
        <v>353</v>
      </c>
      <c r="H1634" s="109" t="s">
        <v>354</v>
      </c>
      <c r="I1634" s="576"/>
      <c r="J1634" s="576"/>
      <c r="K1634" s="576"/>
      <c r="L1634" s="576"/>
      <c r="M1634" s="576"/>
      <c r="N1634" s="576"/>
      <c r="O1634" s="576"/>
      <c r="P1634" s="576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>
        <v>10</v>
      </c>
      <c r="AA1634" s="576">
        <v>20</v>
      </c>
      <c r="AB1634" s="605"/>
      <c r="AC1634" s="605"/>
      <c r="AD1634" s="605"/>
      <c r="AE1634" s="605"/>
      <c r="AF1634" s="605"/>
      <c r="AG1634" s="605"/>
      <c r="AH1634" s="605"/>
      <c r="AI1634" s="567"/>
      <c r="AJ1634" s="568"/>
      <c r="AK1634" s="569"/>
      <c r="AL1634" s="605"/>
      <c r="AM1634" s="605"/>
      <c r="AN1634" s="605"/>
      <c r="AO1634" s="605"/>
      <c r="AP1634" s="605"/>
      <c r="AQ1634" s="605"/>
      <c r="AR1634" s="605"/>
      <c r="AS1634" s="605"/>
      <c r="AT1634" s="605"/>
      <c r="AU1634" s="605"/>
      <c r="AV1634" s="605"/>
      <c r="AW1634" s="605"/>
      <c r="AX1634" s="605"/>
      <c r="AY1634" s="605"/>
      <c r="AZ1634" s="605"/>
      <c r="BA1634" s="605"/>
      <c r="BB1634" s="605"/>
      <c r="BC1634" s="605"/>
      <c r="BD1634" s="664"/>
      <c r="BE1634" s="664"/>
      <c r="BF1634" s="664"/>
      <c r="BG1634" s="664"/>
      <c r="BH1634" s="664"/>
    </row>
    <row r="1635" spans="1:60" s="419" customFormat="1" ht="20.25" customHeight="1" x14ac:dyDescent="0.2">
      <c r="A1635" s="2221"/>
      <c r="B1635" s="107" t="s">
        <v>1849</v>
      </c>
      <c r="C1635" s="666" t="s">
        <v>97</v>
      </c>
      <c r="D1635" s="667" t="s">
        <v>991</v>
      </c>
      <c r="E1635" s="668">
        <v>45</v>
      </c>
      <c r="F1635" s="804">
        <v>45</v>
      </c>
      <c r="G1635" s="670" t="s">
        <v>353</v>
      </c>
      <c r="H1635" s="109" t="s">
        <v>354</v>
      </c>
      <c r="I1635" s="576"/>
      <c r="J1635" s="576"/>
      <c r="K1635" s="576"/>
      <c r="L1635" s="576"/>
      <c r="M1635" s="576"/>
      <c r="N1635" s="576"/>
      <c r="O1635" s="576"/>
      <c r="P1635" s="576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  <c r="AA1635" s="576">
        <v>5</v>
      </c>
      <c r="AB1635" s="605">
        <v>25</v>
      </c>
      <c r="AC1635" s="605">
        <v>15</v>
      </c>
      <c r="AD1635" s="605"/>
      <c r="AE1635" s="605"/>
      <c r="AF1635" s="605"/>
      <c r="AG1635" s="605"/>
      <c r="AH1635" s="605"/>
      <c r="AI1635" s="567"/>
      <c r="AJ1635" s="568"/>
      <c r="AK1635" s="569"/>
      <c r="AL1635" s="605"/>
      <c r="AM1635" s="605"/>
      <c r="AN1635" s="605"/>
      <c r="AO1635" s="605"/>
      <c r="AP1635" s="605"/>
      <c r="AQ1635" s="605"/>
      <c r="AR1635" s="605"/>
      <c r="AS1635" s="605"/>
      <c r="AT1635" s="605"/>
      <c r="AU1635" s="605"/>
      <c r="AV1635" s="605"/>
      <c r="AW1635" s="605"/>
      <c r="AX1635" s="605"/>
      <c r="AY1635" s="605"/>
      <c r="AZ1635" s="605"/>
      <c r="BA1635" s="605"/>
      <c r="BB1635" s="605"/>
      <c r="BC1635" s="605"/>
      <c r="BD1635" s="664"/>
      <c r="BE1635" s="664"/>
      <c r="BF1635" s="664"/>
      <c r="BG1635" s="664"/>
      <c r="BH1635" s="664"/>
    </row>
    <row r="1636" spans="1:60" s="419" customFormat="1" ht="20.25" customHeight="1" x14ac:dyDescent="0.2">
      <c r="A1636" s="2221"/>
      <c r="B1636" s="107" t="s">
        <v>1849</v>
      </c>
      <c r="C1636" s="666" t="s">
        <v>69</v>
      </c>
      <c r="D1636" s="667" t="s">
        <v>1274</v>
      </c>
      <c r="E1636" s="668">
        <v>30</v>
      </c>
      <c r="F1636" s="804">
        <v>30</v>
      </c>
      <c r="G1636" s="670" t="s">
        <v>353</v>
      </c>
      <c r="H1636" s="109" t="s">
        <v>354</v>
      </c>
      <c r="I1636" s="576"/>
      <c r="J1636" s="576"/>
      <c r="K1636" s="576"/>
      <c r="L1636" s="576"/>
      <c r="M1636" s="576"/>
      <c r="N1636" s="576"/>
      <c r="O1636" s="576"/>
      <c r="P1636" s="576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  <c r="AA1636" s="576"/>
      <c r="AB1636" s="605"/>
      <c r="AC1636" s="605">
        <v>10</v>
      </c>
      <c r="AD1636" s="605">
        <v>20</v>
      </c>
      <c r="AE1636" s="605"/>
      <c r="AF1636" s="605"/>
      <c r="AG1636" s="605"/>
      <c r="AH1636" s="605"/>
      <c r="AI1636" s="567"/>
      <c r="AJ1636" s="568"/>
      <c r="AK1636" s="569"/>
      <c r="AL1636" s="605"/>
      <c r="AM1636" s="605"/>
      <c r="AN1636" s="605"/>
      <c r="AO1636" s="605"/>
      <c r="AP1636" s="605"/>
      <c r="AQ1636" s="605"/>
      <c r="AR1636" s="605"/>
      <c r="AS1636" s="605"/>
      <c r="AT1636" s="605"/>
      <c r="AU1636" s="605"/>
      <c r="AV1636" s="605"/>
      <c r="AW1636" s="605"/>
      <c r="AX1636" s="605"/>
      <c r="AY1636" s="605"/>
      <c r="AZ1636" s="605"/>
      <c r="BA1636" s="605"/>
      <c r="BB1636" s="605"/>
      <c r="BC1636" s="605"/>
      <c r="BD1636" s="664"/>
      <c r="BE1636" s="664"/>
      <c r="BF1636" s="664"/>
      <c r="BG1636" s="664"/>
      <c r="BH1636" s="664"/>
    </row>
    <row r="1637" spans="1:60" s="419" customFormat="1" ht="20.25" customHeight="1" x14ac:dyDescent="0.2">
      <c r="A1637" s="2221"/>
      <c r="B1637" s="107" t="s">
        <v>1849</v>
      </c>
      <c r="C1637" s="666" t="s">
        <v>58</v>
      </c>
      <c r="D1637" s="667" t="s">
        <v>966</v>
      </c>
      <c r="E1637" s="668">
        <v>30</v>
      </c>
      <c r="F1637" s="804">
        <v>30</v>
      </c>
      <c r="G1637" s="670" t="s">
        <v>353</v>
      </c>
      <c r="H1637" s="109" t="s">
        <v>354</v>
      </c>
      <c r="I1637" s="576"/>
      <c r="J1637" s="576"/>
      <c r="K1637" s="576"/>
      <c r="L1637" s="576"/>
      <c r="M1637" s="576"/>
      <c r="N1637" s="576"/>
      <c r="O1637" s="576"/>
      <c r="P1637" s="576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  <c r="AA1637" s="576"/>
      <c r="AB1637" s="605"/>
      <c r="AC1637" s="605"/>
      <c r="AD1637" s="605">
        <v>5</v>
      </c>
      <c r="AE1637" s="605">
        <v>25</v>
      </c>
      <c r="AF1637" s="605"/>
      <c r="AG1637" s="605"/>
      <c r="AH1637" s="605"/>
      <c r="AI1637" s="567"/>
      <c r="AJ1637" s="568"/>
      <c r="AK1637" s="569"/>
      <c r="AL1637" s="605"/>
      <c r="AM1637" s="605"/>
      <c r="AN1637" s="605"/>
      <c r="AO1637" s="605"/>
      <c r="AP1637" s="605"/>
      <c r="AQ1637" s="605"/>
      <c r="AR1637" s="605"/>
      <c r="AS1637" s="605"/>
      <c r="AT1637" s="605"/>
      <c r="AU1637" s="605"/>
      <c r="AV1637" s="605"/>
      <c r="AW1637" s="605"/>
      <c r="AX1637" s="605"/>
      <c r="AY1637" s="605"/>
      <c r="AZ1637" s="605"/>
      <c r="BA1637" s="605"/>
      <c r="BB1637" s="605"/>
      <c r="BC1637" s="605"/>
      <c r="BD1637" s="664"/>
      <c r="BE1637" s="664"/>
      <c r="BF1637" s="664"/>
      <c r="BG1637" s="664"/>
      <c r="BH1637" s="664"/>
    </row>
    <row r="1638" spans="1:60" s="419" customFormat="1" ht="20.25" customHeight="1" x14ac:dyDescent="0.2">
      <c r="A1638" s="2221"/>
      <c r="B1638" s="107" t="s">
        <v>1849</v>
      </c>
      <c r="C1638" s="666" t="s">
        <v>67</v>
      </c>
      <c r="D1638" s="667" t="s">
        <v>1275</v>
      </c>
      <c r="E1638" s="669">
        <v>60</v>
      </c>
      <c r="F1638" s="805">
        <v>60</v>
      </c>
      <c r="G1638" s="670" t="s">
        <v>353</v>
      </c>
      <c r="H1638" s="109" t="s">
        <v>354</v>
      </c>
      <c r="I1638" s="576"/>
      <c r="J1638" s="576"/>
      <c r="K1638" s="576"/>
      <c r="L1638" s="576"/>
      <c r="M1638" s="576"/>
      <c r="N1638" s="576"/>
      <c r="O1638" s="576"/>
      <c r="P1638" s="576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  <c r="AA1638" s="576"/>
      <c r="AB1638" s="605"/>
      <c r="AC1638" s="605"/>
      <c r="AD1638" s="605"/>
      <c r="AE1638" s="605"/>
      <c r="AF1638" s="605">
        <v>20</v>
      </c>
      <c r="AG1638" s="605">
        <v>20</v>
      </c>
      <c r="AH1638" s="605">
        <v>20</v>
      </c>
      <c r="AI1638" s="567"/>
      <c r="AJ1638" s="568"/>
      <c r="AK1638" s="569"/>
      <c r="AL1638" s="605"/>
      <c r="AM1638" s="605"/>
      <c r="AN1638" s="605"/>
      <c r="AO1638" s="605"/>
      <c r="AP1638" s="605"/>
      <c r="AQ1638" s="605"/>
      <c r="AR1638" s="605"/>
      <c r="AS1638" s="605"/>
      <c r="AT1638" s="605"/>
      <c r="AU1638" s="605"/>
      <c r="AV1638" s="605"/>
      <c r="AW1638" s="605"/>
      <c r="AX1638" s="605"/>
      <c r="AY1638" s="605"/>
      <c r="AZ1638" s="605"/>
      <c r="BA1638" s="605"/>
      <c r="BB1638" s="605"/>
      <c r="BC1638" s="605"/>
      <c r="BD1638" s="664"/>
      <c r="BE1638" s="664"/>
      <c r="BF1638" s="664"/>
      <c r="BG1638" s="664"/>
      <c r="BH1638" s="664"/>
    </row>
    <row r="1639" spans="1:60" s="419" customFormat="1" ht="20.25" customHeight="1" x14ac:dyDescent="0.2">
      <c r="A1639" s="2221"/>
      <c r="B1639" s="107" t="s">
        <v>1849</v>
      </c>
      <c r="C1639" s="666" t="s">
        <v>98</v>
      </c>
      <c r="D1639" s="667" t="s">
        <v>1293</v>
      </c>
      <c r="E1639" s="669">
        <v>90</v>
      </c>
      <c r="F1639" s="805">
        <v>90</v>
      </c>
      <c r="G1639" s="670" t="s">
        <v>1320</v>
      </c>
      <c r="H1639" s="109" t="s">
        <v>345</v>
      </c>
      <c r="I1639" s="576"/>
      <c r="J1639" s="576"/>
      <c r="K1639" s="576"/>
      <c r="L1639" s="576"/>
      <c r="M1639" s="576"/>
      <c r="N1639" s="576"/>
      <c r="O1639" s="576"/>
      <c r="P1639" s="576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  <c r="AA1639" s="576"/>
      <c r="AB1639" s="605"/>
      <c r="AC1639" s="605"/>
      <c r="AD1639" s="605"/>
      <c r="AE1639" s="605"/>
      <c r="AF1639" s="605"/>
      <c r="AG1639" s="605"/>
      <c r="AH1639" s="605"/>
      <c r="AI1639" s="567"/>
      <c r="AJ1639" s="568"/>
      <c r="AK1639" s="569"/>
      <c r="AL1639" s="605">
        <v>20</v>
      </c>
      <c r="AM1639" s="605">
        <v>20</v>
      </c>
      <c r="AN1639" s="605">
        <v>20</v>
      </c>
      <c r="AO1639" s="605">
        <v>30</v>
      </c>
      <c r="AP1639" s="605"/>
      <c r="AQ1639" s="605"/>
      <c r="AR1639" s="605"/>
      <c r="AS1639" s="605"/>
      <c r="AT1639" s="605"/>
      <c r="AU1639" s="605"/>
      <c r="AV1639" s="605"/>
      <c r="AW1639" s="605"/>
      <c r="AX1639" s="605"/>
      <c r="AY1639" s="605"/>
      <c r="AZ1639" s="605"/>
      <c r="BA1639" s="605"/>
      <c r="BB1639" s="605"/>
      <c r="BC1639" s="605"/>
      <c r="BD1639" s="664"/>
      <c r="BE1639" s="664"/>
      <c r="BF1639" s="664"/>
      <c r="BG1639" s="664"/>
      <c r="BH1639" s="664"/>
    </row>
    <row r="1640" spans="1:60" s="419" customFormat="1" ht="20.25" customHeight="1" x14ac:dyDescent="0.2">
      <c r="A1640" s="2221"/>
      <c r="B1640" s="107" t="s">
        <v>1849</v>
      </c>
      <c r="C1640" s="666" t="s">
        <v>47</v>
      </c>
      <c r="D1640" s="671" t="s">
        <v>1294</v>
      </c>
      <c r="E1640" s="669">
        <v>60</v>
      </c>
      <c r="F1640" s="805">
        <v>60</v>
      </c>
      <c r="G1640" s="670" t="s">
        <v>1320</v>
      </c>
      <c r="H1640" s="109" t="s">
        <v>345</v>
      </c>
      <c r="I1640" s="576"/>
      <c r="J1640" s="576"/>
      <c r="K1640" s="576"/>
      <c r="L1640" s="576"/>
      <c r="M1640" s="576"/>
      <c r="N1640" s="576"/>
      <c r="O1640" s="576"/>
      <c r="P1640" s="576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  <c r="AA1640" s="576"/>
      <c r="AB1640" s="605"/>
      <c r="AC1640" s="605"/>
      <c r="AD1640" s="605"/>
      <c r="AE1640" s="605"/>
      <c r="AF1640" s="605"/>
      <c r="AG1640" s="605"/>
      <c r="AH1640" s="605"/>
      <c r="AI1640" s="567"/>
      <c r="AJ1640" s="568"/>
      <c r="AK1640" s="569"/>
      <c r="AL1640" s="605"/>
      <c r="AM1640" s="605"/>
      <c r="AN1640" s="605"/>
      <c r="AO1640" s="605"/>
      <c r="AP1640" s="605">
        <v>30</v>
      </c>
      <c r="AQ1640" s="605">
        <v>30</v>
      </c>
      <c r="AR1640" s="605"/>
      <c r="AS1640" s="605"/>
      <c r="AT1640" s="605"/>
      <c r="AU1640" s="605"/>
      <c r="AV1640" s="605"/>
      <c r="AW1640" s="605"/>
      <c r="AX1640" s="605"/>
      <c r="AY1640" s="605"/>
      <c r="AZ1640" s="605"/>
      <c r="BA1640" s="605"/>
      <c r="BB1640" s="605"/>
      <c r="BC1640" s="605"/>
      <c r="BD1640" s="664"/>
      <c r="BE1640" s="664"/>
      <c r="BF1640" s="664"/>
      <c r="BG1640" s="664"/>
      <c r="BH1640" s="664"/>
    </row>
    <row r="1641" spans="1:60" s="419" customFormat="1" ht="20.25" customHeight="1" x14ac:dyDescent="0.2">
      <c r="A1641" s="2221"/>
      <c r="B1641" s="107" t="s">
        <v>1849</v>
      </c>
      <c r="C1641" s="666" t="s">
        <v>49</v>
      </c>
      <c r="D1641" s="667" t="s">
        <v>1295</v>
      </c>
      <c r="E1641" s="668">
        <v>180</v>
      </c>
      <c r="F1641" s="804">
        <v>180</v>
      </c>
      <c r="G1641" s="670" t="s">
        <v>1321</v>
      </c>
      <c r="H1641" s="109" t="s">
        <v>1322</v>
      </c>
      <c r="I1641" s="576"/>
      <c r="J1641" s="576"/>
      <c r="K1641" s="576"/>
      <c r="L1641" s="576"/>
      <c r="M1641" s="576"/>
      <c r="N1641" s="576"/>
      <c r="O1641" s="576"/>
      <c r="P1641" s="576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  <c r="AA1641" s="576"/>
      <c r="AB1641" s="605"/>
      <c r="AC1641" s="605"/>
      <c r="AD1641" s="605"/>
      <c r="AE1641" s="605"/>
      <c r="AF1641" s="605"/>
      <c r="AG1641" s="605"/>
      <c r="AH1641" s="605"/>
      <c r="AI1641" s="567"/>
      <c r="AJ1641" s="568"/>
      <c r="AK1641" s="569"/>
      <c r="AL1641" s="605"/>
      <c r="AM1641" s="605"/>
      <c r="AN1641" s="605"/>
      <c r="AO1641" s="605"/>
      <c r="AP1641" s="605"/>
      <c r="AQ1641" s="605"/>
      <c r="AR1641" s="605">
        <v>20</v>
      </c>
      <c r="AS1641" s="605">
        <v>20</v>
      </c>
      <c r="AT1641" s="605">
        <v>20</v>
      </c>
      <c r="AU1641" s="605">
        <v>20</v>
      </c>
      <c r="AV1641" s="605">
        <v>20</v>
      </c>
      <c r="AW1641" s="605">
        <v>20</v>
      </c>
      <c r="AX1641" s="605">
        <v>20</v>
      </c>
      <c r="AY1641" s="605">
        <v>20</v>
      </c>
      <c r="AZ1641" s="605">
        <v>20</v>
      </c>
      <c r="BA1641" s="605"/>
      <c r="BB1641" s="605"/>
      <c r="BC1641" s="605"/>
      <c r="BD1641" s="664"/>
      <c r="BE1641" s="664"/>
      <c r="BF1641" s="664"/>
      <c r="BG1641" s="664"/>
      <c r="BH1641" s="664"/>
    </row>
    <row r="1642" spans="1:60" s="419" customFormat="1" ht="20.25" customHeight="1" x14ac:dyDescent="0.2">
      <c r="A1642" s="2221"/>
      <c r="B1642" s="107" t="s">
        <v>1849</v>
      </c>
      <c r="C1642" s="666" t="s">
        <v>50</v>
      </c>
      <c r="D1642" s="667" t="s">
        <v>1323</v>
      </c>
      <c r="E1642" s="668">
        <v>180</v>
      </c>
      <c r="F1642" s="804">
        <v>180</v>
      </c>
      <c r="G1642" s="670" t="s">
        <v>365</v>
      </c>
      <c r="H1642" s="109" t="s">
        <v>364</v>
      </c>
      <c r="I1642" s="576"/>
      <c r="J1642" s="576"/>
      <c r="K1642" s="576"/>
      <c r="L1642" s="576"/>
      <c r="M1642" s="576"/>
      <c r="N1642" s="576"/>
      <c r="O1642" s="576"/>
      <c r="P1642" s="576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  <c r="AA1642" s="576"/>
      <c r="AB1642" s="605"/>
      <c r="AC1642" s="605"/>
      <c r="AD1642" s="605"/>
      <c r="AE1642" s="605"/>
      <c r="AF1642" s="605"/>
      <c r="AG1642" s="605"/>
      <c r="AH1642" s="605"/>
      <c r="AI1642" s="567"/>
      <c r="AJ1642" s="568"/>
      <c r="AK1642" s="569"/>
      <c r="AL1642" s="605"/>
      <c r="AM1642" s="605"/>
      <c r="AN1642" s="605"/>
      <c r="AO1642" s="605"/>
      <c r="AP1642" s="605"/>
      <c r="AQ1642" s="605"/>
      <c r="AR1642" s="605"/>
      <c r="AS1642" s="605"/>
      <c r="AT1642" s="605"/>
      <c r="AU1642" s="605"/>
      <c r="AV1642" s="605"/>
      <c r="AW1642" s="605"/>
      <c r="AX1642" s="605"/>
      <c r="AY1642" s="605"/>
      <c r="AZ1642" s="605"/>
      <c r="BA1642" s="605">
        <v>20</v>
      </c>
      <c r="BB1642" s="605">
        <v>20</v>
      </c>
      <c r="BC1642" s="605">
        <v>20</v>
      </c>
      <c r="BD1642" s="605">
        <v>20</v>
      </c>
      <c r="BE1642" s="605">
        <v>20</v>
      </c>
      <c r="BF1642" s="664"/>
      <c r="BG1642" s="664"/>
      <c r="BH1642" s="664"/>
    </row>
    <row r="1643" spans="1:60" s="419" customFormat="1" ht="20.25" customHeight="1" x14ac:dyDescent="0.2">
      <c r="A1643" s="2222"/>
      <c r="B1643" s="424"/>
      <c r="C1643" s="600"/>
      <c r="D1643" s="95" t="s">
        <v>843</v>
      </c>
      <c r="E1643" s="652">
        <f>SUM(E1625:E1642)</f>
        <v>1260</v>
      </c>
      <c r="F1643" s="799">
        <f>SUM(F1625:F1642)</f>
        <v>1260</v>
      </c>
      <c r="G1643" s="215"/>
      <c r="H1643" s="215"/>
      <c r="I1643" s="601"/>
      <c r="J1643" s="601">
        <f t="shared" ref="J1643:AH1643" si="138">SUM(J1625:J1642)</f>
        <v>0</v>
      </c>
      <c r="K1643" s="601">
        <f t="shared" si="138"/>
        <v>0</v>
      </c>
      <c r="L1643" s="601">
        <f t="shared" si="138"/>
        <v>0</v>
      </c>
      <c r="M1643" s="601">
        <f t="shared" si="138"/>
        <v>0</v>
      </c>
      <c r="N1643" s="601">
        <f t="shared" si="138"/>
        <v>0</v>
      </c>
      <c r="O1643" s="601">
        <f t="shared" si="138"/>
        <v>0</v>
      </c>
      <c r="P1643" s="601">
        <f t="shared" si="138"/>
        <v>0</v>
      </c>
      <c r="Q1643" s="601">
        <f t="shared" si="138"/>
        <v>0</v>
      </c>
      <c r="R1643" s="601">
        <f t="shared" si="138"/>
        <v>0</v>
      </c>
      <c r="S1643" s="601">
        <f t="shared" si="138"/>
        <v>0</v>
      </c>
      <c r="T1643" s="601">
        <f t="shared" si="138"/>
        <v>0</v>
      </c>
      <c r="U1643" s="601">
        <f t="shared" si="138"/>
        <v>0</v>
      </c>
      <c r="V1643" s="601">
        <f t="shared" si="138"/>
        <v>0</v>
      </c>
      <c r="W1643" s="601">
        <f t="shared" si="138"/>
        <v>25</v>
      </c>
      <c r="X1643" s="601">
        <f t="shared" si="138"/>
        <v>25</v>
      </c>
      <c r="Y1643" s="601">
        <f t="shared" si="138"/>
        <v>25</v>
      </c>
      <c r="Z1643" s="601">
        <f t="shared" si="138"/>
        <v>25</v>
      </c>
      <c r="AA1643" s="601">
        <f t="shared" si="138"/>
        <v>25</v>
      </c>
      <c r="AB1643" s="601">
        <f t="shared" si="138"/>
        <v>25</v>
      </c>
      <c r="AC1643" s="601">
        <f t="shared" si="138"/>
        <v>25</v>
      </c>
      <c r="AD1643" s="601">
        <f t="shared" si="138"/>
        <v>25</v>
      </c>
      <c r="AE1643" s="601">
        <f t="shared" si="138"/>
        <v>25</v>
      </c>
      <c r="AF1643" s="601">
        <f t="shared" si="138"/>
        <v>20</v>
      </c>
      <c r="AG1643" s="601">
        <f t="shared" si="138"/>
        <v>20</v>
      </c>
      <c r="AH1643" s="601">
        <f t="shared" si="138"/>
        <v>20</v>
      </c>
      <c r="AI1643" s="567"/>
      <c r="AJ1643" s="568"/>
      <c r="AK1643" s="569"/>
      <c r="AL1643" s="601">
        <f t="shared" ref="AL1643:BH1643" si="139">SUM(AL1625:AL1642)</f>
        <v>20</v>
      </c>
      <c r="AM1643" s="601">
        <f t="shared" si="139"/>
        <v>20</v>
      </c>
      <c r="AN1643" s="601">
        <f t="shared" si="139"/>
        <v>20</v>
      </c>
      <c r="AO1643" s="601">
        <f t="shared" si="139"/>
        <v>30</v>
      </c>
      <c r="AP1643" s="601">
        <f t="shared" si="139"/>
        <v>30</v>
      </c>
      <c r="AQ1643" s="601">
        <f t="shared" si="139"/>
        <v>30</v>
      </c>
      <c r="AR1643" s="601">
        <f t="shared" si="139"/>
        <v>20</v>
      </c>
      <c r="AS1643" s="601">
        <f t="shared" si="139"/>
        <v>20</v>
      </c>
      <c r="AT1643" s="601">
        <f t="shared" si="139"/>
        <v>20</v>
      </c>
      <c r="AU1643" s="601">
        <f t="shared" si="139"/>
        <v>20</v>
      </c>
      <c r="AV1643" s="601">
        <f t="shared" si="139"/>
        <v>20</v>
      </c>
      <c r="AW1643" s="601">
        <f t="shared" si="139"/>
        <v>20</v>
      </c>
      <c r="AX1643" s="601">
        <f t="shared" si="139"/>
        <v>20</v>
      </c>
      <c r="AY1643" s="601">
        <f t="shared" si="139"/>
        <v>20</v>
      </c>
      <c r="AZ1643" s="601">
        <f t="shared" si="139"/>
        <v>20</v>
      </c>
      <c r="BA1643" s="601">
        <f t="shared" si="139"/>
        <v>20</v>
      </c>
      <c r="BB1643" s="601">
        <f t="shared" si="139"/>
        <v>20</v>
      </c>
      <c r="BC1643" s="601">
        <f t="shared" si="139"/>
        <v>20</v>
      </c>
      <c r="BD1643" s="618">
        <f t="shared" si="139"/>
        <v>20</v>
      </c>
      <c r="BE1643" s="619">
        <f t="shared" si="139"/>
        <v>20</v>
      </c>
      <c r="BF1643" s="619">
        <f t="shared" si="139"/>
        <v>0</v>
      </c>
      <c r="BG1643" s="619">
        <f t="shared" si="139"/>
        <v>0</v>
      </c>
      <c r="BH1643" s="620">
        <f t="shared" si="139"/>
        <v>0</v>
      </c>
    </row>
    <row r="1645" spans="1:60" s="8" customFormat="1" ht="20.25" customHeight="1" x14ac:dyDescent="0.2">
      <c r="F1645" s="3" t="s">
        <v>9</v>
      </c>
      <c r="G1645" s="16" t="s">
        <v>13</v>
      </c>
      <c r="H1645" s="17"/>
      <c r="I1645" s="17"/>
      <c r="J1645" s="17"/>
      <c r="K1645" s="17"/>
      <c r="Y1645" s="6" t="s">
        <v>825</v>
      </c>
      <c r="Z1645" s="16" t="s">
        <v>16</v>
      </c>
      <c r="AA1645" s="15"/>
      <c r="AB1645" s="15"/>
      <c r="AC1645" s="15"/>
      <c r="AD1645" s="15"/>
      <c r="AE1645" s="15"/>
      <c r="AF1645" s="15"/>
      <c r="AG1645" s="15"/>
      <c r="AO1645" s="14"/>
      <c r="AP1645" s="17" t="s">
        <v>18</v>
      </c>
      <c r="AQ1645" s="17"/>
      <c r="AR1645" s="17"/>
      <c r="AU1645" s="17"/>
      <c r="AV1645" s="13"/>
      <c r="AW1645" s="12"/>
      <c r="AX1645" s="12"/>
      <c r="AY1645" s="13"/>
      <c r="AZ1645" s="11"/>
      <c r="BA1645" s="13"/>
      <c r="BB1645" s="13"/>
    </row>
    <row r="1646" spans="1:60" s="8" customFormat="1" ht="20.25" customHeight="1" x14ac:dyDescent="0.2">
      <c r="B1646" s="12"/>
      <c r="C1646" s="12"/>
      <c r="F1646" s="7" t="s">
        <v>6</v>
      </c>
      <c r="G1646" s="17" t="s">
        <v>19</v>
      </c>
      <c r="H1646" s="17"/>
      <c r="I1646" s="17"/>
      <c r="J1646" s="17"/>
      <c r="K1646" s="17"/>
      <c r="Y1646" s="5" t="s">
        <v>3</v>
      </c>
      <c r="Z1646" s="16" t="s">
        <v>10</v>
      </c>
      <c r="AA1646" s="17"/>
      <c r="AB1646" s="17"/>
      <c r="AC1646" s="17"/>
      <c r="AD1646" s="18"/>
      <c r="AE1646" s="16"/>
      <c r="AF1646" s="18"/>
      <c r="AG1646" s="18"/>
      <c r="AO1646" s="4"/>
      <c r="AP1646" s="17" t="s">
        <v>20</v>
      </c>
      <c r="AQ1646" s="17"/>
      <c r="AR1646" s="17"/>
      <c r="AS1646" s="17"/>
      <c r="AT1646" s="17"/>
      <c r="AU1646" s="17"/>
      <c r="AV1646" s="12"/>
      <c r="AW1646" s="12"/>
      <c r="AX1646" s="12"/>
      <c r="AY1646" s="12"/>
      <c r="AZ1646" s="12"/>
      <c r="BA1646" s="12"/>
      <c r="BB1646" s="12"/>
    </row>
    <row r="1647" spans="1:60" s="8" customFormat="1" ht="20.25" customHeight="1" x14ac:dyDescent="0.2">
      <c r="B1647" s="12"/>
      <c r="C1647" s="12"/>
      <c r="F1647" s="1" t="s">
        <v>5</v>
      </c>
      <c r="G1647" s="17" t="s">
        <v>12</v>
      </c>
      <c r="H1647" s="17"/>
      <c r="I1647" s="17"/>
      <c r="J1647" s="17"/>
      <c r="K1647" s="17"/>
      <c r="Y1647" s="19" t="s">
        <v>2</v>
      </c>
      <c r="Z1647" s="16" t="s">
        <v>11</v>
      </c>
      <c r="AA1647" s="17"/>
      <c r="AB1647" s="17"/>
      <c r="AC1647" s="17"/>
      <c r="AD1647" s="17"/>
      <c r="AE1647" s="17"/>
      <c r="AF1647" s="17"/>
      <c r="AG1647" s="17"/>
      <c r="AO1647" s="20" t="s">
        <v>4</v>
      </c>
      <c r="AP1647" s="17" t="s">
        <v>14</v>
      </c>
      <c r="AQ1647" s="17"/>
      <c r="AR1647" s="17"/>
      <c r="AS1647" s="17"/>
      <c r="AT1647" s="17"/>
      <c r="AU1647" s="17"/>
      <c r="AV1647" s="12"/>
      <c r="AW1647" s="12"/>
      <c r="AX1647" s="12"/>
      <c r="AY1647" s="12"/>
      <c r="AZ1647" s="12"/>
      <c r="BA1647" s="12"/>
      <c r="BB1647" s="12"/>
    </row>
    <row r="1648" spans="1:60" s="864" customFormat="1" ht="27.75" customHeight="1" x14ac:dyDescent="0.35">
      <c r="A1648" s="856"/>
      <c r="B1648" s="857"/>
      <c r="C1648" s="858"/>
      <c r="D1648" s="859"/>
      <c r="E1648" s="860"/>
      <c r="F1648" s="860"/>
      <c r="G1648" s="860"/>
      <c r="H1648" s="860"/>
      <c r="I1648" s="860"/>
      <c r="J1648" s="860"/>
      <c r="K1648" s="860"/>
      <c r="L1648" s="860"/>
      <c r="M1648" s="860"/>
      <c r="N1648" s="860"/>
      <c r="O1648" s="860"/>
      <c r="P1648" s="860"/>
      <c r="Q1648" s="860"/>
      <c r="R1648" s="860"/>
      <c r="S1648" s="860"/>
      <c r="T1648" s="860"/>
      <c r="U1648" s="860"/>
      <c r="V1648" s="860"/>
      <c r="W1648" s="861"/>
      <c r="X1648" s="862"/>
      <c r="Y1648" s="863"/>
      <c r="Z1648" s="863"/>
      <c r="AA1648" s="863"/>
      <c r="AB1648" s="863"/>
      <c r="AC1648" s="863"/>
      <c r="AD1648" s="859"/>
      <c r="AE1648" s="859"/>
      <c r="AF1648" s="859"/>
      <c r="AG1648" s="863"/>
      <c r="AH1648" s="863"/>
      <c r="AI1648" s="863"/>
      <c r="AJ1648" s="863"/>
      <c r="AK1648" s="2224" t="s">
        <v>832</v>
      </c>
      <c r="AL1648" s="2224"/>
      <c r="AM1648" s="2224"/>
      <c r="AN1648" s="2224"/>
      <c r="AO1648" s="2224"/>
      <c r="AP1648" s="2224"/>
      <c r="AQ1648" s="2224"/>
      <c r="AR1648" s="2224"/>
      <c r="AS1648" s="2224"/>
      <c r="AT1648" s="2224"/>
      <c r="AU1648" s="2224"/>
      <c r="AV1648" s="2224"/>
      <c r="AW1648" s="2224"/>
      <c r="AX1648" s="2224"/>
      <c r="AY1648" s="2224"/>
      <c r="AZ1648" s="2224"/>
      <c r="BA1648" s="2224"/>
      <c r="BB1648" s="2224"/>
      <c r="BC1648" s="2224"/>
      <c r="BD1648" s="2224"/>
      <c r="BE1648" s="2224"/>
    </row>
    <row r="1649" spans="1:54" s="865" customFormat="1" ht="21" customHeight="1" x14ac:dyDescent="0.2">
      <c r="D1649" s="874" t="s">
        <v>22</v>
      </c>
      <c r="F1649" s="859"/>
      <c r="AP1649" s="2220" t="s">
        <v>15</v>
      </c>
      <c r="AQ1649" s="2220"/>
      <c r="AR1649" s="2220"/>
      <c r="AS1649" s="2220"/>
      <c r="AT1649" s="2220"/>
      <c r="AU1649" s="2220"/>
      <c r="AV1649" s="2220"/>
      <c r="AW1649" s="2220"/>
      <c r="AX1649" s="2220"/>
      <c r="AY1649" s="2220"/>
      <c r="AZ1649" s="2220"/>
      <c r="BA1649" s="866"/>
      <c r="BB1649" s="866"/>
    </row>
    <row r="1650" spans="1:54" s="865" customFormat="1" ht="23.25" x14ac:dyDescent="0.2">
      <c r="F1650" s="859"/>
    </row>
    <row r="1651" spans="1:54" s="865" customFormat="1" ht="23.25" x14ac:dyDescent="0.2">
      <c r="F1651" s="859"/>
    </row>
    <row r="1652" spans="1:54" s="865" customFormat="1" ht="23.25" x14ac:dyDescent="0.2">
      <c r="F1652" s="859"/>
    </row>
    <row r="1653" spans="1:54" s="865" customFormat="1" ht="23.25" x14ac:dyDescent="0.2">
      <c r="F1653" s="859"/>
    </row>
    <row r="1654" spans="1:54" s="865" customFormat="1" ht="23.25" x14ac:dyDescent="0.2">
      <c r="A1654" s="2220"/>
      <c r="B1654" s="2220"/>
      <c r="C1654" s="2220"/>
      <c r="F1654" s="859"/>
      <c r="AP1654" s="2220" t="s">
        <v>596</v>
      </c>
      <c r="AQ1654" s="2220"/>
      <c r="AR1654" s="2220"/>
      <c r="AS1654" s="2220"/>
      <c r="AT1654" s="2220"/>
      <c r="AU1654" s="2220"/>
      <c r="AV1654" s="2220"/>
      <c r="AW1654" s="2220"/>
      <c r="AX1654" s="2220"/>
      <c r="AY1654" s="2220"/>
      <c r="AZ1654" s="2220"/>
    </row>
  </sheetData>
  <mergeCells count="379">
    <mergeCell ref="A1:D1"/>
    <mergeCell ref="A2:D2"/>
    <mergeCell ref="A3:D3"/>
    <mergeCell ref="A4:BH4"/>
    <mergeCell ref="A7:A10"/>
    <mergeCell ref="B7:B10"/>
    <mergeCell ref="C7:C10"/>
    <mergeCell ref="D7:D10"/>
    <mergeCell ref="E7:E10"/>
    <mergeCell ref="F7:F10"/>
    <mergeCell ref="BA7:BD7"/>
    <mergeCell ref="BE7:BH7"/>
    <mergeCell ref="AV7:AZ7"/>
    <mergeCell ref="A13:A25"/>
    <mergeCell ref="A26:A37"/>
    <mergeCell ref="A39:A54"/>
    <mergeCell ref="A56:A63"/>
    <mergeCell ref="AA7:AD7"/>
    <mergeCell ref="AE7:AI7"/>
    <mergeCell ref="AJ7:AM7"/>
    <mergeCell ref="AN7:AQ7"/>
    <mergeCell ref="AR7:AU7"/>
    <mergeCell ref="G7:G10"/>
    <mergeCell ref="H7:H10"/>
    <mergeCell ref="I7:M7"/>
    <mergeCell ref="N7:Q7"/>
    <mergeCell ref="R7:V7"/>
    <mergeCell ref="W7:Z7"/>
    <mergeCell ref="A158:A162"/>
    <mergeCell ref="A166:A181"/>
    <mergeCell ref="A185:A204"/>
    <mergeCell ref="A207:A210"/>
    <mergeCell ref="B207:B210"/>
    <mergeCell ref="C207:C210"/>
    <mergeCell ref="A64:A69"/>
    <mergeCell ref="A73:A86"/>
    <mergeCell ref="A87:A101"/>
    <mergeCell ref="A102:A116"/>
    <mergeCell ref="A124:A136"/>
    <mergeCell ref="A144:A156"/>
    <mergeCell ref="BE207:BH207"/>
    <mergeCell ref="A212:A222"/>
    <mergeCell ref="A223:A235"/>
    <mergeCell ref="R207:V207"/>
    <mergeCell ref="W207:Z207"/>
    <mergeCell ref="AA207:AD207"/>
    <mergeCell ref="AE207:AI207"/>
    <mergeCell ref="AJ207:AM207"/>
    <mergeCell ref="AN207:AQ207"/>
    <mergeCell ref="D207:D210"/>
    <mergeCell ref="E207:E210"/>
    <mergeCell ref="G207:G210"/>
    <mergeCell ref="H207:H210"/>
    <mergeCell ref="I207:M207"/>
    <mergeCell ref="N207:Q207"/>
    <mergeCell ref="A237:A245"/>
    <mergeCell ref="A252:A269"/>
    <mergeCell ref="A270:A277"/>
    <mergeCell ref="A279:A284"/>
    <mergeCell ref="A286:A295"/>
    <mergeCell ref="A297:A305"/>
    <mergeCell ref="AR207:AU207"/>
    <mergeCell ref="AV207:AZ207"/>
    <mergeCell ref="BA207:BD207"/>
    <mergeCell ref="C378:C381"/>
    <mergeCell ref="D378:D381"/>
    <mergeCell ref="E378:E381"/>
    <mergeCell ref="F378:F381"/>
    <mergeCell ref="G378:G381"/>
    <mergeCell ref="H378:H381"/>
    <mergeCell ref="A310:A322"/>
    <mergeCell ref="A327:A339"/>
    <mergeCell ref="A344:A356"/>
    <mergeCell ref="A361:A373"/>
    <mergeCell ref="A378:A381"/>
    <mergeCell ref="B378:B381"/>
    <mergeCell ref="AJ378:AM378"/>
    <mergeCell ref="AN378:AQ378"/>
    <mergeCell ref="AR378:AU378"/>
    <mergeCell ref="AV378:AZ378"/>
    <mergeCell ref="BA378:BD378"/>
    <mergeCell ref="BE378:BH378"/>
    <mergeCell ref="I378:M378"/>
    <mergeCell ref="N378:Q378"/>
    <mergeCell ref="R378:V378"/>
    <mergeCell ref="W378:Z378"/>
    <mergeCell ref="AA378:AD378"/>
    <mergeCell ref="AE378:AI378"/>
    <mergeCell ref="A444:A455"/>
    <mergeCell ref="A457:A463"/>
    <mergeCell ref="A464:A477"/>
    <mergeCell ref="A478:A495"/>
    <mergeCell ref="A588:A591"/>
    <mergeCell ref="B588:B591"/>
    <mergeCell ref="A382:A385"/>
    <mergeCell ref="A386:A400"/>
    <mergeCell ref="A401:A408"/>
    <mergeCell ref="A409:A422"/>
    <mergeCell ref="A423:A432"/>
    <mergeCell ref="A433:A442"/>
    <mergeCell ref="AW588:BA588"/>
    <mergeCell ref="BB588:BE588"/>
    <mergeCell ref="BF588:BI588"/>
    <mergeCell ref="J588:N588"/>
    <mergeCell ref="O588:R588"/>
    <mergeCell ref="S588:W588"/>
    <mergeCell ref="X588:AA588"/>
    <mergeCell ref="AB588:AE588"/>
    <mergeCell ref="AF588:AJ588"/>
    <mergeCell ref="A592:A594"/>
    <mergeCell ref="A596:A605"/>
    <mergeCell ref="A607:A618"/>
    <mergeCell ref="A620:A623"/>
    <mergeCell ref="A625:A629"/>
    <mergeCell ref="A631:A637"/>
    <mergeCell ref="AK588:AN588"/>
    <mergeCell ref="AO588:AR588"/>
    <mergeCell ref="AS588:AV588"/>
    <mergeCell ref="C588:C591"/>
    <mergeCell ref="D588:D591"/>
    <mergeCell ref="E588:E591"/>
    <mergeCell ref="F588:F591"/>
    <mergeCell ref="G588:G591"/>
    <mergeCell ref="H588:H591"/>
    <mergeCell ref="A719:A733"/>
    <mergeCell ref="A735:A749"/>
    <mergeCell ref="A804:A807"/>
    <mergeCell ref="B804:B807"/>
    <mergeCell ref="C804:C807"/>
    <mergeCell ref="D804:D807"/>
    <mergeCell ref="A639:A651"/>
    <mergeCell ref="A653:A660"/>
    <mergeCell ref="A662:A670"/>
    <mergeCell ref="A672:A684"/>
    <mergeCell ref="A686:A701"/>
    <mergeCell ref="A703:A717"/>
    <mergeCell ref="AW804:BA804"/>
    <mergeCell ref="BB804:BE804"/>
    <mergeCell ref="BF804:BI804"/>
    <mergeCell ref="A820:A823"/>
    <mergeCell ref="B820:B823"/>
    <mergeCell ref="C820:C823"/>
    <mergeCell ref="D820:D823"/>
    <mergeCell ref="E820:E823"/>
    <mergeCell ref="G820:G823"/>
    <mergeCell ref="H820:H823"/>
    <mergeCell ref="X804:AA804"/>
    <mergeCell ref="AB804:AE804"/>
    <mergeCell ref="AF804:AJ804"/>
    <mergeCell ref="AK804:AN804"/>
    <mergeCell ref="AO804:AR804"/>
    <mergeCell ref="AS804:AV804"/>
    <mergeCell ref="E804:E807"/>
    <mergeCell ref="G804:G807"/>
    <mergeCell ref="H804:H807"/>
    <mergeCell ref="J804:N804"/>
    <mergeCell ref="O804:R804"/>
    <mergeCell ref="S804:W804"/>
    <mergeCell ref="AJ820:AM820"/>
    <mergeCell ref="AN820:AQ820"/>
    <mergeCell ref="AR820:AU820"/>
    <mergeCell ref="AV820:AZ820"/>
    <mergeCell ref="BA820:BD820"/>
    <mergeCell ref="BE820:BH820"/>
    <mergeCell ref="I820:M820"/>
    <mergeCell ref="N820:Q820"/>
    <mergeCell ref="R820:V820"/>
    <mergeCell ref="W820:Z820"/>
    <mergeCell ref="AA820:AD820"/>
    <mergeCell ref="AE820:AI820"/>
    <mergeCell ref="A894:A909"/>
    <mergeCell ref="A912:A915"/>
    <mergeCell ref="B912:B915"/>
    <mergeCell ref="C912:C915"/>
    <mergeCell ref="D912:D915"/>
    <mergeCell ref="E912:E915"/>
    <mergeCell ref="A824:A827"/>
    <mergeCell ref="A828:A831"/>
    <mergeCell ref="A832:A846"/>
    <mergeCell ref="A847:A859"/>
    <mergeCell ref="A867:A876"/>
    <mergeCell ref="A877:A893"/>
    <mergeCell ref="AX912:BA912"/>
    <mergeCell ref="BB912:BF912"/>
    <mergeCell ref="BG912:BJ912"/>
    <mergeCell ref="BK912:BN912"/>
    <mergeCell ref="A916:A917"/>
    <mergeCell ref="A918:A929"/>
    <mergeCell ref="BA928:BD928"/>
    <mergeCell ref="X912:AB912"/>
    <mergeCell ref="AC912:AF912"/>
    <mergeCell ref="AG912:AJ912"/>
    <mergeCell ref="AK912:AO912"/>
    <mergeCell ref="AP912:AS912"/>
    <mergeCell ref="AT912:AW912"/>
    <mergeCell ref="F912:F915"/>
    <mergeCell ref="G912:G915"/>
    <mergeCell ref="H912:H915"/>
    <mergeCell ref="K912:N912"/>
    <mergeCell ref="O912:S912"/>
    <mergeCell ref="T912:W912"/>
    <mergeCell ref="C1036:C1039"/>
    <mergeCell ref="D1036:D1039"/>
    <mergeCell ref="E1036:E1039"/>
    <mergeCell ref="F1036:F1039"/>
    <mergeCell ref="A938:A945"/>
    <mergeCell ref="A946:A956"/>
    <mergeCell ref="A957:A964"/>
    <mergeCell ref="A965:A972"/>
    <mergeCell ref="A973:A992"/>
    <mergeCell ref="A993:A1012"/>
    <mergeCell ref="BA1036:BD1036"/>
    <mergeCell ref="BE1036:BH1036"/>
    <mergeCell ref="A1119:A1122"/>
    <mergeCell ref="B1119:B1122"/>
    <mergeCell ref="C1119:C1122"/>
    <mergeCell ref="D1119:D1122"/>
    <mergeCell ref="E1119:E1122"/>
    <mergeCell ref="F1119:F1122"/>
    <mergeCell ref="G1119:G1122"/>
    <mergeCell ref="H1119:H1122"/>
    <mergeCell ref="AA1036:AD1036"/>
    <mergeCell ref="AE1036:AI1036"/>
    <mergeCell ref="AJ1036:AM1036"/>
    <mergeCell ref="AN1036:AQ1036"/>
    <mergeCell ref="AR1036:AU1036"/>
    <mergeCell ref="AV1036:AZ1036"/>
    <mergeCell ref="G1036:G1039"/>
    <mergeCell ref="H1036:H1039"/>
    <mergeCell ref="I1036:M1036"/>
    <mergeCell ref="N1036:Q1036"/>
    <mergeCell ref="R1036:V1036"/>
    <mergeCell ref="W1036:Z1036"/>
    <mergeCell ref="A1036:A1039"/>
    <mergeCell ref="B1036:B1039"/>
    <mergeCell ref="AV1119:AZ1119"/>
    <mergeCell ref="BA1119:BD1119"/>
    <mergeCell ref="BE1119:BH1119"/>
    <mergeCell ref="I1119:M1119"/>
    <mergeCell ref="N1119:Q1119"/>
    <mergeCell ref="R1119:V1119"/>
    <mergeCell ref="W1119:Z1119"/>
    <mergeCell ref="AA1119:AD1119"/>
    <mergeCell ref="AE1119:AI1119"/>
    <mergeCell ref="A1199:A1202"/>
    <mergeCell ref="B1199:B1202"/>
    <mergeCell ref="C1199:C1202"/>
    <mergeCell ref="D1199:D1202"/>
    <mergeCell ref="E1199:E1202"/>
    <mergeCell ref="F1199:F1202"/>
    <mergeCell ref="AJ1119:AM1119"/>
    <mergeCell ref="AN1119:AQ1119"/>
    <mergeCell ref="AR1119:AU1119"/>
    <mergeCell ref="A1263:A1280"/>
    <mergeCell ref="A1293:A1296"/>
    <mergeCell ref="B1293:B1296"/>
    <mergeCell ref="C1293:C1296"/>
    <mergeCell ref="D1293:D1296"/>
    <mergeCell ref="E1293:E1296"/>
    <mergeCell ref="BA1199:BD1199"/>
    <mergeCell ref="BE1199:BH1199"/>
    <mergeCell ref="A1203:A1217"/>
    <mergeCell ref="A1218:A1232"/>
    <mergeCell ref="A1233:A1254"/>
    <mergeCell ref="A1255:A1262"/>
    <mergeCell ref="AA1199:AD1199"/>
    <mergeCell ref="AE1199:AI1199"/>
    <mergeCell ref="AJ1199:AM1199"/>
    <mergeCell ref="AN1199:AQ1199"/>
    <mergeCell ref="AR1199:AU1199"/>
    <mergeCell ref="AV1199:AZ1199"/>
    <mergeCell ref="G1199:G1202"/>
    <mergeCell ref="H1199:H1202"/>
    <mergeCell ref="I1199:M1199"/>
    <mergeCell ref="N1199:Q1199"/>
    <mergeCell ref="R1199:V1199"/>
    <mergeCell ref="W1199:Z1199"/>
    <mergeCell ref="AV1293:AZ1293"/>
    <mergeCell ref="BA1293:BD1293"/>
    <mergeCell ref="BE1293:BH1293"/>
    <mergeCell ref="A1297:A1310"/>
    <mergeCell ref="A1311:A1329"/>
    <mergeCell ref="A1332:A1335"/>
    <mergeCell ref="B1332:B1335"/>
    <mergeCell ref="C1332:C1335"/>
    <mergeCell ref="D1332:D1335"/>
    <mergeCell ref="E1332:E1335"/>
    <mergeCell ref="W1293:Z1293"/>
    <mergeCell ref="AA1293:AD1293"/>
    <mergeCell ref="AE1293:AI1293"/>
    <mergeCell ref="AJ1293:AM1293"/>
    <mergeCell ref="AN1293:AQ1293"/>
    <mergeCell ref="AR1293:AU1293"/>
    <mergeCell ref="F1293:F1296"/>
    <mergeCell ref="G1293:G1296"/>
    <mergeCell ref="H1293:H1296"/>
    <mergeCell ref="I1293:M1293"/>
    <mergeCell ref="N1293:Q1293"/>
    <mergeCell ref="R1293:V1293"/>
    <mergeCell ref="A1377:A1386"/>
    <mergeCell ref="A1387:A1396"/>
    <mergeCell ref="A1397:A1409"/>
    <mergeCell ref="A1410:A1420"/>
    <mergeCell ref="A1421:A1440"/>
    <mergeCell ref="A1441:A1466"/>
    <mergeCell ref="AV1332:AZ1332"/>
    <mergeCell ref="BA1332:BD1332"/>
    <mergeCell ref="BE1332:BH1332"/>
    <mergeCell ref="A1336:A1343"/>
    <mergeCell ref="A1344:A1359"/>
    <mergeCell ref="A1360:A1376"/>
    <mergeCell ref="W1332:Z1332"/>
    <mergeCell ref="AA1332:AD1332"/>
    <mergeCell ref="AE1332:AI1332"/>
    <mergeCell ref="AJ1332:AM1332"/>
    <mergeCell ref="AN1332:AQ1332"/>
    <mergeCell ref="AR1332:AU1332"/>
    <mergeCell ref="F1332:F1335"/>
    <mergeCell ref="G1332:G1335"/>
    <mergeCell ref="H1332:H1335"/>
    <mergeCell ref="I1332:M1332"/>
    <mergeCell ref="N1332:Q1332"/>
    <mergeCell ref="R1332:V1332"/>
    <mergeCell ref="BE1469:BH1469"/>
    <mergeCell ref="A1473:A1478"/>
    <mergeCell ref="A1479:A1480"/>
    <mergeCell ref="A1482:A1493"/>
    <mergeCell ref="A1501:A1516"/>
    <mergeCell ref="AA1469:AD1469"/>
    <mergeCell ref="AE1469:AI1469"/>
    <mergeCell ref="AJ1469:AM1469"/>
    <mergeCell ref="AN1469:AQ1469"/>
    <mergeCell ref="AR1469:AU1469"/>
    <mergeCell ref="AV1469:AZ1469"/>
    <mergeCell ref="G1469:G1472"/>
    <mergeCell ref="H1469:H1472"/>
    <mergeCell ref="I1469:M1469"/>
    <mergeCell ref="N1469:Q1469"/>
    <mergeCell ref="R1469:V1469"/>
    <mergeCell ref="W1469:Z1469"/>
    <mergeCell ref="A1469:A1472"/>
    <mergeCell ref="B1469:B1472"/>
    <mergeCell ref="C1469:C1472"/>
    <mergeCell ref="D1469:D1472"/>
    <mergeCell ref="E1469:E1472"/>
    <mergeCell ref="F1469:F1472"/>
    <mergeCell ref="N1541:Q1541"/>
    <mergeCell ref="R1541:V1541"/>
    <mergeCell ref="A1517:A1537"/>
    <mergeCell ref="A1541:A1544"/>
    <mergeCell ref="B1541:B1544"/>
    <mergeCell ref="C1541:C1544"/>
    <mergeCell ref="D1541:D1544"/>
    <mergeCell ref="E1541:E1544"/>
    <mergeCell ref="BA1469:BD1469"/>
    <mergeCell ref="A1654:C1654"/>
    <mergeCell ref="AP1654:AZ1654"/>
    <mergeCell ref="A1575:A1585"/>
    <mergeCell ref="A1590:A1603"/>
    <mergeCell ref="A1604:A1624"/>
    <mergeCell ref="A1625:A1643"/>
    <mergeCell ref="AK1648:BE1648"/>
    <mergeCell ref="AP1649:AZ1649"/>
    <mergeCell ref="AV1541:AZ1541"/>
    <mergeCell ref="BA1541:BD1541"/>
    <mergeCell ref="BE1541:BH1541"/>
    <mergeCell ref="A1545:A1552"/>
    <mergeCell ref="A1554:A1563"/>
    <mergeCell ref="A1564:A1573"/>
    <mergeCell ref="W1541:Z1541"/>
    <mergeCell ref="AA1541:AD1541"/>
    <mergeCell ref="AE1541:AI1541"/>
    <mergeCell ref="AJ1541:AM1541"/>
    <mergeCell ref="AN1541:AQ1541"/>
    <mergeCell ref="AR1541:AU1541"/>
    <mergeCell ref="F1541:F1544"/>
    <mergeCell ref="G1541:G1544"/>
    <mergeCell ref="H1541:H1544"/>
    <mergeCell ref="I1541:M1541"/>
  </mergeCells>
  <pageMargins left="0" right="0" top="0.38" bottom="0" header="0.3" footer="0.3"/>
  <pageSetup paperSize="9" scale="58" orientation="landscape" r:id="rId1"/>
  <headerFooter>
    <oddFooter>&amp;C&amp;P</oddFooter>
  </headerFooter>
  <colBreaks count="1" manualBreakCount="1">
    <brk id="60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92D050"/>
  </sheetPr>
  <dimension ref="A1:BJ214"/>
  <sheetViews>
    <sheetView view="pageBreakPreview" topLeftCell="A46" zoomScale="85" zoomScaleNormal="85" zoomScaleSheetLayoutView="85" workbookViewId="0">
      <selection activeCell="G53" sqref="G53"/>
    </sheetView>
  </sheetViews>
  <sheetFormatPr defaultRowHeight="12" x14ac:dyDescent="0.2"/>
  <cols>
    <col min="1" max="1" width="3.42578125" style="69" bestFit="1" customWidth="1"/>
    <col min="2" max="2" width="8.5703125" style="69" customWidth="1"/>
    <col min="3" max="3" width="8.28515625" style="69" customWidth="1"/>
    <col min="4" max="4" width="52.7109375" style="69" customWidth="1"/>
    <col min="5" max="5" width="5.85546875" style="69" customWidth="1"/>
    <col min="6" max="6" width="8.42578125" style="69" customWidth="1"/>
    <col min="7" max="7" width="7.42578125" style="69" customWidth="1"/>
    <col min="8" max="8" width="10" style="69" customWidth="1"/>
    <col min="9" max="9" width="7.28515625" style="69" customWidth="1"/>
    <col min="10" max="10" width="4.28515625" style="69" customWidth="1"/>
    <col min="11" max="11" width="3.5703125" style="69" bestFit="1" customWidth="1"/>
    <col min="12" max="12" width="3.5703125" style="69" customWidth="1"/>
    <col min="13" max="14" width="2.85546875" style="69" customWidth="1"/>
    <col min="15" max="16" width="3.42578125" style="69" customWidth="1"/>
    <col min="17" max="18" width="2.85546875" style="69" bestFit="1" customWidth="1"/>
    <col min="19" max="19" width="3.85546875" style="69" customWidth="1"/>
    <col min="20" max="37" width="3" style="69" bestFit="1" customWidth="1"/>
    <col min="38" max="38" width="3.42578125" style="69" customWidth="1"/>
    <col min="39" max="40" width="3" style="69" bestFit="1" customWidth="1"/>
    <col min="41" max="41" width="3.140625" style="69" customWidth="1"/>
    <col min="42" max="42" width="3" style="69" bestFit="1" customWidth="1"/>
    <col min="43" max="43" width="3.42578125" style="69" customWidth="1"/>
    <col min="44" max="62" width="3" style="69" bestFit="1" customWidth="1"/>
    <col min="63" max="259" width="9.140625" style="69"/>
    <col min="260" max="260" width="3.42578125" style="69" bestFit="1" customWidth="1"/>
    <col min="261" max="261" width="9.42578125" style="69" customWidth="1"/>
    <col min="262" max="262" width="8.28515625" style="69" customWidth="1"/>
    <col min="263" max="263" width="34.85546875" style="69" customWidth="1"/>
    <col min="264" max="264" width="8.140625" style="69" bestFit="1" customWidth="1"/>
    <col min="265" max="265" width="10.42578125" style="69" bestFit="1" customWidth="1"/>
    <col min="266" max="266" width="5.28515625" style="69" customWidth="1"/>
    <col min="267" max="267" width="3.5703125" style="69" bestFit="1" customWidth="1"/>
    <col min="268" max="268" width="3.5703125" style="69" customWidth="1"/>
    <col min="269" max="270" width="2.85546875" style="69" customWidth="1"/>
    <col min="271" max="275" width="2.85546875" style="69" bestFit="1" customWidth="1"/>
    <col min="276" max="293" width="3" style="69" bestFit="1" customWidth="1"/>
    <col min="294" max="294" width="3.42578125" style="69" customWidth="1"/>
    <col min="295" max="296" width="3" style="69" bestFit="1" customWidth="1"/>
    <col min="297" max="297" width="4" style="69" customWidth="1"/>
    <col min="298" max="298" width="3" style="69" bestFit="1" customWidth="1"/>
    <col min="299" max="299" width="3.42578125" style="69" customWidth="1"/>
    <col min="300" max="318" width="3" style="69" bestFit="1" customWidth="1"/>
    <col min="319" max="515" width="9.140625" style="69"/>
    <col min="516" max="516" width="3.42578125" style="69" bestFit="1" customWidth="1"/>
    <col min="517" max="517" width="9.42578125" style="69" customWidth="1"/>
    <col min="518" max="518" width="8.28515625" style="69" customWidth="1"/>
    <col min="519" max="519" width="34.85546875" style="69" customWidth="1"/>
    <col min="520" max="520" width="8.140625" style="69" bestFit="1" customWidth="1"/>
    <col min="521" max="521" width="10.42578125" style="69" bestFit="1" customWidth="1"/>
    <col min="522" max="522" width="5.28515625" style="69" customWidth="1"/>
    <col min="523" max="523" width="3.5703125" style="69" bestFit="1" customWidth="1"/>
    <col min="524" max="524" width="3.5703125" style="69" customWidth="1"/>
    <col min="525" max="526" width="2.85546875" style="69" customWidth="1"/>
    <col min="527" max="531" width="2.85546875" style="69" bestFit="1" customWidth="1"/>
    <col min="532" max="549" width="3" style="69" bestFit="1" customWidth="1"/>
    <col min="550" max="550" width="3.42578125" style="69" customWidth="1"/>
    <col min="551" max="552" width="3" style="69" bestFit="1" customWidth="1"/>
    <col min="553" max="553" width="4" style="69" customWidth="1"/>
    <col min="554" max="554" width="3" style="69" bestFit="1" customWidth="1"/>
    <col min="555" max="555" width="3.42578125" style="69" customWidth="1"/>
    <col min="556" max="574" width="3" style="69" bestFit="1" customWidth="1"/>
    <col min="575" max="771" width="9.140625" style="69"/>
    <col min="772" max="772" width="3.42578125" style="69" bestFit="1" customWidth="1"/>
    <col min="773" max="773" width="9.42578125" style="69" customWidth="1"/>
    <col min="774" max="774" width="8.28515625" style="69" customWidth="1"/>
    <col min="775" max="775" width="34.85546875" style="69" customWidth="1"/>
    <col min="776" max="776" width="8.140625" style="69" bestFit="1" customWidth="1"/>
    <col min="777" max="777" width="10.42578125" style="69" bestFit="1" customWidth="1"/>
    <col min="778" max="778" width="5.28515625" style="69" customWidth="1"/>
    <col min="779" max="779" width="3.5703125" style="69" bestFit="1" customWidth="1"/>
    <col min="780" max="780" width="3.5703125" style="69" customWidth="1"/>
    <col min="781" max="782" width="2.85546875" style="69" customWidth="1"/>
    <col min="783" max="787" width="2.85546875" style="69" bestFit="1" customWidth="1"/>
    <col min="788" max="805" width="3" style="69" bestFit="1" customWidth="1"/>
    <col min="806" max="806" width="3.42578125" style="69" customWidth="1"/>
    <col min="807" max="808" width="3" style="69" bestFit="1" customWidth="1"/>
    <col min="809" max="809" width="4" style="69" customWidth="1"/>
    <col min="810" max="810" width="3" style="69" bestFit="1" customWidth="1"/>
    <col min="811" max="811" width="3.42578125" style="69" customWidth="1"/>
    <col min="812" max="830" width="3" style="69" bestFit="1" customWidth="1"/>
    <col min="831" max="1027" width="9.140625" style="69"/>
    <col min="1028" max="1028" width="3.42578125" style="69" bestFit="1" customWidth="1"/>
    <col min="1029" max="1029" width="9.42578125" style="69" customWidth="1"/>
    <col min="1030" max="1030" width="8.28515625" style="69" customWidth="1"/>
    <col min="1031" max="1031" width="34.85546875" style="69" customWidth="1"/>
    <col min="1032" max="1032" width="8.140625" style="69" bestFit="1" customWidth="1"/>
    <col min="1033" max="1033" width="10.42578125" style="69" bestFit="1" customWidth="1"/>
    <col min="1034" max="1034" width="5.28515625" style="69" customWidth="1"/>
    <col min="1035" max="1035" width="3.5703125" style="69" bestFit="1" customWidth="1"/>
    <col min="1036" max="1036" width="3.5703125" style="69" customWidth="1"/>
    <col min="1037" max="1038" width="2.85546875" style="69" customWidth="1"/>
    <col min="1039" max="1043" width="2.85546875" style="69" bestFit="1" customWidth="1"/>
    <col min="1044" max="1061" width="3" style="69" bestFit="1" customWidth="1"/>
    <col min="1062" max="1062" width="3.42578125" style="69" customWidth="1"/>
    <col min="1063" max="1064" width="3" style="69" bestFit="1" customWidth="1"/>
    <col min="1065" max="1065" width="4" style="69" customWidth="1"/>
    <col min="1066" max="1066" width="3" style="69" bestFit="1" customWidth="1"/>
    <col min="1067" max="1067" width="3.42578125" style="69" customWidth="1"/>
    <col min="1068" max="1086" width="3" style="69" bestFit="1" customWidth="1"/>
    <col min="1087" max="1283" width="9.140625" style="69"/>
    <col min="1284" max="1284" width="3.42578125" style="69" bestFit="1" customWidth="1"/>
    <col min="1285" max="1285" width="9.42578125" style="69" customWidth="1"/>
    <col min="1286" max="1286" width="8.28515625" style="69" customWidth="1"/>
    <col min="1287" max="1287" width="34.85546875" style="69" customWidth="1"/>
    <col min="1288" max="1288" width="8.140625" style="69" bestFit="1" customWidth="1"/>
    <col min="1289" max="1289" width="10.42578125" style="69" bestFit="1" customWidth="1"/>
    <col min="1290" max="1290" width="5.28515625" style="69" customWidth="1"/>
    <col min="1291" max="1291" width="3.5703125" style="69" bestFit="1" customWidth="1"/>
    <col min="1292" max="1292" width="3.5703125" style="69" customWidth="1"/>
    <col min="1293" max="1294" width="2.85546875" style="69" customWidth="1"/>
    <col min="1295" max="1299" width="2.85546875" style="69" bestFit="1" customWidth="1"/>
    <col min="1300" max="1317" width="3" style="69" bestFit="1" customWidth="1"/>
    <col min="1318" max="1318" width="3.42578125" style="69" customWidth="1"/>
    <col min="1319" max="1320" width="3" style="69" bestFit="1" customWidth="1"/>
    <col min="1321" max="1321" width="4" style="69" customWidth="1"/>
    <col min="1322" max="1322" width="3" style="69" bestFit="1" customWidth="1"/>
    <col min="1323" max="1323" width="3.42578125" style="69" customWidth="1"/>
    <col min="1324" max="1342" width="3" style="69" bestFit="1" customWidth="1"/>
    <col min="1343" max="1539" width="9.140625" style="69"/>
    <col min="1540" max="1540" width="3.42578125" style="69" bestFit="1" customWidth="1"/>
    <col min="1541" max="1541" width="9.42578125" style="69" customWidth="1"/>
    <col min="1542" max="1542" width="8.28515625" style="69" customWidth="1"/>
    <col min="1543" max="1543" width="34.85546875" style="69" customWidth="1"/>
    <col min="1544" max="1544" width="8.140625" style="69" bestFit="1" customWidth="1"/>
    <col min="1545" max="1545" width="10.42578125" style="69" bestFit="1" customWidth="1"/>
    <col min="1546" max="1546" width="5.28515625" style="69" customWidth="1"/>
    <col min="1547" max="1547" width="3.5703125" style="69" bestFit="1" customWidth="1"/>
    <col min="1548" max="1548" width="3.5703125" style="69" customWidth="1"/>
    <col min="1549" max="1550" width="2.85546875" style="69" customWidth="1"/>
    <col min="1551" max="1555" width="2.85546875" style="69" bestFit="1" customWidth="1"/>
    <col min="1556" max="1573" width="3" style="69" bestFit="1" customWidth="1"/>
    <col min="1574" max="1574" width="3.42578125" style="69" customWidth="1"/>
    <col min="1575" max="1576" width="3" style="69" bestFit="1" customWidth="1"/>
    <col min="1577" max="1577" width="4" style="69" customWidth="1"/>
    <col min="1578" max="1578" width="3" style="69" bestFit="1" customWidth="1"/>
    <col min="1579" max="1579" width="3.42578125" style="69" customWidth="1"/>
    <col min="1580" max="1598" width="3" style="69" bestFit="1" customWidth="1"/>
    <col min="1599" max="1795" width="9.140625" style="69"/>
    <col min="1796" max="1796" width="3.42578125" style="69" bestFit="1" customWidth="1"/>
    <col min="1797" max="1797" width="9.42578125" style="69" customWidth="1"/>
    <col min="1798" max="1798" width="8.28515625" style="69" customWidth="1"/>
    <col min="1799" max="1799" width="34.85546875" style="69" customWidth="1"/>
    <col min="1800" max="1800" width="8.140625" style="69" bestFit="1" customWidth="1"/>
    <col min="1801" max="1801" width="10.42578125" style="69" bestFit="1" customWidth="1"/>
    <col min="1802" max="1802" width="5.28515625" style="69" customWidth="1"/>
    <col min="1803" max="1803" width="3.5703125" style="69" bestFit="1" customWidth="1"/>
    <col min="1804" max="1804" width="3.5703125" style="69" customWidth="1"/>
    <col min="1805" max="1806" width="2.85546875" style="69" customWidth="1"/>
    <col min="1807" max="1811" width="2.85546875" style="69" bestFit="1" customWidth="1"/>
    <col min="1812" max="1829" width="3" style="69" bestFit="1" customWidth="1"/>
    <col min="1830" max="1830" width="3.42578125" style="69" customWidth="1"/>
    <col min="1831" max="1832" width="3" style="69" bestFit="1" customWidth="1"/>
    <col min="1833" max="1833" width="4" style="69" customWidth="1"/>
    <col min="1834" max="1834" width="3" style="69" bestFit="1" customWidth="1"/>
    <col min="1835" max="1835" width="3.42578125" style="69" customWidth="1"/>
    <col min="1836" max="1854" width="3" style="69" bestFit="1" customWidth="1"/>
    <col min="1855" max="2051" width="9.140625" style="69"/>
    <col min="2052" max="2052" width="3.42578125" style="69" bestFit="1" customWidth="1"/>
    <col min="2053" max="2053" width="9.42578125" style="69" customWidth="1"/>
    <col min="2054" max="2054" width="8.28515625" style="69" customWidth="1"/>
    <col min="2055" max="2055" width="34.85546875" style="69" customWidth="1"/>
    <col min="2056" max="2056" width="8.140625" style="69" bestFit="1" customWidth="1"/>
    <col min="2057" max="2057" width="10.42578125" style="69" bestFit="1" customWidth="1"/>
    <col min="2058" max="2058" width="5.28515625" style="69" customWidth="1"/>
    <col min="2059" max="2059" width="3.5703125" style="69" bestFit="1" customWidth="1"/>
    <col min="2060" max="2060" width="3.5703125" style="69" customWidth="1"/>
    <col min="2061" max="2062" width="2.85546875" style="69" customWidth="1"/>
    <col min="2063" max="2067" width="2.85546875" style="69" bestFit="1" customWidth="1"/>
    <col min="2068" max="2085" width="3" style="69" bestFit="1" customWidth="1"/>
    <col min="2086" max="2086" width="3.42578125" style="69" customWidth="1"/>
    <col min="2087" max="2088" width="3" style="69" bestFit="1" customWidth="1"/>
    <col min="2089" max="2089" width="4" style="69" customWidth="1"/>
    <col min="2090" max="2090" width="3" style="69" bestFit="1" customWidth="1"/>
    <col min="2091" max="2091" width="3.42578125" style="69" customWidth="1"/>
    <col min="2092" max="2110" width="3" style="69" bestFit="1" customWidth="1"/>
    <col min="2111" max="2307" width="9.140625" style="69"/>
    <col min="2308" max="2308" width="3.42578125" style="69" bestFit="1" customWidth="1"/>
    <col min="2309" max="2309" width="9.42578125" style="69" customWidth="1"/>
    <col min="2310" max="2310" width="8.28515625" style="69" customWidth="1"/>
    <col min="2311" max="2311" width="34.85546875" style="69" customWidth="1"/>
    <col min="2312" max="2312" width="8.140625" style="69" bestFit="1" customWidth="1"/>
    <col min="2313" max="2313" width="10.42578125" style="69" bestFit="1" customWidth="1"/>
    <col min="2314" max="2314" width="5.28515625" style="69" customWidth="1"/>
    <col min="2315" max="2315" width="3.5703125" style="69" bestFit="1" customWidth="1"/>
    <col min="2316" max="2316" width="3.5703125" style="69" customWidth="1"/>
    <col min="2317" max="2318" width="2.85546875" style="69" customWidth="1"/>
    <col min="2319" max="2323" width="2.85546875" style="69" bestFit="1" customWidth="1"/>
    <col min="2324" max="2341" width="3" style="69" bestFit="1" customWidth="1"/>
    <col min="2342" max="2342" width="3.42578125" style="69" customWidth="1"/>
    <col min="2343" max="2344" width="3" style="69" bestFit="1" customWidth="1"/>
    <col min="2345" max="2345" width="4" style="69" customWidth="1"/>
    <col min="2346" max="2346" width="3" style="69" bestFit="1" customWidth="1"/>
    <col min="2347" max="2347" width="3.42578125" style="69" customWidth="1"/>
    <col min="2348" max="2366" width="3" style="69" bestFit="1" customWidth="1"/>
    <col min="2367" max="2563" width="9.140625" style="69"/>
    <col min="2564" max="2564" width="3.42578125" style="69" bestFit="1" customWidth="1"/>
    <col min="2565" max="2565" width="9.42578125" style="69" customWidth="1"/>
    <col min="2566" max="2566" width="8.28515625" style="69" customWidth="1"/>
    <col min="2567" max="2567" width="34.85546875" style="69" customWidth="1"/>
    <col min="2568" max="2568" width="8.140625" style="69" bestFit="1" customWidth="1"/>
    <col min="2569" max="2569" width="10.42578125" style="69" bestFit="1" customWidth="1"/>
    <col min="2570" max="2570" width="5.28515625" style="69" customWidth="1"/>
    <col min="2571" max="2571" width="3.5703125" style="69" bestFit="1" customWidth="1"/>
    <col min="2572" max="2572" width="3.5703125" style="69" customWidth="1"/>
    <col min="2573" max="2574" width="2.85546875" style="69" customWidth="1"/>
    <col min="2575" max="2579" width="2.85546875" style="69" bestFit="1" customWidth="1"/>
    <col min="2580" max="2597" width="3" style="69" bestFit="1" customWidth="1"/>
    <col min="2598" max="2598" width="3.42578125" style="69" customWidth="1"/>
    <col min="2599" max="2600" width="3" style="69" bestFit="1" customWidth="1"/>
    <col min="2601" max="2601" width="4" style="69" customWidth="1"/>
    <col min="2602" max="2602" width="3" style="69" bestFit="1" customWidth="1"/>
    <col min="2603" max="2603" width="3.42578125" style="69" customWidth="1"/>
    <col min="2604" max="2622" width="3" style="69" bestFit="1" customWidth="1"/>
    <col min="2623" max="2819" width="9.140625" style="69"/>
    <col min="2820" max="2820" width="3.42578125" style="69" bestFit="1" customWidth="1"/>
    <col min="2821" max="2821" width="9.42578125" style="69" customWidth="1"/>
    <col min="2822" max="2822" width="8.28515625" style="69" customWidth="1"/>
    <col min="2823" max="2823" width="34.85546875" style="69" customWidth="1"/>
    <col min="2824" max="2824" width="8.140625" style="69" bestFit="1" customWidth="1"/>
    <col min="2825" max="2825" width="10.42578125" style="69" bestFit="1" customWidth="1"/>
    <col min="2826" max="2826" width="5.28515625" style="69" customWidth="1"/>
    <col min="2827" max="2827" width="3.5703125" style="69" bestFit="1" customWidth="1"/>
    <col min="2828" max="2828" width="3.5703125" style="69" customWidth="1"/>
    <col min="2829" max="2830" width="2.85546875" style="69" customWidth="1"/>
    <col min="2831" max="2835" width="2.85546875" style="69" bestFit="1" customWidth="1"/>
    <col min="2836" max="2853" width="3" style="69" bestFit="1" customWidth="1"/>
    <col min="2854" max="2854" width="3.42578125" style="69" customWidth="1"/>
    <col min="2855" max="2856" width="3" style="69" bestFit="1" customWidth="1"/>
    <col min="2857" max="2857" width="4" style="69" customWidth="1"/>
    <col min="2858" max="2858" width="3" style="69" bestFit="1" customWidth="1"/>
    <col min="2859" max="2859" width="3.42578125" style="69" customWidth="1"/>
    <col min="2860" max="2878" width="3" style="69" bestFit="1" customWidth="1"/>
    <col min="2879" max="3075" width="9.140625" style="69"/>
    <col min="3076" max="3076" width="3.42578125" style="69" bestFit="1" customWidth="1"/>
    <col min="3077" max="3077" width="9.42578125" style="69" customWidth="1"/>
    <col min="3078" max="3078" width="8.28515625" style="69" customWidth="1"/>
    <col min="3079" max="3079" width="34.85546875" style="69" customWidth="1"/>
    <col min="3080" max="3080" width="8.140625" style="69" bestFit="1" customWidth="1"/>
    <col min="3081" max="3081" width="10.42578125" style="69" bestFit="1" customWidth="1"/>
    <col min="3082" max="3082" width="5.28515625" style="69" customWidth="1"/>
    <col min="3083" max="3083" width="3.5703125" style="69" bestFit="1" customWidth="1"/>
    <col min="3084" max="3084" width="3.5703125" style="69" customWidth="1"/>
    <col min="3085" max="3086" width="2.85546875" style="69" customWidth="1"/>
    <col min="3087" max="3091" width="2.85546875" style="69" bestFit="1" customWidth="1"/>
    <col min="3092" max="3109" width="3" style="69" bestFit="1" customWidth="1"/>
    <col min="3110" max="3110" width="3.42578125" style="69" customWidth="1"/>
    <col min="3111" max="3112" width="3" style="69" bestFit="1" customWidth="1"/>
    <col min="3113" max="3113" width="4" style="69" customWidth="1"/>
    <col min="3114" max="3114" width="3" style="69" bestFit="1" customWidth="1"/>
    <col min="3115" max="3115" width="3.42578125" style="69" customWidth="1"/>
    <col min="3116" max="3134" width="3" style="69" bestFit="1" customWidth="1"/>
    <col min="3135" max="3331" width="9.140625" style="69"/>
    <col min="3332" max="3332" width="3.42578125" style="69" bestFit="1" customWidth="1"/>
    <col min="3333" max="3333" width="9.42578125" style="69" customWidth="1"/>
    <col min="3334" max="3334" width="8.28515625" style="69" customWidth="1"/>
    <col min="3335" max="3335" width="34.85546875" style="69" customWidth="1"/>
    <col min="3336" max="3336" width="8.140625" style="69" bestFit="1" customWidth="1"/>
    <col min="3337" max="3337" width="10.42578125" style="69" bestFit="1" customWidth="1"/>
    <col min="3338" max="3338" width="5.28515625" style="69" customWidth="1"/>
    <col min="3339" max="3339" width="3.5703125" style="69" bestFit="1" customWidth="1"/>
    <col min="3340" max="3340" width="3.5703125" style="69" customWidth="1"/>
    <col min="3341" max="3342" width="2.85546875" style="69" customWidth="1"/>
    <col min="3343" max="3347" width="2.85546875" style="69" bestFit="1" customWidth="1"/>
    <col min="3348" max="3365" width="3" style="69" bestFit="1" customWidth="1"/>
    <col min="3366" max="3366" width="3.42578125" style="69" customWidth="1"/>
    <col min="3367" max="3368" width="3" style="69" bestFit="1" customWidth="1"/>
    <col min="3369" max="3369" width="4" style="69" customWidth="1"/>
    <col min="3370" max="3370" width="3" style="69" bestFit="1" customWidth="1"/>
    <col min="3371" max="3371" width="3.42578125" style="69" customWidth="1"/>
    <col min="3372" max="3390" width="3" style="69" bestFit="1" customWidth="1"/>
    <col min="3391" max="3587" width="9.140625" style="69"/>
    <col min="3588" max="3588" width="3.42578125" style="69" bestFit="1" customWidth="1"/>
    <col min="3589" max="3589" width="9.42578125" style="69" customWidth="1"/>
    <col min="3590" max="3590" width="8.28515625" style="69" customWidth="1"/>
    <col min="3591" max="3591" width="34.85546875" style="69" customWidth="1"/>
    <col min="3592" max="3592" width="8.140625" style="69" bestFit="1" customWidth="1"/>
    <col min="3593" max="3593" width="10.42578125" style="69" bestFit="1" customWidth="1"/>
    <col min="3594" max="3594" width="5.28515625" style="69" customWidth="1"/>
    <col min="3595" max="3595" width="3.5703125" style="69" bestFit="1" customWidth="1"/>
    <col min="3596" max="3596" width="3.5703125" style="69" customWidth="1"/>
    <col min="3597" max="3598" width="2.85546875" style="69" customWidth="1"/>
    <col min="3599" max="3603" width="2.85546875" style="69" bestFit="1" customWidth="1"/>
    <col min="3604" max="3621" width="3" style="69" bestFit="1" customWidth="1"/>
    <col min="3622" max="3622" width="3.42578125" style="69" customWidth="1"/>
    <col min="3623" max="3624" width="3" style="69" bestFit="1" customWidth="1"/>
    <col min="3625" max="3625" width="4" style="69" customWidth="1"/>
    <col min="3626" max="3626" width="3" style="69" bestFit="1" customWidth="1"/>
    <col min="3627" max="3627" width="3.42578125" style="69" customWidth="1"/>
    <col min="3628" max="3646" width="3" style="69" bestFit="1" customWidth="1"/>
    <col min="3647" max="3843" width="9.140625" style="69"/>
    <col min="3844" max="3844" width="3.42578125" style="69" bestFit="1" customWidth="1"/>
    <col min="3845" max="3845" width="9.42578125" style="69" customWidth="1"/>
    <col min="3846" max="3846" width="8.28515625" style="69" customWidth="1"/>
    <col min="3847" max="3847" width="34.85546875" style="69" customWidth="1"/>
    <col min="3848" max="3848" width="8.140625" style="69" bestFit="1" customWidth="1"/>
    <col min="3849" max="3849" width="10.42578125" style="69" bestFit="1" customWidth="1"/>
    <col min="3850" max="3850" width="5.28515625" style="69" customWidth="1"/>
    <col min="3851" max="3851" width="3.5703125" style="69" bestFit="1" customWidth="1"/>
    <col min="3852" max="3852" width="3.5703125" style="69" customWidth="1"/>
    <col min="3853" max="3854" width="2.85546875" style="69" customWidth="1"/>
    <col min="3855" max="3859" width="2.85546875" style="69" bestFit="1" customWidth="1"/>
    <col min="3860" max="3877" width="3" style="69" bestFit="1" customWidth="1"/>
    <col min="3878" max="3878" width="3.42578125" style="69" customWidth="1"/>
    <col min="3879" max="3880" width="3" style="69" bestFit="1" customWidth="1"/>
    <col min="3881" max="3881" width="4" style="69" customWidth="1"/>
    <col min="3882" max="3882" width="3" style="69" bestFit="1" customWidth="1"/>
    <col min="3883" max="3883" width="3.42578125" style="69" customWidth="1"/>
    <col min="3884" max="3902" width="3" style="69" bestFit="1" customWidth="1"/>
    <col min="3903" max="4099" width="9.140625" style="69"/>
    <col min="4100" max="4100" width="3.42578125" style="69" bestFit="1" customWidth="1"/>
    <col min="4101" max="4101" width="9.42578125" style="69" customWidth="1"/>
    <col min="4102" max="4102" width="8.28515625" style="69" customWidth="1"/>
    <col min="4103" max="4103" width="34.85546875" style="69" customWidth="1"/>
    <col min="4104" max="4104" width="8.140625" style="69" bestFit="1" customWidth="1"/>
    <col min="4105" max="4105" width="10.42578125" style="69" bestFit="1" customWidth="1"/>
    <col min="4106" max="4106" width="5.28515625" style="69" customWidth="1"/>
    <col min="4107" max="4107" width="3.5703125" style="69" bestFit="1" customWidth="1"/>
    <col min="4108" max="4108" width="3.5703125" style="69" customWidth="1"/>
    <col min="4109" max="4110" width="2.85546875" style="69" customWidth="1"/>
    <col min="4111" max="4115" width="2.85546875" style="69" bestFit="1" customWidth="1"/>
    <col min="4116" max="4133" width="3" style="69" bestFit="1" customWidth="1"/>
    <col min="4134" max="4134" width="3.42578125" style="69" customWidth="1"/>
    <col min="4135" max="4136" width="3" style="69" bestFit="1" customWidth="1"/>
    <col min="4137" max="4137" width="4" style="69" customWidth="1"/>
    <col min="4138" max="4138" width="3" style="69" bestFit="1" customWidth="1"/>
    <col min="4139" max="4139" width="3.42578125" style="69" customWidth="1"/>
    <col min="4140" max="4158" width="3" style="69" bestFit="1" customWidth="1"/>
    <col min="4159" max="4355" width="9.140625" style="69"/>
    <col min="4356" max="4356" width="3.42578125" style="69" bestFit="1" customWidth="1"/>
    <col min="4357" max="4357" width="9.42578125" style="69" customWidth="1"/>
    <col min="4358" max="4358" width="8.28515625" style="69" customWidth="1"/>
    <col min="4359" max="4359" width="34.85546875" style="69" customWidth="1"/>
    <col min="4360" max="4360" width="8.140625" style="69" bestFit="1" customWidth="1"/>
    <col min="4361" max="4361" width="10.42578125" style="69" bestFit="1" customWidth="1"/>
    <col min="4362" max="4362" width="5.28515625" style="69" customWidth="1"/>
    <col min="4363" max="4363" width="3.5703125" style="69" bestFit="1" customWidth="1"/>
    <col min="4364" max="4364" width="3.5703125" style="69" customWidth="1"/>
    <col min="4365" max="4366" width="2.85546875" style="69" customWidth="1"/>
    <col min="4367" max="4371" width="2.85546875" style="69" bestFit="1" customWidth="1"/>
    <col min="4372" max="4389" width="3" style="69" bestFit="1" customWidth="1"/>
    <col min="4390" max="4390" width="3.42578125" style="69" customWidth="1"/>
    <col min="4391" max="4392" width="3" style="69" bestFit="1" customWidth="1"/>
    <col min="4393" max="4393" width="4" style="69" customWidth="1"/>
    <col min="4394" max="4394" width="3" style="69" bestFit="1" customWidth="1"/>
    <col min="4395" max="4395" width="3.42578125" style="69" customWidth="1"/>
    <col min="4396" max="4414" width="3" style="69" bestFit="1" customWidth="1"/>
    <col min="4415" max="4611" width="9.140625" style="69"/>
    <col min="4612" max="4612" width="3.42578125" style="69" bestFit="1" customWidth="1"/>
    <col min="4613" max="4613" width="9.42578125" style="69" customWidth="1"/>
    <col min="4614" max="4614" width="8.28515625" style="69" customWidth="1"/>
    <col min="4615" max="4615" width="34.85546875" style="69" customWidth="1"/>
    <col min="4616" max="4616" width="8.140625" style="69" bestFit="1" customWidth="1"/>
    <col min="4617" max="4617" width="10.42578125" style="69" bestFit="1" customWidth="1"/>
    <col min="4618" max="4618" width="5.28515625" style="69" customWidth="1"/>
    <col min="4619" max="4619" width="3.5703125" style="69" bestFit="1" customWidth="1"/>
    <col min="4620" max="4620" width="3.5703125" style="69" customWidth="1"/>
    <col min="4621" max="4622" width="2.85546875" style="69" customWidth="1"/>
    <col min="4623" max="4627" width="2.85546875" style="69" bestFit="1" customWidth="1"/>
    <col min="4628" max="4645" width="3" style="69" bestFit="1" customWidth="1"/>
    <col min="4646" max="4646" width="3.42578125" style="69" customWidth="1"/>
    <col min="4647" max="4648" width="3" style="69" bestFit="1" customWidth="1"/>
    <col min="4649" max="4649" width="4" style="69" customWidth="1"/>
    <col min="4650" max="4650" width="3" style="69" bestFit="1" customWidth="1"/>
    <col min="4651" max="4651" width="3.42578125" style="69" customWidth="1"/>
    <col min="4652" max="4670" width="3" style="69" bestFit="1" customWidth="1"/>
    <col min="4671" max="4867" width="9.140625" style="69"/>
    <col min="4868" max="4868" width="3.42578125" style="69" bestFit="1" customWidth="1"/>
    <col min="4869" max="4869" width="9.42578125" style="69" customWidth="1"/>
    <col min="4870" max="4870" width="8.28515625" style="69" customWidth="1"/>
    <col min="4871" max="4871" width="34.85546875" style="69" customWidth="1"/>
    <col min="4872" max="4872" width="8.140625" style="69" bestFit="1" customWidth="1"/>
    <col min="4873" max="4873" width="10.42578125" style="69" bestFit="1" customWidth="1"/>
    <col min="4874" max="4874" width="5.28515625" style="69" customWidth="1"/>
    <col min="4875" max="4875" width="3.5703125" style="69" bestFit="1" customWidth="1"/>
    <col min="4876" max="4876" width="3.5703125" style="69" customWidth="1"/>
    <col min="4877" max="4878" width="2.85546875" style="69" customWidth="1"/>
    <col min="4879" max="4883" width="2.85546875" style="69" bestFit="1" customWidth="1"/>
    <col min="4884" max="4901" width="3" style="69" bestFit="1" customWidth="1"/>
    <col min="4902" max="4902" width="3.42578125" style="69" customWidth="1"/>
    <col min="4903" max="4904" width="3" style="69" bestFit="1" customWidth="1"/>
    <col min="4905" max="4905" width="4" style="69" customWidth="1"/>
    <col min="4906" max="4906" width="3" style="69" bestFit="1" customWidth="1"/>
    <col min="4907" max="4907" width="3.42578125" style="69" customWidth="1"/>
    <col min="4908" max="4926" width="3" style="69" bestFit="1" customWidth="1"/>
    <col min="4927" max="5123" width="9.140625" style="69"/>
    <col min="5124" max="5124" width="3.42578125" style="69" bestFit="1" customWidth="1"/>
    <col min="5125" max="5125" width="9.42578125" style="69" customWidth="1"/>
    <col min="5126" max="5126" width="8.28515625" style="69" customWidth="1"/>
    <col min="5127" max="5127" width="34.85546875" style="69" customWidth="1"/>
    <col min="5128" max="5128" width="8.140625" style="69" bestFit="1" customWidth="1"/>
    <col min="5129" max="5129" width="10.42578125" style="69" bestFit="1" customWidth="1"/>
    <col min="5130" max="5130" width="5.28515625" style="69" customWidth="1"/>
    <col min="5131" max="5131" width="3.5703125" style="69" bestFit="1" customWidth="1"/>
    <col min="5132" max="5132" width="3.5703125" style="69" customWidth="1"/>
    <col min="5133" max="5134" width="2.85546875" style="69" customWidth="1"/>
    <col min="5135" max="5139" width="2.85546875" style="69" bestFit="1" customWidth="1"/>
    <col min="5140" max="5157" width="3" style="69" bestFit="1" customWidth="1"/>
    <col min="5158" max="5158" width="3.42578125" style="69" customWidth="1"/>
    <col min="5159" max="5160" width="3" style="69" bestFit="1" customWidth="1"/>
    <col min="5161" max="5161" width="4" style="69" customWidth="1"/>
    <col min="5162" max="5162" width="3" style="69" bestFit="1" customWidth="1"/>
    <col min="5163" max="5163" width="3.42578125" style="69" customWidth="1"/>
    <col min="5164" max="5182" width="3" style="69" bestFit="1" customWidth="1"/>
    <col min="5183" max="5379" width="9.140625" style="69"/>
    <col min="5380" max="5380" width="3.42578125" style="69" bestFit="1" customWidth="1"/>
    <col min="5381" max="5381" width="9.42578125" style="69" customWidth="1"/>
    <col min="5382" max="5382" width="8.28515625" style="69" customWidth="1"/>
    <col min="5383" max="5383" width="34.85546875" style="69" customWidth="1"/>
    <col min="5384" max="5384" width="8.140625" style="69" bestFit="1" customWidth="1"/>
    <col min="5385" max="5385" width="10.42578125" style="69" bestFit="1" customWidth="1"/>
    <col min="5386" max="5386" width="5.28515625" style="69" customWidth="1"/>
    <col min="5387" max="5387" width="3.5703125" style="69" bestFit="1" customWidth="1"/>
    <col min="5388" max="5388" width="3.5703125" style="69" customWidth="1"/>
    <col min="5389" max="5390" width="2.85546875" style="69" customWidth="1"/>
    <col min="5391" max="5395" width="2.85546875" style="69" bestFit="1" customWidth="1"/>
    <col min="5396" max="5413" width="3" style="69" bestFit="1" customWidth="1"/>
    <col min="5414" max="5414" width="3.42578125" style="69" customWidth="1"/>
    <col min="5415" max="5416" width="3" style="69" bestFit="1" customWidth="1"/>
    <col min="5417" max="5417" width="4" style="69" customWidth="1"/>
    <col min="5418" max="5418" width="3" style="69" bestFit="1" customWidth="1"/>
    <col min="5419" max="5419" width="3.42578125" style="69" customWidth="1"/>
    <col min="5420" max="5438" width="3" style="69" bestFit="1" customWidth="1"/>
    <col min="5439" max="5635" width="9.140625" style="69"/>
    <col min="5636" max="5636" width="3.42578125" style="69" bestFit="1" customWidth="1"/>
    <col min="5637" max="5637" width="9.42578125" style="69" customWidth="1"/>
    <col min="5638" max="5638" width="8.28515625" style="69" customWidth="1"/>
    <col min="5639" max="5639" width="34.85546875" style="69" customWidth="1"/>
    <col min="5640" max="5640" width="8.140625" style="69" bestFit="1" customWidth="1"/>
    <col min="5641" max="5641" width="10.42578125" style="69" bestFit="1" customWidth="1"/>
    <col min="5642" max="5642" width="5.28515625" style="69" customWidth="1"/>
    <col min="5643" max="5643" width="3.5703125" style="69" bestFit="1" customWidth="1"/>
    <col min="5644" max="5644" width="3.5703125" style="69" customWidth="1"/>
    <col min="5645" max="5646" width="2.85546875" style="69" customWidth="1"/>
    <col min="5647" max="5651" width="2.85546875" style="69" bestFit="1" customWidth="1"/>
    <col min="5652" max="5669" width="3" style="69" bestFit="1" customWidth="1"/>
    <col min="5670" max="5670" width="3.42578125" style="69" customWidth="1"/>
    <col min="5671" max="5672" width="3" style="69" bestFit="1" customWidth="1"/>
    <col min="5673" max="5673" width="4" style="69" customWidth="1"/>
    <col min="5674" max="5674" width="3" style="69" bestFit="1" customWidth="1"/>
    <col min="5675" max="5675" width="3.42578125" style="69" customWidth="1"/>
    <col min="5676" max="5694" width="3" style="69" bestFit="1" customWidth="1"/>
    <col min="5695" max="5891" width="9.140625" style="69"/>
    <col min="5892" max="5892" width="3.42578125" style="69" bestFit="1" customWidth="1"/>
    <col min="5893" max="5893" width="9.42578125" style="69" customWidth="1"/>
    <col min="5894" max="5894" width="8.28515625" style="69" customWidth="1"/>
    <col min="5895" max="5895" width="34.85546875" style="69" customWidth="1"/>
    <col min="5896" max="5896" width="8.140625" style="69" bestFit="1" customWidth="1"/>
    <col min="5897" max="5897" width="10.42578125" style="69" bestFit="1" customWidth="1"/>
    <col min="5898" max="5898" width="5.28515625" style="69" customWidth="1"/>
    <col min="5899" max="5899" width="3.5703125" style="69" bestFit="1" customWidth="1"/>
    <col min="5900" max="5900" width="3.5703125" style="69" customWidth="1"/>
    <col min="5901" max="5902" width="2.85546875" style="69" customWidth="1"/>
    <col min="5903" max="5907" width="2.85546875" style="69" bestFit="1" customWidth="1"/>
    <col min="5908" max="5925" width="3" style="69" bestFit="1" customWidth="1"/>
    <col min="5926" max="5926" width="3.42578125" style="69" customWidth="1"/>
    <col min="5927" max="5928" width="3" style="69" bestFit="1" customWidth="1"/>
    <col min="5929" max="5929" width="4" style="69" customWidth="1"/>
    <col min="5930" max="5930" width="3" style="69" bestFit="1" customWidth="1"/>
    <col min="5931" max="5931" width="3.42578125" style="69" customWidth="1"/>
    <col min="5932" max="5950" width="3" style="69" bestFit="1" customWidth="1"/>
    <col min="5951" max="6147" width="9.140625" style="69"/>
    <col min="6148" max="6148" width="3.42578125" style="69" bestFit="1" customWidth="1"/>
    <col min="6149" max="6149" width="9.42578125" style="69" customWidth="1"/>
    <col min="6150" max="6150" width="8.28515625" style="69" customWidth="1"/>
    <col min="6151" max="6151" width="34.85546875" style="69" customWidth="1"/>
    <col min="6152" max="6152" width="8.140625" style="69" bestFit="1" customWidth="1"/>
    <col min="6153" max="6153" width="10.42578125" style="69" bestFit="1" customWidth="1"/>
    <col min="6154" max="6154" width="5.28515625" style="69" customWidth="1"/>
    <col min="6155" max="6155" width="3.5703125" style="69" bestFit="1" customWidth="1"/>
    <col min="6156" max="6156" width="3.5703125" style="69" customWidth="1"/>
    <col min="6157" max="6158" width="2.85546875" style="69" customWidth="1"/>
    <col min="6159" max="6163" width="2.85546875" style="69" bestFit="1" customWidth="1"/>
    <col min="6164" max="6181" width="3" style="69" bestFit="1" customWidth="1"/>
    <col min="6182" max="6182" width="3.42578125" style="69" customWidth="1"/>
    <col min="6183" max="6184" width="3" style="69" bestFit="1" customWidth="1"/>
    <col min="6185" max="6185" width="4" style="69" customWidth="1"/>
    <col min="6186" max="6186" width="3" style="69" bestFit="1" customWidth="1"/>
    <col min="6187" max="6187" width="3.42578125" style="69" customWidth="1"/>
    <col min="6188" max="6206" width="3" style="69" bestFit="1" customWidth="1"/>
    <col min="6207" max="6403" width="9.140625" style="69"/>
    <col min="6404" max="6404" width="3.42578125" style="69" bestFit="1" customWidth="1"/>
    <col min="6405" max="6405" width="9.42578125" style="69" customWidth="1"/>
    <col min="6406" max="6406" width="8.28515625" style="69" customWidth="1"/>
    <col min="6407" max="6407" width="34.85546875" style="69" customWidth="1"/>
    <col min="6408" max="6408" width="8.140625" style="69" bestFit="1" customWidth="1"/>
    <col min="6409" max="6409" width="10.42578125" style="69" bestFit="1" customWidth="1"/>
    <col min="6410" max="6410" width="5.28515625" style="69" customWidth="1"/>
    <col min="6411" max="6411" width="3.5703125" style="69" bestFit="1" customWidth="1"/>
    <col min="6412" max="6412" width="3.5703125" style="69" customWidth="1"/>
    <col min="6413" max="6414" width="2.85546875" style="69" customWidth="1"/>
    <col min="6415" max="6419" width="2.85546875" style="69" bestFit="1" customWidth="1"/>
    <col min="6420" max="6437" width="3" style="69" bestFit="1" customWidth="1"/>
    <col min="6438" max="6438" width="3.42578125" style="69" customWidth="1"/>
    <col min="6439" max="6440" width="3" style="69" bestFit="1" customWidth="1"/>
    <col min="6441" max="6441" width="4" style="69" customWidth="1"/>
    <col min="6442" max="6442" width="3" style="69" bestFit="1" customWidth="1"/>
    <col min="6443" max="6443" width="3.42578125" style="69" customWidth="1"/>
    <col min="6444" max="6462" width="3" style="69" bestFit="1" customWidth="1"/>
    <col min="6463" max="6659" width="9.140625" style="69"/>
    <col min="6660" max="6660" width="3.42578125" style="69" bestFit="1" customWidth="1"/>
    <col min="6661" max="6661" width="9.42578125" style="69" customWidth="1"/>
    <col min="6662" max="6662" width="8.28515625" style="69" customWidth="1"/>
    <col min="6663" max="6663" width="34.85546875" style="69" customWidth="1"/>
    <col min="6664" max="6664" width="8.140625" style="69" bestFit="1" customWidth="1"/>
    <col min="6665" max="6665" width="10.42578125" style="69" bestFit="1" customWidth="1"/>
    <col min="6666" max="6666" width="5.28515625" style="69" customWidth="1"/>
    <col min="6667" max="6667" width="3.5703125" style="69" bestFit="1" customWidth="1"/>
    <col min="6668" max="6668" width="3.5703125" style="69" customWidth="1"/>
    <col min="6669" max="6670" width="2.85546875" style="69" customWidth="1"/>
    <col min="6671" max="6675" width="2.85546875" style="69" bestFit="1" customWidth="1"/>
    <col min="6676" max="6693" width="3" style="69" bestFit="1" customWidth="1"/>
    <col min="6694" max="6694" width="3.42578125" style="69" customWidth="1"/>
    <col min="6695" max="6696" width="3" style="69" bestFit="1" customWidth="1"/>
    <col min="6697" max="6697" width="4" style="69" customWidth="1"/>
    <col min="6698" max="6698" width="3" style="69" bestFit="1" customWidth="1"/>
    <col min="6699" max="6699" width="3.42578125" style="69" customWidth="1"/>
    <col min="6700" max="6718" width="3" style="69" bestFit="1" customWidth="1"/>
    <col min="6719" max="6915" width="9.140625" style="69"/>
    <col min="6916" max="6916" width="3.42578125" style="69" bestFit="1" customWidth="1"/>
    <col min="6917" max="6917" width="9.42578125" style="69" customWidth="1"/>
    <col min="6918" max="6918" width="8.28515625" style="69" customWidth="1"/>
    <col min="6919" max="6919" width="34.85546875" style="69" customWidth="1"/>
    <col min="6920" max="6920" width="8.140625" style="69" bestFit="1" customWidth="1"/>
    <col min="6921" max="6921" width="10.42578125" style="69" bestFit="1" customWidth="1"/>
    <col min="6922" max="6922" width="5.28515625" style="69" customWidth="1"/>
    <col min="6923" max="6923" width="3.5703125" style="69" bestFit="1" customWidth="1"/>
    <col min="6924" max="6924" width="3.5703125" style="69" customWidth="1"/>
    <col min="6925" max="6926" width="2.85546875" style="69" customWidth="1"/>
    <col min="6927" max="6931" width="2.85546875" style="69" bestFit="1" customWidth="1"/>
    <col min="6932" max="6949" width="3" style="69" bestFit="1" customWidth="1"/>
    <col min="6950" max="6950" width="3.42578125" style="69" customWidth="1"/>
    <col min="6951" max="6952" width="3" style="69" bestFit="1" customWidth="1"/>
    <col min="6953" max="6953" width="4" style="69" customWidth="1"/>
    <col min="6954" max="6954" width="3" style="69" bestFit="1" customWidth="1"/>
    <col min="6955" max="6955" width="3.42578125" style="69" customWidth="1"/>
    <col min="6956" max="6974" width="3" style="69" bestFit="1" customWidth="1"/>
    <col min="6975" max="7171" width="9.140625" style="69"/>
    <col min="7172" max="7172" width="3.42578125" style="69" bestFit="1" customWidth="1"/>
    <col min="7173" max="7173" width="9.42578125" style="69" customWidth="1"/>
    <col min="7174" max="7174" width="8.28515625" style="69" customWidth="1"/>
    <col min="7175" max="7175" width="34.85546875" style="69" customWidth="1"/>
    <col min="7176" max="7176" width="8.140625" style="69" bestFit="1" customWidth="1"/>
    <col min="7177" max="7177" width="10.42578125" style="69" bestFit="1" customWidth="1"/>
    <col min="7178" max="7178" width="5.28515625" style="69" customWidth="1"/>
    <col min="7179" max="7179" width="3.5703125" style="69" bestFit="1" customWidth="1"/>
    <col min="7180" max="7180" width="3.5703125" style="69" customWidth="1"/>
    <col min="7181" max="7182" width="2.85546875" style="69" customWidth="1"/>
    <col min="7183" max="7187" width="2.85546875" style="69" bestFit="1" customWidth="1"/>
    <col min="7188" max="7205" width="3" style="69" bestFit="1" customWidth="1"/>
    <col min="7206" max="7206" width="3.42578125" style="69" customWidth="1"/>
    <col min="7207" max="7208" width="3" style="69" bestFit="1" customWidth="1"/>
    <col min="7209" max="7209" width="4" style="69" customWidth="1"/>
    <col min="7210" max="7210" width="3" style="69" bestFit="1" customWidth="1"/>
    <col min="7211" max="7211" width="3.42578125" style="69" customWidth="1"/>
    <col min="7212" max="7230" width="3" style="69" bestFit="1" customWidth="1"/>
    <col min="7231" max="7427" width="9.140625" style="69"/>
    <col min="7428" max="7428" width="3.42578125" style="69" bestFit="1" customWidth="1"/>
    <col min="7429" max="7429" width="9.42578125" style="69" customWidth="1"/>
    <col min="7430" max="7430" width="8.28515625" style="69" customWidth="1"/>
    <col min="7431" max="7431" width="34.85546875" style="69" customWidth="1"/>
    <col min="7432" max="7432" width="8.140625" style="69" bestFit="1" customWidth="1"/>
    <col min="7433" max="7433" width="10.42578125" style="69" bestFit="1" customWidth="1"/>
    <col min="7434" max="7434" width="5.28515625" style="69" customWidth="1"/>
    <col min="7435" max="7435" width="3.5703125" style="69" bestFit="1" customWidth="1"/>
    <col min="7436" max="7436" width="3.5703125" style="69" customWidth="1"/>
    <col min="7437" max="7438" width="2.85546875" style="69" customWidth="1"/>
    <col min="7439" max="7443" width="2.85546875" style="69" bestFit="1" customWidth="1"/>
    <col min="7444" max="7461" width="3" style="69" bestFit="1" customWidth="1"/>
    <col min="7462" max="7462" width="3.42578125" style="69" customWidth="1"/>
    <col min="7463" max="7464" width="3" style="69" bestFit="1" customWidth="1"/>
    <col min="7465" max="7465" width="4" style="69" customWidth="1"/>
    <col min="7466" max="7466" width="3" style="69" bestFit="1" customWidth="1"/>
    <col min="7467" max="7467" width="3.42578125" style="69" customWidth="1"/>
    <col min="7468" max="7486" width="3" style="69" bestFit="1" customWidth="1"/>
    <col min="7487" max="7683" width="9.140625" style="69"/>
    <col min="7684" max="7684" width="3.42578125" style="69" bestFit="1" customWidth="1"/>
    <col min="7685" max="7685" width="9.42578125" style="69" customWidth="1"/>
    <col min="7686" max="7686" width="8.28515625" style="69" customWidth="1"/>
    <col min="7687" max="7687" width="34.85546875" style="69" customWidth="1"/>
    <col min="7688" max="7688" width="8.140625" style="69" bestFit="1" customWidth="1"/>
    <col min="7689" max="7689" width="10.42578125" style="69" bestFit="1" customWidth="1"/>
    <col min="7690" max="7690" width="5.28515625" style="69" customWidth="1"/>
    <col min="7691" max="7691" width="3.5703125" style="69" bestFit="1" customWidth="1"/>
    <col min="7692" max="7692" width="3.5703125" style="69" customWidth="1"/>
    <col min="7693" max="7694" width="2.85546875" style="69" customWidth="1"/>
    <col min="7695" max="7699" width="2.85546875" style="69" bestFit="1" customWidth="1"/>
    <col min="7700" max="7717" width="3" style="69" bestFit="1" customWidth="1"/>
    <col min="7718" max="7718" width="3.42578125" style="69" customWidth="1"/>
    <col min="7719" max="7720" width="3" style="69" bestFit="1" customWidth="1"/>
    <col min="7721" max="7721" width="4" style="69" customWidth="1"/>
    <col min="7722" max="7722" width="3" style="69" bestFit="1" customWidth="1"/>
    <col min="7723" max="7723" width="3.42578125" style="69" customWidth="1"/>
    <col min="7724" max="7742" width="3" style="69" bestFit="1" customWidth="1"/>
    <col min="7743" max="7939" width="9.140625" style="69"/>
    <col min="7940" max="7940" width="3.42578125" style="69" bestFit="1" customWidth="1"/>
    <col min="7941" max="7941" width="9.42578125" style="69" customWidth="1"/>
    <col min="7942" max="7942" width="8.28515625" style="69" customWidth="1"/>
    <col min="7943" max="7943" width="34.85546875" style="69" customWidth="1"/>
    <col min="7944" max="7944" width="8.140625" style="69" bestFit="1" customWidth="1"/>
    <col min="7945" max="7945" width="10.42578125" style="69" bestFit="1" customWidth="1"/>
    <col min="7946" max="7946" width="5.28515625" style="69" customWidth="1"/>
    <col min="7947" max="7947" width="3.5703125" style="69" bestFit="1" customWidth="1"/>
    <col min="7948" max="7948" width="3.5703125" style="69" customWidth="1"/>
    <col min="7949" max="7950" width="2.85546875" style="69" customWidth="1"/>
    <col min="7951" max="7955" width="2.85546875" style="69" bestFit="1" customWidth="1"/>
    <col min="7956" max="7973" width="3" style="69" bestFit="1" customWidth="1"/>
    <col min="7974" max="7974" width="3.42578125" style="69" customWidth="1"/>
    <col min="7975" max="7976" width="3" style="69" bestFit="1" customWidth="1"/>
    <col min="7977" max="7977" width="4" style="69" customWidth="1"/>
    <col min="7978" max="7978" width="3" style="69" bestFit="1" customWidth="1"/>
    <col min="7979" max="7979" width="3.42578125" style="69" customWidth="1"/>
    <col min="7980" max="7998" width="3" style="69" bestFit="1" customWidth="1"/>
    <col min="7999" max="8195" width="9.140625" style="69"/>
    <col min="8196" max="8196" width="3.42578125" style="69" bestFit="1" customWidth="1"/>
    <col min="8197" max="8197" width="9.42578125" style="69" customWidth="1"/>
    <col min="8198" max="8198" width="8.28515625" style="69" customWidth="1"/>
    <col min="8199" max="8199" width="34.85546875" style="69" customWidth="1"/>
    <col min="8200" max="8200" width="8.140625" style="69" bestFit="1" customWidth="1"/>
    <col min="8201" max="8201" width="10.42578125" style="69" bestFit="1" customWidth="1"/>
    <col min="8202" max="8202" width="5.28515625" style="69" customWidth="1"/>
    <col min="8203" max="8203" width="3.5703125" style="69" bestFit="1" customWidth="1"/>
    <col min="8204" max="8204" width="3.5703125" style="69" customWidth="1"/>
    <col min="8205" max="8206" width="2.85546875" style="69" customWidth="1"/>
    <col min="8207" max="8211" width="2.85546875" style="69" bestFit="1" customWidth="1"/>
    <col min="8212" max="8229" width="3" style="69" bestFit="1" customWidth="1"/>
    <col min="8230" max="8230" width="3.42578125" style="69" customWidth="1"/>
    <col min="8231" max="8232" width="3" style="69" bestFit="1" customWidth="1"/>
    <col min="8233" max="8233" width="4" style="69" customWidth="1"/>
    <col min="8234" max="8234" width="3" style="69" bestFit="1" customWidth="1"/>
    <col min="8235" max="8235" width="3.42578125" style="69" customWidth="1"/>
    <col min="8236" max="8254" width="3" style="69" bestFit="1" customWidth="1"/>
    <col min="8255" max="8451" width="9.140625" style="69"/>
    <col min="8452" max="8452" width="3.42578125" style="69" bestFit="1" customWidth="1"/>
    <col min="8453" max="8453" width="9.42578125" style="69" customWidth="1"/>
    <col min="8454" max="8454" width="8.28515625" style="69" customWidth="1"/>
    <col min="8455" max="8455" width="34.85546875" style="69" customWidth="1"/>
    <col min="8456" max="8456" width="8.140625" style="69" bestFit="1" customWidth="1"/>
    <col min="8457" max="8457" width="10.42578125" style="69" bestFit="1" customWidth="1"/>
    <col min="8458" max="8458" width="5.28515625" style="69" customWidth="1"/>
    <col min="8459" max="8459" width="3.5703125" style="69" bestFit="1" customWidth="1"/>
    <col min="8460" max="8460" width="3.5703125" style="69" customWidth="1"/>
    <col min="8461" max="8462" width="2.85546875" style="69" customWidth="1"/>
    <col min="8463" max="8467" width="2.85546875" style="69" bestFit="1" customWidth="1"/>
    <col min="8468" max="8485" width="3" style="69" bestFit="1" customWidth="1"/>
    <col min="8486" max="8486" width="3.42578125" style="69" customWidth="1"/>
    <col min="8487" max="8488" width="3" style="69" bestFit="1" customWidth="1"/>
    <col min="8489" max="8489" width="4" style="69" customWidth="1"/>
    <col min="8490" max="8490" width="3" style="69" bestFit="1" customWidth="1"/>
    <col min="8491" max="8491" width="3.42578125" style="69" customWidth="1"/>
    <col min="8492" max="8510" width="3" style="69" bestFit="1" customWidth="1"/>
    <col min="8511" max="8707" width="9.140625" style="69"/>
    <col min="8708" max="8708" width="3.42578125" style="69" bestFit="1" customWidth="1"/>
    <col min="8709" max="8709" width="9.42578125" style="69" customWidth="1"/>
    <col min="8710" max="8710" width="8.28515625" style="69" customWidth="1"/>
    <col min="8711" max="8711" width="34.85546875" style="69" customWidth="1"/>
    <col min="8712" max="8712" width="8.140625" style="69" bestFit="1" customWidth="1"/>
    <col min="8713" max="8713" width="10.42578125" style="69" bestFit="1" customWidth="1"/>
    <col min="8714" max="8714" width="5.28515625" style="69" customWidth="1"/>
    <col min="8715" max="8715" width="3.5703125" style="69" bestFit="1" customWidth="1"/>
    <col min="8716" max="8716" width="3.5703125" style="69" customWidth="1"/>
    <col min="8717" max="8718" width="2.85546875" style="69" customWidth="1"/>
    <col min="8719" max="8723" width="2.85546875" style="69" bestFit="1" customWidth="1"/>
    <col min="8724" max="8741" width="3" style="69" bestFit="1" customWidth="1"/>
    <col min="8742" max="8742" width="3.42578125" style="69" customWidth="1"/>
    <col min="8743" max="8744" width="3" style="69" bestFit="1" customWidth="1"/>
    <col min="8745" max="8745" width="4" style="69" customWidth="1"/>
    <col min="8746" max="8746" width="3" style="69" bestFit="1" customWidth="1"/>
    <col min="8747" max="8747" width="3.42578125" style="69" customWidth="1"/>
    <col min="8748" max="8766" width="3" style="69" bestFit="1" customWidth="1"/>
    <col min="8767" max="8963" width="9.140625" style="69"/>
    <col min="8964" max="8964" width="3.42578125" style="69" bestFit="1" customWidth="1"/>
    <col min="8965" max="8965" width="9.42578125" style="69" customWidth="1"/>
    <col min="8966" max="8966" width="8.28515625" style="69" customWidth="1"/>
    <col min="8967" max="8967" width="34.85546875" style="69" customWidth="1"/>
    <col min="8968" max="8968" width="8.140625" style="69" bestFit="1" customWidth="1"/>
    <col min="8969" max="8969" width="10.42578125" style="69" bestFit="1" customWidth="1"/>
    <col min="8970" max="8970" width="5.28515625" style="69" customWidth="1"/>
    <col min="8971" max="8971" width="3.5703125" style="69" bestFit="1" customWidth="1"/>
    <col min="8972" max="8972" width="3.5703125" style="69" customWidth="1"/>
    <col min="8973" max="8974" width="2.85546875" style="69" customWidth="1"/>
    <col min="8975" max="8979" width="2.85546875" style="69" bestFit="1" customWidth="1"/>
    <col min="8980" max="8997" width="3" style="69" bestFit="1" customWidth="1"/>
    <col min="8998" max="8998" width="3.42578125" style="69" customWidth="1"/>
    <col min="8999" max="9000" width="3" style="69" bestFit="1" customWidth="1"/>
    <col min="9001" max="9001" width="4" style="69" customWidth="1"/>
    <col min="9002" max="9002" width="3" style="69" bestFit="1" customWidth="1"/>
    <col min="9003" max="9003" width="3.42578125" style="69" customWidth="1"/>
    <col min="9004" max="9022" width="3" style="69" bestFit="1" customWidth="1"/>
    <col min="9023" max="9219" width="9.140625" style="69"/>
    <col min="9220" max="9220" width="3.42578125" style="69" bestFit="1" customWidth="1"/>
    <col min="9221" max="9221" width="9.42578125" style="69" customWidth="1"/>
    <col min="9222" max="9222" width="8.28515625" style="69" customWidth="1"/>
    <col min="9223" max="9223" width="34.85546875" style="69" customWidth="1"/>
    <col min="9224" max="9224" width="8.140625" style="69" bestFit="1" customWidth="1"/>
    <col min="9225" max="9225" width="10.42578125" style="69" bestFit="1" customWidth="1"/>
    <col min="9226" max="9226" width="5.28515625" style="69" customWidth="1"/>
    <col min="9227" max="9227" width="3.5703125" style="69" bestFit="1" customWidth="1"/>
    <col min="9228" max="9228" width="3.5703125" style="69" customWidth="1"/>
    <col min="9229" max="9230" width="2.85546875" style="69" customWidth="1"/>
    <col min="9231" max="9235" width="2.85546875" style="69" bestFit="1" customWidth="1"/>
    <col min="9236" max="9253" width="3" style="69" bestFit="1" customWidth="1"/>
    <col min="9254" max="9254" width="3.42578125" style="69" customWidth="1"/>
    <col min="9255" max="9256" width="3" style="69" bestFit="1" customWidth="1"/>
    <col min="9257" max="9257" width="4" style="69" customWidth="1"/>
    <col min="9258" max="9258" width="3" style="69" bestFit="1" customWidth="1"/>
    <col min="9259" max="9259" width="3.42578125" style="69" customWidth="1"/>
    <col min="9260" max="9278" width="3" style="69" bestFit="1" customWidth="1"/>
    <col min="9279" max="9475" width="9.140625" style="69"/>
    <col min="9476" max="9476" width="3.42578125" style="69" bestFit="1" customWidth="1"/>
    <col min="9477" max="9477" width="9.42578125" style="69" customWidth="1"/>
    <col min="9478" max="9478" width="8.28515625" style="69" customWidth="1"/>
    <col min="9479" max="9479" width="34.85546875" style="69" customWidth="1"/>
    <col min="9480" max="9480" width="8.140625" style="69" bestFit="1" customWidth="1"/>
    <col min="9481" max="9481" width="10.42578125" style="69" bestFit="1" customWidth="1"/>
    <col min="9482" max="9482" width="5.28515625" style="69" customWidth="1"/>
    <col min="9483" max="9483" width="3.5703125" style="69" bestFit="1" customWidth="1"/>
    <col min="9484" max="9484" width="3.5703125" style="69" customWidth="1"/>
    <col min="9485" max="9486" width="2.85546875" style="69" customWidth="1"/>
    <col min="9487" max="9491" width="2.85546875" style="69" bestFit="1" customWidth="1"/>
    <col min="9492" max="9509" width="3" style="69" bestFit="1" customWidth="1"/>
    <col min="9510" max="9510" width="3.42578125" style="69" customWidth="1"/>
    <col min="9511" max="9512" width="3" style="69" bestFit="1" customWidth="1"/>
    <col min="9513" max="9513" width="4" style="69" customWidth="1"/>
    <col min="9514" max="9514" width="3" style="69" bestFit="1" customWidth="1"/>
    <col min="9515" max="9515" width="3.42578125" style="69" customWidth="1"/>
    <col min="9516" max="9534" width="3" style="69" bestFit="1" customWidth="1"/>
    <col min="9535" max="9731" width="9.140625" style="69"/>
    <col min="9732" max="9732" width="3.42578125" style="69" bestFit="1" customWidth="1"/>
    <col min="9733" max="9733" width="9.42578125" style="69" customWidth="1"/>
    <col min="9734" max="9734" width="8.28515625" style="69" customWidth="1"/>
    <col min="9735" max="9735" width="34.85546875" style="69" customWidth="1"/>
    <col min="9736" max="9736" width="8.140625" style="69" bestFit="1" customWidth="1"/>
    <col min="9737" max="9737" width="10.42578125" style="69" bestFit="1" customWidth="1"/>
    <col min="9738" max="9738" width="5.28515625" style="69" customWidth="1"/>
    <col min="9739" max="9739" width="3.5703125" style="69" bestFit="1" customWidth="1"/>
    <col min="9740" max="9740" width="3.5703125" style="69" customWidth="1"/>
    <col min="9741" max="9742" width="2.85546875" style="69" customWidth="1"/>
    <col min="9743" max="9747" width="2.85546875" style="69" bestFit="1" customWidth="1"/>
    <col min="9748" max="9765" width="3" style="69" bestFit="1" customWidth="1"/>
    <col min="9766" max="9766" width="3.42578125" style="69" customWidth="1"/>
    <col min="9767" max="9768" width="3" style="69" bestFit="1" customWidth="1"/>
    <col min="9769" max="9769" width="4" style="69" customWidth="1"/>
    <col min="9770" max="9770" width="3" style="69" bestFit="1" customWidth="1"/>
    <col min="9771" max="9771" width="3.42578125" style="69" customWidth="1"/>
    <col min="9772" max="9790" width="3" style="69" bestFit="1" customWidth="1"/>
    <col min="9791" max="9987" width="9.140625" style="69"/>
    <col min="9988" max="9988" width="3.42578125" style="69" bestFit="1" customWidth="1"/>
    <col min="9989" max="9989" width="9.42578125" style="69" customWidth="1"/>
    <col min="9990" max="9990" width="8.28515625" style="69" customWidth="1"/>
    <col min="9991" max="9991" width="34.85546875" style="69" customWidth="1"/>
    <col min="9992" max="9992" width="8.140625" style="69" bestFit="1" customWidth="1"/>
    <col min="9993" max="9993" width="10.42578125" style="69" bestFit="1" customWidth="1"/>
    <col min="9994" max="9994" width="5.28515625" style="69" customWidth="1"/>
    <col min="9995" max="9995" width="3.5703125" style="69" bestFit="1" customWidth="1"/>
    <col min="9996" max="9996" width="3.5703125" style="69" customWidth="1"/>
    <col min="9997" max="9998" width="2.85546875" style="69" customWidth="1"/>
    <col min="9999" max="10003" width="2.85546875" style="69" bestFit="1" customWidth="1"/>
    <col min="10004" max="10021" width="3" style="69" bestFit="1" customWidth="1"/>
    <col min="10022" max="10022" width="3.42578125" style="69" customWidth="1"/>
    <col min="10023" max="10024" width="3" style="69" bestFit="1" customWidth="1"/>
    <col min="10025" max="10025" width="4" style="69" customWidth="1"/>
    <col min="10026" max="10026" width="3" style="69" bestFit="1" customWidth="1"/>
    <col min="10027" max="10027" width="3.42578125" style="69" customWidth="1"/>
    <col min="10028" max="10046" width="3" style="69" bestFit="1" customWidth="1"/>
    <col min="10047" max="10243" width="9.140625" style="69"/>
    <col min="10244" max="10244" width="3.42578125" style="69" bestFit="1" customWidth="1"/>
    <col min="10245" max="10245" width="9.42578125" style="69" customWidth="1"/>
    <col min="10246" max="10246" width="8.28515625" style="69" customWidth="1"/>
    <col min="10247" max="10247" width="34.85546875" style="69" customWidth="1"/>
    <col min="10248" max="10248" width="8.140625" style="69" bestFit="1" customWidth="1"/>
    <col min="10249" max="10249" width="10.42578125" style="69" bestFit="1" customWidth="1"/>
    <col min="10250" max="10250" width="5.28515625" style="69" customWidth="1"/>
    <col min="10251" max="10251" width="3.5703125" style="69" bestFit="1" customWidth="1"/>
    <col min="10252" max="10252" width="3.5703125" style="69" customWidth="1"/>
    <col min="10253" max="10254" width="2.85546875" style="69" customWidth="1"/>
    <col min="10255" max="10259" width="2.85546875" style="69" bestFit="1" customWidth="1"/>
    <col min="10260" max="10277" width="3" style="69" bestFit="1" customWidth="1"/>
    <col min="10278" max="10278" width="3.42578125" style="69" customWidth="1"/>
    <col min="10279" max="10280" width="3" style="69" bestFit="1" customWidth="1"/>
    <col min="10281" max="10281" width="4" style="69" customWidth="1"/>
    <col min="10282" max="10282" width="3" style="69" bestFit="1" customWidth="1"/>
    <col min="10283" max="10283" width="3.42578125" style="69" customWidth="1"/>
    <col min="10284" max="10302" width="3" style="69" bestFit="1" customWidth="1"/>
    <col min="10303" max="10499" width="9.140625" style="69"/>
    <col min="10500" max="10500" width="3.42578125" style="69" bestFit="1" customWidth="1"/>
    <col min="10501" max="10501" width="9.42578125" style="69" customWidth="1"/>
    <col min="10502" max="10502" width="8.28515625" style="69" customWidth="1"/>
    <col min="10503" max="10503" width="34.85546875" style="69" customWidth="1"/>
    <col min="10504" max="10504" width="8.140625" style="69" bestFit="1" customWidth="1"/>
    <col min="10505" max="10505" width="10.42578125" style="69" bestFit="1" customWidth="1"/>
    <col min="10506" max="10506" width="5.28515625" style="69" customWidth="1"/>
    <col min="10507" max="10507" width="3.5703125" style="69" bestFit="1" customWidth="1"/>
    <col min="10508" max="10508" width="3.5703125" style="69" customWidth="1"/>
    <col min="10509" max="10510" width="2.85546875" style="69" customWidth="1"/>
    <col min="10511" max="10515" width="2.85546875" style="69" bestFit="1" customWidth="1"/>
    <col min="10516" max="10533" width="3" style="69" bestFit="1" customWidth="1"/>
    <col min="10534" max="10534" width="3.42578125" style="69" customWidth="1"/>
    <col min="10535" max="10536" width="3" style="69" bestFit="1" customWidth="1"/>
    <col min="10537" max="10537" width="4" style="69" customWidth="1"/>
    <col min="10538" max="10538" width="3" style="69" bestFit="1" customWidth="1"/>
    <col min="10539" max="10539" width="3.42578125" style="69" customWidth="1"/>
    <col min="10540" max="10558" width="3" style="69" bestFit="1" customWidth="1"/>
    <col min="10559" max="10755" width="9.140625" style="69"/>
    <col min="10756" max="10756" width="3.42578125" style="69" bestFit="1" customWidth="1"/>
    <col min="10757" max="10757" width="9.42578125" style="69" customWidth="1"/>
    <col min="10758" max="10758" width="8.28515625" style="69" customWidth="1"/>
    <col min="10759" max="10759" width="34.85546875" style="69" customWidth="1"/>
    <col min="10760" max="10760" width="8.140625" style="69" bestFit="1" customWidth="1"/>
    <col min="10761" max="10761" width="10.42578125" style="69" bestFit="1" customWidth="1"/>
    <col min="10762" max="10762" width="5.28515625" style="69" customWidth="1"/>
    <col min="10763" max="10763" width="3.5703125" style="69" bestFit="1" customWidth="1"/>
    <col min="10764" max="10764" width="3.5703125" style="69" customWidth="1"/>
    <col min="10765" max="10766" width="2.85546875" style="69" customWidth="1"/>
    <col min="10767" max="10771" width="2.85546875" style="69" bestFit="1" customWidth="1"/>
    <col min="10772" max="10789" width="3" style="69" bestFit="1" customWidth="1"/>
    <col min="10790" max="10790" width="3.42578125" style="69" customWidth="1"/>
    <col min="10791" max="10792" width="3" style="69" bestFit="1" customWidth="1"/>
    <col min="10793" max="10793" width="4" style="69" customWidth="1"/>
    <col min="10794" max="10794" width="3" style="69" bestFit="1" customWidth="1"/>
    <col min="10795" max="10795" width="3.42578125" style="69" customWidth="1"/>
    <col min="10796" max="10814" width="3" style="69" bestFit="1" customWidth="1"/>
    <col min="10815" max="11011" width="9.140625" style="69"/>
    <col min="11012" max="11012" width="3.42578125" style="69" bestFit="1" customWidth="1"/>
    <col min="11013" max="11013" width="9.42578125" style="69" customWidth="1"/>
    <col min="11014" max="11014" width="8.28515625" style="69" customWidth="1"/>
    <col min="11015" max="11015" width="34.85546875" style="69" customWidth="1"/>
    <col min="11016" max="11016" width="8.140625" style="69" bestFit="1" customWidth="1"/>
    <col min="11017" max="11017" width="10.42578125" style="69" bestFit="1" customWidth="1"/>
    <col min="11018" max="11018" width="5.28515625" style="69" customWidth="1"/>
    <col min="11019" max="11019" width="3.5703125" style="69" bestFit="1" customWidth="1"/>
    <col min="11020" max="11020" width="3.5703125" style="69" customWidth="1"/>
    <col min="11021" max="11022" width="2.85546875" style="69" customWidth="1"/>
    <col min="11023" max="11027" width="2.85546875" style="69" bestFit="1" customWidth="1"/>
    <col min="11028" max="11045" width="3" style="69" bestFit="1" customWidth="1"/>
    <col min="11046" max="11046" width="3.42578125" style="69" customWidth="1"/>
    <col min="11047" max="11048" width="3" style="69" bestFit="1" customWidth="1"/>
    <col min="11049" max="11049" width="4" style="69" customWidth="1"/>
    <col min="11050" max="11050" width="3" style="69" bestFit="1" customWidth="1"/>
    <col min="11051" max="11051" width="3.42578125" style="69" customWidth="1"/>
    <col min="11052" max="11070" width="3" style="69" bestFit="1" customWidth="1"/>
    <col min="11071" max="11267" width="9.140625" style="69"/>
    <col min="11268" max="11268" width="3.42578125" style="69" bestFit="1" customWidth="1"/>
    <col min="11269" max="11269" width="9.42578125" style="69" customWidth="1"/>
    <col min="11270" max="11270" width="8.28515625" style="69" customWidth="1"/>
    <col min="11271" max="11271" width="34.85546875" style="69" customWidth="1"/>
    <col min="11272" max="11272" width="8.140625" style="69" bestFit="1" customWidth="1"/>
    <col min="11273" max="11273" width="10.42578125" style="69" bestFit="1" customWidth="1"/>
    <col min="11274" max="11274" width="5.28515625" style="69" customWidth="1"/>
    <col min="11275" max="11275" width="3.5703125" style="69" bestFit="1" customWidth="1"/>
    <col min="11276" max="11276" width="3.5703125" style="69" customWidth="1"/>
    <col min="11277" max="11278" width="2.85546875" style="69" customWidth="1"/>
    <col min="11279" max="11283" width="2.85546875" style="69" bestFit="1" customWidth="1"/>
    <col min="11284" max="11301" width="3" style="69" bestFit="1" customWidth="1"/>
    <col min="11302" max="11302" width="3.42578125" style="69" customWidth="1"/>
    <col min="11303" max="11304" width="3" style="69" bestFit="1" customWidth="1"/>
    <col min="11305" max="11305" width="4" style="69" customWidth="1"/>
    <col min="11306" max="11306" width="3" style="69" bestFit="1" customWidth="1"/>
    <col min="11307" max="11307" width="3.42578125" style="69" customWidth="1"/>
    <col min="11308" max="11326" width="3" style="69" bestFit="1" customWidth="1"/>
    <col min="11327" max="11523" width="9.140625" style="69"/>
    <col min="11524" max="11524" width="3.42578125" style="69" bestFit="1" customWidth="1"/>
    <col min="11525" max="11525" width="9.42578125" style="69" customWidth="1"/>
    <col min="11526" max="11526" width="8.28515625" style="69" customWidth="1"/>
    <col min="11527" max="11527" width="34.85546875" style="69" customWidth="1"/>
    <col min="11528" max="11528" width="8.140625" style="69" bestFit="1" customWidth="1"/>
    <col min="11529" max="11529" width="10.42578125" style="69" bestFit="1" customWidth="1"/>
    <col min="11530" max="11530" width="5.28515625" style="69" customWidth="1"/>
    <col min="11531" max="11531" width="3.5703125" style="69" bestFit="1" customWidth="1"/>
    <col min="11532" max="11532" width="3.5703125" style="69" customWidth="1"/>
    <col min="11533" max="11534" width="2.85546875" style="69" customWidth="1"/>
    <col min="11535" max="11539" width="2.85546875" style="69" bestFit="1" customWidth="1"/>
    <col min="11540" max="11557" width="3" style="69" bestFit="1" customWidth="1"/>
    <col min="11558" max="11558" width="3.42578125" style="69" customWidth="1"/>
    <col min="11559" max="11560" width="3" style="69" bestFit="1" customWidth="1"/>
    <col min="11561" max="11561" width="4" style="69" customWidth="1"/>
    <col min="11562" max="11562" width="3" style="69" bestFit="1" customWidth="1"/>
    <col min="11563" max="11563" width="3.42578125" style="69" customWidth="1"/>
    <col min="11564" max="11582" width="3" style="69" bestFit="1" customWidth="1"/>
    <col min="11583" max="11779" width="9.140625" style="69"/>
    <col min="11780" max="11780" width="3.42578125" style="69" bestFit="1" customWidth="1"/>
    <col min="11781" max="11781" width="9.42578125" style="69" customWidth="1"/>
    <col min="11782" max="11782" width="8.28515625" style="69" customWidth="1"/>
    <col min="11783" max="11783" width="34.85546875" style="69" customWidth="1"/>
    <col min="11784" max="11784" width="8.140625" style="69" bestFit="1" customWidth="1"/>
    <col min="11785" max="11785" width="10.42578125" style="69" bestFit="1" customWidth="1"/>
    <col min="11786" max="11786" width="5.28515625" style="69" customWidth="1"/>
    <col min="11787" max="11787" width="3.5703125" style="69" bestFit="1" customWidth="1"/>
    <col min="11788" max="11788" width="3.5703125" style="69" customWidth="1"/>
    <col min="11789" max="11790" width="2.85546875" style="69" customWidth="1"/>
    <col min="11791" max="11795" width="2.85546875" style="69" bestFit="1" customWidth="1"/>
    <col min="11796" max="11813" width="3" style="69" bestFit="1" customWidth="1"/>
    <col min="11814" max="11814" width="3.42578125" style="69" customWidth="1"/>
    <col min="11815" max="11816" width="3" style="69" bestFit="1" customWidth="1"/>
    <col min="11817" max="11817" width="4" style="69" customWidth="1"/>
    <col min="11818" max="11818" width="3" style="69" bestFit="1" customWidth="1"/>
    <col min="11819" max="11819" width="3.42578125" style="69" customWidth="1"/>
    <col min="11820" max="11838" width="3" style="69" bestFit="1" customWidth="1"/>
    <col min="11839" max="12035" width="9.140625" style="69"/>
    <col min="12036" max="12036" width="3.42578125" style="69" bestFit="1" customWidth="1"/>
    <col min="12037" max="12037" width="9.42578125" style="69" customWidth="1"/>
    <col min="12038" max="12038" width="8.28515625" style="69" customWidth="1"/>
    <col min="12039" max="12039" width="34.85546875" style="69" customWidth="1"/>
    <col min="12040" max="12040" width="8.140625" style="69" bestFit="1" customWidth="1"/>
    <col min="12041" max="12041" width="10.42578125" style="69" bestFit="1" customWidth="1"/>
    <col min="12042" max="12042" width="5.28515625" style="69" customWidth="1"/>
    <col min="12043" max="12043" width="3.5703125" style="69" bestFit="1" customWidth="1"/>
    <col min="12044" max="12044" width="3.5703125" style="69" customWidth="1"/>
    <col min="12045" max="12046" width="2.85546875" style="69" customWidth="1"/>
    <col min="12047" max="12051" width="2.85546875" style="69" bestFit="1" customWidth="1"/>
    <col min="12052" max="12069" width="3" style="69" bestFit="1" customWidth="1"/>
    <col min="12070" max="12070" width="3.42578125" style="69" customWidth="1"/>
    <col min="12071" max="12072" width="3" style="69" bestFit="1" customWidth="1"/>
    <col min="12073" max="12073" width="4" style="69" customWidth="1"/>
    <col min="12074" max="12074" width="3" style="69" bestFit="1" customWidth="1"/>
    <col min="12075" max="12075" width="3.42578125" style="69" customWidth="1"/>
    <col min="12076" max="12094" width="3" style="69" bestFit="1" customWidth="1"/>
    <col min="12095" max="12291" width="9.140625" style="69"/>
    <col min="12292" max="12292" width="3.42578125" style="69" bestFit="1" customWidth="1"/>
    <col min="12293" max="12293" width="9.42578125" style="69" customWidth="1"/>
    <col min="12294" max="12294" width="8.28515625" style="69" customWidth="1"/>
    <col min="12295" max="12295" width="34.85546875" style="69" customWidth="1"/>
    <col min="12296" max="12296" width="8.140625" style="69" bestFit="1" customWidth="1"/>
    <col min="12297" max="12297" width="10.42578125" style="69" bestFit="1" customWidth="1"/>
    <col min="12298" max="12298" width="5.28515625" style="69" customWidth="1"/>
    <col min="12299" max="12299" width="3.5703125" style="69" bestFit="1" customWidth="1"/>
    <col min="12300" max="12300" width="3.5703125" style="69" customWidth="1"/>
    <col min="12301" max="12302" width="2.85546875" style="69" customWidth="1"/>
    <col min="12303" max="12307" width="2.85546875" style="69" bestFit="1" customWidth="1"/>
    <col min="12308" max="12325" width="3" style="69" bestFit="1" customWidth="1"/>
    <col min="12326" max="12326" width="3.42578125" style="69" customWidth="1"/>
    <col min="12327" max="12328" width="3" style="69" bestFit="1" customWidth="1"/>
    <col min="12329" max="12329" width="4" style="69" customWidth="1"/>
    <col min="12330" max="12330" width="3" style="69" bestFit="1" customWidth="1"/>
    <col min="12331" max="12331" width="3.42578125" style="69" customWidth="1"/>
    <col min="12332" max="12350" width="3" style="69" bestFit="1" customWidth="1"/>
    <col min="12351" max="12547" width="9.140625" style="69"/>
    <col min="12548" max="12548" width="3.42578125" style="69" bestFit="1" customWidth="1"/>
    <col min="12549" max="12549" width="9.42578125" style="69" customWidth="1"/>
    <col min="12550" max="12550" width="8.28515625" style="69" customWidth="1"/>
    <col min="12551" max="12551" width="34.85546875" style="69" customWidth="1"/>
    <col min="12552" max="12552" width="8.140625" style="69" bestFit="1" customWidth="1"/>
    <col min="12553" max="12553" width="10.42578125" style="69" bestFit="1" customWidth="1"/>
    <col min="12554" max="12554" width="5.28515625" style="69" customWidth="1"/>
    <col min="12555" max="12555" width="3.5703125" style="69" bestFit="1" customWidth="1"/>
    <col min="12556" max="12556" width="3.5703125" style="69" customWidth="1"/>
    <col min="12557" max="12558" width="2.85546875" style="69" customWidth="1"/>
    <col min="12559" max="12563" width="2.85546875" style="69" bestFit="1" customWidth="1"/>
    <col min="12564" max="12581" width="3" style="69" bestFit="1" customWidth="1"/>
    <col min="12582" max="12582" width="3.42578125" style="69" customWidth="1"/>
    <col min="12583" max="12584" width="3" style="69" bestFit="1" customWidth="1"/>
    <col min="12585" max="12585" width="4" style="69" customWidth="1"/>
    <col min="12586" max="12586" width="3" style="69" bestFit="1" customWidth="1"/>
    <col min="12587" max="12587" width="3.42578125" style="69" customWidth="1"/>
    <col min="12588" max="12606" width="3" style="69" bestFit="1" customWidth="1"/>
    <col min="12607" max="12803" width="9.140625" style="69"/>
    <col min="12804" max="12804" width="3.42578125" style="69" bestFit="1" customWidth="1"/>
    <col min="12805" max="12805" width="9.42578125" style="69" customWidth="1"/>
    <col min="12806" max="12806" width="8.28515625" style="69" customWidth="1"/>
    <col min="12807" max="12807" width="34.85546875" style="69" customWidth="1"/>
    <col min="12808" max="12808" width="8.140625" style="69" bestFit="1" customWidth="1"/>
    <col min="12809" max="12809" width="10.42578125" style="69" bestFit="1" customWidth="1"/>
    <col min="12810" max="12810" width="5.28515625" style="69" customWidth="1"/>
    <col min="12811" max="12811" width="3.5703125" style="69" bestFit="1" customWidth="1"/>
    <col min="12812" max="12812" width="3.5703125" style="69" customWidth="1"/>
    <col min="12813" max="12814" width="2.85546875" style="69" customWidth="1"/>
    <col min="12815" max="12819" width="2.85546875" style="69" bestFit="1" customWidth="1"/>
    <col min="12820" max="12837" width="3" style="69" bestFit="1" customWidth="1"/>
    <col min="12838" max="12838" width="3.42578125" style="69" customWidth="1"/>
    <col min="12839" max="12840" width="3" style="69" bestFit="1" customWidth="1"/>
    <col min="12841" max="12841" width="4" style="69" customWidth="1"/>
    <col min="12842" max="12842" width="3" style="69" bestFit="1" customWidth="1"/>
    <col min="12843" max="12843" width="3.42578125" style="69" customWidth="1"/>
    <col min="12844" max="12862" width="3" style="69" bestFit="1" customWidth="1"/>
    <col min="12863" max="13059" width="9.140625" style="69"/>
    <col min="13060" max="13060" width="3.42578125" style="69" bestFit="1" customWidth="1"/>
    <col min="13061" max="13061" width="9.42578125" style="69" customWidth="1"/>
    <col min="13062" max="13062" width="8.28515625" style="69" customWidth="1"/>
    <col min="13063" max="13063" width="34.85546875" style="69" customWidth="1"/>
    <col min="13064" max="13064" width="8.140625" style="69" bestFit="1" customWidth="1"/>
    <col min="13065" max="13065" width="10.42578125" style="69" bestFit="1" customWidth="1"/>
    <col min="13066" max="13066" width="5.28515625" style="69" customWidth="1"/>
    <col min="13067" max="13067" width="3.5703125" style="69" bestFit="1" customWidth="1"/>
    <col min="13068" max="13068" width="3.5703125" style="69" customWidth="1"/>
    <col min="13069" max="13070" width="2.85546875" style="69" customWidth="1"/>
    <col min="13071" max="13075" width="2.85546875" style="69" bestFit="1" customWidth="1"/>
    <col min="13076" max="13093" width="3" style="69" bestFit="1" customWidth="1"/>
    <col min="13094" max="13094" width="3.42578125" style="69" customWidth="1"/>
    <col min="13095" max="13096" width="3" style="69" bestFit="1" customWidth="1"/>
    <col min="13097" max="13097" width="4" style="69" customWidth="1"/>
    <col min="13098" max="13098" width="3" style="69" bestFit="1" customWidth="1"/>
    <col min="13099" max="13099" width="3.42578125" style="69" customWidth="1"/>
    <col min="13100" max="13118" width="3" style="69" bestFit="1" customWidth="1"/>
    <col min="13119" max="13315" width="9.140625" style="69"/>
    <col min="13316" max="13316" width="3.42578125" style="69" bestFit="1" customWidth="1"/>
    <col min="13317" max="13317" width="9.42578125" style="69" customWidth="1"/>
    <col min="13318" max="13318" width="8.28515625" style="69" customWidth="1"/>
    <col min="13319" max="13319" width="34.85546875" style="69" customWidth="1"/>
    <col min="13320" max="13320" width="8.140625" style="69" bestFit="1" customWidth="1"/>
    <col min="13321" max="13321" width="10.42578125" style="69" bestFit="1" customWidth="1"/>
    <col min="13322" max="13322" width="5.28515625" style="69" customWidth="1"/>
    <col min="13323" max="13323" width="3.5703125" style="69" bestFit="1" customWidth="1"/>
    <col min="13324" max="13324" width="3.5703125" style="69" customWidth="1"/>
    <col min="13325" max="13326" width="2.85546875" style="69" customWidth="1"/>
    <col min="13327" max="13331" width="2.85546875" style="69" bestFit="1" customWidth="1"/>
    <col min="13332" max="13349" width="3" style="69" bestFit="1" customWidth="1"/>
    <col min="13350" max="13350" width="3.42578125" style="69" customWidth="1"/>
    <col min="13351" max="13352" width="3" style="69" bestFit="1" customWidth="1"/>
    <col min="13353" max="13353" width="4" style="69" customWidth="1"/>
    <col min="13354" max="13354" width="3" style="69" bestFit="1" customWidth="1"/>
    <col min="13355" max="13355" width="3.42578125" style="69" customWidth="1"/>
    <col min="13356" max="13374" width="3" style="69" bestFit="1" customWidth="1"/>
    <col min="13375" max="13571" width="9.140625" style="69"/>
    <col min="13572" max="13572" width="3.42578125" style="69" bestFit="1" customWidth="1"/>
    <col min="13573" max="13573" width="9.42578125" style="69" customWidth="1"/>
    <col min="13574" max="13574" width="8.28515625" style="69" customWidth="1"/>
    <col min="13575" max="13575" width="34.85546875" style="69" customWidth="1"/>
    <col min="13576" max="13576" width="8.140625" style="69" bestFit="1" customWidth="1"/>
    <col min="13577" max="13577" width="10.42578125" style="69" bestFit="1" customWidth="1"/>
    <col min="13578" max="13578" width="5.28515625" style="69" customWidth="1"/>
    <col min="13579" max="13579" width="3.5703125" style="69" bestFit="1" customWidth="1"/>
    <col min="13580" max="13580" width="3.5703125" style="69" customWidth="1"/>
    <col min="13581" max="13582" width="2.85546875" style="69" customWidth="1"/>
    <col min="13583" max="13587" width="2.85546875" style="69" bestFit="1" customWidth="1"/>
    <col min="13588" max="13605" width="3" style="69" bestFit="1" customWidth="1"/>
    <col min="13606" max="13606" width="3.42578125" style="69" customWidth="1"/>
    <col min="13607" max="13608" width="3" style="69" bestFit="1" customWidth="1"/>
    <col min="13609" max="13609" width="4" style="69" customWidth="1"/>
    <col min="13610" max="13610" width="3" style="69" bestFit="1" customWidth="1"/>
    <col min="13611" max="13611" width="3.42578125" style="69" customWidth="1"/>
    <col min="13612" max="13630" width="3" style="69" bestFit="1" customWidth="1"/>
    <col min="13631" max="13827" width="9.140625" style="69"/>
    <col min="13828" max="13828" width="3.42578125" style="69" bestFit="1" customWidth="1"/>
    <col min="13829" max="13829" width="9.42578125" style="69" customWidth="1"/>
    <col min="13830" max="13830" width="8.28515625" style="69" customWidth="1"/>
    <col min="13831" max="13831" width="34.85546875" style="69" customWidth="1"/>
    <col min="13832" max="13832" width="8.140625" style="69" bestFit="1" customWidth="1"/>
    <col min="13833" max="13833" width="10.42578125" style="69" bestFit="1" customWidth="1"/>
    <col min="13834" max="13834" width="5.28515625" style="69" customWidth="1"/>
    <col min="13835" max="13835" width="3.5703125" style="69" bestFit="1" customWidth="1"/>
    <col min="13836" max="13836" width="3.5703125" style="69" customWidth="1"/>
    <col min="13837" max="13838" width="2.85546875" style="69" customWidth="1"/>
    <col min="13839" max="13843" width="2.85546875" style="69" bestFit="1" customWidth="1"/>
    <col min="13844" max="13861" width="3" style="69" bestFit="1" customWidth="1"/>
    <col min="13862" max="13862" width="3.42578125" style="69" customWidth="1"/>
    <col min="13863" max="13864" width="3" style="69" bestFit="1" customWidth="1"/>
    <col min="13865" max="13865" width="4" style="69" customWidth="1"/>
    <col min="13866" max="13866" width="3" style="69" bestFit="1" customWidth="1"/>
    <col min="13867" max="13867" width="3.42578125" style="69" customWidth="1"/>
    <col min="13868" max="13886" width="3" style="69" bestFit="1" customWidth="1"/>
    <col min="13887" max="14083" width="9.140625" style="69"/>
    <col min="14084" max="14084" width="3.42578125" style="69" bestFit="1" customWidth="1"/>
    <col min="14085" max="14085" width="9.42578125" style="69" customWidth="1"/>
    <col min="14086" max="14086" width="8.28515625" style="69" customWidth="1"/>
    <col min="14087" max="14087" width="34.85546875" style="69" customWidth="1"/>
    <col min="14088" max="14088" width="8.140625" style="69" bestFit="1" customWidth="1"/>
    <col min="14089" max="14089" width="10.42578125" style="69" bestFit="1" customWidth="1"/>
    <col min="14090" max="14090" width="5.28515625" style="69" customWidth="1"/>
    <col min="14091" max="14091" width="3.5703125" style="69" bestFit="1" customWidth="1"/>
    <col min="14092" max="14092" width="3.5703125" style="69" customWidth="1"/>
    <col min="14093" max="14094" width="2.85546875" style="69" customWidth="1"/>
    <col min="14095" max="14099" width="2.85546875" style="69" bestFit="1" customWidth="1"/>
    <col min="14100" max="14117" width="3" style="69" bestFit="1" customWidth="1"/>
    <col min="14118" max="14118" width="3.42578125" style="69" customWidth="1"/>
    <col min="14119" max="14120" width="3" style="69" bestFit="1" customWidth="1"/>
    <col min="14121" max="14121" width="4" style="69" customWidth="1"/>
    <col min="14122" max="14122" width="3" style="69" bestFit="1" customWidth="1"/>
    <col min="14123" max="14123" width="3.42578125" style="69" customWidth="1"/>
    <col min="14124" max="14142" width="3" style="69" bestFit="1" customWidth="1"/>
    <col min="14143" max="14339" width="9.140625" style="69"/>
    <col min="14340" max="14340" width="3.42578125" style="69" bestFit="1" customWidth="1"/>
    <col min="14341" max="14341" width="9.42578125" style="69" customWidth="1"/>
    <col min="14342" max="14342" width="8.28515625" style="69" customWidth="1"/>
    <col min="14343" max="14343" width="34.85546875" style="69" customWidth="1"/>
    <col min="14344" max="14344" width="8.140625" style="69" bestFit="1" customWidth="1"/>
    <col min="14345" max="14345" width="10.42578125" style="69" bestFit="1" customWidth="1"/>
    <col min="14346" max="14346" width="5.28515625" style="69" customWidth="1"/>
    <col min="14347" max="14347" width="3.5703125" style="69" bestFit="1" customWidth="1"/>
    <col min="14348" max="14348" width="3.5703125" style="69" customWidth="1"/>
    <col min="14349" max="14350" width="2.85546875" style="69" customWidth="1"/>
    <col min="14351" max="14355" width="2.85546875" style="69" bestFit="1" customWidth="1"/>
    <col min="14356" max="14373" width="3" style="69" bestFit="1" customWidth="1"/>
    <col min="14374" max="14374" width="3.42578125" style="69" customWidth="1"/>
    <col min="14375" max="14376" width="3" style="69" bestFit="1" customWidth="1"/>
    <col min="14377" max="14377" width="4" style="69" customWidth="1"/>
    <col min="14378" max="14378" width="3" style="69" bestFit="1" customWidth="1"/>
    <col min="14379" max="14379" width="3.42578125" style="69" customWidth="1"/>
    <col min="14380" max="14398" width="3" style="69" bestFit="1" customWidth="1"/>
    <col min="14399" max="14595" width="9.140625" style="69"/>
    <col min="14596" max="14596" width="3.42578125" style="69" bestFit="1" customWidth="1"/>
    <col min="14597" max="14597" width="9.42578125" style="69" customWidth="1"/>
    <col min="14598" max="14598" width="8.28515625" style="69" customWidth="1"/>
    <col min="14599" max="14599" width="34.85546875" style="69" customWidth="1"/>
    <col min="14600" max="14600" width="8.140625" style="69" bestFit="1" customWidth="1"/>
    <col min="14601" max="14601" width="10.42578125" style="69" bestFit="1" customWidth="1"/>
    <col min="14602" max="14602" width="5.28515625" style="69" customWidth="1"/>
    <col min="14603" max="14603" width="3.5703125" style="69" bestFit="1" customWidth="1"/>
    <col min="14604" max="14604" width="3.5703125" style="69" customWidth="1"/>
    <col min="14605" max="14606" width="2.85546875" style="69" customWidth="1"/>
    <col min="14607" max="14611" width="2.85546875" style="69" bestFit="1" customWidth="1"/>
    <col min="14612" max="14629" width="3" style="69" bestFit="1" customWidth="1"/>
    <col min="14630" max="14630" width="3.42578125" style="69" customWidth="1"/>
    <col min="14631" max="14632" width="3" style="69" bestFit="1" customWidth="1"/>
    <col min="14633" max="14633" width="4" style="69" customWidth="1"/>
    <col min="14634" max="14634" width="3" style="69" bestFit="1" customWidth="1"/>
    <col min="14635" max="14635" width="3.42578125" style="69" customWidth="1"/>
    <col min="14636" max="14654" width="3" style="69" bestFit="1" customWidth="1"/>
    <col min="14655" max="14851" width="9.140625" style="69"/>
    <col min="14852" max="14852" width="3.42578125" style="69" bestFit="1" customWidth="1"/>
    <col min="14853" max="14853" width="9.42578125" style="69" customWidth="1"/>
    <col min="14854" max="14854" width="8.28515625" style="69" customWidth="1"/>
    <col min="14855" max="14855" width="34.85546875" style="69" customWidth="1"/>
    <col min="14856" max="14856" width="8.140625" style="69" bestFit="1" customWidth="1"/>
    <col min="14857" max="14857" width="10.42578125" style="69" bestFit="1" customWidth="1"/>
    <col min="14858" max="14858" width="5.28515625" style="69" customWidth="1"/>
    <col min="14859" max="14859" width="3.5703125" style="69" bestFit="1" customWidth="1"/>
    <col min="14860" max="14860" width="3.5703125" style="69" customWidth="1"/>
    <col min="14861" max="14862" width="2.85546875" style="69" customWidth="1"/>
    <col min="14863" max="14867" width="2.85546875" style="69" bestFit="1" customWidth="1"/>
    <col min="14868" max="14885" width="3" style="69" bestFit="1" customWidth="1"/>
    <col min="14886" max="14886" width="3.42578125" style="69" customWidth="1"/>
    <col min="14887" max="14888" width="3" style="69" bestFit="1" customWidth="1"/>
    <col min="14889" max="14889" width="4" style="69" customWidth="1"/>
    <col min="14890" max="14890" width="3" style="69" bestFit="1" customWidth="1"/>
    <col min="14891" max="14891" width="3.42578125" style="69" customWidth="1"/>
    <col min="14892" max="14910" width="3" style="69" bestFit="1" customWidth="1"/>
    <col min="14911" max="15107" width="9.140625" style="69"/>
    <col min="15108" max="15108" width="3.42578125" style="69" bestFit="1" customWidth="1"/>
    <col min="15109" max="15109" width="9.42578125" style="69" customWidth="1"/>
    <col min="15110" max="15110" width="8.28515625" style="69" customWidth="1"/>
    <col min="15111" max="15111" width="34.85546875" style="69" customWidth="1"/>
    <col min="15112" max="15112" width="8.140625" style="69" bestFit="1" customWidth="1"/>
    <col min="15113" max="15113" width="10.42578125" style="69" bestFit="1" customWidth="1"/>
    <col min="15114" max="15114" width="5.28515625" style="69" customWidth="1"/>
    <col min="15115" max="15115" width="3.5703125" style="69" bestFit="1" customWidth="1"/>
    <col min="15116" max="15116" width="3.5703125" style="69" customWidth="1"/>
    <col min="15117" max="15118" width="2.85546875" style="69" customWidth="1"/>
    <col min="15119" max="15123" width="2.85546875" style="69" bestFit="1" customWidth="1"/>
    <col min="15124" max="15141" width="3" style="69" bestFit="1" customWidth="1"/>
    <col min="15142" max="15142" width="3.42578125" style="69" customWidth="1"/>
    <col min="15143" max="15144" width="3" style="69" bestFit="1" customWidth="1"/>
    <col min="15145" max="15145" width="4" style="69" customWidth="1"/>
    <col min="15146" max="15146" width="3" style="69" bestFit="1" customWidth="1"/>
    <col min="15147" max="15147" width="3.42578125" style="69" customWidth="1"/>
    <col min="15148" max="15166" width="3" style="69" bestFit="1" customWidth="1"/>
    <col min="15167" max="15363" width="9.140625" style="69"/>
    <col min="15364" max="15364" width="3.42578125" style="69" bestFit="1" customWidth="1"/>
    <col min="15365" max="15365" width="9.42578125" style="69" customWidth="1"/>
    <col min="15366" max="15366" width="8.28515625" style="69" customWidth="1"/>
    <col min="15367" max="15367" width="34.85546875" style="69" customWidth="1"/>
    <col min="15368" max="15368" width="8.140625" style="69" bestFit="1" customWidth="1"/>
    <col min="15369" max="15369" width="10.42578125" style="69" bestFit="1" customWidth="1"/>
    <col min="15370" max="15370" width="5.28515625" style="69" customWidth="1"/>
    <col min="15371" max="15371" width="3.5703125" style="69" bestFit="1" customWidth="1"/>
    <col min="15372" max="15372" width="3.5703125" style="69" customWidth="1"/>
    <col min="15373" max="15374" width="2.85546875" style="69" customWidth="1"/>
    <col min="15375" max="15379" width="2.85546875" style="69" bestFit="1" customWidth="1"/>
    <col min="15380" max="15397" width="3" style="69" bestFit="1" customWidth="1"/>
    <col min="15398" max="15398" width="3.42578125" style="69" customWidth="1"/>
    <col min="15399" max="15400" width="3" style="69" bestFit="1" customWidth="1"/>
    <col min="15401" max="15401" width="4" style="69" customWidth="1"/>
    <col min="15402" max="15402" width="3" style="69" bestFit="1" customWidth="1"/>
    <col min="15403" max="15403" width="3.42578125" style="69" customWidth="1"/>
    <col min="15404" max="15422" width="3" style="69" bestFit="1" customWidth="1"/>
    <col min="15423" max="15619" width="9.140625" style="69"/>
    <col min="15620" max="15620" width="3.42578125" style="69" bestFit="1" customWidth="1"/>
    <col min="15621" max="15621" width="9.42578125" style="69" customWidth="1"/>
    <col min="15622" max="15622" width="8.28515625" style="69" customWidth="1"/>
    <col min="15623" max="15623" width="34.85546875" style="69" customWidth="1"/>
    <col min="15624" max="15624" width="8.140625" style="69" bestFit="1" customWidth="1"/>
    <col min="15625" max="15625" width="10.42578125" style="69" bestFit="1" customWidth="1"/>
    <col min="15626" max="15626" width="5.28515625" style="69" customWidth="1"/>
    <col min="15627" max="15627" width="3.5703125" style="69" bestFit="1" customWidth="1"/>
    <col min="15628" max="15628" width="3.5703125" style="69" customWidth="1"/>
    <col min="15629" max="15630" width="2.85546875" style="69" customWidth="1"/>
    <col min="15631" max="15635" width="2.85546875" style="69" bestFit="1" customWidth="1"/>
    <col min="15636" max="15653" width="3" style="69" bestFit="1" customWidth="1"/>
    <col min="15654" max="15654" width="3.42578125" style="69" customWidth="1"/>
    <col min="15655" max="15656" width="3" style="69" bestFit="1" customWidth="1"/>
    <col min="15657" max="15657" width="4" style="69" customWidth="1"/>
    <col min="15658" max="15658" width="3" style="69" bestFit="1" customWidth="1"/>
    <col min="15659" max="15659" width="3.42578125" style="69" customWidth="1"/>
    <col min="15660" max="15678" width="3" style="69" bestFit="1" customWidth="1"/>
    <col min="15679" max="15875" width="9.140625" style="69"/>
    <col min="15876" max="15876" width="3.42578125" style="69" bestFit="1" customWidth="1"/>
    <col min="15877" max="15877" width="9.42578125" style="69" customWidth="1"/>
    <col min="15878" max="15878" width="8.28515625" style="69" customWidth="1"/>
    <col min="15879" max="15879" width="34.85546875" style="69" customWidth="1"/>
    <col min="15880" max="15880" width="8.140625" style="69" bestFit="1" customWidth="1"/>
    <col min="15881" max="15881" width="10.42578125" style="69" bestFit="1" customWidth="1"/>
    <col min="15882" max="15882" width="5.28515625" style="69" customWidth="1"/>
    <col min="15883" max="15883" width="3.5703125" style="69" bestFit="1" customWidth="1"/>
    <col min="15884" max="15884" width="3.5703125" style="69" customWidth="1"/>
    <col min="15885" max="15886" width="2.85546875" style="69" customWidth="1"/>
    <col min="15887" max="15891" width="2.85546875" style="69" bestFit="1" customWidth="1"/>
    <col min="15892" max="15909" width="3" style="69" bestFit="1" customWidth="1"/>
    <col min="15910" max="15910" width="3.42578125" style="69" customWidth="1"/>
    <col min="15911" max="15912" width="3" style="69" bestFit="1" customWidth="1"/>
    <col min="15913" max="15913" width="4" style="69" customWidth="1"/>
    <col min="15914" max="15914" width="3" style="69" bestFit="1" customWidth="1"/>
    <col min="15915" max="15915" width="3.42578125" style="69" customWidth="1"/>
    <col min="15916" max="15934" width="3" style="69" bestFit="1" customWidth="1"/>
    <col min="15935" max="16131" width="9.140625" style="69"/>
    <col min="16132" max="16132" width="3.42578125" style="69" bestFit="1" customWidth="1"/>
    <col min="16133" max="16133" width="9.42578125" style="69" customWidth="1"/>
    <col min="16134" max="16134" width="8.28515625" style="69" customWidth="1"/>
    <col min="16135" max="16135" width="34.85546875" style="69" customWidth="1"/>
    <col min="16136" max="16136" width="8.140625" style="69" bestFit="1" customWidth="1"/>
    <col min="16137" max="16137" width="10.42578125" style="69" bestFit="1" customWidth="1"/>
    <col min="16138" max="16138" width="5.28515625" style="69" customWidth="1"/>
    <col min="16139" max="16139" width="3.5703125" style="69" bestFit="1" customWidth="1"/>
    <col min="16140" max="16140" width="3.5703125" style="69" customWidth="1"/>
    <col min="16141" max="16142" width="2.85546875" style="69" customWidth="1"/>
    <col min="16143" max="16147" width="2.85546875" style="69" bestFit="1" customWidth="1"/>
    <col min="16148" max="16165" width="3" style="69" bestFit="1" customWidth="1"/>
    <col min="16166" max="16166" width="3.42578125" style="69" customWidth="1"/>
    <col min="16167" max="16168" width="3" style="69" bestFit="1" customWidth="1"/>
    <col min="16169" max="16169" width="4" style="69" customWidth="1"/>
    <col min="16170" max="16170" width="3" style="69" bestFit="1" customWidth="1"/>
    <col min="16171" max="16171" width="3.42578125" style="69" customWidth="1"/>
    <col min="16172" max="16190" width="3" style="69" bestFit="1" customWidth="1"/>
    <col min="16191" max="16384" width="9.140625" style="69"/>
  </cols>
  <sheetData>
    <row r="1" spans="1:62" ht="21" hidden="1" customHeight="1" x14ac:dyDescent="0.2">
      <c r="A1" s="2267" t="s">
        <v>24</v>
      </c>
      <c r="B1" s="2267"/>
      <c r="C1" s="2267"/>
      <c r="D1" s="2267"/>
      <c r="E1" s="68"/>
      <c r="F1" s="68"/>
      <c r="G1" s="68"/>
      <c r="H1" s="68"/>
    </row>
    <row r="2" spans="1:62" ht="16.5" hidden="1" customHeight="1" x14ac:dyDescent="0.2">
      <c r="A2" s="2268" t="s">
        <v>25</v>
      </c>
      <c r="B2" s="2268"/>
      <c r="C2" s="2268"/>
      <c r="D2" s="2268"/>
      <c r="E2" s="70"/>
      <c r="F2" s="70"/>
      <c r="G2" s="70"/>
      <c r="H2" s="70"/>
    </row>
    <row r="3" spans="1:62" ht="16.5" hidden="1" customHeight="1" x14ac:dyDescent="0.2">
      <c r="A3" s="2268" t="s">
        <v>26</v>
      </c>
      <c r="B3" s="2268"/>
      <c r="C3" s="2268"/>
      <c r="D3" s="2268"/>
      <c r="E3" s="70"/>
      <c r="F3" s="70"/>
      <c r="G3" s="70"/>
      <c r="H3" s="70"/>
    </row>
    <row r="4" spans="1:62" ht="36" customHeight="1" x14ac:dyDescent="0.2">
      <c r="A4" s="2275" t="s">
        <v>1910</v>
      </c>
      <c r="B4" s="2275"/>
      <c r="C4" s="2275"/>
      <c r="D4" s="2275"/>
      <c r="E4" s="2275"/>
      <c r="F4" s="2275"/>
      <c r="G4" s="2275"/>
      <c r="H4" s="2275"/>
      <c r="I4" s="2275"/>
      <c r="J4" s="2275"/>
      <c r="K4" s="2275"/>
      <c r="L4" s="2275"/>
      <c r="M4" s="2275"/>
      <c r="N4" s="2275"/>
      <c r="O4" s="2275"/>
      <c r="P4" s="2275"/>
      <c r="Q4" s="2275"/>
      <c r="R4" s="2275"/>
      <c r="S4" s="2275"/>
      <c r="T4" s="2275"/>
      <c r="U4" s="2275"/>
      <c r="V4" s="2275"/>
      <c r="W4" s="2275"/>
      <c r="X4" s="2275"/>
      <c r="Y4" s="2275"/>
      <c r="Z4" s="2275"/>
      <c r="AA4" s="2275"/>
      <c r="AB4" s="2275"/>
      <c r="AC4" s="2275"/>
      <c r="AD4" s="2275"/>
      <c r="AE4" s="2275"/>
      <c r="AF4" s="2275"/>
      <c r="AG4" s="2275"/>
      <c r="AH4" s="2275"/>
      <c r="AI4" s="2275"/>
      <c r="AJ4" s="2275"/>
      <c r="AK4" s="2275"/>
      <c r="AL4" s="2275"/>
      <c r="AM4" s="2275"/>
      <c r="AN4" s="2275"/>
      <c r="AO4" s="2275"/>
      <c r="AP4" s="2275"/>
      <c r="AQ4" s="2275"/>
      <c r="AR4" s="2275"/>
      <c r="AS4" s="2275"/>
      <c r="AT4" s="2275"/>
      <c r="AU4" s="2275"/>
      <c r="AV4" s="2275"/>
      <c r="AW4" s="2275"/>
      <c r="AX4" s="2275"/>
      <c r="AY4" s="2275"/>
      <c r="AZ4" s="2275"/>
      <c r="BA4" s="2275"/>
      <c r="BB4" s="2275"/>
      <c r="BC4" s="2275"/>
      <c r="BD4" s="2275"/>
      <c r="BE4" s="2275"/>
      <c r="BF4" s="2275"/>
      <c r="BG4" s="2275"/>
      <c r="BH4" s="2275"/>
      <c r="BI4" s="2275"/>
      <c r="BJ4" s="2275"/>
    </row>
    <row r="5" spans="1:62" s="73" customFormat="1" ht="24" customHeight="1" x14ac:dyDescent="0.2">
      <c r="A5" s="2268" t="s">
        <v>2136</v>
      </c>
      <c r="B5" s="2268"/>
      <c r="C5" s="2268"/>
      <c r="D5" s="2268"/>
      <c r="E5" s="2268"/>
      <c r="F5" s="2268"/>
      <c r="G5" s="2268"/>
      <c r="H5" s="2268"/>
      <c r="I5" s="2268"/>
      <c r="J5" s="2268"/>
      <c r="K5" s="2268"/>
      <c r="L5" s="2268"/>
      <c r="M5" s="2268"/>
      <c r="N5" s="2268"/>
      <c r="O5" s="2268"/>
      <c r="P5" s="2268"/>
      <c r="Q5" s="2268"/>
      <c r="R5" s="2268"/>
      <c r="S5" s="2268"/>
      <c r="T5" s="2268"/>
      <c r="U5" s="2268"/>
      <c r="V5" s="2268"/>
      <c r="W5" s="2268"/>
      <c r="X5" s="2268"/>
      <c r="Y5" s="2268"/>
      <c r="Z5" s="2268"/>
      <c r="AA5" s="2268"/>
      <c r="AB5" s="2268"/>
      <c r="AC5" s="2268"/>
      <c r="AD5" s="2268"/>
      <c r="AE5" s="2268"/>
      <c r="AF5" s="2268"/>
      <c r="AG5" s="2268"/>
      <c r="AH5" s="2268"/>
      <c r="AI5" s="2268"/>
      <c r="AJ5" s="2268"/>
      <c r="AK5" s="2268"/>
      <c r="AL5" s="2268"/>
      <c r="AM5" s="2268"/>
      <c r="AN5" s="2268"/>
      <c r="AO5" s="2268"/>
      <c r="AP5" s="2268"/>
      <c r="AQ5" s="2268"/>
      <c r="AR5" s="2268"/>
      <c r="AS5" s="2268"/>
      <c r="AT5" s="2268"/>
      <c r="AU5" s="2268"/>
      <c r="AV5" s="2268"/>
      <c r="AW5" s="2268"/>
      <c r="AX5" s="2268"/>
      <c r="AY5" s="2268"/>
      <c r="AZ5" s="2268"/>
      <c r="BA5" s="2268"/>
      <c r="BB5" s="2268"/>
      <c r="BC5" s="2268"/>
      <c r="BD5" s="2268"/>
      <c r="BE5" s="2268"/>
      <c r="BF5" s="2268"/>
      <c r="BG5" s="2268"/>
      <c r="BH5" s="2268"/>
      <c r="BI5" s="2268"/>
      <c r="BJ5" s="2268"/>
    </row>
    <row r="6" spans="1:62" ht="15" customHeight="1" x14ac:dyDescent="0.2">
      <c r="A6" s="2234" t="s">
        <v>3</v>
      </c>
      <c r="B6" s="2234" t="s">
        <v>28</v>
      </c>
      <c r="C6" s="2237" t="s">
        <v>835</v>
      </c>
      <c r="D6" s="2240" t="s">
        <v>836</v>
      </c>
      <c r="E6" s="2232" t="s">
        <v>1755</v>
      </c>
      <c r="F6" s="2255" t="s">
        <v>2002</v>
      </c>
      <c r="G6" s="2280" t="s">
        <v>2003</v>
      </c>
      <c r="H6" s="2231" t="s">
        <v>838</v>
      </c>
      <c r="I6" s="2232" t="s">
        <v>839</v>
      </c>
      <c r="J6" s="2255" t="s">
        <v>2444</v>
      </c>
      <c r="K6" s="2276" t="s">
        <v>1885</v>
      </c>
      <c r="L6" s="2276"/>
      <c r="M6" s="2276"/>
      <c r="N6" s="2270" t="s">
        <v>1886</v>
      </c>
      <c r="O6" s="2274"/>
      <c r="P6" s="2274"/>
      <c r="Q6" s="2274"/>
      <c r="R6" s="2270" t="s">
        <v>1887</v>
      </c>
      <c r="S6" s="2274"/>
      <c r="T6" s="2274"/>
      <c r="U6" s="2274"/>
      <c r="V6" s="2274"/>
      <c r="W6" s="2270" t="s">
        <v>1888</v>
      </c>
      <c r="X6" s="2274"/>
      <c r="Y6" s="2274"/>
      <c r="Z6" s="2274"/>
      <c r="AA6" s="2270" t="s">
        <v>1889</v>
      </c>
      <c r="AB6" s="2274"/>
      <c r="AC6" s="2274"/>
      <c r="AD6" s="2274"/>
      <c r="AE6" s="2274"/>
      <c r="AF6" s="2270" t="s">
        <v>1890</v>
      </c>
      <c r="AG6" s="2270"/>
      <c r="AH6" s="2270"/>
      <c r="AI6" s="2270"/>
      <c r="AJ6" s="2270" t="s">
        <v>1891</v>
      </c>
      <c r="AK6" s="2274"/>
      <c r="AL6" s="2274"/>
      <c r="AM6" s="2274"/>
      <c r="AN6" s="2270" t="s">
        <v>1892</v>
      </c>
      <c r="AO6" s="2274"/>
      <c r="AP6" s="2274"/>
      <c r="AQ6" s="2274"/>
      <c r="AR6" s="2274"/>
      <c r="AS6" s="2270" t="s">
        <v>1893</v>
      </c>
      <c r="AT6" s="2274"/>
      <c r="AU6" s="2274"/>
      <c r="AV6" s="2274"/>
      <c r="AW6" s="2270" t="s">
        <v>1894</v>
      </c>
      <c r="AX6" s="2270"/>
      <c r="AY6" s="2270"/>
      <c r="AZ6" s="2270"/>
      <c r="BA6" s="2270" t="s">
        <v>1895</v>
      </c>
      <c r="BB6" s="2270"/>
      <c r="BC6" s="2270"/>
      <c r="BD6" s="2270"/>
      <c r="BE6" s="2270"/>
      <c r="BF6" s="2270" t="s">
        <v>1896</v>
      </c>
      <c r="BG6" s="2270"/>
      <c r="BH6" s="2270"/>
      <c r="BI6" s="2270"/>
      <c r="BJ6" s="944" t="s">
        <v>1882</v>
      </c>
    </row>
    <row r="7" spans="1:62" ht="15.75" customHeight="1" x14ac:dyDescent="0.2">
      <c r="A7" s="2235"/>
      <c r="B7" s="2235"/>
      <c r="C7" s="2238"/>
      <c r="D7" s="2238"/>
      <c r="E7" s="2231"/>
      <c r="F7" s="2256"/>
      <c r="G7" s="2281"/>
      <c r="H7" s="2231"/>
      <c r="I7" s="2231"/>
      <c r="J7" s="2256"/>
      <c r="K7" s="945">
        <v>1</v>
      </c>
      <c r="L7" s="945">
        <v>2</v>
      </c>
      <c r="M7" s="945">
        <v>3</v>
      </c>
      <c r="N7" s="945">
        <v>4</v>
      </c>
      <c r="O7" s="945">
        <v>5</v>
      </c>
      <c r="P7" s="945">
        <v>6</v>
      </c>
      <c r="Q7" s="945">
        <v>7</v>
      </c>
      <c r="R7" s="945">
        <v>8</v>
      </c>
      <c r="S7" s="945">
        <v>9</v>
      </c>
      <c r="T7" s="945">
        <v>10</v>
      </c>
      <c r="U7" s="945">
        <v>11</v>
      </c>
      <c r="V7" s="945">
        <v>12</v>
      </c>
      <c r="W7" s="945">
        <v>13</v>
      </c>
      <c r="X7" s="945">
        <v>14</v>
      </c>
      <c r="Y7" s="945">
        <v>15</v>
      </c>
      <c r="Z7" s="945">
        <v>16</v>
      </c>
      <c r="AA7" s="945">
        <v>17</v>
      </c>
      <c r="AB7" s="945">
        <v>18</v>
      </c>
      <c r="AC7" s="945">
        <v>19</v>
      </c>
      <c r="AD7" s="945">
        <v>20</v>
      </c>
      <c r="AE7" s="945">
        <v>21</v>
      </c>
      <c r="AF7" s="945">
        <v>22</v>
      </c>
      <c r="AG7" s="945">
        <v>23</v>
      </c>
      <c r="AH7" s="945">
        <v>24</v>
      </c>
      <c r="AI7" s="945">
        <v>25</v>
      </c>
      <c r="AJ7" s="945">
        <v>26</v>
      </c>
      <c r="AK7" s="945">
        <v>27</v>
      </c>
      <c r="AL7" s="945">
        <v>28</v>
      </c>
      <c r="AM7" s="945">
        <v>29</v>
      </c>
      <c r="AN7" s="945">
        <v>30</v>
      </c>
      <c r="AO7" s="945">
        <v>31</v>
      </c>
      <c r="AP7" s="945">
        <v>32</v>
      </c>
      <c r="AQ7" s="945">
        <v>33</v>
      </c>
      <c r="AR7" s="945">
        <v>34</v>
      </c>
      <c r="AS7" s="945">
        <v>35</v>
      </c>
      <c r="AT7" s="945">
        <v>36</v>
      </c>
      <c r="AU7" s="945">
        <v>37</v>
      </c>
      <c r="AV7" s="945">
        <v>38</v>
      </c>
      <c r="AW7" s="945">
        <v>39</v>
      </c>
      <c r="AX7" s="945">
        <v>40</v>
      </c>
      <c r="AY7" s="945">
        <v>41</v>
      </c>
      <c r="AZ7" s="945">
        <v>42</v>
      </c>
      <c r="BA7" s="945">
        <v>43</v>
      </c>
      <c r="BB7" s="945">
        <v>44</v>
      </c>
      <c r="BC7" s="945">
        <v>45</v>
      </c>
      <c r="BD7" s="945">
        <v>46</v>
      </c>
      <c r="BE7" s="945">
        <v>47</v>
      </c>
      <c r="BF7" s="945">
        <v>48</v>
      </c>
      <c r="BG7" s="945">
        <v>49</v>
      </c>
      <c r="BH7" s="945">
        <v>50</v>
      </c>
      <c r="BI7" s="945">
        <v>51</v>
      </c>
      <c r="BJ7" s="945">
        <v>52</v>
      </c>
    </row>
    <row r="8" spans="1:62" ht="15.75" customHeight="1" x14ac:dyDescent="0.2">
      <c r="A8" s="2235"/>
      <c r="B8" s="2235"/>
      <c r="C8" s="2238"/>
      <c r="D8" s="2238"/>
      <c r="E8" s="2231"/>
      <c r="F8" s="2256"/>
      <c r="G8" s="2281"/>
      <c r="H8" s="2231"/>
      <c r="I8" s="2231"/>
      <c r="J8" s="2256"/>
      <c r="K8" s="2">
        <v>7</v>
      </c>
      <c r="L8" s="2">
        <v>14</v>
      </c>
      <c r="M8" s="2">
        <v>21</v>
      </c>
      <c r="N8" s="2">
        <v>28</v>
      </c>
      <c r="O8" s="2">
        <v>4</v>
      </c>
      <c r="P8" s="2">
        <v>11</v>
      </c>
      <c r="Q8" s="2">
        <v>18</v>
      </c>
      <c r="R8" s="2">
        <v>25</v>
      </c>
      <c r="S8" s="2">
        <v>2</v>
      </c>
      <c r="T8" s="2">
        <v>9</v>
      </c>
      <c r="U8" s="2">
        <v>16</v>
      </c>
      <c r="V8" s="2">
        <v>23</v>
      </c>
      <c r="W8" s="2">
        <v>30</v>
      </c>
      <c r="X8" s="2">
        <v>6</v>
      </c>
      <c r="Y8" s="2">
        <v>13</v>
      </c>
      <c r="Z8" s="2">
        <v>20</v>
      </c>
      <c r="AA8" s="2">
        <v>27</v>
      </c>
      <c r="AB8" s="2">
        <v>4</v>
      </c>
      <c r="AC8" s="2">
        <v>11</v>
      </c>
      <c r="AD8" s="2">
        <v>18</v>
      </c>
      <c r="AE8" s="2">
        <v>25</v>
      </c>
      <c r="AF8" s="2">
        <v>1</v>
      </c>
      <c r="AG8" s="2">
        <v>8</v>
      </c>
      <c r="AH8" s="2">
        <v>15</v>
      </c>
      <c r="AI8" s="2">
        <v>22</v>
      </c>
      <c r="AJ8" s="2">
        <v>29</v>
      </c>
      <c r="AK8" s="9">
        <v>5</v>
      </c>
      <c r="AL8" s="9">
        <v>12</v>
      </c>
      <c r="AM8" s="2">
        <v>19</v>
      </c>
      <c r="AN8" s="2">
        <v>26</v>
      </c>
      <c r="AO8" s="2">
        <v>4</v>
      </c>
      <c r="AP8" s="2">
        <v>11</v>
      </c>
      <c r="AQ8" s="2">
        <v>18</v>
      </c>
      <c r="AR8" s="2">
        <v>25</v>
      </c>
      <c r="AS8" s="2">
        <v>1</v>
      </c>
      <c r="AT8" s="2">
        <v>8</v>
      </c>
      <c r="AU8" s="2">
        <v>15</v>
      </c>
      <c r="AV8" s="2">
        <v>22</v>
      </c>
      <c r="AW8" s="2">
        <v>29</v>
      </c>
      <c r="AX8" s="2">
        <v>6</v>
      </c>
      <c r="AY8" s="2">
        <v>13</v>
      </c>
      <c r="AZ8" s="2">
        <v>20</v>
      </c>
      <c r="BA8" s="2">
        <v>27</v>
      </c>
      <c r="BB8" s="2">
        <v>3</v>
      </c>
      <c r="BC8" s="2">
        <v>10</v>
      </c>
      <c r="BD8" s="2">
        <v>17</v>
      </c>
      <c r="BE8" s="9">
        <v>24</v>
      </c>
      <c r="BF8" s="9">
        <v>1</v>
      </c>
      <c r="BG8" s="9">
        <v>8</v>
      </c>
      <c r="BH8" s="9">
        <v>15</v>
      </c>
      <c r="BI8" s="9">
        <v>22</v>
      </c>
      <c r="BJ8" s="9">
        <v>29</v>
      </c>
    </row>
    <row r="9" spans="1:62" ht="15.75" customHeight="1" x14ac:dyDescent="0.2">
      <c r="A9" s="2235"/>
      <c r="B9" s="2235"/>
      <c r="C9" s="2238"/>
      <c r="D9" s="2238"/>
      <c r="E9" s="2234"/>
      <c r="F9" s="2256"/>
      <c r="G9" s="2282"/>
      <c r="H9" s="2234"/>
      <c r="I9" s="2234"/>
      <c r="J9" s="2257"/>
      <c r="K9" s="891">
        <v>13</v>
      </c>
      <c r="L9" s="891">
        <v>20</v>
      </c>
      <c r="M9" s="891">
        <v>27</v>
      </c>
      <c r="N9" s="891">
        <v>3</v>
      </c>
      <c r="O9" s="891">
        <v>10</v>
      </c>
      <c r="P9" s="891">
        <v>17</v>
      </c>
      <c r="Q9" s="891">
        <v>24</v>
      </c>
      <c r="R9" s="891">
        <v>1</v>
      </c>
      <c r="S9" s="891">
        <v>8</v>
      </c>
      <c r="T9" s="891">
        <v>15</v>
      </c>
      <c r="U9" s="891">
        <v>22</v>
      </c>
      <c r="V9" s="891">
        <v>29</v>
      </c>
      <c r="W9" s="891">
        <v>5</v>
      </c>
      <c r="X9" s="891">
        <v>12</v>
      </c>
      <c r="Y9" s="891">
        <v>19</v>
      </c>
      <c r="Z9" s="891">
        <v>26</v>
      </c>
      <c r="AA9" s="891">
        <v>3</v>
      </c>
      <c r="AB9" s="891">
        <v>10</v>
      </c>
      <c r="AC9" s="891">
        <v>17</v>
      </c>
      <c r="AD9" s="891">
        <v>24</v>
      </c>
      <c r="AE9" s="891">
        <v>31</v>
      </c>
      <c r="AF9" s="891">
        <v>7</v>
      </c>
      <c r="AG9" s="891">
        <v>14</v>
      </c>
      <c r="AH9" s="891">
        <v>21</v>
      </c>
      <c r="AI9" s="891">
        <v>28</v>
      </c>
      <c r="AJ9" s="946">
        <v>4</v>
      </c>
      <c r="AK9" s="886">
        <v>11</v>
      </c>
      <c r="AL9" s="886">
        <v>18</v>
      </c>
      <c r="AM9" s="891">
        <v>25</v>
      </c>
      <c r="AN9" s="891">
        <v>3</v>
      </c>
      <c r="AO9" s="891">
        <v>10</v>
      </c>
      <c r="AP9" s="891">
        <v>17</v>
      </c>
      <c r="AQ9" s="891">
        <v>24</v>
      </c>
      <c r="AR9" s="891">
        <v>31</v>
      </c>
      <c r="AS9" s="891">
        <v>7</v>
      </c>
      <c r="AT9" s="891">
        <v>14</v>
      </c>
      <c r="AU9" s="891">
        <v>21</v>
      </c>
      <c r="AV9" s="891">
        <v>28</v>
      </c>
      <c r="AW9" s="891">
        <v>5</v>
      </c>
      <c r="AX9" s="891">
        <v>12</v>
      </c>
      <c r="AY9" s="891">
        <v>19</v>
      </c>
      <c r="AZ9" s="891">
        <v>26</v>
      </c>
      <c r="BA9" s="891">
        <v>2</v>
      </c>
      <c r="BB9" s="891">
        <v>9</v>
      </c>
      <c r="BC9" s="891">
        <v>16</v>
      </c>
      <c r="BD9" s="891">
        <v>23</v>
      </c>
      <c r="BE9" s="886">
        <v>30</v>
      </c>
      <c r="BF9" s="886">
        <v>7</v>
      </c>
      <c r="BG9" s="886">
        <v>14</v>
      </c>
      <c r="BH9" s="886">
        <v>21</v>
      </c>
      <c r="BI9" s="886">
        <v>28</v>
      </c>
      <c r="BJ9" s="886">
        <v>4</v>
      </c>
    </row>
    <row r="10" spans="1:62" s="954" customFormat="1" ht="15.75" customHeight="1" x14ac:dyDescent="0.25">
      <c r="A10" s="2223">
        <v>1</v>
      </c>
      <c r="B10" s="947" t="s">
        <v>236</v>
      </c>
      <c r="C10" s="948"/>
      <c r="D10" s="949"/>
      <c r="E10" s="950"/>
      <c r="F10" s="950"/>
      <c r="G10" s="950"/>
      <c r="H10" s="951"/>
      <c r="I10" s="948"/>
      <c r="J10" s="948"/>
      <c r="K10" s="1609" t="s">
        <v>826</v>
      </c>
      <c r="L10" s="1609" t="s">
        <v>2</v>
      </c>
      <c r="M10" s="1609" t="s">
        <v>2</v>
      </c>
      <c r="N10" s="1609" t="s">
        <v>4</v>
      </c>
      <c r="O10" s="952"/>
      <c r="P10" s="952"/>
      <c r="Q10" s="952"/>
      <c r="R10" s="952"/>
      <c r="S10" s="952"/>
      <c r="T10" s="952"/>
      <c r="U10" s="952"/>
      <c r="V10" s="952"/>
      <c r="W10" s="952"/>
      <c r="X10" s="952"/>
      <c r="Y10" s="952"/>
      <c r="Z10" s="952"/>
      <c r="AA10" s="952"/>
      <c r="AB10" s="952"/>
      <c r="AC10" s="952"/>
      <c r="AD10" s="952"/>
      <c r="AE10" s="952"/>
      <c r="AF10" s="952"/>
      <c r="AG10" s="952"/>
      <c r="AH10" s="952"/>
      <c r="AI10" s="952"/>
      <c r="AJ10" s="952"/>
      <c r="AK10" s="953"/>
      <c r="AL10" s="953"/>
      <c r="AM10" s="952"/>
      <c r="AN10" s="952"/>
      <c r="AO10" s="952"/>
      <c r="AP10" s="952"/>
      <c r="AQ10" s="952"/>
      <c r="AR10" s="952"/>
      <c r="AS10" s="952"/>
      <c r="AT10" s="952"/>
      <c r="AU10" s="952"/>
      <c r="AV10" s="952"/>
      <c r="AW10" s="952"/>
      <c r="AX10" s="952"/>
      <c r="AY10" s="952"/>
      <c r="AZ10" s="952"/>
      <c r="BA10" s="952"/>
      <c r="BB10" s="952"/>
      <c r="BC10" s="952"/>
      <c r="BD10" s="952"/>
      <c r="BE10" s="953"/>
      <c r="BF10" s="953"/>
      <c r="BG10" s="953"/>
      <c r="BH10" s="953"/>
      <c r="BI10" s="953"/>
      <c r="BJ10" s="953"/>
    </row>
    <row r="11" spans="1:62" s="961" customFormat="1" ht="17.25" customHeight="1" x14ac:dyDescent="0.2">
      <c r="A11" s="2222"/>
      <c r="B11" s="233" t="s">
        <v>1912</v>
      </c>
      <c r="C11" s="955"/>
      <c r="D11" s="955" t="s">
        <v>843</v>
      </c>
      <c r="E11" s="955"/>
      <c r="F11" s="955"/>
      <c r="G11" s="955"/>
      <c r="H11" s="956"/>
      <c r="I11" s="957"/>
      <c r="J11" s="957"/>
      <c r="K11" s="958"/>
      <c r="L11" s="959"/>
      <c r="M11" s="959"/>
      <c r="N11" s="959"/>
      <c r="O11" s="959"/>
      <c r="P11" s="959"/>
      <c r="Q11" s="959"/>
      <c r="R11" s="959"/>
      <c r="S11" s="959"/>
      <c r="T11" s="959"/>
      <c r="U11" s="959"/>
      <c r="V11" s="959"/>
      <c r="W11" s="959"/>
      <c r="X11" s="959"/>
      <c r="Y11" s="959"/>
      <c r="Z11" s="959"/>
      <c r="AA11" s="959"/>
      <c r="AB11" s="959"/>
      <c r="AC11" s="959"/>
      <c r="AD11" s="959"/>
      <c r="AE11" s="959"/>
      <c r="AF11" s="959"/>
      <c r="AG11" s="959"/>
      <c r="AH11" s="959"/>
      <c r="AI11" s="959"/>
      <c r="AJ11" s="959"/>
      <c r="AK11" s="959"/>
      <c r="AL11" s="959"/>
      <c r="AM11" s="959"/>
      <c r="AN11" s="959"/>
      <c r="AO11" s="959"/>
      <c r="AP11" s="959"/>
      <c r="AQ11" s="959"/>
      <c r="AR11" s="959"/>
      <c r="AS11" s="959"/>
      <c r="AT11" s="959"/>
      <c r="AU11" s="959"/>
      <c r="AV11" s="959"/>
      <c r="AW11" s="959"/>
      <c r="AX11" s="959"/>
      <c r="AY11" s="959"/>
      <c r="AZ11" s="959"/>
      <c r="BA11" s="959"/>
      <c r="BB11" s="959"/>
      <c r="BC11" s="959"/>
      <c r="BD11" s="959"/>
      <c r="BE11" s="959"/>
      <c r="BF11" s="959"/>
      <c r="BG11" s="959"/>
      <c r="BH11" s="959"/>
      <c r="BI11" s="959"/>
      <c r="BJ11" s="959"/>
    </row>
    <row r="12" spans="1:62" s="961" customFormat="1" ht="17.25" customHeight="1" x14ac:dyDescent="0.25">
      <c r="A12" s="2271">
        <v>2</v>
      </c>
      <c r="B12" s="947" t="s">
        <v>879</v>
      </c>
      <c r="C12" s="962" t="s">
        <v>133</v>
      </c>
      <c r="D12" s="949" t="s">
        <v>177</v>
      </c>
      <c r="E12" s="963">
        <v>60</v>
      </c>
      <c r="F12" s="963">
        <f>SUM(K12:BJ12)</f>
        <v>60</v>
      </c>
      <c r="G12" s="963" t="s">
        <v>2004</v>
      </c>
      <c r="H12" s="964" t="s">
        <v>308</v>
      </c>
      <c r="I12" s="970" t="s">
        <v>178</v>
      </c>
      <c r="J12" s="970"/>
      <c r="K12" s="1610"/>
      <c r="L12" s="973"/>
      <c r="M12" s="952"/>
      <c r="N12" s="965"/>
      <c r="O12" s="965"/>
      <c r="P12" s="965"/>
      <c r="Q12" s="965"/>
      <c r="R12" s="965"/>
      <c r="S12" s="965"/>
      <c r="T12" s="965"/>
      <c r="U12" s="965"/>
      <c r="V12" s="965">
        <v>16</v>
      </c>
      <c r="W12" s="973">
        <v>16</v>
      </c>
      <c r="X12" s="973">
        <v>16</v>
      </c>
      <c r="Y12" s="973">
        <v>12</v>
      </c>
      <c r="Z12" s="973"/>
      <c r="AA12" s="973"/>
      <c r="AB12" s="973"/>
      <c r="AC12" s="973"/>
      <c r="AD12" s="973"/>
      <c r="AE12" s="973"/>
      <c r="AF12" s="973"/>
      <c r="AG12" s="973"/>
      <c r="AH12" s="973"/>
      <c r="AI12" s="973"/>
      <c r="AJ12" s="973"/>
      <c r="AK12" s="953"/>
      <c r="AL12" s="966"/>
      <c r="AM12" s="965"/>
      <c r="AN12" s="965"/>
      <c r="AO12" s="965"/>
      <c r="AP12" s="965"/>
      <c r="AQ12" s="965"/>
      <c r="AR12" s="965"/>
      <c r="AS12" s="965"/>
      <c r="AT12" s="965"/>
      <c r="AU12" s="952"/>
      <c r="AV12" s="965"/>
      <c r="AW12" s="965"/>
      <c r="AX12" s="965"/>
      <c r="AY12" s="965"/>
      <c r="AZ12" s="965"/>
      <c r="BA12" s="965"/>
      <c r="BB12" s="965"/>
      <c r="BC12" s="965"/>
      <c r="BD12" s="965"/>
      <c r="BE12" s="972"/>
      <c r="BF12" s="960"/>
      <c r="BG12" s="960"/>
      <c r="BH12" s="960"/>
      <c r="BI12" s="960"/>
      <c r="BJ12" s="960"/>
    </row>
    <row r="13" spans="1:62" s="961" customFormat="1" ht="17.25" customHeight="1" x14ac:dyDescent="0.25">
      <c r="A13" s="2272"/>
      <c r="B13" s="947" t="s">
        <v>879</v>
      </c>
      <c r="C13" s="962" t="s">
        <v>175</v>
      </c>
      <c r="D13" s="949" t="s">
        <v>1913</v>
      </c>
      <c r="E13" s="963">
        <v>120</v>
      </c>
      <c r="F13" s="963">
        <f t="shared" ref="F13:F75" si="0">SUM(K13:BJ13)</f>
        <v>120</v>
      </c>
      <c r="G13" s="963" t="s">
        <v>2004</v>
      </c>
      <c r="H13" s="1604" t="s">
        <v>325</v>
      </c>
      <c r="I13" s="970" t="s">
        <v>346</v>
      </c>
      <c r="J13" s="970"/>
      <c r="K13" s="1610"/>
      <c r="L13" s="973"/>
      <c r="M13" s="952"/>
      <c r="N13" s="965"/>
      <c r="O13" s="965"/>
      <c r="P13" s="965"/>
      <c r="Q13" s="965"/>
      <c r="R13" s="965"/>
      <c r="S13" s="965"/>
      <c r="T13" s="965"/>
      <c r="U13" s="965"/>
      <c r="V13" s="965"/>
      <c r="W13" s="973"/>
      <c r="X13" s="973"/>
      <c r="Y13" s="973"/>
      <c r="Z13" s="973"/>
      <c r="AA13" s="973"/>
      <c r="AB13" s="973"/>
      <c r="AC13" s="973"/>
      <c r="AD13" s="973"/>
      <c r="AE13" s="973"/>
      <c r="AF13" s="973"/>
      <c r="AG13" s="973"/>
      <c r="AH13" s="973"/>
      <c r="AI13" s="973">
        <v>40</v>
      </c>
      <c r="AJ13" s="973">
        <v>40</v>
      </c>
      <c r="AK13" s="953"/>
      <c r="AL13" s="966"/>
      <c r="AM13" s="965">
        <v>40</v>
      </c>
      <c r="AN13" s="965"/>
      <c r="AO13" s="965"/>
      <c r="AP13" s="965"/>
      <c r="AQ13" s="965"/>
      <c r="AR13" s="965"/>
      <c r="AS13" s="965"/>
      <c r="AT13" s="965"/>
      <c r="AU13" s="952"/>
      <c r="AV13" s="965"/>
      <c r="AW13" s="965"/>
      <c r="AX13" s="965"/>
      <c r="AY13" s="965"/>
      <c r="AZ13" s="965"/>
      <c r="BA13" s="965"/>
      <c r="BB13" s="965"/>
      <c r="BC13" s="965"/>
      <c r="BD13" s="965"/>
      <c r="BE13" s="972"/>
      <c r="BF13" s="960"/>
      <c r="BG13" s="960"/>
      <c r="BH13" s="960"/>
      <c r="BI13" s="960"/>
      <c r="BJ13" s="960"/>
    </row>
    <row r="14" spans="1:62" s="961" customFormat="1" ht="17.25" customHeight="1" x14ac:dyDescent="0.25">
      <c r="A14" s="2272"/>
      <c r="B14" s="947" t="s">
        <v>879</v>
      </c>
      <c r="C14" s="962" t="s">
        <v>176</v>
      </c>
      <c r="D14" s="949" t="s">
        <v>1914</v>
      </c>
      <c r="E14" s="963">
        <v>120</v>
      </c>
      <c r="F14" s="963">
        <f t="shared" si="0"/>
        <v>120</v>
      </c>
      <c r="G14" s="963" t="s">
        <v>2004</v>
      </c>
      <c r="H14" s="1604" t="s">
        <v>361</v>
      </c>
      <c r="I14" s="970" t="s">
        <v>360</v>
      </c>
      <c r="J14" s="970"/>
      <c r="K14" s="1610"/>
      <c r="L14" s="973"/>
      <c r="M14" s="952"/>
      <c r="N14" s="965"/>
      <c r="O14" s="965"/>
      <c r="P14" s="965"/>
      <c r="Q14" s="965"/>
      <c r="R14" s="965"/>
      <c r="S14" s="965"/>
      <c r="T14" s="965"/>
      <c r="U14" s="965"/>
      <c r="V14" s="965"/>
      <c r="W14" s="973"/>
      <c r="X14" s="973"/>
      <c r="Y14" s="973"/>
      <c r="Z14" s="973"/>
      <c r="AA14" s="973"/>
      <c r="AB14" s="973"/>
      <c r="AC14" s="973"/>
      <c r="AD14" s="973"/>
      <c r="AE14" s="973"/>
      <c r="AF14" s="973"/>
      <c r="AG14" s="973"/>
      <c r="AH14" s="973"/>
      <c r="AI14" s="973"/>
      <c r="AJ14" s="973"/>
      <c r="AK14" s="953"/>
      <c r="AL14" s="966"/>
      <c r="AM14" s="965"/>
      <c r="AN14" s="965">
        <v>40</v>
      </c>
      <c r="AO14" s="965">
        <v>40</v>
      </c>
      <c r="AP14" s="965">
        <v>40</v>
      </c>
      <c r="AQ14" s="965"/>
      <c r="AR14" s="965"/>
      <c r="AS14" s="965"/>
      <c r="AT14" s="965"/>
      <c r="AU14" s="952"/>
      <c r="AV14" s="965"/>
      <c r="AW14" s="965"/>
      <c r="AX14" s="965"/>
      <c r="AY14" s="965"/>
      <c r="AZ14" s="965"/>
      <c r="BA14" s="965"/>
      <c r="BB14" s="965"/>
      <c r="BC14" s="965"/>
      <c r="BD14" s="965"/>
      <c r="BE14" s="972"/>
      <c r="BF14" s="960"/>
      <c r="BG14" s="960"/>
      <c r="BH14" s="960"/>
      <c r="BI14" s="960"/>
      <c r="BJ14" s="960"/>
    </row>
    <row r="15" spans="1:62" s="961" customFormat="1" ht="17.25" customHeight="1" x14ac:dyDescent="0.25">
      <c r="A15" s="2272"/>
      <c r="B15" s="947" t="s">
        <v>879</v>
      </c>
      <c r="C15" s="962" t="s">
        <v>1915</v>
      </c>
      <c r="D15" s="967" t="s">
        <v>1916</v>
      </c>
      <c r="E15" s="963">
        <v>31</v>
      </c>
      <c r="F15" s="963">
        <f t="shared" si="0"/>
        <v>32</v>
      </c>
      <c r="G15" s="963" t="s">
        <v>2004</v>
      </c>
      <c r="H15" s="968" t="s">
        <v>309</v>
      </c>
      <c r="I15" s="969" t="s">
        <v>187</v>
      </c>
      <c r="J15" s="969"/>
      <c r="K15" s="1610"/>
      <c r="L15" s="973"/>
      <c r="M15" s="952"/>
      <c r="N15" s="965"/>
      <c r="O15" s="965"/>
      <c r="P15" s="965"/>
      <c r="Q15" s="965"/>
      <c r="R15" s="965"/>
      <c r="S15" s="965"/>
      <c r="T15" s="965"/>
      <c r="U15" s="965"/>
      <c r="V15" s="965"/>
      <c r="W15" s="973"/>
      <c r="X15" s="973"/>
      <c r="Y15" s="973"/>
      <c r="Z15" s="973"/>
      <c r="AA15" s="973"/>
      <c r="AB15" s="973"/>
      <c r="AC15" s="973"/>
      <c r="AD15" s="973"/>
      <c r="AE15" s="973">
        <v>16</v>
      </c>
      <c r="AF15" s="973">
        <v>16</v>
      </c>
      <c r="AG15" s="973"/>
      <c r="AH15" s="973"/>
      <c r="AI15" s="973"/>
      <c r="AJ15" s="973"/>
      <c r="AK15" s="953"/>
      <c r="AL15" s="966"/>
      <c r="AM15" s="965"/>
      <c r="AN15" s="965"/>
      <c r="AO15" s="965"/>
      <c r="AP15" s="965"/>
      <c r="AQ15" s="965"/>
      <c r="AR15" s="965"/>
      <c r="AS15" s="965"/>
      <c r="AT15" s="965"/>
      <c r="AU15" s="952"/>
      <c r="AV15" s="965"/>
      <c r="AW15" s="965"/>
      <c r="AX15" s="965"/>
      <c r="AY15" s="965"/>
      <c r="AZ15" s="965"/>
      <c r="BA15" s="965"/>
      <c r="BB15" s="965"/>
      <c r="BC15" s="965"/>
      <c r="BD15" s="965"/>
      <c r="BE15" s="972"/>
      <c r="BF15" s="960"/>
      <c r="BG15" s="960"/>
      <c r="BH15" s="960"/>
      <c r="BI15" s="960"/>
      <c r="BJ15" s="960"/>
    </row>
    <row r="16" spans="1:62" s="961" customFormat="1" ht="17.25" customHeight="1" x14ac:dyDescent="0.25">
      <c r="A16" s="2272"/>
      <c r="B16" s="947" t="s">
        <v>879</v>
      </c>
      <c r="C16" s="962" t="s">
        <v>286</v>
      </c>
      <c r="D16" s="967" t="s">
        <v>1917</v>
      </c>
      <c r="E16" s="963">
        <v>68</v>
      </c>
      <c r="F16" s="963">
        <f t="shared" si="0"/>
        <v>68</v>
      </c>
      <c r="G16" s="963" t="s">
        <v>2004</v>
      </c>
      <c r="H16" s="968" t="s">
        <v>303</v>
      </c>
      <c r="I16" s="969" t="s">
        <v>181</v>
      </c>
      <c r="J16" s="969"/>
      <c r="K16" s="1610"/>
      <c r="L16" s="973"/>
      <c r="M16" s="952"/>
      <c r="N16" s="965"/>
      <c r="O16" s="965"/>
      <c r="P16" s="965"/>
      <c r="Q16" s="965"/>
      <c r="R16" s="965"/>
      <c r="S16" s="965"/>
      <c r="T16" s="965"/>
      <c r="U16" s="965"/>
      <c r="V16" s="965"/>
      <c r="W16" s="973"/>
      <c r="X16" s="973"/>
      <c r="Y16" s="973"/>
      <c r="Z16" s="973">
        <v>16</v>
      </c>
      <c r="AA16" s="973">
        <v>16</v>
      </c>
      <c r="AB16" s="973">
        <v>16</v>
      </c>
      <c r="AC16" s="973">
        <v>16</v>
      </c>
      <c r="AD16" s="973">
        <v>4</v>
      </c>
      <c r="AE16" s="973"/>
      <c r="AF16" s="973"/>
      <c r="AG16" s="973"/>
      <c r="AH16" s="973"/>
      <c r="AI16" s="973"/>
      <c r="AJ16" s="973"/>
      <c r="AK16" s="953"/>
      <c r="AL16" s="966"/>
      <c r="AM16" s="965"/>
      <c r="AN16" s="965"/>
      <c r="AO16" s="965"/>
      <c r="AP16" s="965"/>
      <c r="AQ16" s="965"/>
      <c r="AR16" s="965"/>
      <c r="AS16" s="965"/>
      <c r="AT16" s="965"/>
      <c r="AU16" s="952"/>
      <c r="AV16" s="965"/>
      <c r="AW16" s="965"/>
      <c r="AX16" s="965"/>
      <c r="AY16" s="965"/>
      <c r="AZ16" s="965"/>
      <c r="BA16" s="965"/>
      <c r="BB16" s="965"/>
      <c r="BC16" s="965"/>
      <c r="BD16" s="965"/>
      <c r="BE16" s="972"/>
      <c r="BF16" s="960"/>
      <c r="BG16" s="960"/>
      <c r="BH16" s="960"/>
      <c r="BI16" s="960"/>
      <c r="BJ16" s="960"/>
    </row>
    <row r="17" spans="1:62" s="961" customFormat="1" ht="17.25" customHeight="1" x14ac:dyDescent="0.25">
      <c r="A17" s="2272"/>
      <c r="B17" s="947" t="s">
        <v>879</v>
      </c>
      <c r="C17" s="962" t="s">
        <v>1918</v>
      </c>
      <c r="D17" s="967" t="s">
        <v>1919</v>
      </c>
      <c r="E17" s="963">
        <v>112</v>
      </c>
      <c r="F17" s="963">
        <f t="shared" si="0"/>
        <v>136</v>
      </c>
      <c r="G17" s="963" t="s">
        <v>2004</v>
      </c>
      <c r="H17" s="968" t="s">
        <v>308</v>
      </c>
      <c r="I17" s="969" t="s">
        <v>178</v>
      </c>
      <c r="J17" s="969"/>
      <c r="K17" s="973">
        <v>24</v>
      </c>
      <c r="L17" s="973">
        <v>16</v>
      </c>
      <c r="M17" s="952">
        <v>16</v>
      </c>
      <c r="N17" s="965">
        <v>16</v>
      </c>
      <c r="O17" s="965">
        <v>16</v>
      </c>
      <c r="P17" s="965">
        <v>16</v>
      </c>
      <c r="Q17" s="965">
        <v>16</v>
      </c>
      <c r="R17" s="965">
        <v>16</v>
      </c>
      <c r="S17" s="965"/>
      <c r="T17" s="965"/>
      <c r="U17" s="965"/>
      <c r="V17" s="965"/>
      <c r="W17" s="952"/>
      <c r="X17" s="965"/>
      <c r="Y17" s="965"/>
      <c r="Z17" s="965"/>
      <c r="AA17" s="965"/>
      <c r="AB17" s="965"/>
      <c r="AC17" s="965"/>
      <c r="AD17" s="965"/>
      <c r="AE17" s="965"/>
      <c r="AF17" s="965"/>
      <c r="AG17" s="973"/>
      <c r="AH17" s="965"/>
      <c r="AI17" s="965"/>
      <c r="AJ17" s="973"/>
      <c r="AK17" s="953"/>
      <c r="AL17" s="966"/>
      <c r="AM17" s="965"/>
      <c r="AN17" s="965"/>
      <c r="AO17" s="965"/>
      <c r="AP17" s="965"/>
      <c r="AQ17" s="965"/>
      <c r="AR17" s="965"/>
      <c r="AS17" s="965"/>
      <c r="AT17" s="965"/>
      <c r="AU17" s="952"/>
      <c r="AV17" s="965"/>
      <c r="AW17" s="965"/>
      <c r="AX17" s="965"/>
      <c r="AY17" s="965"/>
      <c r="AZ17" s="965"/>
      <c r="BA17" s="965"/>
      <c r="BB17" s="965"/>
      <c r="BC17" s="965"/>
      <c r="BD17" s="965"/>
      <c r="BE17" s="972"/>
      <c r="BF17" s="960"/>
      <c r="BG17" s="960"/>
      <c r="BH17" s="960"/>
      <c r="BI17" s="960"/>
      <c r="BJ17" s="960"/>
    </row>
    <row r="18" spans="1:62" s="961" customFormat="1" ht="17.25" customHeight="1" x14ac:dyDescent="0.25">
      <c r="A18" s="2272"/>
      <c r="B18" s="947" t="s">
        <v>879</v>
      </c>
      <c r="C18" s="962" t="s">
        <v>1920</v>
      </c>
      <c r="D18" s="967" t="s">
        <v>1921</v>
      </c>
      <c r="E18" s="963">
        <v>53</v>
      </c>
      <c r="F18" s="963">
        <f t="shared" si="0"/>
        <v>53</v>
      </c>
      <c r="G18" s="963" t="s">
        <v>2004</v>
      </c>
      <c r="H18" s="968" t="s">
        <v>315</v>
      </c>
      <c r="I18" s="970" t="s">
        <v>200</v>
      </c>
      <c r="J18" s="970"/>
      <c r="K18" s="973">
        <v>16</v>
      </c>
      <c r="L18" s="973">
        <v>16</v>
      </c>
      <c r="M18" s="952">
        <v>16</v>
      </c>
      <c r="N18" s="965">
        <v>5</v>
      </c>
      <c r="O18" s="965"/>
      <c r="P18" s="965"/>
      <c r="Q18" s="965"/>
      <c r="R18" s="965"/>
      <c r="S18" s="965"/>
      <c r="T18" s="965"/>
      <c r="U18" s="965"/>
      <c r="V18" s="965"/>
      <c r="W18" s="952"/>
      <c r="X18" s="965"/>
      <c r="Y18" s="965"/>
      <c r="Z18" s="965"/>
      <c r="AA18" s="965"/>
      <c r="AB18" s="965"/>
      <c r="AC18" s="965"/>
      <c r="AD18" s="965"/>
      <c r="AE18" s="965"/>
      <c r="AF18" s="965"/>
      <c r="AG18" s="973"/>
      <c r="AH18" s="965"/>
      <c r="AI18" s="965"/>
      <c r="AJ18" s="973"/>
      <c r="AK18" s="953"/>
      <c r="AL18" s="966"/>
      <c r="AM18" s="965"/>
      <c r="AN18" s="965"/>
      <c r="AO18" s="965"/>
      <c r="AP18" s="965"/>
      <c r="AQ18" s="965"/>
      <c r="AR18" s="965"/>
      <c r="AS18" s="965"/>
      <c r="AT18" s="965"/>
      <c r="AU18" s="952"/>
      <c r="AV18" s="965"/>
      <c r="AW18" s="965"/>
      <c r="AX18" s="965"/>
      <c r="AY18" s="965"/>
      <c r="AZ18" s="965"/>
      <c r="BA18" s="965"/>
      <c r="BB18" s="965"/>
      <c r="BC18" s="965"/>
      <c r="BD18" s="965"/>
      <c r="BE18" s="972"/>
      <c r="BF18" s="960"/>
      <c r="BG18" s="960"/>
      <c r="BH18" s="960"/>
      <c r="BI18" s="960"/>
      <c r="BJ18" s="960"/>
    </row>
    <row r="19" spans="1:62" s="961" customFormat="1" ht="17.25" customHeight="1" x14ac:dyDescent="0.25">
      <c r="A19" s="2272"/>
      <c r="B19" s="947" t="s">
        <v>879</v>
      </c>
      <c r="C19" s="962" t="s">
        <v>1922</v>
      </c>
      <c r="D19" s="967" t="s">
        <v>1923</v>
      </c>
      <c r="E19" s="963">
        <v>296</v>
      </c>
      <c r="F19" s="963">
        <f t="shared" si="0"/>
        <v>296</v>
      </c>
      <c r="G19" s="963" t="s">
        <v>2004</v>
      </c>
      <c r="H19" s="968" t="s">
        <v>840</v>
      </c>
      <c r="I19" s="135" t="s">
        <v>192</v>
      </c>
      <c r="J19" s="135"/>
      <c r="K19" s="1610"/>
      <c r="L19" s="973"/>
      <c r="M19" s="952"/>
      <c r="N19" s="965"/>
      <c r="O19" s="965"/>
      <c r="P19" s="973">
        <v>16</v>
      </c>
      <c r="Q19" s="965">
        <v>16</v>
      </c>
      <c r="R19" s="965">
        <v>16</v>
      </c>
      <c r="S19" s="965">
        <v>16</v>
      </c>
      <c r="T19" s="965">
        <v>16</v>
      </c>
      <c r="U19" s="965">
        <v>16</v>
      </c>
      <c r="V19" s="965">
        <v>16</v>
      </c>
      <c r="W19" s="973">
        <v>16</v>
      </c>
      <c r="X19" s="971">
        <v>16</v>
      </c>
      <c r="Y19" s="965">
        <v>16</v>
      </c>
      <c r="Z19" s="965">
        <v>16</v>
      </c>
      <c r="AA19" s="965">
        <v>16</v>
      </c>
      <c r="AB19" s="965">
        <v>16</v>
      </c>
      <c r="AC19" s="965">
        <v>16</v>
      </c>
      <c r="AD19" s="973">
        <v>16</v>
      </c>
      <c r="AE19" s="971">
        <v>16</v>
      </c>
      <c r="AF19" s="965">
        <v>16</v>
      </c>
      <c r="AG19" s="965">
        <v>16</v>
      </c>
      <c r="AH19" s="965">
        <v>8</v>
      </c>
      <c r="AI19" s="965"/>
      <c r="AJ19" s="965"/>
      <c r="AK19" s="953"/>
      <c r="AL19" s="966"/>
      <c r="AM19" s="965"/>
      <c r="AN19" s="965"/>
      <c r="AO19" s="965"/>
      <c r="AP19" s="965"/>
      <c r="AQ19" s="965"/>
      <c r="AR19" s="965"/>
      <c r="AS19" s="965"/>
      <c r="AT19" s="965"/>
      <c r="AU19" s="952"/>
      <c r="AV19" s="965"/>
      <c r="AW19" s="965"/>
      <c r="AX19" s="965"/>
      <c r="AY19" s="965"/>
      <c r="AZ19" s="965"/>
      <c r="BA19" s="965"/>
      <c r="BB19" s="965"/>
      <c r="BC19" s="965"/>
      <c r="BD19" s="965"/>
      <c r="BE19" s="972"/>
      <c r="BF19" s="960"/>
      <c r="BG19" s="960"/>
      <c r="BH19" s="960"/>
      <c r="BI19" s="960"/>
      <c r="BJ19" s="960"/>
    </row>
    <row r="20" spans="1:62" s="961" customFormat="1" ht="17.25" customHeight="1" x14ac:dyDescent="0.25">
      <c r="A20" s="2272"/>
      <c r="B20" s="947" t="s">
        <v>879</v>
      </c>
      <c r="C20" s="962" t="s">
        <v>1924</v>
      </c>
      <c r="D20" s="967" t="s">
        <v>194</v>
      </c>
      <c r="E20" s="963">
        <v>90</v>
      </c>
      <c r="F20" s="963">
        <f t="shared" si="0"/>
        <v>90</v>
      </c>
      <c r="G20" s="963" t="s">
        <v>2004</v>
      </c>
      <c r="H20" s="968" t="s">
        <v>317</v>
      </c>
      <c r="I20" s="135" t="s">
        <v>184</v>
      </c>
      <c r="J20" s="135"/>
      <c r="K20" s="1610"/>
      <c r="L20" s="973"/>
      <c r="M20" s="952"/>
      <c r="N20" s="965"/>
      <c r="O20" s="965"/>
      <c r="P20" s="965">
        <v>16</v>
      </c>
      <c r="Q20" s="965">
        <v>16</v>
      </c>
      <c r="R20" s="965">
        <v>16</v>
      </c>
      <c r="S20" s="965">
        <v>16</v>
      </c>
      <c r="T20" s="965">
        <v>16</v>
      </c>
      <c r="U20" s="965">
        <v>10</v>
      </c>
      <c r="V20" s="965"/>
      <c r="W20" s="952"/>
      <c r="X20" s="965"/>
      <c r="Y20" s="965"/>
      <c r="Z20" s="965"/>
      <c r="AA20" s="965"/>
      <c r="AB20" s="965"/>
      <c r="AC20" s="965"/>
      <c r="AD20" s="965"/>
      <c r="AE20" s="965"/>
      <c r="AF20" s="965"/>
      <c r="AG20" s="973"/>
      <c r="AH20" s="965"/>
      <c r="AI20" s="965"/>
      <c r="AJ20" s="973"/>
      <c r="AK20" s="972"/>
      <c r="AL20" s="972"/>
      <c r="AM20" s="973"/>
      <c r="AN20" s="973"/>
      <c r="AO20" s="973"/>
      <c r="AP20" s="973"/>
      <c r="AQ20" s="973"/>
      <c r="AR20" s="973"/>
      <c r="AS20" s="973"/>
      <c r="AT20" s="973"/>
      <c r="AU20" s="973"/>
      <c r="AV20" s="973"/>
      <c r="AW20" s="973"/>
      <c r="AX20" s="973"/>
      <c r="AY20" s="973"/>
      <c r="AZ20" s="973"/>
      <c r="BA20" s="973"/>
      <c r="BB20" s="973"/>
      <c r="BC20" s="973"/>
      <c r="BD20" s="973"/>
      <c r="BE20" s="972"/>
      <c r="BF20" s="960"/>
      <c r="BG20" s="960"/>
      <c r="BH20" s="960"/>
      <c r="BI20" s="960"/>
      <c r="BJ20" s="960"/>
    </row>
    <row r="21" spans="1:62" s="961" customFormat="1" ht="17.25" customHeight="1" x14ac:dyDescent="0.25">
      <c r="A21" s="2272"/>
      <c r="B21" s="947" t="s">
        <v>879</v>
      </c>
      <c r="C21" s="962" t="s">
        <v>1925</v>
      </c>
      <c r="D21" s="974" t="s">
        <v>1926</v>
      </c>
      <c r="E21" s="963">
        <v>675</v>
      </c>
      <c r="F21" s="963">
        <f t="shared" si="0"/>
        <v>0</v>
      </c>
      <c r="G21" s="963" t="s">
        <v>2004</v>
      </c>
      <c r="H21" s="968" t="s">
        <v>840</v>
      </c>
      <c r="I21" s="135" t="s">
        <v>192</v>
      </c>
      <c r="J21" s="135"/>
      <c r="K21" s="1610"/>
      <c r="L21" s="973"/>
      <c r="M21" s="952"/>
      <c r="N21" s="965"/>
      <c r="O21" s="965"/>
      <c r="P21" s="965"/>
      <c r="Q21" s="965"/>
      <c r="R21" s="965"/>
      <c r="S21" s="965"/>
      <c r="T21" s="965"/>
      <c r="U21" s="965"/>
      <c r="V21" s="965"/>
      <c r="W21" s="952"/>
      <c r="X21" s="965"/>
      <c r="Y21" s="965"/>
      <c r="Z21" s="965"/>
      <c r="AA21" s="965"/>
      <c r="AB21" s="965"/>
      <c r="AC21" s="965"/>
      <c r="AD21" s="965"/>
      <c r="AE21" s="965"/>
      <c r="AF21" s="965"/>
      <c r="AG21" s="973"/>
      <c r="AH21" s="965"/>
      <c r="AI21" s="965"/>
      <c r="AJ21" s="973"/>
      <c r="AK21" s="972"/>
      <c r="AL21" s="972"/>
      <c r="AM21" s="973"/>
      <c r="AN21" s="973"/>
      <c r="AO21" s="973"/>
      <c r="AP21" s="973"/>
      <c r="AQ21" s="1609" t="s">
        <v>1927</v>
      </c>
      <c r="AR21" s="1609" t="s">
        <v>3</v>
      </c>
      <c r="AS21" s="1609" t="s">
        <v>3</v>
      </c>
      <c r="AT21" s="1609" t="s">
        <v>3</v>
      </c>
      <c r="AU21" s="1609" t="s">
        <v>3</v>
      </c>
      <c r="AV21" s="1609" t="s">
        <v>3</v>
      </c>
      <c r="AW21" s="1609" t="s">
        <v>3</v>
      </c>
      <c r="AX21" s="1609" t="s">
        <v>3</v>
      </c>
      <c r="AY21" s="1609" t="s">
        <v>3</v>
      </c>
      <c r="AZ21" s="1609" t="s">
        <v>3</v>
      </c>
      <c r="BA21" s="1609" t="s">
        <v>3</v>
      </c>
      <c r="BB21" s="1609" t="s">
        <v>3</v>
      </c>
      <c r="BC21" s="1609" t="s">
        <v>3</v>
      </c>
      <c r="BD21" s="1609" t="s">
        <v>3</v>
      </c>
      <c r="BE21" s="1605"/>
      <c r="BF21" s="1606"/>
      <c r="BG21" s="960"/>
      <c r="BH21" s="960"/>
      <c r="BI21" s="960"/>
      <c r="BJ21" s="960"/>
    </row>
    <row r="22" spans="1:62" s="961" customFormat="1" ht="17.25" customHeight="1" x14ac:dyDescent="0.2">
      <c r="A22" s="2273"/>
      <c r="B22" s="233" t="s">
        <v>2000</v>
      </c>
      <c r="C22" s="955" t="s">
        <v>843</v>
      </c>
      <c r="D22" s="955" t="s">
        <v>843</v>
      </c>
      <c r="E22" s="955">
        <f>SUM(E12:E21)</f>
        <v>1625</v>
      </c>
      <c r="F22" s="955">
        <f>SUM(F12:F21)</f>
        <v>975</v>
      </c>
      <c r="G22" s="955"/>
      <c r="H22" s="956"/>
      <c r="I22" s="957"/>
      <c r="J22" s="957"/>
      <c r="K22" s="959">
        <f>SUM(K12:K21)</f>
        <v>40</v>
      </c>
      <c r="L22" s="959">
        <f t="shared" ref="L22:BJ22" si="1">SUM(L12:L21)</f>
        <v>32</v>
      </c>
      <c r="M22" s="959">
        <f t="shared" si="1"/>
        <v>32</v>
      </c>
      <c r="N22" s="959">
        <f t="shared" si="1"/>
        <v>21</v>
      </c>
      <c r="O22" s="959">
        <f t="shared" si="1"/>
        <v>16</v>
      </c>
      <c r="P22" s="959">
        <f t="shared" si="1"/>
        <v>48</v>
      </c>
      <c r="Q22" s="959">
        <f t="shared" si="1"/>
        <v>48</v>
      </c>
      <c r="R22" s="959">
        <f t="shared" si="1"/>
        <v>48</v>
      </c>
      <c r="S22" s="959">
        <f t="shared" si="1"/>
        <v>32</v>
      </c>
      <c r="T22" s="959">
        <f t="shared" si="1"/>
        <v>32</v>
      </c>
      <c r="U22" s="959">
        <f t="shared" si="1"/>
        <v>26</v>
      </c>
      <c r="V22" s="959">
        <f t="shared" si="1"/>
        <v>32</v>
      </c>
      <c r="W22" s="959">
        <f t="shared" si="1"/>
        <v>32</v>
      </c>
      <c r="X22" s="959">
        <f t="shared" si="1"/>
        <v>32</v>
      </c>
      <c r="Y22" s="959">
        <f t="shared" si="1"/>
        <v>28</v>
      </c>
      <c r="Z22" s="959">
        <f t="shared" si="1"/>
        <v>32</v>
      </c>
      <c r="AA22" s="959">
        <f t="shared" si="1"/>
        <v>32</v>
      </c>
      <c r="AB22" s="959">
        <f t="shared" si="1"/>
        <v>32</v>
      </c>
      <c r="AC22" s="959">
        <f t="shared" si="1"/>
        <v>32</v>
      </c>
      <c r="AD22" s="959">
        <f t="shared" si="1"/>
        <v>20</v>
      </c>
      <c r="AE22" s="959">
        <f t="shared" si="1"/>
        <v>32</v>
      </c>
      <c r="AF22" s="959">
        <f t="shared" si="1"/>
        <v>32</v>
      </c>
      <c r="AG22" s="959">
        <f t="shared" si="1"/>
        <v>16</v>
      </c>
      <c r="AH22" s="959">
        <f t="shared" si="1"/>
        <v>8</v>
      </c>
      <c r="AI22" s="959">
        <f t="shared" si="1"/>
        <v>40</v>
      </c>
      <c r="AJ22" s="959">
        <f t="shared" si="1"/>
        <v>40</v>
      </c>
      <c r="AK22" s="959">
        <f t="shared" si="1"/>
        <v>0</v>
      </c>
      <c r="AL22" s="959">
        <f t="shared" si="1"/>
        <v>0</v>
      </c>
      <c r="AM22" s="959">
        <f t="shared" si="1"/>
        <v>40</v>
      </c>
      <c r="AN22" s="959">
        <f t="shared" si="1"/>
        <v>40</v>
      </c>
      <c r="AO22" s="959">
        <f t="shared" si="1"/>
        <v>40</v>
      </c>
      <c r="AP22" s="959">
        <f t="shared" si="1"/>
        <v>40</v>
      </c>
      <c r="AQ22" s="959">
        <f t="shared" si="1"/>
        <v>0</v>
      </c>
      <c r="AR22" s="959">
        <f t="shared" si="1"/>
        <v>0</v>
      </c>
      <c r="AS22" s="959">
        <f t="shared" si="1"/>
        <v>0</v>
      </c>
      <c r="AT22" s="959">
        <f t="shared" si="1"/>
        <v>0</v>
      </c>
      <c r="AU22" s="959">
        <f t="shared" si="1"/>
        <v>0</v>
      </c>
      <c r="AV22" s="959">
        <f t="shared" si="1"/>
        <v>0</v>
      </c>
      <c r="AW22" s="959">
        <f t="shared" si="1"/>
        <v>0</v>
      </c>
      <c r="AX22" s="959">
        <f t="shared" si="1"/>
        <v>0</v>
      </c>
      <c r="AY22" s="959">
        <f t="shared" si="1"/>
        <v>0</v>
      </c>
      <c r="AZ22" s="959">
        <f t="shared" si="1"/>
        <v>0</v>
      </c>
      <c r="BA22" s="959">
        <f t="shared" si="1"/>
        <v>0</v>
      </c>
      <c r="BB22" s="959">
        <f t="shared" si="1"/>
        <v>0</v>
      </c>
      <c r="BC22" s="959">
        <f t="shared" si="1"/>
        <v>0</v>
      </c>
      <c r="BD22" s="959">
        <f t="shared" si="1"/>
        <v>0</v>
      </c>
      <c r="BE22" s="959">
        <f t="shared" si="1"/>
        <v>0</v>
      </c>
      <c r="BF22" s="959">
        <f t="shared" si="1"/>
        <v>0</v>
      </c>
      <c r="BG22" s="959">
        <f t="shared" si="1"/>
        <v>0</v>
      </c>
      <c r="BH22" s="959">
        <f t="shared" si="1"/>
        <v>0</v>
      </c>
      <c r="BI22" s="959">
        <f t="shared" si="1"/>
        <v>0</v>
      </c>
      <c r="BJ22" s="959">
        <f t="shared" si="1"/>
        <v>0</v>
      </c>
    </row>
    <row r="23" spans="1:62" s="1548" customFormat="1" ht="15" x14ac:dyDescent="0.25">
      <c r="A23" s="2247">
        <v>3</v>
      </c>
      <c r="B23" s="755" t="s">
        <v>1928</v>
      </c>
      <c r="C23" s="1537"/>
      <c r="D23" s="1590" t="s">
        <v>1072</v>
      </c>
      <c r="E23" s="1537">
        <f>SUM(K23:BC23)</f>
        <v>45</v>
      </c>
      <c r="F23" s="963">
        <f t="shared" si="0"/>
        <v>45</v>
      </c>
      <c r="H23" s="1536" t="s">
        <v>2433</v>
      </c>
      <c r="I23" s="754" t="s">
        <v>144</v>
      </c>
      <c r="J23" s="754"/>
      <c r="K23" s="1547">
        <v>8</v>
      </c>
      <c r="L23" s="1547">
        <v>8</v>
      </c>
      <c r="M23" s="1547">
        <v>8</v>
      </c>
      <c r="N23" s="1547">
        <v>8</v>
      </c>
      <c r="O23" s="1547">
        <v>8</v>
      </c>
      <c r="P23" s="1547">
        <v>5</v>
      </c>
      <c r="Q23" s="1547"/>
      <c r="R23" s="1547"/>
      <c r="S23" s="1547"/>
      <c r="T23" s="1547"/>
      <c r="U23" s="1547"/>
      <c r="V23" s="1547"/>
      <c r="W23" s="1547"/>
      <c r="X23" s="1591"/>
      <c r="Y23" s="1591"/>
      <c r="Z23" s="1591"/>
      <c r="AA23" s="1547"/>
      <c r="AB23" s="1547"/>
      <c r="AC23" s="1547"/>
      <c r="AD23" s="1547"/>
      <c r="AE23" s="1547"/>
      <c r="AF23" s="1547"/>
      <c r="AG23" s="1547"/>
      <c r="AH23" s="1547"/>
      <c r="AI23" s="1598"/>
      <c r="AJ23" s="1598"/>
      <c r="AK23" s="1603"/>
      <c r="AL23" s="1603"/>
      <c r="AM23" s="1591"/>
      <c r="AN23" s="1591"/>
      <c r="AO23" s="1591"/>
      <c r="AP23" s="1547"/>
      <c r="AQ23" s="1547"/>
      <c r="AR23" s="1547"/>
      <c r="AS23" s="1547"/>
      <c r="AT23" s="1547"/>
      <c r="AU23" s="1547"/>
      <c r="AV23" s="1547"/>
      <c r="AW23" s="1547"/>
      <c r="AX23" s="1547"/>
      <c r="AY23" s="1547"/>
      <c r="AZ23" s="1547"/>
      <c r="BA23" s="1547"/>
      <c r="BB23" s="1574"/>
      <c r="BE23" s="1603"/>
      <c r="BF23" s="1603"/>
      <c r="BG23" s="1603"/>
      <c r="BH23" s="1603"/>
      <c r="BI23" s="1603"/>
      <c r="BJ23" s="1603"/>
    </row>
    <row r="24" spans="1:62" s="954" customFormat="1" ht="17.25" customHeight="1" x14ac:dyDescent="0.25">
      <c r="A24" s="2248"/>
      <c r="B24" s="947" t="s">
        <v>1928</v>
      </c>
      <c r="C24" s="962" t="s">
        <v>96</v>
      </c>
      <c r="D24" s="967" t="s">
        <v>226</v>
      </c>
      <c r="E24" s="963">
        <v>30</v>
      </c>
      <c r="F24" s="963">
        <f t="shared" si="0"/>
        <v>30</v>
      </c>
      <c r="G24" s="963"/>
      <c r="H24" s="968" t="s">
        <v>1929</v>
      </c>
      <c r="I24" s="969" t="s">
        <v>206</v>
      </c>
      <c r="J24" s="969"/>
      <c r="K24" s="952"/>
      <c r="L24" s="952"/>
      <c r="M24" s="952"/>
      <c r="N24" s="965"/>
      <c r="O24" s="965"/>
      <c r="P24" s="965"/>
      <c r="Q24" s="965"/>
      <c r="R24" s="965"/>
      <c r="S24" s="965"/>
      <c r="T24" s="965"/>
      <c r="U24" s="965"/>
      <c r="V24" s="965"/>
      <c r="W24" s="965"/>
      <c r="X24" s="965">
        <v>8</v>
      </c>
      <c r="Y24" s="965">
        <v>8</v>
      </c>
      <c r="Z24" s="965">
        <v>8</v>
      </c>
      <c r="AA24" s="965">
        <v>6</v>
      </c>
      <c r="AB24" s="965"/>
      <c r="AC24" s="965"/>
      <c r="AD24" s="965"/>
      <c r="AE24" s="965"/>
      <c r="AF24" s="965"/>
      <c r="AG24" s="965"/>
      <c r="AH24" s="965"/>
      <c r="AI24" s="965"/>
      <c r="AJ24" s="965"/>
      <c r="AK24" s="966"/>
      <c r="AL24" s="966"/>
      <c r="AM24" s="965"/>
      <c r="AN24" s="965"/>
      <c r="AO24" s="965"/>
      <c r="AP24" s="965"/>
      <c r="AQ24" s="965"/>
      <c r="AR24" s="965"/>
      <c r="AS24" s="965"/>
      <c r="AT24" s="965"/>
      <c r="AU24" s="965"/>
      <c r="AV24" s="965"/>
      <c r="AW24" s="965"/>
      <c r="AX24" s="965"/>
      <c r="AY24" s="965"/>
      <c r="AZ24" s="965"/>
      <c r="BA24" s="965"/>
      <c r="BB24" s="965"/>
      <c r="BC24" s="965"/>
      <c r="BD24" s="965"/>
      <c r="BE24" s="966"/>
      <c r="BF24" s="991"/>
      <c r="BG24" s="991"/>
      <c r="BH24" s="991"/>
      <c r="BI24" s="991"/>
      <c r="BJ24" s="991"/>
    </row>
    <row r="25" spans="1:62" s="954" customFormat="1" ht="17.25" customHeight="1" x14ac:dyDescent="0.25">
      <c r="A25" s="2248"/>
      <c r="B25" s="947" t="s">
        <v>1928</v>
      </c>
      <c r="C25" s="962" t="s">
        <v>97</v>
      </c>
      <c r="D25" s="967" t="s">
        <v>227</v>
      </c>
      <c r="E25" s="963">
        <v>30</v>
      </c>
      <c r="F25" s="963">
        <f t="shared" si="0"/>
        <v>30</v>
      </c>
      <c r="G25" s="963"/>
      <c r="H25" s="968" t="s">
        <v>1929</v>
      </c>
      <c r="I25" s="969" t="s">
        <v>206</v>
      </c>
      <c r="J25" s="969"/>
      <c r="K25" s="952"/>
      <c r="L25" s="952"/>
      <c r="M25" s="952"/>
      <c r="N25" s="965"/>
      <c r="O25" s="965"/>
      <c r="P25" s="965"/>
      <c r="Q25" s="965"/>
      <c r="R25" s="965"/>
      <c r="S25" s="965"/>
      <c r="T25" s="965"/>
      <c r="U25" s="965"/>
      <c r="V25" s="965"/>
      <c r="W25" s="965"/>
      <c r="X25" s="965"/>
      <c r="Y25" s="965"/>
      <c r="Z25" s="965"/>
      <c r="AA25" s="965"/>
      <c r="AB25" s="965">
        <v>8</v>
      </c>
      <c r="AC25" s="965">
        <v>8</v>
      </c>
      <c r="AD25" s="965">
        <v>8</v>
      </c>
      <c r="AE25" s="965">
        <v>6</v>
      </c>
      <c r="AF25" s="965"/>
      <c r="AG25" s="965"/>
      <c r="AH25" s="965"/>
      <c r="AI25" s="965"/>
      <c r="AJ25" s="965"/>
      <c r="AK25" s="966"/>
      <c r="AL25" s="966"/>
      <c r="AM25" s="965"/>
      <c r="AO25" s="965"/>
      <c r="AP25" s="965"/>
      <c r="AQ25" s="965"/>
      <c r="AR25" s="965"/>
      <c r="AS25" s="965"/>
      <c r="AT25" s="965"/>
      <c r="AU25" s="965"/>
      <c r="AV25" s="965"/>
      <c r="AW25" s="965"/>
      <c r="AX25" s="965"/>
      <c r="AY25" s="965"/>
      <c r="AZ25" s="965"/>
      <c r="BA25" s="965"/>
      <c r="BB25" s="965"/>
      <c r="BC25" s="965"/>
      <c r="BD25" s="965"/>
      <c r="BE25" s="966"/>
      <c r="BF25" s="991"/>
      <c r="BG25" s="991"/>
      <c r="BH25" s="991"/>
      <c r="BI25" s="991"/>
      <c r="BJ25" s="991"/>
    </row>
    <row r="26" spans="1:62" s="954" customFormat="1" ht="17.25" customHeight="1" x14ac:dyDescent="0.25">
      <c r="A26" s="2248"/>
      <c r="B26" s="947" t="s">
        <v>1928</v>
      </c>
      <c r="C26" s="962" t="s">
        <v>60</v>
      </c>
      <c r="D26" s="967" t="s">
        <v>232</v>
      </c>
      <c r="E26" s="963">
        <v>30</v>
      </c>
      <c r="F26" s="963">
        <f t="shared" si="0"/>
        <v>30</v>
      </c>
      <c r="G26" s="963"/>
      <c r="H26" s="968" t="s">
        <v>314</v>
      </c>
      <c r="I26" s="969" t="s">
        <v>211</v>
      </c>
      <c r="J26" s="969"/>
      <c r="K26" s="952"/>
      <c r="L26" s="952"/>
      <c r="M26" s="952"/>
      <c r="N26" s="965"/>
      <c r="O26" s="965"/>
      <c r="P26" s="965"/>
      <c r="Q26" s="965"/>
      <c r="R26" s="965"/>
      <c r="S26" s="965"/>
      <c r="T26" s="965"/>
      <c r="U26" s="965"/>
      <c r="V26" s="965"/>
      <c r="W26" s="965"/>
      <c r="X26" s="965"/>
      <c r="Y26" s="965"/>
      <c r="Z26" s="965"/>
      <c r="AA26" s="965"/>
      <c r="AB26" s="965"/>
      <c r="AC26" s="965"/>
      <c r="AD26" s="965"/>
      <c r="AE26" s="965">
        <v>8</v>
      </c>
      <c r="AF26" s="965">
        <v>8</v>
      </c>
      <c r="AG26" s="965">
        <v>8</v>
      </c>
      <c r="AH26" s="965">
        <v>6</v>
      </c>
      <c r="AI26" s="965"/>
      <c r="AJ26" s="965"/>
      <c r="AK26" s="966"/>
      <c r="AL26" s="966"/>
      <c r="AM26" s="965"/>
      <c r="AN26" s="965"/>
      <c r="AO26" s="965"/>
      <c r="AP26" s="965"/>
      <c r="AQ26" s="965"/>
      <c r="AR26" s="965"/>
      <c r="AS26" s="965"/>
      <c r="AT26" s="965"/>
      <c r="AU26" s="965"/>
      <c r="AV26" s="965"/>
      <c r="AW26" s="965"/>
      <c r="AX26" s="965"/>
      <c r="AY26" s="965"/>
      <c r="AZ26" s="965"/>
      <c r="BA26" s="965"/>
      <c r="BB26" s="965"/>
      <c r="BC26" s="965"/>
      <c r="BD26" s="965"/>
      <c r="BE26" s="966"/>
      <c r="BF26" s="991"/>
      <c r="BG26" s="991"/>
      <c r="BH26" s="991"/>
      <c r="BI26" s="991"/>
      <c r="BJ26" s="991"/>
    </row>
    <row r="27" spans="1:62" s="954" customFormat="1" ht="17.25" customHeight="1" x14ac:dyDescent="0.25">
      <c r="A27" s="2248"/>
      <c r="B27" s="947" t="s">
        <v>1928</v>
      </c>
      <c r="C27" s="962" t="s">
        <v>152</v>
      </c>
      <c r="D27" s="967" t="s">
        <v>880</v>
      </c>
      <c r="E27" s="963">
        <v>45</v>
      </c>
      <c r="F27" s="963">
        <f t="shared" si="0"/>
        <v>45</v>
      </c>
      <c r="G27" s="963"/>
      <c r="H27" s="968" t="s">
        <v>445</v>
      </c>
      <c r="I27" s="969" t="s">
        <v>444</v>
      </c>
      <c r="J27" s="969"/>
      <c r="K27" s="952"/>
      <c r="L27" s="952"/>
      <c r="M27" s="952"/>
      <c r="N27" s="965"/>
      <c r="O27" s="965"/>
      <c r="P27" s="965"/>
      <c r="Q27" s="965"/>
      <c r="R27" s="965"/>
      <c r="S27" s="965"/>
      <c r="T27" s="965"/>
      <c r="U27" s="965"/>
      <c r="V27" s="965"/>
      <c r="W27" s="965"/>
      <c r="X27" s="965"/>
      <c r="Y27" s="965"/>
      <c r="Z27" s="965"/>
      <c r="AA27" s="965"/>
      <c r="AB27" s="965"/>
      <c r="AC27" s="965"/>
      <c r="AD27" s="965"/>
      <c r="AE27" s="965">
        <v>8</v>
      </c>
      <c r="AF27" s="965">
        <v>8</v>
      </c>
      <c r="AG27" s="965">
        <v>8</v>
      </c>
      <c r="AH27" s="965">
        <v>8</v>
      </c>
      <c r="AI27" s="965">
        <v>8</v>
      </c>
      <c r="AJ27" s="965">
        <v>5</v>
      </c>
      <c r="AK27" s="966"/>
      <c r="AL27" s="966"/>
      <c r="AM27" s="965"/>
      <c r="AN27" s="965"/>
      <c r="AO27" s="965"/>
      <c r="AP27" s="965"/>
      <c r="AQ27" s="965"/>
      <c r="AR27" s="965"/>
      <c r="AS27" s="965"/>
      <c r="AT27" s="965"/>
      <c r="AU27" s="965"/>
      <c r="AV27" s="965"/>
      <c r="AW27" s="965"/>
      <c r="AX27" s="965"/>
      <c r="AY27" s="965"/>
      <c r="AZ27" s="965"/>
      <c r="BA27" s="965"/>
      <c r="BB27" s="965"/>
      <c r="BC27" s="965"/>
      <c r="BD27" s="965"/>
      <c r="BE27" s="966"/>
      <c r="BF27" s="991"/>
      <c r="BG27" s="991"/>
      <c r="BH27" s="991"/>
      <c r="BI27" s="991"/>
      <c r="BJ27" s="991"/>
    </row>
    <row r="28" spans="1:62" s="954" customFormat="1" ht="17.25" customHeight="1" x14ac:dyDescent="0.25">
      <c r="A28" s="2248"/>
      <c r="B28" s="947" t="s">
        <v>1928</v>
      </c>
      <c r="C28" s="962" t="s">
        <v>72</v>
      </c>
      <c r="D28" s="967" t="s">
        <v>881</v>
      </c>
      <c r="E28" s="963">
        <v>120</v>
      </c>
      <c r="F28" s="963">
        <f t="shared" si="0"/>
        <v>120</v>
      </c>
      <c r="G28" s="963" t="s">
        <v>2004</v>
      </c>
      <c r="H28" s="968" t="s">
        <v>303</v>
      </c>
      <c r="I28" s="969" t="s">
        <v>181</v>
      </c>
      <c r="J28" s="969"/>
      <c r="K28" s="952"/>
      <c r="L28" s="952"/>
      <c r="M28" s="952"/>
      <c r="N28" s="965"/>
      <c r="O28" s="965"/>
      <c r="P28" s="965"/>
      <c r="Q28" s="965"/>
      <c r="R28" s="965"/>
      <c r="S28" s="965"/>
      <c r="T28" s="965"/>
      <c r="U28" s="965"/>
      <c r="V28" s="965"/>
      <c r="W28" s="965"/>
      <c r="X28" s="965"/>
      <c r="Y28" s="965"/>
      <c r="Z28" s="965"/>
      <c r="AA28" s="965"/>
      <c r="AB28" s="965"/>
      <c r="AC28" s="965"/>
      <c r="AD28" s="965"/>
      <c r="AE28" s="965"/>
      <c r="AF28" s="965"/>
      <c r="AG28" s="965"/>
      <c r="AH28" s="965"/>
      <c r="AI28" s="965"/>
      <c r="AJ28" s="965"/>
      <c r="AK28" s="966"/>
      <c r="AL28" s="966"/>
      <c r="AM28" s="965"/>
      <c r="AN28" s="965"/>
      <c r="AO28" s="965"/>
      <c r="AP28" s="965"/>
      <c r="AQ28" s="965"/>
      <c r="AR28" s="965"/>
      <c r="AS28" s="965"/>
      <c r="AT28" s="965"/>
      <c r="AU28" s="965"/>
      <c r="AV28" s="965"/>
      <c r="AW28" s="965">
        <v>16</v>
      </c>
      <c r="AX28" s="965">
        <v>16</v>
      </c>
      <c r="AY28" s="965">
        <v>16</v>
      </c>
      <c r="AZ28" s="965">
        <v>16</v>
      </c>
      <c r="BA28" s="965">
        <v>16</v>
      </c>
      <c r="BB28" s="965">
        <v>16</v>
      </c>
      <c r="BC28" s="965">
        <v>16</v>
      </c>
      <c r="BD28" s="965">
        <v>8</v>
      </c>
      <c r="BE28" s="1608"/>
      <c r="BF28" s="991"/>
      <c r="BG28" s="991"/>
      <c r="BH28" s="991"/>
      <c r="BI28" s="991"/>
      <c r="BJ28" s="991"/>
    </row>
    <row r="29" spans="1:62" s="954" customFormat="1" ht="17.25" customHeight="1" x14ac:dyDescent="0.25">
      <c r="A29" s="2248"/>
      <c r="B29" s="947" t="s">
        <v>1928</v>
      </c>
      <c r="C29" s="962" t="s">
        <v>56</v>
      </c>
      <c r="D29" s="967" t="s">
        <v>883</v>
      </c>
      <c r="E29" s="963">
        <v>180</v>
      </c>
      <c r="F29" s="963">
        <f t="shared" si="0"/>
        <v>190</v>
      </c>
      <c r="G29" s="963" t="s">
        <v>2004</v>
      </c>
      <c r="H29" s="968" t="s">
        <v>315</v>
      </c>
      <c r="I29" s="969" t="s">
        <v>200</v>
      </c>
      <c r="J29" s="969"/>
      <c r="K29" s="952">
        <v>24</v>
      </c>
      <c r="L29" s="952">
        <v>24</v>
      </c>
      <c r="M29" s="952">
        <v>24</v>
      </c>
      <c r="N29" s="965">
        <v>24</v>
      </c>
      <c r="O29" s="965">
        <v>24</v>
      </c>
      <c r="P29" s="965">
        <v>24</v>
      </c>
      <c r="Q29" s="965">
        <v>24</v>
      </c>
      <c r="R29" s="965">
        <v>22</v>
      </c>
      <c r="S29" s="965"/>
      <c r="T29" s="965"/>
      <c r="U29" s="965"/>
      <c r="V29" s="965"/>
      <c r="W29" s="965"/>
      <c r="X29" s="965"/>
      <c r="Y29" s="965"/>
      <c r="Z29" s="965"/>
      <c r="AA29" s="965"/>
      <c r="AB29" s="965"/>
      <c r="AC29" s="965"/>
      <c r="AD29" s="965"/>
      <c r="AE29" s="965"/>
      <c r="AF29" s="965"/>
      <c r="AG29" s="965"/>
      <c r="AH29" s="965"/>
      <c r="AI29" s="965"/>
      <c r="AJ29" s="965"/>
      <c r="AK29" s="966"/>
      <c r="AL29" s="966"/>
      <c r="AM29" s="965"/>
      <c r="AN29" s="965"/>
      <c r="AO29" s="965"/>
      <c r="AP29" s="965"/>
      <c r="AQ29" s="965"/>
      <c r="AR29" s="965"/>
      <c r="AS29" s="965"/>
      <c r="AT29" s="965"/>
      <c r="AU29" s="965"/>
      <c r="AV29" s="965"/>
      <c r="AW29" s="965"/>
      <c r="AX29" s="965"/>
      <c r="AY29" s="965"/>
      <c r="AZ29" s="965"/>
      <c r="BA29" s="965"/>
      <c r="BB29" s="965"/>
      <c r="BC29" s="965"/>
      <c r="BD29" s="965"/>
      <c r="BE29" s="966"/>
      <c r="BF29" s="991"/>
      <c r="BG29" s="991"/>
      <c r="BH29" s="991"/>
      <c r="BI29" s="991"/>
      <c r="BJ29" s="991"/>
    </row>
    <row r="30" spans="1:62" s="954" customFormat="1" ht="17.25" customHeight="1" x14ac:dyDescent="0.25">
      <c r="A30" s="2248"/>
      <c r="B30" s="947" t="s">
        <v>1928</v>
      </c>
      <c r="C30" s="962" t="s">
        <v>61</v>
      </c>
      <c r="D30" s="967" t="s">
        <v>884</v>
      </c>
      <c r="E30" s="963">
        <v>96</v>
      </c>
      <c r="F30" s="963">
        <f t="shared" si="0"/>
        <v>96</v>
      </c>
      <c r="G30" s="963" t="s">
        <v>2004</v>
      </c>
      <c r="H30" s="968" t="s">
        <v>311</v>
      </c>
      <c r="I30" s="969" t="s">
        <v>195</v>
      </c>
      <c r="J30" s="969"/>
      <c r="K30" s="952"/>
      <c r="L30" s="952"/>
      <c r="M30" s="952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/>
      <c r="Y30" s="965"/>
      <c r="Z30" s="965"/>
      <c r="AA30" s="965"/>
      <c r="AB30" s="965"/>
      <c r="AC30" s="965"/>
      <c r="AD30" s="965"/>
      <c r="AE30" s="965"/>
      <c r="AF30" s="965">
        <v>16</v>
      </c>
      <c r="AG30" s="965">
        <v>16</v>
      </c>
      <c r="AH30" s="965">
        <v>24</v>
      </c>
      <c r="AI30" s="965">
        <v>24</v>
      </c>
      <c r="AJ30" s="965">
        <v>16</v>
      </c>
      <c r="AK30" s="966"/>
      <c r="AL30" s="966"/>
      <c r="AM30" s="965"/>
      <c r="AN30" s="965"/>
      <c r="AO30" s="965"/>
      <c r="AP30" s="965"/>
      <c r="AQ30" s="965"/>
      <c r="AR30" s="965"/>
      <c r="AS30" s="965"/>
      <c r="AT30" s="965"/>
      <c r="AU30" s="965"/>
      <c r="AV30" s="965"/>
      <c r="AW30" s="965"/>
      <c r="AX30" s="965"/>
      <c r="AY30" s="965"/>
      <c r="AZ30" s="965"/>
      <c r="BA30" s="965"/>
      <c r="BB30" s="965"/>
      <c r="BC30" s="965"/>
      <c r="BD30" s="965"/>
      <c r="BE30" s="966"/>
      <c r="BF30" s="991"/>
      <c r="BG30" s="991"/>
      <c r="BH30" s="991"/>
      <c r="BI30" s="991"/>
      <c r="BJ30" s="991"/>
    </row>
    <row r="31" spans="1:62" s="954" customFormat="1" ht="17.25" customHeight="1" x14ac:dyDescent="0.25">
      <c r="A31" s="2248"/>
      <c r="B31" s="947" t="s">
        <v>1928</v>
      </c>
      <c r="C31" s="962" t="s">
        <v>32</v>
      </c>
      <c r="D31" s="967" t="s">
        <v>885</v>
      </c>
      <c r="E31" s="963">
        <v>16</v>
      </c>
      <c r="F31" s="963">
        <f t="shared" si="0"/>
        <v>16</v>
      </c>
      <c r="G31" s="963" t="s">
        <v>2004</v>
      </c>
      <c r="H31" s="968" t="s">
        <v>308</v>
      </c>
      <c r="I31" s="969" t="s">
        <v>178</v>
      </c>
      <c r="J31" s="969"/>
      <c r="K31" s="952">
        <v>16</v>
      </c>
      <c r="L31" s="952"/>
      <c r="M31" s="952"/>
      <c r="N31" s="965"/>
      <c r="O31" s="965"/>
      <c r="P31" s="965"/>
      <c r="Q31" s="965"/>
      <c r="R31" s="965"/>
      <c r="S31" s="965"/>
      <c r="T31" s="965"/>
      <c r="U31" s="965"/>
      <c r="V31" s="965"/>
      <c r="W31" s="965"/>
      <c r="X31" s="965"/>
      <c r="Y31" s="965"/>
      <c r="Z31" s="965"/>
      <c r="AA31" s="965"/>
      <c r="AB31" s="965"/>
      <c r="AC31" s="965"/>
      <c r="AD31" s="965"/>
      <c r="AE31" s="965"/>
      <c r="AF31" s="965"/>
      <c r="AG31" s="965"/>
      <c r="AH31" s="965"/>
      <c r="AI31" s="965"/>
      <c r="AJ31" s="965"/>
      <c r="AK31" s="966"/>
      <c r="AL31" s="966"/>
      <c r="AM31" s="965"/>
      <c r="AN31" s="965"/>
      <c r="AO31" s="965"/>
      <c r="AP31" s="965"/>
      <c r="AQ31" s="965"/>
      <c r="AR31" s="965"/>
      <c r="AS31" s="965"/>
      <c r="AT31" s="965"/>
      <c r="AU31" s="965"/>
      <c r="AV31" s="965"/>
      <c r="AW31" s="965"/>
      <c r="AX31" s="965"/>
      <c r="AY31" s="965"/>
      <c r="AZ31" s="965"/>
      <c r="BA31" s="965"/>
      <c r="BB31" s="965"/>
      <c r="BC31" s="965"/>
      <c r="BD31" s="965"/>
      <c r="BE31" s="966"/>
      <c r="BF31" s="991"/>
      <c r="BG31" s="991"/>
      <c r="BH31" s="991"/>
      <c r="BI31" s="991"/>
      <c r="BJ31" s="991"/>
    </row>
    <row r="32" spans="1:62" s="954" customFormat="1" ht="17.25" customHeight="1" x14ac:dyDescent="0.25">
      <c r="A32" s="2248"/>
      <c r="B32" s="947" t="s">
        <v>1928</v>
      </c>
      <c r="C32" s="962" t="s">
        <v>34</v>
      </c>
      <c r="D32" s="892" t="s">
        <v>1930</v>
      </c>
      <c r="E32" s="963">
        <f>78*2</f>
        <v>156</v>
      </c>
      <c r="F32" s="963">
        <f t="shared" si="0"/>
        <v>78</v>
      </c>
      <c r="G32" s="963" t="s">
        <v>2004</v>
      </c>
      <c r="H32" s="1025" t="s">
        <v>304</v>
      </c>
      <c r="I32" s="970" t="s">
        <v>189</v>
      </c>
      <c r="J32" s="970"/>
      <c r="K32" s="952"/>
      <c r="L32" s="952"/>
      <c r="M32" s="952"/>
      <c r="N32" s="965"/>
      <c r="O32" s="965"/>
      <c r="P32" s="965"/>
      <c r="Q32" s="965"/>
      <c r="R32" s="965"/>
      <c r="S32" s="965">
        <v>24</v>
      </c>
      <c r="T32" s="965">
        <v>24</v>
      </c>
      <c r="U32" s="965">
        <v>24</v>
      </c>
      <c r="V32" s="965">
        <v>6</v>
      </c>
      <c r="W32" s="965"/>
      <c r="X32" s="965"/>
      <c r="Y32" s="965"/>
      <c r="Z32" s="965"/>
      <c r="AA32" s="965"/>
      <c r="AB32" s="965"/>
      <c r="AC32" s="965"/>
      <c r="AD32" s="965"/>
      <c r="AE32" s="965"/>
      <c r="AF32" s="965"/>
      <c r="AG32" s="965"/>
      <c r="AH32" s="965"/>
      <c r="AI32" s="965"/>
      <c r="AJ32" s="965"/>
      <c r="AK32" s="966"/>
      <c r="AL32" s="966"/>
      <c r="AM32" s="965"/>
      <c r="AN32" s="965"/>
      <c r="AO32" s="965"/>
      <c r="AP32" s="965"/>
      <c r="AQ32" s="965"/>
      <c r="AR32" s="965"/>
      <c r="AS32" s="965"/>
      <c r="AT32" s="965"/>
      <c r="AU32" s="965"/>
      <c r="AV32" s="965"/>
      <c r="AW32" s="965"/>
      <c r="AX32" s="965"/>
      <c r="AY32" s="965"/>
      <c r="AZ32" s="965"/>
      <c r="BA32" s="965"/>
      <c r="BB32" s="965"/>
      <c r="BC32" s="965"/>
      <c r="BD32" s="965"/>
      <c r="BE32" s="966"/>
      <c r="BF32" s="991"/>
      <c r="BG32" s="991"/>
      <c r="BH32" s="991"/>
      <c r="BI32" s="991"/>
      <c r="BJ32" s="991"/>
    </row>
    <row r="33" spans="1:62" s="954" customFormat="1" ht="17.25" customHeight="1" x14ac:dyDescent="0.25">
      <c r="A33" s="2248"/>
      <c r="B33" s="947" t="s">
        <v>1928</v>
      </c>
      <c r="C33" s="962" t="s">
        <v>34</v>
      </c>
      <c r="D33" s="892" t="s">
        <v>1930</v>
      </c>
      <c r="E33" s="963">
        <f>72*2</f>
        <v>144</v>
      </c>
      <c r="F33" s="963">
        <f t="shared" si="0"/>
        <v>222</v>
      </c>
      <c r="G33" s="963" t="s">
        <v>2004</v>
      </c>
      <c r="H33" s="1025" t="s">
        <v>314</v>
      </c>
      <c r="I33" s="970" t="s">
        <v>211</v>
      </c>
      <c r="J33" s="970"/>
      <c r="K33" s="952"/>
      <c r="L33" s="952"/>
      <c r="M33" s="952"/>
      <c r="N33" s="965"/>
      <c r="O33" s="965"/>
      <c r="P33" s="965"/>
      <c r="Q33" s="965"/>
      <c r="R33" s="965"/>
      <c r="S33" s="965"/>
      <c r="T33" s="965"/>
      <c r="U33" s="965"/>
      <c r="V33" s="965">
        <v>18</v>
      </c>
      <c r="W33" s="965">
        <v>24</v>
      </c>
      <c r="X33" s="965">
        <v>24</v>
      </c>
      <c r="Y33" s="965">
        <v>24</v>
      </c>
      <c r="Z33" s="965">
        <v>24</v>
      </c>
      <c r="AA33" s="965">
        <v>24</v>
      </c>
      <c r="AB33" s="965">
        <v>24</v>
      </c>
      <c r="AC33" s="965">
        <v>24</v>
      </c>
      <c r="AD33" s="965">
        <v>24</v>
      </c>
      <c r="AE33" s="965">
        <v>12</v>
      </c>
      <c r="AF33" s="965"/>
      <c r="AG33" s="965"/>
      <c r="AH33" s="965"/>
      <c r="AI33" s="965"/>
      <c r="AJ33" s="965"/>
      <c r="AK33" s="966"/>
      <c r="AL33" s="966"/>
      <c r="AM33" s="965"/>
      <c r="AN33" s="965"/>
      <c r="AO33" s="965"/>
      <c r="AP33" s="965"/>
      <c r="AQ33" s="965"/>
      <c r="AR33" s="965"/>
      <c r="AS33" s="965"/>
      <c r="AT33" s="965"/>
      <c r="AU33" s="965"/>
      <c r="AV33" s="965"/>
      <c r="AW33" s="965"/>
      <c r="AX33" s="965"/>
      <c r="AY33" s="965"/>
      <c r="AZ33" s="965"/>
      <c r="BA33" s="965"/>
      <c r="BB33" s="965"/>
      <c r="BC33" s="965"/>
      <c r="BD33" s="965"/>
      <c r="BE33" s="966"/>
      <c r="BF33" s="991"/>
      <c r="BG33" s="991"/>
      <c r="BH33" s="991"/>
      <c r="BI33" s="991"/>
      <c r="BJ33" s="991"/>
    </row>
    <row r="34" spans="1:62" s="954" customFormat="1" ht="17.25" customHeight="1" x14ac:dyDescent="0.25">
      <c r="A34" s="2248"/>
      <c r="B34" s="947" t="s">
        <v>1928</v>
      </c>
      <c r="C34" s="962" t="s">
        <v>112</v>
      </c>
      <c r="D34" s="967" t="s">
        <v>1932</v>
      </c>
      <c r="E34" s="963">
        <v>180</v>
      </c>
      <c r="F34" s="963">
        <f>SUM(K34:BJ34)</f>
        <v>180</v>
      </c>
      <c r="G34" s="963" t="s">
        <v>2004</v>
      </c>
      <c r="H34" s="968" t="s">
        <v>309</v>
      </c>
      <c r="I34" s="969" t="s">
        <v>187</v>
      </c>
      <c r="J34" s="969"/>
      <c r="K34" s="952"/>
      <c r="L34" s="952"/>
      <c r="M34" s="952"/>
      <c r="N34" s="965"/>
      <c r="O34" s="965"/>
      <c r="P34" s="965"/>
      <c r="Q34" s="965"/>
      <c r="R34" s="965"/>
      <c r="S34" s="965"/>
      <c r="T34" s="965"/>
      <c r="U34" s="965"/>
      <c r="V34" s="965"/>
      <c r="W34" s="965"/>
      <c r="X34" s="965"/>
      <c r="Y34" s="965"/>
      <c r="Z34" s="965"/>
      <c r="AA34" s="965"/>
      <c r="AB34" s="965"/>
      <c r="AC34" s="965"/>
      <c r="AD34" s="965"/>
      <c r="AE34" s="965"/>
      <c r="AF34" s="965"/>
      <c r="AG34" s="965"/>
      <c r="AH34" s="965"/>
      <c r="AI34" s="965"/>
      <c r="AJ34" s="965"/>
      <c r="AK34" s="966"/>
      <c r="AL34" s="966"/>
      <c r="AM34" s="965"/>
      <c r="AO34" s="965"/>
      <c r="AP34" s="965"/>
      <c r="AQ34" s="965"/>
      <c r="AR34" s="965"/>
      <c r="AS34" s="965"/>
      <c r="AT34" s="965"/>
      <c r="AU34" s="965">
        <v>16</v>
      </c>
      <c r="AV34" s="965">
        <v>16</v>
      </c>
      <c r="AW34" s="965">
        <v>16</v>
      </c>
      <c r="AX34" s="965">
        <v>16</v>
      </c>
      <c r="AY34" s="965">
        <v>24</v>
      </c>
      <c r="AZ34" s="965">
        <v>24</v>
      </c>
      <c r="BA34" s="965">
        <v>24</v>
      </c>
      <c r="BB34" s="965">
        <v>16</v>
      </c>
      <c r="BC34" s="965">
        <v>16</v>
      </c>
      <c r="BD34" s="965">
        <v>12</v>
      </c>
      <c r="BE34" s="1608"/>
      <c r="BF34" s="1608"/>
      <c r="BG34" s="991"/>
      <c r="BH34" s="991"/>
      <c r="BI34" s="991"/>
      <c r="BJ34" s="991"/>
    </row>
    <row r="35" spans="1:62" s="954" customFormat="1" ht="17.25" customHeight="1" x14ac:dyDescent="0.25">
      <c r="A35" s="2248"/>
      <c r="B35" s="947" t="s">
        <v>1928</v>
      </c>
      <c r="C35" s="962" t="s">
        <v>66</v>
      </c>
      <c r="D35" s="967" t="s">
        <v>1916</v>
      </c>
      <c r="E35" s="963">
        <v>180</v>
      </c>
      <c r="F35" s="963">
        <f t="shared" si="0"/>
        <v>360</v>
      </c>
      <c r="G35" s="963" t="s">
        <v>2004</v>
      </c>
      <c r="H35" s="968" t="s">
        <v>317</v>
      </c>
      <c r="I35" s="969" t="s">
        <v>184</v>
      </c>
      <c r="J35" s="969"/>
      <c r="K35" s="952"/>
      <c r="L35" s="952">
        <v>16</v>
      </c>
      <c r="M35" s="952">
        <v>16</v>
      </c>
      <c r="N35" s="965">
        <v>16</v>
      </c>
      <c r="O35" s="952">
        <v>16</v>
      </c>
      <c r="P35" s="952">
        <v>16</v>
      </c>
      <c r="Q35" s="965">
        <v>16</v>
      </c>
      <c r="R35" s="952">
        <v>16</v>
      </c>
      <c r="S35" s="952">
        <v>16</v>
      </c>
      <c r="T35" s="965">
        <v>16</v>
      </c>
      <c r="U35" s="952">
        <v>16</v>
      </c>
      <c r="V35" s="952">
        <v>16</v>
      </c>
      <c r="W35" s="965">
        <v>4</v>
      </c>
      <c r="X35" s="965"/>
      <c r="Y35" s="965"/>
      <c r="Z35" s="965"/>
      <c r="AA35" s="965"/>
      <c r="AB35" s="965"/>
      <c r="AC35" s="965"/>
      <c r="AD35" s="965"/>
      <c r="AE35" s="965"/>
      <c r="AF35" s="965"/>
      <c r="AG35" s="965"/>
      <c r="AH35" s="965"/>
      <c r="AI35" s="965"/>
      <c r="AJ35" s="965"/>
      <c r="AK35" s="966"/>
      <c r="AL35" s="966"/>
      <c r="AM35" s="965">
        <v>16</v>
      </c>
      <c r="AN35" s="965">
        <v>16</v>
      </c>
      <c r="AO35" s="965">
        <v>16</v>
      </c>
      <c r="AP35" s="965">
        <v>16</v>
      </c>
      <c r="AQ35" s="965">
        <v>24</v>
      </c>
      <c r="AR35" s="965">
        <v>24</v>
      </c>
      <c r="AS35" s="965">
        <v>24</v>
      </c>
      <c r="AT35" s="965">
        <v>16</v>
      </c>
      <c r="AU35" s="965">
        <v>16</v>
      </c>
      <c r="AV35" s="965">
        <v>12</v>
      </c>
      <c r="AW35" s="965"/>
      <c r="AX35" s="965"/>
      <c r="AY35" s="965"/>
      <c r="AZ35" s="965"/>
      <c r="BA35" s="965"/>
      <c r="BB35" s="965"/>
      <c r="BC35" s="965"/>
      <c r="BD35" s="965"/>
      <c r="BE35" s="966"/>
      <c r="BF35" s="991"/>
      <c r="BG35" s="991"/>
      <c r="BH35" s="991"/>
      <c r="BI35" s="991"/>
      <c r="BJ35" s="991"/>
    </row>
    <row r="36" spans="1:62" s="984" customFormat="1" ht="24" customHeight="1" x14ac:dyDescent="0.2">
      <c r="A36" s="2249"/>
      <c r="B36" s="978" t="s">
        <v>2001</v>
      </c>
      <c r="C36" s="979"/>
      <c r="D36" s="979" t="s">
        <v>843</v>
      </c>
      <c r="E36" s="979">
        <f>SUM(E24:E35)</f>
        <v>1207</v>
      </c>
      <c r="F36" s="979">
        <f>SUM(F23:F35)</f>
        <v>1442</v>
      </c>
      <c r="G36" s="979"/>
      <c r="H36" s="980"/>
      <c r="I36" s="980"/>
      <c r="J36" s="980"/>
      <c r="K36" s="981">
        <f>SUM(K23:K35)</f>
        <v>48</v>
      </c>
      <c r="L36" s="981">
        <f>SUM(L23:L35)</f>
        <v>48</v>
      </c>
      <c r="M36" s="981">
        <f t="shared" ref="M36:X36" si="2">SUM(M23:M35)</f>
        <v>48</v>
      </c>
      <c r="N36" s="981">
        <f t="shared" si="2"/>
        <v>48</v>
      </c>
      <c r="O36" s="981">
        <f t="shared" si="2"/>
        <v>48</v>
      </c>
      <c r="P36" s="981">
        <f t="shared" si="2"/>
        <v>45</v>
      </c>
      <c r="Q36" s="981">
        <f t="shared" si="2"/>
        <v>40</v>
      </c>
      <c r="R36" s="981">
        <f t="shared" si="2"/>
        <v>38</v>
      </c>
      <c r="S36" s="981">
        <f t="shared" si="2"/>
        <v>40</v>
      </c>
      <c r="T36" s="981">
        <f t="shared" si="2"/>
        <v>40</v>
      </c>
      <c r="U36" s="981">
        <f t="shared" si="2"/>
        <v>40</v>
      </c>
      <c r="V36" s="981">
        <f t="shared" si="2"/>
        <v>40</v>
      </c>
      <c r="W36" s="981">
        <f t="shared" si="2"/>
        <v>28</v>
      </c>
      <c r="X36" s="981">
        <f t="shared" si="2"/>
        <v>32</v>
      </c>
      <c r="Y36" s="981">
        <f t="shared" ref="Y36" si="3">SUM(Y23:Y35)</f>
        <v>32</v>
      </c>
      <c r="Z36" s="981">
        <f t="shared" ref="Z36" si="4">SUM(Z23:Z35)</f>
        <v>32</v>
      </c>
      <c r="AA36" s="981">
        <f t="shared" ref="AA36" si="5">SUM(AA23:AA35)</f>
        <v>30</v>
      </c>
      <c r="AB36" s="981">
        <f t="shared" ref="AB36" si="6">SUM(AB23:AB35)</f>
        <v>32</v>
      </c>
      <c r="AC36" s="981">
        <f t="shared" ref="AC36" si="7">SUM(AC23:AC35)</f>
        <v>32</v>
      </c>
      <c r="AD36" s="981">
        <f t="shared" ref="AD36" si="8">SUM(AD23:AD35)</f>
        <v>32</v>
      </c>
      <c r="AE36" s="981">
        <f t="shared" ref="AE36" si="9">SUM(AE23:AE35)</f>
        <v>34</v>
      </c>
      <c r="AF36" s="981">
        <f t="shared" ref="AF36" si="10">SUM(AF23:AF35)</f>
        <v>32</v>
      </c>
      <c r="AG36" s="981">
        <f t="shared" ref="AG36" si="11">SUM(AG23:AG35)</f>
        <v>32</v>
      </c>
      <c r="AH36" s="981">
        <f t="shared" ref="AH36" si="12">SUM(AH23:AH35)</f>
        <v>38</v>
      </c>
      <c r="AI36" s="981">
        <f t="shared" ref="AI36" si="13">SUM(AI23:AI35)</f>
        <v>32</v>
      </c>
      <c r="AJ36" s="981">
        <f t="shared" ref="AJ36" si="14">SUM(AJ23:AJ35)</f>
        <v>21</v>
      </c>
      <c r="AK36" s="981">
        <f t="shared" ref="AK36" si="15">SUM(AK23:AK35)</f>
        <v>0</v>
      </c>
      <c r="AL36" s="981">
        <f t="shared" ref="AL36" si="16">SUM(AL23:AL35)</f>
        <v>0</v>
      </c>
      <c r="AM36" s="981">
        <f t="shared" ref="AM36" si="17">SUM(AM23:AM35)</f>
        <v>16</v>
      </c>
      <c r="AN36" s="981">
        <f t="shared" ref="AN36" si="18">SUM(AN23:AN35)</f>
        <v>16</v>
      </c>
      <c r="AO36" s="981">
        <f t="shared" ref="AO36" si="19">SUM(AO23:AO35)</f>
        <v>16</v>
      </c>
      <c r="AP36" s="981">
        <f t="shared" ref="AP36" si="20">SUM(AP23:AP35)</f>
        <v>16</v>
      </c>
      <c r="AQ36" s="981">
        <f t="shared" ref="AQ36" si="21">SUM(AQ23:AQ35)</f>
        <v>24</v>
      </c>
      <c r="AR36" s="981">
        <f t="shared" ref="AR36" si="22">SUM(AR23:AR35)</f>
        <v>24</v>
      </c>
      <c r="AS36" s="981">
        <f t="shared" ref="AS36" si="23">SUM(AS23:AS35)</f>
        <v>24</v>
      </c>
      <c r="AT36" s="981">
        <f t="shared" ref="AT36" si="24">SUM(AT23:AT35)</f>
        <v>16</v>
      </c>
      <c r="AU36" s="981">
        <f t="shared" ref="AU36" si="25">SUM(AU23:AU35)</f>
        <v>32</v>
      </c>
      <c r="AV36" s="981">
        <f t="shared" ref="AV36" si="26">SUM(AV23:AV35)</f>
        <v>28</v>
      </c>
      <c r="AW36" s="981">
        <f t="shared" ref="AW36" si="27">SUM(AW23:AW35)</f>
        <v>32</v>
      </c>
      <c r="AX36" s="981">
        <f t="shared" ref="AX36" si="28">SUM(AX23:AX35)</f>
        <v>32</v>
      </c>
      <c r="AY36" s="981">
        <f t="shared" ref="AY36" si="29">SUM(AY23:AY35)</f>
        <v>40</v>
      </c>
      <c r="AZ36" s="981">
        <f t="shared" ref="AZ36" si="30">SUM(AZ23:AZ35)</f>
        <v>40</v>
      </c>
      <c r="BA36" s="981">
        <f t="shared" ref="BA36" si="31">SUM(BA23:BA35)</f>
        <v>40</v>
      </c>
      <c r="BB36" s="981">
        <f t="shared" ref="BB36" si="32">SUM(BB23:BB35)</f>
        <v>32</v>
      </c>
      <c r="BC36" s="981">
        <f t="shared" ref="BC36" si="33">SUM(BC23:BC35)</f>
        <v>32</v>
      </c>
      <c r="BD36" s="981">
        <f t="shared" ref="BD36" si="34">SUM(BD23:BD35)</f>
        <v>20</v>
      </c>
      <c r="BE36" s="981">
        <f t="shared" ref="BE36" si="35">SUM(BE23:BE35)</f>
        <v>0</v>
      </c>
      <c r="BF36" s="981">
        <f t="shared" ref="BF36" si="36">SUM(BF23:BF35)</f>
        <v>0</v>
      </c>
      <c r="BG36" s="981">
        <f t="shared" ref="BG36" si="37">SUM(BG23:BG35)</f>
        <v>0</v>
      </c>
      <c r="BH36" s="981">
        <f t="shared" ref="BH36" si="38">SUM(BH23:BH35)</f>
        <v>0</v>
      </c>
      <c r="BI36" s="981">
        <f t="shared" ref="BI36" si="39">SUM(BI23:BI35)</f>
        <v>0</v>
      </c>
      <c r="BJ36" s="981">
        <f t="shared" ref="BJ36" si="40">SUM(BJ23:BJ35)</f>
        <v>0</v>
      </c>
    </row>
    <row r="37" spans="1:62" s="954" customFormat="1" ht="17.25" customHeight="1" x14ac:dyDescent="0.25">
      <c r="A37" s="2247">
        <v>4</v>
      </c>
      <c r="B37" s="947" t="s">
        <v>1765</v>
      </c>
      <c r="C37" s="962" t="s">
        <v>88</v>
      </c>
      <c r="D37" s="967" t="s">
        <v>1933</v>
      </c>
      <c r="E37" s="963">
        <v>8</v>
      </c>
      <c r="F37" s="963">
        <f t="shared" si="0"/>
        <v>8</v>
      </c>
      <c r="G37" s="963"/>
      <c r="H37" s="968" t="s">
        <v>314</v>
      </c>
      <c r="I37" s="969" t="s">
        <v>211</v>
      </c>
      <c r="J37" s="969"/>
      <c r="K37" s="952"/>
      <c r="L37" s="952">
        <v>8</v>
      </c>
      <c r="M37" s="952"/>
      <c r="N37" s="965"/>
      <c r="O37" s="965"/>
      <c r="P37" s="965"/>
      <c r="Q37" s="965"/>
      <c r="R37" s="965"/>
      <c r="S37" s="965"/>
      <c r="T37" s="965"/>
      <c r="U37" s="965"/>
      <c r="V37" s="965"/>
      <c r="W37" s="965"/>
      <c r="X37" s="965"/>
      <c r="Y37" s="965"/>
      <c r="Z37" s="965"/>
      <c r="AA37" s="965"/>
      <c r="AB37" s="965"/>
      <c r="AC37" s="965"/>
      <c r="AD37" s="965"/>
      <c r="AE37" s="965"/>
      <c r="AF37" s="965"/>
      <c r="AG37" s="965"/>
      <c r="AH37" s="965"/>
      <c r="AI37" s="965"/>
      <c r="AJ37" s="965"/>
      <c r="AK37" s="966"/>
      <c r="AL37" s="966"/>
      <c r="AM37" s="965"/>
      <c r="AN37" s="965"/>
      <c r="AO37" s="965"/>
      <c r="AP37" s="965"/>
      <c r="AQ37" s="965"/>
      <c r="AR37" s="965"/>
      <c r="AS37" s="965"/>
      <c r="AT37" s="965"/>
      <c r="AU37" s="965"/>
      <c r="AV37" s="965"/>
      <c r="AW37" s="965"/>
      <c r="AX37" s="965"/>
      <c r="AY37" s="965"/>
      <c r="AZ37" s="965"/>
      <c r="BA37" s="965"/>
      <c r="BB37" s="965"/>
      <c r="BC37" s="965"/>
      <c r="BD37" s="965"/>
      <c r="BE37" s="966"/>
      <c r="BF37" s="991"/>
      <c r="BG37" s="991"/>
      <c r="BH37" s="991"/>
      <c r="BI37" s="991"/>
      <c r="BJ37" s="991"/>
    </row>
    <row r="38" spans="1:62" s="954" customFormat="1" ht="17.25" customHeight="1" x14ac:dyDescent="0.25">
      <c r="A38" s="2248"/>
      <c r="B38" s="947" t="s">
        <v>1765</v>
      </c>
      <c r="C38" s="962" t="s">
        <v>276</v>
      </c>
      <c r="D38" s="967" t="s">
        <v>1934</v>
      </c>
      <c r="E38" s="963">
        <v>78</v>
      </c>
      <c r="F38" s="963">
        <f t="shared" si="0"/>
        <v>88</v>
      </c>
      <c r="G38" s="963"/>
      <c r="H38" s="968" t="s">
        <v>317</v>
      </c>
      <c r="I38" s="969" t="s">
        <v>184</v>
      </c>
      <c r="J38" s="969"/>
      <c r="K38" s="952">
        <v>24</v>
      </c>
      <c r="L38" s="952">
        <v>24</v>
      </c>
      <c r="M38" s="952">
        <v>24</v>
      </c>
      <c r="N38" s="965">
        <v>16</v>
      </c>
      <c r="O38" s="965"/>
      <c r="P38" s="965"/>
      <c r="Q38" s="965"/>
      <c r="R38" s="965"/>
      <c r="S38" s="965"/>
      <c r="T38" s="965"/>
      <c r="U38" s="965"/>
      <c r="V38" s="965"/>
      <c r="W38" s="965"/>
      <c r="X38" s="965"/>
      <c r="Y38" s="965"/>
      <c r="Z38" s="965"/>
      <c r="AA38" s="965"/>
      <c r="AB38" s="965"/>
      <c r="AC38" s="965"/>
      <c r="AD38" s="965"/>
      <c r="AE38" s="965"/>
      <c r="AF38" s="965"/>
      <c r="AG38" s="965"/>
      <c r="AH38" s="965"/>
      <c r="AI38" s="965"/>
      <c r="AJ38" s="965"/>
      <c r="AK38" s="966"/>
      <c r="AL38" s="966"/>
      <c r="AM38" s="965"/>
      <c r="AO38" s="965"/>
      <c r="AP38" s="965"/>
      <c r="AQ38" s="965"/>
      <c r="AR38" s="965"/>
      <c r="AS38" s="965"/>
      <c r="AT38" s="965"/>
      <c r="AU38" s="965"/>
      <c r="AV38" s="965"/>
      <c r="AW38" s="965"/>
      <c r="AX38" s="965"/>
      <c r="AY38" s="965"/>
      <c r="AZ38" s="965"/>
      <c r="BA38" s="965"/>
      <c r="BB38" s="965"/>
      <c r="BC38" s="965"/>
      <c r="BD38" s="965"/>
      <c r="BE38" s="966"/>
      <c r="BF38" s="991"/>
      <c r="BG38" s="991"/>
      <c r="BH38" s="991"/>
      <c r="BI38" s="991"/>
      <c r="BJ38" s="991"/>
    </row>
    <row r="39" spans="1:62" s="954" customFormat="1" ht="17.25" customHeight="1" x14ac:dyDescent="0.25">
      <c r="A39" s="2248"/>
      <c r="B39" s="947" t="s">
        <v>1765</v>
      </c>
      <c r="C39" s="962" t="s">
        <v>61</v>
      </c>
      <c r="D39" s="967" t="s">
        <v>1935</v>
      </c>
      <c r="E39" s="963">
        <v>40</v>
      </c>
      <c r="F39" s="963">
        <f t="shared" si="0"/>
        <v>40</v>
      </c>
      <c r="G39" s="963"/>
      <c r="H39" s="968" t="s">
        <v>320</v>
      </c>
      <c r="I39" s="969" t="s">
        <v>249</v>
      </c>
      <c r="J39" s="969"/>
      <c r="K39" s="952">
        <v>16</v>
      </c>
      <c r="L39" s="952">
        <v>8</v>
      </c>
      <c r="M39" s="952">
        <v>16</v>
      </c>
      <c r="N39" s="965"/>
      <c r="O39" s="965"/>
      <c r="P39" s="965"/>
      <c r="Q39" s="965"/>
      <c r="R39" s="965"/>
      <c r="S39" s="965"/>
      <c r="T39" s="965"/>
      <c r="U39" s="965"/>
      <c r="V39" s="965"/>
      <c r="W39" s="965"/>
      <c r="X39" s="965"/>
      <c r="Y39" s="965"/>
      <c r="Z39" s="965"/>
      <c r="AA39" s="965"/>
      <c r="AB39" s="965"/>
      <c r="AC39" s="965"/>
      <c r="AD39" s="965"/>
      <c r="AE39" s="965"/>
      <c r="AF39" s="965"/>
      <c r="AG39" s="965"/>
      <c r="AH39" s="965"/>
      <c r="AI39" s="965"/>
      <c r="AJ39" s="965"/>
      <c r="AK39" s="966"/>
      <c r="AL39" s="966"/>
      <c r="AM39" s="965"/>
      <c r="AN39" s="965"/>
      <c r="AO39" s="965"/>
      <c r="AP39" s="965"/>
      <c r="AQ39" s="965"/>
      <c r="AR39" s="965"/>
      <c r="AS39" s="965"/>
      <c r="AT39" s="965"/>
      <c r="AU39" s="965"/>
      <c r="AV39" s="965"/>
      <c r="AW39" s="965"/>
      <c r="AX39" s="965"/>
      <c r="AY39" s="965"/>
      <c r="AZ39" s="965"/>
      <c r="BA39" s="965"/>
      <c r="BB39" s="965"/>
      <c r="BC39" s="965"/>
      <c r="BD39" s="965"/>
      <c r="BE39" s="966"/>
      <c r="BF39" s="991"/>
      <c r="BG39" s="991"/>
      <c r="BH39" s="991"/>
      <c r="BI39" s="991"/>
      <c r="BJ39" s="991"/>
    </row>
    <row r="40" spans="1:62" s="984" customFormat="1" ht="24" customHeight="1" x14ac:dyDescent="0.2">
      <c r="A40" s="2249"/>
      <c r="B40" s="978" t="s">
        <v>1936</v>
      </c>
      <c r="C40" s="979"/>
      <c r="D40" s="979" t="s">
        <v>843</v>
      </c>
      <c r="E40" s="979">
        <f>SUM(E37:E39)</f>
        <v>126</v>
      </c>
      <c r="F40" s="979">
        <f>SUM(F37:F39)</f>
        <v>136</v>
      </c>
      <c r="G40" s="979"/>
      <c r="H40" s="980"/>
      <c r="I40" s="980"/>
      <c r="J40" s="980"/>
      <c r="K40" s="981">
        <f>SUM(K37:K39)</f>
        <v>40</v>
      </c>
      <c r="L40" s="981">
        <f t="shared" ref="L40:BJ40" si="41">SUM(L37:L39)</f>
        <v>40</v>
      </c>
      <c r="M40" s="981">
        <f t="shared" si="41"/>
        <v>40</v>
      </c>
      <c r="N40" s="981">
        <f t="shared" si="41"/>
        <v>16</v>
      </c>
      <c r="O40" s="981">
        <f t="shared" si="41"/>
        <v>0</v>
      </c>
      <c r="P40" s="981">
        <f t="shared" si="41"/>
        <v>0</v>
      </c>
      <c r="Q40" s="981">
        <f t="shared" si="41"/>
        <v>0</v>
      </c>
      <c r="R40" s="981">
        <f t="shared" si="41"/>
        <v>0</v>
      </c>
      <c r="S40" s="981">
        <f t="shared" si="41"/>
        <v>0</v>
      </c>
      <c r="T40" s="981">
        <f t="shared" si="41"/>
        <v>0</v>
      </c>
      <c r="U40" s="981">
        <f t="shared" si="41"/>
        <v>0</v>
      </c>
      <c r="V40" s="981">
        <f t="shared" si="41"/>
        <v>0</v>
      </c>
      <c r="W40" s="981">
        <f t="shared" si="41"/>
        <v>0</v>
      </c>
      <c r="X40" s="981">
        <f t="shared" si="41"/>
        <v>0</v>
      </c>
      <c r="Y40" s="981">
        <f t="shared" si="41"/>
        <v>0</v>
      </c>
      <c r="Z40" s="981">
        <f t="shared" si="41"/>
        <v>0</v>
      </c>
      <c r="AA40" s="981">
        <f t="shared" si="41"/>
        <v>0</v>
      </c>
      <c r="AB40" s="981">
        <f t="shared" si="41"/>
        <v>0</v>
      </c>
      <c r="AC40" s="981">
        <f t="shared" si="41"/>
        <v>0</v>
      </c>
      <c r="AD40" s="981">
        <f t="shared" si="41"/>
        <v>0</v>
      </c>
      <c r="AE40" s="981">
        <f t="shared" si="41"/>
        <v>0</v>
      </c>
      <c r="AF40" s="981">
        <f t="shared" si="41"/>
        <v>0</v>
      </c>
      <c r="AG40" s="981">
        <f t="shared" si="41"/>
        <v>0</v>
      </c>
      <c r="AH40" s="981">
        <f t="shared" si="41"/>
        <v>0</v>
      </c>
      <c r="AI40" s="981">
        <f t="shared" si="41"/>
        <v>0</v>
      </c>
      <c r="AJ40" s="981">
        <f t="shared" si="41"/>
        <v>0</v>
      </c>
      <c r="AK40" s="981">
        <f t="shared" si="41"/>
        <v>0</v>
      </c>
      <c r="AL40" s="981">
        <f t="shared" si="41"/>
        <v>0</v>
      </c>
      <c r="AM40" s="981">
        <f t="shared" si="41"/>
        <v>0</v>
      </c>
      <c r="AN40" s="981">
        <f t="shared" si="41"/>
        <v>0</v>
      </c>
      <c r="AO40" s="981">
        <f t="shared" si="41"/>
        <v>0</v>
      </c>
      <c r="AP40" s="981">
        <f t="shared" si="41"/>
        <v>0</v>
      </c>
      <c r="AQ40" s="981">
        <f t="shared" si="41"/>
        <v>0</v>
      </c>
      <c r="AR40" s="981">
        <f t="shared" si="41"/>
        <v>0</v>
      </c>
      <c r="AS40" s="981">
        <f t="shared" si="41"/>
        <v>0</v>
      </c>
      <c r="AT40" s="981">
        <f t="shared" si="41"/>
        <v>0</v>
      </c>
      <c r="AU40" s="981">
        <f t="shared" si="41"/>
        <v>0</v>
      </c>
      <c r="AV40" s="981">
        <f t="shared" si="41"/>
        <v>0</v>
      </c>
      <c r="AW40" s="981">
        <f t="shared" si="41"/>
        <v>0</v>
      </c>
      <c r="AX40" s="981">
        <f t="shared" si="41"/>
        <v>0</v>
      </c>
      <c r="AY40" s="981">
        <f t="shared" si="41"/>
        <v>0</v>
      </c>
      <c r="AZ40" s="981">
        <f t="shared" si="41"/>
        <v>0</v>
      </c>
      <c r="BA40" s="981">
        <f t="shared" si="41"/>
        <v>0</v>
      </c>
      <c r="BB40" s="981">
        <f t="shared" si="41"/>
        <v>0</v>
      </c>
      <c r="BC40" s="981">
        <f t="shared" si="41"/>
        <v>0</v>
      </c>
      <c r="BD40" s="981">
        <f t="shared" si="41"/>
        <v>0</v>
      </c>
      <c r="BE40" s="981">
        <f t="shared" si="41"/>
        <v>0</v>
      </c>
      <c r="BF40" s="981">
        <f t="shared" si="41"/>
        <v>0</v>
      </c>
      <c r="BG40" s="981">
        <f t="shared" si="41"/>
        <v>0</v>
      </c>
      <c r="BH40" s="981">
        <f t="shared" si="41"/>
        <v>0</v>
      </c>
      <c r="BI40" s="981">
        <f t="shared" si="41"/>
        <v>0</v>
      </c>
      <c r="BJ40" s="981">
        <f t="shared" si="41"/>
        <v>0</v>
      </c>
    </row>
    <row r="41" spans="1:62" s="954" customFormat="1" ht="17.25" customHeight="1" x14ac:dyDescent="0.25">
      <c r="A41" s="2247">
        <v>5</v>
      </c>
      <c r="B41" s="947" t="s">
        <v>1766</v>
      </c>
      <c r="C41" s="962" t="s">
        <v>72</v>
      </c>
      <c r="D41" s="967" t="s">
        <v>1937</v>
      </c>
      <c r="E41" s="963">
        <v>8</v>
      </c>
      <c r="F41" s="963">
        <f t="shared" si="0"/>
        <v>8</v>
      </c>
      <c r="G41" s="963"/>
      <c r="H41" s="968" t="s">
        <v>320</v>
      </c>
      <c r="I41" s="969" t="s">
        <v>249</v>
      </c>
      <c r="J41" s="969"/>
      <c r="K41" s="952"/>
      <c r="L41" s="952">
        <v>8</v>
      </c>
      <c r="M41" s="952"/>
      <c r="N41" s="965"/>
      <c r="O41" s="965"/>
      <c r="P41" s="965"/>
      <c r="Q41" s="965"/>
      <c r="R41" s="965"/>
      <c r="S41" s="965"/>
      <c r="T41" s="965"/>
      <c r="U41" s="965"/>
      <c r="V41" s="965"/>
      <c r="W41" s="965"/>
      <c r="X41" s="965"/>
      <c r="Y41" s="965"/>
      <c r="Z41" s="965"/>
      <c r="AA41" s="965"/>
      <c r="AB41" s="965"/>
      <c r="AC41" s="965"/>
      <c r="AD41" s="965"/>
      <c r="AE41" s="965"/>
      <c r="AF41" s="965"/>
      <c r="AG41" s="965"/>
      <c r="AH41" s="965"/>
      <c r="AI41" s="965"/>
      <c r="AJ41" s="965"/>
      <c r="AK41" s="966"/>
      <c r="AL41" s="966"/>
      <c r="AM41" s="965"/>
      <c r="AN41" s="965"/>
      <c r="AO41" s="965"/>
      <c r="AP41" s="965"/>
      <c r="AQ41" s="965"/>
      <c r="AR41" s="965"/>
      <c r="AS41" s="965"/>
      <c r="AT41" s="965"/>
      <c r="AU41" s="965"/>
      <c r="AV41" s="965"/>
      <c r="AW41" s="965"/>
      <c r="AX41" s="965"/>
      <c r="AY41" s="965"/>
      <c r="AZ41" s="965"/>
      <c r="BA41" s="965"/>
      <c r="BB41" s="965"/>
      <c r="BC41" s="965"/>
      <c r="BD41" s="965"/>
      <c r="BE41" s="966"/>
      <c r="BF41" s="966"/>
      <c r="BG41" s="991"/>
      <c r="BH41" s="991"/>
      <c r="BI41" s="991"/>
      <c r="BJ41" s="991"/>
    </row>
    <row r="42" spans="1:62" s="954" customFormat="1" ht="17.25" customHeight="1" x14ac:dyDescent="0.25">
      <c r="A42" s="2248"/>
      <c r="B42" s="947" t="s">
        <v>1766</v>
      </c>
      <c r="C42" s="962" t="s">
        <v>54</v>
      </c>
      <c r="D42" s="967" t="s">
        <v>1938</v>
      </c>
      <c r="E42" s="963">
        <v>26</v>
      </c>
      <c r="F42" s="963">
        <f t="shared" si="0"/>
        <v>24</v>
      </c>
      <c r="G42" s="963"/>
      <c r="H42" s="968" t="s">
        <v>319</v>
      </c>
      <c r="I42" s="969" t="s">
        <v>257</v>
      </c>
      <c r="J42" s="969"/>
      <c r="K42" s="952">
        <v>16</v>
      </c>
      <c r="L42" s="952">
        <v>8</v>
      </c>
      <c r="M42" s="952"/>
      <c r="N42" s="965"/>
      <c r="O42" s="965"/>
      <c r="P42" s="965"/>
      <c r="Q42" s="965"/>
      <c r="R42" s="965"/>
      <c r="S42" s="965"/>
      <c r="T42" s="965"/>
      <c r="U42" s="965"/>
      <c r="V42" s="965"/>
      <c r="W42" s="965"/>
      <c r="X42" s="965"/>
      <c r="Y42" s="965"/>
      <c r="Z42" s="965"/>
      <c r="AA42" s="965"/>
      <c r="AB42" s="965"/>
      <c r="AC42" s="965"/>
      <c r="AD42" s="965"/>
      <c r="AE42" s="965"/>
      <c r="AF42" s="965"/>
      <c r="AG42" s="965"/>
      <c r="AH42" s="965"/>
      <c r="AI42" s="965"/>
      <c r="AJ42" s="965"/>
      <c r="AK42" s="966"/>
      <c r="AL42" s="966"/>
      <c r="AM42" s="965"/>
      <c r="AO42" s="965"/>
      <c r="AP42" s="965"/>
      <c r="AQ42" s="965"/>
      <c r="AR42" s="965"/>
      <c r="AS42" s="965"/>
      <c r="AT42" s="965"/>
      <c r="AU42" s="965"/>
      <c r="AV42" s="965"/>
      <c r="AW42" s="965"/>
      <c r="AX42" s="965"/>
      <c r="AY42" s="965"/>
      <c r="AZ42" s="965"/>
      <c r="BA42" s="965"/>
      <c r="BB42" s="965"/>
      <c r="BC42" s="965"/>
      <c r="BD42" s="965"/>
      <c r="BE42" s="966"/>
      <c r="BF42" s="966"/>
      <c r="BG42" s="991"/>
      <c r="BH42" s="991"/>
      <c r="BI42" s="991"/>
      <c r="BJ42" s="991"/>
    </row>
    <row r="43" spans="1:62" s="954" customFormat="1" ht="17.25" customHeight="1" x14ac:dyDescent="0.25">
      <c r="A43" s="2248"/>
      <c r="B43" s="947" t="s">
        <v>1766</v>
      </c>
      <c r="C43" s="962" t="s">
        <v>61</v>
      </c>
      <c r="D43" s="967" t="s">
        <v>1935</v>
      </c>
      <c r="E43" s="963">
        <v>60</v>
      </c>
      <c r="F43" s="963">
        <f t="shared" si="0"/>
        <v>60</v>
      </c>
      <c r="G43" s="963"/>
      <c r="H43" s="968" t="s">
        <v>840</v>
      </c>
      <c r="I43" s="969" t="s">
        <v>192</v>
      </c>
      <c r="J43" s="969"/>
      <c r="K43" s="952">
        <v>24</v>
      </c>
      <c r="L43" s="952">
        <v>24</v>
      </c>
      <c r="M43" s="952">
        <v>12</v>
      </c>
      <c r="N43" s="965"/>
      <c r="O43" s="965"/>
      <c r="P43" s="965"/>
      <c r="Q43" s="965"/>
      <c r="R43" s="965"/>
      <c r="S43" s="965"/>
      <c r="T43" s="965"/>
      <c r="U43" s="965"/>
      <c r="V43" s="965"/>
      <c r="W43" s="965"/>
      <c r="X43" s="965"/>
      <c r="Y43" s="965"/>
      <c r="Z43" s="965"/>
      <c r="AA43" s="965"/>
      <c r="AB43" s="965"/>
      <c r="AC43" s="965"/>
      <c r="AD43" s="965"/>
      <c r="AE43" s="965"/>
      <c r="AF43" s="965"/>
      <c r="AG43" s="965"/>
      <c r="AH43" s="965"/>
      <c r="AI43" s="965"/>
      <c r="AJ43" s="965"/>
      <c r="AK43" s="966"/>
      <c r="AL43" s="966"/>
      <c r="AM43" s="965"/>
      <c r="AN43" s="965"/>
      <c r="AO43" s="965"/>
      <c r="AP43" s="965"/>
      <c r="AQ43" s="965"/>
      <c r="AR43" s="965"/>
      <c r="AS43" s="965"/>
      <c r="AT43" s="965"/>
      <c r="AU43" s="965"/>
      <c r="AV43" s="965"/>
      <c r="AW43" s="965"/>
      <c r="AX43" s="965"/>
      <c r="AY43" s="965"/>
      <c r="AZ43" s="965"/>
      <c r="BA43" s="965"/>
      <c r="BB43" s="965"/>
      <c r="BC43" s="965"/>
      <c r="BD43" s="965"/>
      <c r="BE43" s="966"/>
      <c r="BF43" s="966"/>
      <c r="BG43" s="991"/>
      <c r="BH43" s="991"/>
      <c r="BI43" s="991"/>
      <c r="BJ43" s="991"/>
    </row>
    <row r="44" spans="1:62" s="984" customFormat="1" ht="24" customHeight="1" x14ac:dyDescent="0.2">
      <c r="A44" s="2249"/>
      <c r="B44" s="978" t="s">
        <v>1939</v>
      </c>
      <c r="C44" s="979"/>
      <c r="D44" s="979" t="s">
        <v>843</v>
      </c>
      <c r="E44" s="979">
        <f>SUM(E41:E43)</f>
        <v>94</v>
      </c>
      <c r="F44" s="979">
        <f>SUM(F41:F43)</f>
        <v>92</v>
      </c>
      <c r="G44" s="979"/>
      <c r="H44" s="980"/>
      <c r="I44" s="980"/>
      <c r="J44" s="980"/>
      <c r="K44" s="981">
        <f>SUM(K41:K43)</f>
        <v>40</v>
      </c>
      <c r="L44" s="981">
        <f t="shared" ref="L44:BJ44" si="42">SUM(L41:L43)</f>
        <v>40</v>
      </c>
      <c r="M44" s="981">
        <f t="shared" si="42"/>
        <v>12</v>
      </c>
      <c r="N44" s="981">
        <f t="shared" si="42"/>
        <v>0</v>
      </c>
      <c r="O44" s="981">
        <f t="shared" si="42"/>
        <v>0</v>
      </c>
      <c r="P44" s="981">
        <f t="shared" si="42"/>
        <v>0</v>
      </c>
      <c r="Q44" s="981">
        <f t="shared" si="42"/>
        <v>0</v>
      </c>
      <c r="R44" s="981">
        <f t="shared" si="42"/>
        <v>0</v>
      </c>
      <c r="S44" s="981">
        <f t="shared" si="42"/>
        <v>0</v>
      </c>
      <c r="T44" s="981">
        <f t="shared" si="42"/>
        <v>0</v>
      </c>
      <c r="U44" s="981">
        <f t="shared" si="42"/>
        <v>0</v>
      </c>
      <c r="V44" s="981">
        <f t="shared" si="42"/>
        <v>0</v>
      </c>
      <c r="W44" s="981">
        <f t="shared" si="42"/>
        <v>0</v>
      </c>
      <c r="X44" s="981">
        <f t="shared" si="42"/>
        <v>0</v>
      </c>
      <c r="Y44" s="981">
        <f t="shared" si="42"/>
        <v>0</v>
      </c>
      <c r="Z44" s="981">
        <f t="shared" si="42"/>
        <v>0</v>
      </c>
      <c r="AA44" s="981">
        <f t="shared" si="42"/>
        <v>0</v>
      </c>
      <c r="AB44" s="981">
        <f t="shared" si="42"/>
        <v>0</v>
      </c>
      <c r="AC44" s="981">
        <f t="shared" si="42"/>
        <v>0</v>
      </c>
      <c r="AD44" s="981">
        <f t="shared" si="42"/>
        <v>0</v>
      </c>
      <c r="AE44" s="981">
        <f t="shared" si="42"/>
        <v>0</v>
      </c>
      <c r="AF44" s="981">
        <f t="shared" si="42"/>
        <v>0</v>
      </c>
      <c r="AG44" s="981">
        <f t="shared" si="42"/>
        <v>0</v>
      </c>
      <c r="AH44" s="981">
        <f t="shared" si="42"/>
        <v>0</v>
      </c>
      <c r="AI44" s="981">
        <f t="shared" si="42"/>
        <v>0</v>
      </c>
      <c r="AJ44" s="981">
        <f t="shared" si="42"/>
        <v>0</v>
      </c>
      <c r="AK44" s="981">
        <f t="shared" si="42"/>
        <v>0</v>
      </c>
      <c r="AL44" s="981">
        <f t="shared" si="42"/>
        <v>0</v>
      </c>
      <c r="AM44" s="981">
        <f t="shared" si="42"/>
        <v>0</v>
      </c>
      <c r="AN44" s="981">
        <f t="shared" si="42"/>
        <v>0</v>
      </c>
      <c r="AO44" s="981">
        <f t="shared" si="42"/>
        <v>0</v>
      </c>
      <c r="AP44" s="981">
        <f t="shared" si="42"/>
        <v>0</v>
      </c>
      <c r="AQ44" s="981">
        <f t="shared" si="42"/>
        <v>0</v>
      </c>
      <c r="AR44" s="981">
        <f t="shared" si="42"/>
        <v>0</v>
      </c>
      <c r="AS44" s="981">
        <f t="shared" si="42"/>
        <v>0</v>
      </c>
      <c r="AT44" s="981">
        <f t="shared" si="42"/>
        <v>0</v>
      </c>
      <c r="AU44" s="981">
        <f t="shared" si="42"/>
        <v>0</v>
      </c>
      <c r="AV44" s="981">
        <f t="shared" si="42"/>
        <v>0</v>
      </c>
      <c r="AW44" s="981">
        <f t="shared" si="42"/>
        <v>0</v>
      </c>
      <c r="AX44" s="981">
        <f t="shared" si="42"/>
        <v>0</v>
      </c>
      <c r="AY44" s="981">
        <f t="shared" si="42"/>
        <v>0</v>
      </c>
      <c r="AZ44" s="981">
        <f t="shared" si="42"/>
        <v>0</v>
      </c>
      <c r="BA44" s="981">
        <f t="shared" si="42"/>
        <v>0</v>
      </c>
      <c r="BB44" s="981">
        <f t="shared" si="42"/>
        <v>0</v>
      </c>
      <c r="BC44" s="981">
        <f t="shared" si="42"/>
        <v>0</v>
      </c>
      <c r="BD44" s="981">
        <f t="shared" si="42"/>
        <v>0</v>
      </c>
      <c r="BE44" s="981">
        <f t="shared" si="42"/>
        <v>0</v>
      </c>
      <c r="BF44" s="981">
        <f t="shared" si="42"/>
        <v>0</v>
      </c>
      <c r="BG44" s="981">
        <f t="shared" si="42"/>
        <v>0</v>
      </c>
      <c r="BH44" s="981">
        <f t="shared" si="42"/>
        <v>0</v>
      </c>
      <c r="BI44" s="981">
        <f t="shared" si="42"/>
        <v>0</v>
      </c>
      <c r="BJ44" s="981">
        <f t="shared" si="42"/>
        <v>0</v>
      </c>
    </row>
    <row r="45" spans="1:62" s="954" customFormat="1" ht="17.25" customHeight="1" x14ac:dyDescent="0.25">
      <c r="A45" s="2247">
        <v>6</v>
      </c>
      <c r="B45" s="947" t="s">
        <v>1940</v>
      </c>
      <c r="C45" s="962" t="s">
        <v>75</v>
      </c>
      <c r="D45" s="967" t="s">
        <v>1941</v>
      </c>
      <c r="E45" s="963">
        <v>60</v>
      </c>
      <c r="F45" s="963">
        <f t="shared" si="0"/>
        <v>60</v>
      </c>
      <c r="G45" s="963"/>
      <c r="H45" s="1025" t="s">
        <v>325</v>
      </c>
      <c r="I45" s="970" t="s">
        <v>346</v>
      </c>
      <c r="J45" s="970"/>
      <c r="K45" s="952"/>
      <c r="L45" s="952"/>
      <c r="M45" s="952"/>
      <c r="N45" s="965"/>
      <c r="O45" s="965"/>
      <c r="P45" s="965"/>
      <c r="Q45" s="965"/>
      <c r="R45" s="965"/>
      <c r="S45" s="965"/>
      <c r="T45" s="965"/>
      <c r="U45" s="965"/>
      <c r="V45" s="965">
        <v>40</v>
      </c>
      <c r="W45" s="965">
        <v>20</v>
      </c>
      <c r="X45" s="965"/>
      <c r="Y45" s="965"/>
      <c r="Z45" s="965"/>
      <c r="AA45" s="965"/>
      <c r="AB45" s="965"/>
      <c r="AC45" s="965"/>
      <c r="AD45" s="965"/>
      <c r="AE45" s="965"/>
      <c r="AF45" s="965"/>
      <c r="AG45" s="965"/>
      <c r="AH45" s="965"/>
      <c r="AI45" s="965"/>
      <c r="AJ45" s="965"/>
      <c r="AK45" s="966"/>
      <c r="AL45" s="966"/>
      <c r="AM45" s="965"/>
      <c r="AN45" s="965"/>
      <c r="AO45" s="965"/>
      <c r="AP45" s="965"/>
      <c r="AQ45" s="965"/>
      <c r="AR45" s="965"/>
      <c r="AS45" s="965"/>
      <c r="AT45" s="965"/>
      <c r="AU45" s="965"/>
      <c r="AV45" s="965"/>
      <c r="AW45" s="965"/>
      <c r="AX45" s="965"/>
      <c r="AY45" s="965"/>
      <c r="AZ45" s="965"/>
      <c r="BA45" s="965"/>
      <c r="BB45" s="965"/>
      <c r="BC45" s="965"/>
      <c r="BD45" s="965"/>
      <c r="BE45" s="966"/>
      <c r="BF45" s="991"/>
      <c r="BG45" s="991"/>
      <c r="BH45" s="991"/>
      <c r="BI45" s="991"/>
      <c r="BJ45" s="991"/>
    </row>
    <row r="46" spans="1:62" s="954" customFormat="1" ht="17.25" customHeight="1" x14ac:dyDescent="0.25">
      <c r="A46" s="2248"/>
      <c r="B46" s="947" t="s">
        <v>1940</v>
      </c>
      <c r="C46" s="962" t="s">
        <v>67</v>
      </c>
      <c r="D46" s="967" t="s">
        <v>1942</v>
      </c>
      <c r="E46" s="963">
        <v>60</v>
      </c>
      <c r="F46" s="963">
        <f t="shared" si="0"/>
        <v>60</v>
      </c>
      <c r="G46" s="963"/>
      <c r="H46" s="1025" t="s">
        <v>367</v>
      </c>
      <c r="I46" s="970" t="s">
        <v>366</v>
      </c>
      <c r="J46" s="970"/>
      <c r="K46" s="952"/>
      <c r="L46" s="952"/>
      <c r="M46" s="952"/>
      <c r="N46" s="965"/>
      <c r="O46" s="965"/>
      <c r="P46" s="965"/>
      <c r="Q46" s="965"/>
      <c r="R46" s="965"/>
      <c r="S46" s="965"/>
      <c r="T46" s="965"/>
      <c r="U46" s="965"/>
      <c r="V46" s="965"/>
      <c r="W46" s="965">
        <v>20</v>
      </c>
      <c r="X46" s="965">
        <v>40</v>
      </c>
      <c r="Y46" s="965"/>
      <c r="Z46" s="965"/>
      <c r="AA46" s="965"/>
      <c r="AB46" s="965"/>
      <c r="AC46" s="965"/>
      <c r="AD46" s="965"/>
      <c r="AE46" s="965"/>
      <c r="AF46" s="965"/>
      <c r="AG46" s="965"/>
      <c r="AH46" s="965"/>
      <c r="AI46" s="965"/>
      <c r="AJ46" s="965"/>
      <c r="AK46" s="966"/>
      <c r="AL46" s="966"/>
      <c r="AM46" s="965"/>
      <c r="AO46" s="965"/>
      <c r="AP46" s="965"/>
      <c r="AQ46" s="965"/>
      <c r="AR46" s="965"/>
      <c r="AS46" s="965"/>
      <c r="AT46" s="965"/>
      <c r="AU46" s="965"/>
      <c r="AV46" s="965"/>
      <c r="AW46" s="965"/>
      <c r="AX46" s="965"/>
      <c r="AY46" s="965"/>
      <c r="AZ46" s="965"/>
      <c r="BA46" s="965"/>
      <c r="BB46" s="965"/>
      <c r="BC46" s="965"/>
      <c r="BD46" s="965"/>
      <c r="BE46" s="966"/>
      <c r="BF46" s="991"/>
      <c r="BG46" s="991"/>
      <c r="BH46" s="991"/>
      <c r="BI46" s="991"/>
      <c r="BJ46" s="991"/>
    </row>
    <row r="47" spans="1:62" s="954" customFormat="1" ht="17.25" customHeight="1" x14ac:dyDescent="0.25">
      <c r="A47" s="2248"/>
      <c r="B47" s="947" t="s">
        <v>1940</v>
      </c>
      <c r="C47" s="962" t="s">
        <v>88</v>
      </c>
      <c r="D47" s="967" t="s">
        <v>1933</v>
      </c>
      <c r="E47" s="963">
        <v>8</v>
      </c>
      <c r="F47" s="963">
        <f t="shared" si="0"/>
        <v>8</v>
      </c>
      <c r="G47" s="963"/>
      <c r="H47" s="1025" t="s">
        <v>314</v>
      </c>
      <c r="I47" s="970" t="s">
        <v>211</v>
      </c>
      <c r="J47" s="970"/>
      <c r="K47" s="965"/>
      <c r="L47" s="965">
        <v>8</v>
      </c>
      <c r="M47" s="952"/>
      <c r="N47" s="965"/>
      <c r="O47" s="965"/>
      <c r="P47" s="965"/>
      <c r="Q47" s="965"/>
      <c r="R47" s="965"/>
      <c r="S47" s="965"/>
      <c r="T47" s="965"/>
      <c r="U47" s="965"/>
      <c r="V47" s="965"/>
      <c r="W47" s="965"/>
      <c r="X47" s="965"/>
      <c r="Y47" s="965"/>
      <c r="Z47" s="965"/>
      <c r="AA47" s="965"/>
      <c r="AB47" s="965"/>
      <c r="AC47" s="965"/>
      <c r="AD47" s="965"/>
      <c r="AE47" s="965"/>
      <c r="AF47" s="965"/>
      <c r="AG47" s="965"/>
      <c r="AH47" s="965"/>
      <c r="AI47" s="965"/>
      <c r="AJ47" s="965"/>
      <c r="AK47" s="966"/>
      <c r="AL47" s="966"/>
      <c r="AM47" s="965"/>
      <c r="AN47" s="965"/>
      <c r="AO47" s="965"/>
      <c r="AP47" s="965"/>
      <c r="AQ47" s="965"/>
      <c r="AR47" s="965"/>
      <c r="AS47" s="965"/>
      <c r="AT47" s="965"/>
      <c r="AU47" s="965"/>
      <c r="AV47" s="965"/>
      <c r="AW47" s="965"/>
      <c r="AX47" s="965"/>
      <c r="AY47" s="965"/>
      <c r="AZ47" s="965"/>
      <c r="BA47" s="965"/>
      <c r="BB47" s="965"/>
      <c r="BC47" s="965"/>
      <c r="BD47" s="965"/>
      <c r="BE47" s="966"/>
      <c r="BF47" s="991"/>
      <c r="BG47" s="991"/>
      <c r="BH47" s="991"/>
      <c r="BI47" s="991"/>
      <c r="BJ47" s="991"/>
    </row>
    <row r="48" spans="1:62" s="954" customFormat="1" ht="17.25" customHeight="1" x14ac:dyDescent="0.25">
      <c r="A48" s="2248"/>
      <c r="B48" s="947" t="s">
        <v>1940</v>
      </c>
      <c r="C48" s="962" t="s">
        <v>72</v>
      </c>
      <c r="D48" s="967" t="s">
        <v>1937</v>
      </c>
      <c r="E48" s="963">
        <v>150</v>
      </c>
      <c r="F48" s="963">
        <f t="shared" si="0"/>
        <v>150</v>
      </c>
      <c r="G48" s="963"/>
      <c r="H48" s="968" t="s">
        <v>320</v>
      </c>
      <c r="I48" s="969" t="s">
        <v>249</v>
      </c>
      <c r="J48" s="969"/>
      <c r="K48" s="965">
        <v>24</v>
      </c>
      <c r="L48" s="965">
        <v>24</v>
      </c>
      <c r="M48" s="965">
        <v>20</v>
      </c>
      <c r="N48" s="965">
        <v>20</v>
      </c>
      <c r="O48" s="965">
        <v>20</v>
      </c>
      <c r="P48" s="965">
        <v>20</v>
      </c>
      <c r="Q48" s="965">
        <v>22</v>
      </c>
      <c r="R48" s="965"/>
      <c r="S48" s="965"/>
      <c r="T48" s="965"/>
      <c r="U48" s="965"/>
      <c r="V48" s="965"/>
      <c r="W48" s="965"/>
      <c r="X48" s="965"/>
      <c r="Y48" s="965"/>
      <c r="Z48" s="965"/>
      <c r="AA48" s="965"/>
      <c r="AB48" s="965"/>
      <c r="AC48" s="965"/>
      <c r="AD48" s="965"/>
      <c r="AE48" s="965"/>
      <c r="AF48" s="965"/>
      <c r="AG48" s="965"/>
      <c r="AH48" s="965"/>
      <c r="AI48" s="965"/>
      <c r="AJ48" s="965"/>
      <c r="AK48" s="966"/>
      <c r="AL48" s="966"/>
      <c r="AM48" s="965"/>
      <c r="AN48" s="965"/>
      <c r="AO48" s="965"/>
      <c r="AP48" s="965"/>
      <c r="AQ48" s="965"/>
      <c r="AR48" s="965"/>
      <c r="AS48" s="965"/>
      <c r="AT48" s="965"/>
      <c r="AU48" s="965"/>
      <c r="AV48" s="965"/>
      <c r="AW48" s="965"/>
      <c r="AX48" s="965"/>
      <c r="AY48" s="965"/>
      <c r="AZ48" s="965"/>
      <c r="BA48" s="965"/>
      <c r="BB48" s="965"/>
      <c r="BC48" s="965"/>
      <c r="BD48" s="965"/>
      <c r="BE48" s="966"/>
      <c r="BF48" s="991"/>
      <c r="BG48" s="991"/>
      <c r="BH48" s="991"/>
      <c r="BI48" s="991"/>
      <c r="BJ48" s="991"/>
    </row>
    <row r="49" spans="1:62" s="954" customFormat="1" ht="17.25" customHeight="1" x14ac:dyDescent="0.25">
      <c r="A49" s="2248"/>
      <c r="B49" s="947" t="s">
        <v>1940</v>
      </c>
      <c r="C49" s="962" t="s">
        <v>56</v>
      </c>
      <c r="D49" s="967" t="s">
        <v>1934</v>
      </c>
      <c r="E49" s="963">
        <v>90</v>
      </c>
      <c r="F49" s="963">
        <f t="shared" si="0"/>
        <v>90</v>
      </c>
      <c r="G49" s="963"/>
      <c r="H49" s="968" t="s">
        <v>317</v>
      </c>
      <c r="I49" s="969" t="s">
        <v>184</v>
      </c>
      <c r="J49" s="969"/>
      <c r="K49" s="952"/>
      <c r="L49" s="952"/>
      <c r="M49" s="952"/>
      <c r="N49" s="965"/>
      <c r="O49" s="965"/>
      <c r="P49" s="965"/>
      <c r="Q49" s="965"/>
      <c r="R49" s="965">
        <v>24</v>
      </c>
      <c r="S49" s="965">
        <v>24</v>
      </c>
      <c r="T49" s="965">
        <v>24</v>
      </c>
      <c r="U49" s="965">
        <v>18</v>
      </c>
      <c r="V49" s="965"/>
      <c r="W49" s="965"/>
      <c r="X49" s="965"/>
      <c r="Y49" s="965"/>
      <c r="Z49" s="965"/>
      <c r="AA49" s="965"/>
      <c r="AB49" s="965"/>
      <c r="AC49" s="965"/>
      <c r="AD49" s="965"/>
      <c r="AE49" s="965"/>
      <c r="AF49" s="965"/>
      <c r="AG49" s="965"/>
      <c r="AH49" s="965"/>
      <c r="AI49" s="965"/>
      <c r="AJ49" s="965"/>
      <c r="AK49" s="966"/>
      <c r="AL49" s="966"/>
      <c r="AM49" s="965"/>
      <c r="AN49" s="965"/>
      <c r="AO49" s="965"/>
      <c r="AP49" s="965"/>
      <c r="AQ49" s="965"/>
      <c r="AR49" s="965"/>
      <c r="AS49" s="965"/>
      <c r="AT49" s="965"/>
      <c r="AU49" s="965"/>
      <c r="AV49" s="965"/>
      <c r="AW49" s="965"/>
      <c r="AX49" s="965"/>
      <c r="AY49" s="965"/>
      <c r="AZ49" s="965"/>
      <c r="BA49" s="965"/>
      <c r="BB49" s="965"/>
      <c r="BC49" s="965"/>
      <c r="BD49" s="965"/>
      <c r="BE49" s="966"/>
      <c r="BF49" s="991"/>
      <c r="BG49" s="991"/>
      <c r="BH49" s="991"/>
      <c r="BI49" s="991"/>
      <c r="BJ49" s="991"/>
    </row>
    <row r="50" spans="1:62" s="954" customFormat="1" ht="22.5" customHeight="1" x14ac:dyDescent="0.25">
      <c r="A50" s="2248"/>
      <c r="B50" s="947" t="s">
        <v>1940</v>
      </c>
      <c r="C50" s="962" t="s">
        <v>61</v>
      </c>
      <c r="D50" s="967" t="s">
        <v>1935</v>
      </c>
      <c r="E50" s="963">
        <v>60</v>
      </c>
      <c r="F50" s="963">
        <f t="shared" si="0"/>
        <v>60</v>
      </c>
      <c r="G50" s="963"/>
      <c r="H50" s="968" t="s">
        <v>840</v>
      </c>
      <c r="I50" s="969" t="s">
        <v>192</v>
      </c>
      <c r="J50" s="969"/>
      <c r="K50" s="952"/>
      <c r="L50" s="952"/>
      <c r="M50" s="952">
        <v>12</v>
      </c>
      <c r="N50" s="965">
        <v>12</v>
      </c>
      <c r="O50" s="965">
        <v>12</v>
      </c>
      <c r="P50" s="965">
        <v>12</v>
      </c>
      <c r="Q50" s="965">
        <v>12</v>
      </c>
      <c r="R50" s="965"/>
      <c r="S50" s="965"/>
      <c r="T50" s="965"/>
      <c r="U50" s="965"/>
      <c r="V50" s="965"/>
      <c r="W50" s="965"/>
      <c r="X50" s="965"/>
      <c r="Y50" s="965"/>
      <c r="Z50" s="965"/>
      <c r="AA50" s="965"/>
      <c r="AB50" s="965"/>
      <c r="AC50" s="965"/>
      <c r="AD50" s="965"/>
      <c r="AE50" s="965"/>
      <c r="AF50" s="965"/>
      <c r="AG50" s="965"/>
      <c r="AH50" s="965"/>
      <c r="AI50" s="965"/>
      <c r="AJ50" s="965"/>
      <c r="AK50" s="966"/>
      <c r="AL50" s="966"/>
      <c r="AM50" s="965"/>
      <c r="AO50" s="965"/>
      <c r="AP50" s="965"/>
      <c r="AQ50" s="965"/>
      <c r="AR50" s="965"/>
      <c r="AS50" s="965"/>
      <c r="AT50" s="965"/>
      <c r="AU50" s="965"/>
      <c r="AV50" s="965"/>
      <c r="AW50" s="965"/>
      <c r="AX50" s="965"/>
      <c r="AY50" s="965"/>
      <c r="AZ50" s="965"/>
      <c r="BA50" s="965"/>
      <c r="BB50" s="965"/>
      <c r="BC50" s="965"/>
      <c r="BD50" s="965"/>
      <c r="BE50" s="966"/>
      <c r="BF50" s="991"/>
      <c r="BG50" s="991"/>
      <c r="BH50" s="991"/>
      <c r="BI50" s="991"/>
      <c r="BJ50" s="991"/>
    </row>
    <row r="51" spans="1:62" s="954" customFormat="1" ht="17.25" customHeight="1" x14ac:dyDescent="0.25">
      <c r="A51" s="2248"/>
      <c r="B51" s="947" t="s">
        <v>1940</v>
      </c>
      <c r="C51" s="962" t="s">
        <v>32</v>
      </c>
      <c r="D51" s="967" t="s">
        <v>1943</v>
      </c>
      <c r="E51" s="963"/>
      <c r="F51" s="963">
        <f t="shared" si="0"/>
        <v>0</v>
      </c>
      <c r="G51" s="963"/>
      <c r="H51" s="968"/>
      <c r="I51" s="969"/>
      <c r="J51" s="969"/>
      <c r="K51" s="952"/>
      <c r="L51" s="952"/>
      <c r="M51" s="952"/>
      <c r="N51" s="965"/>
      <c r="O51" s="965"/>
      <c r="P51" s="965"/>
      <c r="Q51" s="965"/>
      <c r="R51" s="965"/>
      <c r="S51" s="965"/>
      <c r="T51" s="965"/>
      <c r="U51" s="965"/>
      <c r="V51" s="965"/>
      <c r="W51" s="965"/>
      <c r="X51" s="965"/>
      <c r="Y51" s="56" t="s">
        <v>5</v>
      </c>
      <c r="Z51" s="56" t="s">
        <v>5</v>
      </c>
      <c r="AA51" s="1609" t="s">
        <v>1927</v>
      </c>
      <c r="AB51" s="1609" t="s">
        <v>3</v>
      </c>
      <c r="AC51" s="1609" t="s">
        <v>3</v>
      </c>
      <c r="AD51" s="1609" t="s">
        <v>3</v>
      </c>
      <c r="AE51" s="1609" t="s">
        <v>3</v>
      </c>
      <c r="AF51" s="1609" t="s">
        <v>3</v>
      </c>
      <c r="AG51" s="1609" t="s">
        <v>3</v>
      </c>
      <c r="AH51" s="1609" t="s">
        <v>3</v>
      </c>
      <c r="AI51" s="1609" t="s">
        <v>3</v>
      </c>
      <c r="AJ51" s="1609" t="s">
        <v>3</v>
      </c>
      <c r="AK51" s="966"/>
      <c r="AL51" s="966"/>
      <c r="AM51" s="1609" t="s">
        <v>3</v>
      </c>
      <c r="AN51" s="1609" t="s">
        <v>3</v>
      </c>
      <c r="AO51" s="1609" t="s">
        <v>826</v>
      </c>
      <c r="AP51" s="1609" t="s">
        <v>2</v>
      </c>
      <c r="AQ51" s="1611" t="s">
        <v>2</v>
      </c>
      <c r="AR51" s="965"/>
      <c r="AS51" s="965"/>
      <c r="AT51" s="965"/>
      <c r="AU51" s="965"/>
      <c r="AV51" s="965"/>
      <c r="AW51" s="965"/>
      <c r="AX51" s="965"/>
      <c r="AY51" s="965"/>
      <c r="AZ51" s="965"/>
      <c r="BA51" s="965"/>
      <c r="BB51" s="965"/>
      <c r="BC51" s="965"/>
      <c r="BD51" s="965"/>
      <c r="BE51" s="966"/>
      <c r="BF51" s="991"/>
      <c r="BG51" s="991"/>
      <c r="BH51" s="991"/>
      <c r="BI51" s="991"/>
      <c r="BJ51" s="991"/>
    </row>
    <row r="52" spans="1:62" s="984" customFormat="1" ht="24" customHeight="1" x14ac:dyDescent="0.2">
      <c r="A52" s="2249"/>
      <c r="B52" s="978" t="s">
        <v>1767</v>
      </c>
      <c r="C52" s="979"/>
      <c r="D52" s="979" t="s">
        <v>843</v>
      </c>
      <c r="E52" s="979">
        <f>SUM(E45:E51)</f>
        <v>428</v>
      </c>
      <c r="F52" s="979">
        <f>SUM(F45:F51)</f>
        <v>428</v>
      </c>
      <c r="G52" s="979"/>
      <c r="H52" s="980"/>
      <c r="I52" s="980"/>
      <c r="J52" s="980"/>
      <c r="K52" s="981">
        <f>SUM(K45:K51)</f>
        <v>24</v>
      </c>
      <c r="L52" s="981">
        <f t="shared" ref="L52:BJ52" si="43">SUM(L45:L51)</f>
        <v>32</v>
      </c>
      <c r="M52" s="981">
        <f t="shared" si="43"/>
        <v>32</v>
      </c>
      <c r="N52" s="981">
        <f t="shared" si="43"/>
        <v>32</v>
      </c>
      <c r="O52" s="981">
        <f t="shared" si="43"/>
        <v>32</v>
      </c>
      <c r="P52" s="981">
        <f t="shared" si="43"/>
        <v>32</v>
      </c>
      <c r="Q52" s="981">
        <f t="shared" si="43"/>
        <v>34</v>
      </c>
      <c r="R52" s="981">
        <f t="shared" si="43"/>
        <v>24</v>
      </c>
      <c r="S52" s="981">
        <f t="shared" si="43"/>
        <v>24</v>
      </c>
      <c r="T52" s="981">
        <f t="shared" si="43"/>
        <v>24</v>
      </c>
      <c r="U52" s="981">
        <f t="shared" si="43"/>
        <v>18</v>
      </c>
      <c r="V52" s="981">
        <f t="shared" si="43"/>
        <v>40</v>
      </c>
      <c r="W52" s="981">
        <f t="shared" si="43"/>
        <v>40</v>
      </c>
      <c r="X52" s="981">
        <f t="shared" si="43"/>
        <v>40</v>
      </c>
      <c r="Y52" s="981">
        <f t="shared" si="43"/>
        <v>0</v>
      </c>
      <c r="Z52" s="981">
        <f t="shared" si="43"/>
        <v>0</v>
      </c>
      <c r="AA52" s="981">
        <f t="shared" si="43"/>
        <v>0</v>
      </c>
      <c r="AB52" s="981">
        <f t="shared" si="43"/>
        <v>0</v>
      </c>
      <c r="AC52" s="981">
        <f t="shared" si="43"/>
        <v>0</v>
      </c>
      <c r="AD52" s="981">
        <f t="shared" si="43"/>
        <v>0</v>
      </c>
      <c r="AE52" s="981">
        <f t="shared" si="43"/>
        <v>0</v>
      </c>
      <c r="AF52" s="981">
        <f t="shared" si="43"/>
        <v>0</v>
      </c>
      <c r="AG52" s="981">
        <f t="shared" si="43"/>
        <v>0</v>
      </c>
      <c r="AH52" s="981">
        <f t="shared" si="43"/>
        <v>0</v>
      </c>
      <c r="AI52" s="981">
        <f t="shared" si="43"/>
        <v>0</v>
      </c>
      <c r="AJ52" s="981">
        <f t="shared" si="43"/>
        <v>0</v>
      </c>
      <c r="AK52" s="981">
        <f t="shared" si="43"/>
        <v>0</v>
      </c>
      <c r="AL52" s="981">
        <f t="shared" si="43"/>
        <v>0</v>
      </c>
      <c r="AM52" s="981">
        <f t="shared" si="43"/>
        <v>0</v>
      </c>
      <c r="AN52" s="981">
        <f t="shared" si="43"/>
        <v>0</v>
      </c>
      <c r="AO52" s="981">
        <f t="shared" si="43"/>
        <v>0</v>
      </c>
      <c r="AP52" s="981">
        <f t="shared" si="43"/>
        <v>0</v>
      </c>
      <c r="AQ52" s="981">
        <f t="shared" si="43"/>
        <v>0</v>
      </c>
      <c r="AR52" s="981">
        <f t="shared" si="43"/>
        <v>0</v>
      </c>
      <c r="AS52" s="981">
        <f t="shared" si="43"/>
        <v>0</v>
      </c>
      <c r="AT52" s="981">
        <f t="shared" si="43"/>
        <v>0</v>
      </c>
      <c r="AU52" s="981">
        <f t="shared" si="43"/>
        <v>0</v>
      </c>
      <c r="AV52" s="981">
        <f t="shared" si="43"/>
        <v>0</v>
      </c>
      <c r="AW52" s="981">
        <f t="shared" si="43"/>
        <v>0</v>
      </c>
      <c r="AX52" s="981">
        <f t="shared" si="43"/>
        <v>0</v>
      </c>
      <c r="AY52" s="981">
        <f t="shared" si="43"/>
        <v>0</v>
      </c>
      <c r="AZ52" s="981">
        <f t="shared" si="43"/>
        <v>0</v>
      </c>
      <c r="BA52" s="981">
        <f t="shared" si="43"/>
        <v>0</v>
      </c>
      <c r="BB52" s="981">
        <f t="shared" si="43"/>
        <v>0</v>
      </c>
      <c r="BC52" s="981">
        <f t="shared" si="43"/>
        <v>0</v>
      </c>
      <c r="BD52" s="981">
        <f t="shared" si="43"/>
        <v>0</v>
      </c>
      <c r="BE52" s="981">
        <f t="shared" si="43"/>
        <v>0</v>
      </c>
      <c r="BF52" s="981">
        <f t="shared" si="43"/>
        <v>0</v>
      </c>
      <c r="BG52" s="981">
        <f t="shared" si="43"/>
        <v>0</v>
      </c>
      <c r="BH52" s="981">
        <f t="shared" si="43"/>
        <v>0</v>
      </c>
      <c r="BI52" s="981">
        <f t="shared" si="43"/>
        <v>0</v>
      </c>
      <c r="BJ52" s="981">
        <f t="shared" si="43"/>
        <v>0</v>
      </c>
    </row>
    <row r="53" spans="1:62" s="984" customFormat="1" ht="18.75" customHeight="1" x14ac:dyDescent="0.2">
      <c r="A53" s="2247">
        <v>7</v>
      </c>
      <c r="B53" s="947" t="s">
        <v>1944</v>
      </c>
      <c r="C53" s="1027" t="s">
        <v>91</v>
      </c>
      <c r="D53" s="967" t="s">
        <v>1941</v>
      </c>
      <c r="E53" s="1027"/>
      <c r="F53" s="963">
        <f t="shared" si="0"/>
        <v>60</v>
      </c>
      <c r="G53" s="948" t="s">
        <v>2004</v>
      </c>
      <c r="H53" s="1566" t="s">
        <v>325</v>
      </c>
      <c r="I53" s="1566" t="s">
        <v>346</v>
      </c>
      <c r="J53" s="1566"/>
      <c r="K53" s="1029"/>
      <c r="L53" s="1029"/>
      <c r="M53" s="1029"/>
      <c r="N53" s="1029"/>
      <c r="O53" s="1029"/>
      <c r="P53" s="1029"/>
      <c r="Q53" s="1029"/>
      <c r="R53" s="1029"/>
      <c r="S53" s="1029"/>
      <c r="T53" s="1029"/>
      <c r="U53" s="1029"/>
      <c r="V53" s="1029"/>
      <c r="W53" s="1029"/>
      <c r="X53" s="1029"/>
      <c r="Y53" s="1029"/>
      <c r="Z53" s="1029"/>
      <c r="AA53" s="1029"/>
      <c r="AB53" s="1029"/>
      <c r="AC53" s="1029"/>
      <c r="AD53" s="1029"/>
      <c r="AE53" s="1029"/>
      <c r="AF53" s="1029"/>
      <c r="AG53" s="1029"/>
      <c r="AH53" s="1029"/>
      <c r="AI53" s="1029"/>
      <c r="AJ53" s="1029"/>
      <c r="AK53" s="982"/>
      <c r="AL53" s="982"/>
      <c r="AM53" s="1029">
        <v>20</v>
      </c>
      <c r="AN53" s="1029">
        <v>20</v>
      </c>
      <c r="AO53" s="1029">
        <v>20</v>
      </c>
      <c r="AP53" s="1029"/>
      <c r="AQ53" s="1029"/>
      <c r="AR53" s="1029"/>
      <c r="AS53" s="1029"/>
      <c r="AT53" s="1029"/>
      <c r="AU53" s="1029"/>
      <c r="AV53" s="1029"/>
      <c r="AW53" s="1029"/>
      <c r="AX53" s="1029"/>
      <c r="AY53" s="1029"/>
      <c r="AZ53" s="1029"/>
      <c r="BA53" s="1029"/>
      <c r="BB53" s="1029"/>
      <c r="BC53" s="1029"/>
      <c r="BD53" s="1029"/>
      <c r="BE53" s="982"/>
      <c r="BF53" s="982"/>
      <c r="BG53" s="982"/>
      <c r="BH53" s="982"/>
      <c r="BI53" s="982"/>
      <c r="BJ53" s="982"/>
    </row>
    <row r="54" spans="1:62" s="984" customFormat="1" ht="18.75" customHeight="1" x14ac:dyDescent="0.2">
      <c r="A54" s="2248"/>
      <c r="B54" s="947" t="s">
        <v>1944</v>
      </c>
      <c r="C54" s="1027" t="s">
        <v>170</v>
      </c>
      <c r="D54" s="967" t="s">
        <v>1942</v>
      </c>
      <c r="E54" s="1027"/>
      <c r="F54" s="963">
        <f t="shared" si="0"/>
        <v>60</v>
      </c>
      <c r="G54" s="948" t="s">
        <v>2004</v>
      </c>
      <c r="H54" s="1566" t="s">
        <v>361</v>
      </c>
      <c r="I54" s="1566" t="s">
        <v>360</v>
      </c>
      <c r="J54" s="1566"/>
      <c r="K54" s="1029"/>
      <c r="L54" s="1029"/>
      <c r="M54" s="1029"/>
      <c r="N54" s="1029"/>
      <c r="O54" s="1029"/>
      <c r="P54" s="1029"/>
      <c r="Q54" s="1029"/>
      <c r="R54" s="1029"/>
      <c r="S54" s="1029">
        <v>20</v>
      </c>
      <c r="T54" s="1029">
        <v>20</v>
      </c>
      <c r="U54" s="1029">
        <v>20</v>
      </c>
      <c r="V54" s="1029"/>
      <c r="W54" s="1029"/>
      <c r="X54" s="1029"/>
      <c r="Y54" s="1029"/>
      <c r="Z54" s="1029"/>
      <c r="AA54" s="1029"/>
      <c r="AB54" s="1029"/>
      <c r="AC54" s="1029"/>
      <c r="AD54" s="1029"/>
      <c r="AE54" s="1029"/>
      <c r="AF54" s="1029"/>
      <c r="AG54" s="1029"/>
      <c r="AH54" s="1029"/>
      <c r="AI54" s="1029"/>
      <c r="AJ54" s="1029"/>
      <c r="AK54" s="982"/>
      <c r="AL54" s="982"/>
      <c r="AM54" s="1029"/>
      <c r="AN54" s="1029"/>
      <c r="AO54" s="1029"/>
      <c r="AP54" s="1029"/>
      <c r="AQ54" s="1029"/>
      <c r="AR54" s="1029"/>
      <c r="AS54" s="1029"/>
      <c r="AT54" s="1029"/>
      <c r="AU54" s="1029"/>
      <c r="AV54" s="1029"/>
      <c r="AW54" s="1029"/>
      <c r="AX54" s="1029"/>
      <c r="AY54" s="1029"/>
      <c r="AZ54" s="1029"/>
      <c r="BA54" s="1029"/>
      <c r="BB54" s="1029"/>
      <c r="BC54" s="1029"/>
      <c r="BD54" s="1029"/>
      <c r="BE54" s="982"/>
      <c r="BF54" s="982"/>
      <c r="BG54" s="982"/>
      <c r="BH54" s="982"/>
      <c r="BI54" s="982"/>
      <c r="BJ54" s="982"/>
    </row>
    <row r="55" spans="1:62" s="984" customFormat="1" ht="18" customHeight="1" x14ac:dyDescent="0.25">
      <c r="A55" s="2248"/>
      <c r="B55" s="986" t="s">
        <v>1944</v>
      </c>
      <c r="C55" s="962" t="s">
        <v>49</v>
      </c>
      <c r="D55" s="967" t="s">
        <v>858</v>
      </c>
      <c r="E55" s="135">
        <v>120</v>
      </c>
      <c r="F55" s="963">
        <f t="shared" si="0"/>
        <v>120</v>
      </c>
      <c r="G55" s="135" t="s">
        <v>2004</v>
      </c>
      <c r="H55" s="968" t="s">
        <v>850</v>
      </c>
      <c r="I55" s="989" t="s">
        <v>203</v>
      </c>
      <c r="J55" s="989"/>
      <c r="K55" s="1029"/>
      <c r="L55" s="1029"/>
      <c r="M55" s="1029"/>
      <c r="N55" s="1029"/>
      <c r="O55" s="1029"/>
      <c r="P55" s="1029"/>
      <c r="Q55" s="1029"/>
      <c r="R55" s="1029"/>
      <c r="S55" s="1029"/>
      <c r="T55" s="1029"/>
      <c r="U55" s="1029">
        <v>12</v>
      </c>
      <c r="V55" s="1029">
        <v>24</v>
      </c>
      <c r="W55" s="1029">
        <v>24</v>
      </c>
      <c r="X55" s="1029">
        <v>24</v>
      </c>
      <c r="Y55" s="1029">
        <v>24</v>
      </c>
      <c r="Z55" s="1029">
        <v>12</v>
      </c>
      <c r="AA55" s="1029"/>
      <c r="AB55" s="1029"/>
      <c r="AC55" s="1029"/>
      <c r="AD55" s="1029"/>
      <c r="AE55" s="1029"/>
      <c r="AF55" s="1029"/>
      <c r="AG55" s="1029"/>
      <c r="AH55" s="1029"/>
      <c r="AI55" s="1029"/>
      <c r="AJ55" s="1029"/>
      <c r="AK55" s="982"/>
      <c r="AL55" s="982"/>
      <c r="AM55" s="1029"/>
      <c r="AN55" s="1029"/>
      <c r="AO55" s="1029"/>
      <c r="AP55" s="1029"/>
      <c r="AQ55" s="1029"/>
      <c r="AR55" s="1029"/>
      <c r="AS55" s="1029"/>
      <c r="AT55" s="1029"/>
      <c r="AU55" s="1029"/>
      <c r="AV55" s="1029"/>
      <c r="AW55" s="1029"/>
      <c r="AX55" s="1029"/>
      <c r="AY55" s="1029"/>
      <c r="AZ55" s="1029"/>
      <c r="BA55" s="1029"/>
      <c r="BB55" s="1029"/>
      <c r="BC55" s="1029"/>
      <c r="BD55" s="1029"/>
      <c r="BE55" s="982"/>
      <c r="BF55" s="982"/>
      <c r="BG55" s="982"/>
      <c r="BH55" s="982"/>
      <c r="BI55" s="982"/>
      <c r="BJ55" s="982"/>
    </row>
    <row r="56" spans="1:62" s="984" customFormat="1" ht="18" customHeight="1" x14ac:dyDescent="0.25">
      <c r="A56" s="2248"/>
      <c r="B56" s="986" t="s">
        <v>1944</v>
      </c>
      <c r="C56" s="962" t="s">
        <v>50</v>
      </c>
      <c r="D56" s="967" t="s">
        <v>859</v>
      </c>
      <c r="E56" s="135">
        <v>102</v>
      </c>
      <c r="F56" s="963">
        <f t="shared" si="0"/>
        <v>102</v>
      </c>
      <c r="G56" s="135" t="s">
        <v>2004</v>
      </c>
      <c r="H56" s="968" t="s">
        <v>312</v>
      </c>
      <c r="I56" s="989" t="s">
        <v>221</v>
      </c>
      <c r="J56" s="989"/>
      <c r="K56" s="1029">
        <v>32</v>
      </c>
      <c r="L56" s="1029">
        <v>32</v>
      </c>
      <c r="M56" s="1029">
        <v>38</v>
      </c>
      <c r="N56" s="1029"/>
      <c r="O56" s="1029"/>
      <c r="P56" s="1029"/>
      <c r="Q56" s="1029"/>
      <c r="R56" s="1029"/>
      <c r="S56" s="1029"/>
      <c r="T56" s="1029"/>
      <c r="U56" s="1029"/>
      <c r="V56" s="1029"/>
      <c r="W56" s="1029"/>
      <c r="X56" s="1029"/>
      <c r="Y56" s="1029"/>
      <c r="Z56" s="1029"/>
      <c r="AA56" s="1029"/>
      <c r="AB56" s="1029"/>
      <c r="AC56" s="1029"/>
      <c r="AD56" s="1029"/>
      <c r="AE56" s="1029"/>
      <c r="AF56" s="1029"/>
      <c r="AG56" s="1029"/>
      <c r="AH56" s="1029"/>
      <c r="AI56" s="1029"/>
      <c r="AJ56" s="1029"/>
      <c r="AK56" s="982"/>
      <c r="AL56" s="982"/>
      <c r="AM56" s="1029"/>
      <c r="AN56" s="1029"/>
      <c r="AO56" s="1029"/>
      <c r="AP56" s="1029"/>
      <c r="AQ56" s="1029"/>
      <c r="AR56" s="1029"/>
      <c r="AS56" s="1029"/>
      <c r="AT56" s="1029"/>
      <c r="AU56" s="1029"/>
      <c r="AV56" s="1029"/>
      <c r="AW56" s="1029"/>
      <c r="AX56" s="1029"/>
      <c r="AY56" s="1029"/>
      <c r="AZ56" s="1029"/>
      <c r="BA56" s="1029"/>
      <c r="BB56" s="1029"/>
      <c r="BC56" s="1029"/>
      <c r="BD56" s="1029"/>
      <c r="BE56" s="982"/>
      <c r="BF56" s="982"/>
      <c r="BG56" s="982"/>
      <c r="BH56" s="982"/>
      <c r="BI56" s="982"/>
      <c r="BJ56" s="982"/>
    </row>
    <row r="57" spans="1:62" s="984" customFormat="1" ht="18" customHeight="1" x14ac:dyDescent="0.25">
      <c r="A57" s="2248"/>
      <c r="B57" s="986" t="s">
        <v>1944</v>
      </c>
      <c r="C57" s="962" t="s">
        <v>68</v>
      </c>
      <c r="D57" s="967" t="s">
        <v>245</v>
      </c>
      <c r="E57" s="135">
        <v>180</v>
      </c>
      <c r="F57" s="963">
        <f t="shared" si="0"/>
        <v>180</v>
      </c>
      <c r="G57" s="135" t="s">
        <v>2004</v>
      </c>
      <c r="H57" s="968" t="s">
        <v>315</v>
      </c>
      <c r="I57" s="989" t="s">
        <v>200</v>
      </c>
      <c r="J57" s="989"/>
      <c r="K57" s="1029"/>
      <c r="L57" s="1029"/>
      <c r="M57" s="1029"/>
      <c r="N57" s="1029">
        <v>24</v>
      </c>
      <c r="O57" s="1029">
        <v>24</v>
      </c>
      <c r="P57" s="1029">
        <v>24</v>
      </c>
      <c r="Q57" s="1029">
        <v>24</v>
      </c>
      <c r="R57" s="1029">
        <v>24</v>
      </c>
      <c r="S57" s="1029">
        <v>24</v>
      </c>
      <c r="T57" s="1029">
        <v>24</v>
      </c>
      <c r="U57" s="1029">
        <v>12</v>
      </c>
      <c r="V57" s="1029"/>
      <c r="W57" s="1029"/>
      <c r="X57" s="1029"/>
      <c r="Y57" s="1029"/>
      <c r="Z57" s="1029"/>
      <c r="AA57" s="1029"/>
      <c r="AB57" s="1029"/>
      <c r="AC57" s="1029"/>
      <c r="AD57" s="1029"/>
      <c r="AE57" s="1029"/>
      <c r="AF57" s="1029"/>
      <c r="AG57" s="1029"/>
      <c r="AH57" s="1029"/>
      <c r="AI57" s="1029"/>
      <c r="AJ57" s="1029"/>
      <c r="AK57" s="982"/>
      <c r="AL57" s="982"/>
      <c r="AM57" s="1029"/>
      <c r="AN57" s="1029"/>
      <c r="AO57" s="1029"/>
      <c r="AP57" s="1029"/>
      <c r="AQ57" s="1029"/>
      <c r="AR57" s="1029"/>
      <c r="AS57" s="1029"/>
      <c r="AT57" s="1029"/>
      <c r="AU57" s="1029"/>
      <c r="AV57" s="1029"/>
      <c r="AW57" s="1029"/>
      <c r="AX57" s="1029"/>
      <c r="AY57" s="1029"/>
      <c r="AZ57" s="1029"/>
      <c r="BA57" s="1029"/>
      <c r="BB57" s="1029"/>
      <c r="BC57" s="1029"/>
      <c r="BD57" s="1029"/>
      <c r="BE57" s="982"/>
      <c r="BF57" s="982"/>
      <c r="BG57" s="982"/>
      <c r="BH57" s="982"/>
      <c r="BI57" s="982"/>
      <c r="BJ57" s="982"/>
    </row>
    <row r="58" spans="1:62" s="984" customFormat="1" ht="18" customHeight="1" x14ac:dyDescent="0.25">
      <c r="A58" s="2248"/>
      <c r="B58" s="986" t="s">
        <v>1944</v>
      </c>
      <c r="C58" s="962" t="s">
        <v>51</v>
      </c>
      <c r="D58" s="967" t="s">
        <v>246</v>
      </c>
      <c r="E58" s="135">
        <v>120</v>
      </c>
      <c r="F58" s="963">
        <f t="shared" si="0"/>
        <v>120</v>
      </c>
      <c r="G58" s="135" t="s">
        <v>2004</v>
      </c>
      <c r="H58" s="968" t="s">
        <v>377</v>
      </c>
      <c r="I58" s="989" t="s">
        <v>847</v>
      </c>
      <c r="J58" s="989"/>
      <c r="K58" s="1029"/>
      <c r="L58" s="1029"/>
      <c r="M58" s="1029"/>
      <c r="N58" s="1029"/>
      <c r="O58" s="1029"/>
      <c r="P58" s="1029"/>
      <c r="Q58" s="1029"/>
      <c r="R58" s="1029"/>
      <c r="S58" s="1029"/>
      <c r="T58" s="1029"/>
      <c r="U58" s="1029"/>
      <c r="V58" s="1029"/>
      <c r="W58" s="1029"/>
      <c r="X58" s="1029"/>
      <c r="Y58" s="1029"/>
      <c r="Z58" s="1029">
        <v>12</v>
      </c>
      <c r="AA58" s="1029">
        <v>24</v>
      </c>
      <c r="AB58" s="1029">
        <v>24</v>
      </c>
      <c r="AC58" s="1029">
        <v>24</v>
      </c>
      <c r="AD58" s="1029">
        <v>24</v>
      </c>
      <c r="AE58" s="1029">
        <v>12</v>
      </c>
      <c r="AF58" s="1029"/>
      <c r="AG58" s="1029"/>
      <c r="AH58" s="1029"/>
      <c r="AI58" s="1029"/>
      <c r="AJ58" s="1029"/>
      <c r="AK58" s="982"/>
      <c r="AL58" s="982"/>
      <c r="AM58" s="1029"/>
      <c r="AN58" s="1029"/>
      <c r="AO58" s="1029"/>
      <c r="AP58" s="1029"/>
      <c r="AQ58" s="1029"/>
      <c r="AR58" s="1029"/>
      <c r="AS58" s="1029"/>
      <c r="AT58" s="1029"/>
      <c r="AU58" s="1029"/>
      <c r="AV58" s="1029"/>
      <c r="AW58" s="1029"/>
      <c r="AX58" s="1029"/>
      <c r="AY58" s="1029"/>
      <c r="AZ58" s="1029"/>
      <c r="BA58" s="1029"/>
      <c r="BB58" s="1029"/>
      <c r="BC58" s="1029"/>
      <c r="BD58" s="1029"/>
      <c r="BE58" s="982"/>
      <c r="BF58" s="982"/>
      <c r="BG58" s="982"/>
      <c r="BH58" s="982"/>
      <c r="BI58" s="982"/>
      <c r="BJ58" s="982"/>
    </row>
    <row r="59" spans="1:62" s="984" customFormat="1" ht="18" customHeight="1" x14ac:dyDescent="0.25">
      <c r="A59" s="2248"/>
      <c r="B59" s="947" t="s">
        <v>1944</v>
      </c>
      <c r="C59" s="962" t="s">
        <v>83</v>
      </c>
      <c r="D59" s="967" t="s">
        <v>247</v>
      </c>
      <c r="E59" s="135">
        <v>44</v>
      </c>
      <c r="F59" s="963">
        <f t="shared" si="0"/>
        <v>44</v>
      </c>
      <c r="G59" s="135" t="s">
        <v>2004</v>
      </c>
      <c r="H59" s="968" t="s">
        <v>308</v>
      </c>
      <c r="I59" s="989" t="s">
        <v>178</v>
      </c>
      <c r="J59" s="989"/>
      <c r="K59" s="1029"/>
      <c r="L59" s="1029"/>
      <c r="M59" s="1029"/>
      <c r="N59" s="1029"/>
      <c r="O59" s="1029"/>
      <c r="P59" s="1029"/>
      <c r="Q59" s="1029"/>
      <c r="R59" s="1029"/>
      <c r="S59" s="1029"/>
      <c r="T59" s="1029"/>
      <c r="U59" s="1029"/>
      <c r="V59" s="1029"/>
      <c r="W59" s="1029"/>
      <c r="X59" s="1029"/>
      <c r="Y59" s="1029"/>
      <c r="Z59" s="1029"/>
      <c r="AA59" s="1029"/>
      <c r="AB59" s="1029"/>
      <c r="AC59" s="1029"/>
      <c r="AD59" s="1029"/>
      <c r="AE59" s="1029">
        <v>12</v>
      </c>
      <c r="AF59" s="1029">
        <v>24</v>
      </c>
      <c r="AG59" s="1029">
        <v>8</v>
      </c>
      <c r="AH59" s="1029"/>
      <c r="AI59" s="1029"/>
      <c r="AJ59" s="1029"/>
      <c r="AK59" s="982"/>
      <c r="AL59" s="982"/>
      <c r="AM59" s="1029"/>
      <c r="AN59" s="1029"/>
      <c r="AO59" s="1029"/>
      <c r="AP59" s="1029"/>
      <c r="AQ59" s="1029"/>
      <c r="AR59" s="1029"/>
      <c r="AS59" s="1029"/>
      <c r="AT59" s="1029"/>
      <c r="AU59" s="1029"/>
      <c r="AV59" s="1029"/>
      <c r="AW59" s="1029"/>
      <c r="AX59" s="1029"/>
      <c r="AY59" s="1029"/>
      <c r="AZ59" s="1029"/>
      <c r="BA59" s="1029"/>
      <c r="BB59" s="1029"/>
      <c r="BC59" s="1029"/>
      <c r="BD59" s="1029"/>
      <c r="BE59" s="982"/>
      <c r="BF59" s="982"/>
      <c r="BG59" s="982"/>
      <c r="BH59" s="982"/>
      <c r="BI59" s="982"/>
      <c r="BJ59" s="982"/>
    </row>
    <row r="60" spans="1:62" s="984" customFormat="1" ht="18" customHeight="1" x14ac:dyDescent="0.25">
      <c r="A60" s="2248"/>
      <c r="B60" s="947" t="s">
        <v>1944</v>
      </c>
      <c r="C60" s="962" t="s">
        <v>88</v>
      </c>
      <c r="D60" s="967" t="s">
        <v>1933</v>
      </c>
      <c r="E60" s="135">
        <v>150</v>
      </c>
      <c r="F60" s="963">
        <f t="shared" si="0"/>
        <v>150</v>
      </c>
      <c r="G60" s="135" t="s">
        <v>2004</v>
      </c>
      <c r="H60" s="968" t="s">
        <v>377</v>
      </c>
      <c r="I60" s="989" t="s">
        <v>847</v>
      </c>
      <c r="J60" s="989"/>
      <c r="K60" s="1029"/>
      <c r="L60" s="1029"/>
      <c r="M60" s="1029"/>
      <c r="N60" s="1029"/>
      <c r="O60" s="1029"/>
      <c r="P60" s="1029"/>
      <c r="Q60" s="1029"/>
      <c r="R60" s="1029"/>
      <c r="S60" s="1029"/>
      <c r="T60" s="1029"/>
      <c r="U60" s="1029"/>
      <c r="V60" s="1029"/>
      <c r="W60" s="1029"/>
      <c r="X60" s="1029"/>
      <c r="Y60" s="1029"/>
      <c r="Z60" s="1029"/>
      <c r="AA60" s="1029"/>
      <c r="AB60" s="1029"/>
      <c r="AC60" s="1029"/>
      <c r="AD60" s="1029"/>
      <c r="AE60" s="1029"/>
      <c r="AF60" s="1029"/>
      <c r="AG60" s="1029">
        <v>16</v>
      </c>
      <c r="AH60" s="1029">
        <v>24</v>
      </c>
      <c r="AI60" s="1029">
        <v>24</v>
      </c>
      <c r="AJ60" s="1029">
        <v>24</v>
      </c>
      <c r="AK60" s="982"/>
      <c r="AL60" s="982"/>
      <c r="AM60" s="1029">
        <v>24</v>
      </c>
      <c r="AN60" s="1029">
        <v>24</v>
      </c>
      <c r="AO60" s="1029">
        <v>14</v>
      </c>
      <c r="AP60" s="1029"/>
      <c r="AQ60" s="1029"/>
      <c r="AR60" s="1029"/>
      <c r="AS60" s="1029"/>
      <c r="AT60" s="1029"/>
      <c r="AU60" s="1029"/>
      <c r="AV60" s="1029"/>
      <c r="AW60" s="1029"/>
      <c r="AX60" s="1029"/>
      <c r="AY60" s="1029"/>
      <c r="AZ60" s="1029"/>
      <c r="BA60" s="1029"/>
      <c r="BB60" s="1029"/>
      <c r="BC60" s="1029"/>
      <c r="BD60" s="1029"/>
      <c r="BE60" s="982"/>
      <c r="BF60" s="982"/>
      <c r="BG60" s="982"/>
      <c r="BH60" s="982"/>
      <c r="BI60" s="982"/>
      <c r="BJ60" s="982"/>
    </row>
    <row r="61" spans="1:62" s="984" customFormat="1" ht="18" customHeight="1" x14ac:dyDescent="0.25">
      <c r="A61" s="2248"/>
      <c r="B61" s="947" t="s">
        <v>1944</v>
      </c>
      <c r="C61" s="962" t="s">
        <v>88</v>
      </c>
      <c r="D61" s="967" t="s">
        <v>1933</v>
      </c>
      <c r="E61" s="135">
        <v>150</v>
      </c>
      <c r="F61" s="963">
        <f t="shared" si="0"/>
        <v>150</v>
      </c>
      <c r="G61" s="135" t="s">
        <v>2004</v>
      </c>
      <c r="H61" s="968" t="s">
        <v>314</v>
      </c>
      <c r="I61" s="1026" t="s">
        <v>211</v>
      </c>
      <c r="J61" s="1026"/>
      <c r="K61" s="1029"/>
      <c r="L61" s="1029"/>
      <c r="M61" s="1029"/>
      <c r="N61" s="1029"/>
      <c r="O61" s="1029"/>
      <c r="P61" s="1029"/>
      <c r="Q61" s="1029"/>
      <c r="R61" s="1029"/>
      <c r="S61" s="1029"/>
      <c r="T61" s="1029"/>
      <c r="U61" s="1029"/>
      <c r="V61" s="1029"/>
      <c r="W61" s="1029"/>
      <c r="X61" s="1029"/>
      <c r="Y61" s="1029"/>
      <c r="Z61" s="1029"/>
      <c r="AA61" s="1029"/>
      <c r="AB61" s="1029"/>
      <c r="AC61" s="1029"/>
      <c r="AD61" s="1029"/>
      <c r="AE61" s="1029"/>
      <c r="AF61" s="1029"/>
      <c r="AG61" s="1029"/>
      <c r="AH61" s="1029"/>
      <c r="AI61" s="1029"/>
      <c r="AJ61" s="1029"/>
      <c r="AK61" s="982"/>
      <c r="AL61" s="982"/>
      <c r="AM61" s="1029"/>
      <c r="AN61" s="1029"/>
      <c r="AO61" s="1029">
        <v>10</v>
      </c>
      <c r="AP61" s="1029">
        <v>24</v>
      </c>
      <c r="AQ61" s="1029">
        <v>24</v>
      </c>
      <c r="AR61" s="1029">
        <v>24</v>
      </c>
      <c r="AS61" s="1029">
        <v>24</v>
      </c>
      <c r="AT61" s="1029">
        <v>24</v>
      </c>
      <c r="AU61" s="1029">
        <v>20</v>
      </c>
      <c r="AV61" s="1029"/>
      <c r="AW61" s="1029"/>
      <c r="AX61" s="1029"/>
      <c r="AY61" s="1029"/>
      <c r="AZ61" s="1029"/>
      <c r="BA61" s="1029"/>
      <c r="BB61" s="1029"/>
      <c r="BC61" s="1029"/>
      <c r="BD61" s="1029"/>
      <c r="BE61" s="982"/>
      <c r="BF61" s="982"/>
      <c r="BG61" s="982"/>
      <c r="BH61" s="982"/>
      <c r="BI61" s="982"/>
      <c r="BJ61" s="982"/>
    </row>
    <row r="62" spans="1:62" s="984" customFormat="1" ht="18" customHeight="1" x14ac:dyDescent="0.25">
      <c r="A62" s="2248"/>
      <c r="B62" s="947" t="s">
        <v>1944</v>
      </c>
      <c r="C62" s="962" t="s">
        <v>72</v>
      </c>
      <c r="D62" s="967" t="s">
        <v>1937</v>
      </c>
      <c r="E62" s="135">
        <v>300</v>
      </c>
      <c r="F62" s="963">
        <f>SUM(K62:BJ62)</f>
        <v>144</v>
      </c>
      <c r="G62" s="135" t="s">
        <v>2004</v>
      </c>
      <c r="H62" s="968" t="s">
        <v>320</v>
      </c>
      <c r="I62" s="989" t="s">
        <v>249</v>
      </c>
      <c r="J62" s="989"/>
      <c r="K62" s="952"/>
      <c r="L62" s="952"/>
      <c r="M62" s="952"/>
      <c r="N62" s="965"/>
      <c r="O62" s="965"/>
      <c r="P62" s="952"/>
      <c r="Q62" s="952"/>
      <c r="R62" s="965"/>
      <c r="S62" s="965"/>
      <c r="T62" s="965"/>
      <c r="U62" s="965"/>
      <c r="V62" s="965"/>
      <c r="W62" s="965"/>
      <c r="X62" s="965"/>
      <c r="Y62" s="965"/>
      <c r="Z62" s="965"/>
      <c r="AA62" s="965"/>
      <c r="AB62" s="965"/>
      <c r="AC62" s="965"/>
      <c r="AD62" s="965"/>
      <c r="AE62" s="965"/>
      <c r="AF62" s="965"/>
      <c r="AG62" s="965"/>
      <c r="AH62" s="965"/>
      <c r="AI62" s="965"/>
      <c r="AJ62" s="965"/>
      <c r="AK62" s="966"/>
      <c r="AL62" s="966"/>
      <c r="AM62" s="965"/>
      <c r="AN62" s="965"/>
      <c r="AO62" s="965"/>
      <c r="AP62" s="965"/>
      <c r="AQ62" s="965"/>
      <c r="AR62" s="965"/>
      <c r="AS62" s="965"/>
      <c r="AT62" s="965"/>
      <c r="AU62" s="965"/>
      <c r="AV62" s="1029">
        <v>24</v>
      </c>
      <c r="AW62" s="1029">
        <v>24</v>
      </c>
      <c r="AX62" s="1029">
        <v>24</v>
      </c>
      <c r="AY62" s="1029">
        <v>24</v>
      </c>
      <c r="AZ62" s="1029">
        <v>24</v>
      </c>
      <c r="BA62" s="1029">
        <v>24</v>
      </c>
      <c r="BB62" s="1029"/>
      <c r="BC62" s="1029"/>
      <c r="BD62" s="1029"/>
      <c r="BE62" s="982"/>
      <c r="BF62" s="982"/>
      <c r="BG62" s="982"/>
      <c r="BH62" s="982"/>
      <c r="BI62" s="982"/>
      <c r="BJ62" s="982"/>
    </row>
    <row r="63" spans="1:62" s="954" customFormat="1" ht="17.25" customHeight="1" x14ac:dyDescent="0.25">
      <c r="A63" s="2248"/>
      <c r="B63" s="947" t="s">
        <v>1944</v>
      </c>
      <c r="C63" s="962" t="s">
        <v>32</v>
      </c>
      <c r="D63" s="967" t="s">
        <v>1943</v>
      </c>
      <c r="E63" s="135">
        <v>270</v>
      </c>
      <c r="F63" s="963">
        <f t="shared" si="0"/>
        <v>0</v>
      </c>
      <c r="G63" s="135"/>
      <c r="H63" s="968"/>
      <c r="I63" s="987"/>
      <c r="J63" s="987"/>
      <c r="K63" s="952"/>
      <c r="L63" s="952"/>
      <c r="M63" s="952"/>
      <c r="N63" s="965"/>
      <c r="O63" s="965"/>
      <c r="P63" s="952"/>
      <c r="Q63" s="952"/>
      <c r="R63" s="965"/>
      <c r="S63" s="965"/>
      <c r="T63" s="965"/>
      <c r="U63" s="965"/>
      <c r="V63" s="965"/>
      <c r="W63" s="965"/>
      <c r="X63" s="965"/>
      <c r="Y63" s="965"/>
      <c r="Z63" s="965"/>
      <c r="AA63" s="965"/>
      <c r="AB63" s="965"/>
      <c r="AC63" s="965"/>
      <c r="AD63" s="965"/>
      <c r="AE63" s="965"/>
      <c r="AF63" s="965"/>
      <c r="AG63" s="965"/>
      <c r="AH63" s="965"/>
      <c r="AI63" s="965"/>
      <c r="AJ63" s="965"/>
      <c r="AK63" s="966"/>
      <c r="AL63" s="966"/>
      <c r="AM63" s="965"/>
      <c r="AN63" s="965"/>
      <c r="AO63" s="965"/>
      <c r="AP63" s="965"/>
      <c r="AQ63" s="965"/>
      <c r="AR63" s="965"/>
      <c r="AS63" s="965"/>
      <c r="AT63" s="965"/>
      <c r="AU63" s="965"/>
      <c r="AV63" s="1029"/>
      <c r="AW63" s="1029"/>
      <c r="AX63" s="1029"/>
      <c r="AY63" s="1029"/>
      <c r="AZ63" s="1029"/>
      <c r="BA63" s="1029"/>
      <c r="BB63" s="1609" t="s">
        <v>3</v>
      </c>
      <c r="BC63" s="1609" t="s">
        <v>3</v>
      </c>
      <c r="BD63" s="1609" t="s">
        <v>3</v>
      </c>
      <c r="BE63" s="1605" t="s">
        <v>3</v>
      </c>
      <c r="BF63" s="1605" t="s">
        <v>3</v>
      </c>
      <c r="BG63" s="1605" t="s">
        <v>3</v>
      </c>
      <c r="BH63" s="1605" t="s">
        <v>3</v>
      </c>
      <c r="BI63" s="1605" t="s">
        <v>3</v>
      </c>
      <c r="BJ63" s="1605" t="s">
        <v>3</v>
      </c>
    </row>
    <row r="64" spans="1:62" s="984" customFormat="1" ht="24" customHeight="1" x14ac:dyDescent="0.2">
      <c r="A64" s="2249"/>
      <c r="B64" s="978" t="s">
        <v>1783</v>
      </c>
      <c r="C64" s="979"/>
      <c r="D64" s="979" t="s">
        <v>843</v>
      </c>
      <c r="E64" s="979">
        <f>SUM(E55:E63)</f>
        <v>1436</v>
      </c>
      <c r="F64" s="979">
        <f>SUM(F53:F63)</f>
        <v>1130</v>
      </c>
      <c r="G64" s="979"/>
      <c r="H64" s="980"/>
      <c r="I64" s="980"/>
      <c r="J64" s="980"/>
      <c r="K64" s="981">
        <f>SUM(K53:K63)</f>
        <v>32</v>
      </c>
      <c r="L64" s="981">
        <f>SUM(L53:L63)</f>
        <v>32</v>
      </c>
      <c r="M64" s="981">
        <f t="shared" ref="M64:BJ64" si="44">SUM(M53:M63)</f>
        <v>38</v>
      </c>
      <c r="N64" s="981">
        <f t="shared" si="44"/>
        <v>24</v>
      </c>
      <c r="O64" s="981">
        <f>SUM(O53:O63)</f>
        <v>24</v>
      </c>
      <c r="P64" s="981">
        <f t="shared" si="44"/>
        <v>24</v>
      </c>
      <c r="Q64" s="981">
        <f t="shared" si="44"/>
        <v>24</v>
      </c>
      <c r="R64" s="981">
        <f t="shared" si="44"/>
        <v>24</v>
      </c>
      <c r="S64" s="981">
        <f t="shared" si="44"/>
        <v>44</v>
      </c>
      <c r="T64" s="981">
        <f t="shared" si="44"/>
        <v>44</v>
      </c>
      <c r="U64" s="981">
        <f t="shared" si="44"/>
        <v>44</v>
      </c>
      <c r="V64" s="981">
        <f t="shared" si="44"/>
        <v>24</v>
      </c>
      <c r="W64" s="981">
        <f t="shared" si="44"/>
        <v>24</v>
      </c>
      <c r="X64" s="981">
        <f t="shared" si="44"/>
        <v>24</v>
      </c>
      <c r="Y64" s="981">
        <f t="shared" si="44"/>
        <v>24</v>
      </c>
      <c r="Z64" s="981">
        <f t="shared" si="44"/>
        <v>24</v>
      </c>
      <c r="AA64" s="981">
        <f t="shared" si="44"/>
        <v>24</v>
      </c>
      <c r="AB64" s="981">
        <f t="shared" si="44"/>
        <v>24</v>
      </c>
      <c r="AC64" s="981">
        <f t="shared" si="44"/>
        <v>24</v>
      </c>
      <c r="AD64" s="981">
        <f t="shared" si="44"/>
        <v>24</v>
      </c>
      <c r="AE64" s="981">
        <f t="shared" si="44"/>
        <v>24</v>
      </c>
      <c r="AF64" s="981">
        <f t="shared" si="44"/>
        <v>24</v>
      </c>
      <c r="AG64" s="981">
        <f t="shared" si="44"/>
        <v>24</v>
      </c>
      <c r="AH64" s="981">
        <f t="shared" si="44"/>
        <v>24</v>
      </c>
      <c r="AI64" s="981">
        <f t="shared" si="44"/>
        <v>24</v>
      </c>
      <c r="AJ64" s="981">
        <f t="shared" si="44"/>
        <v>24</v>
      </c>
      <c r="AK64" s="981">
        <f t="shared" si="44"/>
        <v>0</v>
      </c>
      <c r="AL64" s="981">
        <f t="shared" si="44"/>
        <v>0</v>
      </c>
      <c r="AM64" s="981">
        <f t="shared" si="44"/>
        <v>44</v>
      </c>
      <c r="AN64" s="981">
        <f t="shared" si="44"/>
        <v>44</v>
      </c>
      <c r="AO64" s="981">
        <f t="shared" si="44"/>
        <v>44</v>
      </c>
      <c r="AP64" s="981">
        <f t="shared" si="44"/>
        <v>24</v>
      </c>
      <c r="AQ64" s="981">
        <f t="shared" si="44"/>
        <v>24</v>
      </c>
      <c r="AR64" s="981">
        <f t="shared" si="44"/>
        <v>24</v>
      </c>
      <c r="AS64" s="981">
        <f t="shared" si="44"/>
        <v>24</v>
      </c>
      <c r="AT64" s="981">
        <f t="shared" si="44"/>
        <v>24</v>
      </c>
      <c r="AU64" s="981">
        <f t="shared" si="44"/>
        <v>20</v>
      </c>
      <c r="AV64" s="981">
        <f t="shared" si="44"/>
        <v>24</v>
      </c>
      <c r="AW64" s="981">
        <f t="shared" si="44"/>
        <v>24</v>
      </c>
      <c r="AX64" s="981">
        <f t="shared" si="44"/>
        <v>24</v>
      </c>
      <c r="AY64" s="981">
        <f t="shared" si="44"/>
        <v>24</v>
      </c>
      <c r="AZ64" s="981">
        <f t="shared" si="44"/>
        <v>24</v>
      </c>
      <c r="BA64" s="981">
        <f t="shared" si="44"/>
        <v>24</v>
      </c>
      <c r="BB64" s="981">
        <f t="shared" si="44"/>
        <v>0</v>
      </c>
      <c r="BC64" s="981">
        <f t="shared" si="44"/>
        <v>0</v>
      </c>
      <c r="BD64" s="981">
        <f t="shared" si="44"/>
        <v>0</v>
      </c>
      <c r="BE64" s="981">
        <f t="shared" si="44"/>
        <v>0</v>
      </c>
      <c r="BF64" s="981">
        <f t="shared" si="44"/>
        <v>0</v>
      </c>
      <c r="BG64" s="981">
        <f t="shared" si="44"/>
        <v>0</v>
      </c>
      <c r="BH64" s="981">
        <f t="shared" si="44"/>
        <v>0</v>
      </c>
      <c r="BI64" s="981">
        <f t="shared" si="44"/>
        <v>0</v>
      </c>
      <c r="BJ64" s="981">
        <f t="shared" si="44"/>
        <v>0</v>
      </c>
    </row>
    <row r="65" spans="1:62" s="984" customFormat="1" ht="20.25" customHeight="1" x14ac:dyDescent="0.2">
      <c r="A65" s="2277">
        <v>8</v>
      </c>
      <c r="B65" s="986" t="s">
        <v>1945</v>
      </c>
      <c r="C65" s="1027" t="s">
        <v>91</v>
      </c>
      <c r="D65" s="967" t="s">
        <v>1941</v>
      </c>
      <c r="E65" s="1027"/>
      <c r="F65" s="963">
        <f t="shared" si="0"/>
        <v>60</v>
      </c>
      <c r="G65" s="948" t="s">
        <v>2004</v>
      </c>
      <c r="H65" s="1566" t="s">
        <v>325</v>
      </c>
      <c r="I65" s="1566" t="s">
        <v>346</v>
      </c>
      <c r="J65" s="1566"/>
      <c r="K65" s="1029"/>
      <c r="L65" s="1029"/>
      <c r="M65" s="1029"/>
      <c r="N65" s="1029"/>
      <c r="O65" s="1029"/>
      <c r="P65" s="1029"/>
      <c r="Q65" s="1029"/>
      <c r="R65" s="1029"/>
      <c r="S65" s="1029"/>
      <c r="T65" s="1029"/>
      <c r="U65" s="1029"/>
      <c r="V65" s="1029"/>
      <c r="W65" s="1029"/>
      <c r="X65" s="1029"/>
      <c r="Y65" s="1029"/>
      <c r="Z65" s="1029"/>
      <c r="AA65" s="1029"/>
      <c r="AB65" s="1029"/>
      <c r="AC65" s="1029"/>
      <c r="AD65" s="1029"/>
      <c r="AE65" s="1029"/>
      <c r="AF65" s="1029"/>
      <c r="AG65" s="1029"/>
      <c r="AH65" s="1029"/>
      <c r="AI65" s="1029"/>
      <c r="AJ65" s="1029"/>
      <c r="AK65" s="982"/>
      <c r="AL65" s="982"/>
      <c r="AP65" s="1029"/>
      <c r="AQ65" s="1029"/>
      <c r="AR65" s="1029"/>
      <c r="AS65" s="1029"/>
      <c r="AT65" s="1029"/>
      <c r="AU65" s="1029"/>
      <c r="AV65" s="1029"/>
      <c r="AW65" s="1029">
        <v>20</v>
      </c>
      <c r="AX65" s="1029">
        <v>20</v>
      </c>
      <c r="AY65" s="1029">
        <v>20</v>
      </c>
      <c r="AZ65" s="1029"/>
      <c r="BA65" s="1029"/>
      <c r="BB65" s="1029"/>
      <c r="BC65" s="1029"/>
      <c r="BD65" s="1029"/>
      <c r="BE65" s="982"/>
      <c r="BF65" s="982"/>
      <c r="BG65" s="982"/>
      <c r="BH65" s="982"/>
      <c r="BI65" s="982"/>
      <c r="BJ65" s="982"/>
    </row>
    <row r="66" spans="1:62" s="984" customFormat="1" ht="20.25" customHeight="1" x14ac:dyDescent="0.2">
      <c r="A66" s="2278"/>
      <c r="B66" s="986" t="s">
        <v>1945</v>
      </c>
      <c r="C66" s="1027" t="s">
        <v>170</v>
      </c>
      <c r="D66" s="967" t="s">
        <v>1942</v>
      </c>
      <c r="E66" s="1027"/>
      <c r="F66" s="963">
        <f t="shared" si="0"/>
        <v>60</v>
      </c>
      <c r="G66" s="948" t="s">
        <v>2438</v>
      </c>
      <c r="H66" s="1566" t="s">
        <v>349</v>
      </c>
      <c r="I66" s="1566" t="s">
        <v>348</v>
      </c>
      <c r="J66" s="1566"/>
      <c r="K66" s="1029"/>
      <c r="L66" s="1029"/>
      <c r="M66" s="1029"/>
      <c r="N66" s="1029"/>
      <c r="O66" s="1029"/>
      <c r="P66" s="1029"/>
      <c r="Q66" s="1029"/>
      <c r="R66" s="1029"/>
      <c r="S66" s="1612"/>
      <c r="T66" s="1612"/>
      <c r="U66" s="1612"/>
      <c r="V66" s="1029">
        <v>20</v>
      </c>
      <c r="W66" s="1029">
        <v>20</v>
      </c>
      <c r="X66" s="1029">
        <v>20</v>
      </c>
      <c r="Y66" s="1029"/>
      <c r="Z66" s="1029"/>
      <c r="AA66" s="1029"/>
      <c r="AB66" s="1029"/>
      <c r="AC66" s="1029"/>
      <c r="AD66" s="1029"/>
      <c r="AE66" s="1029"/>
      <c r="AF66" s="1029"/>
      <c r="AG66" s="1029"/>
      <c r="AH66" s="1029"/>
      <c r="AI66" s="1029"/>
      <c r="AJ66" s="1029"/>
      <c r="AK66" s="982"/>
      <c r="AL66" s="982"/>
      <c r="AM66" s="1029"/>
      <c r="AN66" s="1029"/>
      <c r="AO66" s="1029"/>
      <c r="AP66" s="1029"/>
      <c r="AQ66" s="1029"/>
      <c r="AR66" s="1029"/>
      <c r="AS66" s="1029"/>
      <c r="AT66" s="1029"/>
      <c r="AU66" s="1029"/>
      <c r="AV66" s="1029"/>
      <c r="AW66" s="1029"/>
      <c r="AX66" s="1029"/>
      <c r="AY66" s="1029"/>
      <c r="AZ66" s="1029"/>
      <c r="BA66" s="1029"/>
      <c r="BB66" s="1029"/>
      <c r="BC66" s="1029"/>
      <c r="BD66" s="1029"/>
      <c r="BE66" s="982"/>
      <c r="BF66" s="982"/>
      <c r="BG66" s="982"/>
      <c r="BH66" s="982"/>
      <c r="BI66" s="982"/>
      <c r="BJ66" s="982"/>
    </row>
    <row r="67" spans="1:62" s="984" customFormat="1" ht="20.25" customHeight="1" x14ac:dyDescent="0.2">
      <c r="A67" s="2278"/>
      <c r="B67" s="986" t="s">
        <v>1945</v>
      </c>
      <c r="C67" s="1027" t="s">
        <v>170</v>
      </c>
      <c r="D67" s="967" t="s">
        <v>1942</v>
      </c>
      <c r="E67" s="1027"/>
      <c r="F67" s="963">
        <f t="shared" si="0"/>
        <v>60</v>
      </c>
      <c r="G67" s="948" t="s">
        <v>2439</v>
      </c>
      <c r="H67" s="1566" t="s">
        <v>361</v>
      </c>
      <c r="I67" s="1566" t="s">
        <v>360</v>
      </c>
      <c r="J67" s="1566"/>
      <c r="K67" s="1029"/>
      <c r="L67" s="1029"/>
      <c r="M67" s="1029"/>
      <c r="N67" s="1029"/>
      <c r="O67" s="1029"/>
      <c r="P67" s="1029"/>
      <c r="Q67" s="1029"/>
      <c r="R67" s="1029"/>
      <c r="S67" s="1612"/>
      <c r="T67" s="1612"/>
      <c r="U67" s="1612"/>
      <c r="V67" s="1029">
        <v>20</v>
      </c>
      <c r="W67" s="1029">
        <v>20</v>
      </c>
      <c r="X67" s="1029">
        <v>20</v>
      </c>
      <c r="Y67" s="1029"/>
      <c r="Z67" s="1029"/>
      <c r="AA67" s="1029"/>
      <c r="AB67" s="1029"/>
      <c r="AC67" s="1029"/>
      <c r="AD67" s="1029"/>
      <c r="AE67" s="1029"/>
      <c r="AF67" s="1029"/>
      <c r="AG67" s="1029"/>
      <c r="AH67" s="1029"/>
      <c r="AI67" s="1029"/>
      <c r="AJ67" s="1029"/>
      <c r="AK67" s="982"/>
      <c r="AL67" s="982"/>
      <c r="AM67" s="1029"/>
      <c r="AN67" s="1029"/>
      <c r="AO67" s="1029"/>
      <c r="AP67" s="1029"/>
      <c r="AQ67" s="1029"/>
      <c r="AR67" s="1029"/>
      <c r="AS67" s="1029"/>
      <c r="AT67" s="1029"/>
      <c r="AU67" s="1029"/>
      <c r="AV67" s="1029"/>
      <c r="AW67" s="1029"/>
      <c r="AX67" s="1029"/>
      <c r="AY67" s="1029"/>
      <c r="AZ67" s="1029"/>
      <c r="BA67" s="1029"/>
      <c r="BB67" s="1029"/>
      <c r="BC67" s="1029"/>
      <c r="BD67" s="1029"/>
      <c r="BE67" s="982"/>
      <c r="BF67" s="982"/>
      <c r="BG67" s="982"/>
      <c r="BH67" s="982"/>
      <c r="BI67" s="982"/>
      <c r="BJ67" s="982"/>
    </row>
    <row r="68" spans="1:62" s="984" customFormat="1" ht="18" customHeight="1" x14ac:dyDescent="0.25">
      <c r="A68" s="2278"/>
      <c r="B68" s="986" t="s">
        <v>1945</v>
      </c>
      <c r="C68" s="962" t="s">
        <v>49</v>
      </c>
      <c r="D68" s="892" t="s">
        <v>858</v>
      </c>
      <c r="E68" s="135">
        <v>120</v>
      </c>
      <c r="F68" s="963">
        <f t="shared" si="0"/>
        <v>120</v>
      </c>
      <c r="G68" s="135" t="s">
        <v>2004</v>
      </c>
      <c r="H68" s="1025" t="s">
        <v>317</v>
      </c>
      <c r="I68" s="135" t="s">
        <v>184</v>
      </c>
      <c r="J68" s="135"/>
      <c r="K68" s="1029"/>
      <c r="L68" s="1029"/>
      <c r="M68" s="1029"/>
      <c r="N68" s="1029"/>
      <c r="O68" s="1029"/>
      <c r="P68" s="1029"/>
      <c r="Q68" s="1029">
        <v>20</v>
      </c>
      <c r="R68" s="1029">
        <v>24</v>
      </c>
      <c r="S68" s="1029">
        <v>24</v>
      </c>
      <c r="T68" s="1029">
        <v>24</v>
      </c>
      <c r="U68" s="1029">
        <v>24</v>
      </c>
      <c r="V68" s="1029">
        <v>4</v>
      </c>
      <c r="W68" s="1029"/>
      <c r="X68" s="1029"/>
      <c r="Y68" s="1029"/>
      <c r="Z68" s="1029"/>
      <c r="AA68" s="1029"/>
      <c r="AB68" s="1029"/>
      <c r="AC68" s="1029"/>
      <c r="AD68" s="1029"/>
      <c r="AE68" s="1029"/>
      <c r="AF68" s="1029"/>
      <c r="AG68" s="1029"/>
      <c r="AH68" s="1029"/>
      <c r="AI68" s="1029"/>
      <c r="AJ68" s="1029"/>
      <c r="AK68" s="982"/>
      <c r="AL68" s="982"/>
      <c r="AM68" s="1029"/>
      <c r="AN68" s="1029"/>
      <c r="AO68" s="1029"/>
      <c r="AP68" s="1029"/>
      <c r="AQ68" s="1029"/>
      <c r="AR68" s="1029"/>
      <c r="AS68" s="1029"/>
      <c r="AT68" s="1029"/>
      <c r="AU68" s="1029"/>
      <c r="AV68" s="1029"/>
      <c r="AW68" s="1029"/>
      <c r="AX68" s="1029"/>
      <c r="AY68" s="1029"/>
      <c r="AZ68" s="1029"/>
      <c r="BA68" s="1029"/>
      <c r="BB68" s="1029"/>
      <c r="BC68" s="1029"/>
      <c r="BD68" s="1029"/>
      <c r="BE68" s="982"/>
      <c r="BF68" s="982"/>
      <c r="BG68" s="982"/>
      <c r="BH68" s="982"/>
      <c r="BI68" s="982"/>
      <c r="BJ68" s="982"/>
    </row>
    <row r="69" spans="1:62" s="984" customFormat="1" ht="18" customHeight="1" x14ac:dyDescent="0.25">
      <c r="A69" s="2278"/>
      <c r="B69" s="986" t="s">
        <v>1945</v>
      </c>
      <c r="C69" s="990" t="s">
        <v>50</v>
      </c>
      <c r="D69" s="967" t="s">
        <v>859</v>
      </c>
      <c r="E69" s="135">
        <v>172</v>
      </c>
      <c r="F69" s="963">
        <f t="shared" si="0"/>
        <v>172</v>
      </c>
      <c r="G69" s="135" t="s">
        <v>2004</v>
      </c>
      <c r="H69" s="968" t="s">
        <v>319</v>
      </c>
      <c r="I69" s="135" t="s">
        <v>257</v>
      </c>
      <c r="J69" s="135"/>
      <c r="K69" s="1029">
        <v>32</v>
      </c>
      <c r="L69" s="1029">
        <v>32</v>
      </c>
      <c r="M69" s="1029">
        <v>32</v>
      </c>
      <c r="N69" s="1029">
        <v>24</v>
      </c>
      <c r="O69" s="1029">
        <v>24</v>
      </c>
      <c r="P69" s="1029">
        <v>24</v>
      </c>
      <c r="Q69" s="1029">
        <v>4</v>
      </c>
      <c r="R69" s="1029"/>
      <c r="S69" s="1029"/>
      <c r="T69" s="1029"/>
      <c r="U69" s="1029"/>
      <c r="V69" s="1029"/>
      <c r="W69" s="1029"/>
      <c r="X69" s="1029"/>
      <c r="Y69" s="1029"/>
      <c r="Z69" s="1029"/>
      <c r="AA69" s="1029"/>
      <c r="AB69" s="1029"/>
      <c r="AC69" s="1029"/>
      <c r="AD69" s="1029"/>
      <c r="AE69" s="1029"/>
      <c r="AF69" s="1029"/>
      <c r="AG69" s="1029"/>
      <c r="AH69" s="1029"/>
      <c r="AI69" s="1029"/>
      <c r="AJ69" s="1029"/>
      <c r="AK69" s="982"/>
      <c r="AL69" s="982"/>
      <c r="AM69" s="1029"/>
      <c r="AN69" s="1029"/>
      <c r="AO69" s="1029"/>
      <c r="AP69" s="1029"/>
      <c r="AQ69" s="1029"/>
      <c r="AR69" s="1029"/>
      <c r="AS69" s="1029"/>
      <c r="AT69" s="1029"/>
      <c r="AU69" s="1029"/>
      <c r="AV69" s="1029"/>
      <c r="AW69" s="1029"/>
      <c r="AX69" s="1029"/>
      <c r="AY69" s="1029"/>
      <c r="AZ69" s="1029"/>
      <c r="BA69" s="1029"/>
      <c r="BB69" s="1029"/>
      <c r="BC69" s="1029"/>
      <c r="BD69" s="1029"/>
      <c r="BE69" s="982"/>
      <c r="BF69" s="982"/>
      <c r="BG69" s="982"/>
      <c r="BH69" s="982"/>
      <c r="BI69" s="982"/>
      <c r="BJ69" s="982"/>
    </row>
    <row r="70" spans="1:62" s="984" customFormat="1" ht="18" customHeight="1" x14ac:dyDescent="0.25">
      <c r="A70" s="2278"/>
      <c r="B70" s="986" t="s">
        <v>1945</v>
      </c>
      <c r="C70" s="990" t="s">
        <v>68</v>
      </c>
      <c r="D70" s="967" t="s">
        <v>245</v>
      </c>
      <c r="E70" s="135">
        <v>180</v>
      </c>
      <c r="F70" s="963">
        <f t="shared" si="0"/>
        <v>180</v>
      </c>
      <c r="G70" s="135" t="s">
        <v>2004</v>
      </c>
      <c r="H70" s="968" t="s">
        <v>315</v>
      </c>
      <c r="I70" s="135" t="s">
        <v>200</v>
      </c>
      <c r="J70" s="135"/>
      <c r="K70" s="1029"/>
      <c r="L70" s="1029"/>
      <c r="M70" s="1029"/>
      <c r="N70" s="1029"/>
      <c r="O70" s="1029"/>
      <c r="P70" s="1029"/>
      <c r="Q70" s="1029"/>
      <c r="R70" s="1029"/>
      <c r="S70" s="1029"/>
      <c r="T70" s="1029"/>
      <c r="U70" s="1029"/>
      <c r="V70" s="1029">
        <v>20</v>
      </c>
      <c r="W70" s="1029">
        <v>24</v>
      </c>
      <c r="X70" s="1029">
        <v>24</v>
      </c>
      <c r="Y70" s="1029">
        <v>24</v>
      </c>
      <c r="Z70" s="1029">
        <v>24</v>
      </c>
      <c r="AA70" s="1029">
        <v>24</v>
      </c>
      <c r="AB70" s="1029">
        <v>24</v>
      </c>
      <c r="AC70" s="1029">
        <v>16</v>
      </c>
      <c r="AD70" s="1029"/>
      <c r="AE70" s="1029"/>
      <c r="AF70" s="1029"/>
      <c r="AG70" s="1029"/>
      <c r="AH70" s="1029"/>
      <c r="AI70" s="1029"/>
      <c r="AJ70" s="1029"/>
      <c r="AK70" s="982"/>
      <c r="AL70" s="982"/>
      <c r="AM70" s="1029"/>
      <c r="AN70" s="1029"/>
      <c r="AO70" s="1029"/>
      <c r="AP70" s="1029"/>
      <c r="AQ70" s="1029"/>
      <c r="AR70" s="1029"/>
      <c r="AS70" s="1029"/>
      <c r="AT70" s="1029"/>
      <c r="AU70" s="1029"/>
      <c r="AV70" s="1029"/>
      <c r="AW70" s="1029"/>
      <c r="AX70" s="1029"/>
      <c r="AY70" s="1029"/>
      <c r="AZ70" s="1029"/>
      <c r="BA70" s="1029"/>
      <c r="BB70" s="1029"/>
      <c r="BC70" s="1029"/>
      <c r="BD70" s="1029"/>
      <c r="BE70" s="982"/>
      <c r="BF70" s="982"/>
      <c r="BG70" s="982"/>
      <c r="BH70" s="982"/>
      <c r="BI70" s="982"/>
      <c r="BJ70" s="982"/>
    </row>
    <row r="71" spans="1:62" s="984" customFormat="1" ht="18" customHeight="1" x14ac:dyDescent="0.25">
      <c r="A71" s="2278"/>
      <c r="B71" s="986" t="s">
        <v>1945</v>
      </c>
      <c r="C71" s="990" t="s">
        <v>51</v>
      </c>
      <c r="D71" s="967" t="s">
        <v>246</v>
      </c>
      <c r="E71" s="135">
        <v>120</v>
      </c>
      <c r="F71" s="963">
        <f t="shared" si="0"/>
        <v>120</v>
      </c>
      <c r="G71" s="135" t="s">
        <v>2004</v>
      </c>
      <c r="H71" s="968" t="s">
        <v>377</v>
      </c>
      <c r="I71" s="135" t="s">
        <v>847</v>
      </c>
      <c r="J71" s="135"/>
      <c r="K71" s="1029"/>
      <c r="L71" s="1029"/>
      <c r="M71" s="1029"/>
      <c r="N71" s="1029"/>
      <c r="O71" s="1029"/>
      <c r="P71" s="1029"/>
      <c r="Q71" s="1029"/>
      <c r="R71" s="1029"/>
      <c r="S71" s="1029"/>
      <c r="T71" s="1029"/>
      <c r="U71" s="1029"/>
      <c r="V71" s="1029"/>
      <c r="W71" s="1029"/>
      <c r="X71" s="1029"/>
      <c r="Y71" s="1029"/>
      <c r="Z71" s="1029"/>
      <c r="AA71" s="1029"/>
      <c r="AB71" s="1029"/>
      <c r="AC71" s="1029">
        <v>20</v>
      </c>
      <c r="AD71" s="1029">
        <v>24</v>
      </c>
      <c r="AE71" s="1029">
        <v>24</v>
      </c>
      <c r="AF71" s="1029">
        <v>24</v>
      </c>
      <c r="AG71" s="1029">
        <v>24</v>
      </c>
      <c r="AH71" s="1029">
        <v>4</v>
      </c>
      <c r="AI71" s="1029"/>
      <c r="AJ71" s="1029"/>
      <c r="AK71" s="982"/>
      <c r="AL71" s="982"/>
      <c r="AM71" s="1029"/>
      <c r="AN71" s="1029"/>
      <c r="AO71" s="1029"/>
      <c r="AP71" s="1029"/>
      <c r="AQ71" s="1029"/>
      <c r="AR71" s="1029"/>
      <c r="AS71" s="1029"/>
      <c r="AT71" s="1029"/>
      <c r="AU71" s="1029"/>
      <c r="AV71" s="1029"/>
      <c r="AW71" s="1029"/>
      <c r="AX71" s="1029"/>
      <c r="AY71" s="1029"/>
      <c r="AZ71" s="1029"/>
      <c r="BA71" s="1029"/>
      <c r="BB71" s="1029"/>
      <c r="BC71" s="1029"/>
      <c r="BD71" s="1029"/>
      <c r="BE71" s="982"/>
      <c r="BF71" s="982"/>
      <c r="BG71" s="982"/>
      <c r="BH71" s="982"/>
      <c r="BI71" s="982"/>
      <c r="BJ71" s="982"/>
    </row>
    <row r="72" spans="1:62" s="984" customFormat="1" ht="18" customHeight="1" x14ac:dyDescent="0.25">
      <c r="A72" s="2278"/>
      <c r="B72" s="986" t="s">
        <v>1945</v>
      </c>
      <c r="C72" s="990" t="s">
        <v>83</v>
      </c>
      <c r="D72" s="967" t="s">
        <v>247</v>
      </c>
      <c r="E72" s="135">
        <v>62</v>
      </c>
      <c r="F72" s="963">
        <f t="shared" si="0"/>
        <v>62</v>
      </c>
      <c r="G72" s="135" t="s">
        <v>2004</v>
      </c>
      <c r="H72" s="968" t="s">
        <v>311</v>
      </c>
      <c r="I72" s="135" t="s">
        <v>195</v>
      </c>
      <c r="J72" s="135"/>
      <c r="K72" s="1029"/>
      <c r="L72" s="1029"/>
      <c r="M72" s="1029"/>
      <c r="N72" s="1029"/>
      <c r="O72" s="1029"/>
      <c r="P72" s="1029"/>
      <c r="Q72" s="1029"/>
      <c r="R72" s="1029"/>
      <c r="S72" s="1029"/>
      <c r="T72" s="1029"/>
      <c r="U72" s="1029"/>
      <c r="V72" s="1029"/>
      <c r="W72" s="1029"/>
      <c r="X72" s="1029"/>
      <c r="Y72" s="1029"/>
      <c r="Z72" s="1029"/>
      <c r="AA72" s="1029"/>
      <c r="AB72" s="1029"/>
      <c r="AC72" s="1029"/>
      <c r="AD72" s="1029"/>
      <c r="AE72" s="1029"/>
      <c r="AF72" s="1029"/>
      <c r="AG72" s="1029"/>
      <c r="AH72" s="1029">
        <v>20</v>
      </c>
      <c r="AI72" s="1029">
        <v>24</v>
      </c>
      <c r="AJ72" s="1029">
        <v>18</v>
      </c>
      <c r="AK72" s="982"/>
      <c r="AL72" s="982"/>
      <c r="AM72" s="1029"/>
      <c r="AN72" s="1029"/>
      <c r="AO72" s="1029"/>
      <c r="AP72" s="1029"/>
      <c r="AQ72" s="1029"/>
      <c r="AR72" s="1029"/>
      <c r="AS72" s="1029"/>
      <c r="AT72" s="1029"/>
      <c r="AU72" s="1029"/>
      <c r="AV72" s="1029"/>
      <c r="AW72" s="1029"/>
      <c r="AX72" s="1029"/>
      <c r="AY72" s="1029"/>
      <c r="AZ72" s="1029"/>
      <c r="BA72" s="1029"/>
      <c r="BB72" s="1029"/>
      <c r="BC72" s="1029"/>
      <c r="BD72" s="1029"/>
      <c r="BE72" s="982"/>
      <c r="BF72" s="982"/>
      <c r="BG72" s="982"/>
      <c r="BH72" s="982"/>
      <c r="BI72" s="982"/>
      <c r="BJ72" s="982"/>
    </row>
    <row r="73" spans="1:62" s="954" customFormat="1" ht="17.25" customHeight="1" x14ac:dyDescent="0.25">
      <c r="A73" s="2278"/>
      <c r="B73" s="986" t="s">
        <v>1945</v>
      </c>
      <c r="C73" s="990" t="s">
        <v>72</v>
      </c>
      <c r="D73" s="967" t="s">
        <v>1937</v>
      </c>
      <c r="E73" s="135">
        <v>300</v>
      </c>
      <c r="F73" s="963">
        <f t="shared" si="0"/>
        <v>300</v>
      </c>
      <c r="G73" s="135" t="s">
        <v>2004</v>
      </c>
      <c r="H73" s="968" t="s">
        <v>840</v>
      </c>
      <c r="I73" s="135" t="s">
        <v>192</v>
      </c>
      <c r="J73" s="135"/>
      <c r="K73" s="952"/>
      <c r="L73" s="952"/>
      <c r="M73" s="952"/>
      <c r="N73" s="965"/>
      <c r="O73" s="965"/>
      <c r="P73" s="965"/>
      <c r="Q73" s="965"/>
      <c r="R73" s="965"/>
      <c r="S73" s="965"/>
      <c r="T73" s="965"/>
      <c r="U73" s="965"/>
      <c r="V73" s="965"/>
      <c r="W73" s="965"/>
      <c r="X73" s="965"/>
      <c r="Y73" s="965"/>
      <c r="Z73" s="965"/>
      <c r="AA73" s="965"/>
      <c r="AB73" s="965"/>
      <c r="AC73" s="965"/>
      <c r="AD73" s="965"/>
      <c r="AE73" s="965"/>
      <c r="AF73" s="965"/>
      <c r="AG73" s="965"/>
      <c r="AH73" s="965"/>
      <c r="AI73" s="965"/>
      <c r="AJ73" s="965"/>
      <c r="AK73" s="966"/>
      <c r="AL73" s="966"/>
      <c r="AM73" s="1029">
        <v>24</v>
      </c>
      <c r="AN73" s="1029">
        <v>24</v>
      </c>
      <c r="AO73" s="1029">
        <v>24</v>
      </c>
      <c r="AP73" s="1029">
        <v>24</v>
      </c>
      <c r="AQ73" s="1029">
        <v>24</v>
      </c>
      <c r="AR73" s="1029">
        <v>24</v>
      </c>
      <c r="AS73" s="1029">
        <v>24</v>
      </c>
      <c r="AT73" s="1029">
        <v>24</v>
      </c>
      <c r="AU73" s="1029">
        <v>24</v>
      </c>
      <c r="AV73" s="1029">
        <v>24</v>
      </c>
      <c r="AW73" s="1029">
        <v>24</v>
      </c>
      <c r="AX73" s="1029">
        <v>24</v>
      </c>
      <c r="AY73" s="965">
        <v>12</v>
      </c>
      <c r="AZ73" s="965"/>
      <c r="BA73" s="965"/>
      <c r="BB73" s="965"/>
      <c r="BC73" s="965"/>
      <c r="BD73" s="965"/>
      <c r="BE73" s="966"/>
      <c r="BF73" s="991"/>
      <c r="BG73" s="991"/>
      <c r="BH73" s="991"/>
      <c r="BI73" s="991"/>
      <c r="BJ73" s="991"/>
    </row>
    <row r="74" spans="1:62" s="954" customFormat="1" ht="17.25" customHeight="1" x14ac:dyDescent="0.25">
      <c r="A74" s="2278"/>
      <c r="B74" s="986" t="s">
        <v>1945</v>
      </c>
      <c r="C74" s="990" t="s">
        <v>61</v>
      </c>
      <c r="D74" s="967" t="s">
        <v>1935</v>
      </c>
      <c r="E74" s="135">
        <v>120</v>
      </c>
      <c r="F74" s="963">
        <f>SUM(K74:BJ74)</f>
        <v>60</v>
      </c>
      <c r="G74" s="135" t="s">
        <v>2004</v>
      </c>
      <c r="H74" s="968" t="s">
        <v>303</v>
      </c>
      <c r="I74" s="135" t="s">
        <v>181</v>
      </c>
      <c r="J74" s="135"/>
      <c r="K74" s="952"/>
      <c r="L74" s="952"/>
      <c r="M74" s="952"/>
      <c r="N74" s="965"/>
      <c r="O74" s="965"/>
      <c r="P74" s="965"/>
      <c r="Q74" s="965"/>
      <c r="R74" s="965"/>
      <c r="S74" s="965"/>
      <c r="T74" s="965"/>
      <c r="U74" s="965"/>
      <c r="V74" s="965"/>
      <c r="W74" s="965"/>
      <c r="X74" s="965"/>
      <c r="Y74" s="965"/>
      <c r="Z74" s="965"/>
      <c r="AA74" s="965"/>
      <c r="AB74" s="965"/>
      <c r="AC74" s="965"/>
      <c r="AD74" s="965"/>
      <c r="AE74" s="965"/>
      <c r="AF74" s="965"/>
      <c r="AG74" s="965"/>
      <c r="AH74" s="965"/>
      <c r="AI74" s="965"/>
      <c r="AJ74" s="965"/>
      <c r="AK74" s="966"/>
      <c r="AL74" s="966"/>
      <c r="AM74" s="965"/>
      <c r="AN74" s="965"/>
      <c r="AO74" s="965"/>
      <c r="AP74" s="965"/>
      <c r="AQ74" s="965"/>
      <c r="AR74" s="965"/>
      <c r="AS74" s="965"/>
      <c r="AT74" s="965"/>
      <c r="AU74" s="965"/>
      <c r="AV74" s="965"/>
      <c r="AW74" s="965"/>
      <c r="AX74" s="965"/>
      <c r="AY74" s="965">
        <v>12</v>
      </c>
      <c r="AZ74" s="965">
        <v>24</v>
      </c>
      <c r="BA74" s="965">
        <v>24</v>
      </c>
      <c r="BB74" s="965"/>
      <c r="BC74" s="965"/>
      <c r="BD74" s="965"/>
      <c r="BE74" s="966"/>
      <c r="BF74" s="991"/>
      <c r="BG74" s="991"/>
      <c r="BH74" s="991"/>
      <c r="BI74" s="991"/>
      <c r="BJ74" s="991"/>
    </row>
    <row r="75" spans="1:62" s="954" customFormat="1" ht="17.25" customHeight="1" x14ac:dyDescent="0.25">
      <c r="A75" s="2278"/>
      <c r="B75" s="986" t="s">
        <v>1945</v>
      </c>
      <c r="C75" s="962" t="s">
        <v>32</v>
      </c>
      <c r="D75" s="967" t="s">
        <v>1943</v>
      </c>
      <c r="E75" s="135">
        <v>270</v>
      </c>
      <c r="F75" s="963">
        <f t="shared" si="0"/>
        <v>0</v>
      </c>
      <c r="G75" s="135"/>
      <c r="H75" s="968"/>
      <c r="I75" s="135"/>
      <c r="J75" s="135"/>
      <c r="K75" s="952"/>
      <c r="L75" s="952"/>
      <c r="M75" s="952"/>
      <c r="N75" s="965"/>
      <c r="O75" s="965"/>
      <c r="P75" s="965"/>
      <c r="Q75" s="965"/>
      <c r="R75" s="965"/>
      <c r="S75" s="965"/>
      <c r="T75" s="965"/>
      <c r="U75" s="965"/>
      <c r="V75" s="965"/>
      <c r="W75" s="965"/>
      <c r="X75" s="965"/>
      <c r="Y75" s="965"/>
      <c r="Z75" s="965"/>
      <c r="AA75" s="965"/>
      <c r="AB75" s="965"/>
      <c r="AC75" s="965"/>
      <c r="AD75" s="965"/>
      <c r="AE75" s="965"/>
      <c r="AF75" s="965"/>
      <c r="AG75" s="965"/>
      <c r="AH75" s="965"/>
      <c r="AI75" s="965"/>
      <c r="AJ75" s="965"/>
      <c r="AK75" s="966"/>
      <c r="AL75" s="966"/>
      <c r="AM75" s="965"/>
      <c r="AN75" s="965"/>
      <c r="AO75" s="965"/>
      <c r="AP75" s="965"/>
      <c r="AQ75" s="965"/>
      <c r="AR75" s="965"/>
      <c r="AS75" s="965"/>
      <c r="AT75" s="965"/>
      <c r="AU75" s="965"/>
      <c r="AV75" s="965"/>
      <c r="AW75" s="965"/>
      <c r="AX75" s="965"/>
      <c r="AY75" s="965"/>
      <c r="AZ75" s="965"/>
      <c r="BA75" s="965"/>
      <c r="BB75" s="1609" t="s">
        <v>3</v>
      </c>
      <c r="BC75" s="1609" t="s">
        <v>3</v>
      </c>
      <c r="BD75" s="1609" t="s">
        <v>3</v>
      </c>
      <c r="BE75" s="1605" t="s">
        <v>3</v>
      </c>
      <c r="BF75" s="1605" t="s">
        <v>3</v>
      </c>
      <c r="BG75" s="1605" t="s">
        <v>3</v>
      </c>
      <c r="BH75" s="1605" t="s">
        <v>3</v>
      </c>
      <c r="BI75" s="1605" t="s">
        <v>3</v>
      </c>
      <c r="BJ75" s="1605" t="s">
        <v>3</v>
      </c>
    </row>
    <row r="76" spans="1:62" s="984" customFormat="1" ht="24" customHeight="1" x14ac:dyDescent="0.2">
      <c r="A76" s="2279"/>
      <c r="B76" s="978" t="s">
        <v>1783</v>
      </c>
      <c r="C76" s="979"/>
      <c r="D76" s="979" t="s">
        <v>843</v>
      </c>
      <c r="E76" s="979">
        <f>SUM(E68:E75)</f>
        <v>1344</v>
      </c>
      <c r="F76" s="979">
        <f>SUM(F65:F75)</f>
        <v>1194</v>
      </c>
      <c r="G76" s="979"/>
      <c r="H76" s="980"/>
      <c r="I76" s="980"/>
      <c r="J76" s="980"/>
      <c r="K76" s="981">
        <f>SUM(K65:K75)</f>
        <v>32</v>
      </c>
      <c r="L76" s="981">
        <f t="shared" ref="L76" si="45">SUM(L65:L75)</f>
        <v>32</v>
      </c>
      <c r="M76" s="981">
        <f t="shared" ref="M76" si="46">SUM(M65:M75)</f>
        <v>32</v>
      </c>
      <c r="N76" s="981">
        <f t="shared" ref="N76" si="47">SUM(N65:N75)</f>
        <v>24</v>
      </c>
      <c r="O76" s="981">
        <f t="shared" ref="O76" si="48">SUM(O65:O75)</f>
        <v>24</v>
      </c>
      <c r="P76" s="981">
        <f t="shared" ref="P76" si="49">SUM(P65:P75)</f>
        <v>24</v>
      </c>
      <c r="Q76" s="981">
        <f t="shared" ref="Q76" si="50">SUM(Q65:Q75)</f>
        <v>24</v>
      </c>
      <c r="R76" s="981">
        <f t="shared" ref="R76" si="51">SUM(R65:R75)</f>
        <v>24</v>
      </c>
      <c r="S76" s="981">
        <f t="shared" ref="S76" si="52">SUM(S65:S75)</f>
        <v>24</v>
      </c>
      <c r="T76" s="981">
        <f t="shared" ref="T76" si="53">SUM(T65:T75)</f>
        <v>24</v>
      </c>
      <c r="U76" s="981">
        <f t="shared" ref="U76" si="54">SUM(U65:U75)</f>
        <v>24</v>
      </c>
      <c r="V76" s="981">
        <f t="shared" ref="V76" si="55">SUM(V65:V75)</f>
        <v>64</v>
      </c>
      <c r="W76" s="981">
        <f t="shared" ref="W76" si="56">SUM(W65:W75)</f>
        <v>64</v>
      </c>
      <c r="X76" s="981">
        <f t="shared" ref="X76" si="57">SUM(X65:X75)</f>
        <v>64</v>
      </c>
      <c r="Y76" s="981">
        <f t="shared" ref="Y76" si="58">SUM(Y65:Y75)</f>
        <v>24</v>
      </c>
      <c r="Z76" s="981">
        <f t="shared" ref="Z76" si="59">SUM(Z65:Z75)</f>
        <v>24</v>
      </c>
      <c r="AA76" s="981">
        <f t="shared" ref="AA76" si="60">SUM(AA65:AA75)</f>
        <v>24</v>
      </c>
      <c r="AB76" s="981">
        <f t="shared" ref="AB76" si="61">SUM(AB65:AB75)</f>
        <v>24</v>
      </c>
      <c r="AC76" s="981">
        <f t="shared" ref="AC76" si="62">SUM(AC65:AC75)</f>
        <v>36</v>
      </c>
      <c r="AD76" s="981">
        <f t="shared" ref="AD76" si="63">SUM(AD65:AD75)</f>
        <v>24</v>
      </c>
      <c r="AE76" s="981">
        <f t="shared" ref="AE76" si="64">SUM(AE65:AE75)</f>
        <v>24</v>
      </c>
      <c r="AF76" s="981">
        <f t="shared" ref="AF76" si="65">SUM(AF65:AF75)</f>
        <v>24</v>
      </c>
      <c r="AG76" s="981">
        <f t="shared" ref="AG76" si="66">SUM(AG65:AG75)</f>
        <v>24</v>
      </c>
      <c r="AH76" s="981">
        <f t="shared" ref="AH76" si="67">SUM(AH65:AH75)</f>
        <v>24</v>
      </c>
      <c r="AI76" s="981">
        <f t="shared" ref="AI76" si="68">SUM(AI65:AI75)</f>
        <v>24</v>
      </c>
      <c r="AJ76" s="981">
        <f t="shared" ref="AJ76" si="69">SUM(AJ65:AJ75)</f>
        <v>18</v>
      </c>
      <c r="AK76" s="981">
        <f t="shared" ref="AK76" si="70">SUM(AK65:AK75)</f>
        <v>0</v>
      </c>
      <c r="AL76" s="981">
        <f t="shared" ref="AL76" si="71">SUM(AL65:AL75)</f>
        <v>0</v>
      </c>
      <c r="AM76" s="981">
        <f t="shared" ref="AM76" si="72">SUM(AM65:AM75)</f>
        <v>24</v>
      </c>
      <c r="AN76" s="981">
        <f t="shared" ref="AN76" si="73">SUM(AN65:AN75)</f>
        <v>24</v>
      </c>
      <c r="AO76" s="981">
        <f t="shared" ref="AO76" si="74">SUM(AO65:AO75)</f>
        <v>24</v>
      </c>
      <c r="AP76" s="981">
        <f t="shared" ref="AP76" si="75">SUM(AP65:AP75)</f>
        <v>24</v>
      </c>
      <c r="AQ76" s="981">
        <f t="shared" ref="AQ76" si="76">SUM(AQ65:AQ75)</f>
        <v>24</v>
      </c>
      <c r="AR76" s="981">
        <f t="shared" ref="AR76" si="77">SUM(AR65:AR75)</f>
        <v>24</v>
      </c>
      <c r="AS76" s="981">
        <f t="shared" ref="AS76" si="78">SUM(AS65:AS75)</f>
        <v>24</v>
      </c>
      <c r="AT76" s="981">
        <f t="shared" ref="AT76" si="79">SUM(AT65:AT75)</f>
        <v>24</v>
      </c>
      <c r="AU76" s="981">
        <f t="shared" ref="AU76" si="80">SUM(AU65:AU75)</f>
        <v>24</v>
      </c>
      <c r="AV76" s="981">
        <f t="shared" ref="AV76" si="81">SUM(AV65:AV75)</f>
        <v>24</v>
      </c>
      <c r="AW76" s="981">
        <f t="shared" ref="AW76" si="82">SUM(AW65:AW75)</f>
        <v>44</v>
      </c>
      <c r="AX76" s="981">
        <f t="shared" ref="AX76" si="83">SUM(AX65:AX75)</f>
        <v>44</v>
      </c>
      <c r="AY76" s="981">
        <f t="shared" ref="AY76" si="84">SUM(AY65:AY75)</f>
        <v>44</v>
      </c>
      <c r="AZ76" s="981">
        <f t="shared" ref="AZ76" si="85">SUM(AZ65:AZ75)</f>
        <v>24</v>
      </c>
      <c r="BA76" s="981">
        <f t="shared" ref="BA76" si="86">SUM(BA65:BA75)</f>
        <v>24</v>
      </c>
      <c r="BB76" s="981">
        <f t="shared" ref="BB76" si="87">SUM(BB65:BB75)</f>
        <v>0</v>
      </c>
      <c r="BC76" s="981">
        <f t="shared" ref="BC76" si="88">SUM(BC65:BC75)</f>
        <v>0</v>
      </c>
      <c r="BD76" s="981">
        <f t="shared" ref="BD76" si="89">SUM(BD65:BD75)</f>
        <v>0</v>
      </c>
      <c r="BE76" s="981">
        <f t="shared" ref="BE76" si="90">SUM(BE65:BE75)</f>
        <v>0</v>
      </c>
      <c r="BF76" s="981">
        <f t="shared" ref="BF76" si="91">SUM(BF65:BF75)</f>
        <v>0</v>
      </c>
      <c r="BG76" s="981">
        <f t="shared" ref="BG76" si="92">SUM(BG65:BG75)</f>
        <v>0</v>
      </c>
      <c r="BH76" s="981">
        <f t="shared" ref="BH76" si="93">SUM(BH65:BH75)</f>
        <v>0</v>
      </c>
      <c r="BI76" s="981">
        <f t="shared" ref="BI76" si="94">SUM(BI65:BI75)</f>
        <v>0</v>
      </c>
      <c r="BJ76" s="981">
        <f t="shared" ref="BJ76" si="95">SUM(BJ65:BJ75)</f>
        <v>0</v>
      </c>
    </row>
    <row r="77" spans="1:62" s="984" customFormat="1" ht="24" customHeight="1" x14ac:dyDescent="0.2">
      <c r="A77" s="2247">
        <v>9</v>
      </c>
      <c r="B77" s="986" t="s">
        <v>1946</v>
      </c>
      <c r="C77" s="1027" t="s">
        <v>91</v>
      </c>
      <c r="D77" s="967" t="s">
        <v>1941</v>
      </c>
      <c r="E77" s="948"/>
      <c r="F77" s="948">
        <v>60</v>
      </c>
      <c r="G77" s="948"/>
      <c r="H77" s="1566" t="s">
        <v>325</v>
      </c>
      <c r="I77" s="1566" t="s">
        <v>346</v>
      </c>
      <c r="J77" s="1566"/>
      <c r="K77" s="1029"/>
      <c r="L77" s="1029"/>
      <c r="M77" s="1029"/>
      <c r="N77" s="1029"/>
      <c r="O77" s="1029"/>
      <c r="P77" s="1029"/>
      <c r="Q77" s="1029"/>
      <c r="R77" s="1029"/>
      <c r="S77" s="1029"/>
      <c r="T77" s="1029"/>
      <c r="U77" s="1029"/>
      <c r="V77" s="1029"/>
      <c r="W77" s="1029"/>
      <c r="X77" s="1029"/>
      <c r="Y77" s="1029"/>
      <c r="Z77" s="1029"/>
      <c r="AA77" s="1029"/>
      <c r="AB77" s="1029"/>
      <c r="AC77" s="1029"/>
      <c r="AD77" s="1029"/>
      <c r="AE77" s="1029"/>
      <c r="AF77" s="1029">
        <v>20</v>
      </c>
      <c r="AG77" s="1029">
        <v>20</v>
      </c>
      <c r="AH77" s="1029">
        <v>20</v>
      </c>
      <c r="AI77" s="1029"/>
      <c r="AJ77" s="1029"/>
      <c r="AK77" s="982"/>
      <c r="AL77" s="982"/>
      <c r="AP77" s="1029"/>
      <c r="AQ77" s="1029"/>
      <c r="AR77" s="1029"/>
      <c r="AS77" s="1029"/>
      <c r="AT77" s="1029"/>
      <c r="AU77" s="1029"/>
      <c r="AV77" s="1029"/>
      <c r="AW77" s="1029">
        <v>20</v>
      </c>
      <c r="AX77" s="1029">
        <v>20</v>
      </c>
      <c r="AY77" s="1029">
        <v>20</v>
      </c>
      <c r="AZ77" s="1029"/>
      <c r="BA77" s="1029"/>
      <c r="BB77" s="1029"/>
      <c r="BC77" s="1029"/>
      <c r="BD77" s="1029"/>
      <c r="BE77" s="982"/>
      <c r="BF77" s="982"/>
      <c r="BG77" s="982"/>
      <c r="BH77" s="982"/>
      <c r="BI77" s="982"/>
      <c r="BJ77" s="982"/>
    </row>
    <row r="78" spans="1:62" s="984" customFormat="1" ht="24" customHeight="1" x14ac:dyDescent="0.2">
      <c r="A78" s="2248"/>
      <c r="B78" s="986" t="s">
        <v>1946</v>
      </c>
      <c r="C78" s="1027" t="s">
        <v>170</v>
      </c>
      <c r="D78" s="967" t="s">
        <v>1942</v>
      </c>
      <c r="E78" s="948"/>
      <c r="F78" s="948">
        <v>60</v>
      </c>
      <c r="G78" s="948"/>
      <c r="H78" s="1566" t="s">
        <v>367</v>
      </c>
      <c r="I78" s="1566" t="s">
        <v>366</v>
      </c>
      <c r="J78" s="1566"/>
      <c r="K78" s="1029"/>
      <c r="L78" s="1029"/>
      <c r="M78" s="1029"/>
      <c r="N78" s="1029"/>
      <c r="O78" s="1029"/>
      <c r="P78" s="1029"/>
      <c r="Q78" s="1029"/>
      <c r="R78" s="1029"/>
      <c r="Y78" s="1029"/>
      <c r="Z78" s="1029"/>
      <c r="AA78" s="1029"/>
      <c r="AB78" s="1029"/>
      <c r="AC78" s="1029">
        <v>20</v>
      </c>
      <c r="AD78" s="1029">
        <v>20</v>
      </c>
      <c r="AE78" s="1029">
        <v>20</v>
      </c>
      <c r="AF78" s="1029"/>
      <c r="AG78" s="1029"/>
      <c r="AH78" s="1029"/>
      <c r="AI78" s="1029"/>
      <c r="AJ78" s="1029"/>
      <c r="AK78" s="982"/>
      <c r="AL78" s="982"/>
      <c r="AM78" s="1029"/>
      <c r="AN78" s="1029"/>
      <c r="AO78" s="1029"/>
      <c r="AP78" s="1029"/>
      <c r="AQ78" s="1029"/>
      <c r="AR78" s="1029"/>
      <c r="AS78" s="1029"/>
      <c r="AT78" s="1029"/>
      <c r="AU78" s="1029"/>
      <c r="AV78" s="1029"/>
      <c r="AW78" s="1029"/>
      <c r="AX78" s="1029"/>
      <c r="AY78" s="1029"/>
      <c r="AZ78" s="1029"/>
      <c r="BA78" s="1029"/>
      <c r="BB78" s="1029"/>
      <c r="BC78" s="1029"/>
      <c r="BD78" s="1029"/>
      <c r="BE78" s="982"/>
      <c r="BF78" s="982"/>
      <c r="BG78" s="982"/>
      <c r="BH78" s="982"/>
      <c r="BI78" s="982"/>
      <c r="BJ78" s="982"/>
    </row>
    <row r="79" spans="1:62" s="984" customFormat="1" ht="18" customHeight="1" x14ac:dyDescent="0.25">
      <c r="A79" s="2248"/>
      <c r="B79" s="986" t="s">
        <v>1946</v>
      </c>
      <c r="C79" s="962" t="s">
        <v>96</v>
      </c>
      <c r="D79" s="892" t="s">
        <v>1947</v>
      </c>
      <c r="E79" s="135">
        <v>22</v>
      </c>
      <c r="F79" s="135">
        <v>22</v>
      </c>
      <c r="G79" s="135"/>
      <c r="H79" s="1025" t="s">
        <v>314</v>
      </c>
      <c r="I79" s="135" t="s">
        <v>211</v>
      </c>
      <c r="J79" s="135"/>
      <c r="K79" s="1029"/>
      <c r="L79" s="1029"/>
      <c r="M79" s="1029">
        <v>22</v>
      </c>
      <c r="N79" s="1029"/>
      <c r="O79" s="1029"/>
      <c r="P79" s="1029"/>
      <c r="Q79" s="1029"/>
      <c r="R79" s="1029"/>
      <c r="S79" s="1029"/>
      <c r="T79" s="1029"/>
      <c r="U79" s="1029"/>
      <c r="V79" s="1029"/>
      <c r="W79" s="1029"/>
      <c r="X79" s="1029"/>
      <c r="Y79" s="1029"/>
      <c r="Z79" s="1029"/>
      <c r="AA79" s="1029"/>
      <c r="AB79" s="1029"/>
      <c r="AC79" s="1029"/>
      <c r="AD79" s="1029"/>
      <c r="AE79" s="1029"/>
      <c r="AF79" s="1029"/>
      <c r="AG79" s="1029"/>
      <c r="AH79" s="1029"/>
      <c r="AI79" s="1029"/>
      <c r="AJ79" s="1029"/>
      <c r="AK79" s="982"/>
      <c r="AL79" s="982"/>
      <c r="AM79" s="1029"/>
      <c r="AN79" s="1029"/>
      <c r="AO79" s="1029"/>
      <c r="AP79" s="1029"/>
      <c r="AQ79" s="1029"/>
      <c r="AR79" s="1029"/>
      <c r="AS79" s="1029"/>
      <c r="AT79" s="1029"/>
      <c r="AU79" s="1029"/>
      <c r="AV79" s="1029"/>
      <c r="AW79" s="1029"/>
      <c r="AX79" s="1029"/>
      <c r="AY79" s="1029"/>
      <c r="AZ79" s="1029"/>
      <c r="BA79" s="1029"/>
      <c r="BB79" s="1029"/>
      <c r="BC79" s="1029"/>
      <c r="BD79" s="1029"/>
      <c r="BE79" s="982"/>
      <c r="BF79" s="982"/>
      <c r="BG79" s="982"/>
      <c r="BH79" s="982"/>
      <c r="BI79" s="982"/>
      <c r="BJ79" s="982"/>
    </row>
    <row r="80" spans="1:62" s="984" customFormat="1" ht="18" customHeight="1" x14ac:dyDescent="0.25">
      <c r="A80" s="2248"/>
      <c r="B80" s="986" t="s">
        <v>1946</v>
      </c>
      <c r="C80" s="962" t="s">
        <v>49</v>
      </c>
      <c r="D80" s="892" t="s">
        <v>858</v>
      </c>
      <c r="E80" s="135">
        <v>60</v>
      </c>
      <c r="F80" s="135">
        <v>60</v>
      </c>
      <c r="G80" s="135"/>
      <c r="H80" s="1025" t="s">
        <v>304</v>
      </c>
      <c r="I80" s="135" t="s">
        <v>189</v>
      </c>
      <c r="J80" s="135"/>
      <c r="K80" s="1029">
        <v>32</v>
      </c>
      <c r="L80" s="1029">
        <v>28</v>
      </c>
      <c r="M80" s="1029"/>
      <c r="N80" s="1029"/>
      <c r="O80" s="1029"/>
      <c r="P80" s="1029"/>
      <c r="Q80" s="1029"/>
      <c r="R80" s="1029"/>
      <c r="S80" s="1029"/>
      <c r="T80" s="1029"/>
      <c r="U80" s="1029"/>
      <c r="V80" s="1029"/>
      <c r="W80" s="1029"/>
      <c r="X80" s="1029"/>
      <c r="Y80" s="1029"/>
      <c r="Z80" s="1029"/>
      <c r="AA80" s="1029"/>
      <c r="AB80" s="1029"/>
      <c r="AC80" s="1029"/>
      <c r="AD80" s="1029"/>
      <c r="AE80" s="1029"/>
      <c r="AF80" s="1029"/>
      <c r="AG80" s="1029"/>
      <c r="AH80" s="1029"/>
      <c r="AI80" s="1029"/>
      <c r="AJ80" s="1029"/>
      <c r="AK80" s="982"/>
      <c r="AL80" s="982"/>
      <c r="AM80" s="1029"/>
      <c r="AN80" s="1029"/>
      <c r="AO80" s="1029"/>
      <c r="AP80" s="1029"/>
      <c r="AQ80" s="1029"/>
      <c r="AR80" s="1029"/>
      <c r="AS80" s="1029"/>
      <c r="AT80" s="1029"/>
      <c r="AU80" s="1029"/>
      <c r="AV80" s="1029"/>
      <c r="AW80" s="1029"/>
      <c r="AX80" s="1029"/>
      <c r="AY80" s="1029"/>
      <c r="AZ80" s="1029"/>
      <c r="BA80" s="1029"/>
      <c r="BB80" s="1029"/>
      <c r="BC80" s="1029"/>
      <c r="BD80" s="1029"/>
      <c r="BE80" s="982"/>
      <c r="BF80" s="982"/>
      <c r="BG80" s="982"/>
      <c r="BH80" s="982"/>
      <c r="BI80" s="982"/>
      <c r="BJ80" s="982"/>
    </row>
    <row r="81" spans="1:62" s="984" customFormat="1" ht="18" customHeight="1" x14ac:dyDescent="0.25">
      <c r="A81" s="2248"/>
      <c r="B81" s="986" t="s">
        <v>1946</v>
      </c>
      <c r="C81" s="962" t="s">
        <v>50</v>
      </c>
      <c r="D81" s="892" t="s">
        <v>859</v>
      </c>
      <c r="E81" s="135">
        <v>150</v>
      </c>
      <c r="F81" s="135">
        <v>150</v>
      </c>
      <c r="G81" s="135"/>
      <c r="H81" s="1025" t="s">
        <v>319</v>
      </c>
      <c r="I81" s="135" t="s">
        <v>257</v>
      </c>
      <c r="J81" s="135"/>
      <c r="K81" s="1029"/>
      <c r="L81" s="1029"/>
      <c r="M81" s="1029"/>
      <c r="N81" s="1029">
        <v>20</v>
      </c>
      <c r="O81" s="1029">
        <v>20</v>
      </c>
      <c r="P81" s="1029">
        <v>20</v>
      </c>
      <c r="Q81" s="1029">
        <v>20</v>
      </c>
      <c r="R81" s="1029">
        <v>20</v>
      </c>
      <c r="S81" s="1029">
        <v>20</v>
      </c>
      <c r="T81" s="1029">
        <v>20</v>
      </c>
      <c r="U81" s="1029">
        <v>10</v>
      </c>
      <c r="V81" s="1029"/>
      <c r="W81" s="1029"/>
      <c r="X81" s="1029"/>
      <c r="Y81" s="1029"/>
      <c r="Z81" s="1029"/>
      <c r="AA81" s="1029"/>
      <c r="AB81" s="1029"/>
      <c r="AC81" s="1029"/>
      <c r="AD81" s="1029"/>
      <c r="AE81" s="1029"/>
      <c r="AF81" s="1029"/>
      <c r="AG81" s="1029"/>
      <c r="AH81" s="1029"/>
      <c r="AI81" s="1029"/>
      <c r="AJ81" s="1029"/>
      <c r="AK81" s="982"/>
      <c r="AL81" s="982"/>
      <c r="AM81" s="1029"/>
      <c r="AN81" s="1029"/>
      <c r="AO81" s="1029"/>
      <c r="AP81" s="1029"/>
      <c r="AQ81" s="1029"/>
      <c r="AR81" s="1029"/>
      <c r="AS81" s="1029"/>
      <c r="AT81" s="1029"/>
      <c r="AU81" s="1029"/>
      <c r="AV81" s="1029"/>
      <c r="AW81" s="1029"/>
      <c r="AX81" s="1029"/>
      <c r="AY81" s="1029"/>
      <c r="AZ81" s="1029"/>
      <c r="BA81" s="1029"/>
      <c r="BB81" s="1029"/>
      <c r="BC81" s="1029"/>
      <c r="BD81" s="1029"/>
      <c r="BE81" s="982"/>
      <c r="BF81" s="982"/>
      <c r="BG81" s="982"/>
      <c r="BH81" s="982"/>
      <c r="BI81" s="982"/>
      <c r="BJ81" s="982"/>
    </row>
    <row r="82" spans="1:62" s="984" customFormat="1" ht="18" customHeight="1" x14ac:dyDescent="0.25">
      <c r="A82" s="2248"/>
      <c r="B82" s="986" t="s">
        <v>1946</v>
      </c>
      <c r="C82" s="962" t="s">
        <v>68</v>
      </c>
      <c r="D82" s="892" t="s">
        <v>245</v>
      </c>
      <c r="E82" s="135">
        <v>90</v>
      </c>
      <c r="F82" s="135">
        <v>90</v>
      </c>
      <c r="G82" s="135"/>
      <c r="H82" s="1025" t="s">
        <v>308</v>
      </c>
      <c r="I82" s="135" t="s">
        <v>178</v>
      </c>
      <c r="J82" s="135"/>
      <c r="K82" s="1029"/>
      <c r="L82" s="1029"/>
      <c r="M82" s="1029"/>
      <c r="N82" s="1029"/>
      <c r="O82" s="1029"/>
      <c r="P82" s="1029"/>
      <c r="Q82" s="1029"/>
      <c r="R82" s="1029"/>
      <c r="S82" s="1029"/>
      <c r="T82" s="1029"/>
      <c r="U82" s="1029">
        <v>12</v>
      </c>
      <c r="V82" s="1029">
        <v>20</v>
      </c>
      <c r="W82" s="1029">
        <v>20</v>
      </c>
      <c r="X82" s="1029">
        <v>20</v>
      </c>
      <c r="Y82" s="1029">
        <v>18</v>
      </c>
      <c r="Z82" s="1029"/>
      <c r="AA82" s="1029"/>
      <c r="AB82" s="1029"/>
      <c r="AC82" s="1029"/>
      <c r="AD82" s="1029"/>
      <c r="AE82" s="1029"/>
      <c r="AF82" s="1029"/>
      <c r="AG82" s="1029"/>
      <c r="AH82" s="1029"/>
      <c r="AI82" s="1029"/>
      <c r="AJ82" s="1029"/>
      <c r="AK82" s="982"/>
      <c r="AL82" s="982"/>
      <c r="AM82" s="1029"/>
      <c r="AN82" s="1029"/>
      <c r="AO82" s="1029"/>
      <c r="AP82" s="1029"/>
      <c r="AQ82" s="1029"/>
      <c r="AR82" s="1029"/>
      <c r="AS82" s="1029"/>
      <c r="AT82" s="1029"/>
      <c r="AU82" s="1029"/>
      <c r="AV82" s="1029"/>
      <c r="AW82" s="1029"/>
      <c r="AX82" s="1029"/>
      <c r="AY82" s="1029"/>
      <c r="AZ82" s="1029"/>
      <c r="BA82" s="1029"/>
      <c r="BB82" s="1029"/>
      <c r="BC82" s="1029"/>
      <c r="BD82" s="1029"/>
      <c r="BE82" s="982"/>
      <c r="BF82" s="982"/>
      <c r="BG82" s="982"/>
      <c r="BH82" s="982"/>
      <c r="BI82" s="982"/>
      <c r="BJ82" s="982"/>
    </row>
    <row r="83" spans="1:62" s="984" customFormat="1" ht="18" customHeight="1" x14ac:dyDescent="0.25">
      <c r="A83" s="2248"/>
      <c r="B83" s="986" t="s">
        <v>1946</v>
      </c>
      <c r="C83" s="962" t="s">
        <v>88</v>
      </c>
      <c r="D83" s="967" t="s">
        <v>1933</v>
      </c>
      <c r="E83" s="135">
        <v>60</v>
      </c>
      <c r="F83" s="135">
        <v>60</v>
      </c>
      <c r="G83" s="135"/>
      <c r="H83" s="968" t="s">
        <v>377</v>
      </c>
      <c r="I83" s="135" t="s">
        <v>847</v>
      </c>
      <c r="J83" s="135"/>
      <c r="K83" s="1029"/>
      <c r="L83" s="1029"/>
      <c r="M83" s="1029"/>
      <c r="N83" s="1029"/>
      <c r="O83" s="1029"/>
      <c r="P83" s="1029"/>
      <c r="Q83" s="1029"/>
      <c r="R83" s="1029"/>
      <c r="S83" s="1029"/>
      <c r="T83" s="1029"/>
      <c r="U83" s="1029"/>
      <c r="V83" s="1029"/>
      <c r="W83" s="1029"/>
      <c r="X83" s="1029"/>
      <c r="Y83" s="1029"/>
      <c r="Z83" s="1029"/>
      <c r="AA83" s="1029"/>
      <c r="AB83" s="1029"/>
      <c r="AC83" s="1029"/>
      <c r="AD83" s="1029"/>
      <c r="AE83" s="1029"/>
      <c r="AF83" s="1029"/>
      <c r="AG83" s="1029"/>
      <c r="AH83" s="1029"/>
      <c r="AI83" s="1029"/>
      <c r="AJ83" s="1029"/>
      <c r="AK83" s="982"/>
      <c r="AL83" s="982"/>
      <c r="AM83" s="1029">
        <v>20</v>
      </c>
      <c r="AN83" s="1029">
        <v>20</v>
      </c>
      <c r="AO83" s="1029">
        <v>20</v>
      </c>
      <c r="AP83" s="1029"/>
      <c r="AQ83" s="1029"/>
      <c r="AR83" s="1029"/>
      <c r="AS83" s="1029"/>
      <c r="AT83" s="1029"/>
      <c r="AU83" s="1029"/>
      <c r="AV83" s="1029"/>
      <c r="AW83" s="1029"/>
      <c r="AX83" s="1029"/>
      <c r="AY83" s="1029"/>
      <c r="AZ83" s="1029"/>
      <c r="BA83" s="1029"/>
      <c r="BB83" s="1029"/>
      <c r="BC83" s="1029"/>
      <c r="BD83" s="1029"/>
      <c r="BE83" s="982"/>
      <c r="BF83" s="982"/>
      <c r="BG83" s="982"/>
      <c r="BH83" s="982"/>
      <c r="BI83" s="982"/>
      <c r="BJ83" s="982"/>
    </row>
    <row r="84" spans="1:62" s="984" customFormat="1" ht="18" customHeight="1" x14ac:dyDescent="0.25">
      <c r="A84" s="2248"/>
      <c r="B84" s="986" t="s">
        <v>1946</v>
      </c>
      <c r="C84" s="962" t="s">
        <v>88</v>
      </c>
      <c r="D84" s="967" t="s">
        <v>1933</v>
      </c>
      <c r="E84" s="135">
        <v>60</v>
      </c>
      <c r="F84" s="135">
        <v>60</v>
      </c>
      <c r="G84" s="135"/>
      <c r="H84" s="968" t="s">
        <v>314</v>
      </c>
      <c r="I84" s="135" t="s">
        <v>211</v>
      </c>
      <c r="J84" s="135"/>
      <c r="K84" s="1029"/>
      <c r="L84" s="1029"/>
      <c r="M84" s="1029"/>
      <c r="N84" s="1029"/>
      <c r="O84" s="1029"/>
      <c r="P84" s="1029"/>
      <c r="Q84" s="1029"/>
      <c r="R84" s="1029"/>
      <c r="S84" s="1029"/>
      <c r="T84" s="1029"/>
      <c r="U84" s="1029"/>
      <c r="V84" s="1029"/>
      <c r="W84" s="1029"/>
      <c r="X84" s="1029"/>
      <c r="Y84" s="1029"/>
      <c r="Z84" s="1029"/>
      <c r="AA84" s="1029"/>
      <c r="AB84" s="1029"/>
      <c r="AC84" s="1029"/>
      <c r="AD84" s="1029"/>
      <c r="AE84" s="1029"/>
      <c r="AF84" s="1029"/>
      <c r="AG84" s="1029"/>
      <c r="AH84" s="1029"/>
      <c r="AI84" s="1029"/>
      <c r="AJ84" s="1029"/>
      <c r="AK84" s="982"/>
      <c r="AL84" s="982"/>
      <c r="AM84" s="1029"/>
      <c r="AN84" s="1029"/>
      <c r="AO84" s="1029"/>
      <c r="AP84" s="1029">
        <v>20</v>
      </c>
      <c r="AQ84" s="1029">
        <v>20</v>
      </c>
      <c r="AR84" s="1029">
        <v>20</v>
      </c>
      <c r="AS84" s="1029"/>
      <c r="AT84" s="1029"/>
      <c r="AU84" s="1029"/>
      <c r="AV84" s="1029"/>
      <c r="AW84" s="1029"/>
      <c r="AX84" s="1029"/>
      <c r="AY84" s="1029"/>
      <c r="AZ84" s="1029"/>
      <c r="BA84" s="1029"/>
      <c r="BB84" s="1029"/>
      <c r="BC84" s="1029"/>
      <c r="BD84" s="1029"/>
      <c r="BE84" s="982"/>
      <c r="BF84" s="982"/>
      <c r="BG84" s="982"/>
      <c r="BH84" s="982"/>
      <c r="BI84" s="982"/>
      <c r="BJ84" s="982"/>
    </row>
    <row r="85" spans="1:62" s="984" customFormat="1" ht="18" customHeight="1" x14ac:dyDescent="0.25">
      <c r="A85" s="2248"/>
      <c r="B85" s="986" t="s">
        <v>1946</v>
      </c>
      <c r="C85" s="962" t="s">
        <v>72</v>
      </c>
      <c r="D85" s="967" t="s">
        <v>1937</v>
      </c>
      <c r="E85" s="135">
        <v>150</v>
      </c>
      <c r="F85" s="135">
        <v>150</v>
      </c>
      <c r="G85" s="135"/>
      <c r="H85" s="968" t="s">
        <v>320</v>
      </c>
      <c r="I85" s="135" t="s">
        <v>249</v>
      </c>
      <c r="J85" s="135"/>
      <c r="K85" s="1029"/>
      <c r="L85" s="1029"/>
      <c r="M85" s="1029"/>
      <c r="N85" s="1029"/>
      <c r="O85" s="1029"/>
      <c r="P85" s="1029"/>
      <c r="Q85" s="1029"/>
      <c r="R85" s="1029"/>
      <c r="S85" s="1029"/>
      <c r="T85" s="1029"/>
      <c r="U85" s="1029"/>
      <c r="V85" s="1029"/>
      <c r="W85" s="1029"/>
      <c r="X85" s="1029"/>
      <c r="Y85" s="1029"/>
      <c r="Z85" s="1029">
        <v>20</v>
      </c>
      <c r="AA85" s="1029">
        <v>20</v>
      </c>
      <c r="AB85" s="1029">
        <v>20</v>
      </c>
      <c r="AC85" s="1029">
        <v>20</v>
      </c>
      <c r="AD85" s="1029">
        <v>20</v>
      </c>
      <c r="AE85" s="1029">
        <v>20</v>
      </c>
      <c r="AF85" s="1029">
        <v>20</v>
      </c>
      <c r="AG85" s="1029">
        <v>10</v>
      </c>
      <c r="AH85" s="1029"/>
      <c r="AI85" s="1029"/>
      <c r="AJ85" s="1029"/>
      <c r="AK85" s="982"/>
      <c r="AL85" s="982"/>
      <c r="AM85" s="1029"/>
      <c r="AN85" s="1029"/>
      <c r="AO85" s="1029"/>
      <c r="AP85" s="1029"/>
      <c r="AQ85" s="1029"/>
      <c r="AR85" s="1029"/>
      <c r="AS85" s="1029"/>
      <c r="AT85" s="1029"/>
      <c r="AU85" s="1029"/>
      <c r="AV85" s="1029"/>
      <c r="AW85" s="1029"/>
      <c r="AX85" s="1029"/>
      <c r="AY85" s="1029"/>
      <c r="AZ85" s="1029"/>
      <c r="BA85" s="1029"/>
      <c r="BB85" s="1029"/>
      <c r="BC85" s="1029"/>
      <c r="BD85" s="1029"/>
      <c r="BE85" s="982"/>
      <c r="BF85" s="982"/>
      <c r="BG85" s="982"/>
      <c r="BH85" s="982"/>
      <c r="BI85" s="982"/>
      <c r="BJ85" s="982"/>
    </row>
    <row r="86" spans="1:62" s="992" customFormat="1" ht="17.25" customHeight="1" x14ac:dyDescent="0.25">
      <c r="A86" s="2248"/>
      <c r="B86" s="986" t="s">
        <v>1946</v>
      </c>
      <c r="C86" s="990" t="s">
        <v>54</v>
      </c>
      <c r="D86" s="967" t="s">
        <v>1938</v>
      </c>
      <c r="E86" s="135">
        <v>90</v>
      </c>
      <c r="F86" s="135">
        <v>90</v>
      </c>
      <c r="G86" s="135"/>
      <c r="H86" s="968" t="s">
        <v>320</v>
      </c>
      <c r="I86" s="135" t="s">
        <v>249</v>
      </c>
      <c r="J86" s="135"/>
      <c r="K86" s="952"/>
      <c r="L86" s="952"/>
      <c r="M86" s="952"/>
      <c r="N86" s="965"/>
      <c r="O86" s="965"/>
      <c r="P86" s="965"/>
      <c r="Q86" s="965"/>
      <c r="R86" s="965"/>
      <c r="S86" s="965"/>
      <c r="T86" s="965"/>
      <c r="U86" s="965"/>
      <c r="V86" s="965"/>
      <c r="W86" s="965"/>
      <c r="X86" s="965"/>
      <c r="Y86" s="965"/>
      <c r="Z86" s="965"/>
      <c r="AA86" s="965"/>
      <c r="AB86" s="965"/>
      <c r="AC86" s="965"/>
      <c r="AD86" s="965"/>
      <c r="AE86" s="965"/>
      <c r="AF86" s="965"/>
      <c r="AG86" s="965"/>
      <c r="AH86" s="965"/>
      <c r="AI86" s="965"/>
      <c r="AJ86" s="965"/>
      <c r="AK86" s="966"/>
      <c r="AL86" s="966"/>
      <c r="AM86" s="965"/>
      <c r="AN86" s="965"/>
      <c r="AO86" s="965"/>
      <c r="AP86" s="965"/>
      <c r="AQ86" s="965"/>
      <c r="AR86" s="965"/>
      <c r="AS86" s="1029">
        <v>20</v>
      </c>
      <c r="AT86" s="1029">
        <v>20</v>
      </c>
      <c r="AU86" s="1029">
        <v>20</v>
      </c>
      <c r="AV86" s="1029">
        <v>20</v>
      </c>
      <c r="AW86" s="965">
        <v>10</v>
      </c>
      <c r="AX86" s="965"/>
      <c r="AY86" s="965"/>
      <c r="AZ86" s="965"/>
      <c r="BA86" s="965"/>
      <c r="BB86" s="965"/>
      <c r="BC86" s="965"/>
      <c r="BD86" s="965"/>
      <c r="BE86" s="966"/>
      <c r="BF86" s="991"/>
      <c r="BG86" s="991"/>
      <c r="BH86" s="991"/>
      <c r="BI86" s="991"/>
      <c r="BJ86" s="991"/>
    </row>
    <row r="87" spans="1:62" s="992" customFormat="1" ht="17.25" customHeight="1" x14ac:dyDescent="0.25">
      <c r="A87" s="2248"/>
      <c r="B87" s="986" t="s">
        <v>1946</v>
      </c>
      <c r="C87" s="990" t="s">
        <v>56</v>
      </c>
      <c r="D87" s="967" t="s">
        <v>1934</v>
      </c>
      <c r="E87" s="135">
        <v>90</v>
      </c>
      <c r="F87" s="135">
        <v>90</v>
      </c>
      <c r="G87" s="135"/>
      <c r="H87" s="968" t="s">
        <v>309</v>
      </c>
      <c r="I87" s="135" t="s">
        <v>187</v>
      </c>
      <c r="J87" s="135"/>
      <c r="K87" s="952"/>
      <c r="L87" s="952"/>
      <c r="M87" s="952"/>
      <c r="N87" s="965"/>
      <c r="O87" s="965"/>
      <c r="P87" s="965"/>
      <c r="Q87" s="965"/>
      <c r="R87" s="965"/>
      <c r="S87" s="965"/>
      <c r="T87" s="965"/>
      <c r="U87" s="965"/>
      <c r="V87" s="965"/>
      <c r="W87" s="965"/>
      <c r="X87" s="965"/>
      <c r="Y87" s="965"/>
      <c r="Z87" s="965"/>
      <c r="AA87" s="965"/>
      <c r="AB87" s="965"/>
      <c r="AC87" s="965"/>
      <c r="AD87" s="965"/>
      <c r="AE87" s="965"/>
      <c r="AF87" s="965"/>
      <c r="AG87" s="965"/>
      <c r="AH87" s="965"/>
      <c r="AI87" s="965"/>
      <c r="AJ87" s="965"/>
      <c r="AK87" s="966"/>
      <c r="AL87" s="966"/>
      <c r="AM87" s="965"/>
      <c r="AN87" s="965"/>
      <c r="AO87" s="965"/>
      <c r="AP87" s="965"/>
      <c r="AQ87" s="965"/>
      <c r="AR87" s="965"/>
      <c r="AS87" s="965"/>
      <c r="AT87" s="965"/>
      <c r="AU87" s="965"/>
      <c r="AV87" s="965"/>
      <c r="AW87" s="965">
        <v>8</v>
      </c>
      <c r="AX87" s="1029">
        <v>20</v>
      </c>
      <c r="AY87" s="1029">
        <v>20</v>
      </c>
      <c r="AZ87" s="1029">
        <v>20</v>
      </c>
      <c r="BA87" s="1029">
        <v>22</v>
      </c>
      <c r="BB87" s="965"/>
      <c r="BC87" s="965"/>
      <c r="BD87" s="965"/>
      <c r="BE87" s="966"/>
      <c r="BF87" s="991"/>
      <c r="BG87" s="991"/>
      <c r="BH87" s="991"/>
      <c r="BI87" s="991"/>
      <c r="BJ87" s="991"/>
    </row>
    <row r="88" spans="1:62" s="992" customFormat="1" ht="17.25" customHeight="1" x14ac:dyDescent="0.25">
      <c r="A88" s="2248"/>
      <c r="B88" s="986" t="s">
        <v>1946</v>
      </c>
      <c r="C88" s="990" t="s">
        <v>61</v>
      </c>
      <c r="D88" s="967" t="s">
        <v>1935</v>
      </c>
      <c r="E88" s="135">
        <v>60</v>
      </c>
      <c r="F88" s="135">
        <v>60</v>
      </c>
      <c r="G88" s="135"/>
      <c r="H88" s="968" t="s">
        <v>840</v>
      </c>
      <c r="I88" s="135" t="s">
        <v>192</v>
      </c>
      <c r="J88" s="135"/>
      <c r="K88" s="952"/>
      <c r="L88" s="952"/>
      <c r="M88" s="952"/>
      <c r="N88" s="965"/>
      <c r="O88" s="965"/>
      <c r="P88" s="965"/>
      <c r="Q88" s="965"/>
      <c r="R88" s="965"/>
      <c r="S88" s="965"/>
      <c r="T88" s="965"/>
      <c r="U88" s="965"/>
      <c r="V88" s="965"/>
      <c r="W88" s="965"/>
      <c r="X88" s="965"/>
      <c r="Y88" s="965"/>
      <c r="Z88" s="965"/>
      <c r="AA88" s="965"/>
      <c r="AB88" s="965"/>
      <c r="AC88" s="965"/>
      <c r="AD88" s="965"/>
      <c r="AE88" s="965"/>
      <c r="AF88" s="965"/>
      <c r="AG88" s="965">
        <v>12</v>
      </c>
      <c r="AH88" s="965">
        <v>20</v>
      </c>
      <c r="AI88" s="965">
        <v>20</v>
      </c>
      <c r="AJ88" s="965">
        <v>8</v>
      </c>
      <c r="AK88" s="966"/>
      <c r="AL88" s="966"/>
      <c r="AM88" s="965"/>
      <c r="AN88" s="965"/>
      <c r="AO88" s="965"/>
      <c r="AP88" s="965"/>
      <c r="AQ88" s="965"/>
      <c r="AR88" s="965"/>
      <c r="AS88" s="965"/>
      <c r="AT88" s="965"/>
      <c r="AU88" s="965"/>
      <c r="AV88" s="965"/>
      <c r="AW88" s="965"/>
      <c r="AX88" s="1029"/>
      <c r="AY88" s="1029"/>
      <c r="AZ88" s="1029"/>
      <c r="BA88" s="1029"/>
      <c r="BB88" s="965"/>
      <c r="BC88" s="965"/>
      <c r="BD88" s="965"/>
      <c r="BE88" s="966"/>
      <c r="BF88" s="991"/>
      <c r="BG88" s="991"/>
      <c r="BH88" s="991"/>
      <c r="BI88" s="991"/>
      <c r="BJ88" s="991"/>
    </row>
    <row r="89" spans="1:62" s="992" customFormat="1" ht="17.25" customHeight="1" x14ac:dyDescent="0.25">
      <c r="A89" s="2248"/>
      <c r="B89" s="986" t="s">
        <v>1946</v>
      </c>
      <c r="C89" s="962" t="s">
        <v>32</v>
      </c>
      <c r="D89" s="967" t="s">
        <v>1943</v>
      </c>
      <c r="E89" s="135">
        <v>270</v>
      </c>
      <c r="F89" s="135">
        <v>270</v>
      </c>
      <c r="G89" s="135"/>
      <c r="H89" s="968"/>
      <c r="I89" s="135"/>
      <c r="J89" s="135"/>
      <c r="K89" s="952"/>
      <c r="L89" s="952"/>
      <c r="M89" s="952"/>
      <c r="N89" s="965"/>
      <c r="O89" s="965"/>
      <c r="P89" s="965"/>
      <c r="Q89" s="965"/>
      <c r="R89" s="965"/>
      <c r="S89" s="965"/>
      <c r="T89" s="965"/>
      <c r="U89" s="965"/>
      <c r="V89" s="965"/>
      <c r="W89" s="965"/>
      <c r="X89" s="965"/>
      <c r="Y89" s="965"/>
      <c r="Z89" s="965"/>
      <c r="AA89" s="965"/>
      <c r="AB89" s="965"/>
      <c r="AC89" s="965"/>
      <c r="AD89" s="965"/>
      <c r="AE89" s="965"/>
      <c r="AF89" s="965"/>
      <c r="AG89" s="965"/>
      <c r="AH89" s="965"/>
      <c r="AI89" s="965"/>
      <c r="AJ89" s="965"/>
      <c r="AK89" s="966"/>
      <c r="AL89" s="966"/>
      <c r="AM89" s="965"/>
      <c r="AN89" s="965"/>
      <c r="AO89" s="965"/>
      <c r="AP89" s="965"/>
      <c r="AQ89" s="965"/>
      <c r="AR89" s="965"/>
      <c r="AS89" s="965"/>
      <c r="AT89" s="965"/>
      <c r="AU89" s="965"/>
      <c r="AV89" s="965"/>
      <c r="AW89" s="965"/>
      <c r="AX89" s="965"/>
      <c r="AY89" s="965"/>
      <c r="AZ89" s="965"/>
      <c r="BA89" s="965"/>
      <c r="BB89" s="1609" t="s">
        <v>3</v>
      </c>
      <c r="BC89" s="1609" t="s">
        <v>3</v>
      </c>
      <c r="BD89" s="1609" t="s">
        <v>3</v>
      </c>
      <c r="BE89" s="1605" t="s">
        <v>3</v>
      </c>
      <c r="BF89" s="1605" t="s">
        <v>3</v>
      </c>
      <c r="BG89" s="1605" t="s">
        <v>3</v>
      </c>
      <c r="BH89" s="1605" t="s">
        <v>3</v>
      </c>
      <c r="BI89" s="1605" t="s">
        <v>3</v>
      </c>
      <c r="BJ89" s="1605" t="s">
        <v>3</v>
      </c>
    </row>
    <row r="90" spans="1:62" s="984" customFormat="1" ht="24" customHeight="1" x14ac:dyDescent="0.2">
      <c r="A90" s="2249"/>
      <c r="B90" s="978" t="s">
        <v>1948</v>
      </c>
      <c r="C90" s="979"/>
      <c r="D90" s="979" t="s">
        <v>843</v>
      </c>
      <c r="E90" s="979">
        <f>SUM(E79:E89)</f>
        <v>1102</v>
      </c>
      <c r="F90" s="979">
        <f>SUM(F77:F89)</f>
        <v>1222</v>
      </c>
      <c r="G90" s="979"/>
      <c r="H90" s="980"/>
      <c r="I90" s="980"/>
      <c r="J90" s="980"/>
      <c r="K90" s="981">
        <f>SUM(K77:K89)</f>
        <v>32</v>
      </c>
      <c r="L90" s="981">
        <f t="shared" ref="L90:BJ90" si="96">SUM(L77:L89)</f>
        <v>28</v>
      </c>
      <c r="M90" s="981">
        <f t="shared" si="96"/>
        <v>22</v>
      </c>
      <c r="N90" s="981">
        <f t="shared" si="96"/>
        <v>20</v>
      </c>
      <c r="O90" s="981">
        <f t="shared" si="96"/>
        <v>20</v>
      </c>
      <c r="P90" s="981">
        <f t="shared" si="96"/>
        <v>20</v>
      </c>
      <c r="Q90" s="981">
        <f t="shared" si="96"/>
        <v>20</v>
      </c>
      <c r="R90" s="981">
        <f t="shared" si="96"/>
        <v>20</v>
      </c>
      <c r="S90" s="981">
        <f t="shared" si="96"/>
        <v>20</v>
      </c>
      <c r="T90" s="981">
        <f t="shared" si="96"/>
        <v>20</v>
      </c>
      <c r="U90" s="981">
        <f t="shared" si="96"/>
        <v>22</v>
      </c>
      <c r="V90" s="981">
        <f t="shared" si="96"/>
        <v>20</v>
      </c>
      <c r="W90" s="981">
        <f t="shared" si="96"/>
        <v>20</v>
      </c>
      <c r="X90" s="981">
        <f t="shared" si="96"/>
        <v>20</v>
      </c>
      <c r="Y90" s="981">
        <f t="shared" si="96"/>
        <v>18</v>
      </c>
      <c r="Z90" s="981">
        <f t="shared" si="96"/>
        <v>20</v>
      </c>
      <c r="AA90" s="981">
        <f t="shared" si="96"/>
        <v>20</v>
      </c>
      <c r="AB90" s="981">
        <f t="shared" si="96"/>
        <v>20</v>
      </c>
      <c r="AC90" s="981">
        <f t="shared" si="96"/>
        <v>40</v>
      </c>
      <c r="AD90" s="981">
        <f t="shared" si="96"/>
        <v>40</v>
      </c>
      <c r="AE90" s="981">
        <f t="shared" si="96"/>
        <v>40</v>
      </c>
      <c r="AF90" s="981">
        <f t="shared" si="96"/>
        <v>40</v>
      </c>
      <c r="AG90" s="981">
        <f t="shared" si="96"/>
        <v>42</v>
      </c>
      <c r="AH90" s="981">
        <f t="shared" si="96"/>
        <v>40</v>
      </c>
      <c r="AI90" s="981">
        <f t="shared" si="96"/>
        <v>20</v>
      </c>
      <c r="AJ90" s="981">
        <f t="shared" si="96"/>
        <v>8</v>
      </c>
      <c r="AK90" s="981">
        <f t="shared" si="96"/>
        <v>0</v>
      </c>
      <c r="AL90" s="981">
        <f t="shared" si="96"/>
        <v>0</v>
      </c>
      <c r="AM90" s="981">
        <f t="shared" si="96"/>
        <v>20</v>
      </c>
      <c r="AN90" s="981">
        <f t="shared" si="96"/>
        <v>20</v>
      </c>
      <c r="AO90" s="981">
        <f t="shared" si="96"/>
        <v>20</v>
      </c>
      <c r="AP90" s="981">
        <f t="shared" si="96"/>
        <v>20</v>
      </c>
      <c r="AQ90" s="981">
        <f t="shared" si="96"/>
        <v>20</v>
      </c>
      <c r="AR90" s="981">
        <f t="shared" si="96"/>
        <v>20</v>
      </c>
      <c r="AS90" s="981">
        <f t="shared" si="96"/>
        <v>20</v>
      </c>
      <c r="AT90" s="981">
        <f t="shared" si="96"/>
        <v>20</v>
      </c>
      <c r="AU90" s="981">
        <f t="shared" si="96"/>
        <v>20</v>
      </c>
      <c r="AV90" s="981">
        <f t="shared" si="96"/>
        <v>20</v>
      </c>
      <c r="AW90" s="981">
        <f t="shared" si="96"/>
        <v>38</v>
      </c>
      <c r="AX90" s="981">
        <f t="shared" si="96"/>
        <v>40</v>
      </c>
      <c r="AY90" s="981">
        <f t="shared" si="96"/>
        <v>40</v>
      </c>
      <c r="AZ90" s="981">
        <f t="shared" si="96"/>
        <v>20</v>
      </c>
      <c r="BA90" s="981">
        <f t="shared" si="96"/>
        <v>22</v>
      </c>
      <c r="BB90" s="981">
        <f t="shared" si="96"/>
        <v>0</v>
      </c>
      <c r="BC90" s="981">
        <f t="shared" si="96"/>
        <v>0</v>
      </c>
      <c r="BD90" s="981">
        <f t="shared" si="96"/>
        <v>0</v>
      </c>
      <c r="BE90" s="981">
        <f t="shared" si="96"/>
        <v>0</v>
      </c>
      <c r="BF90" s="981">
        <f t="shared" si="96"/>
        <v>0</v>
      </c>
      <c r="BG90" s="981">
        <f t="shared" si="96"/>
        <v>0</v>
      </c>
      <c r="BH90" s="981">
        <f t="shared" si="96"/>
        <v>0</v>
      </c>
      <c r="BI90" s="981">
        <f t="shared" si="96"/>
        <v>0</v>
      </c>
      <c r="BJ90" s="981">
        <f t="shared" si="96"/>
        <v>0</v>
      </c>
    </row>
    <row r="91" spans="1:62" s="984" customFormat="1" ht="18" customHeight="1" x14ac:dyDescent="0.25">
      <c r="A91" s="2277">
        <v>10</v>
      </c>
      <c r="B91" s="947" t="s">
        <v>1949</v>
      </c>
      <c r="C91" s="962" t="s">
        <v>75</v>
      </c>
      <c r="D91" s="993" t="s">
        <v>870</v>
      </c>
      <c r="E91" s="135">
        <v>60</v>
      </c>
      <c r="F91" s="135">
        <v>60</v>
      </c>
      <c r="G91" s="135"/>
      <c r="H91" s="968" t="s">
        <v>314</v>
      </c>
      <c r="I91" s="135" t="s">
        <v>211</v>
      </c>
      <c r="J91" s="135"/>
      <c r="K91" s="1029"/>
      <c r="L91" s="1029"/>
      <c r="M91" s="1029">
        <v>24</v>
      </c>
      <c r="N91" s="1029">
        <v>24</v>
      </c>
      <c r="O91" s="1029">
        <v>12</v>
      </c>
      <c r="P91" s="1029"/>
      <c r="Q91" s="1029"/>
      <c r="R91" s="1029"/>
      <c r="S91" s="1029"/>
      <c r="T91" s="1029"/>
      <c r="U91" s="1029"/>
      <c r="V91" s="1029"/>
      <c r="W91" s="1029"/>
      <c r="X91" s="1029"/>
      <c r="Y91" s="1029"/>
      <c r="Z91" s="1029"/>
      <c r="AA91" s="1029"/>
      <c r="AB91" s="1029"/>
      <c r="AC91" s="1029"/>
      <c r="AD91" s="1029"/>
      <c r="AE91" s="1029"/>
      <c r="AF91" s="1029"/>
      <c r="AG91" s="1029"/>
      <c r="AH91" s="1029"/>
      <c r="AI91" s="1029"/>
      <c r="AJ91" s="1029"/>
      <c r="AK91" s="982"/>
      <c r="AL91" s="982"/>
      <c r="AM91" s="1029"/>
      <c r="AN91" s="1029"/>
      <c r="AO91" s="1029"/>
      <c r="AP91" s="1029"/>
      <c r="AQ91" s="1029"/>
      <c r="AR91" s="1029"/>
      <c r="AS91" s="1029"/>
      <c r="AT91" s="1029"/>
      <c r="AU91" s="1029"/>
      <c r="AV91" s="1029"/>
      <c r="AW91" s="1029"/>
      <c r="AX91" s="1029"/>
      <c r="AY91" s="1029"/>
      <c r="AZ91" s="1029"/>
      <c r="BA91" s="1029"/>
      <c r="BB91" s="1029"/>
      <c r="BC91" s="1029"/>
      <c r="BD91" s="1029"/>
      <c r="BE91" s="982"/>
      <c r="BF91" s="982"/>
      <c r="BG91" s="982"/>
      <c r="BH91" s="982"/>
      <c r="BI91" s="982"/>
      <c r="BJ91" s="982"/>
    </row>
    <row r="92" spans="1:62" s="984" customFormat="1" ht="18" customHeight="1" x14ac:dyDescent="0.25">
      <c r="A92" s="2278"/>
      <c r="B92" s="947" t="s">
        <v>1949</v>
      </c>
      <c r="C92" s="962" t="s">
        <v>67</v>
      </c>
      <c r="D92" s="993" t="s">
        <v>871</v>
      </c>
      <c r="E92" s="135">
        <v>8</v>
      </c>
      <c r="F92" s="135">
        <v>8</v>
      </c>
      <c r="G92" s="135"/>
      <c r="H92" s="968" t="s">
        <v>314</v>
      </c>
      <c r="I92" s="135" t="s">
        <v>211</v>
      </c>
      <c r="J92" s="135"/>
      <c r="K92" s="1029"/>
      <c r="L92" s="1029"/>
      <c r="M92" s="1029">
        <v>8</v>
      </c>
      <c r="N92" s="1029"/>
      <c r="O92" s="1029"/>
      <c r="P92" s="1029"/>
      <c r="Q92" s="1029"/>
      <c r="R92" s="1029"/>
      <c r="S92" s="1029"/>
      <c r="T92" s="1029"/>
      <c r="U92" s="1029"/>
      <c r="V92" s="1029"/>
      <c r="W92" s="1029"/>
      <c r="X92" s="1029"/>
      <c r="Y92" s="1029"/>
      <c r="Z92" s="1029"/>
      <c r="AA92" s="1029"/>
      <c r="AB92" s="1029"/>
      <c r="AC92" s="1029"/>
      <c r="AD92" s="1029"/>
      <c r="AE92" s="1029"/>
      <c r="AF92" s="1029"/>
      <c r="AG92" s="1029"/>
      <c r="AH92" s="1029"/>
      <c r="AI92" s="1029"/>
      <c r="AJ92" s="1029"/>
      <c r="AK92" s="982"/>
      <c r="AL92" s="982"/>
      <c r="AM92" s="1029"/>
      <c r="AN92" s="1029"/>
      <c r="AO92" s="1029"/>
      <c r="AP92" s="1029"/>
      <c r="AQ92" s="1029"/>
      <c r="AR92" s="1029"/>
      <c r="AS92" s="1029"/>
      <c r="AT92" s="1029"/>
      <c r="AU92" s="1029"/>
      <c r="AV92" s="1029"/>
      <c r="AW92" s="1029"/>
      <c r="AX92" s="1029"/>
      <c r="AY92" s="1029"/>
      <c r="AZ92" s="1029"/>
      <c r="BA92" s="1029"/>
      <c r="BB92" s="1029"/>
      <c r="BC92" s="1029"/>
      <c r="BD92" s="1029"/>
      <c r="BE92" s="982"/>
      <c r="BF92" s="982"/>
      <c r="BG92" s="982"/>
      <c r="BH92" s="982"/>
      <c r="BI92" s="982"/>
      <c r="BJ92" s="982"/>
    </row>
    <row r="93" spans="1:62" s="984" customFormat="1" ht="18" customHeight="1" x14ac:dyDescent="0.25">
      <c r="A93" s="2278"/>
      <c r="B93" s="947" t="s">
        <v>1949</v>
      </c>
      <c r="C93" s="962" t="s">
        <v>49</v>
      </c>
      <c r="D93" s="993" t="s">
        <v>874</v>
      </c>
      <c r="E93" s="135">
        <v>17</v>
      </c>
      <c r="F93" s="135">
        <v>17</v>
      </c>
      <c r="G93" s="135"/>
      <c r="H93" s="968" t="s">
        <v>850</v>
      </c>
      <c r="I93" s="135" t="s">
        <v>203</v>
      </c>
      <c r="J93" s="135"/>
      <c r="K93" s="1029"/>
      <c r="L93" s="1029"/>
      <c r="M93" s="1029"/>
      <c r="N93" s="1029"/>
      <c r="O93" s="1029">
        <v>17</v>
      </c>
      <c r="P93" s="1029"/>
      <c r="Q93" s="1029"/>
      <c r="R93" s="1029"/>
      <c r="S93" s="1029"/>
      <c r="T93" s="1029"/>
      <c r="U93" s="1029"/>
      <c r="V93" s="1029"/>
      <c r="W93" s="1029"/>
      <c r="X93" s="1029"/>
      <c r="Y93" s="1029"/>
      <c r="Z93" s="1029"/>
      <c r="AA93" s="1029"/>
      <c r="AB93" s="1029"/>
      <c r="AC93" s="1029"/>
      <c r="AD93" s="1029"/>
      <c r="AE93" s="1029"/>
      <c r="AF93" s="1029"/>
      <c r="AG93" s="1029"/>
      <c r="AH93" s="1029"/>
      <c r="AI93" s="1029"/>
      <c r="AJ93" s="1029"/>
      <c r="AK93" s="982"/>
      <c r="AL93" s="982"/>
      <c r="AM93" s="1029"/>
      <c r="AN93" s="1029"/>
      <c r="AO93" s="1029"/>
      <c r="AP93" s="1029"/>
      <c r="AQ93" s="1029"/>
      <c r="AR93" s="1029"/>
      <c r="AS93" s="1029"/>
      <c r="AT93" s="1029"/>
      <c r="AU93" s="1029"/>
      <c r="AV93" s="1029"/>
      <c r="AW93" s="1029"/>
      <c r="AX93" s="1029"/>
      <c r="AY93" s="1029"/>
      <c r="AZ93" s="1029"/>
      <c r="BA93" s="1029"/>
      <c r="BB93" s="1029"/>
      <c r="BC93" s="1029"/>
      <c r="BD93" s="1029"/>
      <c r="BE93" s="982"/>
      <c r="BF93" s="982"/>
      <c r="BG93" s="982"/>
      <c r="BH93" s="982"/>
      <c r="BI93" s="982"/>
      <c r="BJ93" s="982"/>
    </row>
    <row r="94" spans="1:62" s="984" customFormat="1" ht="18" customHeight="1" x14ac:dyDescent="0.25">
      <c r="A94" s="2278"/>
      <c r="B94" s="947" t="s">
        <v>1949</v>
      </c>
      <c r="C94" s="962" t="s">
        <v>50</v>
      </c>
      <c r="D94" s="993" t="s">
        <v>875</v>
      </c>
      <c r="E94" s="135">
        <v>27</v>
      </c>
      <c r="F94" s="135">
        <v>27</v>
      </c>
      <c r="G94" s="135"/>
      <c r="H94" s="968" t="s">
        <v>305</v>
      </c>
      <c r="I94" s="135" t="s">
        <v>217</v>
      </c>
      <c r="J94" s="135"/>
      <c r="K94" s="1029"/>
      <c r="L94" s="1029"/>
      <c r="M94" s="1029"/>
      <c r="N94" s="1029"/>
      <c r="O94" s="1029"/>
      <c r="P94" s="1029">
        <v>27</v>
      </c>
      <c r="Q94" s="1029"/>
      <c r="R94" s="1029"/>
      <c r="S94" s="1029"/>
      <c r="T94" s="1029"/>
      <c r="U94" s="1029"/>
      <c r="V94" s="1029"/>
      <c r="W94" s="1029"/>
      <c r="X94" s="1029"/>
      <c r="Y94" s="1029"/>
      <c r="Z94" s="1029"/>
      <c r="AA94" s="1029"/>
      <c r="AB94" s="1029"/>
      <c r="AC94" s="1029"/>
      <c r="AD94" s="1029"/>
      <c r="AE94" s="1029"/>
      <c r="AF94" s="1029"/>
      <c r="AG94" s="1029"/>
      <c r="AH94" s="1029"/>
      <c r="AI94" s="1029"/>
      <c r="AJ94" s="1029"/>
      <c r="AK94" s="982"/>
      <c r="AL94" s="982"/>
      <c r="AM94" s="1029"/>
      <c r="AN94" s="1029"/>
      <c r="AO94" s="1029"/>
      <c r="AP94" s="1029"/>
      <c r="AQ94" s="1029"/>
      <c r="AR94" s="1029"/>
      <c r="AS94" s="1029"/>
      <c r="AT94" s="1029"/>
      <c r="AU94" s="1029"/>
      <c r="AV94" s="1029"/>
      <c r="AW94" s="1029"/>
      <c r="AX94" s="1029"/>
      <c r="AY94" s="1029"/>
      <c r="AZ94" s="1029"/>
      <c r="BA94" s="1029"/>
      <c r="BB94" s="1029"/>
      <c r="BC94" s="1029"/>
      <c r="BD94" s="1029"/>
      <c r="BE94" s="982"/>
      <c r="BF94" s="982"/>
      <c r="BG94" s="982"/>
      <c r="BH94" s="982"/>
      <c r="BI94" s="982"/>
      <c r="BJ94" s="982"/>
    </row>
    <row r="95" spans="1:62" s="984" customFormat="1" ht="18" customHeight="1" x14ac:dyDescent="0.25">
      <c r="A95" s="2278"/>
      <c r="B95" s="947" t="s">
        <v>1949</v>
      </c>
      <c r="C95" s="962" t="s">
        <v>68</v>
      </c>
      <c r="D95" s="993" t="s">
        <v>876</v>
      </c>
      <c r="E95" s="135">
        <v>60</v>
      </c>
      <c r="F95" s="135">
        <v>60</v>
      </c>
      <c r="G95" s="135"/>
      <c r="H95" s="968" t="s">
        <v>313</v>
      </c>
      <c r="I95" s="135" t="s">
        <v>234</v>
      </c>
      <c r="J95" s="135"/>
      <c r="K95" s="1029">
        <v>32</v>
      </c>
      <c r="L95" s="1029">
        <v>28</v>
      </c>
      <c r="M95" s="1029"/>
      <c r="N95" s="1029"/>
      <c r="O95" s="1029"/>
      <c r="P95" s="1029"/>
      <c r="Q95" s="902" t="s">
        <v>826</v>
      </c>
      <c r="R95" s="902" t="s">
        <v>2</v>
      </c>
      <c r="S95" s="902" t="s">
        <v>2</v>
      </c>
      <c r="T95" s="1029"/>
      <c r="U95" s="1029"/>
      <c r="V95" s="1029"/>
      <c r="W95" s="1029"/>
      <c r="X95" s="1029"/>
      <c r="Y95" s="1029"/>
      <c r="Z95" s="1029"/>
      <c r="AA95" s="1029"/>
      <c r="AB95" s="1029"/>
      <c r="AC95" s="1029"/>
      <c r="AD95" s="1029"/>
      <c r="AE95" s="1029"/>
      <c r="AF95" s="1029"/>
      <c r="AG95" s="1029"/>
      <c r="AH95" s="1029"/>
      <c r="AI95" s="1029"/>
      <c r="AJ95" s="1029"/>
      <c r="AK95" s="982"/>
      <c r="AL95" s="982"/>
      <c r="AM95" s="1029"/>
      <c r="AN95" s="1029"/>
      <c r="AO95" s="1029"/>
      <c r="AP95" s="1029"/>
      <c r="AQ95" s="1029"/>
      <c r="AR95" s="1029"/>
      <c r="AS95" s="1029"/>
      <c r="AT95" s="1029"/>
      <c r="AU95" s="1029"/>
      <c r="AV95" s="1029"/>
      <c r="AW95" s="1029"/>
      <c r="AX95" s="1029"/>
      <c r="AY95" s="1029"/>
      <c r="AZ95" s="1029"/>
      <c r="BA95" s="1029"/>
      <c r="BB95" s="1029"/>
      <c r="BC95" s="1029"/>
      <c r="BD95" s="1029"/>
      <c r="BE95" s="982"/>
      <c r="BF95" s="982"/>
      <c r="BG95" s="982"/>
      <c r="BH95" s="982"/>
      <c r="BI95" s="982"/>
      <c r="BJ95" s="982"/>
    </row>
    <row r="96" spans="1:62" s="984" customFormat="1" ht="24" customHeight="1" x14ac:dyDescent="0.2">
      <c r="A96" s="2279"/>
      <c r="B96" s="978" t="s">
        <v>1950</v>
      </c>
      <c r="C96" s="979"/>
      <c r="D96" s="979" t="s">
        <v>843</v>
      </c>
      <c r="E96" s="979">
        <f>SUM(E91:E95)</f>
        <v>172</v>
      </c>
      <c r="F96" s="979">
        <f>SUM(F91:F95)</f>
        <v>172</v>
      </c>
      <c r="G96" s="979"/>
      <c r="H96" s="980"/>
      <c r="I96" s="980"/>
      <c r="J96" s="980"/>
      <c r="K96" s="994">
        <f>SUM(K91:K95)</f>
        <v>32</v>
      </c>
      <c r="L96" s="994">
        <f t="shared" ref="L96:BD96" si="97">SUM(L91:L95)</f>
        <v>28</v>
      </c>
      <c r="M96" s="994">
        <f t="shared" si="97"/>
        <v>32</v>
      </c>
      <c r="N96" s="994">
        <f t="shared" si="97"/>
        <v>24</v>
      </c>
      <c r="O96" s="994">
        <f t="shared" si="97"/>
        <v>29</v>
      </c>
      <c r="P96" s="994">
        <f t="shared" si="97"/>
        <v>27</v>
      </c>
      <c r="Q96" s="994">
        <f t="shared" si="97"/>
        <v>0</v>
      </c>
      <c r="R96" s="994">
        <f t="shared" si="97"/>
        <v>0</v>
      </c>
      <c r="S96" s="994">
        <f t="shared" si="97"/>
        <v>0</v>
      </c>
      <c r="T96" s="994">
        <f t="shared" si="97"/>
        <v>0</v>
      </c>
      <c r="U96" s="994">
        <f t="shared" si="97"/>
        <v>0</v>
      </c>
      <c r="V96" s="994">
        <f t="shared" si="97"/>
        <v>0</v>
      </c>
      <c r="W96" s="994">
        <f t="shared" si="97"/>
        <v>0</v>
      </c>
      <c r="X96" s="994">
        <f t="shared" si="97"/>
        <v>0</v>
      </c>
      <c r="Y96" s="994">
        <f t="shared" si="97"/>
        <v>0</v>
      </c>
      <c r="Z96" s="994">
        <f t="shared" si="97"/>
        <v>0</v>
      </c>
      <c r="AA96" s="994">
        <f t="shared" si="97"/>
        <v>0</v>
      </c>
      <c r="AB96" s="994">
        <f t="shared" si="97"/>
        <v>0</v>
      </c>
      <c r="AC96" s="994">
        <f t="shared" si="97"/>
        <v>0</v>
      </c>
      <c r="AD96" s="994">
        <f t="shared" si="97"/>
        <v>0</v>
      </c>
      <c r="AE96" s="994">
        <f t="shared" si="97"/>
        <v>0</v>
      </c>
      <c r="AF96" s="994">
        <f t="shared" si="97"/>
        <v>0</v>
      </c>
      <c r="AG96" s="994">
        <f t="shared" si="97"/>
        <v>0</v>
      </c>
      <c r="AH96" s="994">
        <f t="shared" si="97"/>
        <v>0</v>
      </c>
      <c r="AI96" s="994">
        <f t="shared" si="97"/>
        <v>0</v>
      </c>
      <c r="AJ96" s="994">
        <f t="shared" si="97"/>
        <v>0</v>
      </c>
      <c r="AK96" s="994">
        <f t="shared" si="97"/>
        <v>0</v>
      </c>
      <c r="AL96" s="994">
        <f t="shared" si="97"/>
        <v>0</v>
      </c>
      <c r="AM96" s="994">
        <f t="shared" si="97"/>
        <v>0</v>
      </c>
      <c r="AN96" s="994">
        <f t="shared" si="97"/>
        <v>0</v>
      </c>
      <c r="AO96" s="994">
        <f t="shared" si="97"/>
        <v>0</v>
      </c>
      <c r="AP96" s="994">
        <f t="shared" si="97"/>
        <v>0</v>
      </c>
      <c r="AQ96" s="994">
        <f t="shared" si="97"/>
        <v>0</v>
      </c>
      <c r="AR96" s="994">
        <f t="shared" si="97"/>
        <v>0</v>
      </c>
      <c r="AS96" s="994">
        <f t="shared" si="97"/>
        <v>0</v>
      </c>
      <c r="AT96" s="994">
        <f t="shared" si="97"/>
        <v>0</v>
      </c>
      <c r="AU96" s="994">
        <f t="shared" si="97"/>
        <v>0</v>
      </c>
      <c r="AV96" s="994">
        <f t="shared" si="97"/>
        <v>0</v>
      </c>
      <c r="AW96" s="994">
        <f t="shared" si="97"/>
        <v>0</v>
      </c>
      <c r="AX96" s="994">
        <f t="shared" si="97"/>
        <v>0</v>
      </c>
      <c r="AY96" s="994">
        <f t="shared" si="97"/>
        <v>0</v>
      </c>
      <c r="AZ96" s="994">
        <f t="shared" si="97"/>
        <v>0</v>
      </c>
      <c r="BA96" s="994">
        <f t="shared" si="97"/>
        <v>0</v>
      </c>
      <c r="BB96" s="994">
        <f t="shared" si="97"/>
        <v>0</v>
      </c>
      <c r="BC96" s="994">
        <f t="shared" si="97"/>
        <v>0</v>
      </c>
      <c r="BD96" s="994">
        <f t="shared" si="97"/>
        <v>0</v>
      </c>
      <c r="BE96" s="994">
        <f>SUM(BE91:BE95)</f>
        <v>0</v>
      </c>
      <c r="BF96" s="994">
        <f t="shared" ref="BF96" si="98">SUM(BF91:BF95)</f>
        <v>0</v>
      </c>
      <c r="BG96" s="994">
        <f t="shared" ref="BG96" si="99">SUM(BG91:BG95)</f>
        <v>0</v>
      </c>
      <c r="BH96" s="994">
        <f t="shared" ref="BH96" si="100">SUM(BH91:BH95)</f>
        <v>0</v>
      </c>
      <c r="BI96" s="994">
        <f t="shared" ref="BI96" si="101">SUM(BI91:BI95)</f>
        <v>0</v>
      </c>
      <c r="BJ96" s="994">
        <f t="shared" ref="BJ96" si="102">SUM(BJ91:BJ95)</f>
        <v>0</v>
      </c>
    </row>
    <row r="97" spans="1:62" s="984" customFormat="1" ht="18" customHeight="1" x14ac:dyDescent="0.25">
      <c r="A97" s="2247">
        <v>11</v>
      </c>
      <c r="B97" s="947" t="s">
        <v>1951</v>
      </c>
      <c r="C97" s="962" t="s">
        <v>92</v>
      </c>
      <c r="D97" s="993" t="s">
        <v>1952</v>
      </c>
      <c r="E97" s="135">
        <v>30</v>
      </c>
      <c r="F97" s="135">
        <v>30</v>
      </c>
      <c r="G97" s="135"/>
      <c r="H97" s="968" t="s">
        <v>314</v>
      </c>
      <c r="I97" s="135" t="s">
        <v>211</v>
      </c>
      <c r="J97" s="135"/>
      <c r="K97" s="1029"/>
      <c r="L97" s="1029"/>
      <c r="M97" s="1029"/>
      <c r="N97" s="1029"/>
      <c r="O97" s="1029"/>
      <c r="P97" s="1029">
        <v>8</v>
      </c>
      <c r="Q97" s="1029">
        <v>22</v>
      </c>
      <c r="R97" s="1029"/>
      <c r="S97" s="1029"/>
      <c r="T97" s="1029"/>
      <c r="U97" s="1029"/>
      <c r="V97" s="1029"/>
      <c r="W97" s="1029"/>
      <c r="X97" s="1029"/>
      <c r="Y97" s="1029"/>
      <c r="Z97" s="1029"/>
      <c r="AA97" s="1029"/>
      <c r="AB97" s="1029"/>
      <c r="AC97" s="1029"/>
      <c r="AD97" s="1029"/>
      <c r="AE97" s="1029"/>
      <c r="AF97" s="1029"/>
      <c r="AG97" s="1029"/>
      <c r="AH97" s="1029"/>
      <c r="AI97" s="1029"/>
      <c r="AJ97" s="1029"/>
      <c r="AK97" s="982"/>
      <c r="AL97" s="982"/>
      <c r="AM97" s="1029"/>
      <c r="AN97" s="1029"/>
      <c r="AO97" s="1029"/>
      <c r="AP97" s="1029"/>
      <c r="AQ97" s="1029"/>
      <c r="AR97" s="1029"/>
      <c r="AS97" s="1029"/>
      <c r="AT97" s="1029"/>
      <c r="AU97" s="1029"/>
      <c r="AV97" s="1029"/>
      <c r="AW97" s="1029"/>
      <c r="AX97" s="1029"/>
      <c r="AY97" s="1029"/>
      <c r="AZ97" s="1029"/>
      <c r="BA97" s="1029"/>
      <c r="BB97" s="1029"/>
      <c r="BC97" s="1029"/>
      <c r="BD97" s="1029"/>
      <c r="BE97" s="982"/>
      <c r="BF97" s="982"/>
      <c r="BG97" s="982"/>
      <c r="BH97" s="982"/>
      <c r="BI97" s="982"/>
      <c r="BJ97" s="982"/>
    </row>
    <row r="98" spans="1:62" s="984" customFormat="1" ht="18" customHeight="1" x14ac:dyDescent="0.25">
      <c r="A98" s="2248"/>
      <c r="B98" s="947" t="s">
        <v>1951</v>
      </c>
      <c r="C98" s="962" t="s">
        <v>75</v>
      </c>
      <c r="D98" s="993" t="s">
        <v>870</v>
      </c>
      <c r="E98" s="135">
        <v>20</v>
      </c>
      <c r="F98" s="135">
        <v>20</v>
      </c>
      <c r="G98" s="135" t="s">
        <v>2004</v>
      </c>
      <c r="H98" s="968" t="s">
        <v>314</v>
      </c>
      <c r="I98" s="135" t="s">
        <v>211</v>
      </c>
      <c r="J98" s="135"/>
      <c r="K98" s="1029"/>
      <c r="L98" s="1029"/>
      <c r="M98" s="1029"/>
      <c r="N98" s="1029"/>
      <c r="O98" s="1029"/>
      <c r="P98" s="1029">
        <v>20</v>
      </c>
      <c r="Q98" s="1029"/>
      <c r="R98" s="1029"/>
      <c r="S98" s="1029"/>
      <c r="T98" s="1029"/>
      <c r="U98" s="1029"/>
      <c r="V98" s="1029"/>
      <c r="W98" s="1029"/>
      <c r="X98" s="1029"/>
      <c r="Y98" s="1029"/>
      <c r="Z98" s="1029"/>
      <c r="AA98" s="1029"/>
      <c r="AB98" s="1029"/>
      <c r="AC98" s="1029"/>
      <c r="AD98" s="1029"/>
      <c r="AE98" s="1029"/>
      <c r="AF98" s="1029"/>
      <c r="AG98" s="1029"/>
      <c r="AH98" s="1029"/>
      <c r="AI98" s="1029"/>
      <c r="AJ98" s="1029"/>
      <c r="AK98" s="982"/>
      <c r="AL98" s="982"/>
      <c r="AM98" s="1029"/>
      <c r="AN98" s="1029"/>
      <c r="AO98" s="1029"/>
      <c r="AP98" s="1029"/>
      <c r="AQ98" s="1029"/>
      <c r="AR98" s="1029"/>
      <c r="AS98" s="1029"/>
      <c r="AT98" s="1029"/>
      <c r="AU98" s="1029"/>
      <c r="AV98" s="1029"/>
      <c r="AW98" s="1029"/>
      <c r="AX98" s="1029"/>
      <c r="AY98" s="1029"/>
      <c r="AZ98" s="1029"/>
      <c r="BA98" s="1029"/>
      <c r="BB98" s="1029"/>
      <c r="BC98" s="1029"/>
      <c r="BD98" s="1029"/>
      <c r="BE98" s="982"/>
      <c r="BF98" s="982"/>
      <c r="BG98" s="982"/>
      <c r="BH98" s="982"/>
      <c r="BI98" s="982"/>
      <c r="BJ98" s="982"/>
    </row>
    <row r="99" spans="1:62" s="984" customFormat="1" ht="18" customHeight="1" x14ac:dyDescent="0.25">
      <c r="A99" s="2248"/>
      <c r="B99" s="947" t="s">
        <v>1951</v>
      </c>
      <c r="C99" s="962" t="s">
        <v>67</v>
      </c>
      <c r="D99" s="993" t="s">
        <v>871</v>
      </c>
      <c r="E99" s="135">
        <v>68</v>
      </c>
      <c r="F99" s="135">
        <v>68</v>
      </c>
      <c r="G99" s="135" t="s">
        <v>2004</v>
      </c>
      <c r="H99" s="968" t="s">
        <v>314</v>
      </c>
      <c r="I99" s="135" t="s">
        <v>211</v>
      </c>
      <c r="J99" s="135"/>
      <c r="K99" s="1029"/>
      <c r="L99" s="1029"/>
      <c r="M99" s="1029"/>
      <c r="N99" s="1029">
        <v>32</v>
      </c>
      <c r="O99" s="1029">
        <v>32</v>
      </c>
      <c r="P99" s="1029">
        <v>4</v>
      </c>
      <c r="Q99" s="1029"/>
      <c r="R99" s="1029"/>
      <c r="S99" s="1029"/>
      <c r="T99" s="1029"/>
      <c r="U99" s="1029"/>
      <c r="V99" s="1029"/>
      <c r="W99" s="1029"/>
      <c r="X99" s="1029"/>
      <c r="Y99" s="1029"/>
      <c r="Z99" s="1029"/>
      <c r="AA99" s="1029"/>
      <c r="AB99" s="1029"/>
      <c r="AC99" s="1029"/>
      <c r="AD99" s="1029"/>
      <c r="AE99" s="1029"/>
      <c r="AF99" s="1029"/>
      <c r="AG99" s="1029"/>
      <c r="AH99" s="1029"/>
      <c r="AI99" s="1029"/>
      <c r="AJ99" s="1029"/>
      <c r="AK99" s="982"/>
      <c r="AL99" s="982"/>
      <c r="AM99" s="1029"/>
      <c r="AN99" s="1029"/>
      <c r="AO99" s="1029"/>
      <c r="AP99" s="1029"/>
      <c r="AQ99" s="1029"/>
      <c r="AR99" s="1029"/>
      <c r="AS99" s="1029"/>
      <c r="AT99" s="1029"/>
      <c r="AU99" s="1029"/>
      <c r="AV99" s="1029"/>
      <c r="AW99" s="1029"/>
      <c r="AX99" s="1029"/>
      <c r="AY99" s="1029"/>
      <c r="AZ99" s="1029"/>
      <c r="BA99" s="1029"/>
      <c r="BB99" s="1029"/>
      <c r="BC99" s="1029"/>
      <c r="BD99" s="1029"/>
      <c r="BE99" s="982"/>
      <c r="BF99" s="982"/>
      <c r="BG99" s="982"/>
      <c r="BH99" s="982"/>
      <c r="BI99" s="982"/>
      <c r="BJ99" s="982"/>
    </row>
    <row r="100" spans="1:62" s="984" customFormat="1" ht="18" customHeight="1" x14ac:dyDescent="0.25">
      <c r="A100" s="2248"/>
      <c r="B100" s="947" t="s">
        <v>1951</v>
      </c>
      <c r="C100" s="962" t="s">
        <v>171</v>
      </c>
      <c r="D100" s="995" t="s">
        <v>872</v>
      </c>
      <c r="E100" s="135">
        <v>120</v>
      </c>
      <c r="F100" s="135">
        <v>120</v>
      </c>
      <c r="G100" s="135" t="s">
        <v>2004</v>
      </c>
      <c r="H100" s="968" t="s">
        <v>313</v>
      </c>
      <c r="I100" s="135" t="s">
        <v>234</v>
      </c>
      <c r="J100" s="135"/>
      <c r="K100" s="1029">
        <v>32</v>
      </c>
      <c r="L100" s="1029">
        <v>40</v>
      </c>
      <c r="M100" s="1029">
        <v>40</v>
      </c>
      <c r="N100" s="1029">
        <v>8</v>
      </c>
      <c r="O100" s="1029"/>
      <c r="P100" s="1029"/>
      <c r="Q100" s="1029"/>
      <c r="R100" s="1029"/>
      <c r="S100" s="1029"/>
      <c r="T100" s="1029"/>
      <c r="U100" s="1029"/>
      <c r="V100" s="1029"/>
      <c r="W100" s="1029"/>
      <c r="X100" s="1029"/>
      <c r="Y100" s="1029"/>
      <c r="Z100" s="1029"/>
      <c r="AA100" s="1029"/>
      <c r="AB100" s="1029"/>
      <c r="AC100" s="1029"/>
      <c r="AD100" s="1029"/>
      <c r="AE100" s="1029"/>
      <c r="AF100" s="1029"/>
      <c r="AG100" s="1029"/>
      <c r="AH100" s="1029"/>
      <c r="AI100" s="1029"/>
      <c r="AJ100" s="1029"/>
      <c r="AK100" s="982"/>
      <c r="AL100" s="982"/>
      <c r="AM100" s="1029"/>
      <c r="AN100" s="1029"/>
      <c r="AO100" s="1029"/>
      <c r="AP100" s="1029"/>
      <c r="AQ100" s="1029"/>
      <c r="AR100" s="1029"/>
      <c r="AS100" s="1029"/>
      <c r="AT100" s="1029"/>
      <c r="AU100" s="1029"/>
      <c r="AV100" s="1029"/>
      <c r="AW100" s="1029"/>
      <c r="AX100" s="1029"/>
      <c r="AY100" s="1029"/>
      <c r="AZ100" s="1029"/>
      <c r="BA100" s="1029"/>
      <c r="BB100" s="1029"/>
      <c r="BC100" s="1029"/>
      <c r="BD100" s="1029"/>
      <c r="BE100" s="982"/>
      <c r="BF100" s="982"/>
      <c r="BG100" s="982"/>
      <c r="BH100" s="982"/>
      <c r="BI100" s="982"/>
      <c r="BJ100" s="982"/>
    </row>
    <row r="101" spans="1:62" s="984" customFormat="1" ht="18" customHeight="1" x14ac:dyDescent="0.25">
      <c r="A101" s="2248"/>
      <c r="B101" s="947" t="s">
        <v>1951</v>
      </c>
      <c r="C101" s="962" t="s">
        <v>49</v>
      </c>
      <c r="D101" s="993" t="s">
        <v>874</v>
      </c>
      <c r="E101" s="135">
        <v>100</v>
      </c>
      <c r="F101" s="135">
        <v>100</v>
      </c>
      <c r="G101" s="135" t="s">
        <v>2004</v>
      </c>
      <c r="H101" s="968" t="s">
        <v>850</v>
      </c>
      <c r="I101" s="135" t="s">
        <v>203</v>
      </c>
      <c r="J101" s="135"/>
      <c r="K101" s="1029"/>
      <c r="L101" s="1029"/>
      <c r="M101" s="1029"/>
      <c r="N101" s="1029"/>
      <c r="O101" s="1029"/>
      <c r="P101" s="1029"/>
      <c r="Q101" s="1029"/>
      <c r="R101" s="1029">
        <v>28</v>
      </c>
      <c r="S101" s="1029">
        <v>32</v>
      </c>
      <c r="T101" s="1029">
        <v>32</v>
      </c>
      <c r="U101" s="1029">
        <v>8</v>
      </c>
      <c r="V101" s="1029"/>
      <c r="W101" s="1029"/>
      <c r="X101" s="1029"/>
      <c r="Y101" s="1029"/>
      <c r="Z101" s="1029"/>
      <c r="AA101" s="1029"/>
      <c r="AB101" s="1029"/>
      <c r="AC101" s="1029"/>
      <c r="AD101" s="1029"/>
      <c r="AE101" s="1029"/>
      <c r="AF101" s="1029"/>
      <c r="AG101" s="1029"/>
      <c r="AH101" s="1029"/>
      <c r="AI101" s="1029"/>
      <c r="AJ101" s="1029"/>
      <c r="AK101" s="982"/>
      <c r="AL101" s="982"/>
      <c r="AM101" s="1029"/>
      <c r="AN101" s="1029"/>
      <c r="AO101" s="1029"/>
      <c r="AP101" s="1029"/>
      <c r="AQ101" s="1029"/>
      <c r="AR101" s="1029"/>
      <c r="AS101" s="1029"/>
      <c r="AT101" s="1029"/>
      <c r="AU101" s="1029"/>
      <c r="AV101" s="1029"/>
      <c r="AW101" s="1029"/>
      <c r="AX101" s="1029"/>
      <c r="AY101" s="1029"/>
      <c r="AZ101" s="1029"/>
      <c r="BA101" s="1029"/>
      <c r="BB101" s="1029"/>
      <c r="BC101" s="1029"/>
      <c r="BD101" s="1029"/>
      <c r="BE101" s="982"/>
      <c r="BF101" s="982"/>
      <c r="BG101" s="982"/>
      <c r="BH101" s="982"/>
      <c r="BI101" s="982"/>
      <c r="BJ101" s="982"/>
    </row>
    <row r="102" spans="1:62" s="984" customFormat="1" ht="18" customHeight="1" x14ac:dyDescent="0.25">
      <c r="A102" s="2248"/>
      <c r="B102" s="947" t="s">
        <v>1951</v>
      </c>
      <c r="C102" s="962" t="s">
        <v>50</v>
      </c>
      <c r="D102" s="993" t="s">
        <v>875</v>
      </c>
      <c r="E102" s="135">
        <v>160</v>
      </c>
      <c r="F102" s="135">
        <v>160</v>
      </c>
      <c r="G102" s="135" t="s">
        <v>2004</v>
      </c>
      <c r="H102" s="968" t="s">
        <v>313</v>
      </c>
      <c r="I102" s="135" t="s">
        <v>234</v>
      </c>
      <c r="J102" s="135"/>
      <c r="K102" s="1029"/>
      <c r="L102" s="1029"/>
      <c r="M102" s="1029"/>
      <c r="N102" s="1029"/>
      <c r="O102" s="1029"/>
      <c r="P102" s="1029"/>
      <c r="Q102" s="1029"/>
      <c r="R102" s="1029"/>
      <c r="S102" s="1029"/>
      <c r="T102" s="1029"/>
      <c r="U102" s="1029">
        <v>24</v>
      </c>
      <c r="V102" s="1029">
        <v>32</v>
      </c>
      <c r="W102" s="1029">
        <v>24</v>
      </c>
      <c r="X102" s="1029"/>
      <c r="Y102" s="1029"/>
      <c r="Z102" s="1029"/>
      <c r="AA102" s="1029"/>
      <c r="AB102" s="1029"/>
      <c r="AC102" s="1029"/>
      <c r="AD102" s="1029"/>
      <c r="AE102" s="1029"/>
      <c r="AF102" s="1029"/>
      <c r="AG102" s="1029"/>
      <c r="AH102" s="1029"/>
      <c r="AI102" s="1029"/>
      <c r="AJ102" s="1029"/>
      <c r="AK102" s="982"/>
      <c r="AL102" s="982"/>
      <c r="AM102" s="1029"/>
      <c r="AN102" s="1029"/>
      <c r="AO102" s="1029"/>
      <c r="AP102" s="1029"/>
      <c r="AQ102" s="1029"/>
      <c r="AR102" s="1029"/>
      <c r="AS102" s="1029"/>
      <c r="AT102" s="1029"/>
      <c r="AU102" s="1029"/>
      <c r="AV102" s="1029"/>
      <c r="AW102" s="1029"/>
      <c r="AX102" s="1029"/>
      <c r="AY102" s="1029"/>
      <c r="AZ102" s="1029"/>
      <c r="BA102" s="1029"/>
      <c r="BB102" s="1029"/>
      <c r="BC102" s="1029"/>
      <c r="BD102" s="1029"/>
      <c r="BE102" s="982"/>
      <c r="BF102" s="982"/>
      <c r="BG102" s="982"/>
      <c r="BH102" s="982"/>
      <c r="BI102" s="982"/>
      <c r="BJ102" s="982"/>
    </row>
    <row r="103" spans="1:62" s="984" customFormat="1" ht="18" customHeight="1" x14ac:dyDescent="0.25">
      <c r="A103" s="2248"/>
      <c r="B103" s="947" t="s">
        <v>1951</v>
      </c>
      <c r="C103" s="962" t="s">
        <v>50</v>
      </c>
      <c r="D103" s="993" t="s">
        <v>875</v>
      </c>
      <c r="E103" s="135">
        <v>160</v>
      </c>
      <c r="F103" s="135">
        <v>160</v>
      </c>
      <c r="G103" s="135" t="s">
        <v>2004</v>
      </c>
      <c r="H103" s="968" t="s">
        <v>305</v>
      </c>
      <c r="I103" s="135" t="s">
        <v>217</v>
      </c>
      <c r="J103" s="135"/>
      <c r="K103" s="1029"/>
      <c r="L103" s="1029"/>
      <c r="M103" s="1029"/>
      <c r="N103" s="1029"/>
      <c r="O103" s="1029"/>
      <c r="P103" s="1029"/>
      <c r="Q103" s="1029"/>
      <c r="R103" s="1029"/>
      <c r="S103" s="1029"/>
      <c r="T103" s="1029"/>
      <c r="U103" s="1029"/>
      <c r="V103" s="1029"/>
      <c r="W103" s="1029">
        <v>16</v>
      </c>
      <c r="X103" s="1029">
        <v>32</v>
      </c>
      <c r="Y103" s="1029">
        <v>32</v>
      </c>
      <c r="AA103" s="1029"/>
      <c r="AB103" s="1029"/>
      <c r="AC103" s="1029"/>
      <c r="AD103" s="1029"/>
      <c r="AE103" s="1029"/>
      <c r="AF103" s="1029"/>
      <c r="AG103" s="1029"/>
      <c r="AH103" s="1029"/>
      <c r="AI103" s="1029"/>
      <c r="AJ103" s="1029"/>
      <c r="AK103" s="982"/>
      <c r="AL103" s="982"/>
      <c r="AM103" s="1029"/>
      <c r="AN103" s="1029"/>
      <c r="AO103" s="1029"/>
      <c r="AP103" s="1029"/>
      <c r="AQ103" s="1029"/>
      <c r="AR103" s="1029"/>
      <c r="AS103" s="1029"/>
      <c r="AT103" s="1029"/>
      <c r="AU103" s="1029"/>
      <c r="AV103" s="1029"/>
      <c r="AW103" s="1029"/>
      <c r="AX103" s="1029"/>
      <c r="AY103" s="1029"/>
      <c r="AZ103" s="1029"/>
      <c r="BA103" s="1029"/>
      <c r="BB103" s="1029"/>
      <c r="BC103" s="1029"/>
      <c r="BD103" s="1029"/>
      <c r="BE103" s="982"/>
      <c r="BF103" s="982"/>
      <c r="BG103" s="982"/>
      <c r="BH103" s="982"/>
      <c r="BI103" s="982"/>
      <c r="BJ103" s="982"/>
    </row>
    <row r="104" spans="1:62" s="954" customFormat="1" ht="17.25" customHeight="1" x14ac:dyDescent="0.25">
      <c r="A104" s="2248"/>
      <c r="B104" s="947" t="s">
        <v>1951</v>
      </c>
      <c r="C104" s="962" t="s">
        <v>68</v>
      </c>
      <c r="D104" s="993" t="s">
        <v>876</v>
      </c>
      <c r="E104" s="135">
        <v>120</v>
      </c>
      <c r="F104" s="135">
        <v>120</v>
      </c>
      <c r="G104" s="135" t="s">
        <v>2004</v>
      </c>
      <c r="H104" s="968" t="s">
        <v>313</v>
      </c>
      <c r="I104" s="135" t="s">
        <v>234</v>
      </c>
      <c r="J104" s="135"/>
      <c r="K104" s="952"/>
      <c r="L104" s="952"/>
      <c r="M104" s="952"/>
      <c r="N104" s="965"/>
      <c r="O104" s="965"/>
      <c r="P104" s="965"/>
      <c r="Q104" s="965"/>
      <c r="R104" s="965"/>
      <c r="S104" s="965"/>
      <c r="T104" s="965"/>
      <c r="U104" s="965"/>
      <c r="V104" s="965"/>
      <c r="W104" s="965"/>
      <c r="X104" s="965"/>
      <c r="Y104" s="965"/>
      <c r="Z104" s="965">
        <v>40</v>
      </c>
      <c r="AA104" s="965">
        <v>40</v>
      </c>
      <c r="AB104" s="965">
        <v>40</v>
      </c>
      <c r="AC104" s="965"/>
      <c r="AD104" s="965"/>
      <c r="AE104" s="965"/>
      <c r="AF104" s="965"/>
      <c r="AG104" s="965"/>
      <c r="AH104" s="965"/>
      <c r="AI104" s="965"/>
      <c r="AJ104" s="965"/>
      <c r="AK104" s="966"/>
      <c r="AL104" s="966"/>
      <c r="AM104" s="965"/>
      <c r="AO104" s="965"/>
      <c r="AP104" s="965"/>
      <c r="AQ104" s="965"/>
      <c r="AR104" s="965"/>
      <c r="AS104" s="965"/>
      <c r="AT104" s="965"/>
      <c r="AU104" s="965"/>
      <c r="AV104" s="965"/>
      <c r="AW104" s="965"/>
      <c r="AX104" s="965"/>
      <c r="AY104" s="965"/>
      <c r="AZ104" s="965"/>
      <c r="BA104" s="965"/>
      <c r="BB104" s="965"/>
      <c r="BC104" s="965"/>
      <c r="BD104" s="965"/>
      <c r="BE104" s="966"/>
      <c r="BF104" s="991"/>
      <c r="BG104" s="991"/>
      <c r="BH104" s="991"/>
      <c r="BI104" s="991"/>
      <c r="BJ104" s="991"/>
    </row>
    <row r="105" spans="1:62" s="954" customFormat="1" ht="17.25" customHeight="1" x14ac:dyDescent="0.25">
      <c r="A105" s="2248"/>
      <c r="B105" s="947" t="s">
        <v>1951</v>
      </c>
      <c r="C105" s="962" t="s">
        <v>51</v>
      </c>
      <c r="D105" s="993" t="s">
        <v>877</v>
      </c>
      <c r="E105" s="135">
        <v>60</v>
      </c>
      <c r="F105" s="135">
        <v>60</v>
      </c>
      <c r="G105" s="135" t="s">
        <v>2004</v>
      </c>
      <c r="H105" s="968" t="s">
        <v>305</v>
      </c>
      <c r="I105" s="135" t="s">
        <v>217</v>
      </c>
      <c r="J105" s="135"/>
      <c r="K105" s="952"/>
      <c r="L105" s="952"/>
      <c r="M105" s="952"/>
      <c r="N105" s="965"/>
      <c r="O105" s="965"/>
      <c r="P105" s="965"/>
      <c r="Q105" s="965"/>
      <c r="R105" s="965"/>
      <c r="S105" s="965"/>
      <c r="T105" s="965"/>
      <c r="U105" s="965"/>
      <c r="V105" s="965"/>
      <c r="W105" s="965"/>
      <c r="X105" s="965"/>
      <c r="Y105" s="965"/>
      <c r="Z105" s="965"/>
      <c r="AA105" s="952"/>
      <c r="AB105" s="965"/>
      <c r="AC105" s="965">
        <v>32</v>
      </c>
      <c r="AD105" s="965">
        <v>28</v>
      </c>
      <c r="AE105" s="902" t="s">
        <v>826</v>
      </c>
      <c r="AF105" s="902" t="s">
        <v>2</v>
      </c>
      <c r="AG105" s="902" t="s">
        <v>2</v>
      </c>
      <c r="AH105" s="902"/>
      <c r="AI105" s="902"/>
      <c r="AJ105" s="902"/>
      <c r="AK105" s="966"/>
      <c r="AL105" s="966"/>
      <c r="AM105" s="965"/>
      <c r="AN105" s="965"/>
      <c r="AO105" s="965"/>
      <c r="AP105" s="965"/>
      <c r="AQ105" s="965"/>
      <c r="AR105" s="965"/>
      <c r="AS105" s="965"/>
      <c r="AT105" s="965"/>
      <c r="AU105" s="965"/>
      <c r="AV105" s="965"/>
      <c r="AW105" s="965"/>
      <c r="AX105" s="965"/>
      <c r="AY105" s="965"/>
      <c r="AZ105" s="965"/>
      <c r="BA105" s="965"/>
      <c r="BB105" s="965"/>
      <c r="BC105" s="965"/>
      <c r="BD105" s="965"/>
      <c r="BE105" s="966"/>
      <c r="BF105" s="991"/>
      <c r="BG105" s="991"/>
      <c r="BH105" s="991"/>
      <c r="BI105" s="991"/>
      <c r="BJ105" s="991"/>
    </row>
    <row r="106" spans="1:62" s="984" customFormat="1" ht="24" customHeight="1" x14ac:dyDescent="0.2">
      <c r="A106" s="2249"/>
      <c r="B106" s="978" t="s">
        <v>1953</v>
      </c>
      <c r="C106" s="979"/>
      <c r="D106" s="979" t="s">
        <v>843</v>
      </c>
      <c r="E106" s="979">
        <f>SUM(E97:E105)</f>
        <v>838</v>
      </c>
      <c r="F106" s="979">
        <f>SUM(F97:F105)</f>
        <v>838</v>
      </c>
      <c r="G106" s="979"/>
      <c r="H106" s="980"/>
      <c r="I106" s="980"/>
      <c r="J106" s="980"/>
      <c r="K106" s="981">
        <f>SUM(K97:K105)</f>
        <v>32</v>
      </c>
      <c r="L106" s="981">
        <f t="shared" ref="L106:BJ106" si="103">SUM(L97:L105)</f>
        <v>40</v>
      </c>
      <c r="M106" s="981">
        <f t="shared" si="103"/>
        <v>40</v>
      </c>
      <c r="N106" s="981">
        <f t="shared" si="103"/>
        <v>40</v>
      </c>
      <c r="O106" s="981">
        <f t="shared" si="103"/>
        <v>32</v>
      </c>
      <c r="P106" s="981">
        <f t="shared" si="103"/>
        <v>32</v>
      </c>
      <c r="Q106" s="981">
        <f t="shared" si="103"/>
        <v>22</v>
      </c>
      <c r="R106" s="981">
        <f t="shared" si="103"/>
        <v>28</v>
      </c>
      <c r="S106" s="981">
        <f t="shared" si="103"/>
        <v>32</v>
      </c>
      <c r="T106" s="981">
        <f t="shared" si="103"/>
        <v>32</v>
      </c>
      <c r="U106" s="981">
        <f t="shared" si="103"/>
        <v>32</v>
      </c>
      <c r="V106" s="981">
        <f t="shared" si="103"/>
        <v>32</v>
      </c>
      <c r="W106" s="981">
        <f t="shared" si="103"/>
        <v>40</v>
      </c>
      <c r="X106" s="981">
        <f t="shared" si="103"/>
        <v>32</v>
      </c>
      <c r="Y106" s="981">
        <f t="shared" si="103"/>
        <v>32</v>
      </c>
      <c r="Z106" s="981">
        <f t="shared" si="103"/>
        <v>40</v>
      </c>
      <c r="AA106" s="981">
        <f t="shared" si="103"/>
        <v>40</v>
      </c>
      <c r="AB106" s="981">
        <f t="shared" si="103"/>
        <v>40</v>
      </c>
      <c r="AC106" s="981">
        <f t="shared" si="103"/>
        <v>32</v>
      </c>
      <c r="AD106" s="981">
        <f t="shared" si="103"/>
        <v>28</v>
      </c>
      <c r="AE106" s="981">
        <f t="shared" si="103"/>
        <v>0</v>
      </c>
      <c r="AF106" s="981">
        <f t="shared" si="103"/>
        <v>0</v>
      </c>
      <c r="AG106" s="981">
        <f t="shared" si="103"/>
        <v>0</v>
      </c>
      <c r="AH106" s="981">
        <f t="shared" si="103"/>
        <v>0</v>
      </c>
      <c r="AI106" s="981">
        <f t="shared" si="103"/>
        <v>0</v>
      </c>
      <c r="AJ106" s="981">
        <f t="shared" si="103"/>
        <v>0</v>
      </c>
      <c r="AK106" s="981">
        <f t="shared" si="103"/>
        <v>0</v>
      </c>
      <c r="AL106" s="981">
        <f t="shared" si="103"/>
        <v>0</v>
      </c>
      <c r="AM106" s="981">
        <f t="shared" si="103"/>
        <v>0</v>
      </c>
      <c r="AN106" s="981">
        <f t="shared" si="103"/>
        <v>0</v>
      </c>
      <c r="AO106" s="981">
        <f t="shared" si="103"/>
        <v>0</v>
      </c>
      <c r="AP106" s="981">
        <f t="shared" si="103"/>
        <v>0</v>
      </c>
      <c r="AQ106" s="981">
        <f t="shared" si="103"/>
        <v>0</v>
      </c>
      <c r="AR106" s="981">
        <f t="shared" si="103"/>
        <v>0</v>
      </c>
      <c r="AS106" s="981">
        <f t="shared" si="103"/>
        <v>0</v>
      </c>
      <c r="AT106" s="981">
        <f t="shared" si="103"/>
        <v>0</v>
      </c>
      <c r="AU106" s="981">
        <f t="shared" si="103"/>
        <v>0</v>
      </c>
      <c r="AV106" s="981">
        <f t="shared" si="103"/>
        <v>0</v>
      </c>
      <c r="AW106" s="981">
        <f t="shared" si="103"/>
        <v>0</v>
      </c>
      <c r="AX106" s="981">
        <f t="shared" si="103"/>
        <v>0</v>
      </c>
      <c r="AY106" s="981">
        <f t="shared" si="103"/>
        <v>0</v>
      </c>
      <c r="AZ106" s="981">
        <f t="shared" si="103"/>
        <v>0</v>
      </c>
      <c r="BA106" s="981">
        <f t="shared" si="103"/>
        <v>0</v>
      </c>
      <c r="BB106" s="981">
        <f t="shared" si="103"/>
        <v>0</v>
      </c>
      <c r="BC106" s="981">
        <f t="shared" si="103"/>
        <v>0</v>
      </c>
      <c r="BD106" s="981">
        <f t="shared" si="103"/>
        <v>0</v>
      </c>
      <c r="BE106" s="981">
        <f t="shared" si="103"/>
        <v>0</v>
      </c>
      <c r="BF106" s="981">
        <f t="shared" si="103"/>
        <v>0</v>
      </c>
      <c r="BG106" s="981">
        <f t="shared" si="103"/>
        <v>0</v>
      </c>
      <c r="BH106" s="981">
        <f t="shared" si="103"/>
        <v>0</v>
      </c>
      <c r="BI106" s="981">
        <f t="shared" si="103"/>
        <v>0</v>
      </c>
      <c r="BJ106" s="981">
        <f t="shared" si="103"/>
        <v>0</v>
      </c>
    </row>
    <row r="107" spans="1:62" s="1548" customFormat="1" ht="15" x14ac:dyDescent="0.25">
      <c r="A107" s="2247">
        <v>12</v>
      </c>
      <c r="B107" s="755" t="s">
        <v>1954</v>
      </c>
      <c r="C107" s="1537" t="s">
        <v>157</v>
      </c>
      <c r="D107" s="1590" t="s">
        <v>124</v>
      </c>
      <c r="E107" s="1537">
        <f t="shared" ref="E107:F109" si="104">SUM(K107:BC107)</f>
        <v>18</v>
      </c>
      <c r="F107" s="1537">
        <f t="shared" si="104"/>
        <v>18</v>
      </c>
      <c r="G107" s="1537"/>
      <c r="H107" s="1536" t="s">
        <v>2416</v>
      </c>
      <c r="I107" s="754" t="s">
        <v>125</v>
      </c>
      <c r="J107" s="754"/>
      <c r="K107" s="1547"/>
      <c r="L107" s="1547"/>
      <c r="M107" s="1547"/>
      <c r="N107" s="1547"/>
      <c r="O107" s="1547"/>
      <c r="P107" s="1547"/>
      <c r="Q107" s="1547"/>
      <c r="R107" s="1547">
        <v>8</v>
      </c>
      <c r="S107" s="1547">
        <v>8</v>
      </c>
      <c r="T107" s="1547">
        <v>2</v>
      </c>
      <c r="U107" s="1547"/>
      <c r="V107" s="1547"/>
      <c r="W107" s="1547"/>
      <c r="X107" s="1591"/>
      <c r="Y107" s="1591"/>
      <c r="Z107" s="1591"/>
      <c r="AA107" s="1547"/>
      <c r="AB107" s="1547"/>
      <c r="AC107" s="1547"/>
      <c r="AD107" s="1547"/>
      <c r="AE107" s="1547"/>
      <c r="AF107" s="1547"/>
      <c r="AG107" s="1547"/>
      <c r="AH107" s="1547"/>
      <c r="AI107" s="1598"/>
      <c r="AJ107" s="1598"/>
      <c r="AK107" s="1603"/>
      <c r="AL107" s="1603"/>
      <c r="AM107" s="1591"/>
      <c r="AN107" s="1591"/>
      <c r="AO107" s="1591"/>
      <c r="AP107" s="1547"/>
      <c r="AQ107" s="1547"/>
      <c r="AR107" s="1547"/>
      <c r="AS107" s="1547"/>
      <c r="AT107" s="1547"/>
      <c r="AU107" s="1547"/>
      <c r="AV107" s="1547"/>
      <c r="AW107" s="1547"/>
      <c r="AX107" s="1547"/>
      <c r="AY107" s="1547"/>
      <c r="AZ107" s="1547"/>
      <c r="BA107" s="1547"/>
      <c r="BB107" s="1574"/>
      <c r="BE107" s="1607"/>
      <c r="BF107" s="1602"/>
      <c r="BG107" s="1607"/>
      <c r="BH107" s="1607"/>
      <c r="BI107" s="1607"/>
      <c r="BJ107" s="1607"/>
    </row>
    <row r="108" spans="1:62" s="1548" customFormat="1" ht="15" x14ac:dyDescent="0.25">
      <c r="A108" s="2248"/>
      <c r="B108" s="755" t="s">
        <v>1954</v>
      </c>
      <c r="C108" s="1537" t="s">
        <v>158</v>
      </c>
      <c r="D108" s="1590" t="s">
        <v>2431</v>
      </c>
      <c r="E108" s="1537">
        <f t="shared" si="104"/>
        <v>26</v>
      </c>
      <c r="F108" s="1537">
        <f t="shared" si="104"/>
        <v>26</v>
      </c>
      <c r="G108" s="1537"/>
      <c r="H108" s="1536" t="s">
        <v>2435</v>
      </c>
      <c r="I108" s="754" t="s">
        <v>147</v>
      </c>
      <c r="J108" s="754"/>
      <c r="K108" s="1547"/>
      <c r="L108" s="1547"/>
      <c r="M108" s="1547"/>
      <c r="N108" s="1547"/>
      <c r="O108" s="1547"/>
      <c r="P108" s="1547">
        <v>8</v>
      </c>
      <c r="Q108" s="1547">
        <v>8</v>
      </c>
      <c r="R108" s="1547">
        <v>8</v>
      </c>
      <c r="S108" s="1547">
        <v>2</v>
      </c>
      <c r="T108" s="1547"/>
      <c r="U108" s="1547"/>
      <c r="V108" s="1547"/>
      <c r="W108" s="1547"/>
      <c r="X108" s="1591"/>
      <c r="Y108" s="1591"/>
      <c r="Z108" s="1591"/>
      <c r="AA108" s="1547"/>
      <c r="AB108" s="1547"/>
      <c r="AC108" s="1547"/>
      <c r="AD108" s="1547"/>
      <c r="AE108" s="1547"/>
      <c r="AF108" s="1547"/>
      <c r="AG108" s="1547"/>
      <c r="AH108" s="1547"/>
      <c r="AI108" s="1598"/>
      <c r="AJ108" s="1598"/>
      <c r="AK108" s="1603"/>
      <c r="AL108" s="1603"/>
      <c r="AM108" s="1591"/>
      <c r="AN108" s="1591"/>
      <c r="AO108" s="1591"/>
      <c r="AP108" s="1547"/>
      <c r="AQ108" s="1547"/>
      <c r="AR108" s="1547"/>
      <c r="AS108" s="1547"/>
      <c r="AT108" s="1547"/>
      <c r="AU108" s="1547"/>
      <c r="AV108" s="1547"/>
      <c r="AW108" s="1547"/>
      <c r="AX108" s="1547"/>
      <c r="AY108" s="1547"/>
      <c r="AZ108" s="1547"/>
      <c r="BA108" s="1547"/>
      <c r="BB108" s="1574"/>
      <c r="BE108" s="1607"/>
      <c r="BF108" s="1602"/>
      <c r="BG108" s="1607"/>
      <c r="BH108" s="1607"/>
      <c r="BI108" s="1607"/>
      <c r="BJ108" s="1607"/>
    </row>
    <row r="109" spans="1:62" s="1548" customFormat="1" ht="15" x14ac:dyDescent="0.25">
      <c r="A109" s="2248"/>
      <c r="B109" s="755" t="s">
        <v>1954</v>
      </c>
      <c r="C109" s="1537" t="s">
        <v>158</v>
      </c>
      <c r="D109" s="1590" t="s">
        <v>1072</v>
      </c>
      <c r="E109" s="1537">
        <f t="shared" si="104"/>
        <v>45</v>
      </c>
      <c r="F109" s="1537">
        <f t="shared" si="104"/>
        <v>45</v>
      </c>
      <c r="G109" s="1537"/>
      <c r="H109" s="1536" t="s">
        <v>2433</v>
      </c>
      <c r="I109" s="754" t="s">
        <v>144</v>
      </c>
      <c r="J109" s="754"/>
      <c r="K109" s="1547"/>
      <c r="L109" s="1547"/>
      <c r="M109" s="1547"/>
      <c r="N109" s="1547"/>
      <c r="O109" s="1547"/>
      <c r="P109" s="1547">
        <v>8</v>
      </c>
      <c r="Q109" s="1547">
        <v>8</v>
      </c>
      <c r="R109" s="1547">
        <v>8</v>
      </c>
      <c r="S109" s="1547">
        <v>8</v>
      </c>
      <c r="T109" s="1547">
        <v>8</v>
      </c>
      <c r="U109" s="1547">
        <v>5</v>
      </c>
      <c r="V109" s="1547"/>
      <c r="W109" s="1547"/>
      <c r="X109" s="1591"/>
      <c r="Y109" s="1591"/>
      <c r="Z109" s="1591"/>
      <c r="AA109" s="1547"/>
      <c r="AB109" s="1547"/>
      <c r="AC109" s="1547"/>
      <c r="AD109" s="1547"/>
      <c r="AE109" s="1547"/>
      <c r="AF109" s="1547"/>
      <c r="AG109" s="1547"/>
      <c r="AH109" s="1547"/>
      <c r="AI109" s="1598"/>
      <c r="AJ109" s="1598"/>
      <c r="AK109" s="1603"/>
      <c r="AL109" s="1603"/>
      <c r="AM109" s="1591"/>
      <c r="AN109" s="1591"/>
      <c r="AO109" s="1591"/>
      <c r="AP109" s="1547"/>
      <c r="AQ109" s="1547"/>
      <c r="AR109" s="1547"/>
      <c r="AS109" s="1547"/>
      <c r="AT109" s="1547"/>
      <c r="AU109" s="1547"/>
      <c r="AV109" s="1547"/>
      <c r="AW109" s="1547"/>
      <c r="AX109" s="1547"/>
      <c r="AY109" s="1547"/>
      <c r="AZ109" s="1547"/>
      <c r="BA109" s="1547"/>
      <c r="BB109" s="1574"/>
      <c r="BE109" s="1607"/>
      <c r="BF109" s="1602"/>
      <c r="BG109" s="1607"/>
      <c r="BH109" s="1607"/>
      <c r="BI109" s="1607"/>
      <c r="BJ109" s="1607"/>
    </row>
    <row r="110" spans="1:62" s="954" customFormat="1" ht="17.25" customHeight="1" x14ac:dyDescent="0.25">
      <c r="A110" s="2248"/>
      <c r="B110" s="947" t="s">
        <v>1954</v>
      </c>
      <c r="C110" s="990" t="s">
        <v>94</v>
      </c>
      <c r="D110" s="996" t="s">
        <v>1955</v>
      </c>
      <c r="E110" s="135">
        <v>30</v>
      </c>
      <c r="F110" s="135">
        <v>30</v>
      </c>
      <c r="G110" s="135"/>
      <c r="H110" s="968" t="s">
        <v>314</v>
      </c>
      <c r="I110" s="135" t="s">
        <v>211</v>
      </c>
      <c r="J110" s="135"/>
      <c r="K110" s="952">
        <v>30</v>
      </c>
      <c r="L110" s="952"/>
      <c r="M110" s="952"/>
      <c r="N110" s="965"/>
      <c r="O110" s="965"/>
      <c r="P110" s="965"/>
      <c r="Q110" s="965"/>
      <c r="R110" s="965"/>
      <c r="S110" s="965"/>
      <c r="T110" s="965"/>
      <c r="U110" s="965"/>
      <c r="V110" s="965"/>
      <c r="W110" s="965"/>
      <c r="X110" s="965"/>
      <c r="Y110" s="965"/>
      <c r="Z110" s="965"/>
      <c r="AA110" s="965"/>
      <c r="AB110" s="965"/>
      <c r="AC110" s="965"/>
      <c r="AD110" s="965"/>
      <c r="AE110" s="965"/>
      <c r="AF110" s="965"/>
      <c r="AG110" s="965"/>
      <c r="AH110" s="965"/>
      <c r="AI110" s="965"/>
      <c r="AJ110" s="965"/>
      <c r="AK110" s="966"/>
      <c r="AL110" s="966"/>
      <c r="AM110" s="965"/>
      <c r="AO110" s="965"/>
      <c r="AP110" s="965"/>
      <c r="AQ110" s="965"/>
      <c r="AR110" s="965"/>
      <c r="AS110" s="965"/>
      <c r="AT110" s="965"/>
      <c r="AU110" s="965"/>
      <c r="AV110" s="965"/>
      <c r="AW110" s="965"/>
      <c r="AX110" s="965"/>
      <c r="AY110" s="965"/>
      <c r="AZ110" s="965"/>
      <c r="BA110" s="965"/>
      <c r="BB110" s="965"/>
      <c r="BC110" s="965"/>
      <c r="BD110" s="965"/>
      <c r="BE110" s="966"/>
      <c r="BF110" s="991"/>
      <c r="BG110" s="991"/>
      <c r="BH110" s="991"/>
      <c r="BI110" s="991"/>
      <c r="BJ110" s="991"/>
    </row>
    <row r="111" spans="1:62" s="954" customFormat="1" ht="17.25" customHeight="1" x14ac:dyDescent="0.25">
      <c r="A111" s="2248"/>
      <c r="B111" s="947" t="s">
        <v>1954</v>
      </c>
      <c r="C111" s="990" t="s">
        <v>96</v>
      </c>
      <c r="D111" s="997" t="s">
        <v>1956</v>
      </c>
      <c r="E111" s="135">
        <v>45</v>
      </c>
      <c r="F111" s="135">
        <v>45</v>
      </c>
      <c r="G111" s="135"/>
      <c r="H111" s="968" t="s">
        <v>445</v>
      </c>
      <c r="I111" s="135" t="s">
        <v>444</v>
      </c>
      <c r="J111" s="135"/>
      <c r="K111" s="952"/>
      <c r="L111" s="952"/>
      <c r="M111" s="952"/>
      <c r="N111" s="965"/>
      <c r="O111" s="965"/>
      <c r="P111" s="965"/>
      <c r="Q111" s="965"/>
      <c r="R111" s="965">
        <v>20</v>
      </c>
      <c r="S111" s="965">
        <v>25</v>
      </c>
      <c r="T111" s="965"/>
      <c r="U111" s="965"/>
      <c r="V111" s="965"/>
      <c r="W111" s="965"/>
      <c r="X111" s="965"/>
      <c r="Y111" s="965"/>
      <c r="Z111" s="965"/>
      <c r="AA111" s="965"/>
      <c r="AB111" s="965"/>
      <c r="AC111" s="965"/>
      <c r="AD111" s="965"/>
      <c r="AE111" s="965"/>
      <c r="AF111" s="965"/>
      <c r="AG111" s="965"/>
      <c r="AH111" s="965"/>
      <c r="AI111" s="965"/>
      <c r="AJ111" s="965"/>
      <c r="AK111" s="966"/>
      <c r="AL111" s="966"/>
      <c r="AM111" s="965"/>
      <c r="AN111" s="965"/>
      <c r="AO111" s="965"/>
      <c r="AP111" s="965"/>
      <c r="AQ111" s="965"/>
      <c r="AR111" s="965"/>
      <c r="AS111" s="965"/>
      <c r="AT111" s="965"/>
      <c r="AU111" s="965"/>
      <c r="AV111" s="965"/>
      <c r="AW111" s="965"/>
      <c r="AX111" s="965"/>
      <c r="AY111" s="965"/>
      <c r="AZ111" s="965"/>
      <c r="BA111" s="965"/>
      <c r="BB111" s="965"/>
      <c r="BC111" s="965"/>
      <c r="BD111" s="965"/>
      <c r="BE111" s="966"/>
      <c r="BF111" s="991"/>
      <c r="BG111" s="991"/>
      <c r="BH111" s="991"/>
      <c r="BI111" s="991"/>
      <c r="BJ111" s="991"/>
    </row>
    <row r="112" spans="1:62" s="954" customFormat="1" ht="17.25" customHeight="1" x14ac:dyDescent="0.25">
      <c r="A112" s="2248"/>
      <c r="B112" s="947" t="s">
        <v>1954</v>
      </c>
      <c r="C112" s="990" t="s">
        <v>69</v>
      </c>
      <c r="D112" s="997" t="s">
        <v>1957</v>
      </c>
      <c r="E112" s="135">
        <v>30</v>
      </c>
      <c r="F112" s="135">
        <v>30</v>
      </c>
      <c r="G112" s="135"/>
      <c r="H112" s="968" t="s">
        <v>308</v>
      </c>
      <c r="I112" s="135" t="s">
        <v>178</v>
      </c>
      <c r="J112" s="135"/>
      <c r="K112" s="952"/>
      <c r="L112" s="952">
        <v>24</v>
      </c>
      <c r="M112" s="952">
        <v>6</v>
      </c>
      <c r="N112" s="965"/>
      <c r="O112" s="965"/>
      <c r="P112" s="965"/>
      <c r="Q112" s="965"/>
      <c r="R112" s="965"/>
      <c r="S112" s="965"/>
      <c r="T112" s="965"/>
      <c r="U112" s="965"/>
      <c r="V112" s="965"/>
      <c r="W112" s="965"/>
      <c r="X112" s="965"/>
      <c r="Y112" s="965"/>
      <c r="Z112" s="965"/>
      <c r="AA112" s="965"/>
      <c r="AB112" s="965"/>
      <c r="AC112" s="965"/>
      <c r="AD112" s="965"/>
      <c r="AE112" s="965"/>
      <c r="AF112" s="965"/>
      <c r="AG112" s="965"/>
      <c r="AH112" s="965"/>
      <c r="AI112" s="965"/>
      <c r="AJ112" s="965"/>
      <c r="AK112" s="966"/>
      <c r="AL112" s="966"/>
      <c r="AM112" s="965"/>
      <c r="AN112" s="965"/>
      <c r="AO112" s="965"/>
      <c r="AP112" s="965"/>
      <c r="AQ112" s="965"/>
      <c r="AR112" s="965"/>
      <c r="AS112" s="965"/>
      <c r="AT112" s="965"/>
      <c r="AU112" s="965"/>
      <c r="AV112" s="965"/>
      <c r="AW112" s="965"/>
      <c r="AX112" s="965"/>
      <c r="AY112" s="965"/>
      <c r="AZ112" s="965"/>
      <c r="BA112" s="965"/>
      <c r="BB112" s="965"/>
      <c r="BC112" s="965"/>
      <c r="BD112" s="965"/>
      <c r="BE112" s="966"/>
      <c r="BF112" s="991"/>
      <c r="BG112" s="991"/>
      <c r="BH112" s="991"/>
      <c r="BI112" s="991"/>
      <c r="BJ112" s="991"/>
    </row>
    <row r="113" spans="1:62" s="954" customFormat="1" ht="17.25" customHeight="1" x14ac:dyDescent="0.25">
      <c r="A113" s="2248"/>
      <c r="B113" s="947" t="s">
        <v>1954</v>
      </c>
      <c r="C113" s="990" t="s">
        <v>75</v>
      </c>
      <c r="D113" s="967" t="s">
        <v>1958</v>
      </c>
      <c r="E113" s="135">
        <v>30</v>
      </c>
      <c r="F113" s="135">
        <v>30</v>
      </c>
      <c r="G113" s="135"/>
      <c r="H113" s="968" t="s">
        <v>303</v>
      </c>
      <c r="I113" s="135" t="s">
        <v>181</v>
      </c>
      <c r="J113" s="135"/>
      <c r="K113" s="952"/>
      <c r="L113" s="952"/>
      <c r="M113" s="952"/>
      <c r="N113" s="965"/>
      <c r="O113" s="965"/>
      <c r="P113" s="965"/>
      <c r="Q113" s="965"/>
      <c r="R113" s="965"/>
      <c r="S113" s="965"/>
      <c r="T113" s="965"/>
      <c r="U113" s="965"/>
      <c r="V113" s="965"/>
      <c r="W113" s="965"/>
      <c r="X113" s="965"/>
      <c r="Y113" s="965"/>
      <c r="Z113" s="965"/>
      <c r="AA113" s="965"/>
      <c r="AB113" s="965"/>
      <c r="AC113" s="965"/>
      <c r="AD113" s="965"/>
      <c r="AE113" s="965"/>
      <c r="AF113" s="965">
        <v>24</v>
      </c>
      <c r="AG113" s="965">
        <v>6</v>
      </c>
      <c r="AH113" s="965"/>
      <c r="AI113" s="965"/>
      <c r="AJ113" s="965"/>
      <c r="AK113" s="966"/>
      <c r="AL113" s="966"/>
      <c r="AM113" s="965"/>
      <c r="AN113" s="965"/>
      <c r="AO113" s="965"/>
      <c r="AP113" s="965"/>
      <c r="AQ113" s="965"/>
      <c r="AR113" s="965"/>
      <c r="AS113" s="965"/>
      <c r="AT113" s="965"/>
      <c r="AU113" s="965"/>
      <c r="AV113" s="965"/>
      <c r="AW113" s="965"/>
      <c r="AX113" s="965"/>
      <c r="AY113" s="965"/>
      <c r="AZ113" s="965"/>
      <c r="BA113" s="965"/>
      <c r="BB113" s="965"/>
      <c r="BC113" s="965"/>
      <c r="BD113" s="965"/>
      <c r="BE113" s="966"/>
      <c r="BF113" s="991"/>
      <c r="BG113" s="991"/>
      <c r="BH113" s="991"/>
      <c r="BI113" s="991"/>
      <c r="BJ113" s="991"/>
    </row>
    <row r="114" spans="1:62" s="954" customFormat="1" ht="17.25" customHeight="1" x14ac:dyDescent="0.25">
      <c r="A114" s="2248"/>
      <c r="B114" s="947" t="s">
        <v>1954</v>
      </c>
      <c r="C114" s="990" t="s">
        <v>67</v>
      </c>
      <c r="D114" s="967" t="s">
        <v>1959</v>
      </c>
      <c r="E114" s="135">
        <v>60</v>
      </c>
      <c r="F114" s="135">
        <v>60</v>
      </c>
      <c r="G114" s="135"/>
      <c r="H114" s="968" t="s">
        <v>840</v>
      </c>
      <c r="I114" s="135" t="s">
        <v>192</v>
      </c>
      <c r="J114" s="135"/>
      <c r="K114" s="952"/>
      <c r="L114" s="952"/>
      <c r="M114" s="952">
        <v>16</v>
      </c>
      <c r="N114" s="965">
        <v>24</v>
      </c>
      <c r="O114" s="965">
        <v>20</v>
      </c>
      <c r="P114" s="965"/>
      <c r="Q114" s="965"/>
      <c r="R114" s="965"/>
      <c r="S114" s="965"/>
      <c r="T114" s="965"/>
      <c r="U114" s="965"/>
      <c r="V114" s="965"/>
      <c r="W114" s="965"/>
      <c r="X114" s="965"/>
      <c r="Y114" s="965"/>
      <c r="Z114" s="965"/>
      <c r="AA114" s="965"/>
      <c r="AB114" s="965"/>
      <c r="AC114" s="965"/>
      <c r="AD114" s="965"/>
      <c r="AE114" s="965"/>
      <c r="AF114" s="965"/>
      <c r="AG114" s="965"/>
      <c r="AH114" s="965"/>
      <c r="AI114" s="965"/>
      <c r="AJ114" s="965"/>
      <c r="AK114" s="966"/>
      <c r="AL114" s="966"/>
      <c r="AM114" s="965"/>
      <c r="AN114" s="965"/>
      <c r="AO114" s="965"/>
      <c r="AP114" s="965"/>
      <c r="AQ114" s="965"/>
      <c r="AR114" s="965"/>
      <c r="AS114" s="965"/>
      <c r="AT114" s="965"/>
      <c r="AU114" s="965"/>
      <c r="AV114" s="965"/>
      <c r="AW114" s="965"/>
      <c r="AX114" s="965"/>
      <c r="AY114" s="965"/>
      <c r="AZ114" s="965"/>
      <c r="BA114" s="965"/>
      <c r="BB114" s="965"/>
      <c r="BC114" s="965"/>
      <c r="BD114" s="965"/>
      <c r="BE114" s="966"/>
      <c r="BF114" s="991"/>
      <c r="BG114" s="991"/>
      <c r="BH114" s="991"/>
      <c r="BI114" s="991"/>
      <c r="BJ114" s="991"/>
    </row>
    <row r="115" spans="1:62" s="954" customFormat="1" ht="17.25" customHeight="1" x14ac:dyDescent="0.25">
      <c r="A115" s="2248"/>
      <c r="B115" s="947" t="s">
        <v>1954</v>
      </c>
      <c r="C115" s="990" t="s">
        <v>98</v>
      </c>
      <c r="D115" s="967" t="s">
        <v>1960</v>
      </c>
      <c r="E115" s="135">
        <v>60</v>
      </c>
      <c r="F115" s="135">
        <v>60</v>
      </c>
      <c r="G115" s="135"/>
      <c r="H115" s="968" t="s">
        <v>315</v>
      </c>
      <c r="I115" s="135" t="s">
        <v>200</v>
      </c>
      <c r="J115" s="135"/>
      <c r="K115" s="952"/>
      <c r="L115" s="952"/>
      <c r="M115" s="952"/>
      <c r="N115" s="965"/>
      <c r="O115" s="965">
        <v>4</v>
      </c>
      <c r="P115" s="965">
        <v>24</v>
      </c>
      <c r="Q115" s="965">
        <v>24</v>
      </c>
      <c r="R115" s="965">
        <v>8</v>
      </c>
      <c r="S115" s="965"/>
      <c r="T115" s="965"/>
      <c r="U115" s="965"/>
      <c r="V115" s="965"/>
      <c r="W115" s="965"/>
      <c r="X115" s="965"/>
      <c r="Y115" s="965"/>
      <c r="Z115" s="965"/>
      <c r="AA115" s="965"/>
      <c r="AB115" s="965"/>
      <c r="AC115" s="965"/>
      <c r="AD115" s="965"/>
      <c r="AE115" s="965"/>
      <c r="AF115" s="965"/>
      <c r="AG115" s="965"/>
      <c r="AH115" s="965"/>
      <c r="AI115" s="965"/>
      <c r="AJ115" s="965"/>
      <c r="AK115" s="966"/>
      <c r="AL115" s="966"/>
      <c r="AM115" s="965"/>
      <c r="AN115" s="965"/>
      <c r="AO115" s="965"/>
      <c r="AP115" s="965"/>
      <c r="AQ115" s="965"/>
      <c r="AR115" s="965"/>
      <c r="AS115" s="965"/>
      <c r="AT115" s="965"/>
      <c r="AU115" s="965"/>
      <c r="AV115" s="965"/>
      <c r="AW115" s="965"/>
      <c r="AX115" s="965"/>
      <c r="AY115" s="965"/>
      <c r="AZ115" s="965"/>
      <c r="BA115" s="965"/>
      <c r="BB115" s="965"/>
      <c r="BC115" s="965"/>
      <c r="BD115" s="965"/>
      <c r="BE115" s="966"/>
      <c r="BF115" s="991"/>
      <c r="BG115" s="991"/>
      <c r="BH115" s="991"/>
      <c r="BI115" s="991"/>
      <c r="BJ115" s="991"/>
    </row>
    <row r="116" spans="1:62" s="954" customFormat="1" ht="17.25" customHeight="1" x14ac:dyDescent="0.25">
      <c r="A116" s="2248"/>
      <c r="B116" s="947" t="s">
        <v>1954</v>
      </c>
      <c r="C116" s="990" t="s">
        <v>47</v>
      </c>
      <c r="D116" s="967" t="s">
        <v>1961</v>
      </c>
      <c r="E116" s="135">
        <v>75</v>
      </c>
      <c r="F116" s="135">
        <v>75</v>
      </c>
      <c r="G116" s="135"/>
      <c r="H116" s="968" t="s">
        <v>315</v>
      </c>
      <c r="I116" s="135" t="s">
        <v>200</v>
      </c>
      <c r="J116" s="135"/>
      <c r="K116" s="952"/>
      <c r="L116" s="952"/>
      <c r="M116" s="952"/>
      <c r="N116" s="965"/>
      <c r="O116" s="965"/>
      <c r="P116" s="965"/>
      <c r="Q116" s="965"/>
      <c r="R116" s="965"/>
      <c r="S116" s="965"/>
      <c r="T116" s="965">
        <v>24</v>
      </c>
      <c r="U116" s="965">
        <v>24</v>
      </c>
      <c r="V116" s="965">
        <v>24</v>
      </c>
      <c r="W116" s="965">
        <v>3</v>
      </c>
      <c r="X116" s="965"/>
      <c r="Y116" s="965"/>
      <c r="Z116" s="965"/>
      <c r="AA116" s="965"/>
      <c r="AB116" s="965"/>
      <c r="AC116" s="965"/>
      <c r="AD116" s="965"/>
      <c r="AE116" s="965"/>
      <c r="AF116" s="965"/>
      <c r="AG116" s="965"/>
      <c r="AH116" s="965"/>
      <c r="AI116" s="965"/>
      <c r="AJ116" s="965"/>
      <c r="AK116" s="966"/>
      <c r="AL116" s="966"/>
      <c r="AM116" s="965"/>
      <c r="AN116" s="965"/>
      <c r="AO116" s="965"/>
      <c r="AP116" s="965"/>
      <c r="AQ116" s="965"/>
      <c r="AR116" s="965"/>
      <c r="AS116" s="965"/>
      <c r="AT116" s="965"/>
      <c r="AU116" s="965"/>
      <c r="AV116" s="965"/>
      <c r="AW116" s="965"/>
      <c r="AX116" s="965"/>
      <c r="AY116" s="965"/>
      <c r="AZ116" s="965"/>
      <c r="BA116" s="965"/>
      <c r="BB116" s="965"/>
      <c r="BC116" s="965"/>
      <c r="BD116" s="965"/>
      <c r="BE116" s="966"/>
      <c r="BF116" s="991"/>
      <c r="BG116" s="991"/>
      <c r="BH116" s="991"/>
      <c r="BI116" s="991"/>
      <c r="BJ116" s="991"/>
    </row>
    <row r="117" spans="1:62" s="954" customFormat="1" ht="17.25" customHeight="1" x14ac:dyDescent="0.25">
      <c r="A117" s="2248"/>
      <c r="B117" s="947" t="s">
        <v>1954</v>
      </c>
      <c r="C117" s="990" t="s">
        <v>49</v>
      </c>
      <c r="D117" s="967" t="s">
        <v>1962</v>
      </c>
      <c r="E117" s="135">
        <v>210</v>
      </c>
      <c r="F117" s="135">
        <v>210</v>
      </c>
      <c r="G117" s="135"/>
      <c r="H117" s="968" t="s">
        <v>309</v>
      </c>
      <c r="I117" s="135" t="s">
        <v>187</v>
      </c>
      <c r="J117" s="135"/>
      <c r="K117" s="952"/>
      <c r="L117" s="952"/>
      <c r="M117" s="952"/>
      <c r="N117" s="965"/>
      <c r="O117" s="965"/>
      <c r="P117" s="965"/>
      <c r="Q117" s="965"/>
      <c r="R117" s="965"/>
      <c r="S117" s="965"/>
      <c r="T117" s="965"/>
      <c r="U117" s="965"/>
      <c r="V117" s="965"/>
      <c r="W117" s="965">
        <v>20</v>
      </c>
      <c r="X117" s="965">
        <v>24</v>
      </c>
      <c r="Y117" s="965">
        <v>24</v>
      </c>
      <c r="Z117" s="965">
        <v>24</v>
      </c>
      <c r="AA117" s="965">
        <v>24</v>
      </c>
      <c r="AB117" s="965">
        <v>24</v>
      </c>
      <c r="AC117" s="965">
        <v>24</v>
      </c>
      <c r="AD117" s="965">
        <v>24</v>
      </c>
      <c r="AE117" s="965">
        <v>22</v>
      </c>
      <c r="AF117" s="965"/>
      <c r="AG117" s="965"/>
      <c r="AH117" s="965"/>
      <c r="AI117" s="965"/>
      <c r="AJ117" s="965"/>
      <c r="AK117" s="966"/>
      <c r="AL117" s="966"/>
      <c r="AM117" s="965"/>
      <c r="AN117" s="965"/>
      <c r="AO117" s="965"/>
      <c r="AP117" s="965"/>
      <c r="AQ117" s="965"/>
      <c r="AR117" s="965"/>
      <c r="AS117" s="965"/>
      <c r="AT117" s="965"/>
      <c r="AU117" s="965"/>
      <c r="AV117" s="965"/>
      <c r="AW117" s="965"/>
      <c r="AX117" s="965"/>
      <c r="AY117" s="965"/>
      <c r="AZ117" s="965"/>
      <c r="BA117" s="965"/>
      <c r="BB117" s="965"/>
      <c r="BC117" s="965"/>
      <c r="BD117" s="965"/>
      <c r="BE117" s="966"/>
      <c r="BF117" s="991"/>
      <c r="BG117" s="991"/>
      <c r="BH117" s="991"/>
      <c r="BI117" s="991"/>
      <c r="BJ117" s="991"/>
    </row>
    <row r="118" spans="1:62" s="954" customFormat="1" ht="17.25" customHeight="1" x14ac:dyDescent="0.25">
      <c r="A118" s="2248"/>
      <c r="B118" s="947" t="s">
        <v>1954</v>
      </c>
      <c r="C118" s="990" t="s">
        <v>50</v>
      </c>
      <c r="D118" s="967" t="s">
        <v>1963</v>
      </c>
      <c r="E118" s="135">
        <v>45</v>
      </c>
      <c r="F118" s="135">
        <v>45</v>
      </c>
      <c r="G118" s="135"/>
      <c r="H118" s="968" t="s">
        <v>317</v>
      </c>
      <c r="I118" s="135" t="s">
        <v>184</v>
      </c>
      <c r="J118" s="135"/>
      <c r="K118" s="952"/>
      <c r="L118" s="952"/>
      <c r="M118" s="952"/>
      <c r="N118" s="965"/>
      <c r="O118" s="965"/>
      <c r="P118" s="965"/>
      <c r="Q118" s="965"/>
      <c r="R118" s="965"/>
      <c r="S118" s="965"/>
      <c r="T118" s="965"/>
      <c r="U118" s="965"/>
      <c r="V118" s="965"/>
      <c r="W118" s="965"/>
      <c r="X118" s="965"/>
      <c r="Y118" s="965"/>
      <c r="Z118" s="965"/>
      <c r="AA118" s="965"/>
      <c r="AB118" s="965"/>
      <c r="AC118" s="965"/>
      <c r="AD118" s="965"/>
      <c r="AE118" s="965"/>
      <c r="AF118" s="965"/>
      <c r="AG118" s="965">
        <v>16</v>
      </c>
      <c r="AH118" s="965">
        <v>24</v>
      </c>
      <c r="AI118" s="965">
        <v>5</v>
      </c>
      <c r="AJ118" s="1609" t="s">
        <v>3</v>
      </c>
      <c r="AK118" s="966"/>
      <c r="AL118" s="966"/>
      <c r="AM118" s="1609" t="s">
        <v>3</v>
      </c>
      <c r="AN118" s="1609" t="s">
        <v>3</v>
      </c>
      <c r="AO118" s="1609" t="s">
        <v>3</v>
      </c>
      <c r="AP118" s="1609" t="s">
        <v>3</v>
      </c>
      <c r="AQ118" s="1609" t="s">
        <v>3</v>
      </c>
      <c r="AR118" s="1609" t="s">
        <v>3</v>
      </c>
      <c r="AS118" s="1609" t="s">
        <v>3</v>
      </c>
      <c r="AT118" s="1609" t="s">
        <v>3</v>
      </c>
      <c r="AU118" s="902" t="s">
        <v>826</v>
      </c>
      <c r="AV118" s="902" t="s">
        <v>2</v>
      </c>
      <c r="AW118" s="902" t="s">
        <v>2</v>
      </c>
      <c r="AX118" s="965"/>
      <c r="AY118" s="965"/>
      <c r="AZ118" s="965"/>
      <c r="BA118" s="965"/>
      <c r="BB118" s="965"/>
      <c r="BC118" s="965"/>
      <c r="BD118" s="965"/>
      <c r="BE118" s="966"/>
      <c r="BF118" s="991"/>
      <c r="BG118" s="991"/>
      <c r="BH118" s="991"/>
      <c r="BI118" s="991"/>
      <c r="BJ118" s="991"/>
    </row>
    <row r="119" spans="1:62" s="984" customFormat="1" ht="24" customHeight="1" x14ac:dyDescent="0.2">
      <c r="A119" s="2249"/>
      <c r="B119" s="978" t="s">
        <v>1964</v>
      </c>
      <c r="C119" s="979"/>
      <c r="D119" s="979" t="s">
        <v>843</v>
      </c>
      <c r="E119" s="979">
        <f>SUM(E110:E118)</f>
        <v>585</v>
      </c>
      <c r="F119" s="979">
        <f>SUM(F107:F118)</f>
        <v>674</v>
      </c>
      <c r="G119" s="979"/>
      <c r="H119" s="980"/>
      <c r="I119" s="980"/>
      <c r="J119" s="980"/>
      <c r="K119" s="981">
        <f>SUM(K107:K118)</f>
        <v>30</v>
      </c>
      <c r="L119" s="981">
        <f t="shared" ref="L119:BJ119" si="105">SUM(L107:L118)</f>
        <v>24</v>
      </c>
      <c r="M119" s="981">
        <f t="shared" si="105"/>
        <v>22</v>
      </c>
      <c r="N119" s="981">
        <f t="shared" si="105"/>
        <v>24</v>
      </c>
      <c r="O119" s="981">
        <f t="shared" si="105"/>
        <v>24</v>
      </c>
      <c r="P119" s="981">
        <f t="shared" si="105"/>
        <v>40</v>
      </c>
      <c r="Q119" s="981">
        <f t="shared" si="105"/>
        <v>40</v>
      </c>
      <c r="R119" s="981">
        <f t="shared" si="105"/>
        <v>52</v>
      </c>
      <c r="S119" s="981">
        <f t="shared" si="105"/>
        <v>43</v>
      </c>
      <c r="T119" s="981">
        <f t="shared" si="105"/>
        <v>34</v>
      </c>
      <c r="U119" s="981">
        <f t="shared" si="105"/>
        <v>29</v>
      </c>
      <c r="V119" s="981">
        <f t="shared" si="105"/>
        <v>24</v>
      </c>
      <c r="W119" s="981">
        <f t="shared" si="105"/>
        <v>23</v>
      </c>
      <c r="X119" s="981">
        <f t="shared" si="105"/>
        <v>24</v>
      </c>
      <c r="Y119" s="981">
        <f t="shared" si="105"/>
        <v>24</v>
      </c>
      <c r="Z119" s="981">
        <f t="shared" si="105"/>
        <v>24</v>
      </c>
      <c r="AA119" s="981">
        <f t="shared" si="105"/>
        <v>24</v>
      </c>
      <c r="AB119" s="981">
        <f t="shared" si="105"/>
        <v>24</v>
      </c>
      <c r="AC119" s="981">
        <f t="shared" si="105"/>
        <v>24</v>
      </c>
      <c r="AD119" s="981">
        <f t="shared" si="105"/>
        <v>24</v>
      </c>
      <c r="AE119" s="981">
        <f t="shared" si="105"/>
        <v>22</v>
      </c>
      <c r="AF119" s="981">
        <f t="shared" si="105"/>
        <v>24</v>
      </c>
      <c r="AG119" s="981">
        <f t="shared" si="105"/>
        <v>22</v>
      </c>
      <c r="AH119" s="981">
        <f t="shared" si="105"/>
        <v>24</v>
      </c>
      <c r="AI119" s="981">
        <f t="shared" si="105"/>
        <v>5</v>
      </c>
      <c r="AJ119" s="981">
        <f t="shared" si="105"/>
        <v>0</v>
      </c>
      <c r="AK119" s="981">
        <f t="shared" si="105"/>
        <v>0</v>
      </c>
      <c r="AL119" s="981">
        <f t="shared" si="105"/>
        <v>0</v>
      </c>
      <c r="AM119" s="981">
        <f t="shared" si="105"/>
        <v>0</v>
      </c>
      <c r="AN119" s="981">
        <f t="shared" si="105"/>
        <v>0</v>
      </c>
      <c r="AO119" s="981">
        <f t="shared" si="105"/>
        <v>0</v>
      </c>
      <c r="AP119" s="981">
        <f t="shared" si="105"/>
        <v>0</v>
      </c>
      <c r="AQ119" s="981">
        <f t="shared" si="105"/>
        <v>0</v>
      </c>
      <c r="AR119" s="981">
        <f t="shared" si="105"/>
        <v>0</v>
      </c>
      <c r="AS119" s="981">
        <f t="shared" si="105"/>
        <v>0</v>
      </c>
      <c r="AT119" s="981">
        <f t="shared" si="105"/>
        <v>0</v>
      </c>
      <c r="AU119" s="981">
        <f t="shared" si="105"/>
        <v>0</v>
      </c>
      <c r="AV119" s="981">
        <f t="shared" si="105"/>
        <v>0</v>
      </c>
      <c r="AW119" s="981">
        <f t="shared" si="105"/>
        <v>0</v>
      </c>
      <c r="AX119" s="981">
        <f t="shared" si="105"/>
        <v>0</v>
      </c>
      <c r="AY119" s="981">
        <f t="shared" si="105"/>
        <v>0</v>
      </c>
      <c r="AZ119" s="981">
        <f t="shared" si="105"/>
        <v>0</v>
      </c>
      <c r="BA119" s="981">
        <f t="shared" si="105"/>
        <v>0</v>
      </c>
      <c r="BB119" s="981">
        <f t="shared" si="105"/>
        <v>0</v>
      </c>
      <c r="BC119" s="981">
        <f t="shared" si="105"/>
        <v>0</v>
      </c>
      <c r="BD119" s="981">
        <f t="shared" si="105"/>
        <v>0</v>
      </c>
      <c r="BE119" s="981">
        <f t="shared" si="105"/>
        <v>0</v>
      </c>
      <c r="BF119" s="981">
        <f t="shared" si="105"/>
        <v>0</v>
      </c>
      <c r="BG119" s="981">
        <f t="shared" si="105"/>
        <v>0</v>
      </c>
      <c r="BH119" s="981">
        <f t="shared" si="105"/>
        <v>0</v>
      </c>
      <c r="BI119" s="981">
        <f t="shared" si="105"/>
        <v>0</v>
      </c>
      <c r="BJ119" s="981">
        <f t="shared" si="105"/>
        <v>0</v>
      </c>
    </row>
    <row r="120" spans="1:62" s="954" customFormat="1" ht="17.25" customHeight="1" x14ac:dyDescent="0.25">
      <c r="A120" s="2247">
        <v>13</v>
      </c>
      <c r="B120" s="947" t="s">
        <v>1965</v>
      </c>
      <c r="C120" s="990" t="s">
        <v>92</v>
      </c>
      <c r="D120" s="997" t="s">
        <v>224</v>
      </c>
      <c r="E120" s="135">
        <v>30</v>
      </c>
      <c r="F120" s="135">
        <v>30</v>
      </c>
      <c r="G120" s="135"/>
      <c r="H120" s="968" t="s">
        <v>314</v>
      </c>
      <c r="I120" s="135" t="s">
        <v>211</v>
      </c>
      <c r="J120" s="135"/>
      <c r="K120" s="952">
        <v>8</v>
      </c>
      <c r="L120" s="952">
        <v>8</v>
      </c>
      <c r="M120" s="952">
        <v>8</v>
      </c>
      <c r="N120" s="965">
        <v>6</v>
      </c>
      <c r="O120" s="965"/>
      <c r="P120" s="965"/>
      <c r="Q120" s="965"/>
      <c r="R120" s="965"/>
      <c r="S120" s="965"/>
      <c r="T120" s="965"/>
      <c r="U120" s="965"/>
      <c r="V120" s="965"/>
      <c r="W120" s="965"/>
      <c r="X120" s="965"/>
      <c r="Y120" s="965"/>
      <c r="Z120" s="965"/>
      <c r="AA120" s="965"/>
      <c r="AB120" s="965"/>
      <c r="AC120" s="965"/>
      <c r="AD120" s="965"/>
      <c r="AE120" s="965"/>
      <c r="AF120" s="965"/>
      <c r="AG120" s="965"/>
      <c r="AH120" s="965"/>
      <c r="AI120" s="965"/>
      <c r="AJ120" s="965"/>
      <c r="AK120" s="966"/>
      <c r="AL120" s="966"/>
      <c r="AM120" s="965"/>
      <c r="AO120" s="965"/>
      <c r="AP120" s="965"/>
      <c r="AQ120" s="965"/>
      <c r="AR120" s="965"/>
      <c r="AS120" s="965"/>
      <c r="AT120" s="965"/>
      <c r="AU120" s="965"/>
      <c r="AV120" s="965"/>
      <c r="AW120" s="965"/>
      <c r="AX120" s="965"/>
      <c r="AY120" s="965"/>
      <c r="AZ120" s="965"/>
      <c r="BA120" s="965"/>
      <c r="BB120" s="965"/>
      <c r="BC120" s="965"/>
      <c r="BD120" s="965"/>
      <c r="BE120" s="966"/>
      <c r="BF120" s="991"/>
      <c r="BG120" s="991"/>
      <c r="BH120" s="991"/>
      <c r="BI120" s="991"/>
      <c r="BJ120" s="991"/>
    </row>
    <row r="121" spans="1:62" s="954" customFormat="1" ht="17.25" customHeight="1" x14ac:dyDescent="0.25">
      <c r="A121" s="2248"/>
      <c r="B121" s="947" t="s">
        <v>1965</v>
      </c>
      <c r="C121" s="990" t="s">
        <v>94</v>
      </c>
      <c r="D121" s="997" t="s">
        <v>196</v>
      </c>
      <c r="E121" s="135">
        <v>30</v>
      </c>
      <c r="F121" s="135">
        <v>30</v>
      </c>
      <c r="G121" s="135"/>
      <c r="H121" s="968" t="s">
        <v>314</v>
      </c>
      <c r="I121" s="135" t="s">
        <v>211</v>
      </c>
      <c r="J121" s="135"/>
      <c r="K121" s="952"/>
      <c r="L121" s="952"/>
      <c r="M121" s="952"/>
      <c r="N121" s="965"/>
      <c r="O121" s="952">
        <v>8</v>
      </c>
      <c r="P121" s="952">
        <v>8</v>
      </c>
      <c r="Q121" s="952">
        <v>8</v>
      </c>
      <c r="R121" s="965">
        <v>6</v>
      </c>
      <c r="S121" s="965"/>
      <c r="T121" s="965"/>
      <c r="U121" s="965"/>
      <c r="V121" s="965"/>
      <c r="W121" s="965"/>
      <c r="X121" s="965"/>
      <c r="Y121" s="965"/>
      <c r="Z121" s="965"/>
      <c r="AA121" s="965"/>
      <c r="AB121" s="965"/>
      <c r="AC121" s="965"/>
      <c r="AD121" s="965"/>
      <c r="AE121" s="965"/>
      <c r="AF121" s="965"/>
      <c r="AG121" s="965"/>
      <c r="AH121" s="965"/>
      <c r="AI121" s="965"/>
      <c r="AJ121" s="965"/>
      <c r="AK121" s="966"/>
      <c r="AL121" s="966"/>
      <c r="AM121" s="965"/>
      <c r="AN121" s="965"/>
      <c r="AO121" s="965"/>
      <c r="AP121" s="965"/>
      <c r="AQ121" s="965"/>
      <c r="AR121" s="965"/>
      <c r="AS121" s="965"/>
      <c r="AT121" s="965"/>
      <c r="AU121" s="965"/>
      <c r="AV121" s="965"/>
      <c r="AW121" s="965"/>
      <c r="AX121" s="965"/>
      <c r="AY121" s="965"/>
      <c r="AZ121" s="965"/>
      <c r="BA121" s="965"/>
      <c r="BB121" s="965"/>
      <c r="BC121" s="965"/>
      <c r="BD121" s="965"/>
      <c r="BE121" s="966"/>
      <c r="BF121" s="991"/>
      <c r="BG121" s="991"/>
      <c r="BH121" s="991"/>
      <c r="BI121" s="991"/>
      <c r="BJ121" s="991"/>
    </row>
    <row r="122" spans="1:62" s="954" customFormat="1" ht="17.25" customHeight="1" x14ac:dyDescent="0.25">
      <c r="A122" s="2248"/>
      <c r="B122" s="947" t="s">
        <v>1965</v>
      </c>
      <c r="C122" s="990" t="s">
        <v>95</v>
      </c>
      <c r="D122" s="997" t="s">
        <v>225</v>
      </c>
      <c r="E122" s="135">
        <v>45</v>
      </c>
      <c r="F122" s="135">
        <v>45</v>
      </c>
      <c r="G122" s="135"/>
      <c r="H122" s="968" t="s">
        <v>314</v>
      </c>
      <c r="I122" s="135" t="s">
        <v>211</v>
      </c>
      <c r="J122" s="135"/>
      <c r="K122" s="952"/>
      <c r="L122" s="952"/>
      <c r="M122" s="952"/>
      <c r="N122" s="965"/>
      <c r="O122" s="965"/>
      <c r="P122" s="965"/>
      <c r="Q122" s="965"/>
      <c r="R122" s="965"/>
      <c r="S122" s="965">
        <v>8</v>
      </c>
      <c r="T122" s="965">
        <v>8</v>
      </c>
      <c r="U122" s="965">
        <v>8</v>
      </c>
      <c r="V122" s="965">
        <v>8</v>
      </c>
      <c r="W122" s="965">
        <v>8</v>
      </c>
      <c r="X122" s="965">
        <v>5</v>
      </c>
      <c r="Y122" s="965"/>
      <c r="Z122" s="965"/>
      <c r="AA122" s="965"/>
      <c r="AB122" s="965"/>
      <c r="AC122" s="965"/>
      <c r="AD122" s="965"/>
      <c r="AE122" s="965"/>
      <c r="AF122" s="965"/>
      <c r="AG122" s="965"/>
      <c r="AH122" s="965"/>
      <c r="AI122" s="965"/>
      <c r="AJ122" s="965"/>
      <c r="AK122" s="966"/>
      <c r="AL122" s="966"/>
      <c r="AM122" s="965"/>
      <c r="AN122" s="965"/>
      <c r="AO122" s="965"/>
      <c r="AP122" s="965"/>
      <c r="AQ122" s="965"/>
      <c r="AR122" s="965"/>
      <c r="AS122" s="965"/>
      <c r="AT122" s="965"/>
      <c r="AU122" s="965"/>
      <c r="AV122" s="965"/>
      <c r="AW122" s="965"/>
      <c r="AX122" s="965"/>
      <c r="AY122" s="965"/>
      <c r="AZ122" s="965"/>
      <c r="BA122" s="965"/>
      <c r="BB122" s="965"/>
      <c r="BC122" s="965"/>
      <c r="BD122" s="965"/>
      <c r="BE122" s="966"/>
      <c r="BF122" s="991"/>
      <c r="BG122" s="991"/>
      <c r="BH122" s="991"/>
      <c r="BI122" s="991"/>
      <c r="BJ122" s="991"/>
    </row>
    <row r="123" spans="1:62" s="954" customFormat="1" ht="17.25" customHeight="1" x14ac:dyDescent="0.25">
      <c r="A123" s="2248"/>
      <c r="B123" s="947" t="s">
        <v>1965</v>
      </c>
      <c r="C123" s="990" t="s">
        <v>96</v>
      </c>
      <c r="D123" s="997" t="s">
        <v>226</v>
      </c>
      <c r="E123" s="135">
        <v>30</v>
      </c>
      <c r="F123" s="135">
        <v>30</v>
      </c>
      <c r="G123" s="135"/>
      <c r="H123" s="968" t="s">
        <v>1929</v>
      </c>
      <c r="I123" s="135" t="s">
        <v>206</v>
      </c>
      <c r="J123" s="135"/>
      <c r="K123" s="952"/>
      <c r="L123" s="952"/>
      <c r="M123" s="952"/>
      <c r="N123" s="965"/>
      <c r="O123" s="965"/>
      <c r="P123" s="965"/>
      <c r="Q123" s="965"/>
      <c r="R123" s="965"/>
      <c r="S123" s="965"/>
      <c r="T123" s="965"/>
      <c r="U123" s="965"/>
      <c r="V123" s="965"/>
      <c r="W123" s="965"/>
      <c r="X123" s="965"/>
      <c r="Y123" s="952">
        <v>8</v>
      </c>
      <c r="Z123" s="952">
        <v>8</v>
      </c>
      <c r="AA123" s="952">
        <v>8</v>
      </c>
      <c r="AB123" s="965">
        <v>6</v>
      </c>
      <c r="AC123" s="965"/>
      <c r="AD123" s="965"/>
      <c r="AE123" s="965"/>
      <c r="AF123" s="965"/>
      <c r="AG123" s="965"/>
      <c r="AH123" s="965"/>
      <c r="AI123" s="965"/>
      <c r="AJ123" s="965"/>
      <c r="AK123" s="966"/>
      <c r="AL123" s="966"/>
      <c r="AM123" s="965"/>
      <c r="AN123" s="965"/>
      <c r="AO123" s="965"/>
      <c r="AP123" s="965"/>
      <c r="AQ123" s="965"/>
      <c r="AR123" s="965"/>
      <c r="AS123" s="965"/>
      <c r="AT123" s="965"/>
      <c r="AU123" s="965"/>
      <c r="AV123" s="965"/>
      <c r="AW123" s="965"/>
      <c r="AX123" s="965"/>
      <c r="AY123" s="965"/>
      <c r="AZ123" s="965"/>
      <c r="BA123" s="965"/>
      <c r="BB123" s="965"/>
      <c r="BC123" s="965"/>
      <c r="BD123" s="965"/>
      <c r="BE123" s="966"/>
      <c r="BF123" s="991"/>
      <c r="BG123" s="991"/>
      <c r="BH123" s="991"/>
      <c r="BI123" s="991"/>
      <c r="BJ123" s="991"/>
    </row>
    <row r="124" spans="1:62" s="954" customFormat="1" ht="17.25" customHeight="1" x14ac:dyDescent="0.25">
      <c r="A124" s="2248"/>
      <c r="B124" s="947" t="s">
        <v>1965</v>
      </c>
      <c r="C124" s="990" t="s">
        <v>97</v>
      </c>
      <c r="D124" s="997" t="s">
        <v>227</v>
      </c>
      <c r="E124" s="135">
        <v>30</v>
      </c>
      <c r="F124" s="135">
        <v>30</v>
      </c>
      <c r="G124" s="135"/>
      <c r="H124" s="968" t="s">
        <v>1929</v>
      </c>
      <c r="I124" s="135" t="s">
        <v>206</v>
      </c>
      <c r="J124" s="135"/>
      <c r="K124" s="952"/>
      <c r="L124" s="952"/>
      <c r="M124" s="965"/>
      <c r="N124" s="965"/>
      <c r="O124" s="965"/>
      <c r="P124" s="965"/>
      <c r="Q124" s="965"/>
      <c r="R124" s="965"/>
      <c r="S124" s="965"/>
      <c r="T124" s="965"/>
      <c r="U124" s="965"/>
      <c r="V124" s="965"/>
      <c r="W124" s="965"/>
      <c r="X124" s="965"/>
      <c r="Y124" s="965"/>
      <c r="Z124" s="965"/>
      <c r="AA124" s="965"/>
      <c r="AB124" s="952">
        <v>8</v>
      </c>
      <c r="AC124" s="952">
        <v>8</v>
      </c>
      <c r="AD124" s="952">
        <v>8</v>
      </c>
      <c r="AE124" s="965">
        <v>6</v>
      </c>
      <c r="AF124" s="965"/>
      <c r="AG124" s="965"/>
      <c r="AH124" s="965"/>
      <c r="AI124" s="965"/>
      <c r="AJ124" s="965"/>
      <c r="AK124" s="966"/>
      <c r="AL124" s="966"/>
      <c r="AM124" s="965"/>
      <c r="AN124" s="965"/>
      <c r="AO124" s="965"/>
      <c r="AP124" s="965"/>
      <c r="AQ124" s="965"/>
      <c r="AR124" s="965"/>
      <c r="AS124" s="965"/>
      <c r="AT124" s="965"/>
      <c r="AU124" s="965"/>
      <c r="AV124" s="965"/>
      <c r="AW124" s="965"/>
      <c r="AX124" s="965"/>
      <c r="AY124" s="965"/>
      <c r="AZ124" s="965"/>
      <c r="BA124" s="965"/>
      <c r="BB124" s="965"/>
      <c r="BC124" s="965"/>
      <c r="BD124" s="965"/>
      <c r="BE124" s="966"/>
      <c r="BF124" s="991"/>
      <c r="BG124" s="991"/>
      <c r="BH124" s="991"/>
      <c r="BI124" s="991"/>
      <c r="BJ124" s="991"/>
    </row>
    <row r="125" spans="1:62" s="954" customFormat="1" ht="17.25" customHeight="1" x14ac:dyDescent="0.25">
      <c r="A125" s="2248"/>
      <c r="B125" s="947" t="s">
        <v>1965</v>
      </c>
      <c r="C125" s="990" t="s">
        <v>69</v>
      </c>
      <c r="D125" s="997" t="s">
        <v>228</v>
      </c>
      <c r="E125" s="135">
        <v>45</v>
      </c>
      <c r="F125" s="135">
        <v>45</v>
      </c>
      <c r="G125" s="135"/>
      <c r="H125" s="968" t="s">
        <v>1966</v>
      </c>
      <c r="I125" s="135" t="s">
        <v>229</v>
      </c>
      <c r="J125" s="135"/>
      <c r="K125" s="952"/>
      <c r="L125" s="952"/>
      <c r="M125" s="965"/>
      <c r="N125" s="965"/>
      <c r="O125" s="965"/>
      <c r="P125" s="965"/>
      <c r="Q125" s="965"/>
      <c r="R125" s="965"/>
      <c r="S125" s="965"/>
      <c r="T125" s="965"/>
      <c r="U125" s="965"/>
      <c r="V125" s="965"/>
      <c r="W125" s="965"/>
      <c r="X125" s="965"/>
      <c r="Y125" s="965"/>
      <c r="Z125" s="965"/>
      <c r="AA125" s="965"/>
      <c r="AB125" s="965"/>
      <c r="AC125" s="965"/>
      <c r="AD125" s="965"/>
      <c r="AE125" s="965">
        <v>8</v>
      </c>
      <c r="AF125" s="965">
        <v>8</v>
      </c>
      <c r="AG125" s="965">
        <v>8</v>
      </c>
      <c r="AH125" s="965">
        <v>8</v>
      </c>
      <c r="AI125" s="965">
        <v>8</v>
      </c>
      <c r="AJ125" s="965">
        <v>5</v>
      </c>
      <c r="AK125" s="966"/>
      <c r="AL125" s="966"/>
      <c r="AM125" s="965"/>
      <c r="AN125" s="965"/>
      <c r="AO125" s="965"/>
      <c r="AP125" s="965"/>
      <c r="AQ125" s="965"/>
      <c r="AR125" s="965"/>
      <c r="AS125" s="965"/>
      <c r="AT125" s="965"/>
      <c r="AU125" s="965"/>
      <c r="AV125" s="965"/>
      <c r="AW125" s="965"/>
      <c r="AX125" s="965"/>
      <c r="AY125" s="965"/>
      <c r="AZ125" s="965"/>
      <c r="BA125" s="965"/>
      <c r="BB125" s="965"/>
      <c r="BC125" s="965"/>
      <c r="BD125" s="965"/>
      <c r="BE125" s="966"/>
      <c r="BF125" s="991"/>
      <c r="BG125" s="991"/>
      <c r="BH125" s="991"/>
      <c r="BI125" s="991"/>
      <c r="BJ125" s="991"/>
    </row>
    <row r="126" spans="1:62" s="954" customFormat="1" ht="17.25" customHeight="1" x14ac:dyDescent="0.25">
      <c r="A126" s="2248"/>
      <c r="B126" s="947" t="s">
        <v>1965</v>
      </c>
      <c r="C126" s="990" t="s">
        <v>151</v>
      </c>
      <c r="D126" s="997" t="s">
        <v>233</v>
      </c>
      <c r="E126" s="135">
        <v>30</v>
      </c>
      <c r="F126" s="135">
        <v>30</v>
      </c>
      <c r="G126" s="135"/>
      <c r="H126" s="968" t="s">
        <v>1929</v>
      </c>
      <c r="I126" s="135" t="s">
        <v>206</v>
      </c>
      <c r="J126" s="135"/>
      <c r="K126" s="952"/>
      <c r="L126" s="952"/>
      <c r="M126" s="952"/>
      <c r="N126" s="965"/>
      <c r="O126" s="965"/>
      <c r="P126" s="965"/>
      <c r="Q126" s="965"/>
      <c r="R126" s="965"/>
      <c r="S126" s="965"/>
      <c r="T126" s="965"/>
      <c r="U126" s="965"/>
      <c r="V126" s="965"/>
      <c r="W126" s="965"/>
      <c r="X126" s="965"/>
      <c r="Y126" s="965"/>
      <c r="Z126" s="965"/>
      <c r="AA126" s="965"/>
      <c r="AB126" s="965"/>
      <c r="AC126" s="965"/>
      <c r="AD126" s="965"/>
      <c r="AE126" s="965"/>
      <c r="AF126" s="965"/>
      <c r="AG126" s="965"/>
      <c r="AH126" s="965"/>
      <c r="AI126" s="965"/>
      <c r="AJ126" s="965"/>
      <c r="AK126" s="966"/>
      <c r="AL126" s="966"/>
      <c r="AM126" s="965"/>
      <c r="AN126" s="965"/>
      <c r="AO126" s="965"/>
      <c r="AP126" s="965"/>
      <c r="AQ126" s="965"/>
      <c r="AR126" s="965"/>
      <c r="AS126" s="965"/>
      <c r="AT126" s="965"/>
      <c r="AU126" s="965"/>
      <c r="AV126" s="965"/>
      <c r="AW126" s="965"/>
      <c r="AX126" s="965"/>
      <c r="AY126" s="965"/>
      <c r="AZ126" s="965"/>
      <c r="BA126" s="965"/>
      <c r="BB126" s="965"/>
      <c r="BC126" s="965"/>
      <c r="BD126" s="965"/>
      <c r="BE126" s="966"/>
      <c r="BF126" s="991"/>
      <c r="BG126" s="991"/>
      <c r="BH126" s="991"/>
      <c r="BI126" s="991"/>
      <c r="BJ126" s="991"/>
    </row>
    <row r="127" spans="1:62" s="954" customFormat="1" ht="17.25" customHeight="1" x14ac:dyDescent="0.25">
      <c r="A127" s="2248"/>
      <c r="B127" s="947" t="s">
        <v>1965</v>
      </c>
      <c r="C127" s="990" t="s">
        <v>88</v>
      </c>
      <c r="D127" s="997" t="s">
        <v>219</v>
      </c>
      <c r="E127" s="135">
        <v>120</v>
      </c>
      <c r="F127" s="135">
        <v>120</v>
      </c>
      <c r="G127" s="135" t="s">
        <v>2004</v>
      </c>
      <c r="H127" s="968" t="s">
        <v>311</v>
      </c>
      <c r="I127" s="135" t="s">
        <v>195</v>
      </c>
      <c r="J127" s="135"/>
      <c r="K127" s="952"/>
      <c r="L127" s="952"/>
      <c r="M127" s="952"/>
      <c r="N127" s="965"/>
      <c r="O127" s="965"/>
      <c r="P127" s="965"/>
      <c r="Q127" s="965"/>
      <c r="R127" s="965"/>
      <c r="S127" s="965"/>
      <c r="T127" s="965"/>
      <c r="U127" s="965"/>
      <c r="V127" s="965"/>
      <c r="W127" s="965"/>
      <c r="X127" s="965"/>
      <c r="Y127" s="965"/>
      <c r="Z127" s="965">
        <v>16</v>
      </c>
      <c r="AA127" s="965">
        <v>16</v>
      </c>
      <c r="AB127" s="965">
        <v>16</v>
      </c>
      <c r="AC127" s="965">
        <v>16</v>
      </c>
      <c r="AD127" s="965">
        <v>16</v>
      </c>
      <c r="AE127" s="965">
        <v>16</v>
      </c>
      <c r="AF127" s="965">
        <v>16</v>
      </c>
      <c r="AG127" s="965">
        <v>8</v>
      </c>
      <c r="AH127" s="965"/>
      <c r="AI127" s="965"/>
      <c r="AJ127" s="965"/>
      <c r="AK127" s="966"/>
      <c r="AL127" s="966"/>
      <c r="AM127" s="965"/>
      <c r="AN127" s="965"/>
      <c r="AO127" s="965"/>
      <c r="AP127" s="965"/>
      <c r="AQ127" s="965"/>
      <c r="AR127" s="965"/>
      <c r="AS127" s="965"/>
      <c r="AT127" s="965"/>
      <c r="AU127" s="965"/>
      <c r="AV127" s="965"/>
      <c r="AW127" s="965"/>
      <c r="AX127" s="965"/>
      <c r="AY127" s="965"/>
      <c r="AZ127" s="965"/>
      <c r="BA127" s="965"/>
      <c r="BB127" s="965"/>
      <c r="BC127" s="965"/>
      <c r="BD127" s="965"/>
      <c r="BE127" s="966"/>
      <c r="BF127" s="991"/>
      <c r="BG127" s="991"/>
      <c r="BH127" s="991"/>
      <c r="BI127" s="991"/>
      <c r="BJ127" s="991"/>
    </row>
    <row r="128" spans="1:62" s="954" customFormat="1" ht="17.25" customHeight="1" x14ac:dyDescent="0.25">
      <c r="A128" s="2248"/>
      <c r="B128" s="947" t="s">
        <v>1965</v>
      </c>
      <c r="C128" s="990" t="s">
        <v>72</v>
      </c>
      <c r="D128" s="997" t="s">
        <v>881</v>
      </c>
      <c r="E128" s="135">
        <v>120</v>
      </c>
      <c r="F128" s="135">
        <v>120</v>
      </c>
      <c r="G128" s="135" t="s">
        <v>2004</v>
      </c>
      <c r="H128" s="968" t="s">
        <v>304</v>
      </c>
      <c r="I128" s="135" t="s">
        <v>189</v>
      </c>
      <c r="J128" s="135"/>
      <c r="K128" s="952"/>
      <c r="L128" s="952"/>
      <c r="M128" s="952"/>
      <c r="N128" s="965"/>
      <c r="O128" s="965"/>
      <c r="P128" s="965"/>
      <c r="Q128" s="965"/>
      <c r="R128" s="965"/>
      <c r="S128" s="965"/>
      <c r="T128" s="965"/>
      <c r="U128" s="965"/>
      <c r="V128" s="965"/>
      <c r="W128" s="965"/>
      <c r="X128" s="965"/>
      <c r="Y128" s="965"/>
      <c r="Z128" s="965"/>
      <c r="AA128" s="965"/>
      <c r="AB128" s="965"/>
      <c r="AC128" s="965"/>
      <c r="AD128" s="965"/>
      <c r="AE128" s="965"/>
      <c r="AF128" s="965"/>
      <c r="AG128" s="965"/>
      <c r="AH128" s="965">
        <v>16</v>
      </c>
      <c r="AI128" s="965">
        <v>16</v>
      </c>
      <c r="AJ128" s="965">
        <v>16</v>
      </c>
      <c r="AK128" s="966"/>
      <c r="AL128" s="966"/>
      <c r="AM128" s="965">
        <v>16</v>
      </c>
      <c r="AN128" s="965">
        <v>16</v>
      </c>
      <c r="AO128" s="965">
        <v>16</v>
      </c>
      <c r="AP128" s="965">
        <v>16</v>
      </c>
      <c r="AQ128" s="965">
        <v>8</v>
      </c>
      <c r="AR128" s="965"/>
      <c r="AS128" s="965"/>
      <c r="AT128" s="965"/>
      <c r="AU128" s="965"/>
      <c r="AV128" s="965"/>
      <c r="AW128" s="965"/>
      <c r="AX128" s="965"/>
      <c r="AY128" s="965"/>
      <c r="AZ128" s="965"/>
      <c r="BA128" s="965"/>
      <c r="BB128" s="965"/>
      <c r="BC128" s="965"/>
      <c r="BD128" s="965"/>
      <c r="BE128" s="966"/>
      <c r="BF128" s="991"/>
      <c r="BG128" s="991"/>
      <c r="BH128" s="991"/>
      <c r="BI128" s="991"/>
      <c r="BJ128" s="991"/>
    </row>
    <row r="129" spans="1:62" s="954" customFormat="1" ht="17.25" customHeight="1" x14ac:dyDescent="0.25">
      <c r="A129" s="2248"/>
      <c r="B129" s="947" t="s">
        <v>1965</v>
      </c>
      <c r="C129" s="990" t="s">
        <v>54</v>
      </c>
      <c r="D129" s="997" t="s">
        <v>1967</v>
      </c>
      <c r="E129" s="135">
        <v>300</v>
      </c>
      <c r="F129" s="135">
        <v>300</v>
      </c>
      <c r="G129" s="135" t="s">
        <v>2004</v>
      </c>
      <c r="H129" s="968" t="s">
        <v>319</v>
      </c>
      <c r="I129" s="135" t="s">
        <v>257</v>
      </c>
      <c r="J129" s="135"/>
      <c r="K129" s="952"/>
      <c r="L129" s="952"/>
      <c r="M129" s="952"/>
      <c r="N129" s="965"/>
      <c r="O129" s="965"/>
      <c r="P129" s="965"/>
      <c r="Q129" s="965"/>
      <c r="R129" s="965"/>
      <c r="S129" s="965"/>
      <c r="T129" s="965"/>
      <c r="U129" s="965"/>
      <c r="V129" s="965"/>
      <c r="W129" s="965"/>
      <c r="X129" s="965"/>
      <c r="Y129" s="965"/>
      <c r="Z129" s="965"/>
      <c r="AA129" s="965"/>
      <c r="AB129" s="965"/>
      <c r="AC129" s="965"/>
      <c r="AD129" s="965"/>
      <c r="AE129" s="965"/>
      <c r="AF129" s="965"/>
      <c r="AG129" s="965"/>
      <c r="AH129" s="965"/>
      <c r="AI129" s="965"/>
      <c r="AJ129" s="965"/>
      <c r="AK129" s="966"/>
      <c r="AL129" s="966"/>
      <c r="AM129" s="965">
        <v>16</v>
      </c>
      <c r="AN129" s="965">
        <v>16</v>
      </c>
      <c r="AO129" s="965">
        <v>16</v>
      </c>
      <c r="AP129" s="965">
        <v>16</v>
      </c>
      <c r="AQ129" s="965">
        <v>16</v>
      </c>
      <c r="AR129" s="965">
        <v>16</v>
      </c>
      <c r="AS129" s="965">
        <v>16</v>
      </c>
      <c r="AT129" s="965">
        <v>16</v>
      </c>
      <c r="AU129" s="965">
        <v>16</v>
      </c>
      <c r="AV129" s="965">
        <v>16</v>
      </c>
      <c r="AW129" s="965">
        <v>16</v>
      </c>
      <c r="AX129" s="965">
        <v>16</v>
      </c>
      <c r="AY129" s="965">
        <v>16</v>
      </c>
      <c r="AZ129" s="965">
        <v>16</v>
      </c>
      <c r="BA129" s="965">
        <v>16</v>
      </c>
      <c r="BB129" s="965">
        <v>16</v>
      </c>
      <c r="BC129" s="965">
        <v>16</v>
      </c>
      <c r="BD129" s="965">
        <v>28</v>
      </c>
      <c r="BE129" s="966"/>
      <c r="BF129" s="991"/>
      <c r="BG129" s="991"/>
      <c r="BH129" s="991"/>
      <c r="BI129" s="991"/>
      <c r="BJ129" s="991"/>
    </row>
    <row r="130" spans="1:62" s="954" customFormat="1" ht="17.25" customHeight="1" x14ac:dyDescent="0.25">
      <c r="A130" s="2248"/>
      <c r="B130" s="947" t="s">
        <v>1965</v>
      </c>
      <c r="C130" s="990" t="s">
        <v>56</v>
      </c>
      <c r="D130" s="997" t="s">
        <v>883</v>
      </c>
      <c r="E130" s="135">
        <v>180</v>
      </c>
      <c r="F130" s="135">
        <v>180</v>
      </c>
      <c r="G130" s="135" t="s">
        <v>2004</v>
      </c>
      <c r="H130" s="968" t="s">
        <v>315</v>
      </c>
      <c r="I130" s="135" t="s">
        <v>200</v>
      </c>
      <c r="J130" s="135"/>
      <c r="K130" s="952"/>
      <c r="L130" s="952"/>
      <c r="M130" s="952"/>
      <c r="N130" s="965"/>
      <c r="O130" s="965"/>
      <c r="P130" s="965"/>
      <c r="Q130" s="965"/>
      <c r="R130" s="965"/>
      <c r="S130" s="965"/>
      <c r="T130" s="965"/>
      <c r="U130" s="965"/>
      <c r="V130" s="965"/>
      <c r="W130" s="965"/>
      <c r="X130" s="965"/>
      <c r="Y130" s="965"/>
      <c r="Z130" s="965"/>
      <c r="AA130" s="965"/>
      <c r="AB130" s="965"/>
      <c r="AC130" s="965"/>
      <c r="AD130" s="965"/>
      <c r="AE130" s="965"/>
      <c r="AF130" s="965"/>
      <c r="AG130" s="965"/>
      <c r="AH130" s="965"/>
      <c r="AI130" s="965"/>
      <c r="AJ130" s="965"/>
      <c r="AK130" s="966"/>
      <c r="AL130" s="966"/>
      <c r="AM130" s="965"/>
      <c r="AN130" s="965"/>
      <c r="AO130" s="965"/>
      <c r="AP130" s="965"/>
      <c r="AQ130" s="965"/>
      <c r="AR130" s="965">
        <v>16</v>
      </c>
      <c r="AS130" s="965">
        <v>16</v>
      </c>
      <c r="AT130" s="965">
        <v>16</v>
      </c>
      <c r="AU130" s="965">
        <v>16</v>
      </c>
      <c r="AV130" s="965">
        <v>16</v>
      </c>
      <c r="AW130" s="965">
        <v>16</v>
      </c>
      <c r="AX130" s="965">
        <v>16</v>
      </c>
      <c r="AY130" s="965">
        <v>16</v>
      </c>
      <c r="AZ130" s="965">
        <v>16</v>
      </c>
      <c r="BA130" s="965">
        <v>16</v>
      </c>
      <c r="BB130" s="965">
        <v>20</v>
      </c>
      <c r="BC130" s="965"/>
      <c r="BD130" s="965"/>
      <c r="BE130" s="966"/>
      <c r="BF130" s="991"/>
      <c r="BG130" s="991"/>
      <c r="BH130" s="991"/>
      <c r="BI130" s="991"/>
      <c r="BJ130" s="991"/>
    </row>
    <row r="131" spans="1:62" s="954" customFormat="1" ht="17.25" customHeight="1" x14ac:dyDescent="0.25">
      <c r="A131" s="2248"/>
      <c r="B131" s="947" t="s">
        <v>1965</v>
      </c>
      <c r="C131" s="990" t="s">
        <v>61</v>
      </c>
      <c r="D131" s="997" t="s">
        <v>884</v>
      </c>
      <c r="E131" s="135">
        <v>120</v>
      </c>
      <c r="F131" s="135">
        <v>64</v>
      </c>
      <c r="G131" s="135" t="s">
        <v>2004</v>
      </c>
      <c r="H131" s="968" t="s">
        <v>311</v>
      </c>
      <c r="I131" s="135" t="s">
        <v>195</v>
      </c>
      <c r="J131" s="135"/>
      <c r="K131" s="952"/>
      <c r="L131" s="952"/>
      <c r="M131" s="952"/>
      <c r="N131" s="965"/>
      <c r="O131" s="965"/>
      <c r="P131" s="965"/>
      <c r="Q131" s="965"/>
      <c r="R131" s="965"/>
      <c r="S131" s="965"/>
      <c r="T131" s="965"/>
      <c r="U131" s="965"/>
      <c r="V131" s="965"/>
      <c r="W131" s="965"/>
      <c r="X131" s="965"/>
      <c r="Y131" s="965"/>
      <c r="Z131" s="965"/>
      <c r="AA131" s="965"/>
      <c r="AB131" s="965"/>
      <c r="AC131" s="965"/>
      <c r="AD131" s="965"/>
      <c r="AE131" s="965"/>
      <c r="AF131" s="965"/>
      <c r="AG131" s="965"/>
      <c r="AH131" s="965"/>
      <c r="AI131" s="965"/>
      <c r="AJ131" s="965"/>
      <c r="AK131" s="966"/>
      <c r="AL131" s="966"/>
      <c r="AM131" s="965"/>
      <c r="AN131" s="965"/>
      <c r="AO131" s="965"/>
      <c r="AP131" s="965"/>
      <c r="AQ131" s="965"/>
      <c r="AR131" s="965"/>
      <c r="AS131" s="965"/>
      <c r="AT131" s="965"/>
      <c r="AU131" s="965"/>
      <c r="AV131" s="965"/>
      <c r="AW131" s="965"/>
      <c r="AX131" s="965"/>
      <c r="AY131" s="965"/>
      <c r="AZ131" s="965"/>
      <c r="BA131" s="965">
        <v>16</v>
      </c>
      <c r="BB131" s="965">
        <v>16</v>
      </c>
      <c r="BC131" s="965">
        <v>16</v>
      </c>
      <c r="BD131" s="971">
        <v>16</v>
      </c>
      <c r="BE131" s="991"/>
      <c r="BF131" s="991"/>
      <c r="BG131" s="991"/>
      <c r="BH131" s="991"/>
      <c r="BI131" s="991"/>
      <c r="BJ131" s="991"/>
    </row>
    <row r="132" spans="1:62" s="984" customFormat="1" ht="24" customHeight="1" x14ac:dyDescent="0.2">
      <c r="A132" s="2249"/>
      <c r="B132" s="978" t="s">
        <v>1964</v>
      </c>
      <c r="C132" s="979"/>
      <c r="D132" s="979" t="s">
        <v>843</v>
      </c>
      <c r="E132" s="979">
        <f>SUM(E120:E131)</f>
        <v>1080</v>
      </c>
      <c r="F132" s="979">
        <f>SUM(F120:F131)</f>
        <v>1024</v>
      </c>
      <c r="G132" s="979"/>
      <c r="H132" s="980"/>
      <c r="I132" s="980"/>
      <c r="J132" s="980"/>
      <c r="K132" s="981">
        <f t="shared" ref="K132:BJ132" si="106">SUM(K120:K131)</f>
        <v>8</v>
      </c>
      <c r="L132" s="981">
        <f t="shared" si="106"/>
        <v>8</v>
      </c>
      <c r="M132" s="981">
        <f t="shared" si="106"/>
        <v>8</v>
      </c>
      <c r="N132" s="981">
        <f t="shared" si="106"/>
        <v>6</v>
      </c>
      <c r="O132" s="981">
        <f t="shared" si="106"/>
        <v>8</v>
      </c>
      <c r="P132" s="981">
        <f t="shared" si="106"/>
        <v>8</v>
      </c>
      <c r="Q132" s="981">
        <f t="shared" si="106"/>
        <v>8</v>
      </c>
      <c r="R132" s="981">
        <f t="shared" si="106"/>
        <v>6</v>
      </c>
      <c r="S132" s="981">
        <f t="shared" si="106"/>
        <v>8</v>
      </c>
      <c r="T132" s="981">
        <f t="shared" si="106"/>
        <v>8</v>
      </c>
      <c r="U132" s="981">
        <f t="shared" si="106"/>
        <v>8</v>
      </c>
      <c r="V132" s="981">
        <f t="shared" si="106"/>
        <v>8</v>
      </c>
      <c r="W132" s="981">
        <f t="shared" si="106"/>
        <v>8</v>
      </c>
      <c r="X132" s="981">
        <f t="shared" si="106"/>
        <v>5</v>
      </c>
      <c r="Y132" s="981">
        <f t="shared" si="106"/>
        <v>8</v>
      </c>
      <c r="Z132" s="981">
        <f t="shared" si="106"/>
        <v>24</v>
      </c>
      <c r="AA132" s="981">
        <f t="shared" si="106"/>
        <v>24</v>
      </c>
      <c r="AB132" s="981">
        <f t="shared" si="106"/>
        <v>30</v>
      </c>
      <c r="AC132" s="981">
        <f t="shared" si="106"/>
        <v>24</v>
      </c>
      <c r="AD132" s="981">
        <f t="shared" si="106"/>
        <v>24</v>
      </c>
      <c r="AE132" s="981">
        <f t="shared" si="106"/>
        <v>30</v>
      </c>
      <c r="AF132" s="981">
        <f t="shared" si="106"/>
        <v>24</v>
      </c>
      <c r="AG132" s="981">
        <f t="shared" si="106"/>
        <v>16</v>
      </c>
      <c r="AH132" s="981">
        <f t="shared" si="106"/>
        <v>24</v>
      </c>
      <c r="AI132" s="981">
        <f t="shared" si="106"/>
        <v>24</v>
      </c>
      <c r="AJ132" s="981">
        <f t="shared" si="106"/>
        <v>21</v>
      </c>
      <c r="AK132" s="981">
        <f t="shared" si="106"/>
        <v>0</v>
      </c>
      <c r="AL132" s="981">
        <f t="shared" si="106"/>
        <v>0</v>
      </c>
      <c r="AM132" s="981">
        <f t="shared" si="106"/>
        <v>32</v>
      </c>
      <c r="AN132" s="981">
        <f t="shared" si="106"/>
        <v>32</v>
      </c>
      <c r="AO132" s="981">
        <f t="shared" si="106"/>
        <v>32</v>
      </c>
      <c r="AP132" s="981">
        <f t="shared" si="106"/>
        <v>32</v>
      </c>
      <c r="AQ132" s="981">
        <f t="shared" si="106"/>
        <v>24</v>
      </c>
      <c r="AR132" s="981">
        <f t="shared" si="106"/>
        <v>32</v>
      </c>
      <c r="AS132" s="981">
        <f t="shared" si="106"/>
        <v>32</v>
      </c>
      <c r="AT132" s="981">
        <f t="shared" si="106"/>
        <v>32</v>
      </c>
      <c r="AU132" s="981">
        <f t="shared" si="106"/>
        <v>32</v>
      </c>
      <c r="AV132" s="981">
        <f t="shared" si="106"/>
        <v>32</v>
      </c>
      <c r="AW132" s="981">
        <f t="shared" si="106"/>
        <v>32</v>
      </c>
      <c r="AX132" s="981">
        <f t="shared" si="106"/>
        <v>32</v>
      </c>
      <c r="AY132" s="981">
        <f t="shared" si="106"/>
        <v>32</v>
      </c>
      <c r="AZ132" s="981">
        <f t="shared" si="106"/>
        <v>32</v>
      </c>
      <c r="BA132" s="981">
        <f t="shared" si="106"/>
        <v>48</v>
      </c>
      <c r="BB132" s="981">
        <f t="shared" si="106"/>
        <v>52</v>
      </c>
      <c r="BC132" s="981">
        <f t="shared" si="106"/>
        <v>32</v>
      </c>
      <c r="BD132" s="981">
        <f t="shared" si="106"/>
        <v>44</v>
      </c>
      <c r="BE132" s="981">
        <f t="shared" si="106"/>
        <v>0</v>
      </c>
      <c r="BF132" s="981">
        <f t="shared" si="106"/>
        <v>0</v>
      </c>
      <c r="BG132" s="981">
        <f t="shared" si="106"/>
        <v>0</v>
      </c>
      <c r="BH132" s="981">
        <f t="shared" si="106"/>
        <v>0</v>
      </c>
      <c r="BI132" s="981">
        <f t="shared" si="106"/>
        <v>0</v>
      </c>
      <c r="BJ132" s="981">
        <f t="shared" si="106"/>
        <v>0</v>
      </c>
    </row>
    <row r="133" spans="1:62" s="984" customFormat="1" ht="24" customHeight="1" x14ac:dyDescent="0.2">
      <c r="A133" s="2266">
        <v>14</v>
      </c>
      <c r="B133" s="947" t="s">
        <v>1968</v>
      </c>
      <c r="C133" s="1544" t="s">
        <v>153</v>
      </c>
      <c r="D133" s="1545" t="s">
        <v>148</v>
      </c>
      <c r="E133" s="1544">
        <v>30</v>
      </c>
      <c r="F133" s="1613">
        <v>6</v>
      </c>
      <c r="G133" s="1612"/>
      <c r="H133" s="1536" t="s">
        <v>2416</v>
      </c>
      <c r="I133" s="754" t="s">
        <v>417</v>
      </c>
      <c r="J133" s="754"/>
      <c r="K133" s="754">
        <v>6</v>
      </c>
      <c r="L133" s="1529"/>
      <c r="M133" s="1529"/>
      <c r="N133" s="1529"/>
      <c r="O133" s="1529"/>
      <c r="P133" s="1529"/>
      <c r="Q133" s="1529"/>
      <c r="R133" s="1529"/>
      <c r="S133" s="1529"/>
      <c r="T133" s="1529"/>
      <c r="U133" s="1529"/>
      <c r="V133" s="1529"/>
      <c r="W133" s="1529"/>
      <c r="X133" s="1029"/>
      <c r="Y133" s="1029"/>
      <c r="Z133" s="1029"/>
      <c r="AA133" s="1029"/>
      <c r="AB133" s="1029"/>
      <c r="AC133" s="1029"/>
      <c r="AD133" s="1029"/>
      <c r="AE133" s="1029"/>
      <c r="AF133" s="1029"/>
      <c r="AG133" s="1029"/>
      <c r="AH133" s="1029"/>
      <c r="AI133" s="1029"/>
      <c r="AJ133" s="1029"/>
      <c r="AK133" s="982"/>
      <c r="AL133" s="982"/>
      <c r="AM133" s="1029"/>
      <c r="AN133" s="1030"/>
      <c r="AO133" s="1029"/>
      <c r="AP133" s="1029"/>
      <c r="AQ133" s="1029"/>
      <c r="AR133" s="1029"/>
      <c r="AS133" s="1029"/>
      <c r="AT133" s="1029"/>
      <c r="AU133" s="1029"/>
      <c r="AV133" s="1029"/>
      <c r="AW133" s="1029"/>
      <c r="AX133" s="1029"/>
      <c r="AY133" s="1029"/>
      <c r="AZ133" s="1029"/>
      <c r="BA133" s="1029"/>
      <c r="BB133" s="1029"/>
      <c r="BC133" s="1029"/>
      <c r="BD133" s="1029"/>
      <c r="BE133" s="982"/>
      <c r="BF133" s="982"/>
      <c r="BG133" s="982"/>
      <c r="BH133" s="982"/>
      <c r="BI133" s="982"/>
      <c r="BJ133" s="982"/>
    </row>
    <row r="134" spans="1:62" s="984" customFormat="1" ht="24" customHeight="1" x14ac:dyDescent="0.2">
      <c r="A134" s="2250"/>
      <c r="B134" s="947" t="s">
        <v>1968</v>
      </c>
      <c r="C134" s="1544" t="s">
        <v>154</v>
      </c>
      <c r="D134" s="1545" t="s">
        <v>136</v>
      </c>
      <c r="E134" s="1544">
        <v>15</v>
      </c>
      <c r="F134" s="1613">
        <v>15</v>
      </c>
      <c r="G134" s="1612"/>
      <c r="H134" s="1536" t="s">
        <v>2414</v>
      </c>
      <c r="I134" s="754" t="s">
        <v>419</v>
      </c>
      <c r="J134" s="754"/>
      <c r="K134" s="754">
        <v>9</v>
      </c>
      <c r="L134" s="1529">
        <v>6</v>
      </c>
      <c r="M134" s="1529"/>
      <c r="N134" s="1529"/>
      <c r="O134" s="1529"/>
      <c r="P134" s="1529"/>
      <c r="Q134" s="1529"/>
      <c r="R134" s="1551"/>
      <c r="S134" s="1551"/>
      <c r="T134" s="1551"/>
      <c r="U134" s="1551"/>
      <c r="V134" s="1529"/>
      <c r="W134" s="1551"/>
      <c r="X134" s="1029"/>
      <c r="Y134" s="1029"/>
      <c r="Z134" s="1029"/>
      <c r="AA134" s="1029"/>
      <c r="AB134" s="1029"/>
      <c r="AC134" s="1029"/>
      <c r="AD134" s="1029"/>
      <c r="AE134" s="1029"/>
      <c r="AF134" s="1029"/>
      <c r="AG134" s="1029"/>
      <c r="AH134" s="1029"/>
      <c r="AI134" s="1029"/>
      <c r="AJ134" s="1029"/>
      <c r="AK134" s="982"/>
      <c r="AL134" s="982"/>
      <c r="AM134" s="1029"/>
      <c r="AN134" s="1030"/>
      <c r="AO134" s="1029"/>
      <c r="AP134" s="1029"/>
      <c r="AQ134" s="1029"/>
      <c r="AR134" s="1029"/>
      <c r="AS134" s="1029"/>
      <c r="AT134" s="1029"/>
      <c r="AU134" s="1029"/>
      <c r="AV134" s="1029"/>
      <c r="AW134" s="1029"/>
      <c r="AX134" s="1029"/>
      <c r="AY134" s="1029"/>
      <c r="AZ134" s="1029"/>
      <c r="BA134" s="1029"/>
      <c r="BB134" s="1029"/>
      <c r="BC134" s="1029"/>
      <c r="BD134" s="1029"/>
      <c r="BE134" s="982"/>
      <c r="BF134" s="982"/>
      <c r="BG134" s="982"/>
      <c r="BH134" s="982"/>
      <c r="BI134" s="982"/>
      <c r="BJ134" s="982"/>
    </row>
    <row r="135" spans="1:62" s="984" customFormat="1" ht="24" customHeight="1" x14ac:dyDescent="0.2">
      <c r="A135" s="2250"/>
      <c r="B135" s="947" t="s">
        <v>1968</v>
      </c>
      <c r="C135" s="1544" t="s">
        <v>155</v>
      </c>
      <c r="D135" s="1545" t="s">
        <v>149</v>
      </c>
      <c r="E135" s="1544">
        <v>30</v>
      </c>
      <c r="F135" s="1613">
        <v>30</v>
      </c>
      <c r="G135" s="1612"/>
      <c r="H135" s="1549" t="s">
        <v>2417</v>
      </c>
      <c r="I135" s="1550" t="s">
        <v>416</v>
      </c>
      <c r="J135" s="1550"/>
      <c r="K135" s="1550"/>
      <c r="L135" s="1552">
        <v>6</v>
      </c>
      <c r="M135" s="1552">
        <v>6</v>
      </c>
      <c r="N135" s="1552">
        <v>6</v>
      </c>
      <c r="O135" s="1552">
        <v>6</v>
      </c>
      <c r="P135" s="1552">
        <v>6</v>
      </c>
      <c r="Q135" s="1552"/>
      <c r="R135" s="1552"/>
      <c r="S135" s="1552"/>
      <c r="T135" s="1552"/>
      <c r="U135" s="1552"/>
      <c r="V135" s="1552"/>
      <c r="W135" s="1552"/>
      <c r="X135" s="1029"/>
      <c r="Y135" s="1029"/>
      <c r="Z135" s="1029"/>
      <c r="AA135" s="1029"/>
      <c r="AB135" s="1029"/>
      <c r="AC135" s="1029"/>
      <c r="AD135" s="1029"/>
      <c r="AE135" s="1029"/>
      <c r="AF135" s="1029"/>
      <c r="AG135" s="1029"/>
      <c r="AH135" s="1029"/>
      <c r="AI135" s="1029"/>
      <c r="AJ135" s="1029"/>
      <c r="AK135" s="982"/>
      <c r="AL135" s="982"/>
      <c r="AM135" s="1029"/>
      <c r="AN135" s="1030"/>
      <c r="AO135" s="1029"/>
      <c r="AP135" s="1029"/>
      <c r="AQ135" s="1029"/>
      <c r="AR135" s="1029"/>
      <c r="AS135" s="1029"/>
      <c r="AT135" s="1029"/>
      <c r="AU135" s="1029"/>
      <c r="AV135" s="1029"/>
      <c r="AW135" s="1029"/>
      <c r="AX135" s="1029"/>
      <c r="AY135" s="1029"/>
      <c r="AZ135" s="1029"/>
      <c r="BA135" s="1029"/>
      <c r="BB135" s="1029"/>
      <c r="BC135" s="1029"/>
      <c r="BD135" s="1029"/>
      <c r="BE135" s="982"/>
      <c r="BF135" s="982"/>
      <c r="BG135" s="982"/>
      <c r="BH135" s="982"/>
      <c r="BI135" s="982"/>
      <c r="BJ135" s="982"/>
    </row>
    <row r="136" spans="1:62" s="984" customFormat="1" ht="24" customHeight="1" x14ac:dyDescent="0.2">
      <c r="A136" s="2250"/>
      <c r="B136" s="947" t="s">
        <v>1968</v>
      </c>
      <c r="C136" s="1544" t="s">
        <v>156</v>
      </c>
      <c r="D136" s="1545" t="s">
        <v>2419</v>
      </c>
      <c r="E136" s="1544">
        <v>45</v>
      </c>
      <c r="F136" s="1613">
        <v>45</v>
      </c>
      <c r="G136" s="1612"/>
      <c r="H136" s="1536" t="s">
        <v>2413</v>
      </c>
      <c r="I136" s="754" t="s">
        <v>412</v>
      </c>
      <c r="J136" s="754"/>
      <c r="K136" s="754"/>
      <c r="L136" s="754"/>
      <c r="M136" s="754"/>
      <c r="N136" s="754"/>
      <c r="O136" s="754"/>
      <c r="P136" s="754"/>
      <c r="Q136" s="1529">
        <v>12</v>
      </c>
      <c r="R136" s="1529">
        <v>12</v>
      </c>
      <c r="S136" s="1529">
        <v>12</v>
      </c>
      <c r="T136" s="1529">
        <v>9</v>
      </c>
      <c r="U136" s="1529"/>
      <c r="V136" s="1529"/>
      <c r="W136" s="1529"/>
      <c r="X136" s="1029"/>
      <c r="Y136" s="1029"/>
      <c r="Z136" s="1029"/>
      <c r="AA136" s="1029"/>
      <c r="AB136" s="1029"/>
      <c r="AC136" s="1029"/>
      <c r="AD136" s="1029"/>
      <c r="AE136" s="1029"/>
      <c r="AF136" s="1029"/>
      <c r="AG136" s="1029"/>
      <c r="AH136" s="1029"/>
      <c r="AI136" s="1029"/>
      <c r="AJ136" s="1029"/>
      <c r="AK136" s="982"/>
      <c r="AL136" s="982"/>
      <c r="AM136" s="1029"/>
      <c r="AN136" s="1030"/>
      <c r="AO136" s="1029"/>
      <c r="AP136" s="1029"/>
      <c r="AQ136" s="1029"/>
      <c r="AR136" s="1029"/>
      <c r="AS136" s="1029"/>
      <c r="AT136" s="1029"/>
      <c r="AU136" s="1029"/>
      <c r="AV136" s="1029"/>
      <c r="AW136" s="1029"/>
      <c r="AX136" s="1029"/>
      <c r="AY136" s="1029"/>
      <c r="AZ136" s="1029"/>
      <c r="BA136" s="1029"/>
      <c r="BB136" s="1029"/>
      <c r="BC136" s="1029"/>
      <c r="BD136" s="1029"/>
      <c r="BE136" s="982"/>
      <c r="BF136" s="982"/>
      <c r="BG136" s="982"/>
      <c r="BH136" s="982"/>
      <c r="BI136" s="982"/>
      <c r="BJ136" s="982"/>
    </row>
    <row r="137" spans="1:62" s="984" customFormat="1" ht="24" customHeight="1" x14ac:dyDescent="0.2">
      <c r="A137" s="2250"/>
      <c r="B137" s="947" t="s">
        <v>1968</v>
      </c>
      <c r="C137" s="1544" t="s">
        <v>2415</v>
      </c>
      <c r="D137" s="1545" t="s">
        <v>864</v>
      </c>
      <c r="E137" s="1544">
        <v>30</v>
      </c>
      <c r="F137" s="1613">
        <v>30</v>
      </c>
      <c r="G137" s="1612"/>
      <c r="H137" s="1536" t="s">
        <v>2420</v>
      </c>
      <c r="I137" s="754" t="s">
        <v>414</v>
      </c>
      <c r="J137" s="754"/>
      <c r="K137" s="754"/>
      <c r="L137" s="1529"/>
      <c r="M137" s="1529"/>
      <c r="N137" s="1529"/>
      <c r="O137" s="1547"/>
      <c r="P137" s="1547"/>
      <c r="Q137" s="1547"/>
      <c r="R137" s="1529"/>
      <c r="S137" s="1529"/>
      <c r="T137" s="1529">
        <v>9</v>
      </c>
      <c r="U137" s="1529">
        <v>9</v>
      </c>
      <c r="V137" s="1529">
        <v>9</v>
      </c>
      <c r="W137" s="1529">
        <v>3</v>
      </c>
      <c r="X137" s="1029"/>
      <c r="Y137" s="1029"/>
      <c r="Z137" s="1029"/>
      <c r="AA137" s="1029"/>
      <c r="AB137" s="1029"/>
      <c r="AC137" s="1029"/>
      <c r="AD137" s="1029"/>
      <c r="AE137" s="1029"/>
      <c r="AF137" s="1029"/>
      <c r="AG137" s="1029"/>
      <c r="AH137" s="1029"/>
      <c r="AI137" s="1029"/>
      <c r="AJ137" s="1029"/>
      <c r="AK137" s="982"/>
      <c r="AL137" s="982"/>
      <c r="AM137" s="1029"/>
      <c r="AN137" s="1030"/>
      <c r="AO137" s="1029"/>
      <c r="AP137" s="1029"/>
      <c r="AQ137" s="1029"/>
      <c r="AR137" s="1029"/>
      <c r="AS137" s="1029"/>
      <c r="AT137" s="1029"/>
      <c r="AU137" s="1029"/>
      <c r="AV137" s="1029"/>
      <c r="AW137" s="1029"/>
      <c r="AX137" s="1029"/>
      <c r="AY137" s="1029"/>
      <c r="AZ137" s="1029"/>
      <c r="BA137" s="1029"/>
      <c r="BB137" s="1029"/>
      <c r="BC137" s="1029"/>
      <c r="BD137" s="1029"/>
      <c r="BE137" s="982"/>
      <c r="BF137" s="982"/>
      <c r="BG137" s="982"/>
      <c r="BH137" s="982"/>
      <c r="BI137" s="982"/>
      <c r="BJ137" s="982"/>
    </row>
    <row r="138" spans="1:62" s="1548" customFormat="1" ht="15" x14ac:dyDescent="0.25">
      <c r="A138" s="2250"/>
      <c r="B138" s="1537" t="s">
        <v>1968</v>
      </c>
      <c r="C138" s="1537" t="s">
        <v>157</v>
      </c>
      <c r="D138" s="1590" t="s">
        <v>124</v>
      </c>
      <c r="E138" s="1537">
        <f>SUM(K138:BC138)</f>
        <v>45</v>
      </c>
      <c r="F138" s="1537">
        <v>45</v>
      </c>
      <c r="G138" s="1547"/>
      <c r="H138" s="1536" t="s">
        <v>2220</v>
      </c>
      <c r="I138" s="754" t="s">
        <v>130</v>
      </c>
      <c r="J138" s="754"/>
      <c r="K138" s="1529">
        <v>8</v>
      </c>
      <c r="L138" s="1529">
        <v>8</v>
      </c>
      <c r="M138" s="1529">
        <v>8</v>
      </c>
      <c r="N138" s="1529">
        <v>8</v>
      </c>
      <c r="O138" s="1529">
        <v>8</v>
      </c>
      <c r="P138" s="1529">
        <v>5</v>
      </c>
      <c r="Q138" s="1529"/>
      <c r="R138" s="1529"/>
      <c r="S138" s="1529"/>
      <c r="T138" s="1529"/>
      <c r="U138" s="1529"/>
      <c r="V138" s="1529"/>
      <c r="W138" s="1529"/>
      <c r="X138" s="1529"/>
      <c r="Y138" s="1529"/>
      <c r="Z138" s="1552"/>
      <c r="AA138" s="1552"/>
      <c r="AB138" s="1552"/>
      <c r="AC138" s="1552"/>
      <c r="AD138" s="1552"/>
      <c r="AE138" s="1552"/>
      <c r="AF138" s="1552"/>
      <c r="AG138" s="1547"/>
      <c r="AH138" s="1547"/>
      <c r="AI138" s="1598"/>
      <c r="AJ138" s="1598"/>
      <c r="AK138" s="1600"/>
      <c r="AL138" s="1600"/>
      <c r="AM138" s="1552"/>
      <c r="AN138" s="1552"/>
      <c r="AO138" s="1552"/>
      <c r="AP138" s="1552"/>
      <c r="AQ138" s="1552"/>
      <c r="AR138" s="1552"/>
      <c r="AS138" s="1552"/>
      <c r="AT138" s="1552"/>
      <c r="AU138" s="1552"/>
      <c r="AV138" s="1552"/>
      <c r="AW138" s="1552"/>
      <c r="AX138" s="1552"/>
      <c r="AY138" s="1552"/>
      <c r="AZ138" s="1552"/>
      <c r="BA138" s="1552"/>
      <c r="BB138" s="1574"/>
      <c r="BE138" s="1607"/>
      <c r="BF138" s="1602"/>
      <c r="BG138" s="1607"/>
      <c r="BH138" s="1607"/>
      <c r="BI138" s="1607"/>
      <c r="BJ138" s="1607"/>
    </row>
    <row r="139" spans="1:62" s="1548" customFormat="1" ht="15" x14ac:dyDescent="0.25">
      <c r="A139" s="2250"/>
      <c r="B139" s="1537" t="s">
        <v>1968</v>
      </c>
      <c r="C139" s="1537" t="s">
        <v>158</v>
      </c>
      <c r="D139" s="1590" t="s">
        <v>2431</v>
      </c>
      <c r="E139" s="1537">
        <f>SUM(L139:BC139)</f>
        <v>90</v>
      </c>
      <c r="F139" s="1537">
        <v>90</v>
      </c>
      <c r="G139" s="1547"/>
      <c r="H139" s="1536" t="s">
        <v>2432</v>
      </c>
      <c r="I139" s="1547" t="s">
        <v>142</v>
      </c>
      <c r="L139" s="1547">
        <v>4</v>
      </c>
      <c r="M139" s="1547">
        <v>4</v>
      </c>
      <c r="N139" s="1547">
        <v>4</v>
      </c>
      <c r="O139" s="1547">
        <v>4</v>
      </c>
      <c r="P139" s="1547">
        <v>4</v>
      </c>
      <c r="Q139" s="1547">
        <v>4</v>
      </c>
      <c r="R139" s="1547">
        <v>4</v>
      </c>
      <c r="S139" s="1547">
        <v>4</v>
      </c>
      <c r="T139" s="1547">
        <v>4</v>
      </c>
      <c r="U139" s="1547">
        <v>4</v>
      </c>
      <c r="V139" s="1547">
        <v>4</v>
      </c>
      <c r="W139" s="1547">
        <v>4</v>
      </c>
      <c r="X139" s="1547">
        <v>4</v>
      </c>
      <c r="Y139" s="1547">
        <v>4</v>
      </c>
      <c r="Z139" s="1547">
        <v>4</v>
      </c>
      <c r="AA139" s="1547">
        <v>4</v>
      </c>
      <c r="AB139" s="1547">
        <v>4</v>
      </c>
      <c r="AC139" s="1547">
        <v>4</v>
      </c>
      <c r="AD139" s="1547">
        <v>4</v>
      </c>
      <c r="AE139" s="1547">
        <v>4</v>
      </c>
      <c r="AF139" s="1547">
        <v>4</v>
      </c>
      <c r="AG139" s="1547">
        <v>4</v>
      </c>
      <c r="AH139" s="1547">
        <v>2</v>
      </c>
      <c r="AI139" s="1598"/>
      <c r="AJ139" s="1598"/>
      <c r="AK139" s="1603"/>
      <c r="AL139" s="1603"/>
      <c r="AM139" s="1547"/>
      <c r="AN139" s="1547"/>
      <c r="AO139" s="1547"/>
      <c r="AP139" s="1547"/>
      <c r="AQ139" s="1547"/>
      <c r="AR139" s="1547"/>
      <c r="AS139" s="1547"/>
      <c r="AT139" s="1547"/>
      <c r="AU139" s="1547"/>
      <c r="AV139" s="1547"/>
      <c r="AW139" s="1547"/>
      <c r="AX139" s="1547"/>
      <c r="AY139" s="1547"/>
      <c r="AZ139" s="1547"/>
      <c r="BA139" s="1547"/>
      <c r="BB139" s="1574"/>
      <c r="BE139" s="1607"/>
      <c r="BF139" s="1602"/>
      <c r="BG139" s="1607"/>
      <c r="BH139" s="1607"/>
      <c r="BI139" s="1607"/>
      <c r="BJ139" s="1607"/>
    </row>
    <row r="140" spans="1:62" s="954" customFormat="1" ht="17.25" customHeight="1" x14ac:dyDescent="0.25">
      <c r="A140" s="2250"/>
      <c r="B140" s="947" t="s">
        <v>1968</v>
      </c>
      <c r="C140" s="990" t="s">
        <v>92</v>
      </c>
      <c r="D140" s="997" t="s">
        <v>255</v>
      </c>
      <c r="E140" s="135">
        <v>18</v>
      </c>
      <c r="F140" s="135">
        <v>18</v>
      </c>
      <c r="G140" s="135"/>
      <c r="H140" s="968" t="s">
        <v>314</v>
      </c>
      <c r="I140" s="135" t="s">
        <v>211</v>
      </c>
      <c r="J140" s="135"/>
      <c r="K140" s="952">
        <v>8</v>
      </c>
      <c r="L140" s="952">
        <v>8</v>
      </c>
      <c r="M140" s="952">
        <v>2</v>
      </c>
      <c r="N140" s="965"/>
      <c r="O140" s="965"/>
      <c r="P140" s="965"/>
      <c r="Q140" s="965"/>
      <c r="R140" s="965"/>
      <c r="S140" s="965"/>
      <c r="T140" s="965"/>
      <c r="U140" s="965"/>
      <c r="V140" s="965"/>
      <c r="W140" s="965"/>
      <c r="X140" s="965"/>
      <c r="Y140" s="965"/>
      <c r="Z140" s="965"/>
      <c r="AA140" s="965"/>
      <c r="AB140" s="965"/>
      <c r="AC140" s="965"/>
      <c r="AD140" s="965"/>
      <c r="AE140" s="965"/>
      <c r="AF140" s="965"/>
      <c r="AG140" s="965"/>
      <c r="AH140" s="965"/>
      <c r="AI140" s="965"/>
      <c r="AJ140" s="965"/>
      <c r="AK140" s="966"/>
      <c r="AL140" s="966"/>
      <c r="AM140" s="965"/>
      <c r="AO140" s="965"/>
      <c r="AP140" s="965"/>
      <c r="AQ140" s="965"/>
      <c r="AR140" s="965"/>
      <c r="AS140" s="965"/>
      <c r="AT140" s="965"/>
      <c r="AU140" s="965"/>
      <c r="AV140" s="965"/>
      <c r="AW140" s="965"/>
      <c r="AX140" s="965"/>
      <c r="AY140" s="965"/>
      <c r="AZ140" s="965"/>
      <c r="BA140" s="965"/>
      <c r="BB140" s="965"/>
      <c r="BC140" s="965"/>
      <c r="BD140" s="965"/>
      <c r="BE140" s="966"/>
      <c r="BF140" s="966"/>
      <c r="BG140" s="991"/>
      <c r="BH140" s="991"/>
      <c r="BI140" s="991"/>
      <c r="BJ140" s="991"/>
    </row>
    <row r="141" spans="1:62" s="954" customFormat="1" ht="17.25" customHeight="1" x14ac:dyDescent="0.25">
      <c r="A141" s="2250"/>
      <c r="B141" s="947" t="s">
        <v>1968</v>
      </c>
      <c r="C141" s="990" t="s">
        <v>94</v>
      </c>
      <c r="D141" s="997" t="s">
        <v>853</v>
      </c>
      <c r="E141" s="135">
        <v>45</v>
      </c>
      <c r="F141" s="135">
        <v>45</v>
      </c>
      <c r="G141" s="135"/>
      <c r="H141" s="968" t="s">
        <v>1929</v>
      </c>
      <c r="I141" s="135" t="s">
        <v>206</v>
      </c>
      <c r="J141" s="135"/>
      <c r="K141" s="952"/>
      <c r="L141" s="952"/>
      <c r="M141" s="952"/>
      <c r="N141" s="965"/>
      <c r="O141" s="965"/>
      <c r="P141" s="965"/>
      <c r="Q141" s="965"/>
      <c r="R141" s="965"/>
      <c r="S141" s="965"/>
      <c r="T141" s="965"/>
      <c r="U141" s="965"/>
      <c r="V141" s="965"/>
      <c r="W141" s="965"/>
      <c r="X141" s="965">
        <v>8</v>
      </c>
      <c r="Y141" s="965">
        <v>8</v>
      </c>
      <c r="Z141" s="965">
        <v>8</v>
      </c>
      <c r="AA141" s="965">
        <v>8</v>
      </c>
      <c r="AB141" s="965">
        <v>8</v>
      </c>
      <c r="AC141" s="965">
        <v>5</v>
      </c>
      <c r="AD141" s="965"/>
      <c r="AE141" s="965"/>
      <c r="AF141" s="965"/>
      <c r="AG141" s="965"/>
      <c r="AH141" s="965"/>
      <c r="AI141" s="965"/>
      <c r="AJ141" s="965"/>
      <c r="AK141" s="966"/>
      <c r="AL141" s="966"/>
      <c r="AM141" s="965"/>
      <c r="AN141" s="965"/>
      <c r="AO141" s="965"/>
      <c r="AP141" s="965"/>
      <c r="AQ141" s="965"/>
      <c r="AR141" s="965"/>
      <c r="AS141" s="965"/>
      <c r="AT141" s="965"/>
      <c r="AU141" s="965"/>
      <c r="AV141" s="965"/>
      <c r="AW141" s="965"/>
      <c r="AX141" s="965"/>
      <c r="AY141" s="965"/>
      <c r="AZ141" s="965"/>
      <c r="BA141" s="965"/>
      <c r="BB141" s="965"/>
      <c r="BC141" s="965"/>
      <c r="BD141" s="965"/>
      <c r="BE141" s="966"/>
      <c r="BF141" s="966"/>
      <c r="BG141" s="991"/>
      <c r="BH141" s="991"/>
      <c r="BI141" s="991"/>
      <c r="BJ141" s="991"/>
    </row>
    <row r="142" spans="1:62" s="954" customFormat="1" ht="17.25" customHeight="1" x14ac:dyDescent="0.25">
      <c r="A142" s="2250"/>
      <c r="B142" s="947" t="s">
        <v>1968</v>
      </c>
      <c r="C142" s="990" t="s">
        <v>95</v>
      </c>
      <c r="D142" s="997" t="s">
        <v>854</v>
      </c>
      <c r="E142" s="135">
        <v>30</v>
      </c>
      <c r="F142" s="135">
        <v>30</v>
      </c>
      <c r="G142" s="135"/>
      <c r="H142" s="968" t="s">
        <v>1929</v>
      </c>
      <c r="I142" s="135" t="s">
        <v>206</v>
      </c>
      <c r="J142" s="135"/>
      <c r="K142" s="952"/>
      <c r="L142" s="952"/>
      <c r="M142" s="952"/>
      <c r="N142" s="965"/>
      <c r="O142" s="965"/>
      <c r="P142" s="965"/>
      <c r="Q142" s="965"/>
      <c r="R142" s="965"/>
      <c r="S142" s="965"/>
      <c r="T142" s="965"/>
      <c r="U142" s="965"/>
      <c r="V142" s="965"/>
      <c r="W142" s="965"/>
      <c r="X142" s="965"/>
      <c r="Y142" s="965"/>
      <c r="Z142" s="965"/>
      <c r="AA142" s="965"/>
      <c r="AB142" s="965"/>
      <c r="AC142" s="965"/>
      <c r="AD142" s="965"/>
      <c r="AE142" s="965"/>
      <c r="AF142" s="965">
        <v>8</v>
      </c>
      <c r="AG142" s="965">
        <v>8</v>
      </c>
      <c r="AH142" s="965">
        <v>8</v>
      </c>
      <c r="AI142" s="965">
        <v>6</v>
      </c>
      <c r="AJ142" s="965"/>
      <c r="AK142" s="966"/>
      <c r="AL142" s="966"/>
      <c r="AM142" s="965"/>
      <c r="AN142" s="965"/>
      <c r="AO142" s="965"/>
      <c r="AP142" s="965"/>
      <c r="AQ142" s="965"/>
      <c r="AR142" s="965"/>
      <c r="AS142" s="965"/>
      <c r="AT142" s="965"/>
      <c r="AU142" s="965"/>
      <c r="AV142" s="965"/>
      <c r="AW142" s="965"/>
      <c r="AX142" s="965"/>
      <c r="AY142" s="965"/>
      <c r="AZ142" s="965"/>
      <c r="BA142" s="965"/>
      <c r="BB142" s="965"/>
      <c r="BC142" s="965"/>
      <c r="BD142" s="965"/>
      <c r="BE142" s="966"/>
      <c r="BF142" s="966"/>
      <c r="BG142" s="991"/>
      <c r="BH142" s="991"/>
      <c r="BI142" s="991"/>
      <c r="BJ142" s="991"/>
    </row>
    <row r="143" spans="1:62" s="954" customFormat="1" ht="17.25" customHeight="1" x14ac:dyDescent="0.25">
      <c r="A143" s="2250"/>
      <c r="B143" s="947" t="s">
        <v>1968</v>
      </c>
      <c r="C143" s="990" t="s">
        <v>96</v>
      </c>
      <c r="D143" s="997" t="s">
        <v>1947</v>
      </c>
      <c r="E143" s="135">
        <v>30</v>
      </c>
      <c r="F143" s="135">
        <v>30</v>
      </c>
      <c r="G143" s="135"/>
      <c r="H143" s="968" t="s">
        <v>1929</v>
      </c>
      <c r="I143" s="135" t="s">
        <v>206</v>
      </c>
      <c r="J143" s="135"/>
      <c r="K143" s="952"/>
      <c r="L143" s="952"/>
      <c r="M143" s="952"/>
      <c r="N143" s="965"/>
      <c r="O143" s="965"/>
      <c r="P143" s="965"/>
      <c r="Q143" s="965"/>
      <c r="R143" s="965"/>
      <c r="S143" s="965"/>
      <c r="T143" s="965"/>
      <c r="U143" s="965"/>
      <c r="V143" s="965"/>
      <c r="W143" s="965"/>
      <c r="X143" s="965"/>
      <c r="Y143" s="965"/>
      <c r="Z143" s="965"/>
      <c r="AA143" s="965"/>
      <c r="AB143" s="965"/>
      <c r="AC143" s="965">
        <v>8</v>
      </c>
      <c r="AD143" s="965">
        <v>8</v>
      </c>
      <c r="AE143" s="965">
        <v>8</v>
      </c>
      <c r="AF143" s="965">
        <v>6</v>
      </c>
      <c r="AG143" s="965"/>
      <c r="AH143" s="965"/>
      <c r="AI143" s="965"/>
      <c r="AJ143" s="965"/>
      <c r="AK143" s="966"/>
      <c r="AL143" s="966"/>
      <c r="AM143" s="965"/>
      <c r="AN143" s="965"/>
      <c r="AO143" s="965"/>
      <c r="AP143" s="965"/>
      <c r="AQ143" s="965"/>
      <c r="AR143" s="965"/>
      <c r="AS143" s="965"/>
      <c r="AT143" s="965"/>
      <c r="AU143" s="965"/>
      <c r="AV143" s="965"/>
      <c r="AW143" s="965"/>
      <c r="AX143" s="965"/>
      <c r="AY143" s="965"/>
      <c r="AZ143" s="965"/>
      <c r="BA143" s="965"/>
      <c r="BB143" s="965"/>
      <c r="BC143" s="965"/>
      <c r="BD143" s="965"/>
      <c r="BE143" s="966"/>
      <c r="BF143" s="966"/>
      <c r="BG143" s="991"/>
      <c r="BH143" s="991"/>
      <c r="BI143" s="991"/>
      <c r="BJ143" s="991"/>
    </row>
    <row r="144" spans="1:62" s="954" customFormat="1" ht="17.25" customHeight="1" x14ac:dyDescent="0.25">
      <c r="A144" s="2250"/>
      <c r="B144" s="947" t="s">
        <v>1968</v>
      </c>
      <c r="C144" s="990" t="s">
        <v>97</v>
      </c>
      <c r="D144" s="997" t="s">
        <v>243</v>
      </c>
      <c r="E144" s="135">
        <v>45</v>
      </c>
      <c r="F144" s="135">
        <v>45</v>
      </c>
      <c r="G144" s="135"/>
      <c r="H144" s="968" t="s">
        <v>1929</v>
      </c>
      <c r="I144" s="135" t="s">
        <v>206</v>
      </c>
      <c r="J144" s="135"/>
      <c r="K144" s="952"/>
      <c r="L144" s="952"/>
      <c r="M144" s="965"/>
      <c r="N144" s="965"/>
      <c r="O144" s="965"/>
      <c r="P144" s="965"/>
      <c r="Q144" s="965"/>
      <c r="R144" s="965"/>
      <c r="S144" s="965"/>
      <c r="T144" s="965"/>
      <c r="U144" s="965"/>
      <c r="V144" s="965"/>
      <c r="W144" s="965"/>
      <c r="X144" s="965"/>
      <c r="Y144" s="965"/>
      <c r="Z144" s="965"/>
      <c r="AA144" s="965"/>
      <c r="AB144" s="965"/>
      <c r="AC144" s="965"/>
      <c r="AD144" s="965"/>
      <c r="AE144" s="965"/>
      <c r="AF144" s="965"/>
      <c r="AG144" s="965"/>
      <c r="AH144" s="965"/>
      <c r="AI144" s="965"/>
      <c r="AJ144" s="965"/>
      <c r="AK144" s="966"/>
      <c r="AL144" s="966"/>
      <c r="AM144" s="965">
        <v>8</v>
      </c>
      <c r="AN144" s="965">
        <v>8</v>
      </c>
      <c r="AO144" s="965">
        <v>8</v>
      </c>
      <c r="AP144" s="965">
        <v>8</v>
      </c>
      <c r="AQ144" s="965">
        <v>8</v>
      </c>
      <c r="AR144" s="965">
        <v>5</v>
      </c>
      <c r="AS144" s="965"/>
      <c r="AT144" s="965"/>
      <c r="AU144" s="965"/>
      <c r="AV144" s="965"/>
      <c r="AW144" s="965"/>
      <c r="AX144" s="965"/>
      <c r="AY144" s="965"/>
      <c r="AZ144" s="965"/>
      <c r="BA144" s="965"/>
      <c r="BB144" s="965"/>
      <c r="BC144" s="965"/>
      <c r="BD144" s="965"/>
      <c r="BE144" s="966"/>
      <c r="BF144" s="991"/>
      <c r="BG144" s="991"/>
      <c r="BH144" s="991"/>
      <c r="BI144" s="991"/>
      <c r="BJ144" s="991"/>
    </row>
    <row r="145" spans="1:62" s="954" customFormat="1" ht="17.25" customHeight="1" x14ac:dyDescent="0.25">
      <c r="A145" s="2250"/>
      <c r="B145" s="947" t="s">
        <v>1968</v>
      </c>
      <c r="C145" s="990" t="s">
        <v>69</v>
      </c>
      <c r="D145" s="997" t="s">
        <v>256</v>
      </c>
      <c r="E145" s="135">
        <v>30</v>
      </c>
      <c r="F145" s="135">
        <v>30</v>
      </c>
      <c r="G145" s="135"/>
      <c r="H145" s="968" t="s">
        <v>313</v>
      </c>
      <c r="I145" s="135" t="s">
        <v>234</v>
      </c>
      <c r="J145" s="135"/>
      <c r="K145" s="952"/>
      <c r="L145" s="952"/>
      <c r="M145" s="965">
        <v>8</v>
      </c>
      <c r="N145" s="965">
        <v>8</v>
      </c>
      <c r="O145" s="965">
        <v>8</v>
      </c>
      <c r="P145" s="965">
        <v>6</v>
      </c>
      <c r="Q145" s="965"/>
      <c r="R145" s="965"/>
      <c r="S145" s="965"/>
      <c r="T145" s="965"/>
      <c r="U145" s="965"/>
      <c r="V145" s="965"/>
      <c r="W145" s="965"/>
      <c r="X145" s="965"/>
      <c r="Y145" s="965"/>
      <c r="Z145" s="965"/>
      <c r="AA145" s="965"/>
      <c r="AB145" s="965"/>
      <c r="AC145" s="965"/>
      <c r="AD145" s="965"/>
      <c r="AE145" s="965"/>
      <c r="AF145" s="965"/>
      <c r="AG145" s="965"/>
      <c r="AH145" s="965"/>
      <c r="AI145" s="965"/>
      <c r="AJ145" s="965"/>
      <c r="AK145" s="966"/>
      <c r="AL145" s="966"/>
      <c r="AM145" s="965"/>
      <c r="AN145" s="965"/>
      <c r="AO145" s="965"/>
      <c r="AP145" s="965"/>
      <c r="AQ145" s="965"/>
      <c r="AR145" s="965"/>
      <c r="AS145" s="965"/>
      <c r="AT145" s="965"/>
      <c r="AU145" s="965"/>
      <c r="AV145" s="965"/>
      <c r="AW145" s="965"/>
      <c r="AX145" s="965"/>
      <c r="AY145" s="965"/>
      <c r="AZ145" s="965"/>
      <c r="BA145" s="965"/>
      <c r="BB145" s="965"/>
      <c r="BC145" s="965"/>
      <c r="BD145" s="965"/>
      <c r="BE145" s="966"/>
      <c r="BF145" s="991"/>
      <c r="BG145" s="991"/>
      <c r="BH145" s="991"/>
      <c r="BI145" s="991"/>
      <c r="BJ145" s="991"/>
    </row>
    <row r="146" spans="1:62" s="954" customFormat="1" ht="17.25" customHeight="1" x14ac:dyDescent="0.25">
      <c r="A146" s="2250"/>
      <c r="B146" s="947" t="s">
        <v>1968</v>
      </c>
      <c r="C146" s="990" t="s">
        <v>47</v>
      </c>
      <c r="D146" s="998" t="s">
        <v>890</v>
      </c>
      <c r="E146" s="135">
        <v>120</v>
      </c>
      <c r="F146" s="135">
        <v>120</v>
      </c>
      <c r="G146" s="135" t="s">
        <v>2004</v>
      </c>
      <c r="H146" s="968" t="s">
        <v>1969</v>
      </c>
      <c r="I146" s="135" t="s">
        <v>1970</v>
      </c>
      <c r="J146" s="135"/>
      <c r="K146" s="952"/>
      <c r="L146" s="952"/>
      <c r="M146" s="952"/>
      <c r="N146" s="965"/>
      <c r="O146" s="965"/>
      <c r="P146" s="965"/>
      <c r="Q146" s="965">
        <v>16</v>
      </c>
      <c r="R146" s="965">
        <v>16</v>
      </c>
      <c r="S146" s="965">
        <v>16</v>
      </c>
      <c r="T146" s="965">
        <v>16</v>
      </c>
      <c r="U146" s="965">
        <v>16</v>
      </c>
      <c r="V146" s="965">
        <v>16</v>
      </c>
      <c r="W146" s="965">
        <v>16</v>
      </c>
      <c r="X146" s="965">
        <v>8</v>
      </c>
      <c r="Y146" s="965"/>
      <c r="Z146" s="965"/>
      <c r="AA146" s="965"/>
      <c r="AB146" s="965"/>
      <c r="AC146" s="965"/>
      <c r="AD146" s="965"/>
      <c r="AE146" s="965"/>
      <c r="AF146" s="965"/>
      <c r="AG146" s="965"/>
      <c r="AH146" s="965"/>
      <c r="AI146" s="965"/>
      <c r="AJ146" s="965"/>
      <c r="AK146" s="966"/>
      <c r="AL146" s="966"/>
      <c r="AM146" s="965"/>
      <c r="AN146" s="965"/>
      <c r="AO146" s="965"/>
      <c r="AP146" s="965"/>
      <c r="AQ146" s="965"/>
      <c r="AR146" s="965"/>
      <c r="AS146" s="965"/>
      <c r="AT146" s="965"/>
      <c r="AU146" s="965"/>
      <c r="AV146" s="965"/>
      <c r="AW146" s="965"/>
      <c r="AX146" s="965"/>
      <c r="AY146" s="965"/>
      <c r="AZ146" s="965"/>
      <c r="BA146" s="965"/>
      <c r="BB146" s="965"/>
      <c r="BC146" s="965"/>
      <c r="BD146" s="965"/>
      <c r="BE146" s="966"/>
      <c r="BF146" s="991"/>
      <c r="BG146" s="991"/>
      <c r="BH146" s="991"/>
      <c r="BI146" s="991"/>
      <c r="BJ146" s="991"/>
    </row>
    <row r="147" spans="1:62" s="954" customFormat="1" ht="17.25" customHeight="1" x14ac:dyDescent="0.25">
      <c r="A147" s="2250"/>
      <c r="B147" s="947" t="s">
        <v>1968</v>
      </c>
      <c r="C147" s="990" t="s">
        <v>49</v>
      </c>
      <c r="D147" s="997" t="s">
        <v>858</v>
      </c>
      <c r="E147" s="135">
        <v>120</v>
      </c>
      <c r="F147" s="135">
        <v>120</v>
      </c>
      <c r="G147" s="135" t="s">
        <v>2004</v>
      </c>
      <c r="H147" s="968" t="s">
        <v>308</v>
      </c>
      <c r="I147" s="135" t="s">
        <v>178</v>
      </c>
      <c r="J147" s="135"/>
      <c r="K147" s="952"/>
      <c r="L147" s="952"/>
      <c r="M147" s="952"/>
      <c r="N147" s="965"/>
      <c r="O147" s="965"/>
      <c r="P147" s="965"/>
      <c r="Q147" s="965"/>
      <c r="R147" s="965"/>
      <c r="S147" s="965"/>
      <c r="T147" s="965"/>
      <c r="U147" s="965"/>
      <c r="V147" s="965"/>
      <c r="W147" s="965"/>
      <c r="X147" s="965"/>
      <c r="Y147" s="965"/>
      <c r="Z147" s="965"/>
      <c r="AA147" s="965"/>
      <c r="AB147" s="965"/>
      <c r="AC147" s="965"/>
      <c r="AD147" s="965"/>
      <c r="AE147" s="965"/>
      <c r="AF147" s="965"/>
      <c r="AG147" s="965"/>
      <c r="AH147" s="965"/>
      <c r="AI147" s="965"/>
      <c r="AJ147" s="965"/>
      <c r="AK147" s="966"/>
      <c r="AL147" s="966"/>
      <c r="AM147" s="965"/>
      <c r="AN147" s="965"/>
      <c r="AO147" s="965"/>
      <c r="AP147" s="965"/>
      <c r="AQ147" s="965"/>
      <c r="AR147" s="965"/>
      <c r="AS147" s="965"/>
      <c r="AT147" s="965"/>
      <c r="AU147" s="965"/>
      <c r="AV147" s="965"/>
      <c r="AW147" s="965"/>
      <c r="AX147" s="965"/>
      <c r="AY147" s="965"/>
      <c r="AZ147" s="965"/>
      <c r="BA147" s="965"/>
      <c r="BB147" s="965"/>
      <c r="BC147" s="965"/>
      <c r="BD147" s="965"/>
      <c r="BE147" s="966"/>
      <c r="BF147" s="991"/>
      <c r="BG147" s="991"/>
      <c r="BH147" s="991"/>
      <c r="BI147" s="991"/>
      <c r="BJ147" s="991"/>
    </row>
    <row r="148" spans="1:62" s="954" customFormat="1" ht="17.25" customHeight="1" x14ac:dyDescent="0.25">
      <c r="A148" s="2250"/>
      <c r="B148" s="947" t="s">
        <v>1968</v>
      </c>
      <c r="C148" s="990" t="s">
        <v>50</v>
      </c>
      <c r="D148" s="999" t="s">
        <v>859</v>
      </c>
      <c r="E148" s="135">
        <v>300</v>
      </c>
      <c r="F148" s="135">
        <v>300</v>
      </c>
      <c r="G148" s="135" t="s">
        <v>2004</v>
      </c>
      <c r="H148" s="968" t="s">
        <v>312</v>
      </c>
      <c r="I148" s="135" t="s">
        <v>221</v>
      </c>
      <c r="J148" s="135"/>
      <c r="K148" s="952"/>
      <c r="L148" s="952"/>
      <c r="M148" s="952"/>
      <c r="N148" s="965"/>
      <c r="O148" s="965"/>
      <c r="P148" s="965"/>
      <c r="Q148" s="965"/>
      <c r="R148" s="965"/>
      <c r="S148" s="965"/>
      <c r="T148" s="965"/>
      <c r="U148" s="965"/>
      <c r="V148" s="965"/>
      <c r="W148" s="965"/>
      <c r="X148" s="965"/>
      <c r="Y148" s="965">
        <v>16</v>
      </c>
      <c r="Z148" s="965">
        <v>16</v>
      </c>
      <c r="AA148" s="965">
        <v>16</v>
      </c>
      <c r="AB148" s="965">
        <v>16</v>
      </c>
      <c r="AC148" s="965">
        <v>16</v>
      </c>
      <c r="AD148" s="965">
        <v>16</v>
      </c>
      <c r="AE148" s="965">
        <v>16</v>
      </c>
      <c r="AF148" s="965">
        <v>16</v>
      </c>
      <c r="AG148" s="965">
        <v>16</v>
      </c>
      <c r="AH148" s="965">
        <v>16</v>
      </c>
      <c r="AI148" s="965">
        <v>16</v>
      </c>
      <c r="AJ148" s="965">
        <v>16</v>
      </c>
      <c r="AK148" s="966"/>
      <c r="AL148" s="966"/>
      <c r="AM148" s="965">
        <v>16</v>
      </c>
      <c r="AN148" s="965">
        <v>16</v>
      </c>
      <c r="AO148" s="965">
        <v>16</v>
      </c>
      <c r="AP148" s="965">
        <v>16</v>
      </c>
      <c r="AQ148" s="965">
        <v>16</v>
      </c>
      <c r="AR148" s="965">
        <v>16</v>
      </c>
      <c r="AS148" s="965">
        <v>12</v>
      </c>
      <c r="AT148" s="965"/>
      <c r="AU148" s="965"/>
      <c r="AV148" s="965"/>
      <c r="AW148" s="965"/>
      <c r="AX148" s="965"/>
      <c r="AY148" s="965"/>
      <c r="AZ148" s="965"/>
      <c r="BA148" s="965"/>
      <c r="BB148" s="965"/>
      <c r="BC148" s="965"/>
      <c r="BD148" s="965"/>
      <c r="BE148" s="966"/>
      <c r="BF148" s="991"/>
      <c r="BG148" s="991"/>
      <c r="BH148" s="991"/>
      <c r="BI148" s="991"/>
      <c r="BJ148" s="991"/>
    </row>
    <row r="149" spans="1:62" s="954" customFormat="1" ht="17.25" customHeight="1" x14ac:dyDescent="0.25">
      <c r="A149" s="2250"/>
      <c r="B149" s="947" t="s">
        <v>1968</v>
      </c>
      <c r="C149" s="990" t="s">
        <v>68</v>
      </c>
      <c r="D149" s="997" t="s">
        <v>245</v>
      </c>
      <c r="E149" s="135">
        <v>180</v>
      </c>
      <c r="F149" s="135">
        <v>180</v>
      </c>
      <c r="G149" s="135" t="s">
        <v>2004</v>
      </c>
      <c r="H149" s="968" t="s">
        <v>315</v>
      </c>
      <c r="I149" s="135" t="s">
        <v>200</v>
      </c>
      <c r="J149" s="135"/>
      <c r="K149" s="952"/>
      <c r="L149" s="952"/>
      <c r="M149" s="952"/>
      <c r="N149" s="965"/>
      <c r="O149" s="965"/>
      <c r="P149" s="965"/>
      <c r="Q149" s="965"/>
      <c r="R149" s="965"/>
      <c r="S149" s="965"/>
      <c r="T149" s="965"/>
      <c r="U149" s="965"/>
      <c r="V149" s="965"/>
      <c r="W149" s="965"/>
      <c r="X149" s="965"/>
      <c r="Y149" s="965"/>
      <c r="Z149" s="965"/>
      <c r="AA149" s="965"/>
      <c r="AB149" s="965"/>
      <c r="AC149" s="965"/>
      <c r="AD149" s="965"/>
      <c r="AE149" s="965"/>
      <c r="AF149" s="965"/>
      <c r="AG149" s="965">
        <v>8</v>
      </c>
      <c r="AH149" s="965">
        <v>8</v>
      </c>
      <c r="AI149" s="965">
        <v>8</v>
      </c>
      <c r="AJ149" s="965">
        <v>8</v>
      </c>
      <c r="AK149" s="966"/>
      <c r="AL149" s="966"/>
      <c r="AM149" s="965">
        <v>12</v>
      </c>
      <c r="AN149" s="965">
        <v>12</v>
      </c>
      <c r="AO149" s="965">
        <v>12</v>
      </c>
      <c r="AP149" s="965">
        <v>12</v>
      </c>
      <c r="AQ149" s="965">
        <v>12</v>
      </c>
      <c r="AR149" s="965">
        <v>12</v>
      </c>
      <c r="AS149" s="965">
        <v>16</v>
      </c>
      <c r="AT149" s="965">
        <v>16</v>
      </c>
      <c r="AU149" s="965">
        <v>16</v>
      </c>
      <c r="AV149" s="965">
        <v>16</v>
      </c>
      <c r="AW149" s="965">
        <v>12</v>
      </c>
      <c r="AX149" s="965"/>
      <c r="AY149" s="965"/>
      <c r="AZ149" s="965"/>
      <c r="BA149" s="965"/>
      <c r="BB149" s="965"/>
      <c r="BC149" s="965"/>
      <c r="BD149" s="965"/>
      <c r="BE149" s="966"/>
      <c r="BF149" s="991"/>
      <c r="BG149" s="991"/>
      <c r="BH149" s="991"/>
      <c r="BI149" s="991"/>
      <c r="BJ149" s="991"/>
    </row>
    <row r="150" spans="1:62" s="954" customFormat="1" ht="17.25" customHeight="1" x14ac:dyDescent="0.25">
      <c r="A150" s="2250"/>
      <c r="B150" s="947" t="s">
        <v>1968</v>
      </c>
      <c r="C150" s="990" t="s">
        <v>51</v>
      </c>
      <c r="D150" s="999" t="s">
        <v>246</v>
      </c>
      <c r="E150" s="135">
        <v>120</v>
      </c>
      <c r="F150" s="135">
        <v>120</v>
      </c>
      <c r="G150" s="135" t="s">
        <v>2004</v>
      </c>
      <c r="H150" s="968" t="s">
        <v>311</v>
      </c>
      <c r="I150" s="135" t="s">
        <v>195</v>
      </c>
      <c r="J150" s="135"/>
      <c r="K150" s="952"/>
      <c r="L150" s="952"/>
      <c r="M150" s="952"/>
      <c r="N150" s="965"/>
      <c r="O150" s="965"/>
      <c r="P150" s="965"/>
      <c r="Q150" s="965"/>
      <c r="R150" s="965"/>
      <c r="S150" s="965"/>
      <c r="T150" s="965"/>
      <c r="U150" s="965"/>
      <c r="V150" s="965"/>
      <c r="W150" s="965"/>
      <c r="X150" s="965"/>
      <c r="Y150" s="965"/>
      <c r="Z150" s="965"/>
      <c r="AA150" s="965"/>
      <c r="AB150" s="965"/>
      <c r="AC150" s="965"/>
      <c r="AD150" s="965"/>
      <c r="AE150" s="965"/>
      <c r="AF150" s="965"/>
      <c r="AG150" s="965"/>
      <c r="AH150" s="965"/>
      <c r="AI150" s="965"/>
      <c r="AJ150" s="965"/>
      <c r="AK150" s="966"/>
      <c r="AL150" s="966"/>
      <c r="AM150" s="965"/>
      <c r="AN150" s="965"/>
      <c r="AO150" s="965"/>
      <c r="AP150" s="965"/>
      <c r="AQ150" s="965"/>
      <c r="AR150" s="965"/>
      <c r="AS150" s="965"/>
      <c r="AT150" s="965">
        <v>16</v>
      </c>
      <c r="AU150" s="965">
        <v>16</v>
      </c>
      <c r="AV150" s="965">
        <v>16</v>
      </c>
      <c r="AW150" s="965">
        <v>16</v>
      </c>
      <c r="AX150" s="965">
        <v>16</v>
      </c>
      <c r="AY150" s="965">
        <v>16</v>
      </c>
      <c r="AZ150" s="965">
        <v>16</v>
      </c>
      <c r="BA150" s="965">
        <v>8</v>
      </c>
      <c r="BB150" s="965"/>
      <c r="BC150" s="965"/>
      <c r="BD150" s="965"/>
      <c r="BE150" s="966"/>
      <c r="BF150" s="991"/>
      <c r="BG150" s="991"/>
      <c r="BH150" s="991"/>
      <c r="BI150" s="991"/>
      <c r="BJ150" s="991"/>
    </row>
    <row r="151" spans="1:62" s="954" customFormat="1" ht="17.25" customHeight="1" x14ac:dyDescent="0.25">
      <c r="A151" s="2250"/>
      <c r="B151" s="947" t="s">
        <v>1968</v>
      </c>
      <c r="C151" s="990" t="s">
        <v>83</v>
      </c>
      <c r="D151" s="999" t="s">
        <v>247</v>
      </c>
      <c r="E151" s="135">
        <v>120</v>
      </c>
      <c r="F151" s="135">
        <v>120</v>
      </c>
      <c r="G151" s="135" t="s">
        <v>2004</v>
      </c>
      <c r="H151" s="968" t="s">
        <v>308</v>
      </c>
      <c r="I151" s="135" t="s">
        <v>178</v>
      </c>
      <c r="J151" s="135"/>
      <c r="K151" s="952"/>
      <c r="L151" s="952"/>
      <c r="M151" s="952"/>
      <c r="N151" s="965"/>
      <c r="O151" s="965"/>
      <c r="P151" s="965"/>
      <c r="Q151" s="965"/>
      <c r="R151" s="965"/>
      <c r="S151" s="965"/>
      <c r="T151" s="965"/>
      <c r="U151" s="965"/>
      <c r="V151" s="965"/>
      <c r="W151" s="965"/>
      <c r="X151" s="965"/>
      <c r="Y151" s="965"/>
      <c r="Z151" s="965"/>
      <c r="AA151" s="965"/>
      <c r="AB151" s="965"/>
      <c r="AC151" s="965"/>
      <c r="AD151" s="965"/>
      <c r="AE151" s="965"/>
      <c r="AF151" s="965"/>
      <c r="AG151" s="965"/>
      <c r="AH151" s="965"/>
      <c r="AI151" s="965"/>
      <c r="AJ151" s="965"/>
      <c r="AK151" s="966"/>
      <c r="AL151" s="966"/>
      <c r="AM151" s="965"/>
      <c r="AN151" s="965"/>
      <c r="AO151" s="965"/>
      <c r="AP151" s="965"/>
      <c r="AQ151" s="965"/>
      <c r="AR151" s="965"/>
      <c r="AS151" s="965"/>
      <c r="AT151" s="965"/>
      <c r="AU151" s="965"/>
      <c r="AV151" s="965"/>
      <c r="AW151" s="965"/>
      <c r="AX151" s="965"/>
      <c r="AY151" s="965"/>
      <c r="AZ151" s="965"/>
      <c r="BA151" s="965"/>
      <c r="BB151" s="965"/>
      <c r="BC151" s="965"/>
      <c r="BD151" s="965"/>
      <c r="BE151" s="966"/>
      <c r="BF151" s="991"/>
      <c r="BG151" s="991"/>
      <c r="BH151" s="991"/>
      <c r="BI151" s="991"/>
      <c r="BJ151" s="991"/>
    </row>
    <row r="152" spans="1:62" s="954" customFormat="1" ht="17.25" customHeight="1" x14ac:dyDescent="0.25">
      <c r="A152" s="2250"/>
      <c r="B152" s="947" t="s">
        <v>1968</v>
      </c>
      <c r="C152" s="990" t="s">
        <v>56</v>
      </c>
      <c r="D152" s="997" t="s">
        <v>1934</v>
      </c>
      <c r="E152" s="135">
        <v>180</v>
      </c>
      <c r="F152" s="135">
        <v>180</v>
      </c>
      <c r="G152" s="135" t="s">
        <v>2004</v>
      </c>
      <c r="H152" s="968" t="s">
        <v>317</v>
      </c>
      <c r="I152" s="135" t="s">
        <v>184</v>
      </c>
      <c r="J152" s="135"/>
      <c r="K152" s="952"/>
      <c r="L152" s="952"/>
      <c r="M152" s="952"/>
      <c r="N152" s="965"/>
      <c r="O152" s="965"/>
      <c r="P152" s="965"/>
      <c r="Q152" s="965"/>
      <c r="R152" s="965"/>
      <c r="S152" s="965"/>
      <c r="T152" s="965"/>
      <c r="U152" s="965"/>
      <c r="V152" s="965"/>
      <c r="W152" s="965"/>
      <c r="X152" s="965"/>
      <c r="Y152" s="965"/>
      <c r="Z152" s="965"/>
      <c r="AA152" s="965"/>
      <c r="AB152" s="965"/>
      <c r="AC152" s="965"/>
      <c r="AD152" s="965"/>
      <c r="AE152" s="965"/>
      <c r="AF152" s="965"/>
      <c r="AG152" s="965"/>
      <c r="AH152" s="965"/>
      <c r="AI152" s="965"/>
      <c r="AJ152" s="965"/>
      <c r="AK152" s="966"/>
      <c r="AL152" s="966"/>
      <c r="AM152" s="965"/>
      <c r="AN152" s="965"/>
      <c r="AO152" s="965"/>
      <c r="AP152" s="965"/>
      <c r="AQ152" s="965"/>
      <c r="AR152" s="965"/>
      <c r="AS152" s="965"/>
      <c r="AT152" s="965"/>
      <c r="AU152" s="965"/>
      <c r="AV152" s="965">
        <v>16</v>
      </c>
      <c r="AW152" s="965">
        <v>16</v>
      </c>
      <c r="AX152" s="965">
        <v>16</v>
      </c>
      <c r="AY152" s="965">
        <v>24</v>
      </c>
      <c r="AZ152" s="965">
        <v>24</v>
      </c>
      <c r="BA152" s="965">
        <v>24</v>
      </c>
      <c r="BB152" s="965">
        <v>24</v>
      </c>
      <c r="BC152" s="965">
        <v>24</v>
      </c>
      <c r="BD152" s="971">
        <v>12</v>
      </c>
      <c r="BE152" s="1608"/>
      <c r="BF152" s="1608"/>
      <c r="BG152" s="991"/>
      <c r="BH152" s="991"/>
      <c r="BI152" s="991"/>
      <c r="BJ152" s="991"/>
    </row>
    <row r="153" spans="1:62" s="984" customFormat="1" ht="24" customHeight="1" x14ac:dyDescent="0.2">
      <c r="A153" s="2251"/>
      <c r="B153" s="978" t="s">
        <v>1964</v>
      </c>
      <c r="C153" s="979"/>
      <c r="D153" s="979" t="s">
        <v>843</v>
      </c>
      <c r="E153" s="979">
        <f>SUM(E133:E152)</f>
        <v>1623</v>
      </c>
      <c r="F153" s="979">
        <f>SUM(F133:F152)</f>
        <v>1599</v>
      </c>
      <c r="G153" s="979"/>
      <c r="H153" s="980"/>
      <c r="I153" s="980"/>
      <c r="J153" s="980"/>
      <c r="K153" s="981">
        <f>SUM(K133:K152)</f>
        <v>31</v>
      </c>
      <c r="L153" s="981">
        <f>SUM(L133:L152)</f>
        <v>32</v>
      </c>
      <c r="M153" s="981">
        <f t="shared" ref="M153:BJ153" si="107">SUM(M133:M152)</f>
        <v>28</v>
      </c>
      <c r="N153" s="981">
        <f t="shared" si="107"/>
        <v>26</v>
      </c>
      <c r="O153" s="981">
        <f t="shared" si="107"/>
        <v>26</v>
      </c>
      <c r="P153" s="981">
        <f t="shared" si="107"/>
        <v>21</v>
      </c>
      <c r="Q153" s="981">
        <f t="shared" si="107"/>
        <v>32</v>
      </c>
      <c r="R153" s="981">
        <f t="shared" si="107"/>
        <v>32</v>
      </c>
      <c r="S153" s="981">
        <f t="shared" si="107"/>
        <v>32</v>
      </c>
      <c r="T153" s="981">
        <f t="shared" si="107"/>
        <v>38</v>
      </c>
      <c r="U153" s="981">
        <f t="shared" si="107"/>
        <v>29</v>
      </c>
      <c r="V153" s="981">
        <f t="shared" si="107"/>
        <v>29</v>
      </c>
      <c r="W153" s="981">
        <f t="shared" si="107"/>
        <v>23</v>
      </c>
      <c r="X153" s="981">
        <f t="shared" si="107"/>
        <v>20</v>
      </c>
      <c r="Y153" s="981">
        <f t="shared" si="107"/>
        <v>28</v>
      </c>
      <c r="Z153" s="981">
        <f t="shared" si="107"/>
        <v>28</v>
      </c>
      <c r="AA153" s="981">
        <f t="shared" si="107"/>
        <v>28</v>
      </c>
      <c r="AB153" s="981">
        <f t="shared" si="107"/>
        <v>28</v>
      </c>
      <c r="AC153" s="981">
        <f t="shared" si="107"/>
        <v>33</v>
      </c>
      <c r="AD153" s="981">
        <f t="shared" si="107"/>
        <v>28</v>
      </c>
      <c r="AE153" s="981">
        <f t="shared" si="107"/>
        <v>28</v>
      </c>
      <c r="AF153" s="981">
        <f t="shared" si="107"/>
        <v>34</v>
      </c>
      <c r="AG153" s="981">
        <f t="shared" si="107"/>
        <v>36</v>
      </c>
      <c r="AH153" s="981">
        <f t="shared" si="107"/>
        <v>34</v>
      </c>
      <c r="AI153" s="981">
        <f t="shared" si="107"/>
        <v>30</v>
      </c>
      <c r="AJ153" s="981">
        <f t="shared" si="107"/>
        <v>24</v>
      </c>
      <c r="AK153" s="981">
        <f t="shared" si="107"/>
        <v>0</v>
      </c>
      <c r="AL153" s="981">
        <f t="shared" si="107"/>
        <v>0</v>
      </c>
      <c r="AM153" s="981">
        <f t="shared" si="107"/>
        <v>36</v>
      </c>
      <c r="AN153" s="981">
        <f t="shared" si="107"/>
        <v>36</v>
      </c>
      <c r="AO153" s="981">
        <f t="shared" si="107"/>
        <v>36</v>
      </c>
      <c r="AP153" s="981">
        <f t="shared" si="107"/>
        <v>36</v>
      </c>
      <c r="AQ153" s="981">
        <f t="shared" si="107"/>
        <v>36</v>
      </c>
      <c r="AR153" s="981">
        <f t="shared" si="107"/>
        <v>33</v>
      </c>
      <c r="AS153" s="981">
        <f t="shared" si="107"/>
        <v>28</v>
      </c>
      <c r="AT153" s="981">
        <f t="shared" si="107"/>
        <v>32</v>
      </c>
      <c r="AU153" s="981">
        <f t="shared" si="107"/>
        <v>32</v>
      </c>
      <c r="AV153" s="981">
        <f t="shared" si="107"/>
        <v>48</v>
      </c>
      <c r="AW153" s="981">
        <f t="shared" si="107"/>
        <v>44</v>
      </c>
      <c r="AX153" s="981">
        <f t="shared" si="107"/>
        <v>32</v>
      </c>
      <c r="AY153" s="981">
        <f t="shared" si="107"/>
        <v>40</v>
      </c>
      <c r="AZ153" s="981">
        <f t="shared" si="107"/>
        <v>40</v>
      </c>
      <c r="BA153" s="981">
        <f t="shared" si="107"/>
        <v>32</v>
      </c>
      <c r="BB153" s="981">
        <f t="shared" si="107"/>
        <v>24</v>
      </c>
      <c r="BC153" s="981">
        <f t="shared" si="107"/>
        <v>24</v>
      </c>
      <c r="BD153" s="981">
        <f t="shared" si="107"/>
        <v>12</v>
      </c>
      <c r="BE153" s="981">
        <f t="shared" si="107"/>
        <v>0</v>
      </c>
      <c r="BF153" s="981">
        <f t="shared" si="107"/>
        <v>0</v>
      </c>
      <c r="BG153" s="981">
        <f t="shared" si="107"/>
        <v>0</v>
      </c>
      <c r="BH153" s="981">
        <f t="shared" si="107"/>
        <v>0</v>
      </c>
      <c r="BI153" s="981">
        <f t="shared" si="107"/>
        <v>0</v>
      </c>
      <c r="BJ153" s="981">
        <f t="shared" si="107"/>
        <v>0</v>
      </c>
    </row>
    <row r="154" spans="1:62" s="984" customFormat="1" ht="18.75" customHeight="1" x14ac:dyDescent="0.2">
      <c r="A154" s="2247">
        <v>15</v>
      </c>
      <c r="B154" s="947" t="s">
        <v>1971</v>
      </c>
      <c r="C154" s="1544" t="s">
        <v>153</v>
      </c>
      <c r="D154" s="1545" t="s">
        <v>148</v>
      </c>
      <c r="E154" s="1544">
        <v>30</v>
      </c>
      <c r="F154" s="1027">
        <v>6</v>
      </c>
      <c r="G154" s="1027"/>
      <c r="H154" s="1543" t="s">
        <v>2416</v>
      </c>
      <c r="I154" s="754" t="s">
        <v>417</v>
      </c>
      <c r="J154" s="754"/>
      <c r="K154" s="754">
        <v>6</v>
      </c>
      <c r="L154" s="1529"/>
      <c r="M154" s="1529"/>
      <c r="N154" s="1529"/>
      <c r="O154" s="1529"/>
      <c r="P154" s="1529"/>
      <c r="Q154" s="1529"/>
      <c r="R154" s="1529"/>
      <c r="S154" s="1529"/>
      <c r="T154" s="1529"/>
      <c r="U154" s="1529"/>
      <c r="V154" s="1529"/>
      <c r="W154" s="1529"/>
      <c r="X154" s="1029"/>
      <c r="Y154" s="1029"/>
      <c r="Z154" s="1029"/>
      <c r="AA154" s="1029"/>
      <c r="AB154" s="1029"/>
      <c r="AC154" s="1029"/>
      <c r="AD154" s="1029"/>
      <c r="AE154" s="1029"/>
      <c r="AF154" s="1029"/>
      <c r="AG154" s="1029"/>
      <c r="AH154" s="1029"/>
      <c r="AI154" s="1029"/>
      <c r="AJ154" s="1029"/>
      <c r="AK154" s="982"/>
      <c r="AL154" s="982"/>
      <c r="AM154" s="1029"/>
      <c r="AN154" s="1030"/>
      <c r="AO154" s="1029"/>
      <c r="AP154" s="1029"/>
      <c r="AQ154" s="1029"/>
      <c r="AR154" s="1029"/>
      <c r="AS154" s="1029"/>
      <c r="AT154" s="1029"/>
      <c r="AU154" s="1029"/>
      <c r="AV154" s="1029"/>
      <c r="AW154" s="1029"/>
      <c r="AX154" s="1029"/>
      <c r="AY154" s="1029"/>
      <c r="AZ154" s="1029"/>
      <c r="BA154" s="1029"/>
      <c r="BB154" s="1029"/>
      <c r="BC154" s="1029"/>
      <c r="BD154" s="1029"/>
      <c r="BE154" s="982"/>
      <c r="BF154" s="982"/>
      <c r="BG154" s="982"/>
      <c r="BH154" s="982"/>
      <c r="BI154" s="982"/>
      <c r="BJ154" s="982"/>
    </row>
    <row r="155" spans="1:62" s="984" customFormat="1" ht="18.75" customHeight="1" x14ac:dyDescent="0.2">
      <c r="A155" s="2248"/>
      <c r="B155" s="947" t="s">
        <v>1971</v>
      </c>
      <c r="C155" s="1544" t="s">
        <v>154</v>
      </c>
      <c r="D155" s="1545" t="s">
        <v>136</v>
      </c>
      <c r="E155" s="1544">
        <v>15</v>
      </c>
      <c r="F155" s="1027">
        <v>15</v>
      </c>
      <c r="G155" s="1027"/>
      <c r="H155" s="1536" t="s">
        <v>2414</v>
      </c>
      <c r="I155" s="754" t="s">
        <v>419</v>
      </c>
      <c r="J155" s="754"/>
      <c r="K155" s="754">
        <v>9</v>
      </c>
      <c r="L155" s="1529">
        <v>6</v>
      </c>
      <c r="M155" s="1529"/>
      <c r="N155" s="1529"/>
      <c r="O155" s="1529"/>
      <c r="P155" s="1529"/>
      <c r="Q155" s="1529"/>
      <c r="R155" s="1551"/>
      <c r="S155" s="1551"/>
      <c r="T155" s="1551"/>
      <c r="U155" s="1551"/>
      <c r="V155" s="1529"/>
      <c r="W155" s="1551"/>
      <c r="X155" s="1029"/>
      <c r="Y155" s="1029"/>
      <c r="Z155" s="1029"/>
      <c r="AA155" s="1029"/>
      <c r="AB155" s="1029"/>
      <c r="AC155" s="1029"/>
      <c r="AD155" s="1029"/>
      <c r="AE155" s="1029"/>
      <c r="AF155" s="1029"/>
      <c r="AG155" s="1029"/>
      <c r="AH155" s="1029"/>
      <c r="AI155" s="1029"/>
      <c r="AJ155" s="1029"/>
      <c r="AK155" s="982"/>
      <c r="AL155" s="982"/>
      <c r="AM155" s="1029"/>
      <c r="AN155" s="1030"/>
      <c r="AO155" s="1029"/>
      <c r="AP155" s="1029"/>
      <c r="AQ155" s="1029"/>
      <c r="AR155" s="1029"/>
      <c r="AS155" s="1029"/>
      <c r="AT155" s="1029"/>
      <c r="AU155" s="1029"/>
      <c r="AV155" s="1029"/>
      <c r="AW155" s="1029"/>
      <c r="AX155" s="1029"/>
      <c r="AY155" s="1029"/>
      <c r="AZ155" s="1029"/>
      <c r="BA155" s="1029"/>
      <c r="BB155" s="1029"/>
      <c r="BC155" s="1029"/>
      <c r="BD155" s="1029"/>
      <c r="BE155" s="982"/>
      <c r="BF155" s="982"/>
      <c r="BG155" s="982"/>
      <c r="BH155" s="982"/>
      <c r="BI155" s="982"/>
      <c r="BJ155" s="982"/>
    </row>
    <row r="156" spans="1:62" s="984" customFormat="1" ht="18.75" customHeight="1" x14ac:dyDescent="0.2">
      <c r="A156" s="2248"/>
      <c r="B156" s="947" t="s">
        <v>1971</v>
      </c>
      <c r="C156" s="1544" t="s">
        <v>155</v>
      </c>
      <c r="D156" s="1545" t="s">
        <v>149</v>
      </c>
      <c r="E156" s="1544">
        <v>30</v>
      </c>
      <c r="F156" s="1027">
        <v>30</v>
      </c>
      <c r="G156" s="1027"/>
      <c r="H156" s="1549" t="s">
        <v>2417</v>
      </c>
      <c r="I156" s="1550" t="s">
        <v>416</v>
      </c>
      <c r="J156" s="1550"/>
      <c r="K156" s="1550"/>
      <c r="L156" s="1552">
        <v>6</v>
      </c>
      <c r="M156" s="1552">
        <v>6</v>
      </c>
      <c r="N156" s="1552">
        <v>6</v>
      </c>
      <c r="O156" s="1552">
        <v>6</v>
      </c>
      <c r="P156" s="1552">
        <v>6</v>
      </c>
      <c r="Q156" s="1552"/>
      <c r="R156" s="1552"/>
      <c r="S156" s="1552"/>
      <c r="T156" s="1552"/>
      <c r="U156" s="1552"/>
      <c r="V156" s="1552"/>
      <c r="W156" s="1552"/>
      <c r="X156" s="1029"/>
      <c r="Y156" s="1029"/>
      <c r="Z156" s="1029"/>
      <c r="AA156" s="1029"/>
      <c r="AB156" s="1029"/>
      <c r="AC156" s="1029"/>
      <c r="AD156" s="1029"/>
      <c r="AE156" s="1029"/>
      <c r="AF156" s="1029"/>
      <c r="AG156" s="1029"/>
      <c r="AH156" s="1029"/>
      <c r="AI156" s="1029"/>
      <c r="AJ156" s="1029"/>
      <c r="AK156" s="982"/>
      <c r="AL156" s="982"/>
      <c r="AM156" s="1029"/>
      <c r="AN156" s="1030"/>
      <c r="AO156" s="1029"/>
      <c r="AP156" s="1029"/>
      <c r="AQ156" s="1029"/>
      <c r="AR156" s="1029"/>
      <c r="AS156" s="1029"/>
      <c r="AT156" s="1029"/>
      <c r="AU156" s="1029"/>
      <c r="AV156" s="1029"/>
      <c r="AW156" s="1029"/>
      <c r="AX156" s="1029"/>
      <c r="AY156" s="1029"/>
      <c r="AZ156" s="1029"/>
      <c r="BA156" s="1029"/>
      <c r="BB156" s="1029"/>
      <c r="BC156" s="1029"/>
      <c r="BD156" s="1029"/>
      <c r="BE156" s="982"/>
      <c r="BF156" s="982"/>
      <c r="BG156" s="982"/>
      <c r="BH156" s="982"/>
      <c r="BI156" s="982"/>
      <c r="BJ156" s="982"/>
    </row>
    <row r="157" spans="1:62" s="984" customFormat="1" ht="18.75" customHeight="1" x14ac:dyDescent="0.2">
      <c r="A157" s="2248"/>
      <c r="B157" s="947" t="s">
        <v>1971</v>
      </c>
      <c r="C157" s="1544" t="s">
        <v>156</v>
      </c>
      <c r="D157" s="1545" t="s">
        <v>2419</v>
      </c>
      <c r="E157" s="1544">
        <v>45</v>
      </c>
      <c r="F157" s="1027">
        <v>45</v>
      </c>
      <c r="G157" s="1027"/>
      <c r="H157" s="1536" t="s">
        <v>2413</v>
      </c>
      <c r="I157" s="754" t="s">
        <v>412</v>
      </c>
      <c r="J157" s="754"/>
      <c r="K157" s="754"/>
      <c r="L157" s="754"/>
      <c r="M157" s="754"/>
      <c r="N157" s="754"/>
      <c r="O157" s="754"/>
      <c r="P157" s="754"/>
      <c r="Q157" s="1529">
        <v>12</v>
      </c>
      <c r="R157" s="1529">
        <v>12</v>
      </c>
      <c r="S157" s="1529">
        <v>12</v>
      </c>
      <c r="T157" s="1529">
        <v>9</v>
      </c>
      <c r="U157" s="1529"/>
      <c r="V157" s="1529"/>
      <c r="W157" s="1529"/>
      <c r="X157" s="1029"/>
      <c r="Y157" s="1029"/>
      <c r="Z157" s="1029"/>
      <c r="AA157" s="1029"/>
      <c r="AB157" s="1029"/>
      <c r="AC157" s="1029"/>
      <c r="AD157" s="1029"/>
      <c r="AE157" s="1029"/>
      <c r="AF157" s="1029"/>
      <c r="AG157" s="1029"/>
      <c r="AH157" s="1029"/>
      <c r="AI157" s="1029"/>
      <c r="AJ157" s="1029"/>
      <c r="AK157" s="982"/>
      <c r="AL157" s="982"/>
      <c r="AM157" s="1029"/>
      <c r="AN157" s="1030"/>
      <c r="AO157" s="1029"/>
      <c r="AP157" s="1029"/>
      <c r="AQ157" s="1029"/>
      <c r="AR157" s="1029"/>
      <c r="AS157" s="1029"/>
      <c r="AT157" s="1029"/>
      <c r="AU157" s="1029"/>
      <c r="AV157" s="1029"/>
      <c r="AW157" s="1029"/>
      <c r="AX157" s="1029"/>
      <c r="AY157" s="1029"/>
      <c r="AZ157" s="1029"/>
      <c r="BA157" s="1029"/>
      <c r="BB157" s="1029"/>
      <c r="BC157" s="1029"/>
      <c r="BD157" s="1029"/>
      <c r="BE157" s="982"/>
      <c r="BF157" s="982"/>
      <c r="BG157" s="982"/>
      <c r="BH157" s="982"/>
      <c r="BI157" s="982"/>
      <c r="BJ157" s="982"/>
    </row>
    <row r="158" spans="1:62" s="984" customFormat="1" ht="18.75" customHeight="1" x14ac:dyDescent="0.2">
      <c r="A158" s="2248"/>
      <c r="B158" s="947" t="s">
        <v>1971</v>
      </c>
      <c r="C158" s="1544" t="s">
        <v>2415</v>
      </c>
      <c r="D158" s="1545" t="s">
        <v>864</v>
      </c>
      <c r="E158" s="1544">
        <v>30</v>
      </c>
      <c r="F158" s="1027">
        <v>30</v>
      </c>
      <c r="G158" s="1027"/>
      <c r="H158" s="1536" t="s">
        <v>2420</v>
      </c>
      <c r="I158" s="754" t="s">
        <v>414</v>
      </c>
      <c r="J158" s="754"/>
      <c r="K158" s="754"/>
      <c r="L158" s="1529"/>
      <c r="M158" s="1529"/>
      <c r="N158" s="1529"/>
      <c r="O158" s="1547"/>
      <c r="P158" s="1547"/>
      <c r="Q158" s="1547"/>
      <c r="R158" s="1529"/>
      <c r="S158" s="1529"/>
      <c r="T158" s="1529">
        <v>9</v>
      </c>
      <c r="U158" s="1529">
        <v>9</v>
      </c>
      <c r="V158" s="1529">
        <v>9</v>
      </c>
      <c r="W158" s="1529">
        <v>3</v>
      </c>
      <c r="X158" s="1029"/>
      <c r="Y158" s="1029"/>
      <c r="Z158" s="1029"/>
      <c r="AA158" s="1029"/>
      <c r="AB158" s="1029"/>
      <c r="AC158" s="1029"/>
      <c r="AD158" s="1029"/>
      <c r="AE158" s="1029"/>
      <c r="AF158" s="1029"/>
      <c r="AG158" s="1029"/>
      <c r="AH158" s="1029"/>
      <c r="AI158" s="1029"/>
      <c r="AJ158" s="1029"/>
      <c r="AK158" s="982"/>
      <c r="AL158" s="982"/>
      <c r="AM158" s="1029"/>
      <c r="AN158" s="1030"/>
      <c r="AO158" s="1029"/>
      <c r="AP158" s="1029"/>
      <c r="AQ158" s="1029"/>
      <c r="AR158" s="1029"/>
      <c r="AS158" s="1029"/>
      <c r="AT158" s="1029"/>
      <c r="AU158" s="1029"/>
      <c r="AV158" s="1029"/>
      <c r="AW158" s="1029"/>
      <c r="AX158" s="1029"/>
      <c r="AY158" s="1029"/>
      <c r="AZ158" s="1029"/>
      <c r="BA158" s="1029"/>
      <c r="BB158" s="1029"/>
      <c r="BC158" s="1029"/>
      <c r="BD158" s="1029"/>
      <c r="BE158" s="982"/>
      <c r="BF158" s="982"/>
      <c r="BG158" s="982"/>
      <c r="BH158" s="982"/>
      <c r="BI158" s="982"/>
      <c r="BJ158" s="982"/>
    </row>
    <row r="159" spans="1:62" s="1548" customFormat="1" ht="15" x14ac:dyDescent="0.25">
      <c r="A159" s="2248"/>
      <c r="B159" s="1537" t="s">
        <v>1971</v>
      </c>
      <c r="C159" s="1537" t="s">
        <v>157</v>
      </c>
      <c r="D159" s="1590" t="s">
        <v>124</v>
      </c>
      <c r="E159" s="1537">
        <f>SUM(K159:BC159)</f>
        <v>45</v>
      </c>
      <c r="F159" s="1548">
        <v>45</v>
      </c>
      <c r="H159" s="1536" t="s">
        <v>2216</v>
      </c>
      <c r="I159" s="754" t="s">
        <v>132</v>
      </c>
      <c r="J159" s="754"/>
      <c r="K159" s="1529">
        <v>8</v>
      </c>
      <c r="L159" s="1529">
        <v>8</v>
      </c>
      <c r="M159" s="1529">
        <v>8</v>
      </c>
      <c r="N159" s="1529">
        <v>8</v>
      </c>
      <c r="O159" s="1529">
        <v>8</v>
      </c>
      <c r="P159" s="1529">
        <v>5</v>
      </c>
      <c r="Q159" s="1547"/>
      <c r="R159" s="1547"/>
      <c r="S159" s="1547"/>
      <c r="T159" s="1547"/>
      <c r="U159" s="1547"/>
      <c r="V159" s="1547"/>
      <c r="W159" s="1547"/>
      <c r="X159" s="1591"/>
      <c r="Y159" s="1591"/>
      <c r="Z159" s="1591"/>
      <c r="AA159" s="1547"/>
      <c r="AB159" s="1547"/>
      <c r="AC159" s="1547"/>
      <c r="AD159" s="1547"/>
      <c r="AE159" s="1547"/>
      <c r="AF159" s="1547"/>
      <c r="AG159" s="1547"/>
      <c r="AH159" s="1547"/>
      <c r="AI159" s="1598"/>
      <c r="AJ159" s="1598"/>
      <c r="AK159" s="1603"/>
      <c r="AL159" s="1603"/>
      <c r="AM159" s="1591"/>
      <c r="AN159" s="1591"/>
      <c r="AO159" s="1591"/>
      <c r="AP159" s="1547"/>
      <c r="AQ159" s="1547"/>
      <c r="AR159" s="1547"/>
      <c r="AS159" s="1547"/>
      <c r="AT159" s="1547"/>
      <c r="AU159" s="1547"/>
      <c r="AV159" s="1547"/>
      <c r="AW159" s="1547"/>
      <c r="AX159" s="1547"/>
      <c r="AY159" s="1547"/>
      <c r="AZ159" s="1547"/>
      <c r="BA159" s="1547"/>
      <c r="BB159" s="1574"/>
      <c r="BE159" s="1607"/>
      <c r="BF159" s="1602"/>
      <c r="BG159" s="1607"/>
      <c r="BH159" s="1607"/>
      <c r="BI159" s="1607"/>
      <c r="BJ159" s="1607"/>
    </row>
    <row r="160" spans="1:62" s="1548" customFormat="1" ht="15" x14ac:dyDescent="0.25">
      <c r="A160" s="2248"/>
      <c r="B160" s="1537" t="s">
        <v>1971</v>
      </c>
      <c r="C160" s="1537" t="s">
        <v>158</v>
      </c>
      <c r="D160" s="1590" t="s">
        <v>2431</v>
      </c>
      <c r="E160" s="1537">
        <f>SUM(K160:BC160)</f>
        <v>90</v>
      </c>
      <c r="F160" s="1548">
        <v>90</v>
      </c>
      <c r="H160" s="1536" t="s">
        <v>2433</v>
      </c>
      <c r="I160" s="754" t="s">
        <v>144</v>
      </c>
      <c r="J160" s="754"/>
      <c r="K160" s="1547">
        <v>4</v>
      </c>
      <c r="L160" s="1547">
        <v>4</v>
      </c>
      <c r="M160" s="1547">
        <v>4</v>
      </c>
      <c r="N160" s="1547">
        <v>4</v>
      </c>
      <c r="O160" s="1547">
        <v>4</v>
      </c>
      <c r="P160" s="1547">
        <v>4</v>
      </c>
      <c r="Q160" s="1547">
        <v>4</v>
      </c>
      <c r="R160" s="1547">
        <v>4</v>
      </c>
      <c r="S160" s="1547">
        <v>4</v>
      </c>
      <c r="T160" s="1547">
        <v>4</v>
      </c>
      <c r="U160" s="1547">
        <v>4</v>
      </c>
      <c r="V160" s="1547">
        <v>4</v>
      </c>
      <c r="W160" s="1547">
        <v>4</v>
      </c>
      <c r="X160" s="1547">
        <v>4</v>
      </c>
      <c r="Y160" s="1547">
        <v>4</v>
      </c>
      <c r="Z160" s="1547">
        <v>4</v>
      </c>
      <c r="AA160" s="1547">
        <v>4</v>
      </c>
      <c r="AB160" s="1547">
        <v>4</v>
      </c>
      <c r="AC160" s="1547">
        <v>4</v>
      </c>
      <c r="AD160" s="1547">
        <v>4</v>
      </c>
      <c r="AE160" s="1547">
        <v>4</v>
      </c>
      <c r="AF160" s="1547">
        <v>4</v>
      </c>
      <c r="AG160" s="1547">
        <v>2</v>
      </c>
      <c r="AH160" s="1547"/>
      <c r="AI160" s="1598"/>
      <c r="AJ160" s="1598"/>
      <c r="AK160" s="1603"/>
      <c r="AL160" s="1603"/>
      <c r="AM160" s="1591"/>
      <c r="AN160" s="1591"/>
      <c r="AO160" s="1591"/>
      <c r="AP160" s="1547"/>
      <c r="AQ160" s="1547"/>
      <c r="AR160" s="1547"/>
      <c r="AS160" s="1547"/>
      <c r="AT160" s="1547"/>
      <c r="AU160" s="1547"/>
      <c r="AV160" s="1547"/>
      <c r="AW160" s="1547"/>
      <c r="AX160" s="1547"/>
      <c r="AY160" s="1547"/>
      <c r="AZ160" s="1547"/>
      <c r="BA160" s="1547"/>
      <c r="BB160" s="1574"/>
      <c r="BE160" s="1607"/>
      <c r="BF160" s="1602"/>
      <c r="BG160" s="1607"/>
      <c r="BH160" s="1607"/>
      <c r="BI160" s="1607"/>
      <c r="BJ160" s="1607"/>
    </row>
    <row r="161" spans="1:62" s="954" customFormat="1" ht="17.25" customHeight="1" x14ac:dyDescent="0.25">
      <c r="A161" s="2248"/>
      <c r="B161" s="947" t="s">
        <v>1971</v>
      </c>
      <c r="C161" s="990" t="s">
        <v>92</v>
      </c>
      <c r="D161" s="997" t="s">
        <v>255</v>
      </c>
      <c r="E161" s="135">
        <v>18</v>
      </c>
      <c r="F161" s="135">
        <v>18</v>
      </c>
      <c r="G161" s="135"/>
      <c r="H161" s="968" t="s">
        <v>314</v>
      </c>
      <c r="I161" s="135" t="s">
        <v>211</v>
      </c>
      <c r="J161" s="135"/>
      <c r="K161" s="952"/>
      <c r="L161" s="952"/>
      <c r="M161" s="952"/>
      <c r="N161" s="965"/>
      <c r="O161" s="965">
        <v>8</v>
      </c>
      <c r="P161" s="965">
        <v>8</v>
      </c>
      <c r="Q161" s="965">
        <v>2</v>
      </c>
      <c r="R161" s="965"/>
      <c r="S161" s="965"/>
      <c r="T161" s="965"/>
      <c r="U161" s="965"/>
      <c r="V161" s="965"/>
      <c r="W161" s="965"/>
      <c r="X161" s="965"/>
      <c r="Y161" s="965"/>
      <c r="Z161" s="965"/>
      <c r="AA161" s="965"/>
      <c r="AB161" s="965"/>
      <c r="AC161" s="965"/>
      <c r="AD161" s="965"/>
      <c r="AE161" s="965"/>
      <c r="AF161" s="965"/>
      <c r="AG161" s="965"/>
      <c r="AH161" s="965"/>
      <c r="AI161" s="965"/>
      <c r="AJ161" s="965"/>
      <c r="AK161" s="966"/>
      <c r="AL161" s="966"/>
      <c r="AM161" s="965"/>
      <c r="AO161" s="965"/>
      <c r="AP161" s="965"/>
      <c r="AQ161" s="965"/>
      <c r="AR161" s="965"/>
      <c r="AS161" s="965"/>
      <c r="AT161" s="965"/>
      <c r="AU161" s="965"/>
      <c r="AV161" s="965"/>
      <c r="AW161" s="965"/>
      <c r="AX161" s="965"/>
      <c r="AY161" s="965"/>
      <c r="AZ161" s="965"/>
      <c r="BA161" s="965"/>
      <c r="BB161" s="965"/>
      <c r="BC161" s="965"/>
      <c r="BD161" s="965"/>
      <c r="BE161" s="966"/>
      <c r="BF161" s="991"/>
      <c r="BG161" s="991"/>
      <c r="BH161" s="991"/>
      <c r="BI161" s="991"/>
      <c r="BJ161" s="991"/>
    </row>
    <row r="162" spans="1:62" s="954" customFormat="1" ht="17.25" customHeight="1" x14ac:dyDescent="0.25">
      <c r="A162" s="2248"/>
      <c r="B162" s="947" t="s">
        <v>1971</v>
      </c>
      <c r="C162" s="990" t="s">
        <v>94</v>
      </c>
      <c r="D162" s="997" t="s">
        <v>853</v>
      </c>
      <c r="E162" s="135">
        <v>45</v>
      </c>
      <c r="F162" s="135">
        <v>45</v>
      </c>
      <c r="G162" s="135"/>
      <c r="H162" s="968" t="s">
        <v>314</v>
      </c>
      <c r="I162" s="135" t="s">
        <v>211</v>
      </c>
      <c r="J162" s="135"/>
      <c r="K162" s="952"/>
      <c r="L162" s="952"/>
      <c r="M162" s="952"/>
      <c r="N162" s="965"/>
      <c r="O162" s="965"/>
      <c r="P162" s="965"/>
      <c r="Q162" s="965">
        <v>8</v>
      </c>
      <c r="R162" s="965">
        <v>8</v>
      </c>
      <c r="S162" s="965">
        <v>8</v>
      </c>
      <c r="T162" s="965">
        <v>8</v>
      </c>
      <c r="U162" s="965">
        <v>8</v>
      </c>
      <c r="V162" s="965">
        <v>5</v>
      </c>
      <c r="W162" s="965"/>
      <c r="X162" s="965"/>
      <c r="Y162" s="965"/>
      <c r="Z162" s="965"/>
      <c r="AA162" s="965"/>
      <c r="AB162" s="965"/>
      <c r="AC162" s="965"/>
      <c r="AD162" s="965"/>
      <c r="AE162" s="965"/>
      <c r="AF162" s="965"/>
      <c r="AG162" s="965"/>
      <c r="AH162" s="965"/>
      <c r="AI162" s="965"/>
      <c r="AJ162" s="965"/>
      <c r="AK162" s="966"/>
      <c r="AL162" s="966"/>
      <c r="AM162" s="965"/>
      <c r="AN162" s="965"/>
      <c r="AO162" s="965"/>
      <c r="AP162" s="965"/>
      <c r="AQ162" s="965"/>
      <c r="AR162" s="965"/>
      <c r="AS162" s="965"/>
      <c r="AT162" s="965"/>
      <c r="AU162" s="965"/>
      <c r="AV162" s="965"/>
      <c r="AW162" s="965"/>
      <c r="AX162" s="965"/>
      <c r="AY162" s="965"/>
      <c r="AZ162" s="965"/>
      <c r="BA162" s="965"/>
      <c r="BB162" s="965"/>
      <c r="BC162" s="965"/>
      <c r="BD162" s="965"/>
      <c r="BE162" s="966"/>
      <c r="BF162" s="991"/>
      <c r="BG162" s="991"/>
      <c r="BH162" s="991"/>
      <c r="BI162" s="991"/>
      <c r="BJ162" s="991"/>
    </row>
    <row r="163" spans="1:62" s="954" customFormat="1" ht="17.25" customHeight="1" x14ac:dyDescent="0.25">
      <c r="A163" s="2248"/>
      <c r="B163" s="947" t="s">
        <v>1971</v>
      </c>
      <c r="C163" s="990" t="s">
        <v>95</v>
      </c>
      <c r="D163" s="997" t="s">
        <v>854</v>
      </c>
      <c r="E163" s="135">
        <v>30</v>
      </c>
      <c r="F163" s="135">
        <v>30</v>
      </c>
      <c r="G163" s="135"/>
      <c r="H163" s="968" t="s">
        <v>1929</v>
      </c>
      <c r="I163" s="135" t="s">
        <v>206</v>
      </c>
      <c r="J163" s="135"/>
      <c r="K163" s="952"/>
      <c r="L163" s="952"/>
      <c r="M163" s="952"/>
      <c r="N163" s="965"/>
      <c r="O163" s="965"/>
      <c r="P163" s="965"/>
      <c r="Q163" s="965"/>
      <c r="R163" s="965"/>
      <c r="S163" s="965"/>
      <c r="T163" s="965"/>
      <c r="U163" s="965"/>
      <c r="V163" s="965"/>
      <c r="W163" s="965"/>
      <c r="X163" s="965"/>
      <c r="Y163" s="965">
        <v>8</v>
      </c>
      <c r="Z163" s="965">
        <v>8</v>
      </c>
      <c r="AA163" s="965">
        <v>8</v>
      </c>
      <c r="AB163" s="965">
        <v>6</v>
      </c>
      <c r="AC163" s="965"/>
      <c r="AD163" s="965"/>
      <c r="AE163" s="965"/>
      <c r="AF163" s="965"/>
      <c r="AG163" s="965"/>
      <c r="AH163" s="965"/>
      <c r="AI163" s="965"/>
      <c r="AJ163" s="965"/>
      <c r="AK163" s="966"/>
      <c r="AL163" s="966"/>
      <c r="AM163" s="965"/>
      <c r="AN163" s="965"/>
      <c r="AO163" s="965"/>
      <c r="AP163" s="965"/>
      <c r="AQ163" s="965"/>
      <c r="AR163" s="965"/>
      <c r="AS163" s="965"/>
      <c r="AT163" s="965"/>
      <c r="AU163" s="965"/>
      <c r="AV163" s="965"/>
      <c r="AW163" s="965"/>
      <c r="AX163" s="965"/>
      <c r="AY163" s="965"/>
      <c r="AZ163" s="965"/>
      <c r="BA163" s="965"/>
      <c r="BB163" s="965"/>
      <c r="BC163" s="965"/>
      <c r="BD163" s="965"/>
      <c r="BE163" s="966"/>
      <c r="BF163" s="991"/>
      <c r="BG163" s="991"/>
      <c r="BH163" s="991"/>
      <c r="BI163" s="991"/>
      <c r="BJ163" s="991"/>
    </row>
    <row r="164" spans="1:62" s="954" customFormat="1" ht="17.25" customHeight="1" x14ac:dyDescent="0.25">
      <c r="A164" s="2248"/>
      <c r="B164" s="947" t="s">
        <v>1971</v>
      </c>
      <c r="C164" s="990" t="s">
        <v>96</v>
      </c>
      <c r="D164" s="996" t="s">
        <v>1947</v>
      </c>
      <c r="E164" s="135">
        <v>30</v>
      </c>
      <c r="F164" s="135">
        <v>30</v>
      </c>
      <c r="G164" s="135"/>
      <c r="H164" s="968" t="s">
        <v>1929</v>
      </c>
      <c r="I164" s="135" t="s">
        <v>206</v>
      </c>
      <c r="J164" s="135"/>
      <c r="K164" s="952"/>
      <c r="L164" s="952"/>
      <c r="M164" s="952"/>
      <c r="N164" s="965"/>
      <c r="O164" s="965"/>
      <c r="P164" s="965"/>
      <c r="Q164" s="965"/>
      <c r="R164" s="965"/>
      <c r="S164" s="965"/>
      <c r="T164" s="965"/>
      <c r="U164" s="965"/>
      <c r="V164" s="965"/>
      <c r="W164" s="965"/>
      <c r="X164" s="965"/>
      <c r="Y164" s="965"/>
      <c r="Z164" s="965"/>
      <c r="AA164" s="965"/>
      <c r="AB164" s="965">
        <v>8</v>
      </c>
      <c r="AC164" s="965">
        <v>8</v>
      </c>
      <c r="AD164" s="965">
        <v>8</v>
      </c>
      <c r="AE164" s="965">
        <v>6</v>
      </c>
      <c r="AF164" s="965"/>
      <c r="AG164" s="965"/>
      <c r="AH164" s="965"/>
      <c r="AI164" s="965"/>
      <c r="AJ164" s="965"/>
      <c r="AK164" s="966"/>
      <c r="AL164" s="966"/>
      <c r="AM164" s="965"/>
      <c r="AN164" s="965"/>
      <c r="AO164" s="965"/>
      <c r="AP164" s="965"/>
      <c r="AQ164" s="965"/>
      <c r="AR164" s="965"/>
      <c r="AS164" s="965"/>
      <c r="AT164" s="965"/>
      <c r="AU164" s="965"/>
      <c r="AV164" s="965"/>
      <c r="AW164" s="965"/>
      <c r="AX164" s="965"/>
      <c r="AY164" s="965"/>
      <c r="AZ164" s="965"/>
      <c r="BA164" s="965"/>
      <c r="BB164" s="965"/>
      <c r="BC164" s="965"/>
      <c r="BD164" s="965"/>
      <c r="BE164" s="966"/>
      <c r="BF164" s="991"/>
      <c r="BG164" s="991"/>
      <c r="BH164" s="991"/>
      <c r="BI164" s="991"/>
      <c r="BJ164" s="991"/>
    </row>
    <row r="165" spans="1:62" s="954" customFormat="1" ht="17.25" customHeight="1" x14ac:dyDescent="0.25">
      <c r="A165" s="2248"/>
      <c r="B165" s="947" t="s">
        <v>1971</v>
      </c>
      <c r="C165" s="990" t="s">
        <v>97</v>
      </c>
      <c r="D165" s="997" t="s">
        <v>243</v>
      </c>
      <c r="E165" s="135">
        <v>45</v>
      </c>
      <c r="F165" s="135">
        <v>45</v>
      </c>
      <c r="G165" s="135"/>
      <c r="H165" s="968" t="s">
        <v>1929</v>
      </c>
      <c r="I165" s="135" t="s">
        <v>206</v>
      </c>
      <c r="J165" s="135"/>
      <c r="K165" s="952"/>
      <c r="L165" s="952"/>
      <c r="M165" s="952"/>
      <c r="N165" s="965"/>
      <c r="O165" s="965"/>
      <c r="P165" s="965"/>
      <c r="Q165" s="965"/>
      <c r="R165" s="965"/>
      <c r="S165" s="965"/>
      <c r="T165" s="965"/>
      <c r="U165" s="965"/>
      <c r="V165" s="965"/>
      <c r="W165" s="965"/>
      <c r="X165" s="965"/>
      <c r="Y165" s="965"/>
      <c r="Z165" s="965"/>
      <c r="AA165" s="965"/>
      <c r="AB165" s="965"/>
      <c r="AC165" s="965"/>
      <c r="AD165" s="965"/>
      <c r="AE165" s="965">
        <v>8</v>
      </c>
      <c r="AF165" s="965">
        <v>8</v>
      </c>
      <c r="AG165" s="965">
        <v>8</v>
      </c>
      <c r="AH165" s="965">
        <v>8</v>
      </c>
      <c r="AI165" s="965">
        <v>8</v>
      </c>
      <c r="AJ165" s="965">
        <v>5</v>
      </c>
      <c r="AK165" s="966"/>
      <c r="AL165" s="966"/>
      <c r="AM165" s="965"/>
      <c r="AN165" s="965"/>
      <c r="AO165" s="965"/>
      <c r="AP165" s="965"/>
      <c r="AQ165" s="965"/>
      <c r="AR165" s="965"/>
      <c r="AS165" s="965"/>
      <c r="AT165" s="965"/>
      <c r="AU165" s="965"/>
      <c r="AV165" s="965"/>
      <c r="AW165" s="965"/>
      <c r="AX165" s="965"/>
      <c r="AY165" s="965"/>
      <c r="AZ165" s="965"/>
      <c r="BA165" s="965"/>
      <c r="BB165" s="965"/>
      <c r="BC165" s="965"/>
      <c r="BD165" s="965"/>
      <c r="BE165" s="966"/>
      <c r="BF165" s="991"/>
      <c r="BG165" s="991"/>
      <c r="BH165" s="991"/>
      <c r="BI165" s="991"/>
      <c r="BJ165" s="991"/>
    </row>
    <row r="166" spans="1:62" s="954" customFormat="1" ht="17.25" customHeight="1" x14ac:dyDescent="0.25">
      <c r="A166" s="2248"/>
      <c r="B166" s="947" t="s">
        <v>1971</v>
      </c>
      <c r="C166" s="990" t="s">
        <v>69</v>
      </c>
      <c r="D166" s="997" t="s">
        <v>256</v>
      </c>
      <c r="E166" s="135">
        <v>30</v>
      </c>
      <c r="F166" s="135">
        <v>30</v>
      </c>
      <c r="G166" s="135"/>
      <c r="H166" s="968" t="s">
        <v>313</v>
      </c>
      <c r="I166" s="135" t="s">
        <v>234</v>
      </c>
      <c r="J166" s="135"/>
      <c r="K166" s="952">
        <v>8</v>
      </c>
      <c r="L166" s="952">
        <v>8</v>
      </c>
      <c r="M166" s="952">
        <v>8</v>
      </c>
      <c r="N166" s="965">
        <v>6</v>
      </c>
      <c r="O166" s="965"/>
      <c r="P166" s="965"/>
      <c r="Q166" s="965"/>
      <c r="R166" s="965"/>
      <c r="S166" s="965"/>
      <c r="T166" s="965"/>
      <c r="U166" s="965"/>
      <c r="V166" s="965"/>
      <c r="W166" s="965"/>
      <c r="X166" s="965"/>
      <c r="Y166" s="965"/>
      <c r="Z166" s="965"/>
      <c r="AA166" s="965"/>
      <c r="AB166" s="965"/>
      <c r="AC166" s="965"/>
      <c r="AD166" s="965"/>
      <c r="AE166" s="965"/>
      <c r="AF166" s="965"/>
      <c r="AG166" s="965"/>
      <c r="AH166" s="965"/>
      <c r="AI166" s="965"/>
      <c r="AJ166" s="965"/>
      <c r="AK166" s="966"/>
      <c r="AL166" s="966"/>
      <c r="AM166" s="965"/>
      <c r="AN166" s="965"/>
      <c r="AO166" s="965"/>
      <c r="AP166" s="965"/>
      <c r="AQ166" s="965"/>
      <c r="AR166" s="965"/>
      <c r="AS166" s="965"/>
      <c r="AT166" s="965"/>
      <c r="AU166" s="965"/>
      <c r="AV166" s="965"/>
      <c r="AW166" s="965"/>
      <c r="AX166" s="965"/>
      <c r="AY166" s="965"/>
      <c r="AZ166" s="965"/>
      <c r="BA166" s="965"/>
      <c r="BB166" s="965"/>
      <c r="BC166" s="965"/>
      <c r="BD166" s="965"/>
      <c r="BE166" s="966"/>
      <c r="BF166" s="991"/>
      <c r="BG166" s="991"/>
      <c r="BH166" s="991"/>
      <c r="BI166" s="991"/>
      <c r="BJ166" s="991"/>
    </row>
    <row r="167" spans="1:62" s="954" customFormat="1" ht="17.25" customHeight="1" x14ac:dyDescent="0.25">
      <c r="A167" s="2248"/>
      <c r="B167" s="947" t="s">
        <v>1971</v>
      </c>
      <c r="C167" s="990" t="s">
        <v>47</v>
      </c>
      <c r="D167" s="998" t="s">
        <v>890</v>
      </c>
      <c r="E167" s="135">
        <v>120</v>
      </c>
      <c r="F167" s="135">
        <v>120</v>
      </c>
      <c r="G167" s="135" t="s">
        <v>2004</v>
      </c>
      <c r="H167" s="968" t="s">
        <v>319</v>
      </c>
      <c r="I167" s="135" t="s">
        <v>257</v>
      </c>
      <c r="J167" s="135"/>
      <c r="K167" s="952"/>
      <c r="L167" s="952"/>
      <c r="M167" s="952"/>
      <c r="N167" s="965"/>
      <c r="O167" s="965"/>
      <c r="P167" s="965"/>
      <c r="Q167" s="965"/>
      <c r="R167" s="965"/>
      <c r="S167" s="965"/>
      <c r="T167" s="965"/>
      <c r="U167" s="965"/>
      <c r="V167" s="965"/>
      <c r="W167" s="965">
        <v>16</v>
      </c>
      <c r="X167" s="965">
        <v>16</v>
      </c>
      <c r="Y167" s="965">
        <v>16</v>
      </c>
      <c r="Z167" s="965">
        <v>16</v>
      </c>
      <c r="AA167" s="965">
        <v>16</v>
      </c>
      <c r="AB167" s="965">
        <v>16</v>
      </c>
      <c r="AC167" s="965">
        <v>16</v>
      </c>
      <c r="AD167" s="965">
        <v>8</v>
      </c>
      <c r="AE167" s="965"/>
      <c r="AF167" s="965"/>
      <c r="AG167" s="965"/>
      <c r="AH167" s="965"/>
      <c r="AI167" s="965"/>
      <c r="AJ167" s="965"/>
      <c r="AK167" s="966"/>
      <c r="AL167" s="966"/>
      <c r="AM167" s="965"/>
      <c r="AN167" s="965"/>
      <c r="AO167" s="965"/>
      <c r="AP167" s="965"/>
      <c r="AQ167" s="965"/>
      <c r="AR167" s="965"/>
      <c r="AS167" s="965"/>
      <c r="AT167" s="965"/>
      <c r="AU167" s="965"/>
      <c r="AV167" s="965"/>
      <c r="AW167" s="965"/>
      <c r="AX167" s="965"/>
      <c r="AY167" s="965"/>
      <c r="AZ167" s="965"/>
      <c r="BA167" s="965"/>
      <c r="BB167" s="965"/>
      <c r="BC167" s="965"/>
      <c r="BD167" s="965"/>
      <c r="BE167" s="966"/>
      <c r="BF167" s="991"/>
      <c r="BG167" s="991"/>
      <c r="BH167" s="991"/>
      <c r="BI167" s="991"/>
      <c r="BJ167" s="991"/>
    </row>
    <row r="168" spans="1:62" s="954" customFormat="1" ht="17.25" customHeight="1" x14ac:dyDescent="0.25">
      <c r="A168" s="2248"/>
      <c r="B168" s="947" t="s">
        <v>1971</v>
      </c>
      <c r="C168" s="990" t="s">
        <v>49</v>
      </c>
      <c r="D168" s="997" t="s">
        <v>858</v>
      </c>
      <c r="E168" s="135">
        <v>120</v>
      </c>
      <c r="F168" s="135">
        <v>120</v>
      </c>
      <c r="G168" s="135" t="s">
        <v>2004</v>
      </c>
      <c r="H168" s="968" t="s">
        <v>840</v>
      </c>
      <c r="I168" s="135" t="s">
        <v>192</v>
      </c>
      <c r="J168" s="135"/>
      <c r="K168" s="952"/>
      <c r="L168" s="952"/>
      <c r="M168" s="952"/>
      <c r="N168" s="965"/>
      <c r="O168" s="965"/>
      <c r="P168" s="965"/>
      <c r="Q168" s="965"/>
      <c r="R168" s="965"/>
      <c r="S168" s="965"/>
      <c r="T168" s="965"/>
      <c r="U168" s="965"/>
      <c r="V168" s="965"/>
      <c r="W168" s="965"/>
      <c r="X168" s="965"/>
      <c r="Y168" s="965"/>
      <c r="Z168" s="965"/>
      <c r="AA168" s="965"/>
      <c r="AB168" s="965"/>
      <c r="AC168" s="965"/>
      <c r="AD168" s="965"/>
      <c r="AE168" s="965">
        <v>16</v>
      </c>
      <c r="AF168" s="965">
        <v>16</v>
      </c>
      <c r="AG168" s="965">
        <v>16</v>
      </c>
      <c r="AH168" s="965">
        <v>16</v>
      </c>
      <c r="AI168" s="965">
        <v>16</v>
      </c>
      <c r="AJ168" s="965"/>
      <c r="AK168" s="966"/>
      <c r="AL168" s="966"/>
      <c r="AM168" s="965">
        <v>16</v>
      </c>
      <c r="AN168" s="965">
        <v>16</v>
      </c>
      <c r="AO168" s="965">
        <v>8</v>
      </c>
      <c r="AP168" s="965"/>
      <c r="AQ168" s="965"/>
      <c r="AR168" s="965"/>
      <c r="AS168" s="965"/>
      <c r="AT168" s="965"/>
      <c r="AU168" s="965"/>
      <c r="AV168" s="965"/>
      <c r="AW168" s="965"/>
      <c r="AX168" s="965"/>
      <c r="AY168" s="965"/>
      <c r="AZ168" s="965"/>
      <c r="BA168" s="965"/>
      <c r="BB168" s="965"/>
      <c r="BC168" s="965"/>
      <c r="BD168" s="965"/>
      <c r="BE168" s="966"/>
      <c r="BF168" s="991"/>
      <c r="BG168" s="991"/>
      <c r="BH168" s="991"/>
      <c r="BI168" s="991"/>
      <c r="BJ168" s="991"/>
    </row>
    <row r="169" spans="1:62" s="954" customFormat="1" ht="17.25" customHeight="1" x14ac:dyDescent="0.25">
      <c r="A169" s="2248"/>
      <c r="B169" s="947" t="s">
        <v>1971</v>
      </c>
      <c r="C169" s="990" t="s">
        <v>50</v>
      </c>
      <c r="D169" s="999" t="s">
        <v>859</v>
      </c>
      <c r="E169" s="135">
        <v>300</v>
      </c>
      <c r="F169" s="135">
        <v>300</v>
      </c>
      <c r="G169" s="135" t="s">
        <v>2004</v>
      </c>
      <c r="H169" s="968" t="s">
        <v>319</v>
      </c>
      <c r="I169" s="135" t="s">
        <v>257</v>
      </c>
      <c r="J169" s="135"/>
      <c r="K169" s="952"/>
      <c r="L169" s="952"/>
      <c r="M169" s="952"/>
      <c r="N169" s="965"/>
      <c r="O169" s="965"/>
      <c r="P169" s="965"/>
      <c r="Q169" s="965"/>
      <c r="R169" s="965"/>
      <c r="S169" s="965"/>
      <c r="T169" s="965"/>
      <c r="U169" s="965"/>
      <c r="V169" s="965"/>
      <c r="W169" s="965"/>
      <c r="X169" s="965"/>
      <c r="Y169" s="965"/>
      <c r="Z169" s="965"/>
      <c r="AA169" s="965"/>
      <c r="AB169" s="965"/>
      <c r="AC169" s="965"/>
      <c r="AD169" s="965"/>
      <c r="AE169" s="965"/>
      <c r="AF169" s="965"/>
      <c r="AG169" s="965"/>
      <c r="AH169" s="965"/>
      <c r="AI169" s="965"/>
      <c r="AJ169" s="965"/>
      <c r="AK169" s="966"/>
      <c r="AL169" s="966"/>
      <c r="AM169" s="965"/>
      <c r="AN169" s="965"/>
      <c r="AO169" s="965">
        <v>8</v>
      </c>
      <c r="AP169" s="965">
        <v>24</v>
      </c>
      <c r="AQ169" s="965">
        <v>24</v>
      </c>
      <c r="AR169" s="965">
        <v>24</v>
      </c>
      <c r="AS169" s="965">
        <v>24</v>
      </c>
      <c r="AT169" s="965">
        <v>24</v>
      </c>
      <c r="AU169" s="965">
        <v>24</v>
      </c>
      <c r="AV169" s="965">
        <v>24</v>
      </c>
      <c r="AW169" s="965">
        <v>24</v>
      </c>
      <c r="AX169" s="965">
        <v>24</v>
      </c>
      <c r="AY169" s="965">
        <v>24</v>
      </c>
      <c r="AZ169" s="965">
        <v>24</v>
      </c>
      <c r="BA169" s="965">
        <v>26</v>
      </c>
      <c r="BB169" s="965"/>
      <c r="BC169" s="965"/>
      <c r="BD169" s="965"/>
      <c r="BE169" s="966"/>
      <c r="BF169" s="991"/>
      <c r="BG169" s="991"/>
      <c r="BH169" s="991"/>
      <c r="BI169" s="991"/>
      <c r="BJ169" s="991"/>
    </row>
    <row r="170" spans="1:62" s="954" customFormat="1" ht="17.25" customHeight="1" x14ac:dyDescent="0.25">
      <c r="A170" s="2248"/>
      <c r="B170" s="947" t="s">
        <v>1971</v>
      </c>
      <c r="C170" s="990" t="s">
        <v>72</v>
      </c>
      <c r="D170" s="997" t="s">
        <v>1937</v>
      </c>
      <c r="E170" s="135">
        <v>300</v>
      </c>
      <c r="F170" s="135">
        <v>112</v>
      </c>
      <c r="G170" s="135" t="s">
        <v>2004</v>
      </c>
      <c r="H170" s="968" t="s">
        <v>840</v>
      </c>
      <c r="I170" s="135" t="s">
        <v>192</v>
      </c>
      <c r="J170" s="135"/>
      <c r="K170" s="952"/>
      <c r="L170" s="952"/>
      <c r="M170" s="952"/>
      <c r="N170" s="965"/>
      <c r="O170" s="965"/>
      <c r="P170" s="965"/>
      <c r="Q170" s="965"/>
      <c r="R170" s="965"/>
      <c r="S170" s="965"/>
      <c r="T170" s="965"/>
      <c r="U170" s="965"/>
      <c r="V170" s="965"/>
      <c r="W170" s="965"/>
      <c r="X170" s="965"/>
      <c r="Y170" s="965"/>
      <c r="Z170" s="965"/>
      <c r="AA170" s="965"/>
      <c r="AB170" s="965"/>
      <c r="AC170" s="965"/>
      <c r="AD170" s="965"/>
      <c r="AE170" s="965"/>
      <c r="AF170" s="965"/>
      <c r="AG170" s="965"/>
      <c r="AH170" s="965"/>
      <c r="AI170" s="965"/>
      <c r="AJ170" s="965"/>
      <c r="AK170" s="966"/>
      <c r="AL170" s="966"/>
      <c r="AM170" s="965"/>
      <c r="AN170" s="965"/>
      <c r="AO170" s="965"/>
      <c r="AP170" s="965"/>
      <c r="AQ170" s="965"/>
      <c r="AR170" s="965"/>
      <c r="AS170" s="965"/>
      <c r="AT170" s="965"/>
      <c r="AU170" s="965"/>
      <c r="AV170" s="965"/>
      <c r="AW170" s="965"/>
      <c r="AX170" s="965"/>
      <c r="AY170" s="965"/>
      <c r="AZ170" s="965">
        <v>24</v>
      </c>
      <c r="BA170" s="965">
        <v>24</v>
      </c>
      <c r="BB170" s="965">
        <v>24</v>
      </c>
      <c r="BC170" s="965">
        <v>24</v>
      </c>
      <c r="BD170" s="971">
        <v>16</v>
      </c>
      <c r="BE170" s="1608"/>
      <c r="BF170" s="1608"/>
      <c r="BG170" s="991"/>
      <c r="BH170" s="991"/>
      <c r="BI170" s="991"/>
      <c r="BJ170" s="991"/>
    </row>
    <row r="171" spans="1:62" s="984" customFormat="1" ht="24" customHeight="1" x14ac:dyDescent="0.2">
      <c r="A171" s="2249"/>
      <c r="B171" s="978" t="s">
        <v>2010</v>
      </c>
      <c r="C171" s="979"/>
      <c r="D171" s="979" t="s">
        <v>843</v>
      </c>
      <c r="E171" s="979">
        <f>SUM(E154:E170)</f>
        <v>1323</v>
      </c>
      <c r="F171" s="979">
        <f>SUM(F154:F170)</f>
        <v>1111</v>
      </c>
      <c r="G171" s="979"/>
      <c r="H171" s="980"/>
      <c r="I171" s="980"/>
      <c r="J171" s="980"/>
      <c r="K171" s="981">
        <f>SUM(K154:K170)</f>
        <v>35</v>
      </c>
      <c r="L171" s="981">
        <f>SUM(L154:L170)</f>
        <v>32</v>
      </c>
      <c r="M171" s="981">
        <f t="shared" ref="M171:BJ171" si="108">SUM(M154:M170)</f>
        <v>26</v>
      </c>
      <c r="N171" s="981">
        <f t="shared" si="108"/>
        <v>24</v>
      </c>
      <c r="O171" s="981">
        <f t="shared" si="108"/>
        <v>26</v>
      </c>
      <c r="P171" s="981">
        <f t="shared" si="108"/>
        <v>23</v>
      </c>
      <c r="Q171" s="981">
        <f t="shared" si="108"/>
        <v>26</v>
      </c>
      <c r="R171" s="981">
        <f t="shared" si="108"/>
        <v>24</v>
      </c>
      <c r="S171" s="981">
        <f t="shared" si="108"/>
        <v>24</v>
      </c>
      <c r="T171" s="981">
        <f t="shared" si="108"/>
        <v>30</v>
      </c>
      <c r="U171" s="981">
        <f t="shared" si="108"/>
        <v>21</v>
      </c>
      <c r="V171" s="981">
        <f t="shared" si="108"/>
        <v>18</v>
      </c>
      <c r="W171" s="981">
        <f t="shared" si="108"/>
        <v>23</v>
      </c>
      <c r="X171" s="981">
        <f t="shared" si="108"/>
        <v>20</v>
      </c>
      <c r="Y171" s="981">
        <f t="shared" si="108"/>
        <v>28</v>
      </c>
      <c r="Z171" s="981">
        <f t="shared" si="108"/>
        <v>28</v>
      </c>
      <c r="AA171" s="981">
        <f t="shared" si="108"/>
        <v>28</v>
      </c>
      <c r="AB171" s="981">
        <f t="shared" si="108"/>
        <v>34</v>
      </c>
      <c r="AC171" s="981">
        <f t="shared" si="108"/>
        <v>28</v>
      </c>
      <c r="AD171" s="981">
        <f t="shared" si="108"/>
        <v>20</v>
      </c>
      <c r="AE171" s="981">
        <f t="shared" si="108"/>
        <v>34</v>
      </c>
      <c r="AF171" s="981">
        <f t="shared" si="108"/>
        <v>28</v>
      </c>
      <c r="AG171" s="981">
        <f t="shared" si="108"/>
        <v>26</v>
      </c>
      <c r="AH171" s="981">
        <f t="shared" si="108"/>
        <v>24</v>
      </c>
      <c r="AI171" s="981">
        <f t="shared" si="108"/>
        <v>24</v>
      </c>
      <c r="AJ171" s="981">
        <f t="shared" si="108"/>
        <v>5</v>
      </c>
      <c r="AK171" s="981">
        <f t="shared" si="108"/>
        <v>0</v>
      </c>
      <c r="AL171" s="981">
        <f t="shared" si="108"/>
        <v>0</v>
      </c>
      <c r="AM171" s="981">
        <f t="shared" si="108"/>
        <v>16</v>
      </c>
      <c r="AN171" s="981">
        <f t="shared" si="108"/>
        <v>16</v>
      </c>
      <c r="AO171" s="981">
        <f t="shared" si="108"/>
        <v>16</v>
      </c>
      <c r="AP171" s="981">
        <f t="shared" si="108"/>
        <v>24</v>
      </c>
      <c r="AQ171" s="981">
        <f t="shared" si="108"/>
        <v>24</v>
      </c>
      <c r="AR171" s="981">
        <f t="shared" si="108"/>
        <v>24</v>
      </c>
      <c r="AS171" s="981">
        <f t="shared" si="108"/>
        <v>24</v>
      </c>
      <c r="AT171" s="981">
        <f t="shared" si="108"/>
        <v>24</v>
      </c>
      <c r="AU171" s="981">
        <f t="shared" si="108"/>
        <v>24</v>
      </c>
      <c r="AV171" s="981">
        <f t="shared" si="108"/>
        <v>24</v>
      </c>
      <c r="AW171" s="981">
        <f t="shared" si="108"/>
        <v>24</v>
      </c>
      <c r="AX171" s="981">
        <f t="shared" si="108"/>
        <v>24</v>
      </c>
      <c r="AY171" s="981">
        <f t="shared" si="108"/>
        <v>24</v>
      </c>
      <c r="AZ171" s="981">
        <f t="shared" si="108"/>
        <v>48</v>
      </c>
      <c r="BA171" s="981">
        <f t="shared" si="108"/>
        <v>50</v>
      </c>
      <c r="BB171" s="981">
        <f t="shared" si="108"/>
        <v>24</v>
      </c>
      <c r="BC171" s="981">
        <f t="shared" si="108"/>
        <v>24</v>
      </c>
      <c r="BD171" s="981">
        <f t="shared" si="108"/>
        <v>16</v>
      </c>
      <c r="BE171" s="981">
        <f t="shared" si="108"/>
        <v>0</v>
      </c>
      <c r="BF171" s="981">
        <f t="shared" si="108"/>
        <v>0</v>
      </c>
      <c r="BG171" s="981">
        <f t="shared" si="108"/>
        <v>0</v>
      </c>
      <c r="BH171" s="981">
        <f t="shared" si="108"/>
        <v>0</v>
      </c>
      <c r="BI171" s="981">
        <f t="shared" si="108"/>
        <v>0</v>
      </c>
      <c r="BJ171" s="981">
        <f t="shared" si="108"/>
        <v>0</v>
      </c>
    </row>
    <row r="172" spans="1:62" s="984" customFormat="1" ht="24" customHeight="1" x14ac:dyDescent="0.2">
      <c r="A172" s="2247">
        <v>16</v>
      </c>
      <c r="B172" s="947" t="s">
        <v>1972</v>
      </c>
      <c r="C172" s="1544" t="s">
        <v>153</v>
      </c>
      <c r="D172" s="1545" t="s">
        <v>148</v>
      </c>
      <c r="E172" s="1544">
        <v>30</v>
      </c>
      <c r="F172" s="1612">
        <v>18</v>
      </c>
      <c r="G172" s="1027"/>
      <c r="H172" s="1536" t="s">
        <v>2221</v>
      </c>
      <c r="I172" s="1566" t="s">
        <v>417</v>
      </c>
      <c r="J172" s="1566"/>
      <c r="K172" s="754">
        <v>15</v>
      </c>
      <c r="L172" s="1529">
        <v>3</v>
      </c>
      <c r="M172" s="1529"/>
      <c r="N172" s="1529"/>
      <c r="O172" s="1529"/>
      <c r="P172" s="1529"/>
      <c r="Q172" s="1529"/>
      <c r="R172" s="1529"/>
      <c r="S172" s="1529"/>
      <c r="T172" s="1529"/>
      <c r="U172" s="1529"/>
      <c r="V172" s="1529"/>
      <c r="W172" s="1529"/>
      <c r="X172" s="1529"/>
      <c r="Y172" s="1029"/>
      <c r="Z172" s="1029"/>
      <c r="AA172" s="1029"/>
      <c r="AB172" s="1029"/>
      <c r="AC172" s="1029"/>
      <c r="AD172" s="1029"/>
      <c r="AE172" s="1029"/>
      <c r="AF172" s="1029"/>
      <c r="AG172" s="1029"/>
      <c r="AH172" s="1029"/>
      <c r="AI172" s="1029"/>
      <c r="AJ172" s="1029"/>
      <c r="AK172" s="982"/>
      <c r="AL172" s="982"/>
      <c r="AM172" s="1029"/>
      <c r="AN172" s="1030"/>
      <c r="AO172" s="1029"/>
      <c r="AP172" s="1029"/>
      <c r="AQ172" s="1029"/>
      <c r="AR172" s="1029"/>
      <c r="AS172" s="1029"/>
      <c r="AT172" s="1029"/>
      <c r="AU172" s="1029"/>
      <c r="AV172" s="1029"/>
      <c r="AW172" s="1029"/>
      <c r="AX172" s="1029"/>
      <c r="AY172" s="1029"/>
      <c r="AZ172" s="1029"/>
      <c r="BA172" s="1029"/>
      <c r="BB172" s="1029"/>
      <c r="BC172" s="1029"/>
      <c r="BD172" s="1029"/>
      <c r="BE172" s="982"/>
      <c r="BF172" s="982"/>
      <c r="BG172" s="982"/>
      <c r="BH172" s="982"/>
      <c r="BI172" s="982"/>
      <c r="BJ172" s="982"/>
    </row>
    <row r="173" spans="1:62" s="984" customFormat="1" ht="24" customHeight="1" x14ac:dyDescent="0.2">
      <c r="A173" s="2248"/>
      <c r="B173" s="947" t="s">
        <v>1972</v>
      </c>
      <c r="C173" s="1544" t="s">
        <v>155</v>
      </c>
      <c r="D173" s="1545" t="s">
        <v>149</v>
      </c>
      <c r="E173" s="1544">
        <v>30</v>
      </c>
      <c r="F173" s="1612">
        <v>30</v>
      </c>
      <c r="G173" s="1027"/>
      <c r="H173" s="1536" t="s">
        <v>2417</v>
      </c>
      <c r="I173" s="1566" t="s">
        <v>416</v>
      </c>
      <c r="J173" s="1566"/>
      <c r="K173" s="754"/>
      <c r="L173" s="1529">
        <v>6</v>
      </c>
      <c r="M173" s="1529">
        <v>6</v>
      </c>
      <c r="N173" s="1529">
        <v>6</v>
      </c>
      <c r="O173" s="1529">
        <v>6</v>
      </c>
      <c r="P173" s="1529">
        <v>6</v>
      </c>
      <c r="Q173" s="1529"/>
      <c r="R173" s="1529"/>
      <c r="S173" s="1529"/>
      <c r="T173" s="1529"/>
      <c r="U173" s="1529"/>
      <c r="V173" s="1529"/>
      <c r="W173" s="1529"/>
      <c r="X173" s="1529"/>
      <c r="Y173" s="1029"/>
      <c r="Z173" s="1029"/>
      <c r="AA173" s="1029"/>
      <c r="AB173" s="1029"/>
      <c r="AC173" s="1029"/>
      <c r="AD173" s="1029"/>
      <c r="AE173" s="1029"/>
      <c r="AF173" s="1029"/>
      <c r="AG173" s="1029"/>
      <c r="AH173" s="1029"/>
      <c r="AI173" s="1029"/>
      <c r="AJ173" s="1029"/>
      <c r="AK173" s="982"/>
      <c r="AL173" s="982"/>
      <c r="AM173" s="1029"/>
      <c r="AN173" s="1030"/>
      <c r="AO173" s="1029"/>
      <c r="AP173" s="1029"/>
      <c r="AQ173" s="1029"/>
      <c r="AR173" s="1029"/>
      <c r="AS173" s="1029"/>
      <c r="AT173" s="1029"/>
      <c r="AU173" s="1029"/>
      <c r="AV173" s="1029"/>
      <c r="AW173" s="1029"/>
      <c r="AX173" s="1029"/>
      <c r="AY173" s="1029"/>
      <c r="AZ173" s="1029"/>
      <c r="BA173" s="1029"/>
      <c r="BB173" s="1029"/>
      <c r="BC173" s="1029"/>
      <c r="BD173" s="1029"/>
      <c r="BE173" s="982"/>
      <c r="BF173" s="982"/>
      <c r="BG173" s="982"/>
      <c r="BH173" s="982"/>
      <c r="BI173" s="982"/>
      <c r="BJ173" s="982"/>
    </row>
    <row r="174" spans="1:62" s="984" customFormat="1" ht="24" customHeight="1" x14ac:dyDescent="0.2">
      <c r="A174" s="2248"/>
      <c r="B174" s="947" t="s">
        <v>1972</v>
      </c>
      <c r="C174" s="1544" t="s">
        <v>156</v>
      </c>
      <c r="D174" s="1545" t="s">
        <v>2419</v>
      </c>
      <c r="E174" s="1544">
        <v>45</v>
      </c>
      <c r="F174" s="1612">
        <v>45</v>
      </c>
      <c r="G174" s="1027"/>
      <c r="H174" s="751" t="s">
        <v>2413</v>
      </c>
      <c r="I174" s="1566" t="s">
        <v>412</v>
      </c>
      <c r="J174" s="1623"/>
      <c r="K174" s="1555"/>
      <c r="L174" s="1556"/>
      <c r="M174" s="1556"/>
      <c r="N174" s="1556"/>
      <c r="O174" s="1556"/>
      <c r="P174" s="1556"/>
      <c r="Q174" s="1556"/>
      <c r="R174" s="1556"/>
      <c r="S174" s="1556"/>
      <c r="T174" s="1556"/>
      <c r="U174" s="1556">
        <v>12</v>
      </c>
      <c r="V174" s="1556">
        <v>12</v>
      </c>
      <c r="W174" s="1556">
        <v>12</v>
      </c>
      <c r="X174" s="1556">
        <v>9</v>
      </c>
      <c r="Y174" s="1029"/>
      <c r="Z174" s="1029"/>
      <c r="AA174" s="1029"/>
      <c r="AB174" s="1029"/>
      <c r="AC174" s="1029"/>
      <c r="AD174" s="1029"/>
      <c r="AE174" s="1029"/>
      <c r="AF174" s="1029"/>
      <c r="AG174" s="1029"/>
      <c r="AH174" s="1029"/>
      <c r="AI174" s="1029"/>
      <c r="AJ174" s="1029"/>
      <c r="AK174" s="982"/>
      <c r="AL174" s="982"/>
      <c r="AM174" s="1029"/>
      <c r="AN174" s="1030"/>
      <c r="AO174" s="1029"/>
      <c r="AP174" s="1029"/>
      <c r="AQ174" s="1029"/>
      <c r="AR174" s="1029"/>
      <c r="AS174" s="1029"/>
      <c r="AT174" s="1029"/>
      <c r="AU174" s="1029"/>
      <c r="AV174" s="1029"/>
      <c r="AW174" s="1029"/>
      <c r="AX174" s="1029"/>
      <c r="AY174" s="1029"/>
      <c r="AZ174" s="1029"/>
      <c r="BA174" s="1029"/>
      <c r="BB174" s="1029"/>
      <c r="BC174" s="1029"/>
      <c r="BD174" s="1029"/>
      <c r="BE174" s="982"/>
      <c r="BF174" s="982"/>
      <c r="BG174" s="982"/>
      <c r="BH174" s="982"/>
      <c r="BI174" s="982"/>
      <c r="BJ174" s="982"/>
    </row>
    <row r="175" spans="1:62" s="984" customFormat="1" ht="24" customHeight="1" x14ac:dyDescent="0.2">
      <c r="A175" s="2248"/>
      <c r="B175" s="947" t="s">
        <v>1972</v>
      </c>
      <c r="C175" s="1544" t="s">
        <v>2415</v>
      </c>
      <c r="D175" s="1545" t="s">
        <v>864</v>
      </c>
      <c r="E175" s="1544">
        <v>30</v>
      </c>
      <c r="F175" s="1612">
        <v>30</v>
      </c>
      <c r="G175" s="1027"/>
      <c r="H175" s="1536" t="s">
        <v>2420</v>
      </c>
      <c r="I175" s="1566" t="s">
        <v>414</v>
      </c>
      <c r="J175" s="1566"/>
      <c r="K175" s="1550"/>
      <c r="L175" s="1550"/>
      <c r="M175" s="1550">
        <v>6</v>
      </c>
      <c r="N175" s="1550">
        <v>6</v>
      </c>
      <c r="O175" s="1550">
        <v>6</v>
      </c>
      <c r="P175" s="1552">
        <v>6</v>
      </c>
      <c r="Q175" s="1552">
        <v>6</v>
      </c>
      <c r="R175" s="1552"/>
      <c r="S175" s="1552"/>
      <c r="T175" s="1552"/>
      <c r="U175" s="1552"/>
      <c r="V175" s="1552"/>
      <c r="W175" s="1552"/>
      <c r="X175" s="1552"/>
      <c r="Y175" s="1029"/>
      <c r="Z175" s="1029"/>
      <c r="AA175" s="1029"/>
      <c r="AB175" s="1029"/>
      <c r="AC175" s="1029"/>
      <c r="AD175" s="1029"/>
      <c r="AE175" s="1029"/>
      <c r="AF175" s="1029"/>
      <c r="AG175" s="1029"/>
      <c r="AH175" s="1029"/>
      <c r="AI175" s="1029"/>
      <c r="AJ175" s="1029"/>
      <c r="AK175" s="982"/>
      <c r="AL175" s="982"/>
      <c r="AM175" s="1029"/>
      <c r="AN175" s="1030"/>
      <c r="AO175" s="1029"/>
      <c r="AP175" s="1029"/>
      <c r="AQ175" s="1029"/>
      <c r="AR175" s="1029"/>
      <c r="AS175" s="1029"/>
      <c r="AT175" s="1029"/>
      <c r="AU175" s="1029"/>
      <c r="AV175" s="1029"/>
      <c r="AW175" s="1029"/>
      <c r="AX175" s="1029"/>
      <c r="AY175" s="1029"/>
      <c r="AZ175" s="1029"/>
      <c r="BA175" s="1029"/>
      <c r="BB175" s="1029"/>
      <c r="BC175" s="1029"/>
      <c r="BD175" s="1029"/>
      <c r="BE175" s="982"/>
      <c r="BF175" s="982"/>
      <c r="BG175" s="982"/>
      <c r="BH175" s="982"/>
      <c r="BI175" s="982"/>
      <c r="BJ175" s="982"/>
    </row>
    <row r="176" spans="1:62" s="1548" customFormat="1" ht="15" x14ac:dyDescent="0.25">
      <c r="A176" s="2248"/>
      <c r="B176" s="1537" t="s">
        <v>1972</v>
      </c>
      <c r="C176" s="1537" t="s">
        <v>157</v>
      </c>
      <c r="D176" s="1590" t="s">
        <v>124</v>
      </c>
      <c r="E176" s="1537">
        <f>SUM(K176:BC176)</f>
        <v>45</v>
      </c>
      <c r="F176" s="1547">
        <v>45</v>
      </c>
      <c r="G176" s="1547"/>
      <c r="H176" s="1536" t="s">
        <v>2213</v>
      </c>
      <c r="I176" s="754" t="s">
        <v>126</v>
      </c>
      <c r="J176" s="754"/>
      <c r="K176" s="1529">
        <v>8</v>
      </c>
      <c r="L176" s="1529">
        <v>8</v>
      </c>
      <c r="M176" s="1529">
        <v>8</v>
      </c>
      <c r="N176" s="1529">
        <v>8</v>
      </c>
      <c r="O176" s="1529">
        <v>8</v>
      </c>
      <c r="P176" s="1529">
        <v>5</v>
      </c>
      <c r="Q176" s="1547"/>
      <c r="R176" s="1547"/>
      <c r="S176" s="1547"/>
      <c r="T176" s="1547"/>
      <c r="U176" s="1547"/>
      <c r="V176" s="1547"/>
      <c r="W176" s="1547"/>
      <c r="X176" s="1591"/>
      <c r="Y176" s="1591"/>
      <c r="Z176" s="1591"/>
      <c r="AA176" s="1547"/>
      <c r="AB176" s="1547"/>
      <c r="AC176" s="1547"/>
      <c r="AD176" s="1547"/>
      <c r="AE176" s="1547"/>
      <c r="AF176" s="1547"/>
      <c r="AG176" s="1547"/>
      <c r="AH176" s="1547"/>
      <c r="AI176" s="1598"/>
      <c r="AJ176" s="1598"/>
      <c r="AK176" s="1603"/>
      <c r="AL176" s="1603"/>
      <c r="AM176" s="1591"/>
      <c r="AN176" s="1591"/>
      <c r="AO176" s="1591"/>
      <c r="AP176" s="1547"/>
      <c r="AQ176" s="1547"/>
      <c r="AR176" s="1547"/>
      <c r="AS176" s="1547"/>
      <c r="AT176" s="1547"/>
      <c r="AU176" s="1547"/>
      <c r="AV176" s="1547"/>
      <c r="AW176" s="1547"/>
      <c r="AX176" s="1547"/>
      <c r="AY176" s="1547"/>
      <c r="AZ176" s="1547"/>
      <c r="BA176" s="1547"/>
      <c r="BB176" s="1574"/>
      <c r="BE176" s="1607"/>
      <c r="BF176" s="1602"/>
      <c r="BG176" s="1607"/>
      <c r="BH176" s="1607"/>
      <c r="BI176" s="1607"/>
      <c r="BJ176" s="1607"/>
    </row>
    <row r="177" spans="1:62" s="1548" customFormat="1" ht="15" x14ac:dyDescent="0.25">
      <c r="A177" s="2248"/>
      <c r="B177" s="1537" t="s">
        <v>1972</v>
      </c>
      <c r="C177" s="1537" t="s">
        <v>158</v>
      </c>
      <c r="D177" s="1590" t="s">
        <v>2431</v>
      </c>
      <c r="E177" s="1537">
        <f>SUM(K177:BC177)</f>
        <v>90</v>
      </c>
      <c r="F177" s="1547">
        <v>90</v>
      </c>
      <c r="G177" s="1547"/>
      <c r="H177" s="1536" t="s">
        <v>2239</v>
      </c>
      <c r="I177" s="754" t="s">
        <v>146</v>
      </c>
      <c r="J177" s="754"/>
      <c r="K177" s="1547"/>
      <c r="L177" s="1547"/>
      <c r="M177" s="1547"/>
      <c r="N177" s="1547"/>
      <c r="O177" s="1547">
        <v>8</v>
      </c>
      <c r="P177" s="1547">
        <v>8</v>
      </c>
      <c r="Q177" s="1547">
        <v>8</v>
      </c>
      <c r="R177" s="1547">
        <v>8</v>
      </c>
      <c r="S177" s="1547">
        <v>8</v>
      </c>
      <c r="T177" s="1547">
        <v>8</v>
      </c>
      <c r="U177" s="1547">
        <v>8</v>
      </c>
      <c r="V177" s="1547">
        <v>8</v>
      </c>
      <c r="W177" s="1547">
        <v>8</v>
      </c>
      <c r="X177" s="1547">
        <v>8</v>
      </c>
      <c r="Y177" s="1547">
        <v>8</v>
      </c>
      <c r="Z177" s="1591">
        <v>2</v>
      </c>
      <c r="AA177" s="1547"/>
      <c r="AB177" s="1547"/>
      <c r="AC177" s="1547"/>
      <c r="AD177" s="1547"/>
      <c r="AE177" s="1547"/>
      <c r="AF177" s="1547"/>
      <c r="AG177" s="1547"/>
      <c r="AH177" s="1547"/>
      <c r="AI177" s="1598"/>
      <c r="AJ177" s="1598"/>
      <c r="AK177" s="1603"/>
      <c r="AL177" s="1603"/>
      <c r="AM177" s="1591"/>
      <c r="AN177" s="1591"/>
      <c r="AO177" s="1591"/>
      <c r="AP177" s="1547"/>
      <c r="AQ177" s="1547"/>
      <c r="AR177" s="1547"/>
      <c r="AS177" s="1547"/>
      <c r="AT177" s="1547"/>
      <c r="AU177" s="1547"/>
      <c r="AV177" s="1547"/>
      <c r="AW177" s="1547"/>
      <c r="AX177" s="1547"/>
      <c r="AY177" s="1547"/>
      <c r="AZ177" s="1547"/>
      <c r="BA177" s="1547"/>
      <c r="BB177" s="1574"/>
      <c r="BE177" s="1607"/>
      <c r="BF177" s="1602"/>
      <c r="BG177" s="1607"/>
      <c r="BH177" s="1607"/>
      <c r="BI177" s="1607"/>
      <c r="BJ177" s="1607"/>
    </row>
    <row r="178" spans="1:62" s="954" customFormat="1" ht="17.25" customHeight="1" x14ac:dyDescent="0.25">
      <c r="A178" s="2248"/>
      <c r="B178" s="947" t="s">
        <v>1972</v>
      </c>
      <c r="C178" s="990" t="s">
        <v>92</v>
      </c>
      <c r="D178" s="997" t="s">
        <v>255</v>
      </c>
      <c r="E178" s="135">
        <v>30</v>
      </c>
      <c r="F178" s="135">
        <v>30</v>
      </c>
      <c r="G178" s="135"/>
      <c r="H178" s="968" t="s">
        <v>314</v>
      </c>
      <c r="I178" s="135" t="s">
        <v>211</v>
      </c>
      <c r="J178" s="135"/>
      <c r="K178" s="952"/>
      <c r="L178" s="952"/>
      <c r="M178" s="952"/>
      <c r="N178" s="965">
        <v>8</v>
      </c>
      <c r="O178" s="965">
        <v>8</v>
      </c>
      <c r="P178" s="965">
        <v>8</v>
      </c>
      <c r="Q178" s="965">
        <v>6</v>
      </c>
      <c r="R178" s="965"/>
      <c r="S178" s="965"/>
      <c r="T178" s="965"/>
      <c r="U178" s="965"/>
      <c r="V178" s="965"/>
      <c r="W178" s="965"/>
      <c r="X178" s="965"/>
      <c r="Y178" s="965"/>
      <c r="Z178" s="965"/>
      <c r="AA178" s="965"/>
      <c r="AB178" s="965"/>
      <c r="AC178" s="965"/>
      <c r="AD178" s="965"/>
      <c r="AE178" s="965"/>
      <c r="AF178" s="965"/>
      <c r="AG178" s="965"/>
      <c r="AH178" s="965"/>
      <c r="AI178" s="965"/>
      <c r="AJ178" s="965"/>
      <c r="AK178" s="966"/>
      <c r="AL178" s="966"/>
      <c r="AM178" s="965"/>
      <c r="AO178" s="965"/>
      <c r="AP178" s="965"/>
      <c r="AQ178" s="965"/>
      <c r="AR178" s="965"/>
      <c r="AS178" s="965"/>
      <c r="AT178" s="965"/>
      <c r="AU178" s="965"/>
      <c r="AV178" s="965"/>
      <c r="AW178" s="965"/>
      <c r="AX178" s="965"/>
      <c r="AY178" s="965"/>
      <c r="AZ178" s="965"/>
      <c r="BA178" s="965"/>
      <c r="BB178" s="965"/>
      <c r="BC178" s="965"/>
      <c r="BD178" s="965"/>
      <c r="BE178" s="966"/>
      <c r="BF178" s="991"/>
      <c r="BG178" s="991"/>
      <c r="BH178" s="991"/>
      <c r="BI178" s="991"/>
      <c r="BJ178" s="991"/>
    </row>
    <row r="179" spans="1:62" s="954" customFormat="1" ht="17.25" customHeight="1" x14ac:dyDescent="0.25">
      <c r="A179" s="2248"/>
      <c r="B179" s="947" t="s">
        <v>1972</v>
      </c>
      <c r="C179" s="990" t="s">
        <v>94</v>
      </c>
      <c r="D179" s="997" t="s">
        <v>853</v>
      </c>
      <c r="E179" s="135">
        <v>45</v>
      </c>
      <c r="F179" s="135">
        <v>45</v>
      </c>
      <c r="G179" s="135"/>
      <c r="H179" s="968" t="s">
        <v>314</v>
      </c>
      <c r="I179" s="135" t="s">
        <v>211</v>
      </c>
      <c r="J179" s="135"/>
      <c r="K179" s="952"/>
      <c r="L179" s="952"/>
      <c r="M179" s="952"/>
      <c r="N179" s="965"/>
      <c r="O179" s="965"/>
      <c r="P179" s="965"/>
      <c r="Q179" s="965"/>
      <c r="R179" s="965">
        <v>8</v>
      </c>
      <c r="S179" s="965">
        <v>8</v>
      </c>
      <c r="T179" s="965">
        <v>8</v>
      </c>
      <c r="U179" s="965">
        <v>8</v>
      </c>
      <c r="V179" s="965">
        <v>8</v>
      </c>
      <c r="W179" s="965">
        <v>5</v>
      </c>
      <c r="X179" s="965"/>
      <c r="Y179" s="965"/>
      <c r="Z179" s="965"/>
      <c r="AA179" s="965"/>
      <c r="AB179" s="965"/>
      <c r="AC179" s="965"/>
      <c r="AD179" s="965"/>
      <c r="AE179" s="965"/>
      <c r="AF179" s="965"/>
      <c r="AG179" s="965"/>
      <c r="AH179" s="965"/>
      <c r="AI179" s="965"/>
      <c r="AJ179" s="965"/>
      <c r="AK179" s="966"/>
      <c r="AL179" s="966"/>
      <c r="AM179" s="965"/>
      <c r="AN179" s="965"/>
      <c r="AO179" s="965"/>
      <c r="AP179" s="965"/>
      <c r="AQ179" s="965"/>
      <c r="AR179" s="965"/>
      <c r="AS179" s="965"/>
      <c r="AT179" s="965"/>
      <c r="AU179" s="965"/>
      <c r="AV179" s="965"/>
      <c r="AW179" s="965"/>
      <c r="AX179" s="965"/>
      <c r="AY179" s="965"/>
      <c r="AZ179" s="965"/>
      <c r="BA179" s="965"/>
      <c r="BB179" s="965"/>
      <c r="BC179" s="965"/>
      <c r="BD179" s="965"/>
      <c r="BE179" s="966"/>
      <c r="BF179" s="991"/>
      <c r="BG179" s="991"/>
      <c r="BH179" s="991"/>
      <c r="BI179" s="991"/>
      <c r="BJ179" s="991"/>
    </row>
    <row r="180" spans="1:62" s="954" customFormat="1" ht="17.25" customHeight="1" x14ac:dyDescent="0.25">
      <c r="A180" s="2248"/>
      <c r="B180" s="947" t="s">
        <v>1972</v>
      </c>
      <c r="C180" s="990" t="s">
        <v>95</v>
      </c>
      <c r="D180" s="997" t="s">
        <v>854</v>
      </c>
      <c r="E180" s="135">
        <v>30</v>
      </c>
      <c r="F180" s="135">
        <v>30</v>
      </c>
      <c r="G180" s="135"/>
      <c r="H180" s="968" t="s">
        <v>1929</v>
      </c>
      <c r="I180" s="135" t="s">
        <v>206</v>
      </c>
      <c r="J180" s="135"/>
      <c r="K180" s="952"/>
      <c r="L180" s="952"/>
      <c r="M180" s="952"/>
      <c r="N180" s="965"/>
      <c r="O180" s="965"/>
      <c r="P180" s="965"/>
      <c r="Q180" s="965"/>
      <c r="R180" s="965"/>
      <c r="S180" s="965"/>
      <c r="T180" s="965"/>
      <c r="U180" s="965"/>
      <c r="V180" s="965"/>
      <c r="W180" s="965"/>
      <c r="X180" s="965">
        <v>8</v>
      </c>
      <c r="Y180" s="965">
        <v>8</v>
      </c>
      <c r="Z180" s="965">
        <v>8</v>
      </c>
      <c r="AA180" s="965">
        <v>6</v>
      </c>
      <c r="AB180" s="965"/>
      <c r="AC180" s="965"/>
      <c r="AD180" s="965"/>
      <c r="AE180" s="965"/>
      <c r="AF180" s="965"/>
      <c r="AG180" s="965"/>
      <c r="AH180" s="965"/>
      <c r="AI180" s="965"/>
      <c r="AJ180" s="965"/>
      <c r="AK180" s="966"/>
      <c r="AL180" s="966"/>
      <c r="AM180" s="965"/>
      <c r="AN180" s="965"/>
      <c r="AO180" s="965"/>
      <c r="AP180" s="965"/>
      <c r="AQ180" s="965"/>
      <c r="AR180" s="965"/>
      <c r="AS180" s="965"/>
      <c r="AT180" s="965"/>
      <c r="AU180" s="965"/>
      <c r="AV180" s="965"/>
      <c r="AW180" s="965"/>
      <c r="AX180" s="965"/>
      <c r="AY180" s="965"/>
      <c r="AZ180" s="965"/>
      <c r="BA180" s="965"/>
      <c r="BB180" s="965"/>
      <c r="BC180" s="965"/>
      <c r="BD180" s="965"/>
      <c r="BE180" s="966"/>
      <c r="BF180" s="991"/>
      <c r="BG180" s="991"/>
      <c r="BH180" s="991"/>
      <c r="BI180" s="991"/>
      <c r="BJ180" s="991"/>
    </row>
    <row r="181" spans="1:62" s="954" customFormat="1" ht="17.25" customHeight="1" x14ac:dyDescent="0.25">
      <c r="A181" s="2248"/>
      <c r="B181" s="947" t="s">
        <v>1972</v>
      </c>
      <c r="C181" s="990" t="s">
        <v>96</v>
      </c>
      <c r="D181" s="997" t="s">
        <v>1947</v>
      </c>
      <c r="E181" s="135">
        <v>30</v>
      </c>
      <c r="F181" s="135">
        <v>30</v>
      </c>
      <c r="G181" s="135"/>
      <c r="H181" s="968" t="s">
        <v>1929</v>
      </c>
      <c r="I181" s="135" t="s">
        <v>206</v>
      </c>
      <c r="J181" s="135"/>
      <c r="K181" s="952"/>
      <c r="L181" s="952"/>
      <c r="M181" s="952"/>
      <c r="N181" s="965"/>
      <c r="O181" s="965"/>
      <c r="P181" s="965"/>
      <c r="Q181" s="965"/>
      <c r="R181" s="965"/>
      <c r="S181" s="965"/>
      <c r="T181" s="965"/>
      <c r="U181" s="965"/>
      <c r="V181" s="965"/>
      <c r="W181" s="965"/>
      <c r="X181" s="965"/>
      <c r="Y181" s="965"/>
      <c r="Z181" s="965"/>
      <c r="AA181" s="965"/>
      <c r="AB181" s="965">
        <v>8</v>
      </c>
      <c r="AC181" s="965">
        <v>8</v>
      </c>
      <c r="AD181" s="965">
        <v>8</v>
      </c>
      <c r="AE181" s="965">
        <v>6</v>
      </c>
      <c r="AF181" s="965"/>
      <c r="AG181" s="965"/>
      <c r="AH181" s="965"/>
      <c r="AI181" s="965"/>
      <c r="AJ181" s="965"/>
      <c r="AK181" s="966"/>
      <c r="AL181" s="966"/>
      <c r="AM181" s="965"/>
      <c r="AN181" s="965"/>
      <c r="AO181" s="965"/>
      <c r="AP181" s="965"/>
      <c r="AQ181" s="965"/>
      <c r="AR181" s="965"/>
      <c r="AS181" s="965"/>
      <c r="AT181" s="965"/>
      <c r="AU181" s="965"/>
      <c r="AV181" s="965"/>
      <c r="AW181" s="965"/>
      <c r="AX181" s="965"/>
      <c r="AY181" s="965"/>
      <c r="AZ181" s="965"/>
      <c r="BA181" s="965"/>
      <c r="BB181" s="965"/>
      <c r="BC181" s="965"/>
      <c r="BD181" s="965"/>
      <c r="BE181" s="966"/>
      <c r="BF181" s="991"/>
      <c r="BG181" s="991"/>
      <c r="BH181" s="991"/>
      <c r="BI181" s="991"/>
      <c r="BJ181" s="991"/>
    </row>
    <row r="182" spans="1:62" s="954" customFormat="1" ht="17.25" customHeight="1" x14ac:dyDescent="0.25">
      <c r="A182" s="2248"/>
      <c r="B182" s="947" t="s">
        <v>1972</v>
      </c>
      <c r="C182" s="990" t="s">
        <v>97</v>
      </c>
      <c r="D182" s="997" t="s">
        <v>243</v>
      </c>
      <c r="E182" s="135">
        <v>45</v>
      </c>
      <c r="F182" s="135">
        <v>45</v>
      </c>
      <c r="G182" s="135"/>
      <c r="H182" s="968" t="s">
        <v>1966</v>
      </c>
      <c r="I182" s="135" t="s">
        <v>229</v>
      </c>
      <c r="J182" s="135"/>
      <c r="K182" s="952"/>
      <c r="L182" s="952"/>
      <c r="M182" s="952"/>
      <c r="N182" s="965"/>
      <c r="O182" s="965"/>
      <c r="P182" s="965"/>
      <c r="Q182" s="965"/>
      <c r="R182" s="965"/>
      <c r="S182" s="965"/>
      <c r="T182" s="965"/>
      <c r="U182" s="965"/>
      <c r="V182" s="965"/>
      <c r="W182" s="965"/>
      <c r="X182" s="965"/>
      <c r="Y182" s="965"/>
      <c r="Z182" s="965"/>
      <c r="AA182" s="965"/>
      <c r="AB182" s="965"/>
      <c r="AC182" s="965"/>
      <c r="AD182" s="965"/>
      <c r="AE182" s="965">
        <v>8</v>
      </c>
      <c r="AF182" s="965">
        <v>8</v>
      </c>
      <c r="AG182" s="965">
        <v>8</v>
      </c>
      <c r="AH182" s="965">
        <v>8</v>
      </c>
      <c r="AI182" s="965">
        <v>8</v>
      </c>
      <c r="AJ182" s="965">
        <v>5</v>
      </c>
      <c r="AK182" s="966"/>
      <c r="AL182" s="966"/>
      <c r="AM182" s="965"/>
      <c r="AN182" s="965"/>
      <c r="AO182" s="965"/>
      <c r="AP182" s="965"/>
      <c r="AQ182" s="965"/>
      <c r="AR182" s="965"/>
      <c r="AS182" s="965"/>
      <c r="AT182" s="965"/>
      <c r="AU182" s="965"/>
      <c r="AV182" s="965"/>
      <c r="AW182" s="965"/>
      <c r="AX182" s="965"/>
      <c r="AY182" s="965"/>
      <c r="AZ182" s="965"/>
      <c r="BA182" s="965"/>
      <c r="BB182" s="965"/>
      <c r="BC182" s="965"/>
      <c r="BD182" s="965"/>
      <c r="BE182" s="966"/>
      <c r="BF182" s="991"/>
      <c r="BG182" s="991"/>
      <c r="BH182" s="991"/>
      <c r="BI182" s="991"/>
      <c r="BJ182" s="991"/>
    </row>
    <row r="183" spans="1:62" s="954" customFormat="1" ht="17.25" customHeight="1" x14ac:dyDescent="0.25">
      <c r="A183" s="2248"/>
      <c r="B183" s="947" t="s">
        <v>1972</v>
      </c>
      <c r="C183" s="990" t="s">
        <v>69</v>
      </c>
      <c r="D183" s="997" t="s">
        <v>256</v>
      </c>
      <c r="E183" s="135">
        <v>30</v>
      </c>
      <c r="F183" s="135">
        <v>30</v>
      </c>
      <c r="G183" s="135"/>
      <c r="H183" s="968" t="s">
        <v>313</v>
      </c>
      <c r="I183" s="135" t="s">
        <v>234</v>
      </c>
      <c r="J183" s="135"/>
      <c r="K183" s="952">
        <v>8</v>
      </c>
      <c r="L183" s="952">
        <v>8</v>
      </c>
      <c r="M183" s="952">
        <v>8</v>
      </c>
      <c r="N183" s="965">
        <v>6</v>
      </c>
      <c r="O183" s="965"/>
      <c r="P183" s="965"/>
      <c r="Q183" s="965"/>
      <c r="R183" s="965"/>
      <c r="S183" s="965"/>
      <c r="T183" s="965"/>
      <c r="U183" s="965"/>
      <c r="V183" s="965"/>
      <c r="W183" s="965"/>
      <c r="X183" s="965"/>
      <c r="Y183" s="965"/>
      <c r="Z183" s="965"/>
      <c r="AA183" s="965"/>
      <c r="AB183" s="965"/>
      <c r="AC183" s="965"/>
      <c r="AD183" s="965"/>
      <c r="AE183" s="965"/>
      <c r="AF183" s="965"/>
      <c r="AG183" s="965"/>
      <c r="AH183" s="965"/>
      <c r="AI183" s="965"/>
      <c r="AJ183" s="965"/>
      <c r="AK183" s="966"/>
      <c r="AL183" s="966"/>
      <c r="AM183" s="965"/>
      <c r="AN183" s="965"/>
      <c r="AO183" s="965"/>
      <c r="AP183" s="965"/>
      <c r="AQ183" s="965"/>
      <c r="AR183" s="965"/>
      <c r="AS183" s="965"/>
      <c r="AT183" s="965"/>
      <c r="AU183" s="965"/>
      <c r="AV183" s="965"/>
      <c r="AW183" s="965"/>
      <c r="AX183" s="965"/>
      <c r="AY183" s="965"/>
      <c r="AZ183" s="965"/>
      <c r="BA183" s="965"/>
      <c r="BB183" s="965"/>
      <c r="BC183" s="965"/>
      <c r="BD183" s="965"/>
      <c r="BE183" s="966"/>
      <c r="BF183" s="991"/>
      <c r="BG183" s="991"/>
      <c r="BH183" s="991"/>
      <c r="BI183" s="991"/>
      <c r="BJ183" s="991"/>
    </row>
    <row r="184" spans="1:62" s="954" customFormat="1" ht="17.25" customHeight="1" x14ac:dyDescent="0.25">
      <c r="A184" s="2248"/>
      <c r="B184" s="947" t="s">
        <v>1972</v>
      </c>
      <c r="C184" s="990" t="s">
        <v>47</v>
      </c>
      <c r="D184" s="997" t="s">
        <v>890</v>
      </c>
      <c r="E184" s="135">
        <v>120</v>
      </c>
      <c r="F184" s="135">
        <v>120</v>
      </c>
      <c r="G184" s="135" t="s">
        <v>2004</v>
      </c>
      <c r="H184" s="968" t="s">
        <v>1969</v>
      </c>
      <c r="I184" s="135" t="s">
        <v>1970</v>
      </c>
      <c r="J184" s="135"/>
      <c r="K184" s="952"/>
      <c r="L184" s="952"/>
      <c r="M184" s="952"/>
      <c r="N184" s="965"/>
      <c r="O184" s="965"/>
      <c r="P184" s="965"/>
      <c r="Q184" s="965"/>
      <c r="R184" s="965">
        <v>16</v>
      </c>
      <c r="S184" s="965">
        <v>16</v>
      </c>
      <c r="T184" s="965">
        <v>16</v>
      </c>
      <c r="U184" s="965">
        <v>16</v>
      </c>
      <c r="V184" s="965">
        <v>16</v>
      </c>
      <c r="W184" s="965">
        <v>16</v>
      </c>
      <c r="X184" s="965">
        <v>16</v>
      </c>
      <c r="Y184" s="965">
        <v>8</v>
      </c>
      <c r="Z184" s="965"/>
      <c r="AA184" s="965"/>
      <c r="AB184" s="965"/>
      <c r="AC184" s="965"/>
      <c r="AD184" s="965"/>
      <c r="AE184" s="965"/>
      <c r="AF184" s="965"/>
      <c r="AG184" s="965"/>
      <c r="AH184" s="965"/>
      <c r="AI184" s="965"/>
      <c r="AJ184" s="965"/>
      <c r="AK184" s="966"/>
      <c r="AL184" s="966"/>
      <c r="AM184" s="965"/>
      <c r="AN184" s="965"/>
      <c r="AO184" s="965"/>
      <c r="AP184" s="965"/>
      <c r="AQ184" s="965"/>
      <c r="AR184" s="965"/>
      <c r="AS184" s="965"/>
      <c r="AT184" s="965"/>
      <c r="AU184" s="965"/>
      <c r="AV184" s="965"/>
      <c r="AW184" s="965"/>
      <c r="AX184" s="965"/>
      <c r="AY184" s="965"/>
      <c r="AZ184" s="965"/>
      <c r="BA184" s="965"/>
      <c r="BB184" s="965"/>
      <c r="BC184" s="965"/>
      <c r="BD184" s="965"/>
      <c r="BE184" s="966"/>
      <c r="BF184" s="991"/>
      <c r="BG184" s="991"/>
      <c r="BH184" s="991"/>
      <c r="BI184" s="991"/>
      <c r="BJ184" s="991"/>
    </row>
    <row r="185" spans="1:62" s="954" customFormat="1" ht="17.25" customHeight="1" x14ac:dyDescent="0.25">
      <c r="A185" s="2248"/>
      <c r="B185" s="947" t="s">
        <v>1972</v>
      </c>
      <c r="C185" s="990" t="s">
        <v>49</v>
      </c>
      <c r="D185" s="997" t="s">
        <v>858</v>
      </c>
      <c r="E185" s="135">
        <v>120</v>
      </c>
      <c r="F185" s="135">
        <v>120</v>
      </c>
      <c r="G185" s="135" t="s">
        <v>2004</v>
      </c>
      <c r="H185" s="968" t="s">
        <v>304</v>
      </c>
      <c r="I185" s="135" t="s">
        <v>189</v>
      </c>
      <c r="J185" s="135"/>
      <c r="K185" s="952"/>
      <c r="L185" s="952"/>
      <c r="M185" s="952"/>
      <c r="N185" s="965"/>
      <c r="O185" s="965"/>
      <c r="P185" s="965"/>
      <c r="Q185" s="965"/>
      <c r="R185" s="965"/>
      <c r="S185" s="965"/>
      <c r="T185" s="965"/>
      <c r="U185" s="965"/>
      <c r="V185" s="965"/>
      <c r="W185" s="965"/>
      <c r="X185" s="965"/>
      <c r="Y185" s="965"/>
      <c r="Z185" s="965">
        <v>16</v>
      </c>
      <c r="AA185" s="965">
        <v>16</v>
      </c>
      <c r="AB185" s="965">
        <v>16</v>
      </c>
      <c r="AC185" s="965">
        <v>16</v>
      </c>
      <c r="AD185" s="965">
        <v>16</v>
      </c>
      <c r="AE185" s="965">
        <v>16</v>
      </c>
      <c r="AF185" s="965">
        <v>16</v>
      </c>
      <c r="AG185" s="965">
        <v>8</v>
      </c>
      <c r="AH185" s="965"/>
      <c r="AI185" s="965"/>
      <c r="AJ185" s="965"/>
      <c r="AK185" s="966"/>
      <c r="AL185" s="966"/>
      <c r="AM185" s="965"/>
      <c r="AN185" s="965"/>
      <c r="AO185" s="965"/>
      <c r="AP185" s="965"/>
      <c r="AQ185" s="965"/>
      <c r="AR185" s="965"/>
      <c r="AS185" s="965"/>
      <c r="AT185" s="965"/>
      <c r="AU185" s="965"/>
      <c r="AV185" s="965"/>
      <c r="AW185" s="965"/>
      <c r="AX185" s="965"/>
      <c r="AY185" s="965"/>
      <c r="AZ185" s="965"/>
      <c r="BA185" s="965"/>
      <c r="BB185" s="965"/>
      <c r="BC185" s="965"/>
      <c r="BD185" s="965"/>
      <c r="BE185" s="966"/>
      <c r="BF185" s="991"/>
      <c r="BG185" s="991"/>
      <c r="BH185" s="991"/>
      <c r="BI185" s="991"/>
      <c r="BJ185" s="991"/>
    </row>
    <row r="186" spans="1:62" s="954" customFormat="1" ht="17.25" customHeight="1" x14ac:dyDescent="0.25">
      <c r="A186" s="2248"/>
      <c r="B186" s="947" t="s">
        <v>1972</v>
      </c>
      <c r="C186" s="990" t="s">
        <v>50</v>
      </c>
      <c r="D186" s="997" t="s">
        <v>859</v>
      </c>
      <c r="E186" s="135">
        <v>300</v>
      </c>
      <c r="F186" s="135">
        <v>300</v>
      </c>
      <c r="G186" s="135" t="s">
        <v>2004</v>
      </c>
      <c r="H186" s="968" t="s">
        <v>312</v>
      </c>
      <c r="I186" s="135" t="s">
        <v>221</v>
      </c>
      <c r="J186" s="135"/>
      <c r="K186" s="952"/>
      <c r="L186" s="952"/>
      <c r="M186" s="952"/>
      <c r="N186" s="965"/>
      <c r="O186" s="965"/>
      <c r="P186" s="965"/>
      <c r="Q186" s="965"/>
      <c r="R186" s="965"/>
      <c r="S186" s="965"/>
      <c r="T186" s="965"/>
      <c r="U186" s="965"/>
      <c r="V186" s="965"/>
      <c r="W186" s="965"/>
      <c r="X186" s="965"/>
      <c r="Y186" s="965"/>
      <c r="Z186" s="965"/>
      <c r="AA186" s="965"/>
      <c r="AB186" s="965"/>
      <c r="AC186" s="965"/>
      <c r="AD186" s="965"/>
      <c r="AE186" s="965"/>
      <c r="AF186" s="965"/>
      <c r="AG186" s="965"/>
      <c r="AH186" s="965">
        <v>16</v>
      </c>
      <c r="AI186" s="965">
        <v>16</v>
      </c>
      <c r="AJ186" s="965">
        <v>16</v>
      </c>
      <c r="AK186" s="966"/>
      <c r="AL186" s="966"/>
      <c r="AM186" s="965">
        <v>24</v>
      </c>
      <c r="AN186" s="965">
        <v>24</v>
      </c>
      <c r="AO186" s="965">
        <v>24</v>
      </c>
      <c r="AP186" s="965">
        <v>24</v>
      </c>
      <c r="AQ186" s="965">
        <v>24</v>
      </c>
      <c r="AR186" s="965">
        <v>24</v>
      </c>
      <c r="AS186" s="965">
        <v>24</v>
      </c>
      <c r="AT186" s="965">
        <v>24</v>
      </c>
      <c r="AU186" s="965">
        <v>24</v>
      </c>
      <c r="AV186" s="965">
        <v>24</v>
      </c>
      <c r="AW186" s="965">
        <v>12</v>
      </c>
      <c r="AX186" s="965"/>
      <c r="AY186" s="965"/>
      <c r="AZ186" s="965"/>
      <c r="BA186" s="965"/>
      <c r="BB186" s="965"/>
      <c r="BC186" s="965"/>
      <c r="BD186" s="965"/>
      <c r="BE186" s="966"/>
      <c r="BF186" s="991"/>
      <c r="BG186" s="991"/>
      <c r="BH186" s="991"/>
      <c r="BI186" s="991"/>
      <c r="BJ186" s="991"/>
    </row>
    <row r="187" spans="1:62" s="954" customFormat="1" ht="17.25" customHeight="1" x14ac:dyDescent="0.25">
      <c r="A187" s="2248"/>
      <c r="B187" s="947" t="s">
        <v>1972</v>
      </c>
      <c r="C187" s="990" t="s">
        <v>68</v>
      </c>
      <c r="D187" s="997" t="s">
        <v>245</v>
      </c>
      <c r="E187" s="135">
        <v>180</v>
      </c>
      <c r="F187" s="135">
        <v>180</v>
      </c>
      <c r="G187" s="135" t="s">
        <v>2004</v>
      </c>
      <c r="H187" s="968" t="s">
        <v>1973</v>
      </c>
      <c r="I187" s="135" t="s">
        <v>200</v>
      </c>
      <c r="J187" s="135"/>
      <c r="K187" s="952"/>
      <c r="L187" s="952"/>
      <c r="M187" s="952"/>
      <c r="N187" s="965"/>
      <c r="O187" s="965"/>
      <c r="P187" s="965"/>
      <c r="Q187" s="965"/>
      <c r="R187" s="965"/>
      <c r="S187" s="965"/>
      <c r="T187" s="965"/>
      <c r="U187" s="965"/>
      <c r="V187" s="965"/>
      <c r="W187" s="965"/>
      <c r="X187" s="965"/>
      <c r="Y187" s="965"/>
      <c r="Z187" s="965"/>
      <c r="AA187" s="965"/>
      <c r="AB187" s="965"/>
      <c r="AC187" s="965"/>
      <c r="AD187" s="965"/>
      <c r="AE187" s="965"/>
      <c r="AF187" s="965"/>
      <c r="AG187" s="965"/>
      <c r="AH187" s="965"/>
      <c r="AI187" s="965"/>
      <c r="AJ187" s="965"/>
      <c r="AK187" s="966"/>
      <c r="AL187" s="966"/>
      <c r="AM187" s="965"/>
      <c r="AN187" s="965"/>
      <c r="AO187" s="965"/>
      <c r="AP187" s="965"/>
      <c r="AQ187" s="965"/>
      <c r="AR187" s="965"/>
      <c r="AS187" s="965"/>
      <c r="AT187" s="965"/>
      <c r="AU187" s="965">
        <v>12</v>
      </c>
      <c r="AV187" s="965">
        <v>16</v>
      </c>
      <c r="AW187" s="965">
        <v>16</v>
      </c>
      <c r="AX187" s="965">
        <v>16</v>
      </c>
      <c r="AY187" s="965">
        <v>24</v>
      </c>
      <c r="AZ187" s="965">
        <v>24</v>
      </c>
      <c r="BA187" s="965">
        <v>24</v>
      </c>
      <c r="BB187" s="965">
        <v>16</v>
      </c>
      <c r="BC187" s="965">
        <v>16</v>
      </c>
      <c r="BD187" s="971">
        <v>16</v>
      </c>
      <c r="BE187" s="1608"/>
      <c r="BF187" s="1608"/>
      <c r="BG187" s="991"/>
      <c r="BH187" s="991"/>
      <c r="BI187" s="991"/>
      <c r="BJ187" s="991"/>
    </row>
    <row r="188" spans="1:62" s="984" customFormat="1" ht="24" customHeight="1" x14ac:dyDescent="0.2">
      <c r="A188" s="2249"/>
      <c r="B188" s="978" t="s">
        <v>2010</v>
      </c>
      <c r="C188" s="979"/>
      <c r="D188" s="979" t="s">
        <v>843</v>
      </c>
      <c r="E188" s="979">
        <f>SUM(E172:E187)</f>
        <v>1200</v>
      </c>
      <c r="F188" s="979">
        <f>SUM(F172:F187)</f>
        <v>1188</v>
      </c>
      <c r="G188" s="979"/>
      <c r="H188" s="980"/>
      <c r="I188" s="980"/>
      <c r="J188" s="980"/>
      <c r="K188" s="981">
        <f>SUM(K172:K187)</f>
        <v>31</v>
      </c>
      <c r="L188" s="981">
        <f>SUM(L172:L187)</f>
        <v>25</v>
      </c>
      <c r="M188" s="981">
        <f t="shared" ref="M188:BJ188" si="109">SUM(M172:M187)</f>
        <v>28</v>
      </c>
      <c r="N188" s="981">
        <f t="shared" si="109"/>
        <v>34</v>
      </c>
      <c r="O188" s="981">
        <f t="shared" si="109"/>
        <v>36</v>
      </c>
      <c r="P188" s="981">
        <f t="shared" si="109"/>
        <v>33</v>
      </c>
      <c r="Q188" s="981">
        <f t="shared" si="109"/>
        <v>20</v>
      </c>
      <c r="R188" s="981">
        <f t="shared" si="109"/>
        <v>32</v>
      </c>
      <c r="S188" s="981">
        <f t="shared" si="109"/>
        <v>32</v>
      </c>
      <c r="T188" s="981">
        <f t="shared" si="109"/>
        <v>32</v>
      </c>
      <c r="U188" s="981">
        <f t="shared" si="109"/>
        <v>44</v>
      </c>
      <c r="V188" s="981">
        <f t="shared" si="109"/>
        <v>44</v>
      </c>
      <c r="W188" s="981">
        <f t="shared" si="109"/>
        <v>41</v>
      </c>
      <c r="X188" s="981">
        <f t="shared" si="109"/>
        <v>41</v>
      </c>
      <c r="Y188" s="981">
        <f t="shared" si="109"/>
        <v>24</v>
      </c>
      <c r="Z188" s="981">
        <f t="shared" si="109"/>
        <v>26</v>
      </c>
      <c r="AA188" s="981">
        <f t="shared" si="109"/>
        <v>22</v>
      </c>
      <c r="AB188" s="981">
        <f t="shared" si="109"/>
        <v>24</v>
      </c>
      <c r="AC188" s="981">
        <f t="shared" si="109"/>
        <v>24</v>
      </c>
      <c r="AD188" s="981">
        <f t="shared" si="109"/>
        <v>24</v>
      </c>
      <c r="AE188" s="981">
        <f t="shared" si="109"/>
        <v>30</v>
      </c>
      <c r="AF188" s="981">
        <f t="shared" si="109"/>
        <v>24</v>
      </c>
      <c r="AG188" s="981">
        <f t="shared" si="109"/>
        <v>16</v>
      </c>
      <c r="AH188" s="981">
        <f t="shared" si="109"/>
        <v>24</v>
      </c>
      <c r="AI188" s="981">
        <f t="shared" si="109"/>
        <v>24</v>
      </c>
      <c r="AJ188" s="981">
        <f t="shared" si="109"/>
        <v>21</v>
      </c>
      <c r="AK188" s="981">
        <f t="shared" si="109"/>
        <v>0</v>
      </c>
      <c r="AL188" s="981">
        <f t="shared" si="109"/>
        <v>0</v>
      </c>
      <c r="AM188" s="981">
        <f t="shared" si="109"/>
        <v>24</v>
      </c>
      <c r="AN188" s="981">
        <f t="shared" si="109"/>
        <v>24</v>
      </c>
      <c r="AO188" s="981">
        <f t="shared" si="109"/>
        <v>24</v>
      </c>
      <c r="AP188" s="981">
        <f t="shared" si="109"/>
        <v>24</v>
      </c>
      <c r="AQ188" s="981">
        <f t="shared" si="109"/>
        <v>24</v>
      </c>
      <c r="AR188" s="981">
        <f t="shared" si="109"/>
        <v>24</v>
      </c>
      <c r="AS188" s="981">
        <f t="shared" si="109"/>
        <v>24</v>
      </c>
      <c r="AT188" s="981">
        <f t="shared" si="109"/>
        <v>24</v>
      </c>
      <c r="AU188" s="981">
        <f t="shared" si="109"/>
        <v>36</v>
      </c>
      <c r="AV188" s="981">
        <f t="shared" si="109"/>
        <v>40</v>
      </c>
      <c r="AW188" s="981">
        <f t="shared" si="109"/>
        <v>28</v>
      </c>
      <c r="AX188" s="981">
        <f t="shared" si="109"/>
        <v>16</v>
      </c>
      <c r="AY188" s="981">
        <f t="shared" si="109"/>
        <v>24</v>
      </c>
      <c r="AZ188" s="981">
        <f t="shared" si="109"/>
        <v>24</v>
      </c>
      <c r="BA188" s="981">
        <f t="shared" si="109"/>
        <v>24</v>
      </c>
      <c r="BB188" s="981">
        <f t="shared" si="109"/>
        <v>16</v>
      </c>
      <c r="BC188" s="981">
        <f t="shared" si="109"/>
        <v>16</v>
      </c>
      <c r="BD188" s="981">
        <f t="shared" si="109"/>
        <v>16</v>
      </c>
      <c r="BE188" s="981">
        <f t="shared" si="109"/>
        <v>0</v>
      </c>
      <c r="BF188" s="981">
        <f t="shared" si="109"/>
        <v>0</v>
      </c>
      <c r="BG188" s="981">
        <f t="shared" si="109"/>
        <v>0</v>
      </c>
      <c r="BH188" s="981">
        <f t="shared" si="109"/>
        <v>0</v>
      </c>
      <c r="BI188" s="981">
        <f t="shared" si="109"/>
        <v>0</v>
      </c>
      <c r="BJ188" s="981">
        <f t="shared" si="109"/>
        <v>0</v>
      </c>
    </row>
    <row r="189" spans="1:62" s="1548" customFormat="1" ht="15" x14ac:dyDescent="0.25">
      <c r="A189" s="2247">
        <v>17</v>
      </c>
      <c r="B189" s="947" t="s">
        <v>1974</v>
      </c>
      <c r="C189" s="1537" t="s">
        <v>157</v>
      </c>
      <c r="D189" s="1590" t="s">
        <v>124</v>
      </c>
      <c r="E189" s="1537">
        <f>SUM(K189:BC189)</f>
        <v>45</v>
      </c>
      <c r="F189" s="1547">
        <v>45</v>
      </c>
      <c r="G189" s="1547"/>
      <c r="H189" s="1536" t="s">
        <v>2220</v>
      </c>
      <c r="I189" s="754" t="s">
        <v>130</v>
      </c>
      <c r="J189" s="754"/>
      <c r="K189" s="1547"/>
      <c r="L189" s="1547"/>
      <c r="M189" s="1547"/>
      <c r="N189" s="1547"/>
      <c r="O189" s="1547"/>
      <c r="P189" s="1529">
        <v>8</v>
      </c>
      <c r="Q189" s="1529">
        <v>8</v>
      </c>
      <c r="R189" s="1529">
        <v>8</v>
      </c>
      <c r="S189" s="1529">
        <v>8</v>
      </c>
      <c r="T189" s="1529">
        <v>8</v>
      </c>
      <c r="U189" s="1547">
        <v>5</v>
      </c>
      <c r="V189" s="1547"/>
      <c r="W189" s="1547"/>
      <c r="X189" s="1591"/>
      <c r="Y189" s="1591"/>
      <c r="Z189" s="1591"/>
      <c r="AA189" s="1547"/>
      <c r="AB189" s="1547"/>
      <c r="AC189" s="1547"/>
      <c r="AD189" s="1547"/>
      <c r="AE189" s="1547"/>
      <c r="AF189" s="1547"/>
      <c r="AG189" s="1547"/>
      <c r="AH189" s="1547"/>
      <c r="AI189" s="1598"/>
      <c r="AJ189" s="1598"/>
      <c r="AK189" s="1603"/>
      <c r="AL189" s="1603"/>
      <c r="AM189" s="1591"/>
      <c r="AN189" s="1591"/>
      <c r="AO189" s="1591"/>
      <c r="AP189" s="1547"/>
      <c r="AQ189" s="1547"/>
      <c r="AR189" s="1547"/>
      <c r="AS189" s="1547"/>
      <c r="AT189" s="1547"/>
      <c r="AU189" s="1547"/>
      <c r="AV189" s="1547"/>
      <c r="AW189" s="1547"/>
      <c r="AX189" s="1547"/>
      <c r="AY189" s="1547"/>
      <c r="AZ189" s="1547"/>
      <c r="BA189" s="1547"/>
      <c r="BB189" s="1574"/>
      <c r="BE189" s="1607"/>
      <c r="BF189" s="1602"/>
      <c r="BG189" s="1607"/>
      <c r="BH189" s="1607"/>
      <c r="BI189" s="1607"/>
      <c r="BJ189" s="1607"/>
    </row>
    <row r="190" spans="1:62" s="1548" customFormat="1" ht="15" x14ac:dyDescent="0.25">
      <c r="A190" s="2248"/>
      <c r="B190" s="947" t="s">
        <v>1974</v>
      </c>
      <c r="C190" s="1537" t="s">
        <v>158</v>
      </c>
      <c r="D190" s="1590" t="s">
        <v>2431</v>
      </c>
      <c r="E190" s="1537">
        <f>SUM(K190:BC190)</f>
        <v>90</v>
      </c>
      <c r="F190" s="1547">
        <v>90</v>
      </c>
      <c r="G190" s="1547"/>
      <c r="H190" s="1536" t="s">
        <v>2434</v>
      </c>
      <c r="I190" s="754" t="s">
        <v>2442</v>
      </c>
      <c r="J190" s="754"/>
      <c r="K190" s="1547"/>
      <c r="L190" s="1547"/>
      <c r="M190" s="1547"/>
      <c r="N190" s="1547"/>
      <c r="O190" s="1547"/>
      <c r="P190" s="1547">
        <v>8</v>
      </c>
      <c r="Q190" s="1547">
        <v>8</v>
      </c>
      <c r="R190" s="1547">
        <v>8</v>
      </c>
      <c r="S190" s="1547">
        <v>8</v>
      </c>
      <c r="T190" s="1547">
        <v>8</v>
      </c>
      <c r="U190" s="1547">
        <v>8</v>
      </c>
      <c r="V190" s="1547">
        <v>8</v>
      </c>
      <c r="W190" s="1547">
        <v>8</v>
      </c>
      <c r="X190" s="1547">
        <v>8</v>
      </c>
      <c r="Y190" s="1547">
        <v>8</v>
      </c>
      <c r="Z190" s="1547">
        <v>8</v>
      </c>
      <c r="AA190" s="1591">
        <v>2</v>
      </c>
      <c r="AB190" s="1547"/>
      <c r="AC190" s="1547"/>
      <c r="AD190" s="1547"/>
      <c r="AE190" s="1547"/>
      <c r="AF190" s="1547"/>
      <c r="AG190" s="1547"/>
      <c r="AH190" s="1547"/>
      <c r="AI190" s="1598"/>
      <c r="AJ190" s="1598"/>
      <c r="AK190" s="1603"/>
      <c r="AL190" s="1603"/>
      <c r="AM190" s="1591"/>
      <c r="AN190" s="1591"/>
      <c r="AO190" s="1591"/>
      <c r="AP190" s="1547"/>
      <c r="AQ190" s="1547"/>
      <c r="AR190" s="1547"/>
      <c r="AS190" s="1547"/>
      <c r="AT190" s="1547"/>
      <c r="AU190" s="1547"/>
      <c r="AV190" s="1547"/>
      <c r="AW190" s="1547"/>
      <c r="AX190" s="1547"/>
      <c r="AY190" s="1547"/>
      <c r="AZ190" s="1547"/>
      <c r="BA190" s="1547"/>
      <c r="BB190" s="1574"/>
      <c r="BE190" s="1607"/>
      <c r="BF190" s="1602"/>
      <c r="BG190" s="1607"/>
      <c r="BH190" s="1607"/>
      <c r="BI190" s="1607"/>
      <c r="BJ190" s="1607"/>
    </row>
    <row r="191" spans="1:62" s="954" customFormat="1" ht="17.25" customHeight="1" x14ac:dyDescent="0.25">
      <c r="A191" s="2248"/>
      <c r="B191" s="947" t="s">
        <v>1974</v>
      </c>
      <c r="C191" s="990" t="s">
        <v>92</v>
      </c>
      <c r="D191" s="997" t="s">
        <v>255</v>
      </c>
      <c r="E191" s="135">
        <v>30</v>
      </c>
      <c r="F191" s="135">
        <v>30</v>
      </c>
      <c r="G191" s="135"/>
      <c r="H191" s="968" t="s">
        <v>314</v>
      </c>
      <c r="I191" s="135" t="s">
        <v>211</v>
      </c>
      <c r="J191" s="135"/>
      <c r="K191" s="952"/>
      <c r="L191" s="952"/>
      <c r="M191" s="952"/>
      <c r="N191" s="965"/>
      <c r="O191" s="965"/>
      <c r="P191" s="965"/>
      <c r="Q191" s="965"/>
      <c r="R191" s="965"/>
      <c r="S191" s="965">
        <v>8</v>
      </c>
      <c r="T191" s="965">
        <v>8</v>
      </c>
      <c r="U191" s="965">
        <v>8</v>
      </c>
      <c r="V191" s="965">
        <v>6</v>
      </c>
      <c r="W191" s="965"/>
      <c r="X191" s="965"/>
      <c r="Y191" s="965"/>
      <c r="Z191" s="965"/>
      <c r="AA191" s="965"/>
      <c r="AB191" s="965"/>
      <c r="AC191" s="965"/>
      <c r="AD191" s="965"/>
      <c r="AE191" s="965"/>
      <c r="AF191" s="965"/>
      <c r="AG191" s="965"/>
      <c r="AH191" s="965"/>
      <c r="AI191" s="965"/>
      <c r="AJ191" s="965"/>
      <c r="AK191" s="966"/>
      <c r="AL191" s="966"/>
      <c r="AM191" s="965"/>
      <c r="AO191" s="965"/>
      <c r="AP191" s="965"/>
      <c r="AQ191" s="965"/>
      <c r="AR191" s="965"/>
      <c r="AS191" s="965"/>
      <c r="AT191" s="965"/>
      <c r="AU191" s="965"/>
      <c r="AV191" s="965"/>
      <c r="AW191" s="965"/>
      <c r="AX191" s="965"/>
      <c r="AY191" s="965"/>
      <c r="AZ191" s="965"/>
      <c r="BA191" s="965"/>
      <c r="BB191" s="965"/>
      <c r="BC191" s="965"/>
      <c r="BD191" s="965"/>
      <c r="BE191" s="966"/>
      <c r="BF191" s="991"/>
      <c r="BG191" s="991"/>
      <c r="BH191" s="991"/>
      <c r="BI191" s="991"/>
      <c r="BJ191" s="991"/>
    </row>
    <row r="192" spans="1:62" s="954" customFormat="1" ht="17.25" customHeight="1" x14ac:dyDescent="0.25">
      <c r="A192" s="2248"/>
      <c r="B192" s="947" t="s">
        <v>1974</v>
      </c>
      <c r="C192" s="990" t="s">
        <v>94</v>
      </c>
      <c r="D192" s="997" t="s">
        <v>1975</v>
      </c>
      <c r="E192" s="135">
        <v>30</v>
      </c>
      <c r="F192" s="135">
        <v>30</v>
      </c>
      <c r="G192" s="135"/>
      <c r="H192" s="968" t="s">
        <v>1966</v>
      </c>
      <c r="I192" s="135" t="s">
        <v>229</v>
      </c>
      <c r="J192" s="135"/>
      <c r="K192" s="952">
        <v>8</v>
      </c>
      <c r="L192" s="952">
        <v>8</v>
      </c>
      <c r="M192" s="952">
        <v>8</v>
      </c>
      <c r="N192" s="965">
        <v>6</v>
      </c>
      <c r="O192" s="965"/>
      <c r="P192" s="965"/>
      <c r="Q192" s="965"/>
      <c r="R192" s="965"/>
      <c r="S192" s="965"/>
      <c r="T192" s="965"/>
      <c r="U192" s="965"/>
      <c r="V192" s="965"/>
      <c r="W192" s="965"/>
      <c r="X192" s="965"/>
      <c r="Y192" s="965"/>
      <c r="Z192" s="965"/>
      <c r="AA192" s="965"/>
      <c r="AB192" s="965"/>
      <c r="AC192" s="965"/>
      <c r="AD192" s="965"/>
      <c r="AE192" s="965"/>
      <c r="AF192" s="965"/>
      <c r="AG192" s="965"/>
      <c r="AH192" s="965"/>
      <c r="AI192" s="965"/>
      <c r="AJ192" s="965"/>
      <c r="AK192" s="966"/>
      <c r="AL192" s="966"/>
      <c r="AM192" s="965"/>
      <c r="AN192" s="965"/>
      <c r="AO192" s="965"/>
      <c r="AP192" s="965"/>
      <c r="AQ192" s="965"/>
      <c r="AR192" s="965"/>
      <c r="AS192" s="965"/>
      <c r="AT192" s="965"/>
      <c r="AU192" s="965"/>
      <c r="AV192" s="965"/>
      <c r="AW192" s="965"/>
      <c r="AX192" s="965"/>
      <c r="AY192" s="965"/>
      <c r="AZ192" s="965"/>
      <c r="BA192" s="965"/>
      <c r="BB192" s="965"/>
      <c r="BC192" s="965"/>
      <c r="BD192" s="965"/>
      <c r="BE192" s="966"/>
      <c r="BF192" s="991"/>
      <c r="BG192" s="991"/>
      <c r="BH192" s="991"/>
      <c r="BI192" s="991"/>
      <c r="BJ192" s="991"/>
    </row>
    <row r="193" spans="1:62" s="954" customFormat="1" ht="17.25" customHeight="1" x14ac:dyDescent="0.25">
      <c r="A193" s="2248"/>
      <c r="B193" s="947" t="s">
        <v>1974</v>
      </c>
      <c r="C193" s="990" t="s">
        <v>95</v>
      </c>
      <c r="D193" s="997" t="s">
        <v>260</v>
      </c>
      <c r="E193" s="135">
        <v>30</v>
      </c>
      <c r="F193" s="135">
        <v>30</v>
      </c>
      <c r="G193" s="135"/>
      <c r="H193" s="968" t="s">
        <v>1929</v>
      </c>
      <c r="I193" s="135" t="s">
        <v>206</v>
      </c>
      <c r="J193" s="135"/>
      <c r="K193" s="952"/>
      <c r="L193" s="952"/>
      <c r="M193" s="952"/>
      <c r="N193" s="965"/>
      <c r="O193" s="965"/>
      <c r="P193" s="965"/>
      <c r="Q193" s="965"/>
      <c r="R193" s="965"/>
      <c r="S193" s="965"/>
      <c r="T193" s="965"/>
      <c r="U193" s="965"/>
      <c r="V193" s="965"/>
      <c r="W193" s="965"/>
      <c r="X193" s="965"/>
      <c r="Y193" s="965"/>
      <c r="Z193" s="965"/>
      <c r="AA193" s="965"/>
      <c r="AB193" s="965">
        <v>8</v>
      </c>
      <c r="AC193" s="965">
        <v>8</v>
      </c>
      <c r="AD193" s="965">
        <v>8</v>
      </c>
      <c r="AE193" s="965">
        <v>6</v>
      </c>
      <c r="AF193" s="965"/>
      <c r="AG193" s="965"/>
      <c r="AH193" s="965"/>
      <c r="AI193" s="965"/>
      <c r="AJ193" s="965"/>
      <c r="AK193" s="966"/>
      <c r="AL193" s="966"/>
      <c r="AM193" s="965"/>
      <c r="AN193" s="965"/>
      <c r="AO193" s="965"/>
      <c r="AP193" s="965"/>
      <c r="AQ193" s="965"/>
      <c r="AR193" s="965"/>
      <c r="AS193" s="965"/>
      <c r="AT193" s="965"/>
      <c r="AU193" s="965"/>
      <c r="AV193" s="965"/>
      <c r="AW193" s="965"/>
      <c r="AX193" s="965"/>
      <c r="AY193" s="965"/>
      <c r="AZ193" s="965"/>
      <c r="BA193" s="965"/>
      <c r="BB193" s="965"/>
      <c r="BC193" s="965"/>
      <c r="BD193" s="965"/>
      <c r="BE193" s="966"/>
      <c r="BF193" s="991"/>
      <c r="BG193" s="991"/>
      <c r="BH193" s="991"/>
      <c r="BI193" s="991"/>
      <c r="BJ193" s="991"/>
    </row>
    <row r="194" spans="1:62" s="954" customFormat="1" ht="17.25" customHeight="1" x14ac:dyDescent="0.25">
      <c r="A194" s="2248"/>
      <c r="B194" s="947" t="s">
        <v>1974</v>
      </c>
      <c r="C194" s="990" t="s">
        <v>97</v>
      </c>
      <c r="D194" s="997" t="s">
        <v>264</v>
      </c>
      <c r="E194" s="135">
        <v>30</v>
      </c>
      <c r="F194" s="135">
        <v>30</v>
      </c>
      <c r="G194" s="135"/>
      <c r="H194" s="968" t="s">
        <v>313</v>
      </c>
      <c r="I194" s="135" t="s">
        <v>234</v>
      </c>
      <c r="J194" s="135"/>
      <c r="K194" s="952"/>
      <c r="L194" s="952"/>
      <c r="M194" s="952"/>
      <c r="N194" s="965"/>
      <c r="O194" s="965">
        <v>8</v>
      </c>
      <c r="P194" s="965">
        <v>8</v>
      </c>
      <c r="Q194" s="965">
        <v>8</v>
      </c>
      <c r="R194" s="965">
        <v>6</v>
      </c>
      <c r="S194" s="965"/>
      <c r="T194" s="965"/>
      <c r="U194" s="965"/>
      <c r="V194" s="965"/>
      <c r="W194" s="965"/>
      <c r="X194" s="965"/>
      <c r="Y194" s="965"/>
      <c r="Z194" s="965"/>
      <c r="AA194" s="965"/>
      <c r="AB194" s="965"/>
      <c r="AC194" s="965"/>
      <c r="AD194" s="965"/>
      <c r="AE194" s="965"/>
      <c r="AF194" s="965"/>
      <c r="AG194" s="965"/>
      <c r="AH194" s="965"/>
      <c r="AI194" s="965"/>
      <c r="AJ194" s="965"/>
      <c r="AK194" s="966"/>
      <c r="AL194" s="966"/>
      <c r="AM194" s="965"/>
      <c r="AN194" s="965"/>
      <c r="AO194" s="965"/>
      <c r="AP194" s="965"/>
      <c r="AQ194" s="965"/>
      <c r="AR194" s="965"/>
      <c r="AS194" s="965"/>
      <c r="AT194" s="965"/>
      <c r="AU194" s="965"/>
      <c r="AV194" s="965"/>
      <c r="AW194" s="965"/>
      <c r="AX194" s="965"/>
      <c r="AY194" s="965"/>
      <c r="AZ194" s="965"/>
      <c r="BA194" s="965"/>
      <c r="BB194" s="965"/>
      <c r="BC194" s="965"/>
      <c r="BD194" s="965"/>
      <c r="BE194" s="966"/>
      <c r="BF194" s="991"/>
      <c r="BG194" s="991"/>
      <c r="BH194" s="991"/>
      <c r="BI194" s="991"/>
      <c r="BJ194" s="991"/>
    </row>
    <row r="195" spans="1:62" s="954" customFormat="1" ht="17.25" customHeight="1" x14ac:dyDescent="0.25">
      <c r="A195" s="2248"/>
      <c r="B195" s="947" t="s">
        <v>1974</v>
      </c>
      <c r="C195" s="990" t="s">
        <v>139</v>
      </c>
      <c r="D195" s="997" t="s">
        <v>869</v>
      </c>
      <c r="E195" s="135">
        <v>120</v>
      </c>
      <c r="F195" s="135">
        <v>120</v>
      </c>
      <c r="G195" s="135"/>
      <c r="H195" s="968" t="s">
        <v>305</v>
      </c>
      <c r="I195" s="135" t="s">
        <v>217</v>
      </c>
      <c r="J195" s="135"/>
      <c r="K195" s="952"/>
      <c r="L195" s="952"/>
      <c r="M195" s="952"/>
      <c r="N195" s="965"/>
      <c r="O195" s="965"/>
      <c r="P195" s="965"/>
      <c r="Q195" s="965"/>
      <c r="R195" s="965"/>
      <c r="S195" s="965"/>
      <c r="T195" s="965"/>
      <c r="U195" s="965"/>
      <c r="V195" s="965"/>
      <c r="W195" s="965">
        <v>24</v>
      </c>
      <c r="X195" s="965">
        <v>24</v>
      </c>
      <c r="Y195" s="965">
        <v>24</v>
      </c>
      <c r="Z195" s="965">
        <v>24</v>
      </c>
      <c r="AA195" s="965">
        <v>24</v>
      </c>
      <c r="AB195" s="965"/>
      <c r="AC195" s="965"/>
      <c r="AD195" s="965"/>
      <c r="AE195" s="965"/>
      <c r="AF195" s="965"/>
      <c r="AG195" s="965"/>
      <c r="AH195" s="965"/>
      <c r="AI195" s="965"/>
      <c r="AJ195" s="965"/>
      <c r="AK195" s="966"/>
      <c r="AL195" s="966"/>
      <c r="AM195" s="965"/>
      <c r="AN195" s="965"/>
      <c r="AO195" s="965"/>
      <c r="AP195" s="965"/>
      <c r="AQ195" s="965"/>
      <c r="AR195" s="965"/>
      <c r="AS195" s="965"/>
      <c r="AT195" s="965"/>
      <c r="AU195" s="965"/>
      <c r="AV195" s="965"/>
      <c r="AW195" s="965"/>
      <c r="AX195" s="965"/>
      <c r="AY195" s="965"/>
      <c r="AZ195" s="965"/>
      <c r="BA195" s="965"/>
      <c r="BB195" s="965"/>
      <c r="BC195" s="965"/>
      <c r="BD195" s="965"/>
      <c r="BE195" s="966"/>
      <c r="BF195" s="991"/>
      <c r="BG195" s="991"/>
      <c r="BH195" s="991"/>
      <c r="BI195" s="991"/>
      <c r="BJ195" s="991"/>
    </row>
    <row r="196" spans="1:62" s="954" customFormat="1" ht="17.25" customHeight="1" x14ac:dyDescent="0.25">
      <c r="A196" s="2248"/>
      <c r="B196" s="947" t="s">
        <v>1974</v>
      </c>
      <c r="C196" s="990" t="s">
        <v>75</v>
      </c>
      <c r="D196" s="997" t="s">
        <v>870</v>
      </c>
      <c r="E196" s="135">
        <v>120</v>
      </c>
      <c r="F196" s="135">
        <v>120</v>
      </c>
      <c r="G196" s="135"/>
      <c r="H196" s="968" t="s">
        <v>314</v>
      </c>
      <c r="I196" s="135" t="s">
        <v>211</v>
      </c>
      <c r="J196" s="135"/>
      <c r="K196" s="952"/>
      <c r="L196" s="952"/>
      <c r="M196" s="952"/>
      <c r="N196" s="965"/>
      <c r="O196" s="965"/>
      <c r="P196" s="965"/>
      <c r="Q196" s="965"/>
      <c r="R196" s="965"/>
      <c r="S196" s="965"/>
      <c r="T196" s="965"/>
      <c r="U196" s="965"/>
      <c r="V196" s="965"/>
      <c r="W196" s="965"/>
      <c r="X196" s="965"/>
      <c r="Y196" s="965"/>
      <c r="Z196" s="965"/>
      <c r="AA196" s="965"/>
      <c r="AB196" s="965"/>
      <c r="AC196" s="965"/>
      <c r="AD196" s="965"/>
      <c r="AE196" s="965"/>
      <c r="AF196" s="965"/>
      <c r="AG196" s="965"/>
      <c r="AH196" s="965"/>
      <c r="AI196" s="965"/>
      <c r="AJ196" s="965"/>
      <c r="AK196" s="966"/>
      <c r="AL196" s="966"/>
      <c r="AM196" s="965">
        <v>24</v>
      </c>
      <c r="AN196" s="965">
        <v>24</v>
      </c>
      <c r="AO196" s="965">
        <v>24</v>
      </c>
      <c r="AP196" s="965">
        <v>24</v>
      </c>
      <c r="AQ196" s="965">
        <v>24</v>
      </c>
      <c r="AR196" s="965"/>
      <c r="AS196" s="965"/>
      <c r="AT196" s="965"/>
      <c r="AU196" s="965"/>
      <c r="AV196" s="965"/>
      <c r="AW196" s="965"/>
      <c r="AX196" s="965"/>
      <c r="AY196" s="965"/>
      <c r="AZ196" s="965"/>
      <c r="BA196" s="965"/>
      <c r="BB196" s="965"/>
      <c r="BC196" s="965"/>
      <c r="BD196" s="965"/>
      <c r="BE196" s="966"/>
      <c r="BF196" s="991"/>
      <c r="BG196" s="991"/>
      <c r="BH196" s="991"/>
      <c r="BI196" s="991"/>
      <c r="BJ196" s="991"/>
    </row>
    <row r="197" spans="1:62" s="954" customFormat="1" ht="17.25" customHeight="1" x14ac:dyDescent="0.25">
      <c r="A197" s="2248"/>
      <c r="B197" s="947" t="s">
        <v>1974</v>
      </c>
      <c r="C197" s="990" t="s">
        <v>67</v>
      </c>
      <c r="D197" s="997" t="s">
        <v>871</v>
      </c>
      <c r="E197" s="135">
        <v>120</v>
      </c>
      <c r="F197" s="135">
        <v>120</v>
      </c>
      <c r="G197" s="135"/>
      <c r="H197" s="968" t="s">
        <v>314</v>
      </c>
      <c r="I197" s="135" t="s">
        <v>211</v>
      </c>
      <c r="J197" s="135"/>
      <c r="K197" s="952"/>
      <c r="L197" s="952"/>
      <c r="M197" s="952"/>
      <c r="N197" s="965"/>
      <c r="O197" s="965"/>
      <c r="P197" s="965"/>
      <c r="Q197" s="965"/>
      <c r="R197" s="965"/>
      <c r="S197" s="965"/>
      <c r="T197" s="965"/>
      <c r="U197" s="965"/>
      <c r="V197" s="965"/>
      <c r="W197" s="965"/>
      <c r="X197" s="965"/>
      <c r="Y197" s="965"/>
      <c r="Z197" s="965"/>
      <c r="AA197" s="965"/>
      <c r="AB197" s="965"/>
      <c r="AC197" s="965"/>
      <c r="AD197" s="965"/>
      <c r="AE197" s="965"/>
      <c r="AF197" s="965"/>
      <c r="AG197" s="965"/>
      <c r="AH197" s="965"/>
      <c r="AI197" s="965"/>
      <c r="AJ197" s="965"/>
      <c r="AK197" s="966"/>
      <c r="AL197" s="966"/>
      <c r="AM197" s="965"/>
      <c r="AN197" s="965"/>
      <c r="AO197" s="965"/>
      <c r="AP197" s="965"/>
      <c r="AQ197" s="965"/>
      <c r="AR197" s="965">
        <v>24</v>
      </c>
      <c r="AS197" s="965">
        <v>24</v>
      </c>
      <c r="AT197" s="965">
        <v>24</v>
      </c>
      <c r="AU197" s="965">
        <v>24</v>
      </c>
      <c r="AV197" s="965">
        <v>24</v>
      </c>
      <c r="AW197" s="965"/>
      <c r="AX197" s="965"/>
      <c r="AY197" s="965"/>
      <c r="AZ197" s="965"/>
      <c r="BA197" s="965"/>
      <c r="BB197" s="965"/>
      <c r="BC197" s="965"/>
      <c r="BD197" s="965"/>
      <c r="BE197" s="966"/>
      <c r="BF197" s="991"/>
      <c r="BG197" s="991"/>
      <c r="BH197" s="991"/>
      <c r="BI197" s="991"/>
      <c r="BJ197" s="991"/>
    </row>
    <row r="198" spans="1:62" s="954" customFormat="1" ht="17.25" customHeight="1" x14ac:dyDescent="0.25">
      <c r="A198" s="2248"/>
      <c r="B198" s="947" t="s">
        <v>1974</v>
      </c>
      <c r="C198" s="990" t="s">
        <v>98</v>
      </c>
      <c r="D198" s="997" t="s">
        <v>872</v>
      </c>
      <c r="E198" s="135">
        <v>120</v>
      </c>
      <c r="F198" s="135">
        <v>120</v>
      </c>
      <c r="G198" s="135"/>
      <c r="H198" s="968" t="s">
        <v>313</v>
      </c>
      <c r="I198" s="135" t="s">
        <v>234</v>
      </c>
      <c r="J198" s="135"/>
      <c r="K198" s="952"/>
      <c r="L198" s="952"/>
      <c r="M198" s="952"/>
      <c r="N198" s="965"/>
      <c r="O198" s="965"/>
      <c r="P198" s="965"/>
      <c r="Q198" s="965"/>
      <c r="R198" s="965"/>
      <c r="S198" s="965"/>
      <c r="T198" s="965"/>
      <c r="U198" s="965"/>
      <c r="V198" s="965"/>
      <c r="W198" s="965"/>
      <c r="X198" s="965"/>
      <c r="Y198" s="965"/>
      <c r="Z198" s="965"/>
      <c r="AA198" s="965"/>
      <c r="AB198" s="965"/>
      <c r="AC198" s="965"/>
      <c r="AD198" s="965"/>
      <c r="AE198" s="965"/>
      <c r="AF198" s="965"/>
      <c r="AG198" s="965"/>
      <c r="AH198" s="965"/>
      <c r="AI198" s="965"/>
      <c r="AJ198" s="965"/>
      <c r="AK198" s="966"/>
      <c r="AL198" s="966"/>
      <c r="AM198" s="965"/>
      <c r="AN198" s="965"/>
      <c r="AO198" s="965"/>
      <c r="AP198" s="965"/>
      <c r="AQ198" s="965"/>
      <c r="AR198" s="965"/>
      <c r="AS198" s="965"/>
      <c r="AT198" s="965"/>
      <c r="AU198" s="965"/>
      <c r="AV198" s="965"/>
      <c r="AW198" s="965">
        <v>24</v>
      </c>
      <c r="AX198" s="965">
        <v>24</v>
      </c>
      <c r="AY198" s="965">
        <v>24</v>
      </c>
      <c r="AZ198" s="965">
        <v>24</v>
      </c>
      <c r="BA198" s="965">
        <v>24</v>
      </c>
      <c r="BB198" s="965"/>
      <c r="BC198" s="965"/>
      <c r="BD198" s="965"/>
      <c r="BE198" s="966"/>
      <c r="BF198" s="991"/>
      <c r="BG198" s="991"/>
      <c r="BH198" s="991"/>
      <c r="BI198" s="991"/>
      <c r="BJ198" s="991"/>
    </row>
    <row r="199" spans="1:62" s="954" customFormat="1" ht="17.25" customHeight="1" x14ac:dyDescent="0.25">
      <c r="A199" s="2248"/>
      <c r="B199" s="947" t="s">
        <v>1974</v>
      </c>
      <c r="C199" s="990" t="s">
        <v>47</v>
      </c>
      <c r="D199" s="997" t="s">
        <v>873</v>
      </c>
      <c r="E199" s="135">
        <v>30</v>
      </c>
      <c r="F199" s="135">
        <v>30</v>
      </c>
      <c r="G199" s="135"/>
      <c r="H199" s="968" t="s">
        <v>850</v>
      </c>
      <c r="I199" s="135" t="s">
        <v>203</v>
      </c>
      <c r="J199" s="135"/>
      <c r="K199" s="952"/>
      <c r="L199" s="952"/>
      <c r="M199" s="952"/>
      <c r="N199" s="965"/>
      <c r="O199" s="965"/>
      <c r="P199" s="965"/>
      <c r="Q199" s="965"/>
      <c r="R199" s="965"/>
      <c r="S199" s="965"/>
      <c r="T199" s="965"/>
      <c r="U199" s="965"/>
      <c r="V199" s="965"/>
      <c r="W199" s="965"/>
      <c r="X199" s="965"/>
      <c r="Y199" s="965"/>
      <c r="Z199" s="965"/>
      <c r="AA199" s="965"/>
      <c r="AB199" s="965"/>
      <c r="AC199" s="965"/>
      <c r="AD199" s="965"/>
      <c r="AE199" s="965"/>
      <c r="AF199" s="965">
        <v>8</v>
      </c>
      <c r="AG199" s="965">
        <v>8</v>
      </c>
      <c r="AH199" s="965">
        <v>8</v>
      </c>
      <c r="AI199" s="965">
        <v>6</v>
      </c>
      <c r="AJ199" s="965"/>
      <c r="AK199" s="966"/>
      <c r="AL199" s="966"/>
      <c r="AM199" s="965"/>
      <c r="AN199" s="965"/>
      <c r="AO199" s="965"/>
      <c r="AP199" s="965"/>
      <c r="AQ199" s="965"/>
      <c r="AR199" s="965"/>
      <c r="AS199" s="965"/>
      <c r="AT199" s="965"/>
      <c r="AU199" s="965"/>
      <c r="AV199" s="965"/>
      <c r="AW199" s="965"/>
      <c r="AX199" s="965"/>
      <c r="AY199" s="965"/>
      <c r="AZ199" s="965"/>
      <c r="BA199" s="965"/>
      <c r="BB199" s="965"/>
      <c r="BC199" s="965"/>
      <c r="BD199" s="965"/>
      <c r="BE199" s="966"/>
      <c r="BF199" s="991"/>
      <c r="BG199" s="991"/>
      <c r="BH199" s="991"/>
      <c r="BI199" s="991"/>
      <c r="BJ199" s="991"/>
    </row>
    <row r="200" spans="1:62" s="954" customFormat="1" ht="17.25" customHeight="1" x14ac:dyDescent="0.25">
      <c r="A200" s="2248"/>
      <c r="B200" s="947" t="s">
        <v>1974</v>
      </c>
      <c r="C200" s="990" t="s">
        <v>49</v>
      </c>
      <c r="D200" s="997" t="s">
        <v>874</v>
      </c>
      <c r="E200" s="135">
        <v>112</v>
      </c>
      <c r="F200" s="135">
        <v>112</v>
      </c>
      <c r="G200" s="135"/>
      <c r="H200" s="968" t="s">
        <v>2443</v>
      </c>
      <c r="I200" s="135" t="s">
        <v>203</v>
      </c>
      <c r="J200" s="135"/>
      <c r="K200" s="952"/>
      <c r="L200" s="952"/>
      <c r="M200" s="952"/>
      <c r="N200" s="965"/>
      <c r="O200" s="965"/>
      <c r="P200" s="965"/>
      <c r="Q200" s="965"/>
      <c r="R200" s="965"/>
      <c r="S200" s="965"/>
      <c r="T200" s="965"/>
      <c r="U200" s="965"/>
      <c r="V200" s="965"/>
      <c r="W200" s="965"/>
      <c r="X200" s="965"/>
      <c r="Y200" s="965"/>
      <c r="Z200" s="965"/>
      <c r="AA200" s="965"/>
      <c r="AB200" s="965">
        <v>16</v>
      </c>
      <c r="AC200" s="965">
        <v>16</v>
      </c>
      <c r="AD200" s="965">
        <v>16</v>
      </c>
      <c r="AE200" s="965">
        <v>16</v>
      </c>
      <c r="AF200" s="965">
        <v>16</v>
      </c>
      <c r="AG200" s="965">
        <v>16</v>
      </c>
      <c r="AH200" s="965">
        <v>16</v>
      </c>
      <c r="AI200" s="965"/>
      <c r="AJ200" s="965"/>
      <c r="AK200" s="966"/>
      <c r="AL200" s="966"/>
      <c r="AM200" s="965"/>
      <c r="AN200" s="965"/>
      <c r="AO200" s="965"/>
      <c r="AP200" s="965"/>
      <c r="AQ200" s="965"/>
      <c r="AR200" s="965"/>
      <c r="AS200" s="965"/>
      <c r="AT200" s="965"/>
      <c r="AU200" s="965"/>
      <c r="AV200" s="965"/>
      <c r="AW200" s="965"/>
      <c r="AX200" s="965"/>
      <c r="AY200" s="965"/>
      <c r="AZ200" s="965"/>
      <c r="BA200" s="965"/>
      <c r="BB200" s="965"/>
      <c r="BC200" s="965"/>
      <c r="BD200" s="965"/>
      <c r="BE200" s="966"/>
      <c r="BF200" s="991"/>
      <c r="BG200" s="991"/>
      <c r="BH200" s="991"/>
      <c r="BI200" s="991"/>
      <c r="BJ200" s="991"/>
    </row>
    <row r="201" spans="1:62" s="954" customFormat="1" ht="17.25" customHeight="1" x14ac:dyDescent="0.25">
      <c r="A201" s="2248"/>
      <c r="B201" s="947" t="s">
        <v>1974</v>
      </c>
      <c r="C201" s="990" t="s">
        <v>49</v>
      </c>
      <c r="D201" s="997" t="s">
        <v>874</v>
      </c>
      <c r="E201" s="135">
        <v>78</v>
      </c>
      <c r="F201" s="135">
        <v>78</v>
      </c>
      <c r="G201" s="135"/>
      <c r="H201" s="968" t="s">
        <v>305</v>
      </c>
      <c r="I201" s="135" t="s">
        <v>217</v>
      </c>
      <c r="J201" s="135"/>
      <c r="K201" s="952"/>
      <c r="L201" s="952"/>
      <c r="M201" s="952"/>
      <c r="N201" s="965"/>
      <c r="O201" s="965"/>
      <c r="P201" s="965"/>
      <c r="Q201" s="965"/>
      <c r="R201" s="965"/>
      <c r="S201" s="965"/>
      <c r="T201" s="965"/>
      <c r="U201" s="965"/>
      <c r="V201" s="965"/>
      <c r="W201" s="965"/>
      <c r="X201" s="965"/>
      <c r="Y201" s="965"/>
      <c r="Z201" s="965"/>
      <c r="AA201" s="965"/>
      <c r="AB201" s="965"/>
      <c r="AC201" s="965"/>
      <c r="AD201" s="965"/>
      <c r="AE201" s="965"/>
      <c r="AF201" s="965"/>
      <c r="AG201" s="965"/>
      <c r="AH201" s="965"/>
      <c r="AI201" s="965">
        <v>16</v>
      </c>
      <c r="AJ201" s="965">
        <v>16</v>
      </c>
      <c r="AK201" s="966"/>
      <c r="AL201" s="966"/>
      <c r="AM201" s="965">
        <v>16</v>
      </c>
      <c r="AN201" s="965">
        <v>16</v>
      </c>
      <c r="AO201" s="965">
        <v>14</v>
      </c>
      <c r="AP201" s="965"/>
      <c r="AQ201" s="965"/>
      <c r="AR201" s="965"/>
      <c r="AS201" s="965"/>
      <c r="AT201" s="965"/>
      <c r="AU201" s="965"/>
      <c r="AV201" s="965"/>
      <c r="AW201" s="965"/>
      <c r="AX201" s="965"/>
      <c r="AY201" s="965"/>
      <c r="AZ201" s="965"/>
      <c r="BA201" s="965"/>
      <c r="BB201" s="965"/>
      <c r="BC201" s="965"/>
      <c r="BD201" s="965"/>
      <c r="BE201" s="966"/>
      <c r="BF201" s="991"/>
      <c r="BG201" s="991"/>
      <c r="BH201" s="991"/>
      <c r="BI201" s="991"/>
      <c r="BJ201" s="991"/>
    </row>
    <row r="202" spans="1:62" s="954" customFormat="1" ht="17.25" customHeight="1" x14ac:dyDescent="0.25">
      <c r="A202" s="2248"/>
      <c r="B202" s="947" t="s">
        <v>1974</v>
      </c>
      <c r="C202" s="990" t="s">
        <v>50</v>
      </c>
      <c r="D202" s="997" t="s">
        <v>875</v>
      </c>
      <c r="E202" s="135">
        <v>300</v>
      </c>
      <c r="F202" s="135">
        <v>120</v>
      </c>
      <c r="G202" s="135"/>
      <c r="H202" s="968" t="s">
        <v>850</v>
      </c>
      <c r="I202" s="135" t="s">
        <v>203</v>
      </c>
      <c r="J202" s="135"/>
      <c r="K202" s="952"/>
      <c r="L202" s="952"/>
      <c r="M202" s="952"/>
      <c r="N202" s="965"/>
      <c r="O202" s="965"/>
      <c r="P202" s="965"/>
      <c r="Q202" s="965"/>
      <c r="R202" s="965"/>
      <c r="S202" s="965"/>
      <c r="T202" s="965"/>
      <c r="U202" s="965"/>
      <c r="V202" s="965"/>
      <c r="W202" s="965"/>
      <c r="X202" s="965"/>
      <c r="Y202" s="965"/>
      <c r="Z202" s="965"/>
      <c r="AA202" s="965"/>
      <c r="AB202" s="965"/>
      <c r="AC202" s="965"/>
      <c r="AD202" s="965"/>
      <c r="AE202" s="965"/>
      <c r="AF202" s="965"/>
      <c r="AG202" s="965"/>
      <c r="AH202" s="965"/>
      <c r="AI202" s="965"/>
      <c r="AJ202" s="965"/>
      <c r="AK202" s="966"/>
      <c r="AL202" s="966"/>
      <c r="AM202" s="965"/>
      <c r="AN202" s="965"/>
      <c r="AO202" s="965"/>
      <c r="AP202" s="965"/>
      <c r="AQ202" s="965"/>
      <c r="AR202" s="965"/>
      <c r="AS202" s="965"/>
      <c r="AT202" s="965"/>
      <c r="AU202" s="965"/>
      <c r="AV202" s="965"/>
      <c r="AW202" s="965"/>
      <c r="AX202" s="965"/>
      <c r="AY202" s="965"/>
      <c r="AZ202" s="965">
        <v>24</v>
      </c>
      <c r="BA202" s="965">
        <v>24</v>
      </c>
      <c r="BB202" s="965">
        <v>24</v>
      </c>
      <c r="BC202" s="965">
        <v>24</v>
      </c>
      <c r="BD202" s="971">
        <v>24</v>
      </c>
      <c r="BE202" s="1608"/>
      <c r="BF202" s="1608"/>
      <c r="BG202" s="991"/>
      <c r="BH202" s="991"/>
      <c r="BI202" s="991"/>
      <c r="BJ202" s="991"/>
    </row>
    <row r="203" spans="1:62" s="984" customFormat="1" ht="24" customHeight="1" x14ac:dyDescent="0.2">
      <c r="A203" s="2249"/>
      <c r="B203" s="978" t="s">
        <v>1964</v>
      </c>
      <c r="C203" s="979"/>
      <c r="D203" s="979" t="s">
        <v>843</v>
      </c>
      <c r="E203" s="979">
        <f>SUM(E189:E202)</f>
        <v>1255</v>
      </c>
      <c r="F203" s="979">
        <f>SUM(F189:F202)</f>
        <v>1075</v>
      </c>
      <c r="G203" s="979"/>
      <c r="H203" s="980"/>
      <c r="I203" s="980"/>
      <c r="J203" s="980"/>
      <c r="K203" s="981">
        <f>SUM(K189:K202)</f>
        <v>8</v>
      </c>
      <c r="L203" s="981">
        <f>SUM(L189:L202)</f>
        <v>8</v>
      </c>
      <c r="M203" s="981">
        <f t="shared" ref="M203:BJ203" si="110">SUM(M189:M202)</f>
        <v>8</v>
      </c>
      <c r="N203" s="981">
        <f t="shared" si="110"/>
        <v>6</v>
      </c>
      <c r="O203" s="981">
        <f t="shared" si="110"/>
        <v>8</v>
      </c>
      <c r="P203" s="981">
        <f t="shared" si="110"/>
        <v>24</v>
      </c>
      <c r="Q203" s="981">
        <f t="shared" si="110"/>
        <v>24</v>
      </c>
      <c r="R203" s="981">
        <f t="shared" si="110"/>
        <v>22</v>
      </c>
      <c r="S203" s="981">
        <f t="shared" si="110"/>
        <v>24</v>
      </c>
      <c r="T203" s="981">
        <f t="shared" si="110"/>
        <v>24</v>
      </c>
      <c r="U203" s="981">
        <f t="shared" si="110"/>
        <v>21</v>
      </c>
      <c r="V203" s="981">
        <f t="shared" si="110"/>
        <v>14</v>
      </c>
      <c r="W203" s="981">
        <f t="shared" si="110"/>
        <v>32</v>
      </c>
      <c r="X203" s="981">
        <f t="shared" si="110"/>
        <v>32</v>
      </c>
      <c r="Y203" s="981">
        <f t="shared" si="110"/>
        <v>32</v>
      </c>
      <c r="Z203" s="981">
        <f t="shared" si="110"/>
        <v>32</v>
      </c>
      <c r="AA203" s="981">
        <f t="shared" si="110"/>
        <v>26</v>
      </c>
      <c r="AB203" s="981">
        <f t="shared" si="110"/>
        <v>24</v>
      </c>
      <c r="AC203" s="981">
        <f t="shared" si="110"/>
        <v>24</v>
      </c>
      <c r="AD203" s="981">
        <f t="shared" si="110"/>
        <v>24</v>
      </c>
      <c r="AE203" s="981">
        <f t="shared" si="110"/>
        <v>22</v>
      </c>
      <c r="AF203" s="981">
        <f t="shared" si="110"/>
        <v>24</v>
      </c>
      <c r="AG203" s="981">
        <f t="shared" si="110"/>
        <v>24</v>
      </c>
      <c r="AH203" s="981">
        <f t="shared" si="110"/>
        <v>24</v>
      </c>
      <c r="AI203" s="981">
        <f t="shared" si="110"/>
        <v>22</v>
      </c>
      <c r="AJ203" s="981">
        <f t="shared" si="110"/>
        <v>16</v>
      </c>
      <c r="AK203" s="981">
        <f t="shared" si="110"/>
        <v>0</v>
      </c>
      <c r="AL203" s="981">
        <f t="shared" si="110"/>
        <v>0</v>
      </c>
      <c r="AM203" s="981">
        <f t="shared" si="110"/>
        <v>40</v>
      </c>
      <c r="AN203" s="981">
        <f t="shared" si="110"/>
        <v>40</v>
      </c>
      <c r="AO203" s="981">
        <f t="shared" si="110"/>
        <v>38</v>
      </c>
      <c r="AP203" s="981">
        <f t="shared" si="110"/>
        <v>24</v>
      </c>
      <c r="AQ203" s="981">
        <f t="shared" si="110"/>
        <v>24</v>
      </c>
      <c r="AR203" s="981">
        <f t="shared" si="110"/>
        <v>24</v>
      </c>
      <c r="AS203" s="981">
        <f t="shared" si="110"/>
        <v>24</v>
      </c>
      <c r="AT203" s="981">
        <f t="shared" si="110"/>
        <v>24</v>
      </c>
      <c r="AU203" s="981">
        <f t="shared" si="110"/>
        <v>24</v>
      </c>
      <c r="AV203" s="981">
        <f t="shared" si="110"/>
        <v>24</v>
      </c>
      <c r="AW203" s="981">
        <f t="shared" si="110"/>
        <v>24</v>
      </c>
      <c r="AX203" s="981">
        <f t="shared" si="110"/>
        <v>24</v>
      </c>
      <c r="AY203" s="981">
        <f t="shared" si="110"/>
        <v>24</v>
      </c>
      <c r="AZ203" s="981">
        <f t="shared" si="110"/>
        <v>48</v>
      </c>
      <c r="BA203" s="981">
        <f t="shared" si="110"/>
        <v>48</v>
      </c>
      <c r="BB203" s="981">
        <f t="shared" si="110"/>
        <v>24</v>
      </c>
      <c r="BC203" s="981">
        <f t="shared" si="110"/>
        <v>24</v>
      </c>
      <c r="BD203" s="981">
        <f t="shared" si="110"/>
        <v>24</v>
      </c>
      <c r="BE203" s="981">
        <f t="shared" si="110"/>
        <v>0</v>
      </c>
      <c r="BF203" s="981">
        <f t="shared" si="110"/>
        <v>0</v>
      </c>
      <c r="BG203" s="981">
        <f t="shared" si="110"/>
        <v>0</v>
      </c>
      <c r="BH203" s="981">
        <f t="shared" si="110"/>
        <v>0</v>
      </c>
      <c r="BI203" s="981">
        <f t="shared" si="110"/>
        <v>0</v>
      </c>
      <c r="BJ203" s="981">
        <f t="shared" si="110"/>
        <v>0</v>
      </c>
    </row>
    <row r="204" spans="1:62" s="954" customFormat="1" ht="17.25" customHeight="1" x14ac:dyDescent="0.25">
      <c r="A204" s="2247">
        <v>18</v>
      </c>
      <c r="B204" s="947" t="s">
        <v>1976</v>
      </c>
      <c r="C204" s="990" t="s">
        <v>92</v>
      </c>
      <c r="D204" s="997" t="s">
        <v>255</v>
      </c>
      <c r="E204" s="135">
        <v>30</v>
      </c>
      <c r="F204" s="135">
        <v>30</v>
      </c>
      <c r="G204" s="135"/>
      <c r="H204" s="968" t="s">
        <v>314</v>
      </c>
      <c r="I204" s="135" t="s">
        <v>211</v>
      </c>
      <c r="J204" s="135"/>
      <c r="K204" s="952">
        <v>4</v>
      </c>
      <c r="L204" s="952">
        <v>4</v>
      </c>
      <c r="M204" s="952">
        <v>4</v>
      </c>
      <c r="N204" s="965">
        <v>4</v>
      </c>
      <c r="O204" s="965">
        <v>4</v>
      </c>
      <c r="P204" s="965">
        <v>4</v>
      </c>
      <c r="Q204" s="965">
        <v>4</v>
      </c>
      <c r="R204" s="965">
        <v>2</v>
      </c>
      <c r="S204" s="965"/>
      <c r="T204" s="965"/>
      <c r="U204" s="965"/>
      <c r="V204" s="965"/>
      <c r="W204" s="965"/>
      <c r="X204" s="965"/>
      <c r="Y204" s="965"/>
      <c r="Z204" s="965"/>
      <c r="AA204" s="965"/>
      <c r="AB204" s="965"/>
      <c r="AC204" s="965"/>
      <c r="AD204" s="965"/>
      <c r="AE204" s="965"/>
      <c r="AF204" s="965"/>
      <c r="AG204" s="965"/>
      <c r="AH204" s="965"/>
      <c r="AI204" s="965"/>
      <c r="AJ204" s="965"/>
      <c r="AK204" s="966"/>
      <c r="AL204" s="966"/>
      <c r="AM204" s="965"/>
      <c r="AO204" s="965"/>
      <c r="AP204" s="965"/>
      <c r="AQ204" s="965"/>
      <c r="AR204" s="965"/>
      <c r="AS204" s="965"/>
      <c r="AT204" s="965"/>
      <c r="AU204" s="965"/>
      <c r="AV204" s="965"/>
      <c r="AW204" s="965"/>
      <c r="AX204" s="965"/>
      <c r="AY204" s="965"/>
      <c r="AZ204" s="965"/>
      <c r="BA204" s="965"/>
      <c r="BB204" s="965"/>
      <c r="BC204" s="965"/>
      <c r="BD204" s="965"/>
      <c r="BE204" s="966"/>
      <c r="BF204" s="966"/>
      <c r="BG204" s="991"/>
      <c r="BH204" s="991"/>
      <c r="BI204" s="991"/>
      <c r="BJ204" s="991"/>
    </row>
    <row r="205" spans="1:62" s="954" customFormat="1" ht="17.25" customHeight="1" x14ac:dyDescent="0.25">
      <c r="A205" s="2248"/>
      <c r="B205" s="947" t="s">
        <v>1976</v>
      </c>
      <c r="C205" s="990" t="s">
        <v>94</v>
      </c>
      <c r="D205" s="997" t="s">
        <v>1975</v>
      </c>
      <c r="E205" s="135">
        <v>30</v>
      </c>
      <c r="F205" s="135">
        <v>30</v>
      </c>
      <c r="G205" s="135"/>
      <c r="H205" s="968" t="s">
        <v>1966</v>
      </c>
      <c r="I205" s="135" t="s">
        <v>229</v>
      </c>
      <c r="J205" s="135"/>
      <c r="K205" s="952"/>
      <c r="L205" s="952"/>
      <c r="M205" s="952"/>
      <c r="N205" s="965"/>
      <c r="O205" s="965"/>
      <c r="P205" s="965"/>
      <c r="Q205" s="965"/>
      <c r="R205" s="952">
        <v>4</v>
      </c>
      <c r="S205" s="952">
        <v>4</v>
      </c>
      <c r="T205" s="952">
        <v>4</v>
      </c>
      <c r="U205" s="965">
        <v>4</v>
      </c>
      <c r="V205" s="965">
        <v>4</v>
      </c>
      <c r="W205" s="965">
        <v>4</v>
      </c>
      <c r="X205" s="965">
        <v>4</v>
      </c>
      <c r="Y205" s="965">
        <v>2</v>
      </c>
      <c r="Z205" s="965"/>
      <c r="AA205" s="965"/>
      <c r="AB205" s="965"/>
      <c r="AC205" s="965"/>
      <c r="AD205" s="965"/>
      <c r="AE205" s="965"/>
      <c r="AF205" s="965"/>
      <c r="AG205" s="965"/>
      <c r="AH205" s="965"/>
      <c r="AI205" s="965"/>
      <c r="AJ205" s="965"/>
      <c r="AK205" s="966"/>
      <c r="AL205" s="966"/>
      <c r="AM205" s="965"/>
      <c r="AN205" s="965"/>
      <c r="AO205" s="965"/>
      <c r="AP205" s="965"/>
      <c r="AQ205" s="965"/>
      <c r="AR205" s="965"/>
      <c r="AS205" s="965"/>
      <c r="AT205" s="965"/>
      <c r="AU205" s="965"/>
      <c r="AV205" s="965"/>
      <c r="AW205" s="965"/>
      <c r="AX205" s="965"/>
      <c r="AY205" s="965"/>
      <c r="AZ205" s="965"/>
      <c r="BA205" s="965"/>
      <c r="BB205" s="965"/>
      <c r="BC205" s="965"/>
      <c r="BD205" s="965"/>
      <c r="BE205" s="966"/>
      <c r="BF205" s="966"/>
      <c r="BG205" s="991"/>
      <c r="BH205" s="991"/>
      <c r="BI205" s="991"/>
      <c r="BJ205" s="991"/>
    </row>
    <row r="206" spans="1:62" s="954" customFormat="1" ht="17.25" customHeight="1" x14ac:dyDescent="0.25">
      <c r="A206" s="2248"/>
      <c r="B206" s="947" t="s">
        <v>1976</v>
      </c>
      <c r="C206" s="990" t="s">
        <v>95</v>
      </c>
      <c r="D206" s="997" t="s">
        <v>260</v>
      </c>
      <c r="E206" s="135">
        <v>30</v>
      </c>
      <c r="F206" s="135">
        <v>30</v>
      </c>
      <c r="G206" s="135"/>
      <c r="H206" s="968" t="s">
        <v>1929</v>
      </c>
      <c r="I206" s="135" t="s">
        <v>206</v>
      </c>
      <c r="J206" s="135"/>
      <c r="K206" s="952"/>
      <c r="L206" s="952"/>
      <c r="M206" s="952"/>
      <c r="N206" s="965"/>
      <c r="O206" s="965"/>
      <c r="P206" s="965"/>
      <c r="Q206" s="965"/>
      <c r="R206" s="965"/>
      <c r="S206" s="965"/>
      <c r="T206" s="965"/>
      <c r="U206" s="965"/>
      <c r="V206" s="965"/>
      <c r="W206" s="965"/>
      <c r="X206" s="965"/>
      <c r="Y206" s="952">
        <v>4</v>
      </c>
      <c r="Z206" s="952">
        <v>4</v>
      </c>
      <c r="AA206" s="952">
        <v>4</v>
      </c>
      <c r="AB206" s="965">
        <v>4</v>
      </c>
      <c r="AC206" s="965">
        <v>4</v>
      </c>
      <c r="AD206" s="965">
        <v>4</v>
      </c>
      <c r="AE206" s="965">
        <v>4</v>
      </c>
      <c r="AF206" s="965">
        <v>2</v>
      </c>
      <c r="AG206" s="965"/>
      <c r="AH206" s="965"/>
      <c r="AI206" s="965"/>
      <c r="AJ206" s="965"/>
      <c r="AK206" s="966"/>
      <c r="AL206" s="966"/>
      <c r="AM206" s="965"/>
      <c r="AN206" s="965"/>
      <c r="AO206" s="965"/>
      <c r="AP206" s="965"/>
      <c r="AQ206" s="965"/>
      <c r="AR206" s="965"/>
      <c r="AS206" s="965"/>
      <c r="AT206" s="965"/>
      <c r="AU206" s="965"/>
      <c r="AV206" s="965"/>
      <c r="AW206" s="965"/>
      <c r="AX206" s="965"/>
      <c r="AY206" s="965"/>
      <c r="AZ206" s="965"/>
      <c r="BA206" s="965"/>
      <c r="BB206" s="965"/>
      <c r="BC206" s="965"/>
      <c r="BD206" s="965"/>
      <c r="BE206" s="966"/>
      <c r="BF206" s="991"/>
      <c r="BG206" s="991"/>
      <c r="BH206" s="991"/>
      <c r="BI206" s="991"/>
      <c r="BJ206" s="991"/>
    </row>
    <row r="207" spans="1:62" s="954" customFormat="1" ht="17.25" customHeight="1" x14ac:dyDescent="0.25">
      <c r="A207" s="2248"/>
      <c r="B207" s="947" t="s">
        <v>1976</v>
      </c>
      <c r="C207" s="990" t="s">
        <v>97</v>
      </c>
      <c r="D207" s="997" t="s">
        <v>264</v>
      </c>
      <c r="E207" s="135">
        <v>30</v>
      </c>
      <c r="F207" s="135">
        <v>30</v>
      </c>
      <c r="G207" s="135"/>
      <c r="H207" s="968" t="s">
        <v>313</v>
      </c>
      <c r="I207" s="135" t="s">
        <v>234</v>
      </c>
      <c r="J207" s="135"/>
      <c r="K207" s="952"/>
      <c r="L207" s="952"/>
      <c r="M207" s="952"/>
      <c r="N207" s="965"/>
      <c r="O207" s="965"/>
      <c r="P207" s="965"/>
      <c r="Q207" s="965"/>
      <c r="R207" s="965"/>
      <c r="S207" s="965"/>
      <c r="T207" s="965"/>
      <c r="U207" s="965"/>
      <c r="V207" s="965"/>
      <c r="W207" s="965"/>
      <c r="X207" s="965"/>
      <c r="Y207" s="965"/>
      <c r="Z207" s="965"/>
      <c r="AA207" s="965"/>
      <c r="AB207" s="965"/>
      <c r="AC207" s="965"/>
      <c r="AD207" s="965"/>
      <c r="AE207" s="965"/>
      <c r="AF207" s="952">
        <v>4</v>
      </c>
      <c r="AG207" s="952">
        <v>4</v>
      </c>
      <c r="AH207" s="952">
        <v>4</v>
      </c>
      <c r="AI207" s="965">
        <v>4</v>
      </c>
      <c r="AJ207" s="965">
        <v>4</v>
      </c>
      <c r="AK207" s="966"/>
      <c r="AL207" s="966"/>
      <c r="AM207" s="965">
        <v>4</v>
      </c>
      <c r="AN207" s="965">
        <v>4</v>
      </c>
      <c r="AO207" s="965">
        <v>2</v>
      </c>
      <c r="AP207" s="965"/>
      <c r="AQ207" s="965"/>
      <c r="AR207" s="965"/>
      <c r="AS207" s="965"/>
      <c r="AT207" s="965"/>
      <c r="AU207" s="965"/>
      <c r="AV207" s="965"/>
      <c r="AW207" s="965"/>
      <c r="AX207" s="965"/>
      <c r="AY207" s="965"/>
      <c r="AZ207" s="965"/>
      <c r="BA207" s="965"/>
      <c r="BB207" s="965"/>
      <c r="BC207" s="965"/>
      <c r="BD207" s="965"/>
      <c r="BE207" s="966"/>
      <c r="BF207" s="991"/>
      <c r="BG207" s="991"/>
      <c r="BH207" s="991"/>
      <c r="BI207" s="991"/>
      <c r="BJ207" s="991"/>
    </row>
    <row r="208" spans="1:62" s="954" customFormat="1" ht="17.25" customHeight="1" x14ac:dyDescent="0.25">
      <c r="A208" s="2248"/>
      <c r="B208" s="947" t="s">
        <v>1976</v>
      </c>
      <c r="C208" s="990" t="s">
        <v>69</v>
      </c>
      <c r="D208" s="997" t="s">
        <v>869</v>
      </c>
      <c r="E208" s="135">
        <v>120</v>
      </c>
      <c r="F208" s="135">
        <v>120</v>
      </c>
      <c r="G208" s="135"/>
      <c r="H208" s="968" t="s">
        <v>305</v>
      </c>
      <c r="I208" s="135" t="s">
        <v>217</v>
      </c>
      <c r="J208" s="135"/>
      <c r="K208" s="952"/>
      <c r="L208" s="952"/>
      <c r="M208" s="952"/>
      <c r="N208" s="965"/>
      <c r="O208" s="965"/>
      <c r="P208" s="965"/>
      <c r="Q208" s="965"/>
      <c r="R208" s="965"/>
      <c r="S208" s="965"/>
      <c r="T208" s="965"/>
      <c r="U208" s="965"/>
      <c r="V208" s="965"/>
      <c r="W208" s="965"/>
      <c r="X208" s="965"/>
      <c r="Y208" s="965"/>
      <c r="Z208" s="965"/>
      <c r="AA208" s="965"/>
      <c r="AB208" s="965"/>
      <c r="AC208" s="965"/>
      <c r="AD208" s="965"/>
      <c r="AE208" s="965"/>
      <c r="AF208" s="965"/>
      <c r="AG208" s="965"/>
      <c r="AH208" s="965"/>
      <c r="AI208" s="965"/>
      <c r="AJ208" s="965"/>
      <c r="AK208" s="966"/>
      <c r="AL208" s="966"/>
      <c r="AM208" s="965"/>
      <c r="AN208" s="965"/>
      <c r="AO208" s="965">
        <v>24</v>
      </c>
      <c r="AP208" s="965">
        <v>24</v>
      </c>
      <c r="AQ208" s="965">
        <v>24</v>
      </c>
      <c r="AR208" s="965">
        <v>24</v>
      </c>
      <c r="AS208" s="965">
        <v>24</v>
      </c>
      <c r="AT208" s="965"/>
      <c r="AU208" s="965"/>
      <c r="AV208" s="965"/>
      <c r="AW208" s="965"/>
      <c r="AX208" s="965"/>
      <c r="AY208" s="965"/>
      <c r="AZ208" s="965"/>
      <c r="BA208" s="965"/>
      <c r="BB208" s="965"/>
      <c r="BC208" s="965"/>
      <c r="BD208" s="965"/>
      <c r="BE208" s="966"/>
      <c r="BF208" s="991"/>
      <c r="BG208" s="991"/>
      <c r="BH208" s="991"/>
      <c r="BI208" s="991"/>
      <c r="BJ208" s="991"/>
    </row>
    <row r="209" spans="1:62" s="954" customFormat="1" ht="17.25" customHeight="1" x14ac:dyDescent="0.25">
      <c r="A209" s="2248"/>
      <c r="B209" s="947" t="s">
        <v>1976</v>
      </c>
      <c r="C209" s="990" t="s">
        <v>151</v>
      </c>
      <c r="D209" s="997" t="s">
        <v>872</v>
      </c>
      <c r="E209" s="135">
        <v>120</v>
      </c>
      <c r="F209" s="135">
        <v>120</v>
      </c>
      <c r="G209" s="135"/>
      <c r="H209" s="968" t="s">
        <v>313</v>
      </c>
      <c r="I209" s="135" t="s">
        <v>234</v>
      </c>
      <c r="J209" s="135"/>
      <c r="K209" s="952"/>
      <c r="L209" s="952"/>
      <c r="M209" s="952"/>
      <c r="N209" s="965"/>
      <c r="O209" s="965"/>
      <c r="P209" s="965"/>
      <c r="Q209" s="965"/>
      <c r="R209" s="965"/>
      <c r="S209" s="965"/>
      <c r="T209" s="965"/>
      <c r="U209" s="965"/>
      <c r="V209" s="965"/>
      <c r="W209" s="965"/>
      <c r="X209" s="965"/>
      <c r="Y209" s="965"/>
      <c r="Z209" s="965"/>
      <c r="AA209" s="965"/>
      <c r="AB209" s="965"/>
      <c r="AC209" s="965"/>
      <c r="AD209" s="965"/>
      <c r="AE209" s="965"/>
      <c r="AF209" s="965"/>
      <c r="AG209" s="965"/>
      <c r="AH209" s="965"/>
      <c r="AI209" s="965"/>
      <c r="AJ209" s="965"/>
      <c r="AK209" s="966"/>
      <c r="AL209" s="966"/>
      <c r="AM209" s="965"/>
      <c r="AN209" s="965"/>
      <c r="AO209" s="965"/>
      <c r="AP209" s="965"/>
      <c r="AQ209" s="965"/>
      <c r="AR209" s="965"/>
      <c r="AS209" s="965"/>
      <c r="AT209" s="965">
        <v>16</v>
      </c>
      <c r="AU209" s="965">
        <v>16</v>
      </c>
      <c r="AV209" s="965">
        <v>16</v>
      </c>
      <c r="AW209" s="965">
        <v>16</v>
      </c>
      <c r="AX209" s="965">
        <v>16</v>
      </c>
      <c r="AY209" s="965">
        <v>16</v>
      </c>
      <c r="AZ209" s="965">
        <v>16</v>
      </c>
      <c r="BA209" s="965">
        <v>8</v>
      </c>
      <c r="BB209" s="965"/>
      <c r="BC209" s="965"/>
      <c r="BD209" s="965"/>
      <c r="BE209" s="966"/>
      <c r="BF209" s="991"/>
      <c r="BG209" s="991"/>
      <c r="BH209" s="991"/>
      <c r="BI209" s="991"/>
      <c r="BJ209" s="991"/>
    </row>
    <row r="210" spans="1:62" s="954" customFormat="1" ht="17.25" customHeight="1" x14ac:dyDescent="0.25">
      <c r="A210" s="2248"/>
      <c r="B210" s="947" t="s">
        <v>1976</v>
      </c>
      <c r="C210" s="990" t="s">
        <v>152</v>
      </c>
      <c r="D210" s="997" t="s">
        <v>873</v>
      </c>
      <c r="E210" s="135">
        <v>30</v>
      </c>
      <c r="F210" s="135">
        <v>30</v>
      </c>
      <c r="G210" s="135"/>
      <c r="H210" s="968" t="s">
        <v>850</v>
      </c>
      <c r="I210" s="135" t="s">
        <v>203</v>
      </c>
      <c r="J210" s="135"/>
      <c r="K210" s="952"/>
      <c r="L210" s="952"/>
      <c r="M210" s="952"/>
      <c r="N210" s="965"/>
      <c r="O210" s="965"/>
      <c r="P210" s="965"/>
      <c r="Q210" s="965"/>
      <c r="R210" s="965"/>
      <c r="S210" s="965">
        <v>8</v>
      </c>
      <c r="T210" s="965">
        <v>8</v>
      </c>
      <c r="U210" s="965">
        <v>8</v>
      </c>
      <c r="V210" s="965">
        <v>6</v>
      </c>
      <c r="W210" s="965"/>
      <c r="X210" s="965"/>
      <c r="Y210" s="965"/>
      <c r="Z210" s="965"/>
      <c r="AA210" s="965"/>
      <c r="AB210" s="965"/>
      <c r="AC210" s="965"/>
      <c r="AD210" s="965"/>
      <c r="AE210" s="965"/>
      <c r="AF210" s="965"/>
      <c r="AG210" s="965"/>
      <c r="AH210" s="965"/>
      <c r="AI210" s="965"/>
      <c r="AJ210" s="965"/>
      <c r="AK210" s="966"/>
      <c r="AL210" s="966"/>
      <c r="AM210" s="965"/>
      <c r="AN210" s="965"/>
      <c r="AO210" s="965"/>
      <c r="AP210" s="965"/>
      <c r="AQ210" s="965"/>
      <c r="AR210" s="965"/>
      <c r="AS210" s="965"/>
      <c r="AT210" s="965"/>
      <c r="AU210" s="965"/>
      <c r="AV210" s="965"/>
      <c r="AW210" s="965"/>
      <c r="AX210" s="965"/>
      <c r="AY210" s="965"/>
      <c r="AZ210" s="965"/>
      <c r="BA210" s="965"/>
      <c r="BB210" s="965"/>
      <c r="BC210" s="965"/>
      <c r="BD210" s="965"/>
      <c r="BE210" s="966"/>
      <c r="BF210" s="991"/>
      <c r="BG210" s="991"/>
      <c r="BH210" s="991"/>
      <c r="BI210" s="991"/>
      <c r="BJ210" s="991"/>
    </row>
    <row r="211" spans="1:62" s="954" customFormat="1" ht="17.25" customHeight="1" x14ac:dyDescent="0.25">
      <c r="A211" s="2248"/>
      <c r="B211" s="947" t="s">
        <v>1976</v>
      </c>
      <c r="C211" s="990" t="s">
        <v>134</v>
      </c>
      <c r="D211" s="997" t="s">
        <v>874</v>
      </c>
      <c r="E211" s="135">
        <v>210</v>
      </c>
      <c r="F211" s="135">
        <v>100</v>
      </c>
      <c r="G211" s="135"/>
      <c r="H211" s="968" t="s">
        <v>850</v>
      </c>
      <c r="I211" s="135" t="s">
        <v>203</v>
      </c>
      <c r="J211" s="135"/>
      <c r="K211" s="952"/>
      <c r="L211" s="952"/>
      <c r="M211" s="952"/>
      <c r="N211" s="965"/>
      <c r="O211" s="965"/>
      <c r="P211" s="965"/>
      <c r="Q211" s="965"/>
      <c r="R211" s="965"/>
      <c r="S211" s="965"/>
      <c r="T211" s="965"/>
      <c r="U211" s="965"/>
      <c r="V211" s="965"/>
      <c r="W211" s="965">
        <v>8</v>
      </c>
      <c r="X211" s="965">
        <v>8</v>
      </c>
      <c r="Y211" s="965">
        <v>8</v>
      </c>
      <c r="Z211" s="965">
        <v>8</v>
      </c>
      <c r="AA211" s="965">
        <v>8</v>
      </c>
      <c r="AB211" s="965">
        <v>8</v>
      </c>
      <c r="AC211" s="965">
        <v>8</v>
      </c>
      <c r="AD211" s="965">
        <v>8</v>
      </c>
      <c r="AE211" s="965">
        <v>8</v>
      </c>
      <c r="AF211" s="965">
        <v>8</v>
      </c>
      <c r="AG211" s="965">
        <v>8</v>
      </c>
      <c r="AH211" s="965">
        <v>8</v>
      </c>
      <c r="AI211" s="965">
        <v>8</v>
      </c>
      <c r="AJ211" s="965"/>
      <c r="AK211" s="966"/>
      <c r="AL211" s="966"/>
      <c r="AM211" s="965"/>
      <c r="AN211" s="965"/>
      <c r="AO211" s="965"/>
      <c r="AP211" s="965"/>
      <c r="AQ211" s="965"/>
      <c r="AR211" s="965"/>
      <c r="AS211" s="965"/>
      <c r="AT211" s="965"/>
      <c r="AU211" s="965"/>
      <c r="AV211" s="965"/>
      <c r="AW211" s="965"/>
      <c r="AX211" s="965"/>
      <c r="AY211" s="965"/>
      <c r="AZ211" s="965"/>
      <c r="BA211" s="965"/>
      <c r="BB211" s="965"/>
      <c r="BC211" s="965"/>
      <c r="BD211" s="965"/>
      <c r="BE211" s="966"/>
      <c r="BF211" s="991"/>
      <c r="BG211" s="991"/>
      <c r="BH211" s="991"/>
      <c r="BI211" s="991"/>
      <c r="BJ211" s="991"/>
    </row>
    <row r="212" spans="1:62" s="954" customFormat="1" ht="17.25" customHeight="1" x14ac:dyDescent="0.25">
      <c r="A212" s="2248"/>
      <c r="B212" s="947" t="s">
        <v>1976</v>
      </c>
      <c r="C212" s="990" t="s">
        <v>140</v>
      </c>
      <c r="D212" s="997" t="s">
        <v>875</v>
      </c>
      <c r="E212" s="135">
        <v>150</v>
      </c>
      <c r="F212" s="135">
        <v>75</v>
      </c>
      <c r="G212" s="135"/>
      <c r="H212" s="968" t="s">
        <v>305</v>
      </c>
      <c r="I212" s="135" t="s">
        <v>217</v>
      </c>
      <c r="J212" s="135"/>
      <c r="K212" s="952"/>
      <c r="L212" s="952"/>
      <c r="M212" s="952"/>
      <c r="N212" s="965"/>
      <c r="O212" s="965"/>
      <c r="P212" s="965"/>
      <c r="Q212" s="965"/>
      <c r="R212" s="965"/>
      <c r="S212" s="965"/>
      <c r="T212" s="965"/>
      <c r="U212" s="965"/>
      <c r="V212" s="965"/>
      <c r="W212" s="965"/>
      <c r="X212" s="965"/>
      <c r="Y212" s="965"/>
      <c r="Z212" s="965"/>
      <c r="AA212" s="965"/>
      <c r="AB212" s="965"/>
      <c r="AC212" s="965"/>
      <c r="AD212" s="965"/>
      <c r="AE212" s="965"/>
      <c r="AF212" s="965"/>
      <c r="AG212" s="965"/>
      <c r="AH212" s="965"/>
      <c r="AI212" s="965"/>
      <c r="AJ212" s="965"/>
      <c r="AK212" s="966"/>
      <c r="AL212" s="966"/>
      <c r="AM212" s="965"/>
      <c r="AN212" s="965"/>
      <c r="AO212" s="965"/>
      <c r="AP212" s="965"/>
      <c r="AQ212" s="965"/>
      <c r="AR212" s="965"/>
      <c r="AS212" s="965"/>
      <c r="AT212" s="965"/>
      <c r="AU212" s="965"/>
      <c r="AV212" s="965"/>
      <c r="AW212" s="965"/>
      <c r="AX212" s="965"/>
      <c r="AY212" s="965">
        <v>16</v>
      </c>
      <c r="AZ212" s="965">
        <v>16</v>
      </c>
      <c r="BA212" s="965">
        <v>16</v>
      </c>
      <c r="BB212" s="965">
        <v>16</v>
      </c>
      <c r="BC212" s="965">
        <v>12</v>
      </c>
      <c r="BD212" s="971">
        <v>12</v>
      </c>
      <c r="BE212" s="1608"/>
      <c r="BF212" s="1608"/>
      <c r="BG212" s="991"/>
      <c r="BH212" s="991"/>
      <c r="BI212" s="991"/>
      <c r="BJ212" s="991"/>
    </row>
    <row r="213" spans="1:62" s="984" customFormat="1" ht="24" customHeight="1" x14ac:dyDescent="0.2">
      <c r="A213" s="2249"/>
      <c r="B213" s="978" t="s">
        <v>1964</v>
      </c>
      <c r="C213" s="979"/>
      <c r="D213" s="979" t="s">
        <v>843</v>
      </c>
      <c r="E213" s="979">
        <f>SUM(E204:E212)</f>
        <v>750</v>
      </c>
      <c r="F213" s="979">
        <f>SUM(F204:F212)</f>
        <v>565</v>
      </c>
      <c r="G213" s="979"/>
      <c r="H213" s="980"/>
      <c r="I213" s="980"/>
      <c r="J213" s="980"/>
      <c r="K213" s="981">
        <f>SUM(K204:K212)</f>
        <v>4</v>
      </c>
      <c r="L213" s="981">
        <f>SUM(L204:L212)</f>
        <v>4</v>
      </c>
      <c r="M213" s="981">
        <f t="shared" ref="M213:BJ213" si="111">SUM(M204:M212)</f>
        <v>4</v>
      </c>
      <c r="N213" s="981">
        <f t="shared" si="111"/>
        <v>4</v>
      </c>
      <c r="O213" s="981">
        <f t="shared" si="111"/>
        <v>4</v>
      </c>
      <c r="P213" s="981">
        <f t="shared" si="111"/>
        <v>4</v>
      </c>
      <c r="Q213" s="981">
        <f t="shared" si="111"/>
        <v>4</v>
      </c>
      <c r="R213" s="981">
        <f t="shared" si="111"/>
        <v>6</v>
      </c>
      <c r="S213" s="981">
        <f t="shared" si="111"/>
        <v>12</v>
      </c>
      <c r="T213" s="981">
        <f t="shared" si="111"/>
        <v>12</v>
      </c>
      <c r="U213" s="981">
        <f t="shared" si="111"/>
        <v>12</v>
      </c>
      <c r="V213" s="981">
        <f t="shared" si="111"/>
        <v>10</v>
      </c>
      <c r="W213" s="981">
        <f t="shared" si="111"/>
        <v>12</v>
      </c>
      <c r="X213" s="981">
        <f t="shared" si="111"/>
        <v>12</v>
      </c>
      <c r="Y213" s="981">
        <f t="shared" si="111"/>
        <v>14</v>
      </c>
      <c r="Z213" s="981">
        <f t="shared" si="111"/>
        <v>12</v>
      </c>
      <c r="AA213" s="981">
        <f t="shared" si="111"/>
        <v>12</v>
      </c>
      <c r="AB213" s="981">
        <f t="shared" si="111"/>
        <v>12</v>
      </c>
      <c r="AC213" s="981">
        <f t="shared" si="111"/>
        <v>12</v>
      </c>
      <c r="AD213" s="981">
        <f t="shared" si="111"/>
        <v>12</v>
      </c>
      <c r="AE213" s="981">
        <f t="shared" si="111"/>
        <v>12</v>
      </c>
      <c r="AF213" s="981">
        <f t="shared" si="111"/>
        <v>14</v>
      </c>
      <c r="AG213" s="981">
        <f t="shared" si="111"/>
        <v>12</v>
      </c>
      <c r="AH213" s="981">
        <f t="shared" si="111"/>
        <v>12</v>
      </c>
      <c r="AI213" s="981">
        <f t="shared" si="111"/>
        <v>12</v>
      </c>
      <c r="AJ213" s="981">
        <f t="shared" si="111"/>
        <v>4</v>
      </c>
      <c r="AK213" s="981">
        <f t="shared" si="111"/>
        <v>0</v>
      </c>
      <c r="AL213" s="981">
        <f t="shared" si="111"/>
        <v>0</v>
      </c>
      <c r="AM213" s="981">
        <f t="shared" si="111"/>
        <v>4</v>
      </c>
      <c r="AN213" s="981">
        <f t="shared" si="111"/>
        <v>4</v>
      </c>
      <c r="AO213" s="981">
        <f t="shared" si="111"/>
        <v>26</v>
      </c>
      <c r="AP213" s="981">
        <f t="shared" si="111"/>
        <v>24</v>
      </c>
      <c r="AQ213" s="981">
        <f t="shared" si="111"/>
        <v>24</v>
      </c>
      <c r="AR213" s="981">
        <f t="shared" si="111"/>
        <v>24</v>
      </c>
      <c r="AS213" s="981">
        <f t="shared" si="111"/>
        <v>24</v>
      </c>
      <c r="AT213" s="981">
        <f t="shared" si="111"/>
        <v>16</v>
      </c>
      <c r="AU213" s="981">
        <f t="shared" si="111"/>
        <v>16</v>
      </c>
      <c r="AV213" s="981">
        <f t="shared" si="111"/>
        <v>16</v>
      </c>
      <c r="AW213" s="981">
        <f t="shared" si="111"/>
        <v>16</v>
      </c>
      <c r="AX213" s="981">
        <f t="shared" si="111"/>
        <v>16</v>
      </c>
      <c r="AY213" s="981">
        <f t="shared" si="111"/>
        <v>32</v>
      </c>
      <c r="AZ213" s="981">
        <f t="shared" si="111"/>
        <v>32</v>
      </c>
      <c r="BA213" s="981">
        <f t="shared" si="111"/>
        <v>24</v>
      </c>
      <c r="BB213" s="981">
        <f t="shared" si="111"/>
        <v>16</v>
      </c>
      <c r="BC213" s="981">
        <f t="shared" si="111"/>
        <v>12</v>
      </c>
      <c r="BD213" s="981">
        <f t="shared" si="111"/>
        <v>12</v>
      </c>
      <c r="BE213" s="981">
        <f t="shared" si="111"/>
        <v>0</v>
      </c>
      <c r="BF213" s="981">
        <f t="shared" si="111"/>
        <v>0</v>
      </c>
      <c r="BG213" s="981">
        <f t="shared" si="111"/>
        <v>0</v>
      </c>
      <c r="BH213" s="981">
        <f t="shared" si="111"/>
        <v>0</v>
      </c>
      <c r="BI213" s="981">
        <f t="shared" si="111"/>
        <v>0</v>
      </c>
      <c r="BJ213" s="981">
        <f t="shared" si="111"/>
        <v>0</v>
      </c>
    </row>
    <row r="214" spans="1:62" s="1005" customFormat="1" ht="24" customHeight="1" x14ac:dyDescent="0.2">
      <c r="A214" s="1000"/>
      <c r="B214" s="1001"/>
      <c r="C214" s="1002"/>
      <c r="D214" s="1002"/>
      <c r="E214" s="1002"/>
      <c r="F214" s="1002"/>
      <c r="G214" s="1002"/>
      <c r="H214" s="1003"/>
      <c r="I214" s="1003"/>
      <c r="J214" s="1003"/>
      <c r="K214" s="1004"/>
      <c r="L214" s="1004"/>
      <c r="M214" s="1004"/>
      <c r="N214" s="1004"/>
      <c r="O214" s="1004"/>
      <c r="P214" s="1004"/>
      <c r="Q214" s="1004"/>
      <c r="R214" s="1004"/>
      <c r="S214" s="1004"/>
      <c r="T214" s="1004"/>
      <c r="U214" s="1004"/>
      <c r="V214" s="1004"/>
      <c r="W214" s="1004"/>
      <c r="X214" s="1004"/>
      <c r="Y214" s="1004"/>
      <c r="Z214" s="1004"/>
      <c r="AA214" s="1004"/>
      <c r="AB214" s="1004"/>
      <c r="AC214" s="1004"/>
      <c r="AD214" s="1004"/>
      <c r="AE214" s="1004"/>
      <c r="AF214" s="1004"/>
      <c r="AG214" s="1004"/>
      <c r="AH214" s="1004"/>
      <c r="AI214" s="1004"/>
      <c r="AJ214" s="1004"/>
      <c r="AK214" s="1004"/>
      <c r="AL214" s="1004"/>
      <c r="AM214" s="1004"/>
      <c r="AN214" s="1004"/>
      <c r="AO214" s="1004"/>
      <c r="AP214" s="1004"/>
      <c r="AQ214" s="1004"/>
      <c r="AR214" s="1004"/>
      <c r="AS214" s="1004"/>
      <c r="AT214" s="1004"/>
      <c r="AU214" s="1004"/>
      <c r="AV214" s="1004"/>
      <c r="AW214" s="1004"/>
      <c r="AX214" s="1004"/>
      <c r="AY214" s="1004"/>
      <c r="AZ214" s="1004"/>
      <c r="BA214" s="1004"/>
      <c r="BB214" s="1004"/>
      <c r="BC214" s="1004"/>
      <c r="BD214" s="1004"/>
      <c r="BE214" s="1004"/>
      <c r="BF214" s="1004"/>
      <c r="BG214" s="1004"/>
      <c r="BH214" s="1004"/>
      <c r="BI214" s="1004"/>
      <c r="BJ214" s="1004"/>
    </row>
  </sheetData>
  <mergeCells count="45">
    <mergeCell ref="G6:G9"/>
    <mergeCell ref="A41:A44"/>
    <mergeCell ref="A45:A52"/>
    <mergeCell ref="A53:A64"/>
    <mergeCell ref="A65:A76"/>
    <mergeCell ref="A23:A36"/>
    <mergeCell ref="A204:A213"/>
    <mergeCell ref="A91:A96"/>
    <mergeCell ref="A97:A106"/>
    <mergeCell ref="A120:A132"/>
    <mergeCell ref="A189:A203"/>
    <mergeCell ref="A154:A171"/>
    <mergeCell ref="A172:A188"/>
    <mergeCell ref="A1:D1"/>
    <mergeCell ref="A2:D2"/>
    <mergeCell ref="A3:D3"/>
    <mergeCell ref="A4:BJ4"/>
    <mergeCell ref="A6:A9"/>
    <mergeCell ref="B6:B9"/>
    <mergeCell ref="C6:C9"/>
    <mergeCell ref="D6:D9"/>
    <mergeCell ref="E6:E9"/>
    <mergeCell ref="H6:H9"/>
    <mergeCell ref="I6:I9"/>
    <mergeCell ref="F6:F9"/>
    <mergeCell ref="AW6:AZ6"/>
    <mergeCell ref="K6:M6"/>
    <mergeCell ref="A5:BJ5"/>
    <mergeCell ref="BA6:BE6"/>
    <mergeCell ref="BF6:BI6"/>
    <mergeCell ref="A77:A90"/>
    <mergeCell ref="A107:A119"/>
    <mergeCell ref="A133:A153"/>
    <mergeCell ref="A10:A11"/>
    <mergeCell ref="A12:A22"/>
    <mergeCell ref="A37:A40"/>
    <mergeCell ref="AN6:AR6"/>
    <mergeCell ref="AS6:AV6"/>
    <mergeCell ref="N6:Q6"/>
    <mergeCell ref="R6:V6"/>
    <mergeCell ref="W6:Z6"/>
    <mergeCell ref="AJ6:AM6"/>
    <mergeCell ref="AA6:AE6"/>
    <mergeCell ref="AF6:AI6"/>
    <mergeCell ref="J6:J9"/>
  </mergeCells>
  <printOptions headings="1"/>
  <pageMargins left="0" right="0" top="0.38" bottom="0" header="0.3" footer="0.3"/>
  <pageSetup paperSize="9" scale="58" orientation="landscape" r:id="rId1"/>
  <headerFooter>
    <oddFooter>&amp;C&amp;P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92D050"/>
  </sheetPr>
  <dimension ref="A1:BJ172"/>
  <sheetViews>
    <sheetView topLeftCell="A4" zoomScale="85" zoomScaleNormal="85" zoomScaleSheetLayoutView="85" workbookViewId="0">
      <pane ySplit="6" topLeftCell="A163" activePane="bottomLeft" state="frozen"/>
      <selection activeCell="D13" sqref="D13"/>
      <selection pane="bottomLeft" activeCell="I80" sqref="I80"/>
    </sheetView>
  </sheetViews>
  <sheetFormatPr defaultRowHeight="12" x14ac:dyDescent="0.2"/>
  <cols>
    <col min="1" max="1" width="3.42578125" style="69" bestFit="1" customWidth="1"/>
    <col min="2" max="2" width="11.28515625" style="69" customWidth="1"/>
    <col min="3" max="3" width="8.28515625" style="69" customWidth="1"/>
    <col min="4" max="4" width="42.85546875" style="69" customWidth="1"/>
    <col min="5" max="5" width="6.5703125" style="69" customWidth="1"/>
    <col min="6" max="7" width="12.28515625" style="69" customWidth="1"/>
    <col min="8" max="8" width="12.7109375" style="69" customWidth="1"/>
    <col min="9" max="9" width="10.42578125" style="69" customWidth="1"/>
    <col min="10" max="10" width="4.140625" style="69" customWidth="1"/>
    <col min="11" max="11" width="3.5703125" style="69" bestFit="1" customWidth="1"/>
    <col min="12" max="12" width="3.5703125" style="69" customWidth="1"/>
    <col min="13" max="14" width="2.85546875" style="69" customWidth="1"/>
    <col min="15" max="16" width="3.42578125" style="69" customWidth="1"/>
    <col min="17" max="18" width="2.85546875" style="69" bestFit="1" customWidth="1"/>
    <col min="19" max="19" width="3.85546875" style="69" customWidth="1"/>
    <col min="20" max="37" width="3" style="69" bestFit="1" customWidth="1"/>
    <col min="38" max="38" width="3.42578125" style="69" customWidth="1"/>
    <col min="39" max="40" width="3" style="69" bestFit="1" customWidth="1"/>
    <col min="41" max="41" width="3.140625" style="69" customWidth="1"/>
    <col min="42" max="42" width="3" style="69" bestFit="1" customWidth="1"/>
    <col min="43" max="43" width="3.42578125" style="69" customWidth="1"/>
    <col min="44" max="62" width="3" style="69" bestFit="1" customWidth="1"/>
    <col min="63" max="259" width="9.140625" style="69"/>
    <col min="260" max="260" width="3.42578125" style="69" bestFit="1" customWidth="1"/>
    <col min="261" max="261" width="9.42578125" style="69" customWidth="1"/>
    <col min="262" max="262" width="8.28515625" style="69" customWidth="1"/>
    <col min="263" max="263" width="34.85546875" style="69" customWidth="1"/>
    <col min="264" max="264" width="8.140625" style="69" bestFit="1" customWidth="1"/>
    <col min="265" max="265" width="10.42578125" style="69" bestFit="1" customWidth="1"/>
    <col min="266" max="266" width="5.28515625" style="69" customWidth="1"/>
    <col min="267" max="267" width="3.5703125" style="69" bestFit="1" customWidth="1"/>
    <col min="268" max="268" width="3.5703125" style="69" customWidth="1"/>
    <col min="269" max="270" width="2.85546875" style="69" customWidth="1"/>
    <col min="271" max="275" width="2.85546875" style="69" bestFit="1" customWidth="1"/>
    <col min="276" max="293" width="3" style="69" bestFit="1" customWidth="1"/>
    <col min="294" max="294" width="3.42578125" style="69" customWidth="1"/>
    <col min="295" max="296" width="3" style="69" bestFit="1" customWidth="1"/>
    <col min="297" max="297" width="4" style="69" customWidth="1"/>
    <col min="298" max="298" width="3" style="69" bestFit="1" customWidth="1"/>
    <col min="299" max="299" width="3.42578125" style="69" customWidth="1"/>
    <col min="300" max="318" width="3" style="69" bestFit="1" customWidth="1"/>
    <col min="319" max="515" width="9.140625" style="69"/>
    <col min="516" max="516" width="3.42578125" style="69" bestFit="1" customWidth="1"/>
    <col min="517" max="517" width="9.42578125" style="69" customWidth="1"/>
    <col min="518" max="518" width="8.28515625" style="69" customWidth="1"/>
    <col min="519" max="519" width="34.85546875" style="69" customWidth="1"/>
    <col min="520" max="520" width="8.140625" style="69" bestFit="1" customWidth="1"/>
    <col min="521" max="521" width="10.42578125" style="69" bestFit="1" customWidth="1"/>
    <col min="522" max="522" width="5.28515625" style="69" customWidth="1"/>
    <col min="523" max="523" width="3.5703125" style="69" bestFit="1" customWidth="1"/>
    <col min="524" max="524" width="3.5703125" style="69" customWidth="1"/>
    <col min="525" max="526" width="2.85546875" style="69" customWidth="1"/>
    <col min="527" max="531" width="2.85546875" style="69" bestFit="1" customWidth="1"/>
    <col min="532" max="549" width="3" style="69" bestFit="1" customWidth="1"/>
    <col min="550" max="550" width="3.42578125" style="69" customWidth="1"/>
    <col min="551" max="552" width="3" style="69" bestFit="1" customWidth="1"/>
    <col min="553" max="553" width="4" style="69" customWidth="1"/>
    <col min="554" max="554" width="3" style="69" bestFit="1" customWidth="1"/>
    <col min="555" max="555" width="3.42578125" style="69" customWidth="1"/>
    <col min="556" max="574" width="3" style="69" bestFit="1" customWidth="1"/>
    <col min="575" max="771" width="9.140625" style="69"/>
    <col min="772" max="772" width="3.42578125" style="69" bestFit="1" customWidth="1"/>
    <col min="773" max="773" width="9.42578125" style="69" customWidth="1"/>
    <col min="774" max="774" width="8.28515625" style="69" customWidth="1"/>
    <col min="775" max="775" width="34.85546875" style="69" customWidth="1"/>
    <col min="776" max="776" width="8.140625" style="69" bestFit="1" customWidth="1"/>
    <col min="777" max="777" width="10.42578125" style="69" bestFit="1" customWidth="1"/>
    <col min="778" max="778" width="5.28515625" style="69" customWidth="1"/>
    <col min="779" max="779" width="3.5703125" style="69" bestFit="1" customWidth="1"/>
    <col min="780" max="780" width="3.5703125" style="69" customWidth="1"/>
    <col min="781" max="782" width="2.85546875" style="69" customWidth="1"/>
    <col min="783" max="787" width="2.85546875" style="69" bestFit="1" customWidth="1"/>
    <col min="788" max="805" width="3" style="69" bestFit="1" customWidth="1"/>
    <col min="806" max="806" width="3.42578125" style="69" customWidth="1"/>
    <col min="807" max="808" width="3" style="69" bestFit="1" customWidth="1"/>
    <col min="809" max="809" width="4" style="69" customWidth="1"/>
    <col min="810" max="810" width="3" style="69" bestFit="1" customWidth="1"/>
    <col min="811" max="811" width="3.42578125" style="69" customWidth="1"/>
    <col min="812" max="830" width="3" style="69" bestFit="1" customWidth="1"/>
    <col min="831" max="1027" width="9.140625" style="69"/>
    <col min="1028" max="1028" width="3.42578125" style="69" bestFit="1" customWidth="1"/>
    <col min="1029" max="1029" width="9.42578125" style="69" customWidth="1"/>
    <col min="1030" max="1030" width="8.28515625" style="69" customWidth="1"/>
    <col min="1031" max="1031" width="34.85546875" style="69" customWidth="1"/>
    <col min="1032" max="1032" width="8.140625" style="69" bestFit="1" customWidth="1"/>
    <col min="1033" max="1033" width="10.42578125" style="69" bestFit="1" customWidth="1"/>
    <col min="1034" max="1034" width="5.28515625" style="69" customWidth="1"/>
    <col min="1035" max="1035" width="3.5703125" style="69" bestFit="1" customWidth="1"/>
    <col min="1036" max="1036" width="3.5703125" style="69" customWidth="1"/>
    <col min="1037" max="1038" width="2.85546875" style="69" customWidth="1"/>
    <col min="1039" max="1043" width="2.85546875" style="69" bestFit="1" customWidth="1"/>
    <col min="1044" max="1061" width="3" style="69" bestFit="1" customWidth="1"/>
    <col min="1062" max="1062" width="3.42578125" style="69" customWidth="1"/>
    <col min="1063" max="1064" width="3" style="69" bestFit="1" customWidth="1"/>
    <col min="1065" max="1065" width="4" style="69" customWidth="1"/>
    <col min="1066" max="1066" width="3" style="69" bestFit="1" customWidth="1"/>
    <col min="1067" max="1067" width="3.42578125" style="69" customWidth="1"/>
    <col min="1068" max="1086" width="3" style="69" bestFit="1" customWidth="1"/>
    <col min="1087" max="1283" width="9.140625" style="69"/>
    <col min="1284" max="1284" width="3.42578125" style="69" bestFit="1" customWidth="1"/>
    <col min="1285" max="1285" width="9.42578125" style="69" customWidth="1"/>
    <col min="1286" max="1286" width="8.28515625" style="69" customWidth="1"/>
    <col min="1287" max="1287" width="34.85546875" style="69" customWidth="1"/>
    <col min="1288" max="1288" width="8.140625" style="69" bestFit="1" customWidth="1"/>
    <col min="1289" max="1289" width="10.42578125" style="69" bestFit="1" customWidth="1"/>
    <col min="1290" max="1290" width="5.28515625" style="69" customWidth="1"/>
    <col min="1291" max="1291" width="3.5703125" style="69" bestFit="1" customWidth="1"/>
    <col min="1292" max="1292" width="3.5703125" style="69" customWidth="1"/>
    <col min="1293" max="1294" width="2.85546875" style="69" customWidth="1"/>
    <col min="1295" max="1299" width="2.85546875" style="69" bestFit="1" customWidth="1"/>
    <col min="1300" max="1317" width="3" style="69" bestFit="1" customWidth="1"/>
    <col min="1318" max="1318" width="3.42578125" style="69" customWidth="1"/>
    <col min="1319" max="1320" width="3" style="69" bestFit="1" customWidth="1"/>
    <col min="1321" max="1321" width="4" style="69" customWidth="1"/>
    <col min="1322" max="1322" width="3" style="69" bestFit="1" customWidth="1"/>
    <col min="1323" max="1323" width="3.42578125" style="69" customWidth="1"/>
    <col min="1324" max="1342" width="3" style="69" bestFit="1" customWidth="1"/>
    <col min="1343" max="1539" width="9.140625" style="69"/>
    <col min="1540" max="1540" width="3.42578125" style="69" bestFit="1" customWidth="1"/>
    <col min="1541" max="1541" width="9.42578125" style="69" customWidth="1"/>
    <col min="1542" max="1542" width="8.28515625" style="69" customWidth="1"/>
    <col min="1543" max="1543" width="34.85546875" style="69" customWidth="1"/>
    <col min="1544" max="1544" width="8.140625" style="69" bestFit="1" customWidth="1"/>
    <col min="1545" max="1545" width="10.42578125" style="69" bestFit="1" customWidth="1"/>
    <col min="1546" max="1546" width="5.28515625" style="69" customWidth="1"/>
    <col min="1547" max="1547" width="3.5703125" style="69" bestFit="1" customWidth="1"/>
    <col min="1548" max="1548" width="3.5703125" style="69" customWidth="1"/>
    <col min="1549" max="1550" width="2.85546875" style="69" customWidth="1"/>
    <col min="1551" max="1555" width="2.85546875" style="69" bestFit="1" customWidth="1"/>
    <col min="1556" max="1573" width="3" style="69" bestFit="1" customWidth="1"/>
    <col min="1574" max="1574" width="3.42578125" style="69" customWidth="1"/>
    <col min="1575" max="1576" width="3" style="69" bestFit="1" customWidth="1"/>
    <col min="1577" max="1577" width="4" style="69" customWidth="1"/>
    <col min="1578" max="1578" width="3" style="69" bestFit="1" customWidth="1"/>
    <col min="1579" max="1579" width="3.42578125" style="69" customWidth="1"/>
    <col min="1580" max="1598" width="3" style="69" bestFit="1" customWidth="1"/>
    <col min="1599" max="1795" width="9.140625" style="69"/>
    <col min="1796" max="1796" width="3.42578125" style="69" bestFit="1" customWidth="1"/>
    <col min="1797" max="1797" width="9.42578125" style="69" customWidth="1"/>
    <col min="1798" max="1798" width="8.28515625" style="69" customWidth="1"/>
    <col min="1799" max="1799" width="34.85546875" style="69" customWidth="1"/>
    <col min="1800" max="1800" width="8.140625" style="69" bestFit="1" customWidth="1"/>
    <col min="1801" max="1801" width="10.42578125" style="69" bestFit="1" customWidth="1"/>
    <col min="1802" max="1802" width="5.28515625" style="69" customWidth="1"/>
    <col min="1803" max="1803" width="3.5703125" style="69" bestFit="1" customWidth="1"/>
    <col min="1804" max="1804" width="3.5703125" style="69" customWidth="1"/>
    <col min="1805" max="1806" width="2.85546875" style="69" customWidth="1"/>
    <col min="1807" max="1811" width="2.85546875" style="69" bestFit="1" customWidth="1"/>
    <col min="1812" max="1829" width="3" style="69" bestFit="1" customWidth="1"/>
    <col min="1830" max="1830" width="3.42578125" style="69" customWidth="1"/>
    <col min="1831" max="1832" width="3" style="69" bestFit="1" customWidth="1"/>
    <col min="1833" max="1833" width="4" style="69" customWidth="1"/>
    <col min="1834" max="1834" width="3" style="69" bestFit="1" customWidth="1"/>
    <col min="1835" max="1835" width="3.42578125" style="69" customWidth="1"/>
    <col min="1836" max="1854" width="3" style="69" bestFit="1" customWidth="1"/>
    <col min="1855" max="2051" width="9.140625" style="69"/>
    <col min="2052" max="2052" width="3.42578125" style="69" bestFit="1" customWidth="1"/>
    <col min="2053" max="2053" width="9.42578125" style="69" customWidth="1"/>
    <col min="2054" max="2054" width="8.28515625" style="69" customWidth="1"/>
    <col min="2055" max="2055" width="34.85546875" style="69" customWidth="1"/>
    <col min="2056" max="2056" width="8.140625" style="69" bestFit="1" customWidth="1"/>
    <col min="2057" max="2057" width="10.42578125" style="69" bestFit="1" customWidth="1"/>
    <col min="2058" max="2058" width="5.28515625" style="69" customWidth="1"/>
    <col min="2059" max="2059" width="3.5703125" style="69" bestFit="1" customWidth="1"/>
    <col min="2060" max="2060" width="3.5703125" style="69" customWidth="1"/>
    <col min="2061" max="2062" width="2.85546875" style="69" customWidth="1"/>
    <col min="2063" max="2067" width="2.85546875" style="69" bestFit="1" customWidth="1"/>
    <col min="2068" max="2085" width="3" style="69" bestFit="1" customWidth="1"/>
    <col min="2086" max="2086" width="3.42578125" style="69" customWidth="1"/>
    <col min="2087" max="2088" width="3" style="69" bestFit="1" customWidth="1"/>
    <col min="2089" max="2089" width="4" style="69" customWidth="1"/>
    <col min="2090" max="2090" width="3" style="69" bestFit="1" customWidth="1"/>
    <col min="2091" max="2091" width="3.42578125" style="69" customWidth="1"/>
    <col min="2092" max="2110" width="3" style="69" bestFit="1" customWidth="1"/>
    <col min="2111" max="2307" width="9.140625" style="69"/>
    <col min="2308" max="2308" width="3.42578125" style="69" bestFit="1" customWidth="1"/>
    <col min="2309" max="2309" width="9.42578125" style="69" customWidth="1"/>
    <col min="2310" max="2310" width="8.28515625" style="69" customWidth="1"/>
    <col min="2311" max="2311" width="34.85546875" style="69" customWidth="1"/>
    <col min="2312" max="2312" width="8.140625" style="69" bestFit="1" customWidth="1"/>
    <col min="2313" max="2313" width="10.42578125" style="69" bestFit="1" customWidth="1"/>
    <col min="2314" max="2314" width="5.28515625" style="69" customWidth="1"/>
    <col min="2315" max="2315" width="3.5703125" style="69" bestFit="1" customWidth="1"/>
    <col min="2316" max="2316" width="3.5703125" style="69" customWidth="1"/>
    <col min="2317" max="2318" width="2.85546875" style="69" customWidth="1"/>
    <col min="2319" max="2323" width="2.85546875" style="69" bestFit="1" customWidth="1"/>
    <col min="2324" max="2341" width="3" style="69" bestFit="1" customWidth="1"/>
    <col min="2342" max="2342" width="3.42578125" style="69" customWidth="1"/>
    <col min="2343" max="2344" width="3" style="69" bestFit="1" customWidth="1"/>
    <col min="2345" max="2345" width="4" style="69" customWidth="1"/>
    <col min="2346" max="2346" width="3" style="69" bestFit="1" customWidth="1"/>
    <col min="2347" max="2347" width="3.42578125" style="69" customWidth="1"/>
    <col min="2348" max="2366" width="3" style="69" bestFit="1" customWidth="1"/>
    <col min="2367" max="2563" width="9.140625" style="69"/>
    <col min="2564" max="2564" width="3.42578125" style="69" bestFit="1" customWidth="1"/>
    <col min="2565" max="2565" width="9.42578125" style="69" customWidth="1"/>
    <col min="2566" max="2566" width="8.28515625" style="69" customWidth="1"/>
    <col min="2567" max="2567" width="34.85546875" style="69" customWidth="1"/>
    <col min="2568" max="2568" width="8.140625" style="69" bestFit="1" customWidth="1"/>
    <col min="2569" max="2569" width="10.42578125" style="69" bestFit="1" customWidth="1"/>
    <col min="2570" max="2570" width="5.28515625" style="69" customWidth="1"/>
    <col min="2571" max="2571" width="3.5703125" style="69" bestFit="1" customWidth="1"/>
    <col min="2572" max="2572" width="3.5703125" style="69" customWidth="1"/>
    <col min="2573" max="2574" width="2.85546875" style="69" customWidth="1"/>
    <col min="2575" max="2579" width="2.85546875" style="69" bestFit="1" customWidth="1"/>
    <col min="2580" max="2597" width="3" style="69" bestFit="1" customWidth="1"/>
    <col min="2598" max="2598" width="3.42578125" style="69" customWidth="1"/>
    <col min="2599" max="2600" width="3" style="69" bestFit="1" customWidth="1"/>
    <col min="2601" max="2601" width="4" style="69" customWidth="1"/>
    <col min="2602" max="2602" width="3" style="69" bestFit="1" customWidth="1"/>
    <col min="2603" max="2603" width="3.42578125" style="69" customWidth="1"/>
    <col min="2604" max="2622" width="3" style="69" bestFit="1" customWidth="1"/>
    <col min="2623" max="2819" width="9.140625" style="69"/>
    <col min="2820" max="2820" width="3.42578125" style="69" bestFit="1" customWidth="1"/>
    <col min="2821" max="2821" width="9.42578125" style="69" customWidth="1"/>
    <col min="2822" max="2822" width="8.28515625" style="69" customWidth="1"/>
    <col min="2823" max="2823" width="34.85546875" style="69" customWidth="1"/>
    <col min="2824" max="2824" width="8.140625" style="69" bestFit="1" customWidth="1"/>
    <col min="2825" max="2825" width="10.42578125" style="69" bestFit="1" customWidth="1"/>
    <col min="2826" max="2826" width="5.28515625" style="69" customWidth="1"/>
    <col min="2827" max="2827" width="3.5703125" style="69" bestFit="1" customWidth="1"/>
    <col min="2828" max="2828" width="3.5703125" style="69" customWidth="1"/>
    <col min="2829" max="2830" width="2.85546875" style="69" customWidth="1"/>
    <col min="2831" max="2835" width="2.85546875" style="69" bestFit="1" customWidth="1"/>
    <col min="2836" max="2853" width="3" style="69" bestFit="1" customWidth="1"/>
    <col min="2854" max="2854" width="3.42578125" style="69" customWidth="1"/>
    <col min="2855" max="2856" width="3" style="69" bestFit="1" customWidth="1"/>
    <col min="2857" max="2857" width="4" style="69" customWidth="1"/>
    <col min="2858" max="2858" width="3" style="69" bestFit="1" customWidth="1"/>
    <col min="2859" max="2859" width="3.42578125" style="69" customWidth="1"/>
    <col min="2860" max="2878" width="3" style="69" bestFit="1" customWidth="1"/>
    <col min="2879" max="3075" width="9.140625" style="69"/>
    <col min="3076" max="3076" width="3.42578125" style="69" bestFit="1" customWidth="1"/>
    <col min="3077" max="3077" width="9.42578125" style="69" customWidth="1"/>
    <col min="3078" max="3078" width="8.28515625" style="69" customWidth="1"/>
    <col min="3079" max="3079" width="34.85546875" style="69" customWidth="1"/>
    <col min="3080" max="3080" width="8.140625" style="69" bestFit="1" customWidth="1"/>
    <col min="3081" max="3081" width="10.42578125" style="69" bestFit="1" customWidth="1"/>
    <col min="3082" max="3082" width="5.28515625" style="69" customWidth="1"/>
    <col min="3083" max="3083" width="3.5703125" style="69" bestFit="1" customWidth="1"/>
    <col min="3084" max="3084" width="3.5703125" style="69" customWidth="1"/>
    <col min="3085" max="3086" width="2.85546875" style="69" customWidth="1"/>
    <col min="3087" max="3091" width="2.85546875" style="69" bestFit="1" customWidth="1"/>
    <col min="3092" max="3109" width="3" style="69" bestFit="1" customWidth="1"/>
    <col min="3110" max="3110" width="3.42578125" style="69" customWidth="1"/>
    <col min="3111" max="3112" width="3" style="69" bestFit="1" customWidth="1"/>
    <col min="3113" max="3113" width="4" style="69" customWidth="1"/>
    <col min="3114" max="3114" width="3" style="69" bestFit="1" customWidth="1"/>
    <col min="3115" max="3115" width="3.42578125" style="69" customWidth="1"/>
    <col min="3116" max="3134" width="3" style="69" bestFit="1" customWidth="1"/>
    <col min="3135" max="3331" width="9.140625" style="69"/>
    <col min="3332" max="3332" width="3.42578125" style="69" bestFit="1" customWidth="1"/>
    <col min="3333" max="3333" width="9.42578125" style="69" customWidth="1"/>
    <col min="3334" max="3334" width="8.28515625" style="69" customWidth="1"/>
    <col min="3335" max="3335" width="34.85546875" style="69" customWidth="1"/>
    <col min="3336" max="3336" width="8.140625" style="69" bestFit="1" customWidth="1"/>
    <col min="3337" max="3337" width="10.42578125" style="69" bestFit="1" customWidth="1"/>
    <col min="3338" max="3338" width="5.28515625" style="69" customWidth="1"/>
    <col min="3339" max="3339" width="3.5703125" style="69" bestFit="1" customWidth="1"/>
    <col min="3340" max="3340" width="3.5703125" style="69" customWidth="1"/>
    <col min="3341" max="3342" width="2.85546875" style="69" customWidth="1"/>
    <col min="3343" max="3347" width="2.85546875" style="69" bestFit="1" customWidth="1"/>
    <col min="3348" max="3365" width="3" style="69" bestFit="1" customWidth="1"/>
    <col min="3366" max="3366" width="3.42578125" style="69" customWidth="1"/>
    <col min="3367" max="3368" width="3" style="69" bestFit="1" customWidth="1"/>
    <col min="3369" max="3369" width="4" style="69" customWidth="1"/>
    <col min="3370" max="3370" width="3" style="69" bestFit="1" customWidth="1"/>
    <col min="3371" max="3371" width="3.42578125" style="69" customWidth="1"/>
    <col min="3372" max="3390" width="3" style="69" bestFit="1" customWidth="1"/>
    <col min="3391" max="3587" width="9.140625" style="69"/>
    <col min="3588" max="3588" width="3.42578125" style="69" bestFit="1" customWidth="1"/>
    <col min="3589" max="3589" width="9.42578125" style="69" customWidth="1"/>
    <col min="3590" max="3590" width="8.28515625" style="69" customWidth="1"/>
    <col min="3591" max="3591" width="34.85546875" style="69" customWidth="1"/>
    <col min="3592" max="3592" width="8.140625" style="69" bestFit="1" customWidth="1"/>
    <col min="3593" max="3593" width="10.42578125" style="69" bestFit="1" customWidth="1"/>
    <col min="3594" max="3594" width="5.28515625" style="69" customWidth="1"/>
    <col min="3595" max="3595" width="3.5703125" style="69" bestFit="1" customWidth="1"/>
    <col min="3596" max="3596" width="3.5703125" style="69" customWidth="1"/>
    <col min="3597" max="3598" width="2.85546875" style="69" customWidth="1"/>
    <col min="3599" max="3603" width="2.85546875" style="69" bestFit="1" customWidth="1"/>
    <col min="3604" max="3621" width="3" style="69" bestFit="1" customWidth="1"/>
    <col min="3622" max="3622" width="3.42578125" style="69" customWidth="1"/>
    <col min="3623" max="3624" width="3" style="69" bestFit="1" customWidth="1"/>
    <col min="3625" max="3625" width="4" style="69" customWidth="1"/>
    <col min="3626" max="3626" width="3" style="69" bestFit="1" customWidth="1"/>
    <col min="3627" max="3627" width="3.42578125" style="69" customWidth="1"/>
    <col min="3628" max="3646" width="3" style="69" bestFit="1" customWidth="1"/>
    <col min="3647" max="3843" width="9.140625" style="69"/>
    <col min="3844" max="3844" width="3.42578125" style="69" bestFit="1" customWidth="1"/>
    <col min="3845" max="3845" width="9.42578125" style="69" customWidth="1"/>
    <col min="3846" max="3846" width="8.28515625" style="69" customWidth="1"/>
    <col min="3847" max="3847" width="34.85546875" style="69" customWidth="1"/>
    <col min="3848" max="3848" width="8.140625" style="69" bestFit="1" customWidth="1"/>
    <col min="3849" max="3849" width="10.42578125" style="69" bestFit="1" customWidth="1"/>
    <col min="3850" max="3850" width="5.28515625" style="69" customWidth="1"/>
    <col min="3851" max="3851" width="3.5703125" style="69" bestFit="1" customWidth="1"/>
    <col min="3852" max="3852" width="3.5703125" style="69" customWidth="1"/>
    <col min="3853" max="3854" width="2.85546875" style="69" customWidth="1"/>
    <col min="3855" max="3859" width="2.85546875" style="69" bestFit="1" customWidth="1"/>
    <col min="3860" max="3877" width="3" style="69" bestFit="1" customWidth="1"/>
    <col min="3878" max="3878" width="3.42578125" style="69" customWidth="1"/>
    <col min="3879" max="3880" width="3" style="69" bestFit="1" customWidth="1"/>
    <col min="3881" max="3881" width="4" style="69" customWidth="1"/>
    <col min="3882" max="3882" width="3" style="69" bestFit="1" customWidth="1"/>
    <col min="3883" max="3883" width="3.42578125" style="69" customWidth="1"/>
    <col min="3884" max="3902" width="3" style="69" bestFit="1" customWidth="1"/>
    <col min="3903" max="4099" width="9.140625" style="69"/>
    <col min="4100" max="4100" width="3.42578125" style="69" bestFit="1" customWidth="1"/>
    <col min="4101" max="4101" width="9.42578125" style="69" customWidth="1"/>
    <col min="4102" max="4102" width="8.28515625" style="69" customWidth="1"/>
    <col min="4103" max="4103" width="34.85546875" style="69" customWidth="1"/>
    <col min="4104" max="4104" width="8.140625" style="69" bestFit="1" customWidth="1"/>
    <col min="4105" max="4105" width="10.42578125" style="69" bestFit="1" customWidth="1"/>
    <col min="4106" max="4106" width="5.28515625" style="69" customWidth="1"/>
    <col min="4107" max="4107" width="3.5703125" style="69" bestFit="1" customWidth="1"/>
    <col min="4108" max="4108" width="3.5703125" style="69" customWidth="1"/>
    <col min="4109" max="4110" width="2.85546875" style="69" customWidth="1"/>
    <col min="4111" max="4115" width="2.85546875" style="69" bestFit="1" customWidth="1"/>
    <col min="4116" max="4133" width="3" style="69" bestFit="1" customWidth="1"/>
    <col min="4134" max="4134" width="3.42578125" style="69" customWidth="1"/>
    <col min="4135" max="4136" width="3" style="69" bestFit="1" customWidth="1"/>
    <col min="4137" max="4137" width="4" style="69" customWidth="1"/>
    <col min="4138" max="4138" width="3" style="69" bestFit="1" customWidth="1"/>
    <col min="4139" max="4139" width="3.42578125" style="69" customWidth="1"/>
    <col min="4140" max="4158" width="3" style="69" bestFit="1" customWidth="1"/>
    <col min="4159" max="4355" width="9.140625" style="69"/>
    <col min="4356" max="4356" width="3.42578125" style="69" bestFit="1" customWidth="1"/>
    <col min="4357" max="4357" width="9.42578125" style="69" customWidth="1"/>
    <col min="4358" max="4358" width="8.28515625" style="69" customWidth="1"/>
    <col min="4359" max="4359" width="34.85546875" style="69" customWidth="1"/>
    <col min="4360" max="4360" width="8.140625" style="69" bestFit="1" customWidth="1"/>
    <col min="4361" max="4361" width="10.42578125" style="69" bestFit="1" customWidth="1"/>
    <col min="4362" max="4362" width="5.28515625" style="69" customWidth="1"/>
    <col min="4363" max="4363" width="3.5703125" style="69" bestFit="1" customWidth="1"/>
    <col min="4364" max="4364" width="3.5703125" style="69" customWidth="1"/>
    <col min="4365" max="4366" width="2.85546875" style="69" customWidth="1"/>
    <col min="4367" max="4371" width="2.85546875" style="69" bestFit="1" customWidth="1"/>
    <col min="4372" max="4389" width="3" style="69" bestFit="1" customWidth="1"/>
    <col min="4390" max="4390" width="3.42578125" style="69" customWidth="1"/>
    <col min="4391" max="4392" width="3" style="69" bestFit="1" customWidth="1"/>
    <col min="4393" max="4393" width="4" style="69" customWidth="1"/>
    <col min="4394" max="4394" width="3" style="69" bestFit="1" customWidth="1"/>
    <col min="4395" max="4395" width="3.42578125" style="69" customWidth="1"/>
    <col min="4396" max="4414" width="3" style="69" bestFit="1" customWidth="1"/>
    <col min="4415" max="4611" width="9.140625" style="69"/>
    <col min="4612" max="4612" width="3.42578125" style="69" bestFit="1" customWidth="1"/>
    <col min="4613" max="4613" width="9.42578125" style="69" customWidth="1"/>
    <col min="4614" max="4614" width="8.28515625" style="69" customWidth="1"/>
    <col min="4615" max="4615" width="34.85546875" style="69" customWidth="1"/>
    <col min="4616" max="4616" width="8.140625" style="69" bestFit="1" customWidth="1"/>
    <col min="4617" max="4617" width="10.42578125" style="69" bestFit="1" customWidth="1"/>
    <col min="4618" max="4618" width="5.28515625" style="69" customWidth="1"/>
    <col min="4619" max="4619" width="3.5703125" style="69" bestFit="1" customWidth="1"/>
    <col min="4620" max="4620" width="3.5703125" style="69" customWidth="1"/>
    <col min="4621" max="4622" width="2.85546875" style="69" customWidth="1"/>
    <col min="4623" max="4627" width="2.85546875" style="69" bestFit="1" customWidth="1"/>
    <col min="4628" max="4645" width="3" style="69" bestFit="1" customWidth="1"/>
    <col min="4646" max="4646" width="3.42578125" style="69" customWidth="1"/>
    <col min="4647" max="4648" width="3" style="69" bestFit="1" customWidth="1"/>
    <col min="4649" max="4649" width="4" style="69" customWidth="1"/>
    <col min="4650" max="4650" width="3" style="69" bestFit="1" customWidth="1"/>
    <col min="4651" max="4651" width="3.42578125" style="69" customWidth="1"/>
    <col min="4652" max="4670" width="3" style="69" bestFit="1" customWidth="1"/>
    <col min="4671" max="4867" width="9.140625" style="69"/>
    <col min="4868" max="4868" width="3.42578125" style="69" bestFit="1" customWidth="1"/>
    <col min="4869" max="4869" width="9.42578125" style="69" customWidth="1"/>
    <col min="4870" max="4870" width="8.28515625" style="69" customWidth="1"/>
    <col min="4871" max="4871" width="34.85546875" style="69" customWidth="1"/>
    <col min="4872" max="4872" width="8.140625" style="69" bestFit="1" customWidth="1"/>
    <col min="4873" max="4873" width="10.42578125" style="69" bestFit="1" customWidth="1"/>
    <col min="4874" max="4874" width="5.28515625" style="69" customWidth="1"/>
    <col min="4875" max="4875" width="3.5703125" style="69" bestFit="1" customWidth="1"/>
    <col min="4876" max="4876" width="3.5703125" style="69" customWidth="1"/>
    <col min="4877" max="4878" width="2.85546875" style="69" customWidth="1"/>
    <col min="4879" max="4883" width="2.85546875" style="69" bestFit="1" customWidth="1"/>
    <col min="4884" max="4901" width="3" style="69" bestFit="1" customWidth="1"/>
    <col min="4902" max="4902" width="3.42578125" style="69" customWidth="1"/>
    <col min="4903" max="4904" width="3" style="69" bestFit="1" customWidth="1"/>
    <col min="4905" max="4905" width="4" style="69" customWidth="1"/>
    <col min="4906" max="4906" width="3" style="69" bestFit="1" customWidth="1"/>
    <col min="4907" max="4907" width="3.42578125" style="69" customWidth="1"/>
    <col min="4908" max="4926" width="3" style="69" bestFit="1" customWidth="1"/>
    <col min="4927" max="5123" width="9.140625" style="69"/>
    <col min="5124" max="5124" width="3.42578125" style="69" bestFit="1" customWidth="1"/>
    <col min="5125" max="5125" width="9.42578125" style="69" customWidth="1"/>
    <col min="5126" max="5126" width="8.28515625" style="69" customWidth="1"/>
    <col min="5127" max="5127" width="34.85546875" style="69" customWidth="1"/>
    <col min="5128" max="5128" width="8.140625" style="69" bestFit="1" customWidth="1"/>
    <col min="5129" max="5129" width="10.42578125" style="69" bestFit="1" customWidth="1"/>
    <col min="5130" max="5130" width="5.28515625" style="69" customWidth="1"/>
    <col min="5131" max="5131" width="3.5703125" style="69" bestFit="1" customWidth="1"/>
    <col min="5132" max="5132" width="3.5703125" style="69" customWidth="1"/>
    <col min="5133" max="5134" width="2.85546875" style="69" customWidth="1"/>
    <col min="5135" max="5139" width="2.85546875" style="69" bestFit="1" customWidth="1"/>
    <col min="5140" max="5157" width="3" style="69" bestFit="1" customWidth="1"/>
    <col min="5158" max="5158" width="3.42578125" style="69" customWidth="1"/>
    <col min="5159" max="5160" width="3" style="69" bestFit="1" customWidth="1"/>
    <col min="5161" max="5161" width="4" style="69" customWidth="1"/>
    <col min="5162" max="5162" width="3" style="69" bestFit="1" customWidth="1"/>
    <col min="5163" max="5163" width="3.42578125" style="69" customWidth="1"/>
    <col min="5164" max="5182" width="3" style="69" bestFit="1" customWidth="1"/>
    <col min="5183" max="5379" width="9.140625" style="69"/>
    <col min="5380" max="5380" width="3.42578125" style="69" bestFit="1" customWidth="1"/>
    <col min="5381" max="5381" width="9.42578125" style="69" customWidth="1"/>
    <col min="5382" max="5382" width="8.28515625" style="69" customWidth="1"/>
    <col min="5383" max="5383" width="34.85546875" style="69" customWidth="1"/>
    <col min="5384" max="5384" width="8.140625" style="69" bestFit="1" customWidth="1"/>
    <col min="5385" max="5385" width="10.42578125" style="69" bestFit="1" customWidth="1"/>
    <col min="5386" max="5386" width="5.28515625" style="69" customWidth="1"/>
    <col min="5387" max="5387" width="3.5703125" style="69" bestFit="1" customWidth="1"/>
    <col min="5388" max="5388" width="3.5703125" style="69" customWidth="1"/>
    <col min="5389" max="5390" width="2.85546875" style="69" customWidth="1"/>
    <col min="5391" max="5395" width="2.85546875" style="69" bestFit="1" customWidth="1"/>
    <col min="5396" max="5413" width="3" style="69" bestFit="1" customWidth="1"/>
    <col min="5414" max="5414" width="3.42578125" style="69" customWidth="1"/>
    <col min="5415" max="5416" width="3" style="69" bestFit="1" customWidth="1"/>
    <col min="5417" max="5417" width="4" style="69" customWidth="1"/>
    <col min="5418" max="5418" width="3" style="69" bestFit="1" customWidth="1"/>
    <col min="5419" max="5419" width="3.42578125" style="69" customWidth="1"/>
    <col min="5420" max="5438" width="3" style="69" bestFit="1" customWidth="1"/>
    <col min="5439" max="5635" width="9.140625" style="69"/>
    <col min="5636" max="5636" width="3.42578125" style="69" bestFit="1" customWidth="1"/>
    <col min="5637" max="5637" width="9.42578125" style="69" customWidth="1"/>
    <col min="5638" max="5638" width="8.28515625" style="69" customWidth="1"/>
    <col min="5639" max="5639" width="34.85546875" style="69" customWidth="1"/>
    <col min="5640" max="5640" width="8.140625" style="69" bestFit="1" customWidth="1"/>
    <col min="5641" max="5641" width="10.42578125" style="69" bestFit="1" customWidth="1"/>
    <col min="5642" max="5642" width="5.28515625" style="69" customWidth="1"/>
    <col min="5643" max="5643" width="3.5703125" style="69" bestFit="1" customWidth="1"/>
    <col min="5644" max="5644" width="3.5703125" style="69" customWidth="1"/>
    <col min="5645" max="5646" width="2.85546875" style="69" customWidth="1"/>
    <col min="5647" max="5651" width="2.85546875" style="69" bestFit="1" customWidth="1"/>
    <col min="5652" max="5669" width="3" style="69" bestFit="1" customWidth="1"/>
    <col min="5670" max="5670" width="3.42578125" style="69" customWidth="1"/>
    <col min="5671" max="5672" width="3" style="69" bestFit="1" customWidth="1"/>
    <col min="5673" max="5673" width="4" style="69" customWidth="1"/>
    <col min="5674" max="5674" width="3" style="69" bestFit="1" customWidth="1"/>
    <col min="5675" max="5675" width="3.42578125" style="69" customWidth="1"/>
    <col min="5676" max="5694" width="3" style="69" bestFit="1" customWidth="1"/>
    <col min="5695" max="5891" width="9.140625" style="69"/>
    <col min="5892" max="5892" width="3.42578125" style="69" bestFit="1" customWidth="1"/>
    <col min="5893" max="5893" width="9.42578125" style="69" customWidth="1"/>
    <col min="5894" max="5894" width="8.28515625" style="69" customWidth="1"/>
    <col min="5895" max="5895" width="34.85546875" style="69" customWidth="1"/>
    <col min="5896" max="5896" width="8.140625" style="69" bestFit="1" customWidth="1"/>
    <col min="5897" max="5897" width="10.42578125" style="69" bestFit="1" customWidth="1"/>
    <col min="5898" max="5898" width="5.28515625" style="69" customWidth="1"/>
    <col min="5899" max="5899" width="3.5703125" style="69" bestFit="1" customWidth="1"/>
    <col min="5900" max="5900" width="3.5703125" style="69" customWidth="1"/>
    <col min="5901" max="5902" width="2.85546875" style="69" customWidth="1"/>
    <col min="5903" max="5907" width="2.85546875" style="69" bestFit="1" customWidth="1"/>
    <col min="5908" max="5925" width="3" style="69" bestFit="1" customWidth="1"/>
    <col min="5926" max="5926" width="3.42578125" style="69" customWidth="1"/>
    <col min="5927" max="5928" width="3" style="69" bestFit="1" customWidth="1"/>
    <col min="5929" max="5929" width="4" style="69" customWidth="1"/>
    <col min="5930" max="5930" width="3" style="69" bestFit="1" customWidth="1"/>
    <col min="5931" max="5931" width="3.42578125" style="69" customWidth="1"/>
    <col min="5932" max="5950" width="3" style="69" bestFit="1" customWidth="1"/>
    <col min="5951" max="6147" width="9.140625" style="69"/>
    <col min="6148" max="6148" width="3.42578125" style="69" bestFit="1" customWidth="1"/>
    <col min="6149" max="6149" width="9.42578125" style="69" customWidth="1"/>
    <col min="6150" max="6150" width="8.28515625" style="69" customWidth="1"/>
    <col min="6151" max="6151" width="34.85546875" style="69" customWidth="1"/>
    <col min="6152" max="6152" width="8.140625" style="69" bestFit="1" customWidth="1"/>
    <col min="6153" max="6153" width="10.42578125" style="69" bestFit="1" customWidth="1"/>
    <col min="6154" max="6154" width="5.28515625" style="69" customWidth="1"/>
    <col min="6155" max="6155" width="3.5703125" style="69" bestFit="1" customWidth="1"/>
    <col min="6156" max="6156" width="3.5703125" style="69" customWidth="1"/>
    <col min="6157" max="6158" width="2.85546875" style="69" customWidth="1"/>
    <col min="6159" max="6163" width="2.85546875" style="69" bestFit="1" customWidth="1"/>
    <col min="6164" max="6181" width="3" style="69" bestFit="1" customWidth="1"/>
    <col min="6182" max="6182" width="3.42578125" style="69" customWidth="1"/>
    <col min="6183" max="6184" width="3" style="69" bestFit="1" customWidth="1"/>
    <col min="6185" max="6185" width="4" style="69" customWidth="1"/>
    <col min="6186" max="6186" width="3" style="69" bestFit="1" customWidth="1"/>
    <col min="6187" max="6187" width="3.42578125" style="69" customWidth="1"/>
    <col min="6188" max="6206" width="3" style="69" bestFit="1" customWidth="1"/>
    <col min="6207" max="6403" width="9.140625" style="69"/>
    <col min="6404" max="6404" width="3.42578125" style="69" bestFit="1" customWidth="1"/>
    <col min="6405" max="6405" width="9.42578125" style="69" customWidth="1"/>
    <col min="6406" max="6406" width="8.28515625" style="69" customWidth="1"/>
    <col min="6407" max="6407" width="34.85546875" style="69" customWidth="1"/>
    <col min="6408" max="6408" width="8.140625" style="69" bestFit="1" customWidth="1"/>
    <col min="6409" max="6409" width="10.42578125" style="69" bestFit="1" customWidth="1"/>
    <col min="6410" max="6410" width="5.28515625" style="69" customWidth="1"/>
    <col min="6411" max="6411" width="3.5703125" style="69" bestFit="1" customWidth="1"/>
    <col min="6412" max="6412" width="3.5703125" style="69" customWidth="1"/>
    <col min="6413" max="6414" width="2.85546875" style="69" customWidth="1"/>
    <col min="6415" max="6419" width="2.85546875" style="69" bestFit="1" customWidth="1"/>
    <col min="6420" max="6437" width="3" style="69" bestFit="1" customWidth="1"/>
    <col min="6438" max="6438" width="3.42578125" style="69" customWidth="1"/>
    <col min="6439" max="6440" width="3" style="69" bestFit="1" customWidth="1"/>
    <col min="6441" max="6441" width="4" style="69" customWidth="1"/>
    <col min="6442" max="6442" width="3" style="69" bestFit="1" customWidth="1"/>
    <col min="6443" max="6443" width="3.42578125" style="69" customWidth="1"/>
    <col min="6444" max="6462" width="3" style="69" bestFit="1" customWidth="1"/>
    <col min="6463" max="6659" width="9.140625" style="69"/>
    <col min="6660" max="6660" width="3.42578125" style="69" bestFit="1" customWidth="1"/>
    <col min="6661" max="6661" width="9.42578125" style="69" customWidth="1"/>
    <col min="6662" max="6662" width="8.28515625" style="69" customWidth="1"/>
    <col min="6663" max="6663" width="34.85546875" style="69" customWidth="1"/>
    <col min="6664" max="6664" width="8.140625" style="69" bestFit="1" customWidth="1"/>
    <col min="6665" max="6665" width="10.42578125" style="69" bestFit="1" customWidth="1"/>
    <col min="6666" max="6666" width="5.28515625" style="69" customWidth="1"/>
    <col min="6667" max="6667" width="3.5703125" style="69" bestFit="1" customWidth="1"/>
    <col min="6668" max="6668" width="3.5703125" style="69" customWidth="1"/>
    <col min="6669" max="6670" width="2.85546875" style="69" customWidth="1"/>
    <col min="6671" max="6675" width="2.85546875" style="69" bestFit="1" customWidth="1"/>
    <col min="6676" max="6693" width="3" style="69" bestFit="1" customWidth="1"/>
    <col min="6694" max="6694" width="3.42578125" style="69" customWidth="1"/>
    <col min="6695" max="6696" width="3" style="69" bestFit="1" customWidth="1"/>
    <col min="6697" max="6697" width="4" style="69" customWidth="1"/>
    <col min="6698" max="6698" width="3" style="69" bestFit="1" customWidth="1"/>
    <col min="6699" max="6699" width="3.42578125" style="69" customWidth="1"/>
    <col min="6700" max="6718" width="3" style="69" bestFit="1" customWidth="1"/>
    <col min="6719" max="6915" width="9.140625" style="69"/>
    <col min="6916" max="6916" width="3.42578125" style="69" bestFit="1" customWidth="1"/>
    <col min="6917" max="6917" width="9.42578125" style="69" customWidth="1"/>
    <col min="6918" max="6918" width="8.28515625" style="69" customWidth="1"/>
    <col min="6919" max="6919" width="34.85546875" style="69" customWidth="1"/>
    <col min="6920" max="6920" width="8.140625" style="69" bestFit="1" customWidth="1"/>
    <col min="6921" max="6921" width="10.42578125" style="69" bestFit="1" customWidth="1"/>
    <col min="6922" max="6922" width="5.28515625" style="69" customWidth="1"/>
    <col min="6923" max="6923" width="3.5703125" style="69" bestFit="1" customWidth="1"/>
    <col min="6924" max="6924" width="3.5703125" style="69" customWidth="1"/>
    <col min="6925" max="6926" width="2.85546875" style="69" customWidth="1"/>
    <col min="6927" max="6931" width="2.85546875" style="69" bestFit="1" customWidth="1"/>
    <col min="6932" max="6949" width="3" style="69" bestFit="1" customWidth="1"/>
    <col min="6950" max="6950" width="3.42578125" style="69" customWidth="1"/>
    <col min="6951" max="6952" width="3" style="69" bestFit="1" customWidth="1"/>
    <col min="6953" max="6953" width="4" style="69" customWidth="1"/>
    <col min="6954" max="6954" width="3" style="69" bestFit="1" customWidth="1"/>
    <col min="6955" max="6955" width="3.42578125" style="69" customWidth="1"/>
    <col min="6956" max="6974" width="3" style="69" bestFit="1" customWidth="1"/>
    <col min="6975" max="7171" width="9.140625" style="69"/>
    <col min="7172" max="7172" width="3.42578125" style="69" bestFit="1" customWidth="1"/>
    <col min="7173" max="7173" width="9.42578125" style="69" customWidth="1"/>
    <col min="7174" max="7174" width="8.28515625" style="69" customWidth="1"/>
    <col min="7175" max="7175" width="34.85546875" style="69" customWidth="1"/>
    <col min="7176" max="7176" width="8.140625" style="69" bestFit="1" customWidth="1"/>
    <col min="7177" max="7177" width="10.42578125" style="69" bestFit="1" customWidth="1"/>
    <col min="7178" max="7178" width="5.28515625" style="69" customWidth="1"/>
    <col min="7179" max="7179" width="3.5703125" style="69" bestFit="1" customWidth="1"/>
    <col min="7180" max="7180" width="3.5703125" style="69" customWidth="1"/>
    <col min="7181" max="7182" width="2.85546875" style="69" customWidth="1"/>
    <col min="7183" max="7187" width="2.85546875" style="69" bestFit="1" customWidth="1"/>
    <col min="7188" max="7205" width="3" style="69" bestFit="1" customWidth="1"/>
    <col min="7206" max="7206" width="3.42578125" style="69" customWidth="1"/>
    <col min="7207" max="7208" width="3" style="69" bestFit="1" customWidth="1"/>
    <col min="7209" max="7209" width="4" style="69" customWidth="1"/>
    <col min="7210" max="7210" width="3" style="69" bestFit="1" customWidth="1"/>
    <col min="7211" max="7211" width="3.42578125" style="69" customWidth="1"/>
    <col min="7212" max="7230" width="3" style="69" bestFit="1" customWidth="1"/>
    <col min="7231" max="7427" width="9.140625" style="69"/>
    <col min="7428" max="7428" width="3.42578125" style="69" bestFit="1" customWidth="1"/>
    <col min="7429" max="7429" width="9.42578125" style="69" customWidth="1"/>
    <col min="7430" max="7430" width="8.28515625" style="69" customWidth="1"/>
    <col min="7431" max="7431" width="34.85546875" style="69" customWidth="1"/>
    <col min="7432" max="7432" width="8.140625" style="69" bestFit="1" customWidth="1"/>
    <col min="7433" max="7433" width="10.42578125" style="69" bestFit="1" customWidth="1"/>
    <col min="7434" max="7434" width="5.28515625" style="69" customWidth="1"/>
    <col min="7435" max="7435" width="3.5703125" style="69" bestFit="1" customWidth="1"/>
    <col min="7436" max="7436" width="3.5703125" style="69" customWidth="1"/>
    <col min="7437" max="7438" width="2.85546875" style="69" customWidth="1"/>
    <col min="7439" max="7443" width="2.85546875" style="69" bestFit="1" customWidth="1"/>
    <col min="7444" max="7461" width="3" style="69" bestFit="1" customWidth="1"/>
    <col min="7462" max="7462" width="3.42578125" style="69" customWidth="1"/>
    <col min="7463" max="7464" width="3" style="69" bestFit="1" customWidth="1"/>
    <col min="7465" max="7465" width="4" style="69" customWidth="1"/>
    <col min="7466" max="7466" width="3" style="69" bestFit="1" customWidth="1"/>
    <col min="7467" max="7467" width="3.42578125" style="69" customWidth="1"/>
    <col min="7468" max="7486" width="3" style="69" bestFit="1" customWidth="1"/>
    <col min="7487" max="7683" width="9.140625" style="69"/>
    <col min="7684" max="7684" width="3.42578125" style="69" bestFit="1" customWidth="1"/>
    <col min="7685" max="7685" width="9.42578125" style="69" customWidth="1"/>
    <col min="7686" max="7686" width="8.28515625" style="69" customWidth="1"/>
    <col min="7687" max="7687" width="34.85546875" style="69" customWidth="1"/>
    <col min="7688" max="7688" width="8.140625" style="69" bestFit="1" customWidth="1"/>
    <col min="7689" max="7689" width="10.42578125" style="69" bestFit="1" customWidth="1"/>
    <col min="7690" max="7690" width="5.28515625" style="69" customWidth="1"/>
    <col min="7691" max="7691" width="3.5703125" style="69" bestFit="1" customWidth="1"/>
    <col min="7692" max="7692" width="3.5703125" style="69" customWidth="1"/>
    <col min="7693" max="7694" width="2.85546875" style="69" customWidth="1"/>
    <col min="7695" max="7699" width="2.85546875" style="69" bestFit="1" customWidth="1"/>
    <col min="7700" max="7717" width="3" style="69" bestFit="1" customWidth="1"/>
    <col min="7718" max="7718" width="3.42578125" style="69" customWidth="1"/>
    <col min="7719" max="7720" width="3" style="69" bestFit="1" customWidth="1"/>
    <col min="7721" max="7721" width="4" style="69" customWidth="1"/>
    <col min="7722" max="7722" width="3" style="69" bestFit="1" customWidth="1"/>
    <col min="7723" max="7723" width="3.42578125" style="69" customWidth="1"/>
    <col min="7724" max="7742" width="3" style="69" bestFit="1" customWidth="1"/>
    <col min="7743" max="7939" width="9.140625" style="69"/>
    <col min="7940" max="7940" width="3.42578125" style="69" bestFit="1" customWidth="1"/>
    <col min="7941" max="7941" width="9.42578125" style="69" customWidth="1"/>
    <col min="7942" max="7942" width="8.28515625" style="69" customWidth="1"/>
    <col min="7943" max="7943" width="34.85546875" style="69" customWidth="1"/>
    <col min="7944" max="7944" width="8.140625" style="69" bestFit="1" customWidth="1"/>
    <col min="7945" max="7945" width="10.42578125" style="69" bestFit="1" customWidth="1"/>
    <col min="7946" max="7946" width="5.28515625" style="69" customWidth="1"/>
    <col min="7947" max="7947" width="3.5703125" style="69" bestFit="1" customWidth="1"/>
    <col min="7948" max="7948" width="3.5703125" style="69" customWidth="1"/>
    <col min="7949" max="7950" width="2.85546875" style="69" customWidth="1"/>
    <col min="7951" max="7955" width="2.85546875" style="69" bestFit="1" customWidth="1"/>
    <col min="7956" max="7973" width="3" style="69" bestFit="1" customWidth="1"/>
    <col min="7974" max="7974" width="3.42578125" style="69" customWidth="1"/>
    <col min="7975" max="7976" width="3" style="69" bestFit="1" customWidth="1"/>
    <col min="7977" max="7977" width="4" style="69" customWidth="1"/>
    <col min="7978" max="7978" width="3" style="69" bestFit="1" customWidth="1"/>
    <col min="7979" max="7979" width="3.42578125" style="69" customWidth="1"/>
    <col min="7980" max="7998" width="3" style="69" bestFit="1" customWidth="1"/>
    <col min="7999" max="8195" width="9.140625" style="69"/>
    <col min="8196" max="8196" width="3.42578125" style="69" bestFit="1" customWidth="1"/>
    <col min="8197" max="8197" width="9.42578125" style="69" customWidth="1"/>
    <col min="8198" max="8198" width="8.28515625" style="69" customWidth="1"/>
    <col min="8199" max="8199" width="34.85546875" style="69" customWidth="1"/>
    <col min="8200" max="8200" width="8.140625" style="69" bestFit="1" customWidth="1"/>
    <col min="8201" max="8201" width="10.42578125" style="69" bestFit="1" customWidth="1"/>
    <col min="8202" max="8202" width="5.28515625" style="69" customWidth="1"/>
    <col min="8203" max="8203" width="3.5703125" style="69" bestFit="1" customWidth="1"/>
    <col min="8204" max="8204" width="3.5703125" style="69" customWidth="1"/>
    <col min="8205" max="8206" width="2.85546875" style="69" customWidth="1"/>
    <col min="8207" max="8211" width="2.85546875" style="69" bestFit="1" customWidth="1"/>
    <col min="8212" max="8229" width="3" style="69" bestFit="1" customWidth="1"/>
    <col min="8230" max="8230" width="3.42578125" style="69" customWidth="1"/>
    <col min="8231" max="8232" width="3" style="69" bestFit="1" customWidth="1"/>
    <col min="8233" max="8233" width="4" style="69" customWidth="1"/>
    <col min="8234" max="8234" width="3" style="69" bestFit="1" customWidth="1"/>
    <col min="8235" max="8235" width="3.42578125" style="69" customWidth="1"/>
    <col min="8236" max="8254" width="3" style="69" bestFit="1" customWidth="1"/>
    <col min="8255" max="8451" width="9.140625" style="69"/>
    <col min="8452" max="8452" width="3.42578125" style="69" bestFit="1" customWidth="1"/>
    <col min="8453" max="8453" width="9.42578125" style="69" customWidth="1"/>
    <col min="8454" max="8454" width="8.28515625" style="69" customWidth="1"/>
    <col min="8455" max="8455" width="34.85546875" style="69" customWidth="1"/>
    <col min="8456" max="8456" width="8.140625" style="69" bestFit="1" customWidth="1"/>
    <col min="8457" max="8457" width="10.42578125" style="69" bestFit="1" customWidth="1"/>
    <col min="8458" max="8458" width="5.28515625" style="69" customWidth="1"/>
    <col min="8459" max="8459" width="3.5703125" style="69" bestFit="1" customWidth="1"/>
    <col min="8460" max="8460" width="3.5703125" style="69" customWidth="1"/>
    <col min="8461" max="8462" width="2.85546875" style="69" customWidth="1"/>
    <col min="8463" max="8467" width="2.85546875" style="69" bestFit="1" customWidth="1"/>
    <col min="8468" max="8485" width="3" style="69" bestFit="1" customWidth="1"/>
    <col min="8486" max="8486" width="3.42578125" style="69" customWidth="1"/>
    <col min="8487" max="8488" width="3" style="69" bestFit="1" customWidth="1"/>
    <col min="8489" max="8489" width="4" style="69" customWidth="1"/>
    <col min="8490" max="8490" width="3" style="69" bestFit="1" customWidth="1"/>
    <col min="8491" max="8491" width="3.42578125" style="69" customWidth="1"/>
    <col min="8492" max="8510" width="3" style="69" bestFit="1" customWidth="1"/>
    <col min="8511" max="8707" width="9.140625" style="69"/>
    <col min="8708" max="8708" width="3.42578125" style="69" bestFit="1" customWidth="1"/>
    <col min="8709" max="8709" width="9.42578125" style="69" customWidth="1"/>
    <col min="8710" max="8710" width="8.28515625" style="69" customWidth="1"/>
    <col min="8711" max="8711" width="34.85546875" style="69" customWidth="1"/>
    <col min="8712" max="8712" width="8.140625" style="69" bestFit="1" customWidth="1"/>
    <col min="8713" max="8713" width="10.42578125" style="69" bestFit="1" customWidth="1"/>
    <col min="8714" max="8714" width="5.28515625" style="69" customWidth="1"/>
    <col min="8715" max="8715" width="3.5703125" style="69" bestFit="1" customWidth="1"/>
    <col min="8716" max="8716" width="3.5703125" style="69" customWidth="1"/>
    <col min="8717" max="8718" width="2.85546875" style="69" customWidth="1"/>
    <col min="8719" max="8723" width="2.85546875" style="69" bestFit="1" customWidth="1"/>
    <col min="8724" max="8741" width="3" style="69" bestFit="1" customWidth="1"/>
    <col min="8742" max="8742" width="3.42578125" style="69" customWidth="1"/>
    <col min="8743" max="8744" width="3" style="69" bestFit="1" customWidth="1"/>
    <col min="8745" max="8745" width="4" style="69" customWidth="1"/>
    <col min="8746" max="8746" width="3" style="69" bestFit="1" customWidth="1"/>
    <col min="8747" max="8747" width="3.42578125" style="69" customWidth="1"/>
    <col min="8748" max="8766" width="3" style="69" bestFit="1" customWidth="1"/>
    <col min="8767" max="8963" width="9.140625" style="69"/>
    <col min="8964" max="8964" width="3.42578125" style="69" bestFit="1" customWidth="1"/>
    <col min="8965" max="8965" width="9.42578125" style="69" customWidth="1"/>
    <col min="8966" max="8966" width="8.28515625" style="69" customWidth="1"/>
    <col min="8967" max="8967" width="34.85546875" style="69" customWidth="1"/>
    <col min="8968" max="8968" width="8.140625" style="69" bestFit="1" customWidth="1"/>
    <col min="8969" max="8969" width="10.42578125" style="69" bestFit="1" customWidth="1"/>
    <col min="8970" max="8970" width="5.28515625" style="69" customWidth="1"/>
    <col min="8971" max="8971" width="3.5703125" style="69" bestFit="1" customWidth="1"/>
    <col min="8972" max="8972" width="3.5703125" style="69" customWidth="1"/>
    <col min="8973" max="8974" width="2.85546875" style="69" customWidth="1"/>
    <col min="8975" max="8979" width="2.85546875" style="69" bestFit="1" customWidth="1"/>
    <col min="8980" max="8997" width="3" style="69" bestFit="1" customWidth="1"/>
    <col min="8998" max="8998" width="3.42578125" style="69" customWidth="1"/>
    <col min="8999" max="9000" width="3" style="69" bestFit="1" customWidth="1"/>
    <col min="9001" max="9001" width="4" style="69" customWidth="1"/>
    <col min="9002" max="9002" width="3" style="69" bestFit="1" customWidth="1"/>
    <col min="9003" max="9003" width="3.42578125" style="69" customWidth="1"/>
    <col min="9004" max="9022" width="3" style="69" bestFit="1" customWidth="1"/>
    <col min="9023" max="9219" width="9.140625" style="69"/>
    <col min="9220" max="9220" width="3.42578125" style="69" bestFit="1" customWidth="1"/>
    <col min="9221" max="9221" width="9.42578125" style="69" customWidth="1"/>
    <col min="9222" max="9222" width="8.28515625" style="69" customWidth="1"/>
    <col min="9223" max="9223" width="34.85546875" style="69" customWidth="1"/>
    <col min="9224" max="9224" width="8.140625" style="69" bestFit="1" customWidth="1"/>
    <col min="9225" max="9225" width="10.42578125" style="69" bestFit="1" customWidth="1"/>
    <col min="9226" max="9226" width="5.28515625" style="69" customWidth="1"/>
    <col min="9227" max="9227" width="3.5703125" style="69" bestFit="1" customWidth="1"/>
    <col min="9228" max="9228" width="3.5703125" style="69" customWidth="1"/>
    <col min="9229" max="9230" width="2.85546875" style="69" customWidth="1"/>
    <col min="9231" max="9235" width="2.85546875" style="69" bestFit="1" customWidth="1"/>
    <col min="9236" max="9253" width="3" style="69" bestFit="1" customWidth="1"/>
    <col min="9254" max="9254" width="3.42578125" style="69" customWidth="1"/>
    <col min="9255" max="9256" width="3" style="69" bestFit="1" customWidth="1"/>
    <col min="9257" max="9257" width="4" style="69" customWidth="1"/>
    <col min="9258" max="9258" width="3" style="69" bestFit="1" customWidth="1"/>
    <col min="9259" max="9259" width="3.42578125" style="69" customWidth="1"/>
    <col min="9260" max="9278" width="3" style="69" bestFit="1" customWidth="1"/>
    <col min="9279" max="9475" width="9.140625" style="69"/>
    <col min="9476" max="9476" width="3.42578125" style="69" bestFit="1" customWidth="1"/>
    <col min="9477" max="9477" width="9.42578125" style="69" customWidth="1"/>
    <col min="9478" max="9478" width="8.28515625" style="69" customWidth="1"/>
    <col min="9479" max="9479" width="34.85546875" style="69" customWidth="1"/>
    <col min="9480" max="9480" width="8.140625" style="69" bestFit="1" customWidth="1"/>
    <col min="9481" max="9481" width="10.42578125" style="69" bestFit="1" customWidth="1"/>
    <col min="9482" max="9482" width="5.28515625" style="69" customWidth="1"/>
    <col min="9483" max="9483" width="3.5703125" style="69" bestFit="1" customWidth="1"/>
    <col min="9484" max="9484" width="3.5703125" style="69" customWidth="1"/>
    <col min="9485" max="9486" width="2.85546875" style="69" customWidth="1"/>
    <col min="9487" max="9491" width="2.85546875" style="69" bestFit="1" customWidth="1"/>
    <col min="9492" max="9509" width="3" style="69" bestFit="1" customWidth="1"/>
    <col min="9510" max="9510" width="3.42578125" style="69" customWidth="1"/>
    <col min="9511" max="9512" width="3" style="69" bestFit="1" customWidth="1"/>
    <col min="9513" max="9513" width="4" style="69" customWidth="1"/>
    <col min="9514" max="9514" width="3" style="69" bestFit="1" customWidth="1"/>
    <col min="9515" max="9515" width="3.42578125" style="69" customWidth="1"/>
    <col min="9516" max="9534" width="3" style="69" bestFit="1" customWidth="1"/>
    <col min="9535" max="9731" width="9.140625" style="69"/>
    <col min="9732" max="9732" width="3.42578125" style="69" bestFit="1" customWidth="1"/>
    <col min="9733" max="9733" width="9.42578125" style="69" customWidth="1"/>
    <col min="9734" max="9734" width="8.28515625" style="69" customWidth="1"/>
    <col min="9735" max="9735" width="34.85546875" style="69" customWidth="1"/>
    <col min="9736" max="9736" width="8.140625" style="69" bestFit="1" customWidth="1"/>
    <col min="9737" max="9737" width="10.42578125" style="69" bestFit="1" customWidth="1"/>
    <col min="9738" max="9738" width="5.28515625" style="69" customWidth="1"/>
    <col min="9739" max="9739" width="3.5703125" style="69" bestFit="1" customWidth="1"/>
    <col min="9740" max="9740" width="3.5703125" style="69" customWidth="1"/>
    <col min="9741" max="9742" width="2.85546875" style="69" customWidth="1"/>
    <col min="9743" max="9747" width="2.85546875" style="69" bestFit="1" customWidth="1"/>
    <col min="9748" max="9765" width="3" style="69" bestFit="1" customWidth="1"/>
    <col min="9766" max="9766" width="3.42578125" style="69" customWidth="1"/>
    <col min="9767" max="9768" width="3" style="69" bestFit="1" customWidth="1"/>
    <col min="9769" max="9769" width="4" style="69" customWidth="1"/>
    <col min="9770" max="9770" width="3" style="69" bestFit="1" customWidth="1"/>
    <col min="9771" max="9771" width="3.42578125" style="69" customWidth="1"/>
    <col min="9772" max="9790" width="3" style="69" bestFit="1" customWidth="1"/>
    <col min="9791" max="9987" width="9.140625" style="69"/>
    <col min="9988" max="9988" width="3.42578125" style="69" bestFit="1" customWidth="1"/>
    <col min="9989" max="9989" width="9.42578125" style="69" customWidth="1"/>
    <col min="9990" max="9990" width="8.28515625" style="69" customWidth="1"/>
    <col min="9991" max="9991" width="34.85546875" style="69" customWidth="1"/>
    <col min="9992" max="9992" width="8.140625" style="69" bestFit="1" customWidth="1"/>
    <col min="9993" max="9993" width="10.42578125" style="69" bestFit="1" customWidth="1"/>
    <col min="9994" max="9994" width="5.28515625" style="69" customWidth="1"/>
    <col min="9995" max="9995" width="3.5703125" style="69" bestFit="1" customWidth="1"/>
    <col min="9996" max="9996" width="3.5703125" style="69" customWidth="1"/>
    <col min="9997" max="9998" width="2.85546875" style="69" customWidth="1"/>
    <col min="9999" max="10003" width="2.85546875" style="69" bestFit="1" customWidth="1"/>
    <col min="10004" max="10021" width="3" style="69" bestFit="1" customWidth="1"/>
    <col min="10022" max="10022" width="3.42578125" style="69" customWidth="1"/>
    <col min="10023" max="10024" width="3" style="69" bestFit="1" customWidth="1"/>
    <col min="10025" max="10025" width="4" style="69" customWidth="1"/>
    <col min="10026" max="10026" width="3" style="69" bestFit="1" customWidth="1"/>
    <col min="10027" max="10027" width="3.42578125" style="69" customWidth="1"/>
    <col min="10028" max="10046" width="3" style="69" bestFit="1" customWidth="1"/>
    <col min="10047" max="10243" width="9.140625" style="69"/>
    <col min="10244" max="10244" width="3.42578125" style="69" bestFit="1" customWidth="1"/>
    <col min="10245" max="10245" width="9.42578125" style="69" customWidth="1"/>
    <col min="10246" max="10246" width="8.28515625" style="69" customWidth="1"/>
    <col min="10247" max="10247" width="34.85546875" style="69" customWidth="1"/>
    <col min="10248" max="10248" width="8.140625" style="69" bestFit="1" customWidth="1"/>
    <col min="10249" max="10249" width="10.42578125" style="69" bestFit="1" customWidth="1"/>
    <col min="10250" max="10250" width="5.28515625" style="69" customWidth="1"/>
    <col min="10251" max="10251" width="3.5703125" style="69" bestFit="1" customWidth="1"/>
    <col min="10252" max="10252" width="3.5703125" style="69" customWidth="1"/>
    <col min="10253" max="10254" width="2.85546875" style="69" customWidth="1"/>
    <col min="10255" max="10259" width="2.85546875" style="69" bestFit="1" customWidth="1"/>
    <col min="10260" max="10277" width="3" style="69" bestFit="1" customWidth="1"/>
    <col min="10278" max="10278" width="3.42578125" style="69" customWidth="1"/>
    <col min="10279" max="10280" width="3" style="69" bestFit="1" customWidth="1"/>
    <col min="10281" max="10281" width="4" style="69" customWidth="1"/>
    <col min="10282" max="10282" width="3" style="69" bestFit="1" customWidth="1"/>
    <col min="10283" max="10283" width="3.42578125" style="69" customWidth="1"/>
    <col min="10284" max="10302" width="3" style="69" bestFit="1" customWidth="1"/>
    <col min="10303" max="10499" width="9.140625" style="69"/>
    <col min="10500" max="10500" width="3.42578125" style="69" bestFit="1" customWidth="1"/>
    <col min="10501" max="10501" width="9.42578125" style="69" customWidth="1"/>
    <col min="10502" max="10502" width="8.28515625" style="69" customWidth="1"/>
    <col min="10503" max="10503" width="34.85546875" style="69" customWidth="1"/>
    <col min="10504" max="10504" width="8.140625" style="69" bestFit="1" customWidth="1"/>
    <col min="10505" max="10505" width="10.42578125" style="69" bestFit="1" customWidth="1"/>
    <col min="10506" max="10506" width="5.28515625" style="69" customWidth="1"/>
    <col min="10507" max="10507" width="3.5703125" style="69" bestFit="1" customWidth="1"/>
    <col min="10508" max="10508" width="3.5703125" style="69" customWidth="1"/>
    <col min="10509" max="10510" width="2.85546875" style="69" customWidth="1"/>
    <col min="10511" max="10515" width="2.85546875" style="69" bestFit="1" customWidth="1"/>
    <col min="10516" max="10533" width="3" style="69" bestFit="1" customWidth="1"/>
    <col min="10534" max="10534" width="3.42578125" style="69" customWidth="1"/>
    <col min="10535" max="10536" width="3" style="69" bestFit="1" customWidth="1"/>
    <col min="10537" max="10537" width="4" style="69" customWidth="1"/>
    <col min="10538" max="10538" width="3" style="69" bestFit="1" customWidth="1"/>
    <col min="10539" max="10539" width="3.42578125" style="69" customWidth="1"/>
    <col min="10540" max="10558" width="3" style="69" bestFit="1" customWidth="1"/>
    <col min="10559" max="10755" width="9.140625" style="69"/>
    <col min="10756" max="10756" width="3.42578125" style="69" bestFit="1" customWidth="1"/>
    <col min="10757" max="10757" width="9.42578125" style="69" customWidth="1"/>
    <col min="10758" max="10758" width="8.28515625" style="69" customWidth="1"/>
    <col min="10759" max="10759" width="34.85546875" style="69" customWidth="1"/>
    <col min="10760" max="10760" width="8.140625" style="69" bestFit="1" customWidth="1"/>
    <col min="10761" max="10761" width="10.42578125" style="69" bestFit="1" customWidth="1"/>
    <col min="10762" max="10762" width="5.28515625" style="69" customWidth="1"/>
    <col min="10763" max="10763" width="3.5703125" style="69" bestFit="1" customWidth="1"/>
    <col min="10764" max="10764" width="3.5703125" style="69" customWidth="1"/>
    <col min="10765" max="10766" width="2.85546875" style="69" customWidth="1"/>
    <col min="10767" max="10771" width="2.85546875" style="69" bestFit="1" customWidth="1"/>
    <col min="10772" max="10789" width="3" style="69" bestFit="1" customWidth="1"/>
    <col min="10790" max="10790" width="3.42578125" style="69" customWidth="1"/>
    <col min="10791" max="10792" width="3" style="69" bestFit="1" customWidth="1"/>
    <col min="10793" max="10793" width="4" style="69" customWidth="1"/>
    <col min="10794" max="10794" width="3" style="69" bestFit="1" customWidth="1"/>
    <col min="10795" max="10795" width="3.42578125" style="69" customWidth="1"/>
    <col min="10796" max="10814" width="3" style="69" bestFit="1" customWidth="1"/>
    <col min="10815" max="11011" width="9.140625" style="69"/>
    <col min="11012" max="11012" width="3.42578125" style="69" bestFit="1" customWidth="1"/>
    <col min="11013" max="11013" width="9.42578125" style="69" customWidth="1"/>
    <col min="11014" max="11014" width="8.28515625" style="69" customWidth="1"/>
    <col min="11015" max="11015" width="34.85546875" style="69" customWidth="1"/>
    <col min="11016" max="11016" width="8.140625" style="69" bestFit="1" customWidth="1"/>
    <col min="11017" max="11017" width="10.42578125" style="69" bestFit="1" customWidth="1"/>
    <col min="11018" max="11018" width="5.28515625" style="69" customWidth="1"/>
    <col min="11019" max="11019" width="3.5703125" style="69" bestFit="1" customWidth="1"/>
    <col min="11020" max="11020" width="3.5703125" style="69" customWidth="1"/>
    <col min="11021" max="11022" width="2.85546875" style="69" customWidth="1"/>
    <col min="11023" max="11027" width="2.85546875" style="69" bestFit="1" customWidth="1"/>
    <col min="11028" max="11045" width="3" style="69" bestFit="1" customWidth="1"/>
    <col min="11046" max="11046" width="3.42578125" style="69" customWidth="1"/>
    <col min="11047" max="11048" width="3" style="69" bestFit="1" customWidth="1"/>
    <col min="11049" max="11049" width="4" style="69" customWidth="1"/>
    <col min="11050" max="11050" width="3" style="69" bestFit="1" customWidth="1"/>
    <col min="11051" max="11051" width="3.42578125" style="69" customWidth="1"/>
    <col min="11052" max="11070" width="3" style="69" bestFit="1" customWidth="1"/>
    <col min="11071" max="11267" width="9.140625" style="69"/>
    <col min="11268" max="11268" width="3.42578125" style="69" bestFit="1" customWidth="1"/>
    <col min="11269" max="11269" width="9.42578125" style="69" customWidth="1"/>
    <col min="11270" max="11270" width="8.28515625" style="69" customWidth="1"/>
    <col min="11271" max="11271" width="34.85546875" style="69" customWidth="1"/>
    <col min="11272" max="11272" width="8.140625" style="69" bestFit="1" customWidth="1"/>
    <col min="11273" max="11273" width="10.42578125" style="69" bestFit="1" customWidth="1"/>
    <col min="11274" max="11274" width="5.28515625" style="69" customWidth="1"/>
    <col min="11275" max="11275" width="3.5703125" style="69" bestFit="1" customWidth="1"/>
    <col min="11276" max="11276" width="3.5703125" style="69" customWidth="1"/>
    <col min="11277" max="11278" width="2.85546875" style="69" customWidth="1"/>
    <col min="11279" max="11283" width="2.85546875" style="69" bestFit="1" customWidth="1"/>
    <col min="11284" max="11301" width="3" style="69" bestFit="1" customWidth="1"/>
    <col min="11302" max="11302" width="3.42578125" style="69" customWidth="1"/>
    <col min="11303" max="11304" width="3" style="69" bestFit="1" customWidth="1"/>
    <col min="11305" max="11305" width="4" style="69" customWidth="1"/>
    <col min="11306" max="11306" width="3" style="69" bestFit="1" customWidth="1"/>
    <col min="11307" max="11307" width="3.42578125" style="69" customWidth="1"/>
    <col min="11308" max="11326" width="3" style="69" bestFit="1" customWidth="1"/>
    <col min="11327" max="11523" width="9.140625" style="69"/>
    <col min="11524" max="11524" width="3.42578125" style="69" bestFit="1" customWidth="1"/>
    <col min="11525" max="11525" width="9.42578125" style="69" customWidth="1"/>
    <col min="11526" max="11526" width="8.28515625" style="69" customWidth="1"/>
    <col min="11527" max="11527" width="34.85546875" style="69" customWidth="1"/>
    <col min="11528" max="11528" width="8.140625" style="69" bestFit="1" customWidth="1"/>
    <col min="11529" max="11529" width="10.42578125" style="69" bestFit="1" customWidth="1"/>
    <col min="11530" max="11530" width="5.28515625" style="69" customWidth="1"/>
    <col min="11531" max="11531" width="3.5703125" style="69" bestFit="1" customWidth="1"/>
    <col min="11532" max="11532" width="3.5703125" style="69" customWidth="1"/>
    <col min="11533" max="11534" width="2.85546875" style="69" customWidth="1"/>
    <col min="11535" max="11539" width="2.85546875" style="69" bestFit="1" customWidth="1"/>
    <col min="11540" max="11557" width="3" style="69" bestFit="1" customWidth="1"/>
    <col min="11558" max="11558" width="3.42578125" style="69" customWidth="1"/>
    <col min="11559" max="11560" width="3" style="69" bestFit="1" customWidth="1"/>
    <col min="11561" max="11561" width="4" style="69" customWidth="1"/>
    <col min="11562" max="11562" width="3" style="69" bestFit="1" customWidth="1"/>
    <col min="11563" max="11563" width="3.42578125" style="69" customWidth="1"/>
    <col min="11564" max="11582" width="3" style="69" bestFit="1" customWidth="1"/>
    <col min="11583" max="11779" width="9.140625" style="69"/>
    <col min="11780" max="11780" width="3.42578125" style="69" bestFit="1" customWidth="1"/>
    <col min="11781" max="11781" width="9.42578125" style="69" customWidth="1"/>
    <col min="11782" max="11782" width="8.28515625" style="69" customWidth="1"/>
    <col min="11783" max="11783" width="34.85546875" style="69" customWidth="1"/>
    <col min="11784" max="11784" width="8.140625" style="69" bestFit="1" customWidth="1"/>
    <col min="11785" max="11785" width="10.42578125" style="69" bestFit="1" customWidth="1"/>
    <col min="11786" max="11786" width="5.28515625" style="69" customWidth="1"/>
    <col min="11787" max="11787" width="3.5703125" style="69" bestFit="1" customWidth="1"/>
    <col min="11788" max="11788" width="3.5703125" style="69" customWidth="1"/>
    <col min="11789" max="11790" width="2.85546875" style="69" customWidth="1"/>
    <col min="11791" max="11795" width="2.85546875" style="69" bestFit="1" customWidth="1"/>
    <col min="11796" max="11813" width="3" style="69" bestFit="1" customWidth="1"/>
    <col min="11814" max="11814" width="3.42578125" style="69" customWidth="1"/>
    <col min="11815" max="11816" width="3" style="69" bestFit="1" customWidth="1"/>
    <col min="11817" max="11817" width="4" style="69" customWidth="1"/>
    <col min="11818" max="11818" width="3" style="69" bestFit="1" customWidth="1"/>
    <col min="11819" max="11819" width="3.42578125" style="69" customWidth="1"/>
    <col min="11820" max="11838" width="3" style="69" bestFit="1" customWidth="1"/>
    <col min="11839" max="12035" width="9.140625" style="69"/>
    <col min="12036" max="12036" width="3.42578125" style="69" bestFit="1" customWidth="1"/>
    <col min="12037" max="12037" width="9.42578125" style="69" customWidth="1"/>
    <col min="12038" max="12038" width="8.28515625" style="69" customWidth="1"/>
    <col min="12039" max="12039" width="34.85546875" style="69" customWidth="1"/>
    <col min="12040" max="12040" width="8.140625" style="69" bestFit="1" customWidth="1"/>
    <col min="12041" max="12041" width="10.42578125" style="69" bestFit="1" customWidth="1"/>
    <col min="12042" max="12042" width="5.28515625" style="69" customWidth="1"/>
    <col min="12043" max="12043" width="3.5703125" style="69" bestFit="1" customWidth="1"/>
    <col min="12044" max="12044" width="3.5703125" style="69" customWidth="1"/>
    <col min="12045" max="12046" width="2.85546875" style="69" customWidth="1"/>
    <col min="12047" max="12051" width="2.85546875" style="69" bestFit="1" customWidth="1"/>
    <col min="12052" max="12069" width="3" style="69" bestFit="1" customWidth="1"/>
    <col min="12070" max="12070" width="3.42578125" style="69" customWidth="1"/>
    <col min="12071" max="12072" width="3" style="69" bestFit="1" customWidth="1"/>
    <col min="12073" max="12073" width="4" style="69" customWidth="1"/>
    <col min="12074" max="12074" width="3" style="69" bestFit="1" customWidth="1"/>
    <col min="12075" max="12075" width="3.42578125" style="69" customWidth="1"/>
    <col min="12076" max="12094" width="3" style="69" bestFit="1" customWidth="1"/>
    <col min="12095" max="12291" width="9.140625" style="69"/>
    <col min="12292" max="12292" width="3.42578125" style="69" bestFit="1" customWidth="1"/>
    <col min="12293" max="12293" width="9.42578125" style="69" customWidth="1"/>
    <col min="12294" max="12294" width="8.28515625" style="69" customWidth="1"/>
    <col min="12295" max="12295" width="34.85546875" style="69" customWidth="1"/>
    <col min="12296" max="12296" width="8.140625" style="69" bestFit="1" customWidth="1"/>
    <col min="12297" max="12297" width="10.42578125" style="69" bestFit="1" customWidth="1"/>
    <col min="12298" max="12298" width="5.28515625" style="69" customWidth="1"/>
    <col min="12299" max="12299" width="3.5703125" style="69" bestFit="1" customWidth="1"/>
    <col min="12300" max="12300" width="3.5703125" style="69" customWidth="1"/>
    <col min="12301" max="12302" width="2.85546875" style="69" customWidth="1"/>
    <col min="12303" max="12307" width="2.85546875" style="69" bestFit="1" customWidth="1"/>
    <col min="12308" max="12325" width="3" style="69" bestFit="1" customWidth="1"/>
    <col min="12326" max="12326" width="3.42578125" style="69" customWidth="1"/>
    <col min="12327" max="12328" width="3" style="69" bestFit="1" customWidth="1"/>
    <col min="12329" max="12329" width="4" style="69" customWidth="1"/>
    <col min="12330" max="12330" width="3" style="69" bestFit="1" customWidth="1"/>
    <col min="12331" max="12331" width="3.42578125" style="69" customWidth="1"/>
    <col min="12332" max="12350" width="3" style="69" bestFit="1" customWidth="1"/>
    <col min="12351" max="12547" width="9.140625" style="69"/>
    <col min="12548" max="12548" width="3.42578125" style="69" bestFit="1" customWidth="1"/>
    <col min="12549" max="12549" width="9.42578125" style="69" customWidth="1"/>
    <col min="12550" max="12550" width="8.28515625" style="69" customWidth="1"/>
    <col min="12551" max="12551" width="34.85546875" style="69" customWidth="1"/>
    <col min="12552" max="12552" width="8.140625" style="69" bestFit="1" customWidth="1"/>
    <col min="12553" max="12553" width="10.42578125" style="69" bestFit="1" customWidth="1"/>
    <col min="12554" max="12554" width="5.28515625" style="69" customWidth="1"/>
    <col min="12555" max="12555" width="3.5703125" style="69" bestFit="1" customWidth="1"/>
    <col min="12556" max="12556" width="3.5703125" style="69" customWidth="1"/>
    <col min="12557" max="12558" width="2.85546875" style="69" customWidth="1"/>
    <col min="12559" max="12563" width="2.85546875" style="69" bestFit="1" customWidth="1"/>
    <col min="12564" max="12581" width="3" style="69" bestFit="1" customWidth="1"/>
    <col min="12582" max="12582" width="3.42578125" style="69" customWidth="1"/>
    <col min="12583" max="12584" width="3" style="69" bestFit="1" customWidth="1"/>
    <col min="12585" max="12585" width="4" style="69" customWidth="1"/>
    <col min="12586" max="12586" width="3" style="69" bestFit="1" customWidth="1"/>
    <col min="12587" max="12587" width="3.42578125" style="69" customWidth="1"/>
    <col min="12588" max="12606" width="3" style="69" bestFit="1" customWidth="1"/>
    <col min="12607" max="12803" width="9.140625" style="69"/>
    <col min="12804" max="12804" width="3.42578125" style="69" bestFit="1" customWidth="1"/>
    <col min="12805" max="12805" width="9.42578125" style="69" customWidth="1"/>
    <col min="12806" max="12806" width="8.28515625" style="69" customWidth="1"/>
    <col min="12807" max="12807" width="34.85546875" style="69" customWidth="1"/>
    <col min="12808" max="12808" width="8.140625" style="69" bestFit="1" customWidth="1"/>
    <col min="12809" max="12809" width="10.42578125" style="69" bestFit="1" customWidth="1"/>
    <col min="12810" max="12810" width="5.28515625" style="69" customWidth="1"/>
    <col min="12811" max="12811" width="3.5703125" style="69" bestFit="1" customWidth="1"/>
    <col min="12812" max="12812" width="3.5703125" style="69" customWidth="1"/>
    <col min="12813" max="12814" width="2.85546875" style="69" customWidth="1"/>
    <col min="12815" max="12819" width="2.85546875" style="69" bestFit="1" customWidth="1"/>
    <col min="12820" max="12837" width="3" style="69" bestFit="1" customWidth="1"/>
    <col min="12838" max="12838" width="3.42578125" style="69" customWidth="1"/>
    <col min="12839" max="12840" width="3" style="69" bestFit="1" customWidth="1"/>
    <col min="12841" max="12841" width="4" style="69" customWidth="1"/>
    <col min="12842" max="12842" width="3" style="69" bestFit="1" customWidth="1"/>
    <col min="12843" max="12843" width="3.42578125" style="69" customWidth="1"/>
    <col min="12844" max="12862" width="3" style="69" bestFit="1" customWidth="1"/>
    <col min="12863" max="13059" width="9.140625" style="69"/>
    <col min="13060" max="13060" width="3.42578125" style="69" bestFit="1" customWidth="1"/>
    <col min="13061" max="13061" width="9.42578125" style="69" customWidth="1"/>
    <col min="13062" max="13062" width="8.28515625" style="69" customWidth="1"/>
    <col min="13063" max="13063" width="34.85546875" style="69" customWidth="1"/>
    <col min="13064" max="13064" width="8.140625" style="69" bestFit="1" customWidth="1"/>
    <col min="13065" max="13065" width="10.42578125" style="69" bestFit="1" customWidth="1"/>
    <col min="13066" max="13066" width="5.28515625" style="69" customWidth="1"/>
    <col min="13067" max="13067" width="3.5703125" style="69" bestFit="1" customWidth="1"/>
    <col min="13068" max="13068" width="3.5703125" style="69" customWidth="1"/>
    <col min="13069" max="13070" width="2.85546875" style="69" customWidth="1"/>
    <col min="13071" max="13075" width="2.85546875" style="69" bestFit="1" customWidth="1"/>
    <col min="13076" max="13093" width="3" style="69" bestFit="1" customWidth="1"/>
    <col min="13094" max="13094" width="3.42578125" style="69" customWidth="1"/>
    <col min="13095" max="13096" width="3" style="69" bestFit="1" customWidth="1"/>
    <col min="13097" max="13097" width="4" style="69" customWidth="1"/>
    <col min="13098" max="13098" width="3" style="69" bestFit="1" customWidth="1"/>
    <col min="13099" max="13099" width="3.42578125" style="69" customWidth="1"/>
    <col min="13100" max="13118" width="3" style="69" bestFit="1" customWidth="1"/>
    <col min="13119" max="13315" width="9.140625" style="69"/>
    <col min="13316" max="13316" width="3.42578125" style="69" bestFit="1" customWidth="1"/>
    <col min="13317" max="13317" width="9.42578125" style="69" customWidth="1"/>
    <col min="13318" max="13318" width="8.28515625" style="69" customWidth="1"/>
    <col min="13319" max="13319" width="34.85546875" style="69" customWidth="1"/>
    <col min="13320" max="13320" width="8.140625" style="69" bestFit="1" customWidth="1"/>
    <col min="13321" max="13321" width="10.42578125" style="69" bestFit="1" customWidth="1"/>
    <col min="13322" max="13322" width="5.28515625" style="69" customWidth="1"/>
    <col min="13323" max="13323" width="3.5703125" style="69" bestFit="1" customWidth="1"/>
    <col min="13324" max="13324" width="3.5703125" style="69" customWidth="1"/>
    <col min="13325" max="13326" width="2.85546875" style="69" customWidth="1"/>
    <col min="13327" max="13331" width="2.85546875" style="69" bestFit="1" customWidth="1"/>
    <col min="13332" max="13349" width="3" style="69" bestFit="1" customWidth="1"/>
    <col min="13350" max="13350" width="3.42578125" style="69" customWidth="1"/>
    <col min="13351" max="13352" width="3" style="69" bestFit="1" customWidth="1"/>
    <col min="13353" max="13353" width="4" style="69" customWidth="1"/>
    <col min="13354" max="13354" width="3" style="69" bestFit="1" customWidth="1"/>
    <col min="13355" max="13355" width="3.42578125" style="69" customWidth="1"/>
    <col min="13356" max="13374" width="3" style="69" bestFit="1" customWidth="1"/>
    <col min="13375" max="13571" width="9.140625" style="69"/>
    <col min="13572" max="13572" width="3.42578125" style="69" bestFit="1" customWidth="1"/>
    <col min="13573" max="13573" width="9.42578125" style="69" customWidth="1"/>
    <col min="13574" max="13574" width="8.28515625" style="69" customWidth="1"/>
    <col min="13575" max="13575" width="34.85546875" style="69" customWidth="1"/>
    <col min="13576" max="13576" width="8.140625" style="69" bestFit="1" customWidth="1"/>
    <col min="13577" max="13577" width="10.42578125" style="69" bestFit="1" customWidth="1"/>
    <col min="13578" max="13578" width="5.28515625" style="69" customWidth="1"/>
    <col min="13579" max="13579" width="3.5703125" style="69" bestFit="1" customWidth="1"/>
    <col min="13580" max="13580" width="3.5703125" style="69" customWidth="1"/>
    <col min="13581" max="13582" width="2.85546875" style="69" customWidth="1"/>
    <col min="13583" max="13587" width="2.85546875" style="69" bestFit="1" customWidth="1"/>
    <col min="13588" max="13605" width="3" style="69" bestFit="1" customWidth="1"/>
    <col min="13606" max="13606" width="3.42578125" style="69" customWidth="1"/>
    <col min="13607" max="13608" width="3" style="69" bestFit="1" customWidth="1"/>
    <col min="13609" max="13609" width="4" style="69" customWidth="1"/>
    <col min="13610" max="13610" width="3" style="69" bestFit="1" customWidth="1"/>
    <col min="13611" max="13611" width="3.42578125" style="69" customWidth="1"/>
    <col min="13612" max="13630" width="3" style="69" bestFit="1" customWidth="1"/>
    <col min="13631" max="13827" width="9.140625" style="69"/>
    <col min="13828" max="13828" width="3.42578125" style="69" bestFit="1" customWidth="1"/>
    <col min="13829" max="13829" width="9.42578125" style="69" customWidth="1"/>
    <col min="13830" max="13830" width="8.28515625" style="69" customWidth="1"/>
    <col min="13831" max="13831" width="34.85546875" style="69" customWidth="1"/>
    <col min="13832" max="13832" width="8.140625" style="69" bestFit="1" customWidth="1"/>
    <col min="13833" max="13833" width="10.42578125" style="69" bestFit="1" customWidth="1"/>
    <col min="13834" max="13834" width="5.28515625" style="69" customWidth="1"/>
    <col min="13835" max="13835" width="3.5703125" style="69" bestFit="1" customWidth="1"/>
    <col min="13836" max="13836" width="3.5703125" style="69" customWidth="1"/>
    <col min="13837" max="13838" width="2.85546875" style="69" customWidth="1"/>
    <col min="13839" max="13843" width="2.85546875" style="69" bestFit="1" customWidth="1"/>
    <col min="13844" max="13861" width="3" style="69" bestFit="1" customWidth="1"/>
    <col min="13862" max="13862" width="3.42578125" style="69" customWidth="1"/>
    <col min="13863" max="13864" width="3" style="69" bestFit="1" customWidth="1"/>
    <col min="13865" max="13865" width="4" style="69" customWidth="1"/>
    <col min="13866" max="13866" width="3" style="69" bestFit="1" customWidth="1"/>
    <col min="13867" max="13867" width="3.42578125" style="69" customWidth="1"/>
    <col min="13868" max="13886" width="3" style="69" bestFit="1" customWidth="1"/>
    <col min="13887" max="14083" width="9.140625" style="69"/>
    <col min="14084" max="14084" width="3.42578125" style="69" bestFit="1" customWidth="1"/>
    <col min="14085" max="14085" width="9.42578125" style="69" customWidth="1"/>
    <col min="14086" max="14086" width="8.28515625" style="69" customWidth="1"/>
    <col min="14087" max="14087" width="34.85546875" style="69" customWidth="1"/>
    <col min="14088" max="14088" width="8.140625" style="69" bestFit="1" customWidth="1"/>
    <col min="14089" max="14089" width="10.42578125" style="69" bestFit="1" customWidth="1"/>
    <col min="14090" max="14090" width="5.28515625" style="69" customWidth="1"/>
    <col min="14091" max="14091" width="3.5703125" style="69" bestFit="1" customWidth="1"/>
    <col min="14092" max="14092" width="3.5703125" style="69" customWidth="1"/>
    <col min="14093" max="14094" width="2.85546875" style="69" customWidth="1"/>
    <col min="14095" max="14099" width="2.85546875" style="69" bestFit="1" customWidth="1"/>
    <col min="14100" max="14117" width="3" style="69" bestFit="1" customWidth="1"/>
    <col min="14118" max="14118" width="3.42578125" style="69" customWidth="1"/>
    <col min="14119" max="14120" width="3" style="69" bestFit="1" customWidth="1"/>
    <col min="14121" max="14121" width="4" style="69" customWidth="1"/>
    <col min="14122" max="14122" width="3" style="69" bestFit="1" customWidth="1"/>
    <col min="14123" max="14123" width="3.42578125" style="69" customWidth="1"/>
    <col min="14124" max="14142" width="3" style="69" bestFit="1" customWidth="1"/>
    <col min="14143" max="14339" width="9.140625" style="69"/>
    <col min="14340" max="14340" width="3.42578125" style="69" bestFit="1" customWidth="1"/>
    <col min="14341" max="14341" width="9.42578125" style="69" customWidth="1"/>
    <col min="14342" max="14342" width="8.28515625" style="69" customWidth="1"/>
    <col min="14343" max="14343" width="34.85546875" style="69" customWidth="1"/>
    <col min="14344" max="14344" width="8.140625" style="69" bestFit="1" customWidth="1"/>
    <col min="14345" max="14345" width="10.42578125" style="69" bestFit="1" customWidth="1"/>
    <col min="14346" max="14346" width="5.28515625" style="69" customWidth="1"/>
    <col min="14347" max="14347" width="3.5703125" style="69" bestFit="1" customWidth="1"/>
    <col min="14348" max="14348" width="3.5703125" style="69" customWidth="1"/>
    <col min="14349" max="14350" width="2.85546875" style="69" customWidth="1"/>
    <col min="14351" max="14355" width="2.85546875" style="69" bestFit="1" customWidth="1"/>
    <col min="14356" max="14373" width="3" style="69" bestFit="1" customWidth="1"/>
    <col min="14374" max="14374" width="3.42578125" style="69" customWidth="1"/>
    <col min="14375" max="14376" width="3" style="69" bestFit="1" customWidth="1"/>
    <col min="14377" max="14377" width="4" style="69" customWidth="1"/>
    <col min="14378" max="14378" width="3" style="69" bestFit="1" customWidth="1"/>
    <col min="14379" max="14379" width="3.42578125" style="69" customWidth="1"/>
    <col min="14380" max="14398" width="3" style="69" bestFit="1" customWidth="1"/>
    <col min="14399" max="14595" width="9.140625" style="69"/>
    <col min="14596" max="14596" width="3.42578125" style="69" bestFit="1" customWidth="1"/>
    <col min="14597" max="14597" width="9.42578125" style="69" customWidth="1"/>
    <col min="14598" max="14598" width="8.28515625" style="69" customWidth="1"/>
    <col min="14599" max="14599" width="34.85546875" style="69" customWidth="1"/>
    <col min="14600" max="14600" width="8.140625" style="69" bestFit="1" customWidth="1"/>
    <col min="14601" max="14601" width="10.42578125" style="69" bestFit="1" customWidth="1"/>
    <col min="14602" max="14602" width="5.28515625" style="69" customWidth="1"/>
    <col min="14603" max="14603" width="3.5703125" style="69" bestFit="1" customWidth="1"/>
    <col min="14604" max="14604" width="3.5703125" style="69" customWidth="1"/>
    <col min="14605" max="14606" width="2.85546875" style="69" customWidth="1"/>
    <col min="14607" max="14611" width="2.85546875" style="69" bestFit="1" customWidth="1"/>
    <col min="14612" max="14629" width="3" style="69" bestFit="1" customWidth="1"/>
    <col min="14630" max="14630" width="3.42578125" style="69" customWidth="1"/>
    <col min="14631" max="14632" width="3" style="69" bestFit="1" customWidth="1"/>
    <col min="14633" max="14633" width="4" style="69" customWidth="1"/>
    <col min="14634" max="14634" width="3" style="69" bestFit="1" customWidth="1"/>
    <col min="14635" max="14635" width="3.42578125" style="69" customWidth="1"/>
    <col min="14636" max="14654" width="3" style="69" bestFit="1" customWidth="1"/>
    <col min="14655" max="14851" width="9.140625" style="69"/>
    <col min="14852" max="14852" width="3.42578125" style="69" bestFit="1" customWidth="1"/>
    <col min="14853" max="14853" width="9.42578125" style="69" customWidth="1"/>
    <col min="14854" max="14854" width="8.28515625" style="69" customWidth="1"/>
    <col min="14855" max="14855" width="34.85546875" style="69" customWidth="1"/>
    <col min="14856" max="14856" width="8.140625" style="69" bestFit="1" customWidth="1"/>
    <col min="14857" max="14857" width="10.42578125" style="69" bestFit="1" customWidth="1"/>
    <col min="14858" max="14858" width="5.28515625" style="69" customWidth="1"/>
    <col min="14859" max="14859" width="3.5703125" style="69" bestFit="1" customWidth="1"/>
    <col min="14860" max="14860" width="3.5703125" style="69" customWidth="1"/>
    <col min="14861" max="14862" width="2.85546875" style="69" customWidth="1"/>
    <col min="14863" max="14867" width="2.85546875" style="69" bestFit="1" customWidth="1"/>
    <col min="14868" max="14885" width="3" style="69" bestFit="1" customWidth="1"/>
    <col min="14886" max="14886" width="3.42578125" style="69" customWidth="1"/>
    <col min="14887" max="14888" width="3" style="69" bestFit="1" customWidth="1"/>
    <col min="14889" max="14889" width="4" style="69" customWidth="1"/>
    <col min="14890" max="14890" width="3" style="69" bestFit="1" customWidth="1"/>
    <col min="14891" max="14891" width="3.42578125" style="69" customWidth="1"/>
    <col min="14892" max="14910" width="3" style="69" bestFit="1" customWidth="1"/>
    <col min="14911" max="15107" width="9.140625" style="69"/>
    <col min="15108" max="15108" width="3.42578125" style="69" bestFit="1" customWidth="1"/>
    <col min="15109" max="15109" width="9.42578125" style="69" customWidth="1"/>
    <col min="15110" max="15110" width="8.28515625" style="69" customWidth="1"/>
    <col min="15111" max="15111" width="34.85546875" style="69" customWidth="1"/>
    <col min="15112" max="15112" width="8.140625" style="69" bestFit="1" customWidth="1"/>
    <col min="15113" max="15113" width="10.42578125" style="69" bestFit="1" customWidth="1"/>
    <col min="15114" max="15114" width="5.28515625" style="69" customWidth="1"/>
    <col min="15115" max="15115" width="3.5703125" style="69" bestFit="1" customWidth="1"/>
    <col min="15116" max="15116" width="3.5703125" style="69" customWidth="1"/>
    <col min="15117" max="15118" width="2.85546875" style="69" customWidth="1"/>
    <col min="15119" max="15123" width="2.85546875" style="69" bestFit="1" customWidth="1"/>
    <col min="15124" max="15141" width="3" style="69" bestFit="1" customWidth="1"/>
    <col min="15142" max="15142" width="3.42578125" style="69" customWidth="1"/>
    <col min="15143" max="15144" width="3" style="69" bestFit="1" customWidth="1"/>
    <col min="15145" max="15145" width="4" style="69" customWidth="1"/>
    <col min="15146" max="15146" width="3" style="69" bestFit="1" customWidth="1"/>
    <col min="15147" max="15147" width="3.42578125" style="69" customWidth="1"/>
    <col min="15148" max="15166" width="3" style="69" bestFit="1" customWidth="1"/>
    <col min="15167" max="15363" width="9.140625" style="69"/>
    <col min="15364" max="15364" width="3.42578125" style="69" bestFit="1" customWidth="1"/>
    <col min="15365" max="15365" width="9.42578125" style="69" customWidth="1"/>
    <col min="15366" max="15366" width="8.28515625" style="69" customWidth="1"/>
    <col min="15367" max="15367" width="34.85546875" style="69" customWidth="1"/>
    <col min="15368" max="15368" width="8.140625" style="69" bestFit="1" customWidth="1"/>
    <col min="15369" max="15369" width="10.42578125" style="69" bestFit="1" customWidth="1"/>
    <col min="15370" max="15370" width="5.28515625" style="69" customWidth="1"/>
    <col min="15371" max="15371" width="3.5703125" style="69" bestFit="1" customWidth="1"/>
    <col min="15372" max="15372" width="3.5703125" style="69" customWidth="1"/>
    <col min="15373" max="15374" width="2.85546875" style="69" customWidth="1"/>
    <col min="15375" max="15379" width="2.85546875" style="69" bestFit="1" customWidth="1"/>
    <col min="15380" max="15397" width="3" style="69" bestFit="1" customWidth="1"/>
    <col min="15398" max="15398" width="3.42578125" style="69" customWidth="1"/>
    <col min="15399" max="15400" width="3" style="69" bestFit="1" customWidth="1"/>
    <col min="15401" max="15401" width="4" style="69" customWidth="1"/>
    <col min="15402" max="15402" width="3" style="69" bestFit="1" customWidth="1"/>
    <col min="15403" max="15403" width="3.42578125" style="69" customWidth="1"/>
    <col min="15404" max="15422" width="3" style="69" bestFit="1" customWidth="1"/>
    <col min="15423" max="15619" width="9.140625" style="69"/>
    <col min="15620" max="15620" width="3.42578125" style="69" bestFit="1" customWidth="1"/>
    <col min="15621" max="15621" width="9.42578125" style="69" customWidth="1"/>
    <col min="15622" max="15622" width="8.28515625" style="69" customWidth="1"/>
    <col min="15623" max="15623" width="34.85546875" style="69" customWidth="1"/>
    <col min="15624" max="15624" width="8.140625" style="69" bestFit="1" customWidth="1"/>
    <col min="15625" max="15625" width="10.42578125" style="69" bestFit="1" customWidth="1"/>
    <col min="15626" max="15626" width="5.28515625" style="69" customWidth="1"/>
    <col min="15627" max="15627" width="3.5703125" style="69" bestFit="1" customWidth="1"/>
    <col min="15628" max="15628" width="3.5703125" style="69" customWidth="1"/>
    <col min="15629" max="15630" width="2.85546875" style="69" customWidth="1"/>
    <col min="15631" max="15635" width="2.85546875" style="69" bestFit="1" customWidth="1"/>
    <col min="15636" max="15653" width="3" style="69" bestFit="1" customWidth="1"/>
    <col min="15654" max="15654" width="3.42578125" style="69" customWidth="1"/>
    <col min="15655" max="15656" width="3" style="69" bestFit="1" customWidth="1"/>
    <col min="15657" max="15657" width="4" style="69" customWidth="1"/>
    <col min="15658" max="15658" width="3" style="69" bestFit="1" customWidth="1"/>
    <col min="15659" max="15659" width="3.42578125" style="69" customWidth="1"/>
    <col min="15660" max="15678" width="3" style="69" bestFit="1" customWidth="1"/>
    <col min="15679" max="15875" width="9.140625" style="69"/>
    <col min="15876" max="15876" width="3.42578125" style="69" bestFit="1" customWidth="1"/>
    <col min="15877" max="15877" width="9.42578125" style="69" customWidth="1"/>
    <col min="15878" max="15878" width="8.28515625" style="69" customWidth="1"/>
    <col min="15879" max="15879" width="34.85546875" style="69" customWidth="1"/>
    <col min="15880" max="15880" width="8.140625" style="69" bestFit="1" customWidth="1"/>
    <col min="15881" max="15881" width="10.42578125" style="69" bestFit="1" customWidth="1"/>
    <col min="15882" max="15882" width="5.28515625" style="69" customWidth="1"/>
    <col min="15883" max="15883" width="3.5703125" style="69" bestFit="1" customWidth="1"/>
    <col min="15884" max="15884" width="3.5703125" style="69" customWidth="1"/>
    <col min="15885" max="15886" width="2.85546875" style="69" customWidth="1"/>
    <col min="15887" max="15891" width="2.85546875" style="69" bestFit="1" customWidth="1"/>
    <col min="15892" max="15909" width="3" style="69" bestFit="1" customWidth="1"/>
    <col min="15910" max="15910" width="3.42578125" style="69" customWidth="1"/>
    <col min="15911" max="15912" width="3" style="69" bestFit="1" customWidth="1"/>
    <col min="15913" max="15913" width="4" style="69" customWidth="1"/>
    <col min="15914" max="15914" width="3" style="69" bestFit="1" customWidth="1"/>
    <col min="15915" max="15915" width="3.42578125" style="69" customWidth="1"/>
    <col min="15916" max="15934" width="3" style="69" bestFit="1" customWidth="1"/>
    <col min="15935" max="16131" width="9.140625" style="69"/>
    <col min="16132" max="16132" width="3.42578125" style="69" bestFit="1" customWidth="1"/>
    <col min="16133" max="16133" width="9.42578125" style="69" customWidth="1"/>
    <col min="16134" max="16134" width="8.28515625" style="69" customWidth="1"/>
    <col min="16135" max="16135" width="34.85546875" style="69" customWidth="1"/>
    <col min="16136" max="16136" width="8.140625" style="69" bestFit="1" customWidth="1"/>
    <col min="16137" max="16137" width="10.42578125" style="69" bestFit="1" customWidth="1"/>
    <col min="16138" max="16138" width="5.28515625" style="69" customWidth="1"/>
    <col min="16139" max="16139" width="3.5703125" style="69" bestFit="1" customWidth="1"/>
    <col min="16140" max="16140" width="3.5703125" style="69" customWidth="1"/>
    <col min="16141" max="16142" width="2.85546875" style="69" customWidth="1"/>
    <col min="16143" max="16147" width="2.85546875" style="69" bestFit="1" customWidth="1"/>
    <col min="16148" max="16165" width="3" style="69" bestFit="1" customWidth="1"/>
    <col min="16166" max="16166" width="3.42578125" style="69" customWidth="1"/>
    <col min="16167" max="16168" width="3" style="69" bestFit="1" customWidth="1"/>
    <col min="16169" max="16169" width="4" style="69" customWidth="1"/>
    <col min="16170" max="16170" width="3" style="69" bestFit="1" customWidth="1"/>
    <col min="16171" max="16171" width="3.42578125" style="69" customWidth="1"/>
    <col min="16172" max="16190" width="3" style="69" bestFit="1" customWidth="1"/>
    <col min="16191" max="16384" width="9.140625" style="69"/>
  </cols>
  <sheetData>
    <row r="1" spans="1:62" ht="21" hidden="1" customHeight="1" x14ac:dyDescent="0.2">
      <c r="A1" s="2267" t="s">
        <v>24</v>
      </c>
      <c r="B1" s="2267"/>
      <c r="C1" s="2267"/>
      <c r="D1" s="2267"/>
      <c r="E1" s="68"/>
      <c r="F1" s="68"/>
      <c r="G1" s="68"/>
      <c r="H1" s="68"/>
    </row>
    <row r="2" spans="1:62" ht="16.5" hidden="1" customHeight="1" x14ac:dyDescent="0.2">
      <c r="A2" s="2268" t="s">
        <v>25</v>
      </c>
      <c r="B2" s="2268"/>
      <c r="C2" s="2268"/>
      <c r="D2" s="2268"/>
      <c r="E2" s="70"/>
      <c r="F2" s="70"/>
      <c r="G2" s="70"/>
      <c r="H2" s="70"/>
    </row>
    <row r="3" spans="1:62" ht="16.5" hidden="1" customHeight="1" x14ac:dyDescent="0.2">
      <c r="A3" s="2268" t="s">
        <v>26</v>
      </c>
      <c r="B3" s="2268"/>
      <c r="C3" s="2268"/>
      <c r="D3" s="2268"/>
      <c r="E3" s="70"/>
      <c r="F3" s="70"/>
      <c r="G3" s="70"/>
      <c r="H3" s="70"/>
    </row>
    <row r="4" spans="1:62" ht="36" hidden="1" customHeight="1" x14ac:dyDescent="0.2">
      <c r="A4" s="2275" t="s">
        <v>1910</v>
      </c>
      <c r="B4" s="2275"/>
      <c r="C4" s="2275"/>
      <c r="D4" s="2275"/>
      <c r="E4" s="2275"/>
      <c r="F4" s="2275"/>
      <c r="G4" s="2275"/>
      <c r="H4" s="2275"/>
      <c r="I4" s="2275"/>
      <c r="J4" s="2275"/>
      <c r="K4" s="2275"/>
      <c r="L4" s="2275"/>
      <c r="M4" s="2275"/>
      <c r="N4" s="2275"/>
      <c r="O4" s="2275"/>
      <c r="P4" s="2275"/>
      <c r="Q4" s="2275"/>
      <c r="R4" s="2275"/>
      <c r="S4" s="2275"/>
      <c r="T4" s="2275"/>
      <c r="U4" s="2275"/>
      <c r="V4" s="2275"/>
      <c r="W4" s="2275"/>
      <c r="X4" s="2275"/>
      <c r="Y4" s="2275"/>
      <c r="Z4" s="2275"/>
      <c r="AA4" s="2275"/>
      <c r="AB4" s="2275"/>
      <c r="AC4" s="2275"/>
      <c r="AD4" s="2275"/>
      <c r="AE4" s="2275"/>
      <c r="AF4" s="2275"/>
      <c r="AG4" s="2275"/>
      <c r="AH4" s="2275"/>
      <c r="AI4" s="2275"/>
      <c r="AJ4" s="2275"/>
      <c r="AK4" s="2275"/>
      <c r="AL4" s="2275"/>
      <c r="AM4" s="2275"/>
      <c r="AN4" s="2275"/>
      <c r="AO4" s="2275"/>
      <c r="AP4" s="2275"/>
      <c r="AQ4" s="2275"/>
      <c r="AR4" s="2275"/>
      <c r="AS4" s="2275"/>
      <c r="AT4" s="2275"/>
      <c r="AU4" s="2275"/>
      <c r="AV4" s="2275"/>
      <c r="AW4" s="2275"/>
      <c r="AX4" s="2275"/>
      <c r="AY4" s="2275"/>
      <c r="AZ4" s="2275"/>
      <c r="BA4" s="2275"/>
      <c r="BB4" s="2275"/>
      <c r="BC4" s="2275"/>
      <c r="BD4" s="2275"/>
      <c r="BE4" s="2275"/>
      <c r="BF4" s="2275"/>
      <c r="BG4" s="2275"/>
      <c r="BH4" s="2275"/>
      <c r="BI4" s="2275"/>
      <c r="BJ4" s="2275"/>
    </row>
    <row r="5" spans="1:62" s="73" customFormat="1" ht="28.5" hidden="1" customHeight="1" x14ac:dyDescent="0.2">
      <c r="A5" s="2268" t="s">
        <v>2135</v>
      </c>
      <c r="B5" s="2268"/>
      <c r="C5" s="2268"/>
      <c r="D5" s="2268"/>
      <c r="E5" s="2268"/>
      <c r="F5" s="2268"/>
      <c r="G5" s="2268"/>
      <c r="H5" s="2268"/>
      <c r="I5" s="2268"/>
      <c r="J5" s="2268"/>
      <c r="K5" s="2268"/>
      <c r="L5" s="2268"/>
      <c r="M5" s="2268"/>
      <c r="N5" s="2268"/>
      <c r="O5" s="2268"/>
      <c r="P5" s="2268"/>
      <c r="Q5" s="2268"/>
      <c r="R5" s="2268"/>
      <c r="S5" s="2268"/>
      <c r="T5" s="2268"/>
      <c r="U5" s="2268"/>
      <c r="V5" s="2268"/>
      <c r="W5" s="2268"/>
      <c r="X5" s="2268"/>
      <c r="Y5" s="2268"/>
      <c r="Z5" s="2268"/>
      <c r="AA5" s="2268"/>
      <c r="AB5" s="2268"/>
      <c r="AC5" s="2268"/>
      <c r="AD5" s="2268"/>
      <c r="AE5" s="2268"/>
      <c r="AF5" s="2268"/>
      <c r="AG5" s="2268"/>
      <c r="AH5" s="2268"/>
      <c r="AI5" s="2268"/>
      <c r="AJ5" s="2268"/>
      <c r="AK5" s="2268"/>
      <c r="AL5" s="2268"/>
      <c r="AM5" s="2268"/>
      <c r="AN5" s="2268"/>
      <c r="AO5" s="2268"/>
      <c r="AP5" s="2268"/>
      <c r="AQ5" s="2268"/>
      <c r="AR5" s="2268"/>
      <c r="AS5" s="2268"/>
      <c r="AT5" s="2268"/>
      <c r="AU5" s="2268"/>
      <c r="AV5" s="2268"/>
      <c r="AW5" s="2268"/>
      <c r="AX5" s="2268"/>
      <c r="AY5" s="2268"/>
      <c r="AZ5" s="2268"/>
      <c r="BA5" s="2268"/>
      <c r="BB5" s="2268"/>
      <c r="BC5" s="2268"/>
      <c r="BD5" s="2268"/>
      <c r="BE5" s="2268"/>
      <c r="BF5" s="2268"/>
      <c r="BG5" s="2268"/>
      <c r="BH5" s="2268"/>
      <c r="BI5" s="2268"/>
      <c r="BJ5" s="2268"/>
    </row>
    <row r="6" spans="1:62" ht="15" customHeight="1" x14ac:dyDescent="0.2">
      <c r="A6" s="2234" t="s">
        <v>3</v>
      </c>
      <c r="B6" s="2234" t="s">
        <v>28</v>
      </c>
      <c r="C6" s="2237" t="s">
        <v>835</v>
      </c>
      <c r="D6" s="2240" t="s">
        <v>836</v>
      </c>
      <c r="E6" s="2232" t="s">
        <v>1755</v>
      </c>
      <c r="F6" s="2289" t="s">
        <v>2002</v>
      </c>
      <c r="G6" s="2280" t="s">
        <v>2003</v>
      </c>
      <c r="H6" s="2231" t="s">
        <v>838</v>
      </c>
      <c r="I6" s="2286" t="s">
        <v>839</v>
      </c>
      <c r="J6" s="2255" t="s">
        <v>2423</v>
      </c>
      <c r="K6" s="2276" t="s">
        <v>1885</v>
      </c>
      <c r="L6" s="2276"/>
      <c r="M6" s="2276"/>
      <c r="N6" s="2270" t="s">
        <v>1886</v>
      </c>
      <c r="O6" s="2274"/>
      <c r="P6" s="2274"/>
      <c r="Q6" s="2274"/>
      <c r="R6" s="2270" t="s">
        <v>1887</v>
      </c>
      <c r="S6" s="2274"/>
      <c r="T6" s="2274"/>
      <c r="U6" s="2274"/>
      <c r="V6" s="2274"/>
      <c r="W6" s="2270" t="s">
        <v>1888</v>
      </c>
      <c r="X6" s="2274"/>
      <c r="Y6" s="2274"/>
      <c r="Z6" s="2274"/>
      <c r="AA6" s="2270" t="s">
        <v>1889</v>
      </c>
      <c r="AB6" s="2274"/>
      <c r="AC6" s="2274"/>
      <c r="AD6" s="2274"/>
      <c r="AE6" s="2274"/>
      <c r="AF6" s="2270" t="s">
        <v>1890</v>
      </c>
      <c r="AG6" s="2270"/>
      <c r="AH6" s="2270"/>
      <c r="AI6" s="2270"/>
      <c r="AJ6" s="2270" t="s">
        <v>1891</v>
      </c>
      <c r="AK6" s="2274"/>
      <c r="AL6" s="2274"/>
      <c r="AM6" s="2274"/>
      <c r="AN6" s="2270" t="s">
        <v>1892</v>
      </c>
      <c r="AO6" s="2274"/>
      <c r="AP6" s="2274"/>
      <c r="AQ6" s="2274"/>
      <c r="AR6" s="2274"/>
      <c r="AS6" s="2270" t="s">
        <v>1893</v>
      </c>
      <c r="AT6" s="2274"/>
      <c r="AU6" s="2274"/>
      <c r="AV6" s="2274"/>
      <c r="AW6" s="2270" t="s">
        <v>1894</v>
      </c>
      <c r="AX6" s="2270"/>
      <c r="AY6" s="2270"/>
      <c r="AZ6" s="2270"/>
      <c r="BA6" s="2270" t="s">
        <v>1895</v>
      </c>
      <c r="BB6" s="2270"/>
      <c r="BC6" s="2270"/>
      <c r="BD6" s="2270"/>
      <c r="BE6" s="2270"/>
      <c r="BF6" s="2270" t="s">
        <v>1896</v>
      </c>
      <c r="BG6" s="2270"/>
      <c r="BH6" s="2270"/>
      <c r="BI6" s="2270"/>
      <c r="BJ6" s="944" t="s">
        <v>1882</v>
      </c>
    </row>
    <row r="7" spans="1:62" ht="15.75" customHeight="1" x14ac:dyDescent="0.2">
      <c r="A7" s="2235"/>
      <c r="B7" s="2235"/>
      <c r="C7" s="2238"/>
      <c r="D7" s="2238"/>
      <c r="E7" s="2231"/>
      <c r="F7" s="2290"/>
      <c r="G7" s="2281"/>
      <c r="H7" s="2231"/>
      <c r="I7" s="2287"/>
      <c r="J7" s="2256"/>
      <c r="K7" s="945">
        <v>1</v>
      </c>
      <c r="L7" s="945">
        <v>2</v>
      </c>
      <c r="M7" s="945">
        <v>3</v>
      </c>
      <c r="N7" s="945">
        <v>4</v>
      </c>
      <c r="O7" s="945">
        <v>5</v>
      </c>
      <c r="P7" s="945">
        <v>6</v>
      </c>
      <c r="Q7" s="945">
        <v>7</v>
      </c>
      <c r="R7" s="945">
        <v>8</v>
      </c>
      <c r="S7" s="945">
        <v>9</v>
      </c>
      <c r="T7" s="945">
        <v>10</v>
      </c>
      <c r="U7" s="945">
        <v>11</v>
      </c>
      <c r="V7" s="945">
        <v>12</v>
      </c>
      <c r="W7" s="945">
        <v>13</v>
      </c>
      <c r="X7" s="945">
        <v>14</v>
      </c>
      <c r="Y7" s="945">
        <v>15</v>
      </c>
      <c r="Z7" s="945">
        <v>16</v>
      </c>
      <c r="AA7" s="945">
        <v>17</v>
      </c>
      <c r="AB7" s="945">
        <v>18</v>
      </c>
      <c r="AC7" s="945">
        <v>19</v>
      </c>
      <c r="AD7" s="945">
        <v>20</v>
      </c>
      <c r="AE7" s="945">
        <v>21</v>
      </c>
      <c r="AF7" s="945">
        <v>22</v>
      </c>
      <c r="AG7" s="945">
        <v>23</v>
      </c>
      <c r="AH7" s="945">
        <v>24</v>
      </c>
      <c r="AI7" s="945">
        <v>25</v>
      </c>
      <c r="AJ7" s="945">
        <v>26</v>
      </c>
      <c r="AK7" s="945">
        <v>27</v>
      </c>
      <c r="AL7" s="945">
        <v>28</v>
      </c>
      <c r="AM7" s="945">
        <v>29</v>
      </c>
      <c r="AN7" s="945">
        <v>30</v>
      </c>
      <c r="AO7" s="945">
        <v>31</v>
      </c>
      <c r="AP7" s="945">
        <v>32</v>
      </c>
      <c r="AQ7" s="945">
        <v>33</v>
      </c>
      <c r="AR7" s="945">
        <v>34</v>
      </c>
      <c r="AS7" s="945">
        <v>35</v>
      </c>
      <c r="AT7" s="945">
        <v>36</v>
      </c>
      <c r="AU7" s="945">
        <v>37</v>
      </c>
      <c r="AV7" s="945">
        <v>38</v>
      </c>
      <c r="AW7" s="945">
        <v>39</v>
      </c>
      <c r="AX7" s="945">
        <v>40</v>
      </c>
      <c r="AY7" s="945">
        <v>41</v>
      </c>
      <c r="AZ7" s="945">
        <v>42</v>
      </c>
      <c r="BA7" s="945">
        <v>43</v>
      </c>
      <c r="BB7" s="945">
        <v>44</v>
      </c>
      <c r="BC7" s="945">
        <v>45</v>
      </c>
      <c r="BD7" s="945">
        <v>46</v>
      </c>
      <c r="BE7" s="945">
        <v>47</v>
      </c>
      <c r="BF7" s="945">
        <v>48</v>
      </c>
      <c r="BG7" s="945">
        <v>49</v>
      </c>
      <c r="BH7" s="945">
        <v>50</v>
      </c>
      <c r="BI7" s="945">
        <v>51</v>
      </c>
      <c r="BJ7" s="945">
        <v>52</v>
      </c>
    </row>
    <row r="8" spans="1:62" ht="15.75" customHeight="1" x14ac:dyDescent="0.2">
      <c r="A8" s="2235"/>
      <c r="B8" s="2235"/>
      <c r="C8" s="2238"/>
      <c r="D8" s="2238"/>
      <c r="E8" s="2231"/>
      <c r="F8" s="2290"/>
      <c r="G8" s="2281"/>
      <c r="H8" s="2231"/>
      <c r="I8" s="2287"/>
      <c r="J8" s="2256"/>
      <c r="K8" s="2">
        <v>7</v>
      </c>
      <c r="L8" s="2">
        <v>14</v>
      </c>
      <c r="M8" s="2">
        <v>21</v>
      </c>
      <c r="N8" s="2">
        <v>28</v>
      </c>
      <c r="O8" s="2">
        <v>4</v>
      </c>
      <c r="P8" s="2">
        <v>11</v>
      </c>
      <c r="Q8" s="2">
        <v>18</v>
      </c>
      <c r="R8" s="2">
        <v>25</v>
      </c>
      <c r="S8" s="2">
        <v>2</v>
      </c>
      <c r="T8" s="2">
        <v>9</v>
      </c>
      <c r="U8" s="2">
        <v>16</v>
      </c>
      <c r="V8" s="2">
        <v>23</v>
      </c>
      <c r="W8" s="2">
        <v>30</v>
      </c>
      <c r="X8" s="2">
        <v>6</v>
      </c>
      <c r="Y8" s="2">
        <v>13</v>
      </c>
      <c r="Z8" s="2">
        <v>20</v>
      </c>
      <c r="AA8" s="2">
        <v>27</v>
      </c>
      <c r="AB8" s="2">
        <v>4</v>
      </c>
      <c r="AC8" s="2">
        <v>11</v>
      </c>
      <c r="AD8" s="2">
        <v>18</v>
      </c>
      <c r="AE8" s="2">
        <v>25</v>
      </c>
      <c r="AF8" s="2">
        <v>1</v>
      </c>
      <c r="AG8" s="2">
        <v>8</v>
      </c>
      <c r="AH8" s="2">
        <v>15</v>
      </c>
      <c r="AI8" s="2">
        <v>22</v>
      </c>
      <c r="AJ8" s="9">
        <v>29</v>
      </c>
      <c r="AK8" s="9">
        <v>5</v>
      </c>
      <c r="AL8" s="9">
        <v>12</v>
      </c>
      <c r="AM8" s="2">
        <v>19</v>
      </c>
      <c r="AN8" s="2">
        <v>26</v>
      </c>
      <c r="AO8" s="2">
        <v>4</v>
      </c>
      <c r="AP8" s="2">
        <v>11</v>
      </c>
      <c r="AQ8" s="2">
        <v>18</v>
      </c>
      <c r="AR8" s="2">
        <v>25</v>
      </c>
      <c r="AS8" s="2">
        <v>1</v>
      </c>
      <c r="AT8" s="2">
        <v>8</v>
      </c>
      <c r="AU8" s="2">
        <v>15</v>
      </c>
      <c r="AV8" s="2">
        <v>22</v>
      </c>
      <c r="AW8" s="2">
        <v>29</v>
      </c>
      <c r="AX8" s="2">
        <v>6</v>
      </c>
      <c r="AY8" s="2">
        <v>13</v>
      </c>
      <c r="AZ8" s="2">
        <v>20</v>
      </c>
      <c r="BA8" s="2">
        <v>27</v>
      </c>
      <c r="BB8" s="2">
        <v>3</v>
      </c>
      <c r="BC8" s="2">
        <v>10</v>
      </c>
      <c r="BD8" s="2">
        <v>17</v>
      </c>
      <c r="BE8" s="2">
        <v>24</v>
      </c>
      <c r="BF8" s="2">
        <v>1</v>
      </c>
      <c r="BG8" s="9">
        <v>8</v>
      </c>
      <c r="BH8" s="9">
        <v>15</v>
      </c>
      <c r="BI8" s="9">
        <v>22</v>
      </c>
      <c r="BJ8" s="9">
        <v>29</v>
      </c>
    </row>
    <row r="9" spans="1:62" ht="15.75" customHeight="1" x14ac:dyDescent="0.2">
      <c r="A9" s="2235"/>
      <c r="B9" s="2235"/>
      <c r="C9" s="2238"/>
      <c r="D9" s="2238"/>
      <c r="E9" s="2234"/>
      <c r="F9" s="2290"/>
      <c r="G9" s="2282"/>
      <c r="H9" s="2234"/>
      <c r="I9" s="2288"/>
      <c r="J9" s="2257"/>
      <c r="K9" s="891">
        <v>13</v>
      </c>
      <c r="L9" s="891">
        <v>20</v>
      </c>
      <c r="M9" s="891">
        <v>27</v>
      </c>
      <c r="N9" s="891">
        <v>3</v>
      </c>
      <c r="O9" s="891">
        <v>10</v>
      </c>
      <c r="P9" s="891">
        <v>17</v>
      </c>
      <c r="Q9" s="891">
        <v>24</v>
      </c>
      <c r="R9" s="891">
        <v>1</v>
      </c>
      <c r="S9" s="891">
        <v>8</v>
      </c>
      <c r="T9" s="891">
        <v>15</v>
      </c>
      <c r="U9" s="891">
        <v>22</v>
      </c>
      <c r="V9" s="891">
        <v>29</v>
      </c>
      <c r="W9" s="891">
        <v>5</v>
      </c>
      <c r="X9" s="891">
        <v>12</v>
      </c>
      <c r="Y9" s="891">
        <v>19</v>
      </c>
      <c r="Z9" s="891">
        <v>26</v>
      </c>
      <c r="AA9" s="891">
        <v>3</v>
      </c>
      <c r="AB9" s="891">
        <v>10</v>
      </c>
      <c r="AC9" s="891">
        <v>17</v>
      </c>
      <c r="AD9" s="891">
        <v>24</v>
      </c>
      <c r="AE9" s="891">
        <v>31</v>
      </c>
      <c r="AF9" s="891">
        <v>7</v>
      </c>
      <c r="AG9" s="891">
        <v>14</v>
      </c>
      <c r="AH9" s="891">
        <v>21</v>
      </c>
      <c r="AI9" s="891">
        <v>28</v>
      </c>
      <c r="AJ9" s="1743">
        <v>4</v>
      </c>
      <c r="AK9" s="886">
        <v>11</v>
      </c>
      <c r="AL9" s="886">
        <v>18</v>
      </c>
      <c r="AM9" s="891">
        <v>25</v>
      </c>
      <c r="AN9" s="891">
        <v>3</v>
      </c>
      <c r="AO9" s="891">
        <v>10</v>
      </c>
      <c r="AP9" s="891">
        <v>17</v>
      </c>
      <c r="AQ9" s="891">
        <v>24</v>
      </c>
      <c r="AR9" s="891">
        <v>31</v>
      </c>
      <c r="AS9" s="891">
        <v>7</v>
      </c>
      <c r="AT9" s="891">
        <v>14</v>
      </c>
      <c r="AU9" s="891">
        <v>21</v>
      </c>
      <c r="AV9" s="891">
        <v>28</v>
      </c>
      <c r="AW9" s="891">
        <v>5</v>
      </c>
      <c r="AX9" s="891">
        <v>12</v>
      </c>
      <c r="AY9" s="891">
        <v>19</v>
      </c>
      <c r="AZ9" s="891">
        <v>26</v>
      </c>
      <c r="BA9" s="891">
        <v>2</v>
      </c>
      <c r="BB9" s="891">
        <v>9</v>
      </c>
      <c r="BC9" s="891">
        <v>16</v>
      </c>
      <c r="BD9" s="891">
        <v>23</v>
      </c>
      <c r="BE9" s="891">
        <v>30</v>
      </c>
      <c r="BF9" s="891">
        <v>7</v>
      </c>
      <c r="BG9" s="886">
        <v>14</v>
      </c>
      <c r="BH9" s="886">
        <v>21</v>
      </c>
      <c r="BI9" s="886">
        <v>28</v>
      </c>
      <c r="BJ9" s="886">
        <v>4</v>
      </c>
    </row>
    <row r="10" spans="1:62" s="954" customFormat="1" ht="17.25" customHeight="1" x14ac:dyDescent="0.25">
      <c r="A10" s="2283">
        <v>1</v>
      </c>
      <c r="B10" s="947" t="s">
        <v>223</v>
      </c>
      <c r="C10" s="990" t="s">
        <v>50</v>
      </c>
      <c r="D10" s="997" t="s">
        <v>177</v>
      </c>
      <c r="E10" s="135">
        <v>60</v>
      </c>
      <c r="F10" s="135">
        <v>60</v>
      </c>
      <c r="G10" s="135" t="s">
        <v>2004</v>
      </c>
      <c r="H10" s="968" t="s">
        <v>316</v>
      </c>
      <c r="I10" s="135" t="s">
        <v>209</v>
      </c>
      <c r="J10" s="135"/>
      <c r="K10" s="952"/>
      <c r="L10" s="952"/>
      <c r="M10" s="952"/>
      <c r="N10" s="965"/>
      <c r="O10" s="965"/>
      <c r="P10" s="965"/>
      <c r="Q10" s="965">
        <v>32</v>
      </c>
      <c r="R10" s="965">
        <v>28</v>
      </c>
      <c r="S10" s="965"/>
      <c r="T10" s="965"/>
      <c r="U10" s="965"/>
      <c r="V10" s="965"/>
      <c r="W10" s="965"/>
      <c r="X10" s="965"/>
      <c r="Y10" s="965"/>
      <c r="Z10" s="965"/>
      <c r="AA10" s="965"/>
      <c r="AB10" s="965"/>
      <c r="AC10" s="965"/>
      <c r="AD10" s="965"/>
      <c r="AE10" s="965"/>
      <c r="AF10" s="965"/>
      <c r="AG10" s="975"/>
      <c r="AH10" s="975"/>
      <c r="AI10" s="975"/>
      <c r="AJ10" s="966"/>
      <c r="AK10" s="966"/>
      <c r="AL10" s="966"/>
      <c r="AM10" s="975"/>
      <c r="AN10" s="1006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  <c r="AY10" s="975"/>
      <c r="AZ10" s="975"/>
      <c r="BA10" s="975"/>
      <c r="BB10" s="975"/>
      <c r="BC10" s="975"/>
      <c r="BD10" s="975"/>
      <c r="BE10" s="975"/>
      <c r="BF10" s="976"/>
      <c r="BG10" s="977"/>
      <c r="BH10" s="977"/>
      <c r="BI10" s="977"/>
      <c r="BJ10" s="977"/>
    </row>
    <row r="11" spans="1:62" s="954" customFormat="1" ht="17.25" customHeight="1" x14ac:dyDescent="0.25">
      <c r="A11" s="2284"/>
      <c r="B11" s="947" t="s">
        <v>223</v>
      </c>
      <c r="C11" s="990" t="s">
        <v>66</v>
      </c>
      <c r="D11" s="997" t="s">
        <v>182</v>
      </c>
      <c r="E11" s="135">
        <v>120</v>
      </c>
      <c r="F11" s="135">
        <v>120</v>
      </c>
      <c r="G11" s="135" t="s">
        <v>2004</v>
      </c>
      <c r="H11" s="968" t="s">
        <v>303</v>
      </c>
      <c r="I11" s="135" t="s">
        <v>181</v>
      </c>
      <c r="J11" s="135"/>
      <c r="K11" s="952"/>
      <c r="L11" s="952"/>
      <c r="M11" s="952"/>
      <c r="N11" s="965"/>
      <c r="O11" s="965"/>
      <c r="P11" s="965"/>
      <c r="Q11" s="965"/>
      <c r="R11" s="965"/>
      <c r="S11" s="965"/>
      <c r="T11" s="965"/>
      <c r="U11" s="965"/>
      <c r="V11" s="965"/>
      <c r="W11" s="965"/>
      <c r="X11" s="965"/>
      <c r="Y11" s="965"/>
      <c r="Z11" s="965"/>
      <c r="AA11" s="952"/>
      <c r="AB11" s="965"/>
      <c r="AC11" s="965"/>
      <c r="AD11" s="965"/>
      <c r="AE11" s="965"/>
      <c r="AF11" s="965"/>
      <c r="AG11" s="975"/>
      <c r="AH11" s="975"/>
      <c r="AI11" s="975"/>
      <c r="AJ11" s="966"/>
      <c r="AK11" s="966"/>
      <c r="AL11" s="966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  <c r="AY11" s="975"/>
      <c r="AZ11" s="975"/>
      <c r="BA11" s="975"/>
      <c r="BB11" s="975"/>
      <c r="BC11" s="975"/>
      <c r="BD11" s="975"/>
      <c r="BE11" s="975"/>
      <c r="BF11" s="976"/>
      <c r="BG11" s="977"/>
      <c r="BH11" s="977"/>
      <c r="BI11" s="977"/>
      <c r="BJ11" s="977"/>
    </row>
    <row r="12" spans="1:62" s="954" customFormat="1" ht="17.25" customHeight="1" x14ac:dyDescent="0.25">
      <c r="A12" s="2284"/>
      <c r="B12" s="947" t="s">
        <v>223</v>
      </c>
      <c r="C12" s="990" t="s">
        <v>113</v>
      </c>
      <c r="D12" s="997" t="s">
        <v>188</v>
      </c>
      <c r="E12" s="135">
        <v>180</v>
      </c>
      <c r="F12" s="135">
        <v>180</v>
      </c>
      <c r="G12" s="135" t="s">
        <v>2004</v>
      </c>
      <c r="H12" s="968" t="s">
        <v>309</v>
      </c>
      <c r="I12" s="135" t="s">
        <v>187</v>
      </c>
      <c r="J12" s="135"/>
      <c r="K12" s="952">
        <v>40</v>
      </c>
      <c r="L12" s="952">
        <v>40</v>
      </c>
      <c r="M12" s="952">
        <v>40</v>
      </c>
      <c r="N12" s="965">
        <v>32</v>
      </c>
      <c r="O12" s="965">
        <v>28</v>
      </c>
      <c r="P12" s="965">
        <v>40</v>
      </c>
      <c r="Q12" s="965">
        <v>40</v>
      </c>
      <c r="R12" s="965">
        <v>40</v>
      </c>
      <c r="S12" s="965"/>
      <c r="T12" s="965"/>
      <c r="U12" s="965"/>
      <c r="V12" s="965"/>
      <c r="W12" s="965"/>
      <c r="X12" s="965"/>
      <c r="Y12" s="965"/>
      <c r="Z12" s="965"/>
      <c r="AA12" s="965"/>
      <c r="AB12" s="965"/>
      <c r="AC12" s="965"/>
      <c r="AD12" s="965"/>
      <c r="AE12" s="965"/>
      <c r="AF12" s="965"/>
      <c r="AG12" s="975"/>
      <c r="AH12" s="975"/>
      <c r="AI12" s="975"/>
      <c r="AJ12" s="966"/>
      <c r="AK12" s="966"/>
      <c r="AL12" s="966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75"/>
      <c r="BB12" s="975"/>
      <c r="BC12" s="975"/>
      <c r="BD12" s="975"/>
      <c r="BE12" s="975"/>
      <c r="BF12" s="976"/>
      <c r="BG12" s="977"/>
      <c r="BH12" s="977"/>
      <c r="BI12" s="977"/>
      <c r="BJ12" s="977"/>
    </row>
    <row r="13" spans="1:62" s="954" customFormat="1" ht="17.25" customHeight="1" x14ac:dyDescent="0.25">
      <c r="A13" s="2284"/>
      <c r="B13" s="947" t="s">
        <v>223</v>
      </c>
      <c r="C13" s="990" t="s">
        <v>190</v>
      </c>
      <c r="D13" s="997" t="s">
        <v>191</v>
      </c>
      <c r="E13" s="135">
        <v>80</v>
      </c>
      <c r="F13" s="135">
        <v>80</v>
      </c>
      <c r="G13" s="135" t="s">
        <v>2004</v>
      </c>
      <c r="H13" s="968" t="s">
        <v>316</v>
      </c>
      <c r="I13" s="135" t="s">
        <v>209</v>
      </c>
      <c r="J13" s="135"/>
      <c r="K13" s="952"/>
      <c r="L13" s="952">
        <v>24</v>
      </c>
      <c r="M13" s="952">
        <v>24</v>
      </c>
      <c r="N13" s="965"/>
      <c r="O13" s="965">
        <v>16</v>
      </c>
      <c r="P13" s="965">
        <v>16</v>
      </c>
      <c r="Q13" s="965"/>
      <c r="R13" s="965"/>
      <c r="S13" s="49" t="s">
        <v>826</v>
      </c>
      <c r="T13" s="49" t="s">
        <v>2</v>
      </c>
      <c r="U13" s="49" t="s">
        <v>2</v>
      </c>
      <c r="V13" s="965"/>
      <c r="W13" s="965"/>
      <c r="X13" s="965"/>
      <c r="Y13" s="965"/>
      <c r="Z13" s="965"/>
      <c r="AA13" s="952"/>
      <c r="AB13" s="965"/>
      <c r="AC13" s="965"/>
      <c r="AD13" s="965"/>
      <c r="AE13" s="965"/>
      <c r="AF13" s="965"/>
      <c r="AG13" s="975"/>
      <c r="AH13" s="975"/>
      <c r="AI13" s="975"/>
      <c r="AJ13" s="966"/>
      <c r="AK13" s="966"/>
      <c r="AL13" s="966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75"/>
      <c r="BB13" s="975"/>
      <c r="BC13" s="975"/>
      <c r="BD13" s="975"/>
      <c r="BE13" s="975"/>
      <c r="BF13" s="976"/>
      <c r="BG13" s="977"/>
      <c r="BH13" s="977"/>
      <c r="BI13" s="977"/>
      <c r="BJ13" s="977"/>
    </row>
    <row r="14" spans="1:62" s="984" customFormat="1" ht="24" customHeight="1" x14ac:dyDescent="0.2">
      <c r="A14" s="2285"/>
      <c r="B14" s="978" t="s">
        <v>1775</v>
      </c>
      <c r="C14" s="979"/>
      <c r="D14" s="979" t="s">
        <v>843</v>
      </c>
      <c r="E14" s="979">
        <f>SUM(E10:E13)</f>
        <v>440</v>
      </c>
      <c r="F14" s="979">
        <f>SUM(F10:F13)</f>
        <v>440</v>
      </c>
      <c r="G14" s="979"/>
      <c r="H14" s="980"/>
      <c r="I14" s="980"/>
      <c r="J14" s="980"/>
      <c r="K14" s="981">
        <f>SUM(K10:K13)</f>
        <v>40</v>
      </c>
      <c r="L14" s="981">
        <f t="shared" ref="L14:BJ14" si="0">SUM(L10:L13)</f>
        <v>64</v>
      </c>
      <c r="M14" s="981">
        <f t="shared" si="0"/>
        <v>64</v>
      </c>
      <c r="N14" s="981">
        <f t="shared" si="0"/>
        <v>32</v>
      </c>
      <c r="O14" s="981">
        <f t="shared" si="0"/>
        <v>44</v>
      </c>
      <c r="P14" s="981">
        <f t="shared" si="0"/>
        <v>56</v>
      </c>
      <c r="Q14" s="981">
        <f t="shared" si="0"/>
        <v>72</v>
      </c>
      <c r="R14" s="981">
        <f t="shared" si="0"/>
        <v>68</v>
      </c>
      <c r="S14" s="981">
        <f t="shared" si="0"/>
        <v>0</v>
      </c>
      <c r="T14" s="981">
        <f t="shared" si="0"/>
        <v>0</v>
      </c>
      <c r="U14" s="981">
        <f t="shared" si="0"/>
        <v>0</v>
      </c>
      <c r="V14" s="981">
        <f t="shared" si="0"/>
        <v>0</v>
      </c>
      <c r="W14" s="981">
        <f t="shared" si="0"/>
        <v>0</v>
      </c>
      <c r="X14" s="981">
        <f t="shared" si="0"/>
        <v>0</v>
      </c>
      <c r="Y14" s="981">
        <f t="shared" si="0"/>
        <v>0</v>
      </c>
      <c r="Z14" s="981">
        <f t="shared" si="0"/>
        <v>0</v>
      </c>
      <c r="AA14" s="981">
        <f t="shared" si="0"/>
        <v>0</v>
      </c>
      <c r="AB14" s="981">
        <f t="shared" si="0"/>
        <v>0</v>
      </c>
      <c r="AC14" s="981">
        <f t="shared" si="0"/>
        <v>0</v>
      </c>
      <c r="AD14" s="981">
        <f t="shared" si="0"/>
        <v>0</v>
      </c>
      <c r="AE14" s="981">
        <f t="shared" si="0"/>
        <v>0</v>
      </c>
      <c r="AF14" s="981">
        <f t="shared" si="0"/>
        <v>0</v>
      </c>
      <c r="AG14" s="981">
        <f t="shared" si="0"/>
        <v>0</v>
      </c>
      <c r="AH14" s="981">
        <f t="shared" si="0"/>
        <v>0</v>
      </c>
      <c r="AI14" s="981">
        <f t="shared" si="0"/>
        <v>0</v>
      </c>
      <c r="AJ14" s="981">
        <f t="shared" si="0"/>
        <v>0</v>
      </c>
      <c r="AK14" s="981">
        <f t="shared" si="0"/>
        <v>0</v>
      </c>
      <c r="AL14" s="981">
        <f t="shared" si="0"/>
        <v>0</v>
      </c>
      <c r="AM14" s="981">
        <f t="shared" si="0"/>
        <v>0</v>
      </c>
      <c r="AN14" s="981">
        <f t="shared" si="0"/>
        <v>0</v>
      </c>
      <c r="AO14" s="981">
        <f t="shared" si="0"/>
        <v>0</v>
      </c>
      <c r="AP14" s="981">
        <f t="shared" si="0"/>
        <v>0</v>
      </c>
      <c r="AQ14" s="981">
        <f t="shared" si="0"/>
        <v>0</v>
      </c>
      <c r="AR14" s="981">
        <f t="shared" si="0"/>
        <v>0</v>
      </c>
      <c r="AS14" s="981">
        <f t="shared" si="0"/>
        <v>0</v>
      </c>
      <c r="AT14" s="981">
        <f t="shared" si="0"/>
        <v>0</v>
      </c>
      <c r="AU14" s="981">
        <f t="shared" si="0"/>
        <v>0</v>
      </c>
      <c r="AV14" s="981">
        <f t="shared" si="0"/>
        <v>0</v>
      </c>
      <c r="AW14" s="981">
        <f t="shared" si="0"/>
        <v>0</v>
      </c>
      <c r="AX14" s="981">
        <f t="shared" si="0"/>
        <v>0</v>
      </c>
      <c r="AY14" s="981">
        <f t="shared" si="0"/>
        <v>0</v>
      </c>
      <c r="AZ14" s="981">
        <f t="shared" si="0"/>
        <v>0</v>
      </c>
      <c r="BA14" s="981">
        <f t="shared" si="0"/>
        <v>0</v>
      </c>
      <c r="BB14" s="981">
        <f t="shared" si="0"/>
        <v>0</v>
      </c>
      <c r="BC14" s="981">
        <f t="shared" si="0"/>
        <v>0</v>
      </c>
      <c r="BD14" s="981">
        <f t="shared" si="0"/>
        <v>0</v>
      </c>
      <c r="BE14" s="981">
        <f t="shared" si="0"/>
        <v>0</v>
      </c>
      <c r="BF14" s="981">
        <f t="shared" si="0"/>
        <v>0</v>
      </c>
      <c r="BG14" s="981">
        <f t="shared" si="0"/>
        <v>0</v>
      </c>
      <c r="BH14" s="981">
        <f t="shared" si="0"/>
        <v>0</v>
      </c>
      <c r="BI14" s="981">
        <f t="shared" si="0"/>
        <v>0</v>
      </c>
      <c r="BJ14" s="981">
        <f t="shared" si="0"/>
        <v>0</v>
      </c>
    </row>
    <row r="15" spans="1:62" s="954" customFormat="1" ht="17.25" customHeight="1" x14ac:dyDescent="0.25">
      <c r="A15" s="2283">
        <v>2</v>
      </c>
      <c r="B15" s="947" t="s">
        <v>1978</v>
      </c>
      <c r="C15" s="990" t="s">
        <v>50</v>
      </c>
      <c r="D15" s="997" t="s">
        <v>177</v>
      </c>
      <c r="E15" s="135">
        <v>30</v>
      </c>
      <c r="F15" s="135">
        <v>30</v>
      </c>
      <c r="G15" s="135" t="s">
        <v>2004</v>
      </c>
      <c r="H15" s="968" t="s">
        <v>316</v>
      </c>
      <c r="I15" s="135" t="s">
        <v>209</v>
      </c>
      <c r="J15" s="135"/>
      <c r="K15" s="952"/>
      <c r="L15" s="952"/>
      <c r="M15" s="952"/>
      <c r="N15" s="965"/>
      <c r="O15" s="965"/>
      <c r="P15" s="965"/>
      <c r="Q15" s="965"/>
      <c r="R15" s="965"/>
      <c r="S15" s="965"/>
      <c r="T15" s="965"/>
      <c r="U15" s="965"/>
      <c r="V15" s="965"/>
      <c r="W15" s="965"/>
      <c r="X15" s="965">
        <v>16</v>
      </c>
      <c r="Y15" s="965">
        <v>14</v>
      </c>
      <c r="Z15" s="965"/>
      <c r="AA15" s="965"/>
      <c r="AB15" s="965"/>
      <c r="AC15" s="965"/>
      <c r="AD15" s="965"/>
      <c r="AE15" s="965"/>
      <c r="AF15" s="965"/>
      <c r="AG15" s="965"/>
      <c r="AH15" s="965"/>
      <c r="AI15" s="965"/>
      <c r="AJ15" s="966"/>
      <c r="AK15" s="966"/>
      <c r="AL15" s="966"/>
      <c r="AM15" s="965"/>
      <c r="AN15" s="1007"/>
      <c r="AO15" s="965"/>
      <c r="AP15" s="965"/>
      <c r="AQ15" s="965"/>
      <c r="AR15" s="965"/>
      <c r="AS15" s="965"/>
      <c r="AT15" s="965"/>
      <c r="AU15" s="965"/>
      <c r="AV15" s="965"/>
      <c r="AW15" s="965"/>
      <c r="AX15" s="965"/>
      <c r="AY15" s="965"/>
      <c r="AZ15" s="965"/>
      <c r="BA15" s="965"/>
      <c r="BB15" s="965"/>
      <c r="BC15" s="965"/>
      <c r="BD15" s="965"/>
      <c r="BE15" s="975"/>
      <c r="BF15" s="976"/>
      <c r="BG15" s="977"/>
      <c r="BH15" s="977"/>
      <c r="BI15" s="977"/>
      <c r="BJ15" s="977"/>
    </row>
    <row r="16" spans="1:62" s="954" customFormat="1" ht="17.25" customHeight="1" x14ac:dyDescent="0.25">
      <c r="A16" s="2284"/>
      <c r="B16" s="947" t="s">
        <v>1978</v>
      </c>
      <c r="C16" s="990" t="s">
        <v>72</v>
      </c>
      <c r="D16" s="997" t="s">
        <v>881</v>
      </c>
      <c r="E16" s="135">
        <v>60</v>
      </c>
      <c r="F16" s="135">
        <v>60</v>
      </c>
      <c r="G16" s="135" t="s">
        <v>2004</v>
      </c>
      <c r="H16" s="968" t="s">
        <v>316</v>
      </c>
      <c r="I16" s="135" t="s">
        <v>209</v>
      </c>
      <c r="J16" s="135"/>
      <c r="K16" s="952"/>
      <c r="L16" s="952"/>
      <c r="M16" s="952"/>
      <c r="N16" s="965"/>
      <c r="O16" s="965"/>
      <c r="P16" s="965"/>
      <c r="Q16" s="965"/>
      <c r="R16" s="965"/>
      <c r="S16" s="965">
        <v>12</v>
      </c>
      <c r="T16" s="965">
        <v>12</v>
      </c>
      <c r="U16" s="965">
        <v>12</v>
      </c>
      <c r="V16" s="965">
        <v>12</v>
      </c>
      <c r="W16" s="965">
        <v>12</v>
      </c>
      <c r="X16" s="965"/>
      <c r="Y16" s="965"/>
      <c r="Z16" s="965"/>
      <c r="AA16" s="952"/>
      <c r="AB16" s="965"/>
      <c r="AC16" s="965"/>
      <c r="AD16" s="965"/>
      <c r="AE16" s="965"/>
      <c r="AF16" s="965"/>
      <c r="AG16" s="965"/>
      <c r="AH16" s="965"/>
      <c r="AI16" s="965"/>
      <c r="AJ16" s="966"/>
      <c r="AK16" s="966"/>
      <c r="AL16" s="966"/>
      <c r="AM16" s="965"/>
      <c r="AN16" s="965"/>
      <c r="AO16" s="965"/>
      <c r="AP16" s="965"/>
      <c r="AQ16" s="965"/>
      <c r="AR16" s="965"/>
      <c r="AS16" s="965"/>
      <c r="AT16" s="965"/>
      <c r="AU16" s="965"/>
      <c r="AV16" s="965"/>
      <c r="AW16" s="965"/>
      <c r="AX16" s="965"/>
      <c r="AY16" s="965"/>
      <c r="AZ16" s="965"/>
      <c r="BA16" s="965"/>
      <c r="BB16" s="965"/>
      <c r="BC16" s="965"/>
      <c r="BD16" s="965"/>
      <c r="BE16" s="975"/>
      <c r="BF16" s="976"/>
      <c r="BG16" s="977"/>
      <c r="BH16" s="977"/>
      <c r="BI16" s="977"/>
      <c r="BJ16" s="977"/>
    </row>
    <row r="17" spans="1:62" s="954" customFormat="1" ht="17.25" customHeight="1" x14ac:dyDescent="0.25">
      <c r="A17" s="2284"/>
      <c r="B17" s="947" t="s">
        <v>1978</v>
      </c>
      <c r="C17" s="990" t="s">
        <v>286</v>
      </c>
      <c r="D17" s="997" t="s">
        <v>1979</v>
      </c>
      <c r="E17" s="135">
        <v>90</v>
      </c>
      <c r="F17" s="135">
        <v>90</v>
      </c>
      <c r="G17" s="135" t="s">
        <v>2004</v>
      </c>
      <c r="H17" s="968" t="s">
        <v>316</v>
      </c>
      <c r="I17" s="135" t="s">
        <v>209</v>
      </c>
      <c r="J17" s="135"/>
      <c r="K17" s="952"/>
      <c r="L17" s="952"/>
      <c r="M17" s="952"/>
      <c r="N17" s="965"/>
      <c r="O17" s="965"/>
      <c r="P17" s="965"/>
      <c r="Q17" s="965"/>
      <c r="R17" s="965"/>
      <c r="S17" s="965"/>
      <c r="T17" s="965"/>
      <c r="U17" s="965"/>
      <c r="V17" s="965"/>
      <c r="W17" s="965"/>
      <c r="X17" s="965"/>
      <c r="Y17" s="965"/>
      <c r="Z17" s="965">
        <v>16</v>
      </c>
      <c r="AA17" s="965">
        <v>16</v>
      </c>
      <c r="AB17" s="965">
        <v>16</v>
      </c>
      <c r="AC17" s="965">
        <v>16</v>
      </c>
      <c r="AD17" s="965">
        <v>16</v>
      </c>
      <c r="AE17" s="965">
        <v>10</v>
      </c>
      <c r="AF17" s="965"/>
      <c r="AG17" s="965"/>
      <c r="AH17" s="965"/>
      <c r="AI17" s="965"/>
      <c r="AJ17" s="1008"/>
      <c r="AK17" s="966"/>
      <c r="AL17" s="966"/>
      <c r="AM17" s="965"/>
      <c r="AN17" s="965"/>
      <c r="AO17" s="965"/>
      <c r="AP17" s="965"/>
      <c r="AQ17" s="965"/>
      <c r="AR17" s="965"/>
      <c r="AS17" s="965"/>
      <c r="AT17" s="965"/>
      <c r="AU17" s="965"/>
      <c r="AV17" s="965"/>
      <c r="AW17" s="965"/>
      <c r="AX17" s="965"/>
      <c r="AY17" s="965"/>
      <c r="AZ17" s="965"/>
      <c r="BA17" s="965"/>
      <c r="BB17" s="965"/>
      <c r="BC17" s="965"/>
      <c r="BD17" s="965"/>
      <c r="BE17" s="975"/>
      <c r="BF17" s="976"/>
      <c r="BG17" s="977"/>
      <c r="BH17" s="977"/>
      <c r="BI17" s="977"/>
      <c r="BJ17" s="977"/>
    </row>
    <row r="18" spans="1:62" s="954" customFormat="1" ht="17.25" customHeight="1" x14ac:dyDescent="0.25">
      <c r="A18" s="2284"/>
      <c r="B18" s="947" t="s">
        <v>1978</v>
      </c>
      <c r="C18" s="990" t="s">
        <v>190</v>
      </c>
      <c r="D18" s="997" t="s">
        <v>1923</v>
      </c>
      <c r="E18" s="135">
        <v>94</v>
      </c>
      <c r="F18" s="135">
        <v>94</v>
      </c>
      <c r="G18" s="135" t="s">
        <v>2004</v>
      </c>
      <c r="H18" s="968" t="s">
        <v>316</v>
      </c>
      <c r="I18" s="135" t="s">
        <v>209</v>
      </c>
      <c r="J18" s="135"/>
      <c r="K18" s="952"/>
      <c r="L18" s="952"/>
      <c r="M18" s="952"/>
      <c r="N18" s="965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  <c r="AB18" s="965"/>
      <c r="AC18" s="965"/>
      <c r="AD18" s="965"/>
      <c r="AE18" s="965"/>
      <c r="AF18" s="965">
        <v>16</v>
      </c>
      <c r="AG18" s="965">
        <v>16</v>
      </c>
      <c r="AH18" s="965">
        <v>16</v>
      </c>
      <c r="AI18" s="965">
        <v>16</v>
      </c>
      <c r="AJ18" s="1008"/>
      <c r="AK18" s="966"/>
      <c r="AL18" s="966"/>
      <c r="AM18" s="965">
        <v>16</v>
      </c>
      <c r="AN18" s="965">
        <v>14</v>
      </c>
      <c r="AO18" s="965"/>
      <c r="AP18" s="965"/>
      <c r="AQ18" s="965"/>
      <c r="AR18" s="965"/>
      <c r="AS18" s="965"/>
      <c r="AT18" s="965"/>
      <c r="AU18" s="965"/>
      <c r="AV18" s="965"/>
      <c r="AW18" s="965"/>
      <c r="AX18" s="965"/>
      <c r="AY18" s="965"/>
      <c r="AZ18" s="965"/>
      <c r="BA18" s="965"/>
      <c r="BB18" s="965"/>
      <c r="BC18" s="965"/>
      <c r="BD18" s="965"/>
      <c r="BE18" s="975"/>
      <c r="BF18" s="976"/>
      <c r="BG18" s="977"/>
      <c r="BH18" s="977"/>
      <c r="BI18" s="977"/>
      <c r="BJ18" s="977"/>
    </row>
    <row r="19" spans="1:62" s="954" customFormat="1" ht="17.25" customHeight="1" x14ac:dyDescent="0.25">
      <c r="A19" s="2284"/>
      <c r="B19" s="947" t="s">
        <v>1978</v>
      </c>
      <c r="C19" s="990" t="s">
        <v>1925</v>
      </c>
      <c r="D19" s="997" t="s">
        <v>1980</v>
      </c>
      <c r="E19" s="135"/>
      <c r="F19" s="135"/>
      <c r="G19" s="135" t="s">
        <v>2004</v>
      </c>
      <c r="H19" s="968"/>
      <c r="I19" s="135"/>
      <c r="J19" s="135"/>
      <c r="K19" s="54" t="s">
        <v>3</v>
      </c>
      <c r="L19" s="54" t="s">
        <v>3</v>
      </c>
      <c r="M19" s="54" t="s">
        <v>3</v>
      </c>
      <c r="N19" s="54" t="s">
        <v>3</v>
      </c>
      <c r="O19" s="54" t="s">
        <v>3</v>
      </c>
      <c r="P19" s="54" t="s">
        <v>3</v>
      </c>
      <c r="Q19" s="54" t="s">
        <v>3</v>
      </c>
      <c r="R19" s="54" t="s">
        <v>3</v>
      </c>
      <c r="S19" s="965"/>
      <c r="T19" s="965"/>
      <c r="U19" s="965"/>
      <c r="V19" s="965"/>
      <c r="W19" s="965"/>
      <c r="X19" s="965"/>
      <c r="Y19" s="965"/>
      <c r="Z19" s="965"/>
      <c r="AA19" s="965"/>
      <c r="AB19" s="965"/>
      <c r="AC19" s="965"/>
      <c r="AD19" s="965"/>
      <c r="AE19" s="965"/>
      <c r="AF19" s="965"/>
      <c r="AG19" s="965"/>
      <c r="AH19" s="965"/>
      <c r="AI19" s="965"/>
      <c r="AJ19" s="1008"/>
      <c r="AK19" s="966"/>
      <c r="AL19" s="966"/>
      <c r="AM19" s="965"/>
      <c r="AN19" s="965"/>
      <c r="AO19" s="965"/>
      <c r="AP19" s="965"/>
      <c r="AQ19" s="965"/>
      <c r="AR19" s="965"/>
      <c r="AS19" s="965"/>
      <c r="AT19" s="965"/>
      <c r="AU19" s="965"/>
      <c r="AV19" s="965"/>
      <c r="AW19" s="965"/>
      <c r="AX19" s="965"/>
      <c r="AY19" s="965"/>
      <c r="AZ19" s="965"/>
      <c r="BA19" s="965"/>
      <c r="BB19" s="965"/>
      <c r="BC19" s="965"/>
      <c r="BD19" s="965"/>
      <c r="BE19" s="975"/>
      <c r="BF19" s="976"/>
      <c r="BG19" s="977"/>
      <c r="BH19" s="977"/>
      <c r="BI19" s="977"/>
      <c r="BJ19" s="977"/>
    </row>
    <row r="20" spans="1:62" s="954" customFormat="1" ht="17.25" customHeight="1" x14ac:dyDescent="0.25">
      <c r="A20" s="2284"/>
      <c r="B20" s="947" t="s">
        <v>1978</v>
      </c>
      <c r="C20" s="990" t="s">
        <v>201</v>
      </c>
      <c r="D20" s="997" t="s">
        <v>1981</v>
      </c>
      <c r="E20" s="135"/>
      <c r="F20" s="135"/>
      <c r="G20" s="135" t="s">
        <v>2004</v>
      </c>
      <c r="H20" s="968"/>
      <c r="I20" s="135"/>
      <c r="J20" s="135"/>
      <c r="K20" s="952"/>
      <c r="L20" s="952"/>
      <c r="M20" s="952"/>
      <c r="N20" s="965"/>
      <c r="O20" s="965"/>
      <c r="P20" s="965"/>
      <c r="Q20" s="965"/>
      <c r="R20" s="965"/>
      <c r="S20" s="965"/>
      <c r="T20" s="965"/>
      <c r="U20" s="965"/>
      <c r="V20" s="965"/>
      <c r="W20" s="965"/>
      <c r="X20" s="965"/>
      <c r="Y20" s="965"/>
      <c r="Z20" s="965"/>
      <c r="AA20" s="965"/>
      <c r="AB20" s="965"/>
      <c r="AC20" s="965"/>
      <c r="AD20" s="965"/>
      <c r="AE20" s="965"/>
      <c r="AF20" s="965"/>
      <c r="AG20" s="965"/>
      <c r="AH20" s="965"/>
      <c r="AI20" s="965"/>
      <c r="AJ20" s="1008"/>
      <c r="AK20" s="966"/>
      <c r="AL20" s="966"/>
      <c r="AM20" s="965"/>
      <c r="AN20" s="965"/>
      <c r="AO20" s="54" t="s">
        <v>3</v>
      </c>
      <c r="AP20" s="54" t="s">
        <v>3</v>
      </c>
      <c r="AQ20" s="54" t="s">
        <v>3</v>
      </c>
      <c r="AR20" s="54" t="s">
        <v>3</v>
      </c>
      <c r="AS20" s="54" t="s">
        <v>3</v>
      </c>
      <c r="AT20" s="54" t="s">
        <v>3</v>
      </c>
      <c r="AU20" s="54" t="s">
        <v>3</v>
      </c>
      <c r="AV20" s="54" t="s">
        <v>3</v>
      </c>
      <c r="AW20" s="54" t="s">
        <v>3</v>
      </c>
      <c r="AX20" s="54" t="s">
        <v>3</v>
      </c>
      <c r="AY20" s="54" t="s">
        <v>3</v>
      </c>
      <c r="AZ20" s="54" t="s">
        <v>3</v>
      </c>
      <c r="BA20" s="49" t="s">
        <v>826</v>
      </c>
      <c r="BB20" s="49" t="s">
        <v>2</v>
      </c>
      <c r="BC20" s="49" t="s">
        <v>2</v>
      </c>
      <c r="BD20" s="965"/>
      <c r="BE20" s="975"/>
      <c r="BF20" s="976"/>
      <c r="BG20" s="977"/>
      <c r="BH20" s="977"/>
      <c r="BI20" s="977"/>
      <c r="BJ20" s="977"/>
    </row>
    <row r="21" spans="1:62" s="984" customFormat="1" ht="24" customHeight="1" x14ac:dyDescent="0.2">
      <c r="A21" s="2285"/>
      <c r="B21" s="978" t="s">
        <v>1982</v>
      </c>
      <c r="C21" s="979"/>
      <c r="D21" s="979" t="s">
        <v>843</v>
      </c>
      <c r="E21" s="979">
        <f>SUM(E15:E20)</f>
        <v>274</v>
      </c>
      <c r="F21" s="979">
        <f>SUM(F15:F20)</f>
        <v>274</v>
      </c>
      <c r="G21" s="979"/>
      <c r="H21" s="980"/>
      <c r="I21" s="980"/>
      <c r="J21" s="980"/>
      <c r="K21" s="981"/>
      <c r="L21" s="981">
        <f>SUM(L15:L20)</f>
        <v>0</v>
      </c>
      <c r="M21" s="981">
        <f t="shared" ref="M21:BJ21" si="1">SUM(M15:M20)</f>
        <v>0</v>
      </c>
      <c r="N21" s="981">
        <f t="shared" si="1"/>
        <v>0</v>
      </c>
      <c r="O21" s="981">
        <f t="shared" si="1"/>
        <v>0</v>
      </c>
      <c r="P21" s="981">
        <f t="shared" si="1"/>
        <v>0</v>
      </c>
      <c r="Q21" s="981">
        <f t="shared" si="1"/>
        <v>0</v>
      </c>
      <c r="R21" s="981">
        <f t="shared" si="1"/>
        <v>0</v>
      </c>
      <c r="S21" s="981">
        <f t="shared" si="1"/>
        <v>12</v>
      </c>
      <c r="T21" s="981">
        <f t="shared" si="1"/>
        <v>12</v>
      </c>
      <c r="U21" s="981">
        <f t="shared" si="1"/>
        <v>12</v>
      </c>
      <c r="V21" s="981">
        <f t="shared" si="1"/>
        <v>12</v>
      </c>
      <c r="W21" s="981">
        <f t="shared" si="1"/>
        <v>12</v>
      </c>
      <c r="X21" s="981">
        <f t="shared" si="1"/>
        <v>16</v>
      </c>
      <c r="Y21" s="981">
        <f t="shared" si="1"/>
        <v>14</v>
      </c>
      <c r="Z21" s="981">
        <f t="shared" si="1"/>
        <v>16</v>
      </c>
      <c r="AA21" s="981">
        <f t="shared" si="1"/>
        <v>16</v>
      </c>
      <c r="AB21" s="981">
        <f t="shared" si="1"/>
        <v>16</v>
      </c>
      <c r="AC21" s="981">
        <f t="shared" si="1"/>
        <v>16</v>
      </c>
      <c r="AD21" s="981">
        <f t="shared" si="1"/>
        <v>16</v>
      </c>
      <c r="AE21" s="981">
        <f t="shared" si="1"/>
        <v>10</v>
      </c>
      <c r="AF21" s="981">
        <f t="shared" si="1"/>
        <v>16</v>
      </c>
      <c r="AG21" s="981">
        <f t="shared" si="1"/>
        <v>16</v>
      </c>
      <c r="AH21" s="981">
        <f t="shared" si="1"/>
        <v>16</v>
      </c>
      <c r="AI21" s="981">
        <f t="shared" si="1"/>
        <v>16</v>
      </c>
      <c r="AJ21" s="981">
        <f t="shared" si="1"/>
        <v>0</v>
      </c>
      <c r="AK21" s="981">
        <f t="shared" si="1"/>
        <v>0</v>
      </c>
      <c r="AL21" s="981">
        <f t="shared" si="1"/>
        <v>0</v>
      </c>
      <c r="AM21" s="981">
        <f t="shared" si="1"/>
        <v>16</v>
      </c>
      <c r="AN21" s="981">
        <f t="shared" si="1"/>
        <v>14</v>
      </c>
      <c r="AO21" s="981">
        <f t="shared" si="1"/>
        <v>0</v>
      </c>
      <c r="AP21" s="981">
        <f t="shared" si="1"/>
        <v>0</v>
      </c>
      <c r="AQ21" s="981">
        <f t="shared" si="1"/>
        <v>0</v>
      </c>
      <c r="AR21" s="981">
        <f t="shared" si="1"/>
        <v>0</v>
      </c>
      <c r="AS21" s="981">
        <f t="shared" si="1"/>
        <v>0</v>
      </c>
      <c r="AT21" s="981">
        <f t="shared" si="1"/>
        <v>0</v>
      </c>
      <c r="AU21" s="981">
        <f t="shared" si="1"/>
        <v>0</v>
      </c>
      <c r="AV21" s="981">
        <f t="shared" si="1"/>
        <v>0</v>
      </c>
      <c r="AW21" s="981">
        <f t="shared" si="1"/>
        <v>0</v>
      </c>
      <c r="AX21" s="981">
        <f t="shared" si="1"/>
        <v>0</v>
      </c>
      <c r="AY21" s="981">
        <f t="shared" si="1"/>
        <v>0</v>
      </c>
      <c r="AZ21" s="981">
        <f t="shared" si="1"/>
        <v>0</v>
      </c>
      <c r="BA21" s="981">
        <f t="shared" si="1"/>
        <v>0</v>
      </c>
      <c r="BB21" s="981">
        <f t="shared" si="1"/>
        <v>0</v>
      </c>
      <c r="BC21" s="981">
        <f t="shared" si="1"/>
        <v>0</v>
      </c>
      <c r="BD21" s="981">
        <f t="shared" si="1"/>
        <v>0</v>
      </c>
      <c r="BE21" s="981">
        <f t="shared" si="1"/>
        <v>0</v>
      </c>
      <c r="BF21" s="981">
        <f t="shared" si="1"/>
        <v>0</v>
      </c>
      <c r="BG21" s="981">
        <f t="shared" si="1"/>
        <v>0</v>
      </c>
      <c r="BH21" s="981">
        <f t="shared" si="1"/>
        <v>0</v>
      </c>
      <c r="BI21" s="981">
        <f t="shared" si="1"/>
        <v>0</v>
      </c>
      <c r="BJ21" s="981">
        <f t="shared" si="1"/>
        <v>0</v>
      </c>
    </row>
    <row r="22" spans="1:62" s="984" customFormat="1" ht="15.75" customHeight="1" x14ac:dyDescent="0.25">
      <c r="A22" s="2283">
        <v>3</v>
      </c>
      <c r="B22" s="947" t="s">
        <v>1983</v>
      </c>
      <c r="C22" s="990" t="s">
        <v>96</v>
      </c>
      <c r="D22" s="997" t="s">
        <v>226</v>
      </c>
      <c r="E22" s="135">
        <v>30</v>
      </c>
      <c r="F22" s="135">
        <v>30</v>
      </c>
      <c r="G22" s="135"/>
      <c r="H22" s="968" t="s">
        <v>1929</v>
      </c>
      <c r="I22" s="135" t="s">
        <v>206</v>
      </c>
      <c r="J22" s="135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75"/>
      <c r="X22" s="988"/>
      <c r="Y22" s="988"/>
      <c r="Z22" s="988"/>
      <c r="AA22" s="988"/>
      <c r="AB22" s="988"/>
      <c r="AC22" s="988"/>
      <c r="AD22" s="988"/>
      <c r="AE22" s="988"/>
      <c r="AF22" s="988"/>
      <c r="AG22" s="988"/>
      <c r="AH22" s="988"/>
      <c r="AI22" s="988"/>
      <c r="AJ22" s="982"/>
      <c r="AK22" s="982"/>
      <c r="AL22" s="982"/>
      <c r="AM22" s="965">
        <v>15</v>
      </c>
      <c r="AN22" s="965">
        <v>15</v>
      </c>
      <c r="AO22" s="965"/>
      <c r="AP22" s="965"/>
      <c r="AQ22" s="965"/>
      <c r="AR22" s="965"/>
      <c r="AS22" s="965"/>
      <c r="AT22" s="965"/>
      <c r="AU22" s="965"/>
      <c r="AV22" s="965"/>
      <c r="AW22" s="965"/>
      <c r="AX22" s="965"/>
      <c r="AY22" s="988"/>
      <c r="AZ22" s="988"/>
      <c r="BA22" s="988"/>
      <c r="BB22" s="988"/>
      <c r="BC22" s="988"/>
      <c r="BD22" s="988"/>
      <c r="BE22" s="988"/>
      <c r="BF22" s="988"/>
      <c r="BG22" s="981"/>
      <c r="BH22" s="981"/>
      <c r="BI22" s="981"/>
      <c r="BJ22" s="981"/>
    </row>
    <row r="23" spans="1:62" s="984" customFormat="1" ht="15.75" customHeight="1" x14ac:dyDescent="0.25">
      <c r="A23" s="2284"/>
      <c r="B23" s="947" t="s">
        <v>1983</v>
      </c>
      <c r="C23" s="990" t="s">
        <v>97</v>
      </c>
      <c r="D23" s="997" t="s">
        <v>227</v>
      </c>
      <c r="E23" s="135">
        <v>30</v>
      </c>
      <c r="F23" s="135">
        <v>30</v>
      </c>
      <c r="G23" s="135"/>
      <c r="H23" s="968" t="s">
        <v>1929</v>
      </c>
      <c r="I23" s="135" t="s">
        <v>206</v>
      </c>
      <c r="J23" s="135"/>
      <c r="K23" s="988"/>
      <c r="L23" s="988"/>
      <c r="M23" s="988"/>
      <c r="N23" s="988"/>
      <c r="O23" s="988"/>
      <c r="P23" s="988"/>
      <c r="Q23" s="988"/>
      <c r="R23" s="988"/>
      <c r="S23" s="988"/>
      <c r="T23" s="988"/>
      <c r="U23" s="988"/>
      <c r="V23" s="988"/>
      <c r="W23" s="975"/>
      <c r="X23" s="988"/>
      <c r="Y23" s="988"/>
      <c r="Z23" s="988"/>
      <c r="AA23" s="988"/>
      <c r="AB23" s="988"/>
      <c r="AC23" s="988"/>
      <c r="AD23" s="988"/>
      <c r="AE23" s="988"/>
      <c r="AF23" s="988"/>
      <c r="AG23" s="988"/>
      <c r="AH23" s="988"/>
      <c r="AI23" s="988"/>
      <c r="AJ23" s="982"/>
      <c r="AK23" s="982"/>
      <c r="AL23" s="982"/>
      <c r="AM23" s="965"/>
      <c r="AN23" s="965"/>
      <c r="AO23" s="965">
        <v>15</v>
      </c>
      <c r="AP23" s="965">
        <v>15</v>
      </c>
      <c r="AQ23" s="965"/>
      <c r="AR23" s="965"/>
      <c r="AS23" s="965"/>
      <c r="AT23" s="965"/>
      <c r="AU23" s="965"/>
      <c r="AV23" s="965"/>
      <c r="AW23" s="965"/>
      <c r="AX23" s="965"/>
      <c r="AY23" s="988"/>
      <c r="AZ23" s="988"/>
      <c r="BA23" s="988"/>
      <c r="BB23" s="988"/>
      <c r="BC23" s="988"/>
      <c r="BD23" s="988"/>
      <c r="BE23" s="988"/>
      <c r="BF23" s="988"/>
      <c r="BG23" s="981"/>
      <c r="BH23" s="981"/>
      <c r="BI23" s="981"/>
      <c r="BJ23" s="981"/>
    </row>
    <row r="24" spans="1:62" s="984" customFormat="1" ht="15.75" customHeight="1" x14ac:dyDescent="0.25">
      <c r="A24" s="2284"/>
      <c r="B24" s="947" t="s">
        <v>1983</v>
      </c>
      <c r="C24" s="990" t="s">
        <v>69</v>
      </c>
      <c r="D24" s="997" t="s">
        <v>228</v>
      </c>
      <c r="E24" s="135">
        <v>45</v>
      </c>
      <c r="F24" s="135">
        <v>45</v>
      </c>
      <c r="G24" s="135"/>
      <c r="H24" s="968" t="s">
        <v>1929</v>
      </c>
      <c r="I24" s="135" t="s">
        <v>206</v>
      </c>
      <c r="J24" s="135"/>
      <c r="K24" s="988"/>
      <c r="L24" s="988"/>
      <c r="M24" s="988"/>
      <c r="N24" s="988"/>
      <c r="O24" s="988"/>
      <c r="P24" s="988"/>
      <c r="Q24" s="988"/>
      <c r="R24" s="988"/>
      <c r="S24" s="988"/>
      <c r="T24" s="988"/>
      <c r="U24" s="988"/>
      <c r="V24" s="988"/>
      <c r="W24" s="975"/>
      <c r="X24" s="988"/>
      <c r="Y24" s="988"/>
      <c r="Z24" s="988"/>
      <c r="AA24" s="988"/>
      <c r="AB24" s="988"/>
      <c r="AC24" s="988"/>
      <c r="AD24" s="988"/>
      <c r="AE24" s="988"/>
      <c r="AF24" s="988"/>
      <c r="AG24" s="988"/>
      <c r="AH24" s="988"/>
      <c r="AI24" s="988"/>
      <c r="AJ24" s="982"/>
      <c r="AK24" s="982"/>
      <c r="AL24" s="982"/>
      <c r="AM24" s="965"/>
      <c r="AN24" s="965"/>
      <c r="AO24" s="965"/>
      <c r="AP24" s="965"/>
      <c r="AQ24" s="965">
        <v>15</v>
      </c>
      <c r="AR24" s="965">
        <v>15</v>
      </c>
      <c r="AS24" s="965">
        <v>15</v>
      </c>
      <c r="AT24" s="965"/>
      <c r="AU24" s="965"/>
      <c r="AV24" s="965"/>
      <c r="AW24" s="965"/>
      <c r="AX24" s="965"/>
      <c r="AY24" s="988"/>
      <c r="AZ24" s="988"/>
      <c r="BA24" s="988"/>
      <c r="BB24" s="988"/>
      <c r="BC24" s="988"/>
      <c r="BD24" s="988"/>
      <c r="BE24" s="988"/>
      <c r="BF24" s="988"/>
      <c r="BG24" s="981"/>
      <c r="BH24" s="981"/>
      <c r="BI24" s="981"/>
      <c r="BJ24" s="981"/>
    </row>
    <row r="25" spans="1:62" s="984" customFormat="1" ht="15.75" customHeight="1" x14ac:dyDescent="0.25">
      <c r="A25" s="2284"/>
      <c r="B25" s="947" t="s">
        <v>1983</v>
      </c>
      <c r="C25" s="990" t="s">
        <v>151</v>
      </c>
      <c r="D25" s="997" t="s">
        <v>233</v>
      </c>
      <c r="E25" s="135">
        <v>30</v>
      </c>
      <c r="F25" s="135">
        <v>30</v>
      </c>
      <c r="G25" s="135"/>
      <c r="H25" s="968" t="s">
        <v>1929</v>
      </c>
      <c r="I25" s="135" t="s">
        <v>206</v>
      </c>
      <c r="J25" s="135"/>
      <c r="K25" s="988"/>
      <c r="L25" s="988"/>
      <c r="M25" s="988"/>
      <c r="N25" s="988"/>
      <c r="O25" s="988"/>
      <c r="P25" s="988"/>
      <c r="Q25" s="988"/>
      <c r="R25" s="988"/>
      <c r="S25" s="988"/>
      <c r="T25" s="988"/>
      <c r="U25" s="988"/>
      <c r="V25" s="988"/>
      <c r="W25" s="975"/>
      <c r="X25" s="988"/>
      <c r="Y25" s="988"/>
      <c r="Z25" s="988"/>
      <c r="AA25" s="988"/>
      <c r="AB25" s="988"/>
      <c r="AC25" s="988"/>
      <c r="AD25" s="988"/>
      <c r="AE25" s="988"/>
      <c r="AF25" s="988"/>
      <c r="AG25" s="988"/>
      <c r="AH25" s="988"/>
      <c r="AI25" s="988"/>
      <c r="AJ25" s="982"/>
      <c r="AK25" s="982"/>
      <c r="AL25" s="982"/>
      <c r="AM25" s="965"/>
      <c r="AN25" s="965"/>
      <c r="AO25" s="965"/>
      <c r="AP25" s="965"/>
      <c r="AQ25" s="965"/>
      <c r="AR25" s="965"/>
      <c r="AS25" s="965"/>
      <c r="AT25" s="965"/>
      <c r="AU25" s="965"/>
      <c r="AV25" s="965"/>
      <c r="AW25" s="965">
        <v>15</v>
      </c>
      <c r="AX25" s="965">
        <v>15</v>
      </c>
      <c r="AY25" s="988"/>
      <c r="AZ25" s="988"/>
      <c r="BA25" s="988"/>
      <c r="BB25" s="988"/>
      <c r="BC25" s="988"/>
      <c r="BD25" s="988"/>
      <c r="BE25" s="988"/>
      <c r="BF25" s="988"/>
      <c r="BG25" s="981"/>
      <c r="BH25" s="981"/>
      <c r="BI25" s="981"/>
      <c r="BJ25" s="981"/>
    </row>
    <row r="26" spans="1:62" s="984" customFormat="1" ht="15.75" customHeight="1" x14ac:dyDescent="0.25">
      <c r="A26" s="2284"/>
      <c r="B26" s="947" t="s">
        <v>1983</v>
      </c>
      <c r="C26" s="990" t="s">
        <v>72</v>
      </c>
      <c r="D26" s="997" t="s">
        <v>881</v>
      </c>
      <c r="E26" s="135">
        <v>60</v>
      </c>
      <c r="F26" s="135">
        <v>60</v>
      </c>
      <c r="G26" s="135"/>
      <c r="H26" s="968" t="s">
        <v>316</v>
      </c>
      <c r="I26" s="135" t="s">
        <v>209</v>
      </c>
      <c r="J26" s="135"/>
      <c r="K26" s="988"/>
      <c r="L26" s="988"/>
      <c r="M26" s="988"/>
      <c r="N26" s="988"/>
      <c r="O26" s="988"/>
      <c r="P26" s="988"/>
      <c r="Q26" s="988"/>
      <c r="R26" s="988"/>
      <c r="S26" s="965">
        <v>12</v>
      </c>
      <c r="T26" s="965">
        <v>12</v>
      </c>
      <c r="U26" s="965">
        <v>12</v>
      </c>
      <c r="V26" s="965">
        <v>12</v>
      </c>
      <c r="W26" s="975">
        <v>12</v>
      </c>
      <c r="X26" s="988"/>
      <c r="Y26" s="988"/>
      <c r="Z26" s="988"/>
      <c r="AA26" s="988"/>
      <c r="AB26" s="988"/>
      <c r="AC26" s="988"/>
      <c r="AD26" s="988"/>
      <c r="AE26" s="988"/>
      <c r="AF26" s="988"/>
      <c r="AG26" s="988"/>
      <c r="AH26" s="988"/>
      <c r="AI26" s="988"/>
      <c r="AJ26" s="982"/>
      <c r="AK26" s="982"/>
      <c r="AL26" s="982"/>
      <c r="AM26" s="988"/>
      <c r="AN26" s="1009"/>
      <c r="AO26" s="988"/>
      <c r="AP26" s="988"/>
      <c r="AQ26" s="988"/>
      <c r="AR26" s="988"/>
      <c r="AS26" s="988"/>
      <c r="AT26" s="988"/>
      <c r="AU26" s="988"/>
      <c r="AV26" s="988"/>
      <c r="AW26" s="988"/>
      <c r="AX26" s="988"/>
      <c r="AY26" s="988"/>
      <c r="AZ26" s="988"/>
      <c r="BA26" s="988"/>
      <c r="BB26" s="988"/>
      <c r="BC26" s="988"/>
      <c r="BD26" s="988"/>
      <c r="BE26" s="988"/>
      <c r="BF26" s="988"/>
      <c r="BG26" s="981"/>
      <c r="BH26" s="981"/>
      <c r="BI26" s="981"/>
      <c r="BJ26" s="981"/>
    </row>
    <row r="27" spans="1:62" s="984" customFormat="1" ht="15.75" customHeight="1" x14ac:dyDescent="0.25">
      <c r="A27" s="2284"/>
      <c r="B27" s="947" t="s">
        <v>1983</v>
      </c>
      <c r="C27" s="990" t="s">
        <v>56</v>
      </c>
      <c r="D27" s="997" t="s">
        <v>883</v>
      </c>
      <c r="E27" s="135">
        <v>90</v>
      </c>
      <c r="F27" s="135">
        <v>90</v>
      </c>
      <c r="G27" s="135"/>
      <c r="H27" s="968" t="s">
        <v>308</v>
      </c>
      <c r="I27" s="135" t="s">
        <v>178</v>
      </c>
      <c r="J27" s="135"/>
      <c r="K27" s="988"/>
      <c r="L27" s="988"/>
      <c r="M27" s="988"/>
      <c r="N27" s="988"/>
      <c r="O27" s="988"/>
      <c r="P27" s="988"/>
      <c r="Q27" s="988"/>
      <c r="R27" s="988"/>
      <c r="S27" s="988"/>
      <c r="T27" s="988"/>
      <c r="U27" s="988"/>
      <c r="V27" s="988"/>
      <c r="W27" s="975"/>
      <c r="X27" s="988"/>
      <c r="Y27" s="988"/>
      <c r="Z27" s="988"/>
      <c r="AA27" s="988"/>
      <c r="AB27" s="988"/>
      <c r="AC27" s="965">
        <v>12</v>
      </c>
      <c r="AD27" s="965">
        <v>12</v>
      </c>
      <c r="AE27" s="965">
        <v>12</v>
      </c>
      <c r="AF27" s="965">
        <v>12</v>
      </c>
      <c r="AG27" s="965">
        <v>12</v>
      </c>
      <c r="AH27" s="965">
        <v>18</v>
      </c>
      <c r="AI27" s="965">
        <v>12</v>
      </c>
      <c r="AJ27" s="982"/>
      <c r="AK27" s="982"/>
      <c r="AL27" s="982"/>
      <c r="AM27" s="988"/>
      <c r="AN27" s="1009"/>
      <c r="AO27" s="988"/>
      <c r="AP27" s="988"/>
      <c r="AQ27" s="988"/>
      <c r="AR27" s="988"/>
      <c r="AS27" s="988"/>
      <c r="AT27" s="988"/>
      <c r="AU27" s="988"/>
      <c r="AV27" s="988"/>
      <c r="AW27" s="988"/>
      <c r="AX27" s="988"/>
      <c r="AY27" s="988"/>
      <c r="AZ27" s="988"/>
      <c r="BA27" s="988"/>
      <c r="BB27" s="988"/>
      <c r="BC27" s="988"/>
      <c r="BD27" s="988"/>
      <c r="BE27" s="988"/>
      <c r="BF27" s="988"/>
      <c r="BG27" s="981"/>
      <c r="BH27" s="981"/>
      <c r="BI27" s="981"/>
      <c r="BJ27" s="981"/>
    </row>
    <row r="28" spans="1:62" s="954" customFormat="1" ht="17.25" customHeight="1" x14ac:dyDescent="0.25">
      <c r="A28" s="2284"/>
      <c r="B28" s="947" t="s">
        <v>1983</v>
      </c>
      <c r="C28" s="990" t="s">
        <v>37</v>
      </c>
      <c r="D28" s="997" t="s">
        <v>1931</v>
      </c>
      <c r="E28" s="135">
        <v>150</v>
      </c>
      <c r="F28" s="135">
        <v>150</v>
      </c>
      <c r="G28" s="135"/>
      <c r="H28" s="968" t="s">
        <v>316</v>
      </c>
      <c r="I28" s="135" t="s">
        <v>209</v>
      </c>
      <c r="J28" s="135"/>
      <c r="K28" s="952">
        <v>12</v>
      </c>
      <c r="L28" s="952"/>
      <c r="M28" s="952"/>
      <c r="N28" s="965"/>
      <c r="O28" s="965">
        <v>12</v>
      </c>
      <c r="P28" s="965">
        <v>12</v>
      </c>
      <c r="Q28" s="965">
        <v>12</v>
      </c>
      <c r="R28" s="965">
        <v>12</v>
      </c>
      <c r="S28" s="965"/>
      <c r="T28" s="965"/>
      <c r="U28" s="965"/>
      <c r="V28" s="965"/>
      <c r="W28" s="965"/>
      <c r="X28" s="965"/>
      <c r="Y28" s="965"/>
      <c r="Z28" s="965"/>
      <c r="AA28" s="965"/>
      <c r="AB28" s="965"/>
      <c r="AC28" s="965"/>
      <c r="AD28" s="965"/>
      <c r="AE28" s="965"/>
      <c r="AF28" s="965"/>
      <c r="AG28" s="975"/>
      <c r="AH28" s="975"/>
      <c r="AI28" s="975"/>
      <c r="AJ28" s="966"/>
      <c r="AK28" s="966"/>
      <c r="AL28" s="966"/>
      <c r="AM28" s="965"/>
      <c r="AN28" s="1007"/>
      <c r="AO28" s="965"/>
      <c r="AP28" s="965"/>
      <c r="AQ28" s="965"/>
      <c r="AR28" s="965"/>
      <c r="AS28" s="965"/>
      <c r="AT28" s="975"/>
      <c r="AU28" s="975"/>
      <c r="AV28" s="965">
        <v>12</v>
      </c>
      <c r="AW28" s="965"/>
      <c r="AX28" s="965"/>
      <c r="AY28" s="1007">
        <v>12</v>
      </c>
      <c r="AZ28" s="965">
        <v>12</v>
      </c>
      <c r="BA28" s="965">
        <v>12</v>
      </c>
      <c r="BB28" s="965">
        <v>12</v>
      </c>
      <c r="BC28" s="965">
        <v>12</v>
      </c>
      <c r="BD28" s="965">
        <v>12</v>
      </c>
      <c r="BE28" s="975">
        <v>6</v>
      </c>
      <c r="BF28" s="976"/>
      <c r="BG28" s="977"/>
      <c r="BH28" s="977"/>
      <c r="BI28" s="977"/>
      <c r="BJ28" s="977"/>
    </row>
    <row r="29" spans="1:62" s="954" customFormat="1" ht="17.25" customHeight="1" x14ac:dyDescent="0.25">
      <c r="A29" s="2284"/>
      <c r="B29" s="947" t="s">
        <v>1983</v>
      </c>
      <c r="C29" s="990" t="s">
        <v>113</v>
      </c>
      <c r="D29" s="997" t="s">
        <v>1921</v>
      </c>
      <c r="E29" s="135">
        <v>60</v>
      </c>
      <c r="F29" s="135">
        <v>8</v>
      </c>
      <c r="G29" s="135"/>
      <c r="H29" s="968" t="s">
        <v>316</v>
      </c>
      <c r="I29" s="135" t="s">
        <v>209</v>
      </c>
      <c r="J29" s="135"/>
      <c r="K29" s="952"/>
      <c r="L29" s="952"/>
      <c r="M29" s="952"/>
      <c r="N29" s="965"/>
      <c r="O29" s="965"/>
      <c r="P29" s="965"/>
      <c r="Q29" s="965"/>
      <c r="R29" s="965"/>
      <c r="S29" s="965"/>
      <c r="T29" s="965"/>
      <c r="U29" s="965"/>
      <c r="V29" s="965"/>
      <c r="W29" s="965"/>
      <c r="X29" s="965"/>
      <c r="Y29" s="965"/>
      <c r="Z29" s="965"/>
      <c r="AA29" s="952"/>
      <c r="AB29" s="965"/>
      <c r="AC29" s="965"/>
      <c r="AD29" s="965"/>
      <c r="AE29" s="965"/>
      <c r="AF29" s="965"/>
      <c r="AG29" s="975"/>
      <c r="AH29" s="975"/>
      <c r="AI29" s="975"/>
      <c r="AJ29" s="966"/>
      <c r="AK29" s="966"/>
      <c r="AL29" s="966"/>
      <c r="AM29" s="965"/>
      <c r="AN29" s="1007"/>
      <c r="AO29" s="965"/>
      <c r="AP29" s="965"/>
      <c r="AQ29" s="965"/>
      <c r="AR29" s="965"/>
      <c r="AS29" s="965"/>
      <c r="AT29" s="975"/>
      <c r="AU29" s="975"/>
      <c r="AV29" s="965"/>
      <c r="AW29" s="965"/>
      <c r="AX29" s="965"/>
      <c r="AY29" s="965"/>
      <c r="AZ29" s="965"/>
      <c r="BA29" s="965"/>
      <c r="BB29" s="965"/>
      <c r="BC29" s="965"/>
      <c r="BD29" s="965"/>
      <c r="BE29" s="975"/>
      <c r="BF29" s="976">
        <v>8</v>
      </c>
      <c r="BG29" s="977"/>
      <c r="BH29" s="977"/>
      <c r="BI29" s="977"/>
      <c r="BJ29" s="977"/>
    </row>
    <row r="30" spans="1:62" s="954" customFormat="1" ht="17.25" customHeight="1" x14ac:dyDescent="0.25">
      <c r="A30" s="2284"/>
      <c r="B30" s="947" t="s">
        <v>1983</v>
      </c>
      <c r="C30" s="990" t="s">
        <v>43</v>
      </c>
      <c r="D30" s="997" t="s">
        <v>1984</v>
      </c>
      <c r="E30" s="135">
        <v>60</v>
      </c>
      <c r="F30" s="135">
        <v>60</v>
      </c>
      <c r="G30" s="135"/>
      <c r="H30" s="968" t="s">
        <v>308</v>
      </c>
      <c r="I30" s="135" t="s">
        <v>178</v>
      </c>
      <c r="J30" s="135"/>
      <c r="K30" s="952"/>
      <c r="L30" s="952"/>
      <c r="M30" s="952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>
        <v>12</v>
      </c>
      <c r="Y30" s="965">
        <v>12</v>
      </c>
      <c r="Z30" s="965">
        <v>12</v>
      </c>
      <c r="AA30" s="952">
        <v>12</v>
      </c>
      <c r="AB30" s="965">
        <v>12</v>
      </c>
      <c r="AC30" s="965"/>
      <c r="AD30" s="965"/>
      <c r="AE30" s="965"/>
      <c r="AF30" s="965"/>
      <c r="AG30" s="975"/>
      <c r="AH30" s="975"/>
      <c r="AI30" s="975"/>
      <c r="AJ30" s="966"/>
      <c r="AK30" s="966"/>
      <c r="AL30" s="966"/>
      <c r="AM30" s="965"/>
      <c r="AN30" s="965"/>
      <c r="AO30" s="965"/>
      <c r="AP30" s="965"/>
      <c r="AQ30" s="965"/>
      <c r="AR30" s="965"/>
      <c r="AS30" s="965"/>
      <c r="AT30" s="965"/>
      <c r="AU30" s="965"/>
      <c r="AV30" s="965"/>
      <c r="AW30" s="965"/>
      <c r="AX30" s="965"/>
      <c r="AY30" s="965"/>
      <c r="AZ30" s="965"/>
      <c r="BA30" s="965"/>
      <c r="BB30" s="965"/>
      <c r="BC30" s="965"/>
      <c r="BD30" s="965"/>
      <c r="BE30" s="975"/>
      <c r="BF30" s="976"/>
      <c r="BG30" s="977"/>
      <c r="BH30" s="977"/>
      <c r="BI30" s="977"/>
      <c r="BJ30" s="977"/>
    </row>
    <row r="31" spans="1:62" s="984" customFormat="1" ht="24" customHeight="1" x14ac:dyDescent="0.2">
      <c r="A31" s="2285"/>
      <c r="B31" s="978" t="s">
        <v>1985</v>
      </c>
      <c r="C31" s="979"/>
      <c r="D31" s="979" t="s">
        <v>843</v>
      </c>
      <c r="E31" s="979">
        <f>SUM(E22:E30)</f>
        <v>555</v>
      </c>
      <c r="F31" s="979">
        <f>SUM(F22:F30)</f>
        <v>503</v>
      </c>
      <c r="G31" s="979"/>
      <c r="H31" s="980"/>
      <c r="I31" s="980"/>
      <c r="J31" s="981">
        <f>SUM(J22:J30)</f>
        <v>0</v>
      </c>
      <c r="K31" s="981">
        <f>SUM(K22:K30)</f>
        <v>12</v>
      </c>
      <c r="L31" s="981">
        <f t="shared" ref="L31:BJ31" si="2">SUM(L22:L30)</f>
        <v>0</v>
      </c>
      <c r="M31" s="981">
        <f t="shared" si="2"/>
        <v>0</v>
      </c>
      <c r="N31" s="981">
        <f t="shared" si="2"/>
        <v>0</v>
      </c>
      <c r="O31" s="981">
        <f t="shared" si="2"/>
        <v>12</v>
      </c>
      <c r="P31" s="981">
        <f t="shared" si="2"/>
        <v>12</v>
      </c>
      <c r="Q31" s="981">
        <f t="shared" si="2"/>
        <v>12</v>
      </c>
      <c r="R31" s="981">
        <f t="shared" si="2"/>
        <v>12</v>
      </c>
      <c r="S31" s="981">
        <f t="shared" si="2"/>
        <v>12</v>
      </c>
      <c r="T31" s="981">
        <f t="shared" si="2"/>
        <v>12</v>
      </c>
      <c r="U31" s="981">
        <f t="shared" si="2"/>
        <v>12</v>
      </c>
      <c r="V31" s="981">
        <f t="shared" si="2"/>
        <v>12</v>
      </c>
      <c r="W31" s="981">
        <f t="shared" si="2"/>
        <v>12</v>
      </c>
      <c r="X31" s="981">
        <f t="shared" si="2"/>
        <v>12</v>
      </c>
      <c r="Y31" s="981">
        <f t="shared" si="2"/>
        <v>12</v>
      </c>
      <c r="Z31" s="981">
        <f t="shared" si="2"/>
        <v>12</v>
      </c>
      <c r="AA31" s="981">
        <f t="shared" si="2"/>
        <v>12</v>
      </c>
      <c r="AB31" s="981">
        <f t="shared" si="2"/>
        <v>12</v>
      </c>
      <c r="AC31" s="981">
        <f t="shared" si="2"/>
        <v>12</v>
      </c>
      <c r="AD31" s="981">
        <f t="shared" si="2"/>
        <v>12</v>
      </c>
      <c r="AE31" s="981">
        <f t="shared" si="2"/>
        <v>12</v>
      </c>
      <c r="AF31" s="981">
        <f t="shared" si="2"/>
        <v>12</v>
      </c>
      <c r="AG31" s="981">
        <f t="shared" si="2"/>
        <v>12</v>
      </c>
      <c r="AH31" s="981">
        <f t="shared" si="2"/>
        <v>18</v>
      </c>
      <c r="AI31" s="981">
        <f t="shared" si="2"/>
        <v>12</v>
      </c>
      <c r="AJ31" s="981">
        <f t="shared" si="2"/>
        <v>0</v>
      </c>
      <c r="AK31" s="981">
        <f t="shared" si="2"/>
        <v>0</v>
      </c>
      <c r="AL31" s="981">
        <f t="shared" si="2"/>
        <v>0</v>
      </c>
      <c r="AM31" s="981">
        <f t="shared" si="2"/>
        <v>15</v>
      </c>
      <c r="AN31" s="981">
        <f t="shared" si="2"/>
        <v>15</v>
      </c>
      <c r="AO31" s="981">
        <f t="shared" si="2"/>
        <v>15</v>
      </c>
      <c r="AP31" s="981">
        <f t="shared" si="2"/>
        <v>15</v>
      </c>
      <c r="AQ31" s="981">
        <f t="shared" si="2"/>
        <v>15</v>
      </c>
      <c r="AR31" s="981">
        <f t="shared" si="2"/>
        <v>15</v>
      </c>
      <c r="AS31" s="981">
        <f t="shared" si="2"/>
        <v>15</v>
      </c>
      <c r="AT31" s="981">
        <f t="shared" si="2"/>
        <v>0</v>
      </c>
      <c r="AU31" s="981">
        <f t="shared" si="2"/>
        <v>0</v>
      </c>
      <c r="AV31" s="981">
        <f t="shared" si="2"/>
        <v>12</v>
      </c>
      <c r="AW31" s="981">
        <f t="shared" si="2"/>
        <v>15</v>
      </c>
      <c r="AX31" s="981">
        <f t="shared" si="2"/>
        <v>15</v>
      </c>
      <c r="AY31" s="981">
        <f t="shared" si="2"/>
        <v>12</v>
      </c>
      <c r="AZ31" s="981">
        <f t="shared" si="2"/>
        <v>12</v>
      </c>
      <c r="BA31" s="981">
        <f t="shared" si="2"/>
        <v>12</v>
      </c>
      <c r="BB31" s="981">
        <f t="shared" si="2"/>
        <v>12</v>
      </c>
      <c r="BC31" s="981">
        <f t="shared" si="2"/>
        <v>12</v>
      </c>
      <c r="BD31" s="981">
        <f t="shared" si="2"/>
        <v>12</v>
      </c>
      <c r="BE31" s="981">
        <f t="shared" si="2"/>
        <v>6</v>
      </c>
      <c r="BF31" s="981">
        <f t="shared" si="2"/>
        <v>8</v>
      </c>
      <c r="BG31" s="981">
        <f t="shared" si="2"/>
        <v>0</v>
      </c>
      <c r="BH31" s="981">
        <f t="shared" si="2"/>
        <v>0</v>
      </c>
      <c r="BI31" s="981">
        <f t="shared" si="2"/>
        <v>0</v>
      </c>
      <c r="BJ31" s="981">
        <f t="shared" si="2"/>
        <v>0</v>
      </c>
    </row>
    <row r="32" spans="1:62" s="954" customFormat="1" ht="17.25" customHeight="1" x14ac:dyDescent="0.25">
      <c r="A32" s="2283">
        <v>4</v>
      </c>
      <c r="B32" s="947" t="s">
        <v>893</v>
      </c>
      <c r="C32" s="990" t="s">
        <v>61</v>
      </c>
      <c r="D32" s="997" t="s">
        <v>1935</v>
      </c>
      <c r="E32" s="135">
        <v>120</v>
      </c>
      <c r="F32" s="135">
        <v>120</v>
      </c>
      <c r="G32" s="135" t="s">
        <v>2004</v>
      </c>
      <c r="H32" s="968" t="s">
        <v>303</v>
      </c>
      <c r="I32" s="135" t="s">
        <v>181</v>
      </c>
      <c r="J32" s="135"/>
      <c r="K32" s="952">
        <v>20</v>
      </c>
      <c r="L32" s="952">
        <v>20</v>
      </c>
      <c r="M32" s="952">
        <v>20</v>
      </c>
      <c r="N32" s="49" t="s">
        <v>826</v>
      </c>
      <c r="O32" s="49" t="s">
        <v>2</v>
      </c>
      <c r="P32" s="49" t="s">
        <v>2</v>
      </c>
      <c r="Q32" s="965"/>
      <c r="R32" s="965"/>
      <c r="S32" s="965"/>
      <c r="T32" s="965"/>
      <c r="U32" s="965"/>
      <c r="V32" s="965"/>
      <c r="W32" s="965"/>
      <c r="X32" s="965"/>
      <c r="Y32" s="965"/>
      <c r="Z32" s="965"/>
      <c r="AA32" s="965"/>
      <c r="AB32" s="965"/>
      <c r="AC32" s="965"/>
      <c r="AD32" s="965"/>
      <c r="AE32" s="965"/>
      <c r="AF32" s="965"/>
      <c r="AG32" s="965"/>
      <c r="AH32" s="965"/>
      <c r="AI32" s="965"/>
      <c r="AJ32" s="966"/>
      <c r="AK32" s="966"/>
      <c r="AL32" s="966"/>
      <c r="AM32" s="965"/>
      <c r="AN32" s="965"/>
      <c r="AO32" s="965"/>
      <c r="AP32" s="965"/>
      <c r="AQ32" s="965"/>
      <c r="AR32" s="965"/>
      <c r="AS32" s="965"/>
      <c r="AT32" s="965"/>
      <c r="AU32" s="965"/>
      <c r="AV32" s="965"/>
      <c r="AW32" s="965"/>
      <c r="AX32" s="965"/>
      <c r="AY32" s="965"/>
      <c r="AZ32" s="965"/>
      <c r="BA32" s="965"/>
      <c r="BB32" s="965"/>
      <c r="BC32" s="965"/>
      <c r="BD32" s="965"/>
      <c r="BE32" s="975"/>
      <c r="BF32" s="976"/>
      <c r="BG32" s="977"/>
      <c r="BH32" s="977"/>
      <c r="BI32" s="977"/>
      <c r="BJ32" s="977"/>
    </row>
    <row r="33" spans="1:62" s="984" customFormat="1" ht="24" customHeight="1" x14ac:dyDescent="0.2">
      <c r="A33" s="2285"/>
      <c r="B33" s="978" t="s">
        <v>1948</v>
      </c>
      <c r="C33" s="979"/>
      <c r="D33" s="979" t="s">
        <v>843</v>
      </c>
      <c r="E33" s="979">
        <f>SUM(E32:E32)</f>
        <v>120</v>
      </c>
      <c r="F33" s="979">
        <f>SUM(F32:F32)</f>
        <v>120</v>
      </c>
      <c r="G33" s="979"/>
      <c r="H33" s="980"/>
      <c r="I33" s="980"/>
      <c r="J33" s="980"/>
      <c r="K33" s="1884">
        <f>SUM(K32:K32)</f>
        <v>20</v>
      </c>
      <c r="L33" s="1884">
        <f>SUM(L32:L32)</f>
        <v>20</v>
      </c>
      <c r="M33" s="1884">
        <f t="shared" ref="M33:AG33" si="3">SUM(M32:M32)</f>
        <v>20</v>
      </c>
      <c r="N33" s="981">
        <f t="shared" si="3"/>
        <v>0</v>
      </c>
      <c r="O33" s="981">
        <f t="shared" si="3"/>
        <v>0</v>
      </c>
      <c r="P33" s="981">
        <f t="shared" si="3"/>
        <v>0</v>
      </c>
      <c r="Q33" s="981">
        <f t="shared" si="3"/>
        <v>0</v>
      </c>
      <c r="R33" s="981">
        <f t="shared" si="3"/>
        <v>0</v>
      </c>
      <c r="S33" s="981">
        <f t="shared" si="3"/>
        <v>0</v>
      </c>
      <c r="T33" s="981">
        <f t="shared" si="3"/>
        <v>0</v>
      </c>
      <c r="U33" s="981">
        <f t="shared" si="3"/>
        <v>0</v>
      </c>
      <c r="V33" s="981">
        <f t="shared" si="3"/>
        <v>0</v>
      </c>
      <c r="W33" s="981">
        <f t="shared" si="3"/>
        <v>0</v>
      </c>
      <c r="X33" s="981">
        <f t="shared" si="3"/>
        <v>0</v>
      </c>
      <c r="Y33" s="981">
        <f t="shared" si="3"/>
        <v>0</v>
      </c>
      <c r="Z33" s="981">
        <f t="shared" si="3"/>
        <v>0</v>
      </c>
      <c r="AA33" s="981">
        <f t="shared" si="3"/>
        <v>0</v>
      </c>
      <c r="AB33" s="981">
        <f t="shared" si="3"/>
        <v>0</v>
      </c>
      <c r="AC33" s="981">
        <f t="shared" si="3"/>
        <v>0</v>
      </c>
      <c r="AD33" s="981">
        <f t="shared" si="3"/>
        <v>0</v>
      </c>
      <c r="AE33" s="981">
        <f t="shared" si="3"/>
        <v>0</v>
      </c>
      <c r="AF33" s="981">
        <f t="shared" si="3"/>
        <v>0</v>
      </c>
      <c r="AG33" s="982">
        <f t="shared" si="3"/>
        <v>0</v>
      </c>
      <c r="AH33" s="982"/>
      <c r="AI33" s="982"/>
      <c r="AJ33" s="982">
        <f>SUM(AJ32:AJ32)</f>
        <v>0</v>
      </c>
      <c r="AK33" s="982"/>
      <c r="AL33" s="982"/>
      <c r="AM33" s="983">
        <f t="shared" ref="AM33:BJ33" si="4">SUM(AM32:AM32)</f>
        <v>0</v>
      </c>
      <c r="AN33" s="981">
        <f t="shared" si="4"/>
        <v>0</v>
      </c>
      <c r="AO33" s="981">
        <f t="shared" si="4"/>
        <v>0</v>
      </c>
      <c r="AP33" s="981">
        <f t="shared" si="4"/>
        <v>0</v>
      </c>
      <c r="AQ33" s="981">
        <f t="shared" si="4"/>
        <v>0</v>
      </c>
      <c r="AR33" s="981">
        <f t="shared" si="4"/>
        <v>0</v>
      </c>
      <c r="AS33" s="981">
        <f t="shared" si="4"/>
        <v>0</v>
      </c>
      <c r="AT33" s="981">
        <f t="shared" si="4"/>
        <v>0</v>
      </c>
      <c r="AU33" s="981">
        <f t="shared" si="4"/>
        <v>0</v>
      </c>
      <c r="AV33" s="981">
        <f t="shared" si="4"/>
        <v>0</v>
      </c>
      <c r="AW33" s="981">
        <f t="shared" si="4"/>
        <v>0</v>
      </c>
      <c r="AX33" s="981">
        <f t="shared" si="4"/>
        <v>0</v>
      </c>
      <c r="AY33" s="981">
        <f t="shared" si="4"/>
        <v>0</v>
      </c>
      <c r="AZ33" s="981">
        <f t="shared" si="4"/>
        <v>0</v>
      </c>
      <c r="BA33" s="981">
        <f t="shared" si="4"/>
        <v>0</v>
      </c>
      <c r="BB33" s="981">
        <f t="shared" si="4"/>
        <v>0</v>
      </c>
      <c r="BC33" s="981">
        <f t="shared" si="4"/>
        <v>0</v>
      </c>
      <c r="BD33" s="981">
        <f t="shared" si="4"/>
        <v>0</v>
      </c>
      <c r="BE33" s="981">
        <f t="shared" si="4"/>
        <v>0</v>
      </c>
      <c r="BF33" s="981">
        <f t="shared" si="4"/>
        <v>0</v>
      </c>
      <c r="BG33" s="981">
        <f t="shared" si="4"/>
        <v>0</v>
      </c>
      <c r="BH33" s="981">
        <f t="shared" si="4"/>
        <v>0</v>
      </c>
      <c r="BI33" s="981">
        <f t="shared" si="4"/>
        <v>0</v>
      </c>
      <c r="BJ33" s="981">
        <f t="shared" si="4"/>
        <v>0</v>
      </c>
    </row>
    <row r="34" spans="1:62" s="954" customFormat="1" ht="17.25" customHeight="1" x14ac:dyDescent="0.25">
      <c r="A34" s="2283">
        <v>5</v>
      </c>
      <c r="B34" s="947" t="s">
        <v>894</v>
      </c>
      <c r="C34" s="990" t="s">
        <v>96</v>
      </c>
      <c r="D34" s="997" t="s">
        <v>1947</v>
      </c>
      <c r="E34" s="135">
        <v>30</v>
      </c>
      <c r="F34" s="135">
        <v>30</v>
      </c>
      <c r="G34" s="135"/>
      <c r="H34" s="968" t="s">
        <v>1929</v>
      </c>
      <c r="I34" s="135" t="s">
        <v>206</v>
      </c>
      <c r="J34" s="135"/>
      <c r="K34" s="952">
        <v>30</v>
      </c>
      <c r="L34" s="49" t="s">
        <v>826</v>
      </c>
      <c r="M34" s="49" t="s">
        <v>2</v>
      </c>
      <c r="N34" s="49" t="s">
        <v>2</v>
      </c>
      <c r="O34" s="965"/>
      <c r="P34" s="965"/>
      <c r="Q34" s="965"/>
      <c r="R34" s="965"/>
      <c r="S34" s="965"/>
      <c r="T34" s="965"/>
      <c r="U34" s="965"/>
      <c r="V34" s="965"/>
      <c r="W34" s="965"/>
      <c r="X34" s="965"/>
      <c r="Y34" s="965"/>
      <c r="Z34" s="965"/>
      <c r="AA34" s="965"/>
      <c r="AB34" s="965"/>
      <c r="AC34" s="965"/>
      <c r="AD34" s="965"/>
      <c r="AE34" s="965"/>
      <c r="AF34" s="965"/>
      <c r="AG34" s="965"/>
      <c r="AH34" s="965"/>
      <c r="AI34" s="965"/>
      <c r="AJ34" s="966"/>
      <c r="AK34" s="966"/>
      <c r="AL34" s="966"/>
      <c r="AM34" s="965"/>
      <c r="AN34" s="1007"/>
      <c r="AO34" s="965"/>
      <c r="AP34" s="965"/>
      <c r="AQ34" s="965"/>
      <c r="AR34" s="965"/>
      <c r="AS34" s="965"/>
      <c r="AT34" s="965"/>
      <c r="AU34" s="965"/>
      <c r="AV34" s="965"/>
      <c r="AW34" s="965"/>
      <c r="AX34" s="965"/>
      <c r="AY34" s="965"/>
      <c r="AZ34" s="965"/>
      <c r="BA34" s="965"/>
      <c r="BB34" s="965"/>
      <c r="BC34" s="965"/>
      <c r="BD34" s="965"/>
      <c r="BE34" s="975"/>
      <c r="BF34" s="976"/>
      <c r="BG34" s="977"/>
      <c r="BH34" s="977"/>
      <c r="BI34" s="977"/>
      <c r="BJ34" s="977"/>
    </row>
    <row r="35" spans="1:62" s="984" customFormat="1" ht="24" customHeight="1" x14ac:dyDescent="0.2">
      <c r="A35" s="2285"/>
      <c r="B35" s="978" t="s">
        <v>1761</v>
      </c>
      <c r="C35" s="979"/>
      <c r="D35" s="979" t="s">
        <v>843</v>
      </c>
      <c r="E35" s="979">
        <f>SUM(E34:E34)</f>
        <v>30</v>
      </c>
      <c r="F35" s="979">
        <f>SUM(F34:F34)</f>
        <v>30</v>
      </c>
      <c r="G35" s="979"/>
      <c r="H35" s="980"/>
      <c r="I35" s="980"/>
      <c r="J35" s="981">
        <f t="shared" ref="J35:K35" si="5">SUM(J34:J34)</f>
        <v>0</v>
      </c>
      <c r="K35" s="981">
        <f t="shared" si="5"/>
        <v>30</v>
      </c>
      <c r="L35" s="981">
        <f>SUM(L34:L34)</f>
        <v>0</v>
      </c>
      <c r="M35" s="981">
        <f t="shared" ref="M35:BJ35" si="6">SUM(M34:M34)</f>
        <v>0</v>
      </c>
      <c r="N35" s="981">
        <f t="shared" si="6"/>
        <v>0</v>
      </c>
      <c r="O35" s="981">
        <f t="shared" si="6"/>
        <v>0</v>
      </c>
      <c r="P35" s="981">
        <f t="shared" si="6"/>
        <v>0</v>
      </c>
      <c r="Q35" s="981">
        <f t="shared" si="6"/>
        <v>0</v>
      </c>
      <c r="R35" s="981">
        <f t="shared" si="6"/>
        <v>0</v>
      </c>
      <c r="S35" s="981">
        <f t="shared" si="6"/>
        <v>0</v>
      </c>
      <c r="T35" s="981">
        <f t="shared" si="6"/>
        <v>0</v>
      </c>
      <c r="U35" s="981">
        <f t="shared" si="6"/>
        <v>0</v>
      </c>
      <c r="V35" s="981">
        <f t="shared" si="6"/>
        <v>0</v>
      </c>
      <c r="W35" s="981">
        <f t="shared" si="6"/>
        <v>0</v>
      </c>
      <c r="X35" s="981">
        <f t="shared" si="6"/>
        <v>0</v>
      </c>
      <c r="Y35" s="981">
        <f t="shared" si="6"/>
        <v>0</v>
      </c>
      <c r="Z35" s="981">
        <f t="shared" si="6"/>
        <v>0</v>
      </c>
      <c r="AA35" s="981">
        <f t="shared" si="6"/>
        <v>0</v>
      </c>
      <c r="AB35" s="981">
        <f t="shared" si="6"/>
        <v>0</v>
      </c>
      <c r="AC35" s="981">
        <f t="shared" si="6"/>
        <v>0</v>
      </c>
      <c r="AD35" s="981">
        <f t="shared" si="6"/>
        <v>0</v>
      </c>
      <c r="AE35" s="981">
        <f t="shared" si="6"/>
        <v>0</v>
      </c>
      <c r="AF35" s="981">
        <f t="shared" si="6"/>
        <v>0</v>
      </c>
      <c r="AG35" s="981">
        <f t="shared" si="6"/>
        <v>0</v>
      </c>
      <c r="AH35" s="981">
        <f t="shared" si="6"/>
        <v>0</v>
      </c>
      <c r="AI35" s="981">
        <f t="shared" si="6"/>
        <v>0</v>
      </c>
      <c r="AJ35" s="981">
        <f t="shared" si="6"/>
        <v>0</v>
      </c>
      <c r="AK35" s="981">
        <f t="shared" si="6"/>
        <v>0</v>
      </c>
      <c r="AL35" s="981">
        <f t="shared" si="6"/>
        <v>0</v>
      </c>
      <c r="AM35" s="981">
        <f t="shared" si="6"/>
        <v>0</v>
      </c>
      <c r="AN35" s="981">
        <f t="shared" si="6"/>
        <v>0</v>
      </c>
      <c r="AO35" s="981">
        <f t="shared" si="6"/>
        <v>0</v>
      </c>
      <c r="AP35" s="981">
        <f t="shared" si="6"/>
        <v>0</v>
      </c>
      <c r="AQ35" s="981">
        <f t="shared" si="6"/>
        <v>0</v>
      </c>
      <c r="AR35" s="981">
        <f t="shared" si="6"/>
        <v>0</v>
      </c>
      <c r="AS35" s="981">
        <f t="shared" si="6"/>
        <v>0</v>
      </c>
      <c r="AT35" s="981">
        <f t="shared" si="6"/>
        <v>0</v>
      </c>
      <c r="AU35" s="981">
        <f t="shared" si="6"/>
        <v>0</v>
      </c>
      <c r="AV35" s="981">
        <f t="shared" si="6"/>
        <v>0</v>
      </c>
      <c r="AW35" s="981">
        <f t="shared" si="6"/>
        <v>0</v>
      </c>
      <c r="AX35" s="981">
        <f t="shared" si="6"/>
        <v>0</v>
      </c>
      <c r="AY35" s="981">
        <f t="shared" si="6"/>
        <v>0</v>
      </c>
      <c r="AZ35" s="981">
        <f t="shared" si="6"/>
        <v>0</v>
      </c>
      <c r="BA35" s="981">
        <f t="shared" si="6"/>
        <v>0</v>
      </c>
      <c r="BB35" s="981">
        <f t="shared" si="6"/>
        <v>0</v>
      </c>
      <c r="BC35" s="981">
        <f t="shared" si="6"/>
        <v>0</v>
      </c>
      <c r="BD35" s="981">
        <f t="shared" si="6"/>
        <v>0</v>
      </c>
      <c r="BE35" s="981">
        <f t="shared" si="6"/>
        <v>0</v>
      </c>
      <c r="BF35" s="981">
        <f t="shared" si="6"/>
        <v>0</v>
      </c>
      <c r="BG35" s="981">
        <f t="shared" si="6"/>
        <v>0</v>
      </c>
      <c r="BH35" s="981">
        <f t="shared" si="6"/>
        <v>0</v>
      </c>
      <c r="BI35" s="981">
        <f t="shared" si="6"/>
        <v>0</v>
      </c>
      <c r="BJ35" s="981">
        <f t="shared" si="6"/>
        <v>0</v>
      </c>
    </row>
    <row r="36" spans="1:62" s="984" customFormat="1" ht="16.5" customHeight="1" x14ac:dyDescent="0.25">
      <c r="A36" s="2283">
        <v>6</v>
      </c>
      <c r="B36" s="947" t="s">
        <v>1986</v>
      </c>
      <c r="C36" s="990" t="s">
        <v>92</v>
      </c>
      <c r="D36" s="997" t="s">
        <v>255</v>
      </c>
      <c r="E36" s="135">
        <v>30</v>
      </c>
      <c r="F36" s="135">
        <v>30</v>
      </c>
      <c r="G36" s="135"/>
      <c r="H36" s="968" t="s">
        <v>311</v>
      </c>
      <c r="I36" s="947" t="s">
        <v>195</v>
      </c>
      <c r="J36" s="947"/>
      <c r="K36" s="988"/>
      <c r="L36" s="988"/>
      <c r="M36" s="988"/>
      <c r="N36" s="988"/>
      <c r="O36" s="988"/>
      <c r="P36" s="988"/>
      <c r="Q36" s="988"/>
      <c r="R36" s="988"/>
      <c r="S36" s="988"/>
      <c r="T36" s="988"/>
      <c r="U36" s="988"/>
      <c r="V36" s="988"/>
      <c r="W36" s="988"/>
      <c r="X36" s="988"/>
      <c r="Y36" s="988"/>
      <c r="Z36" s="988"/>
      <c r="AA36" s="988"/>
      <c r="AB36" s="988"/>
      <c r="AC36" s="988"/>
      <c r="AD36" s="988"/>
      <c r="AE36" s="988"/>
      <c r="AF36" s="988">
        <v>15</v>
      </c>
      <c r="AG36" s="988">
        <v>15</v>
      </c>
      <c r="AH36" s="988"/>
      <c r="AI36" s="988"/>
      <c r="AJ36" s="982"/>
      <c r="AK36" s="982"/>
      <c r="AL36" s="982"/>
      <c r="AM36" s="988"/>
      <c r="AN36" s="988"/>
      <c r="AO36" s="988"/>
      <c r="AP36" s="988"/>
      <c r="AQ36" s="988"/>
      <c r="AR36" s="988"/>
      <c r="AS36" s="988"/>
      <c r="AT36" s="988"/>
      <c r="AU36" s="988"/>
      <c r="AV36" s="988"/>
      <c r="AW36" s="988"/>
      <c r="AX36" s="988"/>
      <c r="AY36" s="988"/>
      <c r="AZ36" s="988"/>
      <c r="BA36" s="988"/>
      <c r="BB36" s="988"/>
      <c r="BC36" s="988"/>
      <c r="BD36" s="988"/>
      <c r="BE36" s="988"/>
      <c r="BF36" s="988"/>
      <c r="BG36" s="981"/>
      <c r="BH36" s="981"/>
      <c r="BI36" s="981"/>
      <c r="BJ36" s="981"/>
    </row>
    <row r="37" spans="1:62" s="984" customFormat="1" ht="16.5" customHeight="1" x14ac:dyDescent="0.25">
      <c r="A37" s="2284"/>
      <c r="B37" s="947" t="s">
        <v>1986</v>
      </c>
      <c r="C37" s="990" t="s">
        <v>75</v>
      </c>
      <c r="D37" s="997" t="s">
        <v>1941</v>
      </c>
      <c r="E37" s="135">
        <v>120</v>
      </c>
      <c r="F37" s="135">
        <v>120</v>
      </c>
      <c r="G37" s="135" t="s">
        <v>2004</v>
      </c>
      <c r="H37" s="985" t="s">
        <v>2440</v>
      </c>
      <c r="I37" s="1010" t="s">
        <v>354</v>
      </c>
      <c r="J37" s="1010"/>
      <c r="K37" s="988">
        <v>40</v>
      </c>
      <c r="L37" s="988">
        <v>40</v>
      </c>
      <c r="M37" s="988">
        <v>40</v>
      </c>
      <c r="N37" s="988"/>
      <c r="O37" s="988"/>
      <c r="P37" s="988"/>
      <c r="Q37" s="988"/>
      <c r="R37" s="988"/>
      <c r="S37" s="988"/>
      <c r="T37" s="988"/>
      <c r="U37" s="988"/>
      <c r="V37" s="988"/>
      <c r="W37" s="988"/>
      <c r="X37" s="988"/>
      <c r="Y37" s="988"/>
      <c r="Z37" s="988"/>
      <c r="AA37" s="988"/>
      <c r="AB37" s="988"/>
      <c r="AC37" s="988"/>
      <c r="AD37" s="988"/>
      <c r="AE37" s="988"/>
      <c r="AF37" s="988"/>
      <c r="AG37" s="988"/>
      <c r="AH37" s="988"/>
      <c r="AI37" s="988"/>
      <c r="AJ37" s="982"/>
      <c r="AK37" s="982"/>
      <c r="AL37" s="982"/>
      <c r="AM37" s="988"/>
      <c r="AN37" s="988"/>
      <c r="AO37" s="988"/>
      <c r="AP37" s="988"/>
      <c r="AQ37" s="988"/>
      <c r="AR37" s="988"/>
      <c r="AS37" s="988"/>
      <c r="AT37" s="988"/>
      <c r="AU37" s="988"/>
      <c r="AV37" s="988"/>
      <c r="AW37" s="988"/>
      <c r="AX37" s="988"/>
      <c r="AY37" s="988"/>
      <c r="AZ37" s="988"/>
      <c r="BA37" s="988"/>
      <c r="BB37" s="988"/>
      <c r="BC37" s="988"/>
      <c r="BD37" s="988"/>
      <c r="BE37" s="988"/>
      <c r="BF37" s="988"/>
      <c r="BG37" s="981"/>
      <c r="BH37" s="981"/>
      <c r="BI37" s="981"/>
      <c r="BJ37" s="981"/>
    </row>
    <row r="38" spans="1:62" s="984" customFormat="1" ht="16.5" customHeight="1" x14ac:dyDescent="0.25">
      <c r="A38" s="2284"/>
      <c r="B38" s="947" t="s">
        <v>1986</v>
      </c>
      <c r="C38" s="990" t="s">
        <v>67</v>
      </c>
      <c r="D38" s="997" t="s">
        <v>1942</v>
      </c>
      <c r="E38" s="135">
        <v>120</v>
      </c>
      <c r="F38" s="135">
        <v>120</v>
      </c>
      <c r="G38" s="135" t="s">
        <v>2004</v>
      </c>
      <c r="H38" s="985" t="s">
        <v>2440</v>
      </c>
      <c r="I38" s="1010" t="s">
        <v>354</v>
      </c>
      <c r="J38" s="1010"/>
      <c r="K38" s="988"/>
      <c r="L38" s="988"/>
      <c r="M38" s="988"/>
      <c r="N38" s="988">
        <v>30</v>
      </c>
      <c r="O38" s="988">
        <v>30</v>
      </c>
      <c r="P38" s="988">
        <v>30</v>
      </c>
      <c r="Q38" s="988">
        <v>30</v>
      </c>
      <c r="R38" s="988"/>
      <c r="S38" s="988"/>
      <c r="T38" s="988"/>
      <c r="U38" s="988"/>
      <c r="V38" s="988"/>
      <c r="W38" s="988"/>
      <c r="X38" s="988"/>
      <c r="Y38" s="988"/>
      <c r="Z38" s="988"/>
      <c r="AA38" s="988"/>
      <c r="AB38" s="988"/>
      <c r="AC38" s="988"/>
      <c r="AD38" s="988"/>
      <c r="AE38" s="988"/>
      <c r="AF38" s="988"/>
      <c r="AG38" s="988"/>
      <c r="AH38" s="988"/>
      <c r="AI38" s="988"/>
      <c r="AJ38" s="982"/>
      <c r="AK38" s="982"/>
      <c r="AL38" s="982"/>
      <c r="AM38" s="988"/>
      <c r="AN38" s="988"/>
      <c r="AO38" s="988"/>
      <c r="AP38" s="988"/>
      <c r="AQ38" s="988"/>
      <c r="AR38" s="988"/>
      <c r="AS38" s="988"/>
      <c r="AT38" s="988"/>
      <c r="AU38" s="988"/>
      <c r="AV38" s="988"/>
      <c r="AW38" s="988"/>
      <c r="AX38" s="988"/>
      <c r="AY38" s="988"/>
      <c r="AZ38" s="988"/>
      <c r="BA38" s="988"/>
      <c r="BB38" s="988"/>
      <c r="BC38" s="988"/>
      <c r="BD38" s="988"/>
      <c r="BE38" s="988"/>
      <c r="BF38" s="988"/>
      <c r="BG38" s="981"/>
      <c r="BH38" s="981"/>
      <c r="BI38" s="981"/>
      <c r="BJ38" s="981"/>
    </row>
    <row r="39" spans="1:62" s="984" customFormat="1" ht="16.5" customHeight="1" x14ac:dyDescent="0.25">
      <c r="A39" s="2284"/>
      <c r="B39" s="947" t="s">
        <v>1986</v>
      </c>
      <c r="C39" s="990" t="s">
        <v>51</v>
      </c>
      <c r="D39" s="997" t="s">
        <v>246</v>
      </c>
      <c r="E39" s="135">
        <v>120</v>
      </c>
      <c r="F39" s="135">
        <v>120</v>
      </c>
      <c r="G39" s="135" t="s">
        <v>2004</v>
      </c>
      <c r="H39" s="968" t="s">
        <v>311</v>
      </c>
      <c r="I39" s="947" t="s">
        <v>195</v>
      </c>
      <c r="J39" s="947"/>
      <c r="K39" s="988"/>
      <c r="L39" s="988"/>
      <c r="M39" s="988"/>
      <c r="N39" s="988"/>
      <c r="O39" s="988"/>
      <c r="P39" s="988"/>
      <c r="Q39" s="988"/>
      <c r="R39" s="988"/>
      <c r="S39" s="988"/>
      <c r="T39" s="988"/>
      <c r="U39" s="988"/>
      <c r="V39" s="988"/>
      <c r="W39" s="988"/>
      <c r="X39" s="988"/>
      <c r="Y39" s="988"/>
      <c r="Z39" s="988"/>
      <c r="AA39" s="988"/>
      <c r="AB39" s="988"/>
      <c r="AC39" s="988"/>
      <c r="AD39" s="988"/>
      <c r="AE39" s="988"/>
      <c r="AF39" s="988"/>
      <c r="AG39" s="988"/>
      <c r="AH39" s="988">
        <v>24</v>
      </c>
      <c r="AI39" s="988">
        <v>24</v>
      </c>
      <c r="AJ39" s="982"/>
      <c r="AK39" s="982"/>
      <c r="AL39" s="982"/>
      <c r="AM39" s="988">
        <v>24</v>
      </c>
      <c r="AN39" s="988">
        <v>24</v>
      </c>
      <c r="AO39" s="988">
        <v>24</v>
      </c>
      <c r="AP39" s="988"/>
      <c r="AQ39" s="988"/>
      <c r="AR39" s="988"/>
      <c r="AS39" s="988"/>
      <c r="AT39" s="988"/>
      <c r="AU39" s="988"/>
      <c r="AV39" s="988"/>
      <c r="AW39" s="988"/>
      <c r="AX39" s="988"/>
      <c r="AY39" s="988"/>
      <c r="AZ39" s="988"/>
      <c r="BA39" s="988"/>
      <c r="BB39" s="988"/>
      <c r="BC39" s="988"/>
      <c r="BD39" s="988"/>
      <c r="BE39" s="988"/>
      <c r="BF39" s="988"/>
      <c r="BG39" s="981"/>
      <c r="BH39" s="981"/>
      <c r="BI39" s="981"/>
      <c r="BJ39" s="981"/>
    </row>
    <row r="40" spans="1:62" s="984" customFormat="1" ht="16.5" customHeight="1" x14ac:dyDescent="0.25">
      <c r="A40" s="2284"/>
      <c r="B40" s="947" t="s">
        <v>1986</v>
      </c>
      <c r="C40" s="990" t="s">
        <v>88</v>
      </c>
      <c r="D40" s="997" t="s">
        <v>1933</v>
      </c>
      <c r="E40" s="135">
        <v>300</v>
      </c>
      <c r="F40" s="135">
        <v>300</v>
      </c>
      <c r="G40" s="135" t="s">
        <v>2004</v>
      </c>
      <c r="H40" s="968" t="s">
        <v>311</v>
      </c>
      <c r="I40" s="947" t="s">
        <v>195</v>
      </c>
      <c r="J40" s="947"/>
      <c r="K40" s="988"/>
      <c r="L40" s="988"/>
      <c r="M40" s="988"/>
      <c r="N40" s="988"/>
      <c r="O40" s="988"/>
      <c r="P40" s="988"/>
      <c r="Q40" s="988"/>
      <c r="R40" s="988">
        <v>24</v>
      </c>
      <c r="S40" s="988">
        <v>40</v>
      </c>
      <c r="T40" s="988">
        <v>40</v>
      </c>
      <c r="U40" s="988">
        <v>40</v>
      </c>
      <c r="V40" s="988"/>
      <c r="W40" s="988"/>
      <c r="X40" s="988"/>
      <c r="Y40" s="988"/>
      <c r="Z40" s="988"/>
      <c r="AA40" s="988"/>
      <c r="AB40" s="988"/>
      <c r="AC40" s="988"/>
      <c r="AD40" s="988"/>
      <c r="AE40" s="988"/>
      <c r="AF40" s="988"/>
      <c r="AG40" s="988"/>
      <c r="AH40" s="988"/>
      <c r="AI40" s="988"/>
      <c r="AJ40" s="982"/>
      <c r="AK40" s="982"/>
      <c r="AL40" s="982"/>
      <c r="AM40" s="988"/>
      <c r="AN40" s="988"/>
      <c r="AO40" s="988"/>
      <c r="AP40" s="988">
        <v>24</v>
      </c>
      <c r="AQ40" s="988">
        <v>24</v>
      </c>
      <c r="AR40" s="988">
        <v>24</v>
      </c>
      <c r="AS40" s="988">
        <v>24</v>
      </c>
      <c r="AT40" s="988">
        <v>24</v>
      </c>
      <c r="AU40" s="988">
        <v>24</v>
      </c>
      <c r="AV40" s="988">
        <v>24</v>
      </c>
      <c r="AW40" s="988">
        <v>24</v>
      </c>
      <c r="AX40" s="988">
        <v>24</v>
      </c>
      <c r="AY40" s="988">
        <v>24</v>
      </c>
      <c r="AZ40" s="988">
        <v>24</v>
      </c>
      <c r="BA40" s="988">
        <v>24</v>
      </c>
      <c r="BB40" s="988">
        <v>12</v>
      </c>
      <c r="BC40" s="49" t="s">
        <v>826</v>
      </c>
      <c r="BD40" s="49" t="s">
        <v>2</v>
      </c>
      <c r="BE40" s="49" t="s">
        <v>2</v>
      </c>
      <c r="BF40" s="988"/>
      <c r="BG40" s="981"/>
      <c r="BH40" s="981"/>
      <c r="BI40" s="981"/>
      <c r="BJ40" s="981"/>
    </row>
    <row r="41" spans="1:62" s="984" customFormat="1" ht="16.5" customHeight="1" x14ac:dyDescent="0.25">
      <c r="A41" s="2284"/>
      <c r="B41" s="947" t="s">
        <v>1986</v>
      </c>
      <c r="C41" s="990" t="s">
        <v>72</v>
      </c>
      <c r="D41" s="997" t="s">
        <v>1937</v>
      </c>
      <c r="E41" s="135">
        <v>212</v>
      </c>
      <c r="F41" s="135">
        <v>212</v>
      </c>
      <c r="G41" s="135" t="s">
        <v>2004</v>
      </c>
      <c r="H41" s="968" t="s">
        <v>316</v>
      </c>
      <c r="I41" s="947" t="s">
        <v>209</v>
      </c>
      <c r="J41" s="947"/>
      <c r="K41" s="988"/>
      <c r="L41" s="988"/>
      <c r="M41" s="988"/>
      <c r="N41" s="988"/>
      <c r="O41" s="988"/>
      <c r="P41" s="988"/>
      <c r="Q41" s="988"/>
      <c r="R41" s="988"/>
      <c r="S41" s="988"/>
      <c r="T41" s="988"/>
      <c r="U41" s="988"/>
      <c r="V41" s="988"/>
      <c r="W41" s="988"/>
      <c r="X41" s="988"/>
      <c r="Y41" s="988"/>
      <c r="Z41" s="988"/>
      <c r="AA41" s="988"/>
      <c r="AB41" s="988"/>
      <c r="AC41" s="988"/>
      <c r="AD41" s="988"/>
      <c r="AE41" s="988"/>
      <c r="AF41" s="988"/>
      <c r="AG41" s="988"/>
      <c r="AH41" s="988"/>
      <c r="AI41" s="988"/>
      <c r="AJ41" s="982"/>
      <c r="AK41" s="982"/>
      <c r="AL41" s="982"/>
      <c r="AM41" s="988">
        <v>16</v>
      </c>
      <c r="AN41" s="988">
        <v>16</v>
      </c>
      <c r="AO41" s="988">
        <v>16</v>
      </c>
      <c r="AP41" s="988">
        <v>16</v>
      </c>
      <c r="AQ41" s="988">
        <v>16</v>
      </c>
      <c r="AR41" s="988">
        <v>16</v>
      </c>
      <c r="AS41" s="988">
        <v>16</v>
      </c>
      <c r="AT41" s="988">
        <v>16</v>
      </c>
      <c r="AU41" s="988">
        <v>16</v>
      </c>
      <c r="AV41" s="988">
        <v>16</v>
      </c>
      <c r="AW41" s="988">
        <v>16</v>
      </c>
      <c r="AX41" s="988">
        <v>16</v>
      </c>
      <c r="AY41" s="988">
        <v>16</v>
      </c>
      <c r="AZ41" s="988">
        <v>4</v>
      </c>
      <c r="BA41" s="988"/>
      <c r="BB41" s="988"/>
      <c r="BC41" s="988"/>
      <c r="BD41" s="988"/>
      <c r="BE41" s="988"/>
      <c r="BF41" s="988"/>
      <c r="BG41" s="981"/>
      <c r="BH41" s="981"/>
      <c r="BI41" s="981"/>
      <c r="BJ41" s="981"/>
    </row>
    <row r="42" spans="1:62" s="984" customFormat="1" ht="16.5" customHeight="1" x14ac:dyDescent="0.25">
      <c r="A42" s="2284"/>
      <c r="B42" s="947" t="s">
        <v>1986</v>
      </c>
      <c r="C42" s="990" t="s">
        <v>54</v>
      </c>
      <c r="D42" s="997" t="s">
        <v>1938</v>
      </c>
      <c r="E42" s="135">
        <v>108</v>
      </c>
      <c r="F42" s="135">
        <v>108</v>
      </c>
      <c r="G42" s="135" t="s">
        <v>2004</v>
      </c>
      <c r="H42" s="968" t="s">
        <v>316</v>
      </c>
      <c r="I42" s="947" t="s">
        <v>209</v>
      </c>
      <c r="J42" s="947"/>
      <c r="K42" s="988"/>
      <c r="L42" s="988"/>
      <c r="M42" s="988"/>
      <c r="N42" s="988"/>
      <c r="O42" s="988"/>
      <c r="P42" s="988"/>
      <c r="Q42" s="988"/>
      <c r="R42" s="988"/>
      <c r="S42" s="988"/>
      <c r="T42" s="988"/>
      <c r="U42" s="988"/>
      <c r="V42" s="988"/>
      <c r="W42" s="988"/>
      <c r="X42" s="988"/>
      <c r="Y42" s="988"/>
      <c r="Z42" s="988"/>
      <c r="AA42" s="988"/>
      <c r="AB42" s="988"/>
      <c r="AC42" s="988"/>
      <c r="AD42" s="988"/>
      <c r="AE42" s="988"/>
      <c r="AF42" s="988"/>
      <c r="AG42" s="988"/>
      <c r="AH42" s="988"/>
      <c r="AI42" s="988"/>
      <c r="AJ42" s="982"/>
      <c r="AK42" s="982"/>
      <c r="AL42" s="982"/>
      <c r="AM42" s="988"/>
      <c r="AN42" s="988"/>
      <c r="AO42" s="988"/>
      <c r="AP42" s="988"/>
      <c r="AQ42" s="988"/>
      <c r="AR42" s="988"/>
      <c r="AS42" s="988"/>
      <c r="AT42" s="988"/>
      <c r="AU42" s="988"/>
      <c r="AV42" s="988"/>
      <c r="AW42" s="988"/>
      <c r="AX42" s="988"/>
      <c r="AY42" s="988"/>
      <c r="AZ42" s="988"/>
      <c r="BA42" s="988"/>
      <c r="BB42" s="988"/>
      <c r="BC42" s="988"/>
      <c r="BD42" s="988"/>
      <c r="BE42" s="988"/>
      <c r="BF42" s="988"/>
      <c r="BG42" s="981"/>
      <c r="BH42" s="981"/>
      <c r="BI42" s="981"/>
      <c r="BJ42" s="981"/>
    </row>
    <row r="43" spans="1:62" s="984" customFormat="1" ht="16.5" customHeight="1" x14ac:dyDescent="0.25">
      <c r="A43" s="2284"/>
      <c r="B43" s="947" t="s">
        <v>1986</v>
      </c>
      <c r="C43" s="990" t="s">
        <v>32</v>
      </c>
      <c r="D43" s="997" t="s">
        <v>1943</v>
      </c>
      <c r="E43" s="135">
        <v>270</v>
      </c>
      <c r="F43" s="135">
        <v>270</v>
      </c>
      <c r="G43" s="135"/>
      <c r="H43" s="968"/>
      <c r="I43" s="947"/>
      <c r="J43" s="947"/>
      <c r="K43" s="988"/>
      <c r="L43" s="988"/>
      <c r="M43" s="988"/>
      <c r="N43" s="988"/>
      <c r="O43" s="988"/>
      <c r="P43" s="988"/>
      <c r="Q43" s="988"/>
      <c r="R43" s="988"/>
      <c r="S43" s="988"/>
      <c r="T43" s="988"/>
      <c r="U43" s="988"/>
      <c r="V43" s="54" t="s">
        <v>3</v>
      </c>
      <c r="W43" s="54" t="s">
        <v>3</v>
      </c>
      <c r="X43" s="54" t="s">
        <v>3</v>
      </c>
      <c r="Y43" s="54" t="s">
        <v>3</v>
      </c>
      <c r="Z43" s="54" t="s">
        <v>3</v>
      </c>
      <c r="AA43" s="54" t="s">
        <v>3</v>
      </c>
      <c r="AB43" s="54" t="s">
        <v>3</v>
      </c>
      <c r="AC43" s="54" t="s">
        <v>3</v>
      </c>
      <c r="AD43" s="54" t="s">
        <v>3</v>
      </c>
      <c r="AE43" s="54" t="s">
        <v>3</v>
      </c>
      <c r="AF43" s="988"/>
      <c r="AG43" s="988"/>
      <c r="AH43" s="988"/>
      <c r="AI43" s="988"/>
      <c r="AJ43" s="982"/>
      <c r="AK43" s="982"/>
      <c r="AL43" s="982"/>
      <c r="AM43" s="988"/>
      <c r="AN43" s="988"/>
      <c r="AO43" s="988"/>
      <c r="AP43" s="988"/>
      <c r="AQ43" s="988"/>
      <c r="AR43" s="988"/>
      <c r="AS43" s="988"/>
      <c r="AT43" s="988"/>
      <c r="AU43" s="988"/>
      <c r="AV43" s="988"/>
      <c r="AW43" s="988"/>
      <c r="AX43" s="988"/>
      <c r="AY43" s="988"/>
      <c r="AZ43" s="988"/>
      <c r="BA43" s="988"/>
      <c r="BB43" s="988"/>
      <c r="BC43" s="988"/>
      <c r="BD43" s="988"/>
      <c r="BE43" s="988"/>
      <c r="BF43" s="988"/>
      <c r="BG43" s="981"/>
      <c r="BH43" s="981"/>
      <c r="BI43" s="981"/>
      <c r="BJ43" s="981"/>
    </row>
    <row r="44" spans="1:62" s="984" customFormat="1" ht="24" customHeight="1" x14ac:dyDescent="0.2">
      <c r="A44" s="2285"/>
      <c r="B44" s="978" t="s">
        <v>1775</v>
      </c>
      <c r="C44" s="979"/>
      <c r="D44" s="979" t="s">
        <v>843</v>
      </c>
      <c r="E44" s="979">
        <f>SUM(E36:E43)</f>
        <v>1280</v>
      </c>
      <c r="F44" s="979">
        <f>SUM(F36:F43)</f>
        <v>1280</v>
      </c>
      <c r="G44" s="979"/>
      <c r="H44" s="980"/>
      <c r="I44" s="980"/>
      <c r="J44" s="980"/>
      <c r="K44" s="981">
        <f>SUM(K36:K43)</f>
        <v>40</v>
      </c>
      <c r="L44" s="981">
        <f t="shared" ref="L44:BF44" si="7">SUM(L36:L43)</f>
        <v>40</v>
      </c>
      <c r="M44" s="981">
        <f t="shared" si="7"/>
        <v>40</v>
      </c>
      <c r="N44" s="981">
        <f t="shared" si="7"/>
        <v>30</v>
      </c>
      <c r="O44" s="981">
        <f t="shared" si="7"/>
        <v>30</v>
      </c>
      <c r="P44" s="981">
        <f t="shared" si="7"/>
        <v>30</v>
      </c>
      <c r="Q44" s="981">
        <f t="shared" si="7"/>
        <v>30</v>
      </c>
      <c r="R44" s="981">
        <f t="shared" si="7"/>
        <v>24</v>
      </c>
      <c r="S44" s="981">
        <f t="shared" si="7"/>
        <v>40</v>
      </c>
      <c r="T44" s="981">
        <f t="shared" si="7"/>
        <v>40</v>
      </c>
      <c r="U44" s="981">
        <f t="shared" si="7"/>
        <v>40</v>
      </c>
      <c r="V44" s="981">
        <f t="shared" si="7"/>
        <v>0</v>
      </c>
      <c r="W44" s="981">
        <f t="shared" si="7"/>
        <v>0</v>
      </c>
      <c r="X44" s="981">
        <f t="shared" si="7"/>
        <v>0</v>
      </c>
      <c r="Y44" s="981">
        <f t="shared" si="7"/>
        <v>0</v>
      </c>
      <c r="Z44" s="981">
        <f t="shared" si="7"/>
        <v>0</v>
      </c>
      <c r="AA44" s="981">
        <f t="shared" si="7"/>
        <v>0</v>
      </c>
      <c r="AB44" s="981">
        <f t="shared" si="7"/>
        <v>0</v>
      </c>
      <c r="AC44" s="981">
        <f t="shared" si="7"/>
        <v>0</v>
      </c>
      <c r="AD44" s="981">
        <f t="shared" si="7"/>
        <v>0</v>
      </c>
      <c r="AE44" s="981">
        <f t="shared" si="7"/>
        <v>0</v>
      </c>
      <c r="AF44" s="981">
        <f t="shared" si="7"/>
        <v>15</v>
      </c>
      <c r="AG44" s="981">
        <f t="shared" si="7"/>
        <v>15</v>
      </c>
      <c r="AH44" s="981">
        <f t="shared" si="7"/>
        <v>24</v>
      </c>
      <c r="AI44" s="981">
        <f t="shared" si="7"/>
        <v>24</v>
      </c>
      <c r="AJ44" s="981">
        <f t="shared" si="7"/>
        <v>0</v>
      </c>
      <c r="AK44" s="981">
        <f t="shared" si="7"/>
        <v>0</v>
      </c>
      <c r="AL44" s="981">
        <f t="shared" si="7"/>
        <v>0</v>
      </c>
      <c r="AM44" s="981">
        <f t="shared" si="7"/>
        <v>40</v>
      </c>
      <c r="AN44" s="981">
        <f t="shared" si="7"/>
        <v>40</v>
      </c>
      <c r="AO44" s="981">
        <f t="shared" si="7"/>
        <v>40</v>
      </c>
      <c r="AP44" s="981">
        <f t="shared" si="7"/>
        <v>40</v>
      </c>
      <c r="AQ44" s="981">
        <f t="shared" si="7"/>
        <v>40</v>
      </c>
      <c r="AR44" s="981">
        <f t="shared" si="7"/>
        <v>40</v>
      </c>
      <c r="AS44" s="981">
        <f t="shared" si="7"/>
        <v>40</v>
      </c>
      <c r="AT44" s="981">
        <f t="shared" si="7"/>
        <v>40</v>
      </c>
      <c r="AU44" s="981">
        <f t="shared" si="7"/>
        <v>40</v>
      </c>
      <c r="AV44" s="981">
        <f t="shared" si="7"/>
        <v>40</v>
      </c>
      <c r="AW44" s="981">
        <f t="shared" si="7"/>
        <v>40</v>
      </c>
      <c r="AX44" s="981">
        <f t="shared" si="7"/>
        <v>40</v>
      </c>
      <c r="AY44" s="981">
        <f t="shared" si="7"/>
        <v>40</v>
      </c>
      <c r="AZ44" s="981">
        <f t="shared" si="7"/>
        <v>28</v>
      </c>
      <c r="BA44" s="981">
        <f t="shared" si="7"/>
        <v>24</v>
      </c>
      <c r="BB44" s="981">
        <f t="shared" si="7"/>
        <v>12</v>
      </c>
      <c r="BC44" s="981">
        <f t="shared" si="7"/>
        <v>0</v>
      </c>
      <c r="BD44" s="981">
        <f t="shared" si="7"/>
        <v>0</v>
      </c>
      <c r="BE44" s="981">
        <f t="shared" si="7"/>
        <v>0</v>
      </c>
      <c r="BF44" s="981">
        <f t="shared" si="7"/>
        <v>0</v>
      </c>
      <c r="BG44" s="981"/>
      <c r="BH44" s="981"/>
      <c r="BI44" s="981"/>
      <c r="BJ44" s="981"/>
    </row>
    <row r="45" spans="1:62" s="984" customFormat="1" ht="16.5" customHeight="1" x14ac:dyDescent="0.25">
      <c r="A45" s="2283">
        <v>7</v>
      </c>
      <c r="B45" s="947" t="s">
        <v>1987</v>
      </c>
      <c r="C45" s="990" t="s">
        <v>92</v>
      </c>
      <c r="D45" s="997" t="s">
        <v>255</v>
      </c>
      <c r="E45" s="135">
        <v>30</v>
      </c>
      <c r="F45" s="135">
        <v>30</v>
      </c>
      <c r="G45" s="135"/>
      <c r="H45" s="968" t="s">
        <v>1929</v>
      </c>
      <c r="I45" s="947" t="s">
        <v>206</v>
      </c>
      <c r="J45" s="947"/>
      <c r="K45" s="988">
        <v>30</v>
      </c>
      <c r="L45" s="988"/>
      <c r="M45" s="988"/>
      <c r="N45" s="988"/>
      <c r="O45" s="988"/>
      <c r="P45" s="988"/>
      <c r="Q45" s="988"/>
      <c r="R45" s="988"/>
      <c r="S45" s="988"/>
      <c r="T45" s="988"/>
      <c r="U45" s="988"/>
      <c r="V45" s="988"/>
      <c r="W45" s="988"/>
      <c r="X45" s="988"/>
      <c r="Y45" s="988"/>
      <c r="Z45" s="988"/>
      <c r="AA45" s="988"/>
      <c r="AB45" s="988"/>
      <c r="AC45" s="988"/>
      <c r="AD45" s="988"/>
      <c r="AE45" s="988"/>
      <c r="AF45" s="988"/>
      <c r="AG45" s="988"/>
      <c r="AH45" s="988"/>
      <c r="AI45" s="988"/>
      <c r="AJ45" s="1011"/>
      <c r="AK45" s="982"/>
      <c r="AL45" s="982"/>
      <c r="AM45" s="988"/>
      <c r="AN45" s="988"/>
      <c r="AO45" s="988"/>
      <c r="AP45" s="988"/>
      <c r="AQ45" s="988"/>
      <c r="AR45" s="988"/>
      <c r="AS45" s="988"/>
      <c r="AT45" s="988"/>
      <c r="AU45" s="988"/>
      <c r="AV45" s="988"/>
      <c r="AW45" s="988"/>
      <c r="AX45" s="988"/>
      <c r="AY45" s="988"/>
      <c r="AZ45" s="988"/>
      <c r="BA45" s="988"/>
      <c r="BB45" s="988"/>
      <c r="BC45" s="988"/>
      <c r="BD45" s="988"/>
      <c r="BE45" s="988"/>
      <c r="BF45" s="988"/>
      <c r="BG45" s="981"/>
      <c r="BH45" s="981"/>
      <c r="BI45" s="981"/>
      <c r="BJ45" s="981"/>
    </row>
    <row r="46" spans="1:62" s="984" customFormat="1" ht="16.5" customHeight="1" x14ac:dyDescent="0.25">
      <c r="A46" s="2284"/>
      <c r="B46" s="947" t="s">
        <v>1987</v>
      </c>
      <c r="C46" s="990" t="s">
        <v>75</v>
      </c>
      <c r="D46" s="997" t="s">
        <v>1941</v>
      </c>
      <c r="E46" s="135">
        <v>120</v>
      </c>
      <c r="F46" s="135">
        <v>120</v>
      </c>
      <c r="G46" s="135" t="s">
        <v>2004</v>
      </c>
      <c r="H46" s="985" t="s">
        <v>2441</v>
      </c>
      <c r="I46" s="1010" t="s">
        <v>355</v>
      </c>
      <c r="J46" s="1010"/>
      <c r="K46" s="988"/>
      <c r="L46" s="988"/>
      <c r="M46" s="988"/>
      <c r="N46" s="988"/>
      <c r="O46" s="988"/>
      <c r="P46" s="988"/>
      <c r="Q46" s="988"/>
      <c r="R46" s="988"/>
      <c r="S46" s="988"/>
      <c r="T46" s="988"/>
      <c r="U46" s="988"/>
      <c r="V46" s="988"/>
      <c r="W46" s="988"/>
      <c r="X46" s="988"/>
      <c r="Y46" s="988"/>
      <c r="Z46" s="988"/>
      <c r="AA46" s="988"/>
      <c r="AB46" s="988"/>
      <c r="AC46" s="988"/>
      <c r="AD46" s="988"/>
      <c r="AE46" s="988"/>
      <c r="AF46" s="988"/>
      <c r="AG46" s="988"/>
      <c r="AH46" s="988"/>
      <c r="AI46" s="988"/>
      <c r="AJ46" s="1011"/>
      <c r="AK46" s="982"/>
      <c r="AL46" s="982"/>
      <c r="AM46" s="988">
        <v>20</v>
      </c>
      <c r="AN46" s="988">
        <v>20</v>
      </c>
      <c r="AO46" s="988">
        <v>20</v>
      </c>
      <c r="AP46" s="988"/>
      <c r="AQ46" s="988"/>
      <c r="AR46" s="988"/>
      <c r="AS46" s="988"/>
      <c r="AT46" s="988"/>
      <c r="AU46" s="988"/>
      <c r="AV46" s="988"/>
      <c r="AW46" s="988"/>
      <c r="AX46" s="988"/>
      <c r="AY46" s="988"/>
      <c r="AZ46" s="988"/>
      <c r="BA46" s="988"/>
      <c r="BB46" s="988"/>
      <c r="BC46" s="988"/>
      <c r="BD46" s="988"/>
      <c r="BE46" s="988"/>
      <c r="BF46" s="988"/>
      <c r="BG46" s="981"/>
      <c r="BH46" s="981"/>
      <c r="BI46" s="981"/>
      <c r="BJ46" s="981"/>
    </row>
    <row r="47" spans="1:62" s="984" customFormat="1" ht="16.5" customHeight="1" x14ac:dyDescent="0.25">
      <c r="A47" s="2284"/>
      <c r="B47" s="947" t="s">
        <v>1987</v>
      </c>
      <c r="C47" s="990" t="s">
        <v>67</v>
      </c>
      <c r="D47" s="997" t="s">
        <v>1942</v>
      </c>
      <c r="E47" s="135">
        <v>120</v>
      </c>
      <c r="F47" s="135">
        <v>120</v>
      </c>
      <c r="G47" s="135" t="s">
        <v>2004</v>
      </c>
      <c r="H47" s="985" t="s">
        <v>2441</v>
      </c>
      <c r="I47" s="1010" t="s">
        <v>355</v>
      </c>
      <c r="J47" s="1010"/>
      <c r="K47" s="988"/>
      <c r="L47" s="988"/>
      <c r="M47" s="988"/>
      <c r="N47" s="988"/>
      <c r="O47" s="988"/>
      <c r="P47" s="988"/>
      <c r="Q47" s="988"/>
      <c r="R47" s="988"/>
      <c r="S47" s="988"/>
      <c r="T47" s="988"/>
      <c r="U47" s="988"/>
      <c r="V47" s="988"/>
      <c r="W47" s="988"/>
      <c r="X47" s="988"/>
      <c r="Y47" s="988"/>
      <c r="Z47" s="988"/>
      <c r="AA47" s="988"/>
      <c r="AB47" s="988"/>
      <c r="AC47" s="988"/>
      <c r="AD47" s="988"/>
      <c r="AE47" s="988"/>
      <c r="AF47" s="988"/>
      <c r="AG47" s="988"/>
      <c r="AH47" s="988"/>
      <c r="AI47" s="988"/>
      <c r="AJ47" s="1011"/>
      <c r="AK47" s="982"/>
      <c r="AL47" s="982"/>
      <c r="AM47" s="988"/>
      <c r="AN47" s="988"/>
      <c r="AO47" s="988"/>
      <c r="AP47" s="988">
        <v>20</v>
      </c>
      <c r="AQ47" s="988">
        <v>20</v>
      </c>
      <c r="AR47" s="988">
        <v>20</v>
      </c>
      <c r="AS47" s="988"/>
      <c r="AT47" s="988"/>
      <c r="AU47" s="988"/>
      <c r="AV47" s="988"/>
      <c r="AW47" s="988"/>
      <c r="AX47" s="988"/>
      <c r="AY47" s="988"/>
      <c r="AZ47" s="988"/>
      <c r="BA47" s="988"/>
      <c r="BB47" s="988"/>
      <c r="BC47" s="988"/>
      <c r="BD47" s="988"/>
      <c r="BE47" s="988"/>
      <c r="BF47" s="988"/>
      <c r="BG47" s="981"/>
      <c r="BH47" s="981"/>
      <c r="BI47" s="981"/>
      <c r="BJ47" s="981"/>
    </row>
    <row r="48" spans="1:62" s="984" customFormat="1" ht="16.5" customHeight="1" x14ac:dyDescent="0.25">
      <c r="A48" s="2284"/>
      <c r="B48" s="947" t="s">
        <v>1987</v>
      </c>
      <c r="C48" s="990" t="s">
        <v>51</v>
      </c>
      <c r="D48" s="997" t="s">
        <v>246</v>
      </c>
      <c r="E48" s="135">
        <v>120</v>
      </c>
      <c r="F48" s="135">
        <v>120</v>
      </c>
      <c r="G48" s="135" t="s">
        <v>2004</v>
      </c>
      <c r="H48" s="968" t="s">
        <v>308</v>
      </c>
      <c r="I48" s="947" t="s">
        <v>178</v>
      </c>
      <c r="J48" s="947"/>
      <c r="K48" s="988"/>
      <c r="L48" s="988"/>
      <c r="M48" s="988"/>
      <c r="N48" s="988"/>
      <c r="O48" s="988"/>
      <c r="P48" s="988"/>
      <c r="Q48" s="988"/>
      <c r="R48" s="988"/>
      <c r="S48" s="988"/>
      <c r="T48" s="988"/>
      <c r="U48" s="988"/>
      <c r="V48" s="988"/>
      <c r="W48" s="988"/>
      <c r="X48" s="988">
        <v>16</v>
      </c>
      <c r="Y48" s="988">
        <v>16</v>
      </c>
      <c r="Z48" s="988">
        <v>16</v>
      </c>
      <c r="AA48" s="988">
        <v>16</v>
      </c>
      <c r="AB48" s="988">
        <v>16</v>
      </c>
      <c r="AC48" s="988">
        <v>16</v>
      </c>
      <c r="AD48" s="988">
        <v>16</v>
      </c>
      <c r="AE48" s="988">
        <v>8</v>
      </c>
      <c r="AF48" s="988"/>
      <c r="AG48" s="988"/>
      <c r="AH48" s="988"/>
      <c r="AI48" s="988"/>
      <c r="AJ48" s="1011"/>
      <c r="AK48" s="982"/>
      <c r="AL48" s="982"/>
      <c r="AM48" s="988"/>
      <c r="AN48" s="988"/>
      <c r="AO48" s="988"/>
      <c r="AP48" s="988"/>
      <c r="AQ48" s="988"/>
      <c r="AR48" s="988"/>
      <c r="AS48" s="988"/>
      <c r="AT48" s="988"/>
      <c r="AU48" s="988"/>
      <c r="AV48" s="988"/>
      <c r="AW48" s="988"/>
      <c r="AX48" s="988"/>
      <c r="AY48" s="988"/>
      <c r="AZ48" s="988"/>
      <c r="BA48" s="988"/>
      <c r="BB48" s="988"/>
      <c r="BC48" s="988"/>
      <c r="BD48" s="988"/>
      <c r="BE48" s="988"/>
      <c r="BF48" s="988"/>
      <c r="BG48" s="981"/>
      <c r="BH48" s="981"/>
      <c r="BI48" s="981"/>
      <c r="BJ48" s="981"/>
    </row>
    <row r="49" spans="1:62" s="984" customFormat="1" ht="16.5" customHeight="1" x14ac:dyDescent="0.25">
      <c r="A49" s="2284"/>
      <c r="B49" s="947" t="s">
        <v>1987</v>
      </c>
      <c r="C49" s="990" t="s">
        <v>88</v>
      </c>
      <c r="D49" s="997" t="s">
        <v>1933</v>
      </c>
      <c r="E49" s="135">
        <v>300</v>
      </c>
      <c r="F49" s="135">
        <v>300</v>
      </c>
      <c r="G49" s="135" t="s">
        <v>2004</v>
      </c>
      <c r="H49" s="968" t="s">
        <v>377</v>
      </c>
      <c r="I49" s="947" t="s">
        <v>847</v>
      </c>
      <c r="J49" s="947"/>
      <c r="K49" s="988"/>
      <c r="L49" s="988"/>
      <c r="M49" s="988"/>
      <c r="N49" s="988"/>
      <c r="O49" s="988"/>
      <c r="P49" s="988"/>
      <c r="Q49" s="988"/>
      <c r="R49" s="988"/>
      <c r="S49" s="988"/>
      <c r="T49" s="988"/>
      <c r="U49" s="988"/>
      <c r="V49" s="988">
        <v>24</v>
      </c>
      <c r="W49" s="988">
        <v>24</v>
      </c>
      <c r="X49" s="988">
        <v>16</v>
      </c>
      <c r="Y49" s="988">
        <v>16</v>
      </c>
      <c r="Z49" s="988">
        <v>16</v>
      </c>
      <c r="AA49" s="988">
        <v>16</v>
      </c>
      <c r="AB49" s="988">
        <v>16</v>
      </c>
      <c r="AC49" s="988">
        <v>16</v>
      </c>
      <c r="AD49" s="988">
        <v>16</v>
      </c>
      <c r="AE49" s="988">
        <v>16</v>
      </c>
      <c r="AF49" s="988">
        <v>32</v>
      </c>
      <c r="AG49" s="988">
        <v>32</v>
      </c>
      <c r="AH49" s="988">
        <v>32</v>
      </c>
      <c r="AI49" s="988">
        <v>28</v>
      </c>
      <c r="AJ49" s="1011"/>
      <c r="AK49" s="982"/>
      <c r="AL49" s="982"/>
      <c r="AM49" s="988"/>
      <c r="AN49" s="988"/>
      <c r="AO49" s="988"/>
      <c r="AP49" s="988"/>
      <c r="AQ49" s="988"/>
      <c r="AR49" s="988"/>
      <c r="AS49" s="988"/>
      <c r="AT49" s="988"/>
      <c r="AU49" s="988"/>
      <c r="AV49" s="988"/>
      <c r="AW49" s="988"/>
      <c r="AX49" s="988"/>
      <c r="AY49" s="988"/>
      <c r="AZ49" s="988"/>
      <c r="BA49" s="988"/>
      <c r="BB49" s="988"/>
      <c r="BC49" s="988"/>
      <c r="BD49" s="988"/>
      <c r="BE49" s="988"/>
      <c r="BF49" s="988"/>
      <c r="BG49" s="981"/>
      <c r="BH49" s="981"/>
      <c r="BI49" s="981"/>
      <c r="BJ49" s="981"/>
    </row>
    <row r="50" spans="1:62" s="984" customFormat="1" ht="16.5" customHeight="1" x14ac:dyDescent="0.25">
      <c r="A50" s="2284"/>
      <c r="B50" s="947" t="s">
        <v>1987</v>
      </c>
      <c r="C50" s="990" t="s">
        <v>54</v>
      </c>
      <c r="D50" s="997" t="s">
        <v>1938</v>
      </c>
      <c r="E50" s="135">
        <v>148</v>
      </c>
      <c r="F50" s="135">
        <v>148</v>
      </c>
      <c r="G50" s="135" t="s">
        <v>2004</v>
      </c>
      <c r="H50" s="968" t="s">
        <v>316</v>
      </c>
      <c r="I50" s="947" t="s">
        <v>209</v>
      </c>
      <c r="J50" s="947"/>
      <c r="K50" s="988"/>
      <c r="L50" s="988"/>
      <c r="M50" s="988"/>
      <c r="N50" s="988"/>
      <c r="O50" s="988"/>
      <c r="P50" s="988"/>
      <c r="Q50" s="988"/>
      <c r="R50" s="988"/>
      <c r="S50" s="988"/>
      <c r="T50" s="988"/>
      <c r="U50" s="988"/>
      <c r="V50" s="988"/>
      <c r="W50" s="988"/>
      <c r="X50" s="988"/>
      <c r="Y50" s="988"/>
      <c r="Z50" s="988"/>
      <c r="AA50" s="988"/>
      <c r="AB50" s="988"/>
      <c r="AC50" s="988"/>
      <c r="AD50" s="988"/>
      <c r="AE50" s="988"/>
      <c r="AF50" s="988"/>
      <c r="AG50" s="988"/>
      <c r="AH50" s="988"/>
      <c r="AI50" s="988"/>
      <c r="AJ50" s="1011"/>
      <c r="AK50" s="982"/>
      <c r="AL50" s="982"/>
      <c r="AM50" s="988"/>
      <c r="AN50" s="988"/>
      <c r="AO50" s="988"/>
      <c r="AP50" s="988"/>
      <c r="AQ50" s="988"/>
      <c r="AR50" s="988"/>
      <c r="AS50" s="988"/>
      <c r="AT50" s="988"/>
      <c r="AU50" s="988"/>
      <c r="AV50" s="988"/>
      <c r="AW50" s="988"/>
      <c r="AX50" s="988">
        <v>24</v>
      </c>
      <c r="AY50" s="988">
        <v>24</v>
      </c>
      <c r="AZ50" s="988">
        <v>24</v>
      </c>
      <c r="BA50" s="988">
        <v>24</v>
      </c>
      <c r="BB50" s="988">
        <v>24</v>
      </c>
      <c r="BC50" s="988">
        <v>28</v>
      </c>
      <c r="BD50" s="49" t="s">
        <v>826</v>
      </c>
      <c r="BE50" s="49" t="s">
        <v>2</v>
      </c>
      <c r="BF50" s="49" t="s">
        <v>2</v>
      </c>
      <c r="BG50" s="981"/>
      <c r="BH50" s="981"/>
      <c r="BI50" s="981"/>
      <c r="BJ50" s="981"/>
    </row>
    <row r="51" spans="1:62" s="984" customFormat="1" ht="16.5" customHeight="1" x14ac:dyDescent="0.25">
      <c r="A51" s="2284"/>
      <c r="B51" s="947" t="s">
        <v>1987</v>
      </c>
      <c r="C51" s="990" t="s">
        <v>61</v>
      </c>
      <c r="D51" s="997" t="s">
        <v>1935</v>
      </c>
      <c r="E51" s="135">
        <v>120</v>
      </c>
      <c r="F51" s="135">
        <v>120</v>
      </c>
      <c r="G51" s="135" t="s">
        <v>2004</v>
      </c>
      <c r="H51" s="968" t="s">
        <v>303</v>
      </c>
      <c r="I51" s="947" t="s">
        <v>181</v>
      </c>
      <c r="J51" s="947"/>
      <c r="K51" s="988"/>
      <c r="L51" s="988"/>
      <c r="M51" s="988"/>
      <c r="N51" s="988"/>
      <c r="O51" s="988"/>
      <c r="P51" s="988"/>
      <c r="Q51" s="988"/>
      <c r="R51" s="988"/>
      <c r="S51" s="988"/>
      <c r="T51" s="988"/>
      <c r="U51" s="988"/>
      <c r="V51" s="988"/>
      <c r="W51" s="988"/>
      <c r="X51" s="988"/>
      <c r="Y51" s="988"/>
      <c r="Z51" s="988"/>
      <c r="AA51" s="988"/>
      <c r="AB51" s="988"/>
      <c r="AC51" s="988"/>
      <c r="AD51" s="988"/>
      <c r="AE51" s="988"/>
      <c r="AF51" s="988"/>
      <c r="AG51" s="988"/>
      <c r="AH51" s="988"/>
      <c r="AI51" s="988"/>
      <c r="AJ51" s="1011"/>
      <c r="AK51" s="982"/>
      <c r="AL51" s="982"/>
      <c r="AM51" s="988"/>
      <c r="AN51" s="988"/>
      <c r="AO51" s="988"/>
      <c r="AP51" s="988"/>
      <c r="AQ51" s="988"/>
      <c r="AR51" s="988"/>
      <c r="AS51" s="988">
        <v>24</v>
      </c>
      <c r="AT51" s="988">
        <v>24</v>
      </c>
      <c r="AU51" s="988">
        <v>24</v>
      </c>
      <c r="AV51" s="988">
        <v>24</v>
      </c>
      <c r="AW51" s="988">
        <v>24</v>
      </c>
      <c r="AX51" s="988"/>
      <c r="AY51" s="988"/>
      <c r="AZ51" s="988"/>
      <c r="BA51" s="988"/>
      <c r="BB51" s="988"/>
      <c r="BC51" s="988"/>
      <c r="BD51" s="988"/>
      <c r="BE51" s="988"/>
      <c r="BF51" s="988"/>
      <c r="BG51" s="981"/>
      <c r="BH51" s="981"/>
      <c r="BI51" s="981"/>
      <c r="BJ51" s="981"/>
    </row>
    <row r="52" spans="1:62" s="984" customFormat="1" ht="16.5" customHeight="1" x14ac:dyDescent="0.25">
      <c r="A52" s="2284"/>
      <c r="B52" s="947" t="s">
        <v>1987</v>
      </c>
      <c r="C52" s="990" t="s">
        <v>32</v>
      </c>
      <c r="D52" s="997" t="s">
        <v>1943</v>
      </c>
      <c r="E52" s="135">
        <v>270</v>
      </c>
      <c r="F52" s="135">
        <v>270</v>
      </c>
      <c r="G52" s="135"/>
      <c r="H52" s="968"/>
      <c r="I52" s="947"/>
      <c r="J52" s="947"/>
      <c r="K52" s="988"/>
      <c r="L52" s="54" t="s">
        <v>3</v>
      </c>
      <c r="M52" s="54" t="s">
        <v>3</v>
      </c>
      <c r="N52" s="54" t="s">
        <v>3</v>
      </c>
      <c r="O52" s="54" t="s">
        <v>3</v>
      </c>
      <c r="P52" s="54" t="s">
        <v>3</v>
      </c>
      <c r="Q52" s="54" t="s">
        <v>3</v>
      </c>
      <c r="R52" s="54" t="s">
        <v>3</v>
      </c>
      <c r="S52" s="54" t="s">
        <v>3</v>
      </c>
      <c r="T52" s="54" t="s">
        <v>3</v>
      </c>
      <c r="U52" s="54" t="s">
        <v>3</v>
      </c>
      <c r="V52" s="988"/>
      <c r="W52" s="988"/>
      <c r="X52" s="988"/>
      <c r="Y52" s="988"/>
      <c r="Z52" s="988"/>
      <c r="AA52" s="988"/>
      <c r="AB52" s="988"/>
      <c r="AC52" s="988"/>
      <c r="AD52" s="988"/>
      <c r="AE52" s="988"/>
      <c r="AF52" s="988"/>
      <c r="AG52" s="1012"/>
      <c r="AH52" s="1012"/>
      <c r="AI52" s="1012"/>
      <c r="AJ52" s="1011"/>
      <c r="AK52" s="982"/>
      <c r="AL52" s="982"/>
      <c r="AM52" s="988"/>
      <c r="AN52" s="988"/>
      <c r="AO52" s="988"/>
      <c r="AP52" s="988"/>
      <c r="AQ52" s="988"/>
      <c r="AR52" s="988"/>
      <c r="AS52" s="988"/>
      <c r="AT52" s="988"/>
      <c r="AU52" s="988"/>
      <c r="AV52" s="988"/>
      <c r="AW52" s="988"/>
      <c r="AX52" s="988"/>
      <c r="AY52" s="988"/>
      <c r="AZ52" s="988"/>
      <c r="BA52" s="988"/>
      <c r="BB52" s="988"/>
      <c r="BC52" s="988"/>
      <c r="BD52" s="988"/>
      <c r="BE52" s="988"/>
      <c r="BF52" s="988"/>
      <c r="BG52" s="981"/>
      <c r="BH52" s="981"/>
      <c r="BI52" s="981"/>
      <c r="BJ52" s="981"/>
    </row>
    <row r="53" spans="1:62" s="984" customFormat="1" ht="24" customHeight="1" x14ac:dyDescent="0.2">
      <c r="A53" s="2285"/>
      <c r="B53" s="978" t="s">
        <v>1764</v>
      </c>
      <c r="C53" s="979"/>
      <c r="D53" s="979" t="s">
        <v>843</v>
      </c>
      <c r="E53" s="979">
        <f>SUM(E45:E52)</f>
        <v>1228</v>
      </c>
      <c r="F53" s="979">
        <f>SUM(F45:F52)</f>
        <v>1228</v>
      </c>
      <c r="G53" s="979"/>
      <c r="H53" s="980"/>
      <c r="I53" s="980"/>
      <c r="J53" s="980"/>
      <c r="K53" s="981">
        <f>SUM(K45:K52)</f>
        <v>30</v>
      </c>
      <c r="L53" s="981">
        <f t="shared" ref="L53:BF53" si="8">SUM(L45:L52)</f>
        <v>0</v>
      </c>
      <c r="M53" s="981">
        <f t="shared" si="8"/>
        <v>0</v>
      </c>
      <c r="N53" s="981">
        <f t="shared" si="8"/>
        <v>0</v>
      </c>
      <c r="O53" s="981">
        <f t="shared" si="8"/>
        <v>0</v>
      </c>
      <c r="P53" s="981">
        <f t="shared" si="8"/>
        <v>0</v>
      </c>
      <c r="Q53" s="981">
        <f t="shared" si="8"/>
        <v>0</v>
      </c>
      <c r="R53" s="981">
        <f t="shared" si="8"/>
        <v>0</v>
      </c>
      <c r="S53" s="981">
        <f t="shared" si="8"/>
        <v>0</v>
      </c>
      <c r="T53" s="981">
        <f t="shared" si="8"/>
        <v>0</v>
      </c>
      <c r="U53" s="981">
        <f t="shared" si="8"/>
        <v>0</v>
      </c>
      <c r="V53" s="981">
        <f t="shared" si="8"/>
        <v>24</v>
      </c>
      <c r="W53" s="981">
        <f t="shared" si="8"/>
        <v>24</v>
      </c>
      <c r="X53" s="981">
        <f t="shared" si="8"/>
        <v>32</v>
      </c>
      <c r="Y53" s="981">
        <f t="shared" si="8"/>
        <v>32</v>
      </c>
      <c r="Z53" s="981">
        <f t="shared" si="8"/>
        <v>32</v>
      </c>
      <c r="AA53" s="981">
        <f t="shared" si="8"/>
        <v>32</v>
      </c>
      <c r="AB53" s="981">
        <f t="shared" si="8"/>
        <v>32</v>
      </c>
      <c r="AC53" s="981">
        <f t="shared" si="8"/>
        <v>32</v>
      </c>
      <c r="AD53" s="981">
        <f t="shared" si="8"/>
        <v>32</v>
      </c>
      <c r="AE53" s="981">
        <f t="shared" si="8"/>
        <v>24</v>
      </c>
      <c r="AF53" s="981">
        <f t="shared" si="8"/>
        <v>32</v>
      </c>
      <c r="AG53" s="981">
        <f t="shared" si="8"/>
        <v>32</v>
      </c>
      <c r="AH53" s="981">
        <f t="shared" si="8"/>
        <v>32</v>
      </c>
      <c r="AI53" s="981">
        <f t="shared" si="8"/>
        <v>28</v>
      </c>
      <c r="AJ53" s="981">
        <f t="shared" si="8"/>
        <v>0</v>
      </c>
      <c r="AK53" s="981">
        <f t="shared" si="8"/>
        <v>0</v>
      </c>
      <c r="AL53" s="981">
        <f t="shared" si="8"/>
        <v>0</v>
      </c>
      <c r="AM53" s="981">
        <f t="shared" si="8"/>
        <v>20</v>
      </c>
      <c r="AN53" s="981">
        <f t="shared" si="8"/>
        <v>20</v>
      </c>
      <c r="AO53" s="981">
        <f t="shared" si="8"/>
        <v>20</v>
      </c>
      <c r="AP53" s="981">
        <f t="shared" si="8"/>
        <v>20</v>
      </c>
      <c r="AQ53" s="981">
        <f t="shared" si="8"/>
        <v>20</v>
      </c>
      <c r="AR53" s="981">
        <f t="shared" si="8"/>
        <v>20</v>
      </c>
      <c r="AS53" s="981">
        <f t="shared" si="8"/>
        <v>24</v>
      </c>
      <c r="AT53" s="981">
        <f t="shared" si="8"/>
        <v>24</v>
      </c>
      <c r="AU53" s="981">
        <f t="shared" si="8"/>
        <v>24</v>
      </c>
      <c r="AV53" s="981">
        <f t="shared" si="8"/>
        <v>24</v>
      </c>
      <c r="AW53" s="981">
        <f t="shared" si="8"/>
        <v>24</v>
      </c>
      <c r="AX53" s="981">
        <f t="shared" si="8"/>
        <v>24</v>
      </c>
      <c r="AY53" s="981">
        <f t="shared" si="8"/>
        <v>24</v>
      </c>
      <c r="AZ53" s="981">
        <f t="shared" si="8"/>
        <v>24</v>
      </c>
      <c r="BA53" s="981">
        <f t="shared" si="8"/>
        <v>24</v>
      </c>
      <c r="BB53" s="981">
        <f t="shared" si="8"/>
        <v>24</v>
      </c>
      <c r="BC53" s="981">
        <f t="shared" si="8"/>
        <v>28</v>
      </c>
      <c r="BD53" s="981">
        <f t="shared" si="8"/>
        <v>0</v>
      </c>
      <c r="BE53" s="981">
        <f t="shared" si="8"/>
        <v>0</v>
      </c>
      <c r="BF53" s="981">
        <f t="shared" si="8"/>
        <v>0</v>
      </c>
      <c r="BG53" s="981"/>
      <c r="BH53" s="981"/>
      <c r="BI53" s="981"/>
      <c r="BJ53" s="981"/>
    </row>
    <row r="54" spans="1:62" s="984" customFormat="1" ht="16.5" customHeight="1" x14ac:dyDescent="0.25">
      <c r="A54" s="2283">
        <v>8</v>
      </c>
      <c r="B54" s="947" t="s">
        <v>1988</v>
      </c>
      <c r="C54" s="990" t="s">
        <v>92</v>
      </c>
      <c r="D54" s="997" t="s">
        <v>255</v>
      </c>
      <c r="E54" s="135">
        <v>30</v>
      </c>
      <c r="F54" s="135">
        <v>30</v>
      </c>
      <c r="G54" s="135"/>
      <c r="H54" s="968" t="s">
        <v>314</v>
      </c>
      <c r="I54" s="947" t="s">
        <v>211</v>
      </c>
      <c r="J54" s="947"/>
      <c r="K54" s="988"/>
      <c r="L54" s="988"/>
      <c r="M54" s="988"/>
      <c r="N54" s="988"/>
      <c r="O54" s="988"/>
      <c r="P54" s="988"/>
      <c r="Q54" s="988"/>
      <c r="R54" s="988"/>
      <c r="S54" s="988"/>
      <c r="T54" s="988"/>
      <c r="U54" s="988"/>
      <c r="V54" s="988"/>
      <c r="W54" s="988"/>
      <c r="X54" s="988"/>
      <c r="Y54" s="988"/>
      <c r="Z54" s="988"/>
      <c r="AA54" s="988"/>
      <c r="AB54" s="988"/>
      <c r="AC54" s="988"/>
      <c r="AD54" s="988"/>
      <c r="AE54" s="988"/>
      <c r="AF54" s="988"/>
      <c r="AG54" s="988">
        <v>30</v>
      </c>
      <c r="AH54" s="988"/>
      <c r="AI54" s="988"/>
      <c r="AJ54" s="1011"/>
      <c r="AK54" s="982"/>
      <c r="AL54" s="982"/>
      <c r="AM54" s="988"/>
      <c r="AN54" s="988"/>
      <c r="AO54" s="988"/>
      <c r="AP54" s="988"/>
      <c r="AQ54" s="988"/>
      <c r="AR54" s="988"/>
      <c r="AS54" s="988"/>
      <c r="AT54" s="988"/>
      <c r="AU54" s="988"/>
      <c r="AV54" s="988"/>
      <c r="AW54" s="988"/>
      <c r="AX54" s="988"/>
      <c r="AY54" s="988"/>
      <c r="AZ54" s="988"/>
      <c r="BA54" s="988"/>
      <c r="BB54" s="988"/>
      <c r="BC54" s="988"/>
      <c r="BD54" s="988"/>
      <c r="BE54" s="988"/>
      <c r="BF54" s="988"/>
      <c r="BG54" s="981"/>
      <c r="BH54" s="981"/>
      <c r="BI54" s="981"/>
      <c r="BJ54" s="981"/>
    </row>
    <row r="55" spans="1:62" s="984" customFormat="1" ht="16.5" customHeight="1" x14ac:dyDescent="0.25">
      <c r="A55" s="2284"/>
      <c r="B55" s="947" t="s">
        <v>1988</v>
      </c>
      <c r="C55" s="990" t="s">
        <v>94</v>
      </c>
      <c r="D55" s="997" t="s">
        <v>853</v>
      </c>
      <c r="E55" s="135">
        <v>45</v>
      </c>
      <c r="F55" s="135">
        <v>45</v>
      </c>
      <c r="G55" s="135"/>
      <c r="H55" s="968" t="s">
        <v>314</v>
      </c>
      <c r="I55" s="947" t="s">
        <v>211</v>
      </c>
      <c r="J55" s="947"/>
      <c r="K55" s="988"/>
      <c r="L55" s="988"/>
      <c r="M55" s="988"/>
      <c r="N55" s="988"/>
      <c r="O55" s="988"/>
      <c r="P55" s="988"/>
      <c r="Q55" s="988"/>
      <c r="R55" s="988"/>
      <c r="S55" s="988"/>
      <c r="T55" s="988"/>
      <c r="U55" s="988"/>
      <c r="V55" s="988"/>
      <c r="W55" s="988"/>
      <c r="X55" s="988"/>
      <c r="Y55" s="988"/>
      <c r="Z55" s="988"/>
      <c r="AA55" s="988"/>
      <c r="AB55" s="988"/>
      <c r="AC55" s="988"/>
      <c r="AD55" s="988"/>
      <c r="AE55" s="988"/>
      <c r="AF55" s="988"/>
      <c r="AG55" s="988"/>
      <c r="AH55" s="988">
        <v>30</v>
      </c>
      <c r="AI55" s="988">
        <v>15</v>
      </c>
      <c r="AJ55" s="1011"/>
      <c r="AK55" s="982"/>
      <c r="AL55" s="982"/>
      <c r="AM55" s="988"/>
      <c r="AN55" s="988"/>
      <c r="AO55" s="988"/>
      <c r="AP55" s="988"/>
      <c r="AQ55" s="988"/>
      <c r="AR55" s="988"/>
      <c r="AS55" s="988"/>
      <c r="AT55" s="988"/>
      <c r="AU55" s="988"/>
      <c r="AV55" s="988"/>
      <c r="AW55" s="988"/>
      <c r="AX55" s="988"/>
      <c r="AY55" s="988"/>
      <c r="AZ55" s="988"/>
      <c r="BA55" s="988"/>
      <c r="BB55" s="988"/>
      <c r="BC55" s="988"/>
      <c r="BD55" s="988"/>
      <c r="BE55" s="988"/>
      <c r="BF55" s="988"/>
      <c r="BG55" s="981"/>
      <c r="BH55" s="981"/>
      <c r="BI55" s="981"/>
      <c r="BJ55" s="981"/>
    </row>
    <row r="56" spans="1:62" s="984" customFormat="1" ht="16.5" customHeight="1" x14ac:dyDescent="0.25">
      <c r="A56" s="2284"/>
      <c r="B56" s="947" t="s">
        <v>1988</v>
      </c>
      <c r="C56" s="990" t="s">
        <v>75</v>
      </c>
      <c r="D56" s="997" t="s">
        <v>1941</v>
      </c>
      <c r="E56" s="135">
        <v>120</v>
      </c>
      <c r="F56" s="135">
        <v>120</v>
      </c>
      <c r="G56" s="135" t="s">
        <v>2004</v>
      </c>
      <c r="H56" s="985" t="s">
        <v>325</v>
      </c>
      <c r="I56" s="1010" t="s">
        <v>346</v>
      </c>
      <c r="J56" s="1010"/>
      <c r="K56" s="988"/>
      <c r="L56" s="988"/>
      <c r="M56" s="988"/>
      <c r="N56" s="988"/>
      <c r="O56" s="988"/>
      <c r="P56" s="988"/>
      <c r="Q56" s="1013">
        <v>30</v>
      </c>
      <c r="R56" s="1013">
        <v>30</v>
      </c>
      <c r="S56" s="1013">
        <v>30</v>
      </c>
      <c r="T56" s="1013">
        <v>30</v>
      </c>
      <c r="U56" s="988"/>
      <c r="V56" s="988"/>
      <c r="W56" s="988"/>
      <c r="X56" s="988"/>
      <c r="Y56" s="988"/>
      <c r="Z56" s="988"/>
      <c r="AA56" s="988"/>
      <c r="AB56" s="988"/>
      <c r="AC56" s="988"/>
      <c r="AD56" s="988"/>
      <c r="AE56" s="988"/>
      <c r="AF56" s="988"/>
      <c r="AG56" s="988"/>
      <c r="AH56" s="988"/>
      <c r="AI56" s="988"/>
      <c r="AJ56" s="1011"/>
      <c r="AK56" s="982"/>
      <c r="AL56" s="982"/>
      <c r="AM56" s="988"/>
      <c r="AN56" s="988"/>
      <c r="AO56" s="988"/>
      <c r="AP56" s="988"/>
      <c r="AQ56" s="988"/>
      <c r="AR56" s="988"/>
      <c r="AS56" s="988"/>
      <c r="AT56" s="988"/>
      <c r="AU56" s="988"/>
      <c r="AV56" s="988"/>
      <c r="AW56" s="988"/>
      <c r="AX56" s="988"/>
      <c r="AY56" s="988"/>
      <c r="AZ56" s="988"/>
      <c r="BA56" s="988"/>
      <c r="BB56" s="988"/>
      <c r="BC56" s="988"/>
      <c r="BD56" s="988"/>
      <c r="BE56" s="988"/>
      <c r="BF56" s="988"/>
      <c r="BG56" s="981"/>
      <c r="BH56" s="981"/>
      <c r="BI56" s="981"/>
      <c r="BJ56" s="981"/>
    </row>
    <row r="57" spans="1:62" s="984" customFormat="1" ht="16.5" customHeight="1" x14ac:dyDescent="0.25">
      <c r="A57" s="2284"/>
      <c r="B57" s="947" t="s">
        <v>1988</v>
      </c>
      <c r="C57" s="990" t="s">
        <v>67</v>
      </c>
      <c r="D57" s="997" t="s">
        <v>1942</v>
      </c>
      <c r="E57" s="135">
        <v>60</v>
      </c>
      <c r="F57" s="135">
        <v>60</v>
      </c>
      <c r="G57" s="135" t="s">
        <v>2438</v>
      </c>
      <c r="H57" s="985" t="s">
        <v>315</v>
      </c>
      <c r="I57" s="1010" t="s">
        <v>357</v>
      </c>
      <c r="J57" s="1010"/>
      <c r="K57" s="1013">
        <v>8</v>
      </c>
      <c r="L57" s="1013">
        <v>8</v>
      </c>
      <c r="M57" s="1013">
        <v>8</v>
      </c>
      <c r="N57" s="1013">
        <v>8</v>
      </c>
      <c r="O57" s="1013">
        <v>12</v>
      </c>
      <c r="P57" s="1013">
        <v>16</v>
      </c>
      <c r="Q57" s="988"/>
      <c r="R57" s="988"/>
      <c r="S57" s="988"/>
      <c r="T57" s="988"/>
      <c r="U57" s="1013"/>
      <c r="V57" s="1013"/>
      <c r="W57" s="1013"/>
      <c r="X57" s="1013"/>
      <c r="Y57" s="1013"/>
      <c r="Z57" s="988"/>
      <c r="AA57" s="988"/>
      <c r="AB57" s="988"/>
      <c r="AC57" s="988"/>
      <c r="AD57" s="988"/>
      <c r="AE57" s="988"/>
      <c r="AF57" s="988"/>
      <c r="AG57" s="988"/>
      <c r="AH57" s="988"/>
      <c r="AI57" s="988"/>
      <c r="AJ57" s="1011"/>
      <c r="AK57" s="982"/>
      <c r="AL57" s="982"/>
      <c r="AM57" s="988"/>
      <c r="AN57" s="988"/>
      <c r="AO57" s="988"/>
      <c r="AP57" s="988"/>
      <c r="AQ57" s="988"/>
      <c r="AR57" s="988"/>
      <c r="AS57" s="988"/>
      <c r="AT57" s="988"/>
      <c r="AU57" s="988"/>
      <c r="AV57" s="988"/>
      <c r="AW57" s="988"/>
      <c r="AX57" s="988"/>
      <c r="AY57" s="988"/>
      <c r="AZ57" s="988"/>
      <c r="BA57" s="988"/>
      <c r="BB57" s="988"/>
      <c r="BC57" s="988"/>
      <c r="BD57" s="988"/>
      <c r="BE57" s="988"/>
      <c r="BF57" s="988"/>
      <c r="BG57" s="981"/>
      <c r="BH57" s="981"/>
      <c r="BI57" s="981"/>
      <c r="BJ57" s="981"/>
    </row>
    <row r="58" spans="1:62" s="984" customFormat="1" ht="16.5" customHeight="1" x14ac:dyDescent="0.25">
      <c r="A58" s="2284"/>
      <c r="B58" s="947" t="s">
        <v>1988</v>
      </c>
      <c r="C58" s="990" t="s">
        <v>67</v>
      </c>
      <c r="D58" s="997" t="s">
        <v>1942</v>
      </c>
      <c r="E58" s="135">
        <v>60</v>
      </c>
      <c r="F58" s="135">
        <v>60</v>
      </c>
      <c r="G58" s="135" t="s">
        <v>2439</v>
      </c>
      <c r="H58" s="985" t="s">
        <v>325</v>
      </c>
      <c r="I58" s="1010" t="s">
        <v>346</v>
      </c>
      <c r="J58" s="1010"/>
      <c r="K58" s="1013"/>
      <c r="L58" s="1013"/>
      <c r="M58" s="1013"/>
      <c r="N58" s="1013"/>
      <c r="O58" s="1013"/>
      <c r="P58" s="1013"/>
      <c r="Q58" s="988"/>
      <c r="R58" s="988"/>
      <c r="S58" s="988"/>
      <c r="T58" s="988"/>
      <c r="U58" s="1013">
        <v>12</v>
      </c>
      <c r="V58" s="1013">
        <v>12</v>
      </c>
      <c r="W58" s="1013">
        <v>12</v>
      </c>
      <c r="X58" s="1013">
        <v>12</v>
      </c>
      <c r="Y58" s="1013">
        <v>12</v>
      </c>
      <c r="Z58" s="988"/>
      <c r="AA58" s="988"/>
      <c r="AB58" s="988"/>
      <c r="AC58" s="988"/>
      <c r="AD58" s="988"/>
      <c r="AE58" s="988"/>
      <c r="AF58" s="988"/>
      <c r="AG58" s="988"/>
      <c r="AH58" s="988"/>
      <c r="AI58" s="988"/>
      <c r="AJ58" s="1011"/>
      <c r="AK58" s="982"/>
      <c r="AL58" s="982"/>
      <c r="AM58" s="988"/>
      <c r="AN58" s="988"/>
      <c r="AO58" s="988"/>
      <c r="AP58" s="988"/>
      <c r="AQ58" s="988"/>
      <c r="AR58" s="988"/>
      <c r="AS58" s="988"/>
      <c r="AT58" s="988"/>
      <c r="AU58" s="988"/>
      <c r="AV58" s="988"/>
      <c r="AW58" s="988"/>
      <c r="AX58" s="988"/>
      <c r="AY58" s="988"/>
      <c r="AZ58" s="988"/>
      <c r="BA58" s="988"/>
      <c r="BB58" s="988"/>
      <c r="BC58" s="988"/>
      <c r="BD58" s="988"/>
      <c r="BE58" s="988"/>
      <c r="BF58" s="988"/>
      <c r="BG58" s="981"/>
      <c r="BH58" s="981"/>
      <c r="BI58" s="981"/>
      <c r="BJ58" s="981"/>
    </row>
    <row r="59" spans="1:62" s="984" customFormat="1" ht="16.5" customHeight="1" x14ac:dyDescent="0.25">
      <c r="A59" s="2284"/>
      <c r="B59" s="947" t="s">
        <v>1988</v>
      </c>
      <c r="C59" s="990" t="s">
        <v>49</v>
      </c>
      <c r="D59" s="997" t="s">
        <v>858</v>
      </c>
      <c r="E59" s="135">
        <v>120</v>
      </c>
      <c r="F59" s="135">
        <v>120</v>
      </c>
      <c r="G59" s="135" t="s">
        <v>2004</v>
      </c>
      <c r="H59" s="968" t="s">
        <v>316</v>
      </c>
      <c r="I59" s="947" t="s">
        <v>209</v>
      </c>
      <c r="J59" s="947"/>
      <c r="K59" s="988">
        <v>24</v>
      </c>
      <c r="L59" s="988">
        <v>24</v>
      </c>
      <c r="M59" s="988">
        <v>24</v>
      </c>
      <c r="N59" s="988">
        <v>16</v>
      </c>
      <c r="O59" s="988">
        <v>16</v>
      </c>
      <c r="P59" s="988">
        <v>16</v>
      </c>
      <c r="Q59" s="988"/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/>
      <c r="AD59" s="988"/>
      <c r="AE59" s="988"/>
      <c r="AF59" s="988"/>
      <c r="AG59" s="988"/>
      <c r="AH59" s="988"/>
      <c r="AI59" s="988"/>
      <c r="AJ59" s="1011"/>
      <c r="AK59" s="982"/>
      <c r="AL59" s="982"/>
      <c r="AM59" s="988"/>
      <c r="AN59" s="988"/>
      <c r="AO59" s="988"/>
      <c r="AP59" s="988"/>
      <c r="AQ59" s="988"/>
      <c r="AR59" s="988"/>
      <c r="AS59" s="988"/>
      <c r="AT59" s="988"/>
      <c r="AU59" s="988"/>
      <c r="AV59" s="988"/>
      <c r="AW59" s="988"/>
      <c r="AX59" s="988"/>
      <c r="AY59" s="988"/>
      <c r="AZ59" s="988"/>
      <c r="BA59" s="988"/>
      <c r="BB59" s="988"/>
      <c r="BC59" s="988"/>
      <c r="BD59" s="988"/>
      <c r="BE59" s="988"/>
      <c r="BF59" s="988"/>
      <c r="BG59" s="981"/>
      <c r="BH59" s="981"/>
      <c r="BI59" s="981"/>
      <c r="BJ59" s="981"/>
    </row>
    <row r="60" spans="1:62" s="984" customFormat="1" ht="16.5" customHeight="1" x14ac:dyDescent="0.25">
      <c r="A60" s="2284"/>
      <c r="B60" s="947" t="s">
        <v>1988</v>
      </c>
      <c r="C60" s="990" t="s">
        <v>83</v>
      </c>
      <c r="D60" s="997" t="s">
        <v>247</v>
      </c>
      <c r="E60" s="135">
        <v>72</v>
      </c>
      <c r="F60" s="135">
        <v>72</v>
      </c>
      <c r="G60" s="135" t="s">
        <v>2004</v>
      </c>
      <c r="H60" s="968" t="s">
        <v>319</v>
      </c>
      <c r="I60" s="947" t="s">
        <v>257</v>
      </c>
      <c r="J60" s="947"/>
      <c r="K60" s="988"/>
      <c r="L60" s="988"/>
      <c r="M60" s="988"/>
      <c r="N60" s="988"/>
      <c r="O60" s="988"/>
      <c r="P60" s="988"/>
      <c r="Q60" s="988"/>
      <c r="R60" s="988"/>
      <c r="S60" s="988"/>
      <c r="T60" s="988"/>
      <c r="U60" s="988"/>
      <c r="V60" s="988"/>
      <c r="W60" s="988"/>
      <c r="X60" s="988"/>
      <c r="Y60" s="988"/>
      <c r="Z60" s="988">
        <v>16</v>
      </c>
      <c r="AA60" s="988">
        <v>16</v>
      </c>
      <c r="AB60" s="988">
        <v>16</v>
      </c>
      <c r="AC60" s="988">
        <v>16</v>
      </c>
      <c r="AD60" s="988">
        <v>8</v>
      </c>
      <c r="AE60" s="988"/>
      <c r="AF60" s="988"/>
      <c r="AG60" s="988"/>
      <c r="AH60" s="988"/>
      <c r="AI60" s="988"/>
      <c r="AJ60" s="1011"/>
      <c r="AK60" s="982"/>
      <c r="AL60" s="982"/>
      <c r="AM60" s="988"/>
      <c r="AN60" s="988"/>
      <c r="AO60" s="988"/>
      <c r="AP60" s="988"/>
      <c r="AQ60" s="988"/>
      <c r="AR60" s="988"/>
      <c r="AS60" s="988"/>
      <c r="AT60" s="988"/>
      <c r="AU60" s="988"/>
      <c r="AV60" s="988"/>
      <c r="AW60" s="988"/>
      <c r="AX60" s="988"/>
      <c r="AY60" s="988"/>
      <c r="AZ60" s="988"/>
      <c r="BA60" s="988"/>
      <c r="BB60" s="988"/>
      <c r="BC60" s="988"/>
      <c r="BD60" s="988"/>
      <c r="BE60" s="988"/>
      <c r="BF60" s="988"/>
      <c r="BG60" s="981"/>
      <c r="BH60" s="981"/>
      <c r="BI60" s="981"/>
      <c r="BJ60" s="981"/>
    </row>
    <row r="61" spans="1:62" s="984" customFormat="1" ht="16.5" customHeight="1" x14ac:dyDescent="0.25">
      <c r="A61" s="2284"/>
      <c r="B61" s="947" t="s">
        <v>1988</v>
      </c>
      <c r="C61" s="990" t="s">
        <v>88</v>
      </c>
      <c r="D61" s="997" t="s">
        <v>1933</v>
      </c>
      <c r="E61" s="135">
        <v>300</v>
      </c>
      <c r="F61" s="135">
        <v>150</v>
      </c>
      <c r="G61" s="135" t="s">
        <v>2004</v>
      </c>
      <c r="H61" s="968" t="s">
        <v>377</v>
      </c>
      <c r="I61" s="947" t="s">
        <v>847</v>
      </c>
      <c r="J61" s="947"/>
      <c r="K61" s="988"/>
      <c r="L61" s="988"/>
      <c r="M61" s="988"/>
      <c r="N61" s="988"/>
      <c r="O61" s="988"/>
      <c r="P61" s="988"/>
      <c r="Q61" s="988"/>
      <c r="R61" s="988"/>
      <c r="S61" s="988"/>
      <c r="T61" s="988"/>
      <c r="U61" s="988"/>
      <c r="V61" s="988">
        <v>24</v>
      </c>
      <c r="W61" s="988">
        <v>24</v>
      </c>
      <c r="X61" s="988">
        <v>24</v>
      </c>
      <c r="Y61" s="988">
        <v>24</v>
      </c>
      <c r="Z61" s="988">
        <v>24</v>
      </c>
      <c r="AA61" s="988">
        <v>30</v>
      </c>
      <c r="AB61" s="988"/>
      <c r="AC61" s="988"/>
      <c r="AD61" s="988"/>
      <c r="AE61" s="988"/>
      <c r="AF61" s="988"/>
      <c r="AG61" s="988"/>
      <c r="AH61" s="988"/>
      <c r="AI61" s="988"/>
      <c r="AJ61" s="1011"/>
      <c r="AK61" s="982"/>
      <c r="AL61" s="982"/>
      <c r="AM61" s="988"/>
      <c r="AN61" s="988"/>
      <c r="AO61" s="988"/>
      <c r="AP61" s="988"/>
      <c r="AQ61" s="988"/>
      <c r="AR61" s="988"/>
      <c r="AS61" s="988"/>
      <c r="AT61" s="988"/>
      <c r="AU61" s="988"/>
      <c r="AV61" s="988"/>
      <c r="AW61" s="988"/>
      <c r="AX61" s="988"/>
      <c r="AY61" s="988"/>
      <c r="AZ61" s="988"/>
      <c r="BA61" s="988"/>
      <c r="BB61" s="988"/>
      <c r="BC61" s="988"/>
      <c r="BD61" s="988"/>
      <c r="BE61" s="988"/>
      <c r="BF61" s="988"/>
      <c r="BG61" s="981"/>
      <c r="BH61" s="981"/>
      <c r="BI61" s="981"/>
      <c r="BJ61" s="981"/>
    </row>
    <row r="62" spans="1:62" s="984" customFormat="1" ht="16.5" customHeight="1" x14ac:dyDescent="0.25">
      <c r="A62" s="2284"/>
      <c r="B62" s="947" t="s">
        <v>1988</v>
      </c>
      <c r="C62" s="990" t="s">
        <v>88</v>
      </c>
      <c r="D62" s="997" t="s">
        <v>1933</v>
      </c>
      <c r="E62" s="135">
        <v>300</v>
      </c>
      <c r="F62" s="135">
        <v>150</v>
      </c>
      <c r="G62" s="135" t="s">
        <v>2004</v>
      </c>
      <c r="H62" s="968" t="s">
        <v>314</v>
      </c>
      <c r="I62" s="947" t="s">
        <v>211</v>
      </c>
      <c r="J62" s="947"/>
      <c r="K62" s="988"/>
      <c r="L62" s="988"/>
      <c r="M62" s="988"/>
      <c r="N62" s="988"/>
      <c r="O62" s="988"/>
      <c r="P62" s="988"/>
      <c r="Q62" s="988"/>
      <c r="R62" s="988"/>
      <c r="S62" s="988"/>
      <c r="T62" s="988"/>
      <c r="U62" s="988"/>
      <c r="V62" s="988"/>
      <c r="W62" s="988"/>
      <c r="X62" s="988"/>
      <c r="Y62" s="988"/>
      <c r="Z62" s="988"/>
      <c r="AA62" s="988"/>
      <c r="AB62" s="988">
        <v>24</v>
      </c>
      <c r="AC62" s="988">
        <v>24</v>
      </c>
      <c r="AD62" s="988">
        <v>24</v>
      </c>
      <c r="AE62" s="988">
        <v>48</v>
      </c>
      <c r="AF62" s="988">
        <v>30</v>
      </c>
      <c r="AG62" s="988"/>
      <c r="AH62" s="988"/>
      <c r="AI62" s="988"/>
      <c r="AJ62" s="1011"/>
      <c r="AK62" s="982"/>
      <c r="AL62" s="982"/>
      <c r="AM62" s="988"/>
      <c r="AN62" s="988"/>
      <c r="AO62" s="988"/>
      <c r="AP62" s="988"/>
      <c r="AQ62" s="988"/>
      <c r="AR62" s="988"/>
      <c r="AS62" s="988"/>
      <c r="AT62" s="988"/>
      <c r="AU62" s="988"/>
      <c r="AV62" s="988"/>
      <c r="AW62" s="988"/>
      <c r="AX62" s="988"/>
      <c r="AY62" s="988"/>
      <c r="AZ62" s="988"/>
      <c r="BA62" s="988"/>
      <c r="BB62" s="988"/>
      <c r="BC62" s="988"/>
      <c r="BD62" s="988"/>
      <c r="BE62" s="988"/>
      <c r="BF62" s="988"/>
      <c r="BG62" s="981"/>
      <c r="BH62" s="981"/>
      <c r="BI62" s="981"/>
      <c r="BJ62" s="981"/>
    </row>
    <row r="63" spans="1:62" s="984" customFormat="1" ht="16.5" customHeight="1" x14ac:dyDescent="0.25">
      <c r="A63" s="2284"/>
      <c r="B63" s="947" t="s">
        <v>1988</v>
      </c>
      <c r="C63" s="990" t="s">
        <v>72</v>
      </c>
      <c r="D63" s="997" t="s">
        <v>1937</v>
      </c>
      <c r="E63" s="135">
        <v>92</v>
      </c>
      <c r="F63" s="135">
        <v>92</v>
      </c>
      <c r="G63" s="135" t="s">
        <v>2004</v>
      </c>
      <c r="H63" s="968" t="s">
        <v>320</v>
      </c>
      <c r="I63" s="947" t="s">
        <v>249</v>
      </c>
      <c r="J63" s="947"/>
      <c r="K63" s="988"/>
      <c r="L63" s="988"/>
      <c r="M63" s="988"/>
      <c r="N63" s="988"/>
      <c r="O63" s="988"/>
      <c r="P63" s="988"/>
      <c r="Q63" s="988"/>
      <c r="R63" s="988"/>
      <c r="S63" s="988"/>
      <c r="T63" s="988"/>
      <c r="U63" s="988"/>
      <c r="V63" s="988"/>
      <c r="W63" s="988"/>
      <c r="X63" s="988"/>
      <c r="Y63" s="988"/>
      <c r="Z63" s="988"/>
      <c r="AA63" s="988"/>
      <c r="AB63" s="988"/>
      <c r="AC63" s="988"/>
      <c r="AD63" s="988"/>
      <c r="AE63" s="988"/>
      <c r="AF63" s="988"/>
      <c r="AG63" s="988"/>
      <c r="AH63" s="988"/>
      <c r="AI63" s="988"/>
      <c r="AJ63" s="1011"/>
      <c r="AK63" s="982"/>
      <c r="AL63" s="982"/>
      <c r="AM63" s="988">
        <v>16</v>
      </c>
      <c r="AN63" s="988">
        <v>16</v>
      </c>
      <c r="AO63" s="988">
        <v>16</v>
      </c>
      <c r="AP63" s="988">
        <v>16</v>
      </c>
      <c r="AQ63" s="988">
        <v>16</v>
      </c>
      <c r="AR63" s="988">
        <v>10</v>
      </c>
      <c r="AS63" s="988"/>
      <c r="AT63" s="988"/>
      <c r="AU63" s="988"/>
      <c r="AV63" s="988"/>
      <c r="AW63" s="988"/>
      <c r="AX63" s="988"/>
      <c r="AY63" s="988"/>
      <c r="AZ63" s="988"/>
      <c r="BA63" s="988"/>
      <c r="BB63" s="988"/>
      <c r="BC63" s="988"/>
      <c r="BD63" s="988"/>
      <c r="BE63" s="988"/>
      <c r="BF63" s="988"/>
      <c r="BG63" s="981"/>
      <c r="BH63" s="981"/>
      <c r="BI63" s="981"/>
      <c r="BJ63" s="981"/>
    </row>
    <row r="64" spans="1:62" s="954" customFormat="1" ht="17.25" customHeight="1" x14ac:dyDescent="0.25">
      <c r="A64" s="2284"/>
      <c r="B64" s="947" t="s">
        <v>1988</v>
      </c>
      <c r="C64" s="990" t="s">
        <v>61</v>
      </c>
      <c r="D64" s="997" t="s">
        <v>1935</v>
      </c>
      <c r="E64" s="135">
        <v>120</v>
      </c>
      <c r="F64" s="135">
        <v>120</v>
      </c>
      <c r="G64" s="135" t="s">
        <v>2004</v>
      </c>
      <c r="H64" s="968" t="s">
        <v>303</v>
      </c>
      <c r="I64" s="947" t="s">
        <v>181</v>
      </c>
      <c r="J64" s="947"/>
      <c r="K64" s="952"/>
      <c r="L64" s="952"/>
      <c r="M64" s="952"/>
      <c r="N64" s="965"/>
      <c r="O64" s="965"/>
      <c r="P64" s="965"/>
      <c r="Q64" s="965"/>
      <c r="R64" s="965"/>
      <c r="S64" s="965"/>
      <c r="T64" s="965"/>
      <c r="U64" s="965"/>
      <c r="V64" s="965"/>
      <c r="W64" s="965"/>
      <c r="X64" s="965"/>
      <c r="Y64" s="965"/>
      <c r="Z64" s="965"/>
      <c r="AA64" s="965"/>
      <c r="AB64" s="965"/>
      <c r="AC64" s="965"/>
      <c r="AD64" s="965"/>
      <c r="AE64" s="965"/>
      <c r="AF64" s="965"/>
      <c r="AG64" s="965"/>
      <c r="AH64" s="965"/>
      <c r="AI64" s="965"/>
      <c r="AJ64" s="1008"/>
      <c r="AK64" s="966"/>
      <c r="AL64" s="966"/>
      <c r="AM64" s="965">
        <v>24</v>
      </c>
      <c r="AN64" s="965">
        <v>24</v>
      </c>
      <c r="AO64" s="965">
        <v>24</v>
      </c>
      <c r="AP64" s="965">
        <v>24</v>
      </c>
      <c r="AQ64" s="965">
        <v>24</v>
      </c>
      <c r="AR64" s="965"/>
      <c r="AS64" s="965"/>
      <c r="AT64" s="965"/>
      <c r="AU64" s="965"/>
      <c r="AV64" s="965"/>
      <c r="AW64" s="965"/>
      <c r="AX64" s="965"/>
      <c r="AY64" s="965"/>
      <c r="AZ64" s="965"/>
      <c r="BA64" s="965"/>
      <c r="BB64" s="965"/>
      <c r="BC64" s="965"/>
      <c r="BD64" s="965"/>
      <c r="BE64" s="975"/>
      <c r="BF64" s="976"/>
      <c r="BG64" s="977"/>
      <c r="BH64" s="977"/>
      <c r="BI64" s="977"/>
      <c r="BJ64" s="977"/>
    </row>
    <row r="65" spans="1:62" s="954" customFormat="1" ht="17.25" customHeight="1" x14ac:dyDescent="0.25">
      <c r="A65" s="2284"/>
      <c r="B65" s="947" t="s">
        <v>1988</v>
      </c>
      <c r="C65" s="990" t="s">
        <v>32</v>
      </c>
      <c r="D65" s="997" t="s">
        <v>1943</v>
      </c>
      <c r="E65" s="135">
        <v>270</v>
      </c>
      <c r="F65" s="135">
        <v>270</v>
      </c>
      <c r="G65" s="135"/>
      <c r="H65" s="968"/>
      <c r="I65" s="947"/>
      <c r="J65" s="947"/>
      <c r="K65" s="952"/>
      <c r="L65" s="952"/>
      <c r="M65" s="952"/>
      <c r="N65" s="965"/>
      <c r="O65" s="965"/>
      <c r="P65" s="965"/>
      <c r="Q65" s="965"/>
      <c r="R65" s="965"/>
      <c r="S65" s="965"/>
      <c r="T65" s="965"/>
      <c r="U65" s="965"/>
      <c r="V65" s="965"/>
      <c r="W65" s="965"/>
      <c r="X65" s="965"/>
      <c r="Y65" s="965"/>
      <c r="Z65" s="965"/>
      <c r="AA65" s="965"/>
      <c r="AB65" s="965"/>
      <c r="AC65" s="965"/>
      <c r="AD65" s="965"/>
      <c r="AE65" s="965"/>
      <c r="AF65" s="965"/>
      <c r="AG65" s="965"/>
      <c r="AH65" s="965"/>
      <c r="AI65" s="965"/>
      <c r="AJ65" s="1008"/>
      <c r="AK65" s="966"/>
      <c r="AL65" s="966"/>
      <c r="AM65" s="965"/>
      <c r="AN65" s="965"/>
      <c r="AO65" s="965"/>
      <c r="AP65" s="965"/>
      <c r="AQ65" s="965"/>
      <c r="AR65" s="965"/>
      <c r="AS65" s="54" t="s">
        <v>3</v>
      </c>
      <c r="AT65" s="54" t="s">
        <v>3</v>
      </c>
      <c r="AU65" s="54" t="s">
        <v>3</v>
      </c>
      <c r="AV65" s="54" t="s">
        <v>3</v>
      </c>
      <c r="AW65" s="54" t="s">
        <v>3</v>
      </c>
      <c r="AX65" s="54" t="s">
        <v>3</v>
      </c>
      <c r="AY65" s="54" t="s">
        <v>3</v>
      </c>
      <c r="AZ65" s="54" t="s">
        <v>3</v>
      </c>
      <c r="BA65" s="54" t="s">
        <v>3</v>
      </c>
      <c r="BB65" s="54" t="s">
        <v>3</v>
      </c>
      <c r="BC65" s="49" t="s">
        <v>826</v>
      </c>
      <c r="BD65" s="49" t="s">
        <v>2</v>
      </c>
      <c r="BE65" s="49" t="s">
        <v>2</v>
      </c>
      <c r="BF65" s="976"/>
      <c r="BG65" s="977"/>
      <c r="BH65" s="977"/>
      <c r="BI65" s="977"/>
      <c r="BJ65" s="977"/>
    </row>
    <row r="66" spans="1:62" s="984" customFormat="1" ht="24" customHeight="1" x14ac:dyDescent="0.2">
      <c r="A66" s="2285"/>
      <c r="B66" s="978" t="s">
        <v>1989</v>
      </c>
      <c r="C66" s="979"/>
      <c r="D66" s="979" t="s">
        <v>843</v>
      </c>
      <c r="E66" s="979">
        <f>SUM(E54:E65)</f>
        <v>1589</v>
      </c>
      <c r="F66" s="979"/>
      <c r="G66" s="979"/>
      <c r="H66" s="980"/>
      <c r="I66" s="980"/>
      <c r="J66" s="980"/>
      <c r="K66" s="981"/>
      <c r="L66" s="981">
        <f t="shared" ref="L66:AG66" si="9">SUM(L64:L65)</f>
        <v>0</v>
      </c>
      <c r="M66" s="981">
        <f t="shared" si="9"/>
        <v>0</v>
      </c>
      <c r="N66" s="981">
        <f t="shared" si="9"/>
        <v>0</v>
      </c>
      <c r="O66" s="981">
        <f t="shared" si="9"/>
        <v>0</v>
      </c>
      <c r="P66" s="981">
        <f t="shared" si="9"/>
        <v>0</v>
      </c>
      <c r="Q66" s="981">
        <f t="shared" si="9"/>
        <v>0</v>
      </c>
      <c r="R66" s="981">
        <f t="shared" si="9"/>
        <v>0</v>
      </c>
      <c r="S66" s="981">
        <f t="shared" si="9"/>
        <v>0</v>
      </c>
      <c r="T66" s="981">
        <f t="shared" si="9"/>
        <v>0</v>
      </c>
      <c r="U66" s="981">
        <f t="shared" si="9"/>
        <v>0</v>
      </c>
      <c r="V66" s="981">
        <f t="shared" si="9"/>
        <v>0</v>
      </c>
      <c r="W66" s="981">
        <f t="shared" si="9"/>
        <v>0</v>
      </c>
      <c r="X66" s="981">
        <f t="shared" si="9"/>
        <v>0</v>
      </c>
      <c r="Y66" s="981">
        <f t="shared" si="9"/>
        <v>0</v>
      </c>
      <c r="Z66" s="981">
        <f t="shared" si="9"/>
        <v>0</v>
      </c>
      <c r="AA66" s="981">
        <f t="shared" si="9"/>
        <v>0</v>
      </c>
      <c r="AB66" s="981">
        <f t="shared" si="9"/>
        <v>0</v>
      </c>
      <c r="AC66" s="981">
        <f t="shared" si="9"/>
        <v>0</v>
      </c>
      <c r="AD66" s="981">
        <f t="shared" si="9"/>
        <v>0</v>
      </c>
      <c r="AE66" s="981">
        <f t="shared" si="9"/>
        <v>0</v>
      </c>
      <c r="AF66" s="981">
        <f t="shared" si="9"/>
        <v>0</v>
      </c>
      <c r="AG66" s="982">
        <f t="shared" si="9"/>
        <v>0</v>
      </c>
      <c r="AH66" s="982"/>
      <c r="AI66" s="982"/>
      <c r="AJ66" s="982">
        <f>SUM(AJ64:AJ65)</f>
        <v>0</v>
      </c>
      <c r="AK66" s="982"/>
      <c r="AL66" s="982"/>
      <c r="AM66" s="983">
        <f t="shared" ref="AM66:BJ66" si="10">SUM(AM64:AM65)</f>
        <v>24</v>
      </c>
      <c r="AN66" s="981">
        <f t="shared" si="10"/>
        <v>24</v>
      </c>
      <c r="AO66" s="981">
        <f t="shared" si="10"/>
        <v>24</v>
      </c>
      <c r="AP66" s="981">
        <f t="shared" si="10"/>
        <v>24</v>
      </c>
      <c r="AQ66" s="981">
        <f t="shared" si="10"/>
        <v>24</v>
      </c>
      <c r="AR66" s="981">
        <f t="shared" si="10"/>
        <v>0</v>
      </c>
      <c r="AS66" s="981">
        <f t="shared" si="10"/>
        <v>0</v>
      </c>
      <c r="AT66" s="981">
        <f t="shared" si="10"/>
        <v>0</v>
      </c>
      <c r="AU66" s="981">
        <f t="shared" si="10"/>
        <v>0</v>
      </c>
      <c r="AV66" s="981">
        <f t="shared" si="10"/>
        <v>0</v>
      </c>
      <c r="AW66" s="981">
        <f t="shared" si="10"/>
        <v>0</v>
      </c>
      <c r="AX66" s="981">
        <f t="shared" si="10"/>
        <v>0</v>
      </c>
      <c r="AY66" s="981">
        <f t="shared" si="10"/>
        <v>0</v>
      </c>
      <c r="AZ66" s="981">
        <f t="shared" si="10"/>
        <v>0</v>
      </c>
      <c r="BA66" s="981">
        <f t="shared" si="10"/>
        <v>0</v>
      </c>
      <c r="BB66" s="981">
        <f t="shared" si="10"/>
        <v>0</v>
      </c>
      <c r="BC66" s="981">
        <f t="shared" si="10"/>
        <v>0</v>
      </c>
      <c r="BD66" s="981">
        <f t="shared" si="10"/>
        <v>0</v>
      </c>
      <c r="BE66" s="981">
        <f t="shared" si="10"/>
        <v>0</v>
      </c>
      <c r="BF66" s="981">
        <f t="shared" si="10"/>
        <v>0</v>
      </c>
      <c r="BG66" s="981">
        <f t="shared" si="10"/>
        <v>0</v>
      </c>
      <c r="BH66" s="981">
        <f t="shared" si="10"/>
        <v>0</v>
      </c>
      <c r="BI66" s="981">
        <f t="shared" si="10"/>
        <v>0</v>
      </c>
      <c r="BJ66" s="981">
        <f t="shared" si="10"/>
        <v>0</v>
      </c>
    </row>
    <row r="67" spans="1:62" s="984" customFormat="1" ht="16.5" customHeight="1" x14ac:dyDescent="0.25">
      <c r="A67" s="2283">
        <v>9</v>
      </c>
      <c r="B67" s="986" t="s">
        <v>1990</v>
      </c>
      <c r="C67" s="990" t="s">
        <v>92</v>
      </c>
      <c r="D67" s="997" t="s">
        <v>255</v>
      </c>
      <c r="E67" s="135">
        <v>30</v>
      </c>
      <c r="F67" s="135">
        <v>30</v>
      </c>
      <c r="G67" s="135"/>
      <c r="H67" s="968" t="s">
        <v>314</v>
      </c>
      <c r="I67" s="947" t="s">
        <v>211</v>
      </c>
      <c r="J67" s="947"/>
      <c r="K67" s="988"/>
      <c r="L67" s="988"/>
      <c r="M67" s="988"/>
      <c r="N67" s="988"/>
      <c r="O67" s="988"/>
      <c r="P67" s="988"/>
      <c r="Q67" s="988"/>
      <c r="R67" s="988"/>
      <c r="S67" s="988"/>
      <c r="T67" s="988"/>
      <c r="U67" s="988"/>
      <c r="V67" s="988"/>
      <c r="W67" s="988"/>
      <c r="X67" s="988"/>
      <c r="Y67" s="988"/>
      <c r="Z67" s="988"/>
      <c r="AA67" s="988">
        <v>30</v>
      </c>
      <c r="AB67" s="988"/>
      <c r="AC67" s="988"/>
      <c r="AD67" s="988"/>
      <c r="AE67" s="988"/>
      <c r="AF67" s="988"/>
      <c r="AG67" s="988"/>
      <c r="AH67" s="988"/>
      <c r="AI67" s="988"/>
      <c r="AJ67" s="982"/>
      <c r="AK67" s="982"/>
      <c r="AL67" s="982"/>
      <c r="AM67" s="988"/>
      <c r="AN67" s="988"/>
      <c r="AO67" s="988"/>
      <c r="AP67" s="988"/>
      <c r="AQ67" s="988"/>
      <c r="AR67" s="988"/>
      <c r="AS67" s="988">
        <v>30</v>
      </c>
      <c r="AT67" s="988"/>
      <c r="AU67" s="988"/>
      <c r="AV67" s="988"/>
      <c r="AW67" s="988"/>
      <c r="AX67" s="988"/>
      <c r="AY67" s="988"/>
      <c r="AZ67" s="988"/>
      <c r="BA67" s="988"/>
      <c r="BB67" s="988"/>
      <c r="BC67" s="988"/>
      <c r="BD67" s="988"/>
      <c r="BE67" s="988"/>
      <c r="BF67" s="988"/>
      <c r="BG67" s="981"/>
      <c r="BH67" s="981"/>
      <c r="BI67" s="981"/>
      <c r="BJ67" s="981"/>
    </row>
    <row r="68" spans="1:62" s="984" customFormat="1" ht="16.5" customHeight="1" x14ac:dyDescent="0.25">
      <c r="A68" s="2284"/>
      <c r="B68" s="986" t="s">
        <v>1990</v>
      </c>
      <c r="C68" s="990" t="s">
        <v>68</v>
      </c>
      <c r="D68" s="997" t="s">
        <v>245</v>
      </c>
      <c r="E68" s="135">
        <v>180</v>
      </c>
      <c r="F68" s="135">
        <v>180</v>
      </c>
      <c r="G68" s="135" t="s">
        <v>2004</v>
      </c>
      <c r="H68" s="968" t="s">
        <v>308</v>
      </c>
      <c r="I68" s="947" t="s">
        <v>178</v>
      </c>
      <c r="J68" s="947"/>
      <c r="K68" s="988"/>
      <c r="L68" s="988"/>
      <c r="M68" s="988"/>
      <c r="N68" s="988"/>
      <c r="O68" s="988"/>
      <c r="P68" s="988"/>
      <c r="Q68" s="988"/>
      <c r="R68" s="988"/>
      <c r="S68" s="988"/>
      <c r="T68" s="988"/>
      <c r="U68" s="988"/>
      <c r="V68" s="988"/>
      <c r="W68" s="988"/>
      <c r="X68" s="988"/>
      <c r="Y68" s="988"/>
      <c r="Z68" s="988"/>
      <c r="AA68" s="988"/>
      <c r="AB68" s="988">
        <v>24</v>
      </c>
      <c r="AC68" s="988">
        <v>24</v>
      </c>
      <c r="AD68" s="988">
        <v>24</v>
      </c>
      <c r="AE68" s="988">
        <v>24</v>
      </c>
      <c r="AF68" s="988"/>
      <c r="AG68" s="988"/>
      <c r="AH68" s="988"/>
      <c r="AI68" s="988"/>
      <c r="AJ68" s="982"/>
      <c r="AK68" s="982"/>
      <c r="AL68" s="982"/>
      <c r="AM68" s="988"/>
      <c r="AN68" s="988"/>
      <c r="AO68" s="988"/>
      <c r="AP68" s="988"/>
      <c r="AQ68" s="988"/>
      <c r="AR68" s="988"/>
      <c r="AS68" s="988"/>
      <c r="AT68" s="988"/>
      <c r="AU68" s="988"/>
      <c r="AV68" s="988"/>
      <c r="AW68" s="988"/>
      <c r="AX68" s="988"/>
      <c r="AY68" s="988"/>
      <c r="AZ68" s="988"/>
      <c r="BA68" s="988"/>
      <c r="BB68" s="988"/>
      <c r="BC68" s="988">
        <v>24</v>
      </c>
      <c r="BD68" s="988">
        <v>24</v>
      </c>
      <c r="BE68" s="988">
        <v>24</v>
      </c>
      <c r="BF68" s="988">
        <v>12</v>
      </c>
      <c r="BG68" s="981"/>
      <c r="BH68" s="981"/>
      <c r="BI68" s="981"/>
      <c r="BJ68" s="981"/>
    </row>
    <row r="69" spans="1:62" s="984" customFormat="1" ht="16.5" customHeight="1" x14ac:dyDescent="0.25">
      <c r="A69" s="2284"/>
      <c r="B69" s="986" t="s">
        <v>1990</v>
      </c>
      <c r="C69" s="990" t="s">
        <v>51</v>
      </c>
      <c r="D69" s="997" t="s">
        <v>246</v>
      </c>
      <c r="E69" s="135">
        <v>120</v>
      </c>
      <c r="F69" s="135">
        <v>60</v>
      </c>
      <c r="G69" s="135"/>
      <c r="H69" s="968" t="s">
        <v>377</v>
      </c>
      <c r="I69" s="947" t="s">
        <v>847</v>
      </c>
      <c r="J69" s="947"/>
      <c r="K69" s="988"/>
      <c r="L69" s="988"/>
      <c r="M69" s="988"/>
      <c r="N69" s="988"/>
      <c r="O69" s="988"/>
      <c r="P69" s="988"/>
      <c r="Q69" s="988">
        <v>24</v>
      </c>
      <c r="R69" s="988">
        <v>16</v>
      </c>
      <c r="S69" s="988">
        <v>20</v>
      </c>
      <c r="T69" s="988"/>
      <c r="U69" s="988"/>
      <c r="V69" s="988"/>
      <c r="W69" s="988"/>
      <c r="X69" s="988"/>
      <c r="Y69" s="988"/>
      <c r="Z69" s="988"/>
      <c r="AA69" s="988"/>
      <c r="AB69" s="988"/>
      <c r="AC69" s="988"/>
      <c r="AD69" s="988"/>
      <c r="AE69" s="988"/>
      <c r="AF69" s="988"/>
      <c r="AG69" s="988"/>
      <c r="AH69" s="988"/>
      <c r="AI69" s="988"/>
      <c r="AJ69" s="982"/>
      <c r="AK69" s="982"/>
      <c r="AL69" s="982"/>
      <c r="AM69" s="988"/>
      <c r="AN69" s="988"/>
      <c r="AO69" s="988"/>
      <c r="AP69" s="988"/>
      <c r="AQ69" s="988"/>
      <c r="AR69" s="988"/>
      <c r="AS69" s="988"/>
      <c r="AT69" s="988"/>
      <c r="AU69" s="988"/>
      <c r="AV69" s="988"/>
      <c r="AW69" s="988"/>
      <c r="AX69" s="988"/>
      <c r="AY69" s="988"/>
      <c r="AZ69" s="988"/>
      <c r="BA69" s="988"/>
      <c r="BB69" s="988"/>
      <c r="BC69" s="988"/>
      <c r="BD69" s="988"/>
      <c r="BE69" s="988"/>
      <c r="BF69" s="988"/>
      <c r="BG69" s="981"/>
      <c r="BH69" s="981"/>
      <c r="BI69" s="981"/>
      <c r="BJ69" s="981"/>
    </row>
    <row r="70" spans="1:62" s="984" customFormat="1" ht="16.5" customHeight="1" x14ac:dyDescent="0.25">
      <c r="A70" s="2284"/>
      <c r="B70" s="986" t="s">
        <v>1990</v>
      </c>
      <c r="C70" s="990" t="s">
        <v>51</v>
      </c>
      <c r="D70" s="997" t="s">
        <v>246</v>
      </c>
      <c r="E70" s="135">
        <v>120</v>
      </c>
      <c r="F70" s="135">
        <v>60</v>
      </c>
      <c r="G70" s="135"/>
      <c r="H70" s="968" t="s">
        <v>311</v>
      </c>
      <c r="I70" s="1614" t="s">
        <v>195</v>
      </c>
      <c r="J70" s="947"/>
      <c r="K70" s="988"/>
      <c r="L70" s="988"/>
      <c r="M70" s="988"/>
      <c r="N70" s="988"/>
      <c r="O70" s="988"/>
      <c r="P70" s="988"/>
      <c r="Q70" s="988"/>
      <c r="R70" s="988"/>
      <c r="S70" s="988">
        <v>20</v>
      </c>
      <c r="T70" s="988">
        <v>20</v>
      </c>
      <c r="U70" s="988">
        <v>20</v>
      </c>
      <c r="V70" s="988"/>
      <c r="W70" s="988"/>
      <c r="X70" s="988"/>
      <c r="Y70" s="988"/>
      <c r="Z70" s="988"/>
      <c r="AA70" s="988"/>
      <c r="AB70" s="988"/>
      <c r="AC70" s="988"/>
      <c r="AD70" s="988"/>
      <c r="AE70" s="988"/>
      <c r="AF70" s="988"/>
      <c r="AG70" s="988"/>
      <c r="AH70" s="988"/>
      <c r="AI70" s="988"/>
      <c r="AJ70" s="982"/>
      <c r="AK70" s="982"/>
      <c r="AL70" s="982"/>
      <c r="AM70" s="988"/>
      <c r="AN70" s="988"/>
      <c r="AO70" s="988"/>
      <c r="AP70" s="988"/>
      <c r="AQ70" s="988"/>
      <c r="AR70" s="988"/>
      <c r="AS70" s="988"/>
      <c r="AT70" s="988"/>
      <c r="AU70" s="988"/>
      <c r="AV70" s="988"/>
      <c r="AW70" s="988"/>
      <c r="AX70" s="988"/>
      <c r="AY70" s="988"/>
      <c r="AZ70" s="988"/>
      <c r="BA70" s="988"/>
      <c r="BB70" s="988"/>
      <c r="BC70" s="988"/>
      <c r="BD70" s="988"/>
      <c r="BE70" s="988"/>
      <c r="BF70" s="988"/>
      <c r="BG70" s="981"/>
      <c r="BH70" s="981"/>
      <c r="BI70" s="981"/>
      <c r="BJ70" s="981"/>
    </row>
    <row r="71" spans="1:62" s="984" customFormat="1" ht="16.5" customHeight="1" x14ac:dyDescent="0.25">
      <c r="A71" s="2284"/>
      <c r="B71" s="986" t="s">
        <v>1990</v>
      </c>
      <c r="C71" s="990" t="s">
        <v>83</v>
      </c>
      <c r="D71" s="997" t="s">
        <v>247</v>
      </c>
      <c r="E71" s="135">
        <v>120</v>
      </c>
      <c r="F71" s="135">
        <v>60</v>
      </c>
      <c r="G71" s="135"/>
      <c r="H71" s="968" t="s">
        <v>311</v>
      </c>
      <c r="I71" s="947" t="s">
        <v>195</v>
      </c>
      <c r="J71" s="947"/>
      <c r="K71" s="988"/>
      <c r="L71" s="988"/>
      <c r="M71" s="988"/>
      <c r="N71" s="988"/>
      <c r="O71" s="988"/>
      <c r="P71" s="988"/>
      <c r="Q71" s="988"/>
      <c r="R71" s="988"/>
      <c r="S71" s="988"/>
      <c r="T71" s="988"/>
      <c r="U71" s="988"/>
      <c r="V71" s="988">
        <v>20</v>
      </c>
      <c r="W71" s="988">
        <v>20</v>
      </c>
      <c r="X71" s="988">
        <v>20</v>
      </c>
      <c r="Y71" s="988"/>
      <c r="Z71" s="988"/>
      <c r="AA71" s="988"/>
      <c r="AB71" s="988"/>
      <c r="AC71" s="988"/>
      <c r="AD71" s="988"/>
      <c r="AE71" s="988"/>
      <c r="AF71" s="988"/>
      <c r="AG71" s="988"/>
      <c r="AH71" s="988"/>
      <c r="AI71" s="988"/>
      <c r="AJ71" s="982"/>
      <c r="AK71" s="982"/>
      <c r="AL71" s="982"/>
      <c r="AM71" s="988"/>
      <c r="AN71" s="988"/>
      <c r="AO71" s="988"/>
      <c r="AP71" s="988"/>
      <c r="AQ71" s="988"/>
      <c r="AR71" s="988"/>
      <c r="AS71" s="988"/>
      <c r="AT71" s="988"/>
      <c r="AU71" s="988"/>
      <c r="AV71" s="988"/>
      <c r="AW71" s="988"/>
      <c r="AX71" s="988"/>
      <c r="AY71" s="988"/>
      <c r="AZ71" s="988"/>
      <c r="BA71" s="988"/>
      <c r="BB71" s="988"/>
      <c r="BC71" s="988"/>
      <c r="BD71" s="988"/>
      <c r="BE71" s="988"/>
      <c r="BF71" s="988"/>
      <c r="BG71" s="981"/>
      <c r="BH71" s="981"/>
      <c r="BI71" s="981"/>
      <c r="BJ71" s="981"/>
    </row>
    <row r="72" spans="1:62" s="984" customFormat="1" ht="16.5" customHeight="1" x14ac:dyDescent="0.25">
      <c r="A72" s="2284"/>
      <c r="B72" s="986" t="s">
        <v>1990</v>
      </c>
      <c r="C72" s="990" t="s">
        <v>83</v>
      </c>
      <c r="D72" s="997" t="s">
        <v>247</v>
      </c>
      <c r="E72" s="135">
        <v>120</v>
      </c>
      <c r="F72" s="135">
        <v>60</v>
      </c>
      <c r="G72" s="135"/>
      <c r="H72" s="968" t="s">
        <v>319</v>
      </c>
      <c r="I72" s="947" t="s">
        <v>257</v>
      </c>
      <c r="J72" s="947"/>
      <c r="K72" s="988"/>
      <c r="L72" s="988"/>
      <c r="M72" s="988"/>
      <c r="N72" s="988"/>
      <c r="O72" s="988"/>
      <c r="P72" s="988"/>
      <c r="Q72" s="988"/>
      <c r="R72" s="988"/>
      <c r="S72" s="988"/>
      <c r="T72" s="988"/>
      <c r="U72" s="988"/>
      <c r="V72" s="988"/>
      <c r="W72" s="988"/>
      <c r="X72" s="988"/>
      <c r="Y72" s="988">
        <v>20</v>
      </c>
      <c r="Z72" s="988">
        <v>20</v>
      </c>
      <c r="AA72" s="988">
        <v>20</v>
      </c>
      <c r="AB72" s="988"/>
      <c r="AC72" s="988"/>
      <c r="AD72" s="988"/>
      <c r="AE72" s="988"/>
      <c r="AF72" s="988"/>
      <c r="AG72" s="988"/>
      <c r="AH72" s="988"/>
      <c r="AI72" s="988"/>
      <c r="AJ72" s="982"/>
      <c r="AK72" s="982"/>
      <c r="AL72" s="982"/>
      <c r="AM72" s="988"/>
      <c r="AN72" s="988"/>
      <c r="AO72" s="988"/>
      <c r="AP72" s="988"/>
      <c r="AQ72" s="988"/>
      <c r="AR72" s="988"/>
      <c r="AS72" s="988"/>
      <c r="AT72" s="988"/>
      <c r="AU72" s="988"/>
      <c r="AV72" s="988"/>
      <c r="AW72" s="988"/>
      <c r="AX72" s="988"/>
      <c r="AY72" s="988"/>
      <c r="AZ72" s="988"/>
      <c r="BA72" s="988"/>
      <c r="BB72" s="988"/>
      <c r="BC72" s="988"/>
      <c r="BD72" s="988"/>
      <c r="BE72" s="988"/>
      <c r="BF72" s="988"/>
      <c r="BG72" s="981"/>
      <c r="BH72" s="981"/>
      <c r="BI72" s="981"/>
      <c r="BJ72" s="981"/>
    </row>
    <row r="73" spans="1:62" s="984" customFormat="1" ht="16.5" customHeight="1" x14ac:dyDescent="0.25">
      <c r="A73" s="2284"/>
      <c r="B73" s="986" t="s">
        <v>1990</v>
      </c>
      <c r="C73" s="990" t="s">
        <v>88</v>
      </c>
      <c r="D73" s="997" t="s">
        <v>1933</v>
      </c>
      <c r="E73" s="135">
        <v>228</v>
      </c>
      <c r="F73" s="135">
        <v>228</v>
      </c>
      <c r="G73" s="135" t="s">
        <v>2004</v>
      </c>
      <c r="H73" s="968" t="s">
        <v>377</v>
      </c>
      <c r="I73" s="947" t="s">
        <v>847</v>
      </c>
      <c r="J73" s="947"/>
      <c r="K73" s="988">
        <v>40</v>
      </c>
      <c r="L73" s="988">
        <v>40</v>
      </c>
      <c r="M73" s="988">
        <v>40</v>
      </c>
      <c r="N73" s="988">
        <v>32</v>
      </c>
      <c r="O73" s="988">
        <v>32</v>
      </c>
      <c r="P73" s="988">
        <v>44</v>
      </c>
      <c r="Q73" s="988"/>
      <c r="R73" s="988"/>
      <c r="S73" s="988"/>
      <c r="T73" s="988"/>
      <c r="U73" s="988"/>
      <c r="V73" s="988"/>
      <c r="W73" s="988"/>
      <c r="X73" s="988"/>
      <c r="Y73" s="988"/>
      <c r="Z73" s="988"/>
      <c r="AA73" s="988"/>
      <c r="AB73" s="988"/>
      <c r="AC73" s="988"/>
      <c r="AD73" s="988"/>
      <c r="AE73" s="988"/>
      <c r="AF73" s="988"/>
      <c r="AG73" s="988"/>
      <c r="AH73" s="988"/>
      <c r="AI73" s="988"/>
      <c r="AJ73" s="982"/>
      <c r="AK73" s="982"/>
      <c r="AL73" s="982"/>
      <c r="AM73" s="988"/>
      <c r="AN73" s="988"/>
      <c r="AO73" s="988"/>
      <c r="AP73" s="988"/>
      <c r="AQ73" s="988"/>
      <c r="AR73" s="988"/>
      <c r="AS73" s="988"/>
      <c r="AT73" s="988"/>
      <c r="AU73" s="988"/>
      <c r="AV73" s="988"/>
      <c r="AW73" s="988"/>
      <c r="AX73" s="988"/>
      <c r="AY73" s="988"/>
      <c r="AZ73" s="988"/>
      <c r="BA73" s="988"/>
      <c r="BB73" s="988"/>
      <c r="BC73" s="988"/>
      <c r="BD73" s="988"/>
      <c r="BE73" s="988"/>
      <c r="BF73" s="988"/>
      <c r="BG73" s="981"/>
      <c r="BH73" s="981"/>
      <c r="BI73" s="981"/>
      <c r="BJ73" s="981"/>
    </row>
    <row r="74" spans="1:62" s="984" customFormat="1" ht="16.5" customHeight="1" x14ac:dyDescent="0.25">
      <c r="A74" s="2284"/>
      <c r="B74" s="986" t="s">
        <v>1990</v>
      </c>
      <c r="C74" s="990" t="s">
        <v>72</v>
      </c>
      <c r="D74" s="997" t="s">
        <v>1937</v>
      </c>
      <c r="E74" s="135">
        <v>28</v>
      </c>
      <c r="F74" s="135">
        <v>28</v>
      </c>
      <c r="G74" s="135" t="s">
        <v>2004</v>
      </c>
      <c r="H74" s="968" t="s">
        <v>320</v>
      </c>
      <c r="I74" s="947" t="s">
        <v>249</v>
      </c>
      <c r="J74" s="947"/>
      <c r="K74" s="988"/>
      <c r="L74" s="988"/>
      <c r="M74" s="988"/>
      <c r="N74" s="988"/>
      <c r="O74" s="988"/>
      <c r="P74" s="988"/>
      <c r="Q74" s="988"/>
      <c r="R74" s="988"/>
      <c r="S74" s="988"/>
      <c r="T74" s="988"/>
      <c r="U74" s="988"/>
      <c r="V74" s="988"/>
      <c r="W74" s="988"/>
      <c r="X74" s="988"/>
      <c r="Y74" s="988"/>
      <c r="Z74" s="988"/>
      <c r="AA74" s="988"/>
      <c r="AB74" s="988"/>
      <c r="AC74" s="988"/>
      <c r="AD74" s="988"/>
      <c r="AE74" s="988"/>
      <c r="AF74" s="988"/>
      <c r="AG74" s="988"/>
      <c r="AH74" s="988"/>
      <c r="AI74" s="988"/>
      <c r="AJ74" s="982"/>
      <c r="AK74" s="982"/>
      <c r="AL74" s="982"/>
      <c r="AM74" s="988"/>
      <c r="AN74" s="988"/>
      <c r="AO74" s="988"/>
      <c r="AP74" s="988"/>
      <c r="AQ74" s="988"/>
      <c r="AR74" s="988"/>
      <c r="AS74" s="988"/>
      <c r="AT74" s="988"/>
      <c r="AU74" s="988"/>
      <c r="AV74" s="988"/>
      <c r="AW74" s="988"/>
      <c r="AX74" s="988"/>
      <c r="AY74" s="988"/>
      <c r="AZ74" s="988"/>
      <c r="BA74" s="988"/>
      <c r="BB74" s="988">
        <v>28</v>
      </c>
      <c r="BC74" s="988"/>
      <c r="BD74" s="988"/>
      <c r="BE74" s="988"/>
      <c r="BF74" s="988"/>
      <c r="BG74" s="981"/>
      <c r="BH74" s="981"/>
      <c r="BI74" s="981"/>
      <c r="BJ74" s="981"/>
    </row>
    <row r="75" spans="1:62" s="954" customFormat="1" ht="17.25" customHeight="1" x14ac:dyDescent="0.25">
      <c r="A75" s="2284"/>
      <c r="B75" s="986" t="s">
        <v>1990</v>
      </c>
      <c r="C75" s="990" t="s">
        <v>56</v>
      </c>
      <c r="D75" s="997" t="s">
        <v>1934</v>
      </c>
      <c r="E75" s="135">
        <v>60</v>
      </c>
      <c r="F75" s="135">
        <v>60</v>
      </c>
      <c r="G75" s="135" t="s">
        <v>2004</v>
      </c>
      <c r="H75" s="968" t="s">
        <v>316</v>
      </c>
      <c r="I75" s="947" t="s">
        <v>209</v>
      </c>
      <c r="J75" s="947"/>
      <c r="K75" s="952"/>
      <c r="L75" s="952"/>
      <c r="M75" s="952"/>
      <c r="N75" s="965"/>
      <c r="O75" s="965"/>
      <c r="P75" s="965"/>
      <c r="Q75" s="965"/>
      <c r="R75" s="965"/>
      <c r="S75" s="965"/>
      <c r="T75" s="965"/>
      <c r="U75" s="965"/>
      <c r="V75" s="965"/>
      <c r="W75" s="965"/>
      <c r="X75" s="965"/>
      <c r="Y75" s="965"/>
      <c r="Z75" s="965"/>
      <c r="AA75" s="965"/>
      <c r="AB75" s="965"/>
      <c r="AC75" s="965"/>
      <c r="AD75" s="965"/>
      <c r="AE75" s="965"/>
      <c r="AF75" s="965"/>
      <c r="AG75" s="965"/>
      <c r="AH75" s="965"/>
      <c r="AI75" s="965"/>
      <c r="AJ75" s="966"/>
      <c r="AK75" s="966"/>
      <c r="AL75" s="966"/>
      <c r="AM75" s="965"/>
      <c r="AN75" s="965"/>
      <c r="AO75" s="965"/>
      <c r="AP75" s="965"/>
      <c r="AQ75" s="965"/>
      <c r="AR75" s="965"/>
      <c r="AS75" s="965"/>
      <c r="AT75" s="965"/>
      <c r="AU75" s="965"/>
      <c r="AV75" s="965">
        <v>12</v>
      </c>
      <c r="AW75" s="965">
        <v>24</v>
      </c>
      <c r="AX75" s="965">
        <v>24</v>
      </c>
      <c r="AY75" s="965"/>
      <c r="AZ75" s="965"/>
      <c r="BA75" s="965"/>
      <c r="BB75" s="965"/>
      <c r="BC75" s="965"/>
      <c r="BD75" s="965"/>
      <c r="BE75" s="975"/>
      <c r="BF75" s="976"/>
      <c r="BG75" s="977"/>
      <c r="BH75" s="977"/>
      <c r="BI75" s="977"/>
      <c r="BJ75" s="977"/>
    </row>
    <row r="76" spans="1:62" s="954" customFormat="1" ht="17.25" customHeight="1" x14ac:dyDescent="0.25">
      <c r="A76" s="2284"/>
      <c r="B76" s="986" t="s">
        <v>1990</v>
      </c>
      <c r="C76" s="990" t="s">
        <v>54</v>
      </c>
      <c r="D76" s="997" t="s">
        <v>1938</v>
      </c>
      <c r="E76" s="135">
        <v>180</v>
      </c>
      <c r="F76" s="135">
        <v>180</v>
      </c>
      <c r="G76" s="135" t="s">
        <v>2004</v>
      </c>
      <c r="H76" s="968" t="s">
        <v>317</v>
      </c>
      <c r="I76" s="947" t="s">
        <v>184</v>
      </c>
      <c r="J76" s="947"/>
      <c r="K76" s="952"/>
      <c r="L76" s="952"/>
      <c r="M76" s="952"/>
      <c r="N76" s="965"/>
      <c r="O76" s="965"/>
      <c r="P76" s="965"/>
      <c r="Q76" s="965"/>
      <c r="R76" s="965"/>
      <c r="S76" s="965"/>
      <c r="T76" s="965"/>
      <c r="U76" s="965"/>
      <c r="V76" s="965"/>
      <c r="W76" s="965"/>
      <c r="X76" s="965"/>
      <c r="Y76" s="965"/>
      <c r="Z76" s="965"/>
      <c r="AA76" s="965"/>
      <c r="AB76" s="965"/>
      <c r="AC76" s="965"/>
      <c r="AD76" s="965"/>
      <c r="AE76" s="965"/>
      <c r="AF76" s="965"/>
      <c r="AG76" s="965"/>
      <c r="AH76" s="965"/>
      <c r="AI76" s="965"/>
      <c r="AJ76" s="966"/>
      <c r="AK76" s="966"/>
      <c r="AL76" s="966"/>
      <c r="AM76" s="965"/>
      <c r="AN76" s="965"/>
      <c r="AO76" s="965"/>
      <c r="AP76" s="965"/>
      <c r="AQ76" s="988"/>
      <c r="AR76" s="988"/>
      <c r="AS76" s="988"/>
      <c r="AT76" s="988"/>
      <c r="AU76" s="988"/>
      <c r="AV76" s="988"/>
      <c r="AW76" s="988"/>
      <c r="AX76" s="965"/>
      <c r="AY76" s="965">
        <v>24</v>
      </c>
      <c r="AZ76" s="965">
        <v>24</v>
      </c>
      <c r="BA76" s="965">
        <v>12</v>
      </c>
      <c r="BB76" s="965"/>
      <c r="BC76" s="965"/>
      <c r="BD76" s="965"/>
      <c r="BE76" s="975"/>
      <c r="BF76" s="976"/>
      <c r="BG76" s="977"/>
      <c r="BH76" s="977"/>
      <c r="BI76" s="977"/>
      <c r="BJ76" s="977"/>
    </row>
    <row r="77" spans="1:62" s="954" customFormat="1" ht="17.25" customHeight="1" x14ac:dyDescent="0.25">
      <c r="A77" s="2284"/>
      <c r="B77" s="986" t="s">
        <v>1990</v>
      </c>
      <c r="C77" s="990" t="s">
        <v>61</v>
      </c>
      <c r="D77" s="997" t="s">
        <v>1935</v>
      </c>
      <c r="E77" s="135">
        <v>120</v>
      </c>
      <c r="F77" s="135">
        <v>120</v>
      </c>
      <c r="G77" s="135" t="s">
        <v>2004</v>
      </c>
      <c r="H77" s="968" t="s">
        <v>303</v>
      </c>
      <c r="I77" s="947" t="s">
        <v>181</v>
      </c>
      <c r="J77" s="947"/>
      <c r="K77" s="952"/>
      <c r="L77" s="952"/>
      <c r="M77" s="952"/>
      <c r="N77" s="965"/>
      <c r="O77" s="965"/>
      <c r="P77" s="965"/>
      <c r="Q77" s="965"/>
      <c r="R77" s="965"/>
      <c r="S77" s="965"/>
      <c r="T77" s="965"/>
      <c r="U77" s="965"/>
      <c r="V77" s="965"/>
      <c r="W77" s="965"/>
      <c r="X77" s="965"/>
      <c r="Y77" s="965"/>
      <c r="Z77" s="965"/>
      <c r="AA77" s="965"/>
      <c r="AB77" s="965"/>
      <c r="AC77" s="965"/>
      <c r="AD77" s="965"/>
      <c r="AE77" s="965"/>
      <c r="AF77" s="965"/>
      <c r="AG77" s="965"/>
      <c r="AH77" s="965"/>
      <c r="AI77" s="965"/>
      <c r="AJ77" s="966"/>
      <c r="AK77" s="966"/>
      <c r="AL77" s="966"/>
      <c r="AM77" s="965"/>
      <c r="AN77" s="965"/>
      <c r="AO77" s="965"/>
      <c r="AP77" s="965"/>
      <c r="AQ77" s="965"/>
      <c r="AR77" s="965"/>
      <c r="AS77" s="965"/>
      <c r="AT77" s="965">
        <v>24</v>
      </c>
      <c r="AU77" s="965">
        <v>24</v>
      </c>
      <c r="AV77" s="965">
        <v>12</v>
      </c>
      <c r="AW77" s="965"/>
      <c r="AX77" s="965"/>
      <c r="AY77" s="965"/>
      <c r="AZ77" s="965"/>
      <c r="BA77" s="965"/>
      <c r="BB77" s="965"/>
      <c r="BC77" s="965"/>
      <c r="BD77" s="965"/>
      <c r="BE77" s="975"/>
      <c r="BF77" s="976"/>
      <c r="BG77" s="977"/>
      <c r="BH77" s="977"/>
      <c r="BI77" s="977"/>
      <c r="BJ77" s="977"/>
    </row>
    <row r="78" spans="1:62" s="954" customFormat="1" ht="17.25" customHeight="1" x14ac:dyDescent="0.25">
      <c r="A78" s="2284"/>
      <c r="B78" s="986" t="s">
        <v>1990</v>
      </c>
      <c r="C78" s="990" t="s">
        <v>32</v>
      </c>
      <c r="D78" s="997" t="s">
        <v>1943</v>
      </c>
      <c r="E78" s="135">
        <v>270</v>
      </c>
      <c r="F78" s="135">
        <v>270</v>
      </c>
      <c r="G78" s="135"/>
      <c r="H78" s="968"/>
      <c r="I78" s="947"/>
      <c r="J78" s="947"/>
      <c r="K78" s="952"/>
      <c r="L78" s="952"/>
      <c r="M78" s="952"/>
      <c r="N78" s="965"/>
      <c r="O78" s="965"/>
      <c r="P78" s="965"/>
      <c r="Q78" s="965"/>
      <c r="R78" s="965"/>
      <c r="S78" s="965"/>
      <c r="T78" s="965"/>
      <c r="U78" s="965"/>
      <c r="V78" s="965"/>
      <c r="W78" s="965"/>
      <c r="X78" s="965"/>
      <c r="Y78" s="965"/>
      <c r="Z78" s="965"/>
      <c r="AA78" s="965"/>
      <c r="AB78" s="965"/>
      <c r="AC78" s="965"/>
      <c r="AD78" s="965"/>
      <c r="AE78" s="965"/>
      <c r="AF78" s="54" t="s">
        <v>3</v>
      </c>
      <c r="AG78" s="54" t="s">
        <v>3</v>
      </c>
      <c r="AH78" s="54" t="s">
        <v>3</v>
      </c>
      <c r="AI78" s="54" t="s">
        <v>3</v>
      </c>
      <c r="AJ78" s="966"/>
      <c r="AK78" s="966"/>
      <c r="AL78" s="966"/>
      <c r="AM78" s="54" t="s">
        <v>3</v>
      </c>
      <c r="AN78" s="54" t="s">
        <v>3</v>
      </c>
      <c r="AO78" s="54" t="s">
        <v>3</v>
      </c>
      <c r="AP78" s="54" t="s">
        <v>3</v>
      </c>
      <c r="AQ78" s="54" t="s">
        <v>3</v>
      </c>
      <c r="AR78" s="54" t="s">
        <v>3</v>
      </c>
      <c r="AS78" s="965"/>
      <c r="AT78" s="965"/>
      <c r="AU78" s="965"/>
      <c r="AV78" s="965"/>
      <c r="AW78" s="965"/>
      <c r="AX78" s="965"/>
      <c r="AY78" s="965"/>
      <c r="AZ78" s="965"/>
      <c r="BA78" s="965"/>
      <c r="BB78" s="965"/>
      <c r="BC78" s="965"/>
      <c r="BD78" s="965"/>
      <c r="BE78" s="975"/>
      <c r="BF78" s="976"/>
      <c r="BG78" s="977"/>
      <c r="BH78" s="977"/>
      <c r="BI78" s="977"/>
      <c r="BJ78" s="977"/>
    </row>
    <row r="79" spans="1:62" s="984" customFormat="1" ht="24" customHeight="1" x14ac:dyDescent="0.2">
      <c r="A79" s="2285"/>
      <c r="B79" s="978" t="s">
        <v>1991</v>
      </c>
      <c r="C79" s="979"/>
      <c r="D79" s="979" t="s">
        <v>843</v>
      </c>
      <c r="E79" s="979">
        <f>SUM(E67:E78)</f>
        <v>1576</v>
      </c>
      <c r="F79" s="979">
        <f>SUM(F67:F78)</f>
        <v>1336</v>
      </c>
      <c r="G79" s="979"/>
      <c r="H79" s="980"/>
      <c r="I79" s="980"/>
      <c r="J79" s="980"/>
      <c r="K79" s="981"/>
      <c r="L79" s="981">
        <f t="shared" ref="L79:AG79" si="11">SUM(L75:L78)</f>
        <v>0</v>
      </c>
      <c r="M79" s="981">
        <f t="shared" si="11"/>
        <v>0</v>
      </c>
      <c r="N79" s="981">
        <f t="shared" si="11"/>
        <v>0</v>
      </c>
      <c r="O79" s="981">
        <f t="shared" si="11"/>
        <v>0</v>
      </c>
      <c r="P79" s="981">
        <f t="shared" si="11"/>
        <v>0</v>
      </c>
      <c r="Q79" s="981">
        <f t="shared" si="11"/>
        <v>0</v>
      </c>
      <c r="R79" s="981">
        <f t="shared" si="11"/>
        <v>0</v>
      </c>
      <c r="S79" s="981">
        <f t="shared" si="11"/>
        <v>0</v>
      </c>
      <c r="T79" s="981">
        <f t="shared" si="11"/>
        <v>0</v>
      </c>
      <c r="U79" s="981">
        <f t="shared" si="11"/>
        <v>0</v>
      </c>
      <c r="V79" s="981">
        <f t="shared" si="11"/>
        <v>0</v>
      </c>
      <c r="W79" s="981">
        <f t="shared" si="11"/>
        <v>0</v>
      </c>
      <c r="X79" s="981">
        <f t="shared" si="11"/>
        <v>0</v>
      </c>
      <c r="Y79" s="981">
        <f t="shared" si="11"/>
        <v>0</v>
      </c>
      <c r="Z79" s="981">
        <f t="shared" si="11"/>
        <v>0</v>
      </c>
      <c r="AA79" s="981">
        <f t="shared" si="11"/>
        <v>0</v>
      </c>
      <c r="AB79" s="981">
        <f t="shared" si="11"/>
        <v>0</v>
      </c>
      <c r="AC79" s="981">
        <f t="shared" si="11"/>
        <v>0</v>
      </c>
      <c r="AD79" s="981">
        <f t="shared" si="11"/>
        <v>0</v>
      </c>
      <c r="AE79" s="981">
        <f t="shared" si="11"/>
        <v>0</v>
      </c>
      <c r="AF79" s="981">
        <f t="shared" si="11"/>
        <v>0</v>
      </c>
      <c r="AG79" s="982">
        <f t="shared" si="11"/>
        <v>0</v>
      </c>
      <c r="AH79" s="982"/>
      <c r="AI79" s="982"/>
      <c r="AJ79" s="982">
        <f>SUM(AJ75:AJ78)</f>
        <v>0</v>
      </c>
      <c r="AK79" s="982"/>
      <c r="AL79" s="982"/>
      <c r="AM79" s="983">
        <f t="shared" ref="AM79:BJ79" si="12">SUM(AM75:AM78)</f>
        <v>0</v>
      </c>
      <c r="AN79" s="981">
        <f t="shared" si="12"/>
        <v>0</v>
      </c>
      <c r="AO79" s="981">
        <f t="shared" si="12"/>
        <v>0</v>
      </c>
      <c r="AP79" s="981">
        <f t="shared" si="12"/>
        <v>0</v>
      </c>
      <c r="AQ79" s="981">
        <f t="shared" si="12"/>
        <v>0</v>
      </c>
      <c r="AR79" s="981">
        <f t="shared" si="12"/>
        <v>0</v>
      </c>
      <c r="AS79" s="981">
        <f t="shared" si="12"/>
        <v>0</v>
      </c>
      <c r="AT79" s="981">
        <f t="shared" si="12"/>
        <v>24</v>
      </c>
      <c r="AU79" s="981">
        <f t="shared" si="12"/>
        <v>24</v>
      </c>
      <c r="AV79" s="981">
        <f t="shared" si="12"/>
        <v>24</v>
      </c>
      <c r="AW79" s="981">
        <f t="shared" si="12"/>
        <v>24</v>
      </c>
      <c r="AX79" s="981">
        <f t="shared" si="12"/>
        <v>24</v>
      </c>
      <c r="AY79" s="981">
        <f t="shared" si="12"/>
        <v>24</v>
      </c>
      <c r="AZ79" s="981">
        <f t="shared" si="12"/>
        <v>24</v>
      </c>
      <c r="BA79" s="981">
        <f t="shared" si="12"/>
        <v>12</v>
      </c>
      <c r="BB79" s="981">
        <f t="shared" si="12"/>
        <v>0</v>
      </c>
      <c r="BC79" s="981">
        <f t="shared" si="12"/>
        <v>0</v>
      </c>
      <c r="BD79" s="981">
        <f t="shared" si="12"/>
        <v>0</v>
      </c>
      <c r="BE79" s="981">
        <f t="shared" si="12"/>
        <v>0</v>
      </c>
      <c r="BF79" s="981">
        <f t="shared" si="12"/>
        <v>0</v>
      </c>
      <c r="BG79" s="981">
        <f t="shared" si="12"/>
        <v>0</v>
      </c>
      <c r="BH79" s="981">
        <f t="shared" si="12"/>
        <v>0</v>
      </c>
      <c r="BI79" s="981">
        <f t="shared" si="12"/>
        <v>0</v>
      </c>
      <c r="BJ79" s="981">
        <f t="shared" si="12"/>
        <v>0</v>
      </c>
    </row>
    <row r="80" spans="1:62" s="984" customFormat="1" ht="20.25" customHeight="1" x14ac:dyDescent="0.2">
      <c r="A80" s="1037"/>
      <c r="B80" s="986" t="s">
        <v>1992</v>
      </c>
      <c r="C80" s="1031" t="s">
        <v>141</v>
      </c>
      <c r="D80" s="1032" t="s">
        <v>2005</v>
      </c>
      <c r="E80" s="963">
        <v>30</v>
      </c>
      <c r="F80" s="963">
        <v>30</v>
      </c>
      <c r="G80" s="1027"/>
      <c r="H80" s="1028"/>
      <c r="I80" s="1566" t="s">
        <v>420</v>
      </c>
      <c r="J80" s="963">
        <v>30</v>
      </c>
      <c r="K80" s="1029"/>
      <c r="L80" s="1029"/>
      <c r="M80" s="1029"/>
      <c r="N80" s="1029"/>
      <c r="O80" s="1029"/>
      <c r="P80" s="1029"/>
      <c r="Q80" s="1029"/>
      <c r="R80" s="1029"/>
      <c r="S80" s="1029"/>
      <c r="T80" s="1029"/>
      <c r="U80" s="1029"/>
      <c r="V80" s="1029"/>
      <c r="W80" s="1029"/>
      <c r="X80" s="1029"/>
      <c r="Y80" s="1029"/>
      <c r="Z80" s="1029"/>
      <c r="AA80" s="1029"/>
      <c r="AB80" s="1029"/>
      <c r="AC80" s="1029"/>
      <c r="AD80" s="1029"/>
      <c r="AE80" s="1029"/>
      <c r="AF80" s="1029"/>
      <c r="AG80" s="1029"/>
      <c r="AH80" s="1029"/>
      <c r="AI80" s="1029"/>
      <c r="AJ80" s="1029"/>
      <c r="AK80" s="1029"/>
      <c r="AL80" s="1029"/>
      <c r="AM80" s="1029"/>
      <c r="AN80" s="1029"/>
      <c r="AO80" s="1029"/>
      <c r="AP80" s="1029"/>
      <c r="AQ80" s="1029"/>
      <c r="AR80" s="1029"/>
      <c r="AS80" s="1029"/>
      <c r="AT80" s="1029"/>
      <c r="AU80" s="1029"/>
      <c r="AV80" s="1029"/>
      <c r="AW80" s="1029"/>
      <c r="AX80" s="1029"/>
      <c r="AY80" s="1029"/>
      <c r="AZ80" s="1029"/>
      <c r="BA80" s="1029"/>
      <c r="BB80" s="1029"/>
      <c r="BC80" s="1029"/>
      <c r="BD80" s="1029"/>
      <c r="BE80" s="1029"/>
      <c r="BF80" s="1029"/>
      <c r="BG80" s="1029"/>
      <c r="BH80" s="1029"/>
      <c r="BI80" s="1029"/>
      <c r="BJ80" s="1029"/>
    </row>
    <row r="81" spans="1:62" s="984" customFormat="1" ht="20.25" customHeight="1" x14ac:dyDescent="0.2">
      <c r="A81" s="1037"/>
      <c r="B81" s="986" t="s">
        <v>1992</v>
      </c>
      <c r="C81" s="1031" t="s">
        <v>135</v>
      </c>
      <c r="D81" s="1032" t="s">
        <v>2006</v>
      </c>
      <c r="E81" s="963">
        <v>15</v>
      </c>
      <c r="F81" s="963">
        <v>15</v>
      </c>
      <c r="G81" s="1027"/>
      <c r="H81" s="1028"/>
      <c r="I81" s="1566" t="s">
        <v>420</v>
      </c>
      <c r="J81" s="963">
        <v>15</v>
      </c>
      <c r="K81" s="1029"/>
      <c r="L81" s="1029"/>
      <c r="M81" s="1029"/>
      <c r="N81" s="1029"/>
      <c r="O81" s="1029"/>
      <c r="P81" s="1029"/>
      <c r="Q81" s="1029"/>
      <c r="R81" s="1029"/>
      <c r="S81" s="1029"/>
      <c r="T81" s="1029"/>
      <c r="U81" s="1029"/>
      <c r="V81" s="1029"/>
      <c r="W81" s="1029"/>
      <c r="X81" s="1029"/>
      <c r="Y81" s="1029"/>
      <c r="Z81" s="1029"/>
      <c r="AA81" s="1029"/>
      <c r="AB81" s="1029"/>
      <c r="AC81" s="1029"/>
      <c r="AD81" s="1029"/>
      <c r="AE81" s="1029"/>
      <c r="AF81" s="1029"/>
      <c r="AG81" s="1029"/>
      <c r="AH81" s="1029"/>
      <c r="AI81" s="1029"/>
      <c r="AJ81" s="1029"/>
      <c r="AK81" s="1029"/>
      <c r="AL81" s="1029"/>
      <c r="AM81" s="1029"/>
      <c r="AN81" s="1029"/>
      <c r="AO81" s="1029"/>
      <c r="AP81" s="1029"/>
      <c r="AQ81" s="1029"/>
      <c r="AR81" s="1029"/>
      <c r="AS81" s="1029"/>
      <c r="AT81" s="1029"/>
      <c r="AU81" s="1029"/>
      <c r="AV81" s="1029"/>
      <c r="AW81" s="1029"/>
      <c r="AX81" s="1029"/>
      <c r="AY81" s="1029"/>
      <c r="AZ81" s="1029"/>
      <c r="BA81" s="1029"/>
      <c r="BB81" s="1029"/>
      <c r="BC81" s="1029"/>
      <c r="BD81" s="1029"/>
      <c r="BE81" s="1029"/>
      <c r="BF81" s="1029"/>
      <c r="BG81" s="1029"/>
      <c r="BH81" s="1029"/>
      <c r="BI81" s="1029"/>
      <c r="BJ81" s="1029"/>
    </row>
    <row r="82" spans="1:62" s="984" customFormat="1" ht="20.25" customHeight="1" x14ac:dyDescent="0.2">
      <c r="A82" s="1037"/>
      <c r="B82" s="986" t="s">
        <v>1992</v>
      </c>
      <c r="C82" s="1031" t="s">
        <v>151</v>
      </c>
      <c r="D82" s="1032" t="s">
        <v>2424</v>
      </c>
      <c r="E82" s="963">
        <v>30</v>
      </c>
      <c r="F82" s="963">
        <v>30</v>
      </c>
      <c r="G82" s="1027"/>
      <c r="H82" s="1028"/>
      <c r="I82" s="1566" t="s">
        <v>420</v>
      </c>
      <c r="J82" s="963">
        <v>30</v>
      </c>
      <c r="K82" s="1029"/>
      <c r="L82" s="1029"/>
      <c r="M82" s="1029"/>
      <c r="N82" s="1029"/>
      <c r="O82" s="1029"/>
      <c r="P82" s="1029"/>
      <c r="Q82" s="1029"/>
      <c r="R82" s="1029"/>
      <c r="S82" s="1029"/>
      <c r="T82" s="1029"/>
      <c r="U82" s="1029"/>
      <c r="V82" s="1029"/>
      <c r="W82" s="1029"/>
      <c r="X82" s="1029"/>
      <c r="Y82" s="1029"/>
      <c r="Z82" s="1029"/>
      <c r="AA82" s="1029"/>
      <c r="AB82" s="1029"/>
      <c r="AC82" s="1029"/>
      <c r="AD82" s="1029"/>
      <c r="AE82" s="1029"/>
      <c r="AF82" s="1029"/>
      <c r="AG82" s="1029"/>
      <c r="AH82" s="1029"/>
      <c r="AI82" s="1029"/>
      <c r="AJ82" s="1029"/>
      <c r="AK82" s="1029"/>
      <c r="AL82" s="1029"/>
      <c r="AM82" s="1029"/>
      <c r="AN82" s="1029"/>
      <c r="AO82" s="1029"/>
      <c r="AP82" s="1029"/>
      <c r="AQ82" s="1029"/>
      <c r="AR82" s="1029"/>
      <c r="AS82" s="1029"/>
      <c r="AT82" s="1029"/>
      <c r="AU82" s="1029"/>
      <c r="AV82" s="1029"/>
      <c r="AW82" s="1029"/>
      <c r="AX82" s="1029"/>
      <c r="AY82" s="1029"/>
      <c r="AZ82" s="1029"/>
      <c r="BA82" s="1029"/>
      <c r="BB82" s="1029"/>
      <c r="BC82" s="1029"/>
      <c r="BD82" s="1029"/>
      <c r="BE82" s="1029"/>
      <c r="BF82" s="1029"/>
      <c r="BG82" s="1029"/>
      <c r="BH82" s="1029"/>
      <c r="BI82" s="1029"/>
      <c r="BJ82" s="1029"/>
    </row>
    <row r="83" spans="1:62" s="984" customFormat="1" ht="20.25" customHeight="1" x14ac:dyDescent="0.2">
      <c r="A83" s="1037"/>
      <c r="B83" s="986" t="s">
        <v>1992</v>
      </c>
      <c r="C83" s="1031" t="s">
        <v>129</v>
      </c>
      <c r="D83" s="1032" t="s">
        <v>2009</v>
      </c>
      <c r="E83" s="963">
        <v>90</v>
      </c>
      <c r="F83" s="963">
        <v>90</v>
      </c>
      <c r="G83" s="1027"/>
      <c r="H83" s="1028"/>
      <c r="I83" s="1566" t="s">
        <v>147</v>
      </c>
      <c r="J83" s="1566">
        <v>90</v>
      </c>
      <c r="K83" s="1029"/>
      <c r="L83" s="1029"/>
      <c r="M83" s="1029"/>
      <c r="N83" s="1029"/>
      <c r="O83" s="1029"/>
      <c r="P83" s="1029"/>
      <c r="Q83" s="1029"/>
      <c r="R83" s="1029"/>
      <c r="S83" s="1029"/>
      <c r="T83" s="1029"/>
      <c r="U83" s="1029"/>
      <c r="V83" s="1029"/>
      <c r="W83" s="1029"/>
      <c r="X83" s="1029"/>
      <c r="Y83" s="1029"/>
      <c r="Z83" s="1029"/>
      <c r="AA83" s="1029"/>
      <c r="AB83" s="1029"/>
      <c r="AC83" s="1029"/>
      <c r="AD83" s="1029"/>
      <c r="AE83" s="1029"/>
      <c r="AF83" s="1029"/>
      <c r="AG83" s="1029"/>
      <c r="AH83" s="1029"/>
      <c r="AI83" s="1029"/>
      <c r="AJ83" s="1029"/>
      <c r="AK83" s="1029"/>
      <c r="AL83" s="1029"/>
      <c r="AM83" s="1029"/>
      <c r="AN83" s="1029"/>
      <c r="AO83" s="1029"/>
      <c r="AP83" s="1029"/>
      <c r="AQ83" s="1029"/>
      <c r="AR83" s="1029"/>
      <c r="AS83" s="1029"/>
      <c r="AT83" s="1029"/>
      <c r="AU83" s="1029"/>
      <c r="AV83" s="1029"/>
      <c r="AW83" s="1029"/>
      <c r="AX83" s="1029"/>
      <c r="AY83" s="1029"/>
      <c r="AZ83" s="1029"/>
      <c r="BA83" s="1029"/>
      <c r="BB83" s="1029"/>
      <c r="BC83" s="1029"/>
      <c r="BD83" s="1029"/>
      <c r="BE83" s="1029"/>
      <c r="BF83" s="1029"/>
      <c r="BG83" s="1029"/>
      <c r="BH83" s="1029"/>
      <c r="BI83" s="1029"/>
      <c r="BJ83" s="1029"/>
    </row>
    <row r="84" spans="1:62" s="984" customFormat="1" ht="20.25" customHeight="1" x14ac:dyDescent="0.2">
      <c r="A84" s="1037"/>
      <c r="B84" s="986" t="s">
        <v>1992</v>
      </c>
      <c r="C84" s="1031" t="s">
        <v>128</v>
      </c>
      <c r="D84" s="1032" t="s">
        <v>2007</v>
      </c>
      <c r="E84" s="963">
        <v>45</v>
      </c>
      <c r="F84" s="963">
        <v>45</v>
      </c>
      <c r="G84" s="1027"/>
      <c r="H84" s="1028"/>
      <c r="I84" s="1566" t="s">
        <v>635</v>
      </c>
      <c r="J84" s="1566">
        <v>45</v>
      </c>
      <c r="K84" s="1029"/>
      <c r="L84" s="1029"/>
      <c r="M84" s="1029"/>
      <c r="N84" s="1029"/>
      <c r="O84" s="1029"/>
      <c r="P84" s="1029"/>
      <c r="Q84" s="1029"/>
      <c r="R84" s="1029"/>
      <c r="S84" s="1029"/>
      <c r="T84" s="1029"/>
      <c r="U84" s="1029"/>
      <c r="V84" s="1029"/>
      <c r="W84" s="1029"/>
      <c r="X84" s="1029"/>
      <c r="Y84" s="1029"/>
      <c r="Z84" s="1029"/>
      <c r="AA84" s="1029"/>
      <c r="AB84" s="1029"/>
      <c r="AC84" s="1029"/>
      <c r="AD84" s="1029"/>
      <c r="AE84" s="1029"/>
      <c r="AF84" s="1029"/>
      <c r="AG84" s="1029"/>
      <c r="AH84" s="1029"/>
      <c r="AI84" s="1029"/>
      <c r="AJ84" s="1029"/>
      <c r="AK84" s="1029"/>
      <c r="AL84" s="1029"/>
      <c r="AM84" s="1029"/>
      <c r="AN84" s="1029"/>
      <c r="AO84" s="1029"/>
      <c r="AP84" s="1029"/>
      <c r="AQ84" s="1029"/>
      <c r="AR84" s="1029"/>
      <c r="AS84" s="1029"/>
      <c r="AT84" s="1029"/>
      <c r="AU84" s="1029"/>
      <c r="AV84" s="1029"/>
      <c r="AW84" s="1029"/>
      <c r="AX84" s="1029"/>
      <c r="AY84" s="1029"/>
      <c r="AZ84" s="1029"/>
      <c r="BA84" s="1029"/>
      <c r="BB84" s="1029"/>
      <c r="BC84" s="1029"/>
      <c r="BD84" s="1029"/>
      <c r="BE84" s="1029"/>
      <c r="BF84" s="1029"/>
      <c r="BG84" s="1029"/>
      <c r="BH84" s="1029"/>
      <c r="BI84" s="1029"/>
      <c r="BJ84" s="1029"/>
    </row>
    <row r="85" spans="1:62" s="984" customFormat="1" ht="20.25" customHeight="1" x14ac:dyDescent="0.2">
      <c r="A85" s="1037"/>
      <c r="B85" s="986" t="s">
        <v>1992</v>
      </c>
      <c r="C85" s="1031" t="s">
        <v>123</v>
      </c>
      <c r="D85" s="1032" t="s">
        <v>2008</v>
      </c>
      <c r="E85" s="963">
        <v>45</v>
      </c>
      <c r="F85" s="963">
        <v>45</v>
      </c>
      <c r="G85" s="1027"/>
      <c r="H85" s="1028"/>
      <c r="I85" s="1566" t="s">
        <v>2269</v>
      </c>
      <c r="J85" s="1566">
        <v>45</v>
      </c>
      <c r="K85" s="1029"/>
      <c r="L85" s="1029"/>
      <c r="M85" s="1029"/>
      <c r="N85" s="1029"/>
      <c r="O85" s="1029"/>
      <c r="P85" s="1029"/>
      <c r="Q85" s="1029"/>
      <c r="R85" s="1029"/>
      <c r="S85" s="1029"/>
      <c r="T85" s="1029"/>
      <c r="U85" s="1029"/>
      <c r="V85" s="1029"/>
      <c r="W85" s="1029"/>
      <c r="X85" s="1029"/>
      <c r="Y85" s="1029"/>
      <c r="Z85" s="1029"/>
      <c r="AA85" s="1029"/>
      <c r="AB85" s="1029"/>
      <c r="AC85" s="1029"/>
      <c r="AD85" s="1029"/>
      <c r="AE85" s="1029"/>
      <c r="AF85" s="1029"/>
      <c r="AG85" s="1029"/>
      <c r="AH85" s="1029"/>
      <c r="AI85" s="1029"/>
      <c r="AJ85" s="1029"/>
      <c r="AK85" s="1029"/>
      <c r="AL85" s="1029"/>
      <c r="AM85" s="1029"/>
      <c r="AN85" s="1029"/>
      <c r="AO85" s="1029"/>
      <c r="AP85" s="1029"/>
      <c r="AQ85" s="1029"/>
      <c r="AR85" s="1029"/>
      <c r="AS85" s="1029"/>
      <c r="AT85" s="1029"/>
      <c r="AU85" s="1029"/>
      <c r="AV85" s="1029"/>
      <c r="AW85" s="1029"/>
      <c r="AX85" s="1029"/>
      <c r="AY85" s="1029"/>
      <c r="AZ85" s="1029"/>
      <c r="BA85" s="1029"/>
      <c r="BB85" s="1029"/>
      <c r="BC85" s="1029"/>
      <c r="BD85" s="1029"/>
      <c r="BE85" s="1029"/>
      <c r="BF85" s="1029"/>
      <c r="BG85" s="1029"/>
      <c r="BH85" s="1029"/>
      <c r="BI85" s="1029"/>
      <c r="BJ85" s="1029"/>
    </row>
    <row r="86" spans="1:62" s="984" customFormat="1" ht="20.25" customHeight="1" x14ac:dyDescent="0.2">
      <c r="A86" s="1037"/>
      <c r="B86" s="986" t="s">
        <v>1992</v>
      </c>
      <c r="C86" s="1031" t="s">
        <v>138</v>
      </c>
      <c r="D86" s="1032" t="s">
        <v>254</v>
      </c>
      <c r="E86" s="963">
        <v>30</v>
      </c>
      <c r="F86" s="963">
        <v>30</v>
      </c>
      <c r="G86" s="1027"/>
      <c r="H86" s="1028"/>
      <c r="I86" s="1566" t="s">
        <v>2269</v>
      </c>
      <c r="J86" s="1566">
        <v>30</v>
      </c>
      <c r="K86" s="1029"/>
      <c r="L86" s="1029"/>
      <c r="M86" s="1029"/>
      <c r="N86" s="1029"/>
      <c r="O86" s="1029"/>
      <c r="P86" s="1029"/>
      <c r="Q86" s="1029"/>
      <c r="R86" s="1029"/>
      <c r="S86" s="1029"/>
      <c r="T86" s="1029"/>
      <c r="U86" s="1029"/>
      <c r="V86" s="1029"/>
      <c r="W86" s="1029"/>
      <c r="X86" s="1029"/>
      <c r="Y86" s="1029"/>
      <c r="Z86" s="1029"/>
      <c r="AA86" s="1029"/>
      <c r="AB86" s="1029"/>
      <c r="AC86" s="1029"/>
      <c r="AD86" s="1029"/>
      <c r="AE86" s="1029"/>
      <c r="AF86" s="1029"/>
      <c r="AG86" s="1029"/>
      <c r="AH86" s="1029"/>
      <c r="AI86" s="1029"/>
      <c r="AJ86" s="1029"/>
      <c r="AK86" s="1029"/>
      <c r="AL86" s="1029"/>
      <c r="AM86" s="1029"/>
      <c r="AN86" s="1029"/>
      <c r="AO86" s="1029"/>
      <c r="AP86" s="1029"/>
      <c r="AQ86" s="1029"/>
      <c r="AR86" s="1029"/>
      <c r="AS86" s="1029"/>
      <c r="AT86" s="1029"/>
      <c r="AU86" s="1029"/>
      <c r="AV86" s="1029"/>
      <c r="AW86" s="1029"/>
      <c r="AX86" s="1029"/>
      <c r="AY86" s="1029"/>
      <c r="AZ86" s="1029"/>
      <c r="BA86" s="1029"/>
      <c r="BB86" s="1029"/>
      <c r="BC86" s="1029"/>
      <c r="BD86" s="1029"/>
      <c r="BE86" s="1029"/>
      <c r="BF86" s="1029"/>
      <c r="BG86" s="1029"/>
      <c r="BH86" s="1029"/>
      <c r="BI86" s="1029"/>
      <c r="BJ86" s="1029"/>
    </row>
    <row r="87" spans="1:62" s="954" customFormat="1" ht="17.25" customHeight="1" x14ac:dyDescent="0.25">
      <c r="A87" s="2283">
        <v>10</v>
      </c>
      <c r="B87" s="986" t="s">
        <v>1992</v>
      </c>
      <c r="C87" s="990" t="s">
        <v>94</v>
      </c>
      <c r="D87" s="997" t="s">
        <v>853</v>
      </c>
      <c r="E87" s="135">
        <v>45</v>
      </c>
      <c r="F87" s="135">
        <v>45</v>
      </c>
      <c r="G87" s="135"/>
      <c r="H87" s="968" t="s">
        <v>1929</v>
      </c>
      <c r="I87" s="947" t="s">
        <v>206</v>
      </c>
      <c r="J87" s="947"/>
      <c r="K87" s="952"/>
      <c r="L87" s="952"/>
      <c r="M87" s="952"/>
      <c r="N87" s="965"/>
      <c r="O87" s="965"/>
      <c r="P87" s="965"/>
      <c r="Q87" s="965">
        <v>15</v>
      </c>
      <c r="R87" s="965">
        <v>30</v>
      </c>
      <c r="S87" s="965"/>
      <c r="T87" s="965"/>
      <c r="U87" s="965"/>
      <c r="V87" s="965"/>
      <c r="W87" s="965"/>
      <c r="X87" s="965"/>
      <c r="Y87" s="965"/>
      <c r="Z87" s="965"/>
      <c r="AA87" s="965"/>
      <c r="AB87" s="965"/>
      <c r="AC87" s="965"/>
      <c r="AD87" s="965"/>
      <c r="AE87" s="965"/>
      <c r="AF87" s="965"/>
      <c r="AG87" s="965"/>
      <c r="AH87" s="965"/>
      <c r="AI87" s="965"/>
      <c r="AJ87" s="966"/>
      <c r="AK87" s="966"/>
      <c r="AL87" s="966"/>
      <c r="AM87" s="965"/>
      <c r="AN87" s="965"/>
      <c r="AO87" s="965"/>
      <c r="AP87" s="965"/>
      <c r="AQ87" s="965"/>
      <c r="AR87" s="965"/>
      <c r="AS87" s="965"/>
      <c r="AT87" s="965"/>
      <c r="AU87" s="965"/>
      <c r="AV87" s="965"/>
      <c r="AW87" s="965"/>
      <c r="AX87" s="965"/>
      <c r="AY87" s="965"/>
      <c r="AZ87" s="965"/>
      <c r="BA87" s="965"/>
      <c r="BB87" s="965"/>
      <c r="BC87" s="965"/>
      <c r="BD87" s="965"/>
      <c r="BE87" s="975"/>
      <c r="BF87" s="976"/>
      <c r="BG87" s="977"/>
      <c r="BH87" s="977"/>
      <c r="BI87" s="977"/>
      <c r="BJ87" s="977"/>
    </row>
    <row r="88" spans="1:62" s="954" customFormat="1" ht="17.25" customHeight="1" x14ac:dyDescent="0.25">
      <c r="A88" s="2284"/>
      <c r="B88" s="986" t="s">
        <v>1992</v>
      </c>
      <c r="C88" s="990" t="s">
        <v>95</v>
      </c>
      <c r="D88" s="997" t="s">
        <v>854</v>
      </c>
      <c r="E88" s="135">
        <v>30</v>
      </c>
      <c r="F88" s="135">
        <v>30</v>
      </c>
      <c r="G88" s="135"/>
      <c r="H88" s="968" t="s">
        <v>1929</v>
      </c>
      <c r="I88" s="947" t="s">
        <v>206</v>
      </c>
      <c r="J88" s="947"/>
      <c r="K88" s="952">
        <v>25</v>
      </c>
      <c r="L88" s="952">
        <v>5</v>
      </c>
      <c r="M88" s="952"/>
      <c r="N88" s="965"/>
      <c r="O88" s="965"/>
      <c r="P88" s="965"/>
      <c r="Q88" s="965"/>
      <c r="R88" s="965"/>
      <c r="S88" s="965"/>
      <c r="T88" s="965"/>
      <c r="U88" s="965"/>
      <c r="V88" s="965"/>
      <c r="W88" s="965"/>
      <c r="X88" s="965"/>
      <c r="Y88" s="965"/>
      <c r="Z88" s="965"/>
      <c r="AA88" s="965"/>
      <c r="AB88" s="965"/>
      <c r="AC88" s="965"/>
      <c r="AD88" s="965"/>
      <c r="AE88" s="965"/>
      <c r="AF88" s="965"/>
      <c r="AG88" s="965"/>
      <c r="AH88" s="965"/>
      <c r="AI88" s="965"/>
      <c r="AJ88" s="966"/>
      <c r="AK88" s="966"/>
      <c r="AL88" s="966"/>
      <c r="AM88" s="965"/>
      <c r="AN88" s="965"/>
      <c r="AO88" s="965"/>
      <c r="AP88" s="965"/>
      <c r="AQ88" s="965"/>
      <c r="AR88" s="965"/>
      <c r="AS88" s="965"/>
      <c r="AT88" s="965"/>
      <c r="AU88" s="965"/>
      <c r="AV88" s="965"/>
      <c r="AW88" s="965"/>
      <c r="AX88" s="965"/>
      <c r="AY88" s="965"/>
      <c r="AZ88" s="965"/>
      <c r="BA88" s="965"/>
      <c r="BB88" s="965"/>
      <c r="BC88" s="965"/>
      <c r="BD88" s="965"/>
      <c r="BE88" s="975"/>
      <c r="BF88" s="976"/>
      <c r="BG88" s="977"/>
      <c r="BH88" s="977"/>
      <c r="BI88" s="977"/>
      <c r="BJ88" s="977"/>
    </row>
    <row r="89" spans="1:62" s="954" customFormat="1" ht="17.25" customHeight="1" x14ac:dyDescent="0.25">
      <c r="A89" s="2284"/>
      <c r="B89" s="986" t="s">
        <v>1992</v>
      </c>
      <c r="C89" s="990" t="s">
        <v>96</v>
      </c>
      <c r="D89" s="997" t="s">
        <v>1947</v>
      </c>
      <c r="E89" s="135">
        <v>30</v>
      </c>
      <c r="F89" s="135">
        <v>30</v>
      </c>
      <c r="G89" s="135"/>
      <c r="H89" s="968" t="s">
        <v>1929</v>
      </c>
      <c r="I89" s="947" t="s">
        <v>206</v>
      </c>
      <c r="J89" s="947"/>
      <c r="K89" s="952"/>
      <c r="L89" s="952">
        <v>25</v>
      </c>
      <c r="M89" s="952">
        <v>5</v>
      </c>
      <c r="N89" s="965"/>
      <c r="O89" s="965"/>
      <c r="P89" s="965"/>
      <c r="Q89" s="965"/>
      <c r="R89" s="965"/>
      <c r="S89" s="965"/>
      <c r="T89" s="965"/>
      <c r="U89" s="965"/>
      <c r="V89" s="965"/>
      <c r="W89" s="965"/>
      <c r="X89" s="965"/>
      <c r="Y89" s="965"/>
      <c r="Z89" s="965"/>
      <c r="AA89" s="965"/>
      <c r="AB89" s="965"/>
      <c r="AC89" s="965"/>
      <c r="AD89" s="965"/>
      <c r="AE89" s="965"/>
      <c r="AF89" s="965"/>
      <c r="AG89" s="965"/>
      <c r="AH89" s="965"/>
      <c r="AI89" s="965"/>
      <c r="AJ89" s="966"/>
      <c r="AK89" s="966"/>
      <c r="AL89" s="966"/>
      <c r="AM89" s="965"/>
      <c r="AN89" s="965"/>
      <c r="AO89" s="965"/>
      <c r="AP89" s="965"/>
      <c r="AQ89" s="965"/>
      <c r="AR89" s="965"/>
      <c r="AS89" s="965"/>
      <c r="AT89" s="965"/>
      <c r="AU89" s="965"/>
      <c r="AV89" s="965"/>
      <c r="AW89" s="965"/>
      <c r="AX89" s="965"/>
      <c r="AY89" s="965"/>
      <c r="AZ89" s="965"/>
      <c r="BA89" s="965"/>
      <c r="BB89" s="965"/>
      <c r="BC89" s="965"/>
      <c r="BD89" s="965"/>
      <c r="BE89" s="975"/>
      <c r="BF89" s="976"/>
      <c r="BG89" s="977"/>
      <c r="BH89" s="977"/>
      <c r="BI89" s="977"/>
      <c r="BJ89" s="977"/>
    </row>
    <row r="90" spans="1:62" s="954" customFormat="1" ht="17.25" customHeight="1" x14ac:dyDescent="0.25">
      <c r="A90" s="2284"/>
      <c r="B90" s="986" t="s">
        <v>1992</v>
      </c>
      <c r="C90" s="990" t="s">
        <v>97</v>
      </c>
      <c r="D90" s="997" t="s">
        <v>243</v>
      </c>
      <c r="E90" s="135">
        <v>45</v>
      </c>
      <c r="F90" s="135">
        <v>45</v>
      </c>
      <c r="G90" s="135"/>
      <c r="H90" s="968" t="s">
        <v>1929</v>
      </c>
      <c r="I90" s="947" t="s">
        <v>206</v>
      </c>
      <c r="J90" s="947"/>
      <c r="K90" s="952"/>
      <c r="L90" s="952"/>
      <c r="M90" s="952">
        <v>15</v>
      </c>
      <c r="N90" s="965">
        <v>25</v>
      </c>
      <c r="O90" s="965">
        <v>5</v>
      </c>
      <c r="P90" s="965"/>
      <c r="Q90" s="965"/>
      <c r="R90" s="965"/>
      <c r="S90" s="965"/>
      <c r="T90" s="965"/>
      <c r="U90" s="965"/>
      <c r="V90" s="965"/>
      <c r="W90" s="965"/>
      <c r="X90" s="965"/>
      <c r="Y90" s="965"/>
      <c r="Z90" s="965"/>
      <c r="AA90" s="965"/>
      <c r="AB90" s="965"/>
      <c r="AC90" s="965"/>
      <c r="AD90" s="965"/>
      <c r="AE90" s="965"/>
      <c r="AF90" s="965"/>
      <c r="AG90" s="965"/>
      <c r="AH90" s="965"/>
      <c r="AI90" s="965"/>
      <c r="AJ90" s="966"/>
      <c r="AK90" s="966"/>
      <c r="AL90" s="966"/>
      <c r="AM90" s="965"/>
      <c r="AN90" s="965"/>
      <c r="AO90" s="965"/>
      <c r="AP90" s="965"/>
      <c r="AQ90" s="965"/>
      <c r="AR90" s="965"/>
      <c r="AS90" s="965"/>
      <c r="AT90" s="965"/>
      <c r="AU90" s="965"/>
      <c r="AV90" s="965"/>
      <c r="AW90" s="965"/>
      <c r="AX90" s="965"/>
      <c r="AY90" s="965"/>
      <c r="AZ90" s="965"/>
      <c r="BA90" s="965"/>
      <c r="BB90" s="965"/>
      <c r="BC90" s="965"/>
      <c r="BD90" s="965"/>
      <c r="BE90" s="975"/>
      <c r="BF90" s="976"/>
      <c r="BG90" s="977"/>
      <c r="BH90" s="977"/>
      <c r="BI90" s="977"/>
      <c r="BJ90" s="977"/>
    </row>
    <row r="91" spans="1:62" s="954" customFormat="1" ht="17.25" customHeight="1" x14ac:dyDescent="0.25">
      <c r="A91" s="2284"/>
      <c r="B91" s="986" t="s">
        <v>1992</v>
      </c>
      <c r="C91" s="990" t="s">
        <v>69</v>
      </c>
      <c r="D91" s="997" t="s">
        <v>256</v>
      </c>
      <c r="E91" s="135">
        <v>30</v>
      </c>
      <c r="F91" s="135">
        <v>30</v>
      </c>
      <c r="G91" s="135"/>
      <c r="H91" s="968" t="s">
        <v>1929</v>
      </c>
      <c r="I91" s="947" t="s">
        <v>206</v>
      </c>
      <c r="J91" s="947"/>
      <c r="K91" s="952"/>
      <c r="L91" s="952"/>
      <c r="M91" s="952"/>
      <c r="N91" s="965"/>
      <c r="O91" s="965"/>
      <c r="P91" s="965">
        <v>20</v>
      </c>
      <c r="Q91" s="965">
        <v>10</v>
      </c>
      <c r="R91" s="965"/>
      <c r="S91" s="965"/>
      <c r="T91" s="965"/>
      <c r="U91" s="965"/>
      <c r="V91" s="965"/>
      <c r="W91" s="965"/>
      <c r="X91" s="965"/>
      <c r="Y91" s="965"/>
      <c r="Z91" s="965"/>
      <c r="AA91" s="965"/>
      <c r="AB91" s="965"/>
      <c r="AC91" s="965"/>
      <c r="AD91" s="965"/>
      <c r="AE91" s="965"/>
      <c r="AF91" s="965"/>
      <c r="AG91" s="965"/>
      <c r="AH91" s="965"/>
      <c r="AI91" s="965"/>
      <c r="AJ91" s="966"/>
      <c r="AK91" s="966"/>
      <c r="AL91" s="966"/>
      <c r="AM91" s="965"/>
      <c r="AN91" s="965"/>
      <c r="AO91" s="965"/>
      <c r="AP91" s="965"/>
      <c r="AQ91" s="965"/>
      <c r="AR91" s="965"/>
      <c r="AS91" s="965"/>
      <c r="AT91" s="965"/>
      <c r="AU91" s="965"/>
      <c r="AV91" s="965"/>
      <c r="AW91" s="965"/>
      <c r="AX91" s="965"/>
      <c r="AY91" s="965"/>
      <c r="AZ91" s="965"/>
      <c r="BA91" s="965"/>
      <c r="BB91" s="965"/>
      <c r="BC91" s="965"/>
      <c r="BD91" s="965"/>
      <c r="BE91" s="975"/>
      <c r="BF91" s="976"/>
      <c r="BG91" s="977"/>
      <c r="BH91" s="977"/>
      <c r="BI91" s="977"/>
      <c r="BJ91" s="977"/>
    </row>
    <row r="92" spans="1:62" s="954" customFormat="1" ht="17.25" customHeight="1" x14ac:dyDescent="0.25">
      <c r="A92" s="2284"/>
      <c r="B92" s="986" t="s">
        <v>1992</v>
      </c>
      <c r="C92" s="990" t="s">
        <v>47</v>
      </c>
      <c r="D92" s="997" t="s">
        <v>890</v>
      </c>
      <c r="E92" s="135">
        <v>120</v>
      </c>
      <c r="F92" s="135">
        <v>120</v>
      </c>
      <c r="G92" s="135" t="s">
        <v>2004</v>
      </c>
      <c r="H92" s="968" t="s">
        <v>303</v>
      </c>
      <c r="I92" s="947" t="s">
        <v>181</v>
      </c>
      <c r="J92" s="947"/>
      <c r="K92" s="952"/>
      <c r="L92" s="952"/>
      <c r="M92" s="952"/>
      <c r="N92" s="965"/>
      <c r="O92" s="965"/>
      <c r="P92" s="965"/>
      <c r="Q92" s="965"/>
      <c r="R92" s="965"/>
      <c r="S92" s="965">
        <v>24</v>
      </c>
      <c r="T92" s="965">
        <v>24</v>
      </c>
      <c r="U92" s="965">
        <v>24</v>
      </c>
      <c r="V92" s="965">
        <v>32</v>
      </c>
      <c r="W92" s="965">
        <v>16</v>
      </c>
      <c r="X92" s="965"/>
      <c r="Y92" s="965"/>
      <c r="Z92" s="965"/>
      <c r="AA92" s="965"/>
      <c r="AB92" s="965"/>
      <c r="AC92" s="965"/>
      <c r="AD92" s="965"/>
      <c r="AE92" s="965"/>
      <c r="AF92" s="965"/>
      <c r="AG92" s="965"/>
      <c r="AH92" s="965"/>
      <c r="AI92" s="965"/>
      <c r="AJ92" s="966"/>
      <c r="AK92" s="966"/>
      <c r="AL92" s="966"/>
      <c r="AM92" s="965"/>
      <c r="AN92" s="965"/>
      <c r="AO92" s="965"/>
      <c r="AP92" s="965"/>
      <c r="AQ92" s="965"/>
      <c r="AR92" s="965"/>
      <c r="AS92" s="965"/>
      <c r="AT92" s="965"/>
      <c r="AU92" s="965"/>
      <c r="AV92" s="965"/>
      <c r="AW92" s="965"/>
      <c r="AX92" s="965"/>
      <c r="AY92" s="965"/>
      <c r="AZ92" s="965"/>
      <c r="BA92" s="965"/>
      <c r="BB92" s="965"/>
      <c r="BC92" s="965"/>
      <c r="BD92" s="965"/>
      <c r="BE92" s="975"/>
      <c r="BF92" s="976"/>
      <c r="BG92" s="977"/>
      <c r="BH92" s="977"/>
      <c r="BI92" s="977"/>
      <c r="BJ92" s="977"/>
    </row>
    <row r="93" spans="1:62" s="954" customFormat="1" ht="17.25" customHeight="1" x14ac:dyDescent="0.25">
      <c r="A93" s="2284"/>
      <c r="B93" s="986" t="s">
        <v>1992</v>
      </c>
      <c r="C93" s="990" t="s">
        <v>49</v>
      </c>
      <c r="D93" s="997" t="s">
        <v>858</v>
      </c>
      <c r="E93" s="135">
        <v>120</v>
      </c>
      <c r="F93" s="135">
        <v>120</v>
      </c>
      <c r="G93" s="135" t="s">
        <v>2004</v>
      </c>
      <c r="H93" s="968" t="s">
        <v>850</v>
      </c>
      <c r="I93" s="947" t="s">
        <v>203</v>
      </c>
      <c r="J93" s="947"/>
      <c r="K93" s="952"/>
      <c r="L93" s="952"/>
      <c r="M93" s="952"/>
      <c r="N93" s="965"/>
      <c r="O93" s="965"/>
      <c r="P93" s="965"/>
      <c r="Q93" s="965"/>
      <c r="R93" s="965"/>
      <c r="S93" s="965"/>
      <c r="T93" s="965"/>
      <c r="U93" s="965"/>
      <c r="V93" s="965"/>
      <c r="W93" s="965"/>
      <c r="X93" s="965"/>
      <c r="Y93" s="965"/>
      <c r="Z93" s="965"/>
      <c r="AA93" s="965"/>
      <c r="AB93" s="965">
        <v>24</v>
      </c>
      <c r="AC93" s="965">
        <v>24</v>
      </c>
      <c r="AD93" s="965">
        <v>24</v>
      </c>
      <c r="AE93" s="965">
        <v>24</v>
      </c>
      <c r="AF93" s="965">
        <v>24</v>
      </c>
      <c r="AG93" s="965"/>
      <c r="AH93" s="965"/>
      <c r="AI93" s="965"/>
      <c r="AJ93" s="966"/>
      <c r="AK93" s="966"/>
      <c r="AL93" s="966"/>
      <c r="AM93" s="965"/>
      <c r="AN93" s="965"/>
      <c r="AO93" s="965"/>
      <c r="AP93" s="965"/>
      <c r="AQ93" s="965"/>
      <c r="AR93" s="965"/>
      <c r="AS93" s="965"/>
      <c r="AT93" s="965"/>
      <c r="AU93" s="965"/>
      <c r="AV93" s="965"/>
      <c r="AW93" s="965"/>
      <c r="AX93" s="965"/>
      <c r="AY93" s="965"/>
      <c r="AZ93" s="965"/>
      <c r="BA93" s="965"/>
      <c r="BB93" s="965"/>
      <c r="BC93" s="965"/>
      <c r="BD93" s="965"/>
      <c r="BE93" s="975"/>
      <c r="BF93" s="976"/>
      <c r="BG93" s="977"/>
      <c r="BH93" s="977"/>
      <c r="BI93" s="977"/>
      <c r="BJ93" s="977"/>
    </row>
    <row r="94" spans="1:62" s="954" customFormat="1" ht="17.25" customHeight="1" x14ac:dyDescent="0.25">
      <c r="A94" s="2284"/>
      <c r="B94" s="986" t="s">
        <v>1992</v>
      </c>
      <c r="C94" s="990" t="s">
        <v>50</v>
      </c>
      <c r="D94" s="997" t="s">
        <v>859</v>
      </c>
      <c r="E94" s="135">
        <v>300</v>
      </c>
      <c r="F94" s="135">
        <v>300</v>
      </c>
      <c r="G94" s="135" t="s">
        <v>2004</v>
      </c>
      <c r="H94" s="968" t="s">
        <v>313</v>
      </c>
      <c r="I94" s="947" t="s">
        <v>234</v>
      </c>
      <c r="J94" s="947"/>
      <c r="K94" s="952"/>
      <c r="L94" s="952"/>
      <c r="M94" s="952"/>
      <c r="N94" s="965"/>
      <c r="O94" s="965"/>
      <c r="P94" s="965"/>
      <c r="Q94" s="965"/>
      <c r="R94" s="965"/>
      <c r="S94" s="965"/>
      <c r="T94" s="965"/>
      <c r="U94" s="965"/>
      <c r="V94" s="965"/>
      <c r="W94" s="965"/>
      <c r="X94" s="965"/>
      <c r="Y94" s="965"/>
      <c r="Z94" s="965"/>
      <c r="AA94" s="965"/>
      <c r="AB94" s="965"/>
      <c r="AC94" s="965"/>
      <c r="AD94" s="965"/>
      <c r="AE94" s="965"/>
      <c r="AF94" s="965"/>
      <c r="AG94" s="965">
        <v>24</v>
      </c>
      <c r="AH94" s="965">
        <v>24</v>
      </c>
      <c r="AI94" s="965">
        <v>24</v>
      </c>
      <c r="AJ94" s="966"/>
      <c r="AK94" s="966"/>
      <c r="AL94" s="966"/>
      <c r="AM94" s="965"/>
      <c r="AN94" s="965"/>
      <c r="AO94" s="965"/>
      <c r="AP94" s="965"/>
      <c r="AQ94" s="965"/>
      <c r="AR94" s="965">
        <v>24</v>
      </c>
      <c r="AS94" s="965">
        <v>24</v>
      </c>
      <c r="AT94" s="965">
        <v>24</v>
      </c>
      <c r="AU94" s="965">
        <v>24</v>
      </c>
      <c r="AV94" s="965">
        <v>24</v>
      </c>
      <c r="AW94" s="965">
        <v>24</v>
      </c>
      <c r="AX94" s="965">
        <v>24</v>
      </c>
      <c r="AY94" s="965">
        <v>24</v>
      </c>
      <c r="AZ94" s="965">
        <v>24</v>
      </c>
      <c r="BA94" s="965">
        <v>12</v>
      </c>
      <c r="BB94" s="965"/>
      <c r="BC94" s="965"/>
      <c r="BD94" s="965"/>
      <c r="BE94" s="975"/>
      <c r="BF94" s="976"/>
      <c r="BG94" s="977"/>
      <c r="BH94" s="977"/>
      <c r="BI94" s="977"/>
      <c r="BJ94" s="977"/>
    </row>
    <row r="95" spans="1:62" s="954" customFormat="1" ht="18.75" customHeight="1" x14ac:dyDescent="0.25">
      <c r="A95" s="2284"/>
      <c r="B95" s="986" t="s">
        <v>1992</v>
      </c>
      <c r="C95" s="990" t="s">
        <v>68</v>
      </c>
      <c r="D95" s="997" t="s">
        <v>245</v>
      </c>
      <c r="E95" s="135">
        <v>180</v>
      </c>
      <c r="F95" s="135">
        <v>180</v>
      </c>
      <c r="G95" s="135" t="s">
        <v>2004</v>
      </c>
      <c r="H95" s="968" t="s">
        <v>316</v>
      </c>
      <c r="I95" s="947" t="s">
        <v>209</v>
      </c>
      <c r="J95" s="947"/>
      <c r="K95" s="952"/>
      <c r="L95" s="952"/>
      <c r="M95" s="952"/>
      <c r="N95" s="965"/>
      <c r="O95" s="965"/>
      <c r="P95" s="965"/>
      <c r="Q95" s="965"/>
      <c r="R95" s="965"/>
      <c r="S95" s="965">
        <v>16</v>
      </c>
      <c r="T95" s="965">
        <v>16</v>
      </c>
      <c r="U95" s="965">
        <v>16</v>
      </c>
      <c r="V95" s="965">
        <v>16</v>
      </c>
      <c r="W95" s="965">
        <v>16</v>
      </c>
      <c r="X95" s="965">
        <v>24</v>
      </c>
      <c r="Y95" s="965">
        <v>24</v>
      </c>
      <c r="Z95" s="965">
        <v>24</v>
      </c>
      <c r="AA95" s="965">
        <v>24</v>
      </c>
      <c r="AB95" s="965"/>
      <c r="AC95" s="965"/>
      <c r="AD95" s="965"/>
      <c r="AE95" s="965"/>
      <c r="AF95" s="965"/>
      <c r="AG95" s="965"/>
      <c r="AH95" s="965"/>
      <c r="AI95" s="965"/>
      <c r="AJ95" s="966"/>
      <c r="AK95" s="966"/>
      <c r="AL95" s="966"/>
      <c r="AM95" s="965"/>
      <c r="AN95" s="965"/>
      <c r="AO95" s="965"/>
      <c r="AP95" s="965"/>
      <c r="AQ95" s="965"/>
      <c r="AR95" s="965"/>
      <c r="AS95" s="965"/>
      <c r="AT95" s="965"/>
      <c r="AU95" s="965"/>
      <c r="AV95" s="965"/>
      <c r="AW95" s="965"/>
      <c r="AX95" s="965"/>
      <c r="AY95" s="965"/>
      <c r="AZ95" s="965"/>
      <c r="BA95" s="965"/>
      <c r="BB95" s="965"/>
      <c r="BC95" s="965"/>
      <c r="BD95" s="965"/>
      <c r="BE95" s="975"/>
      <c r="BF95" s="976"/>
      <c r="BG95" s="977"/>
      <c r="BH95" s="977"/>
      <c r="BI95" s="977"/>
      <c r="BJ95" s="977"/>
    </row>
    <row r="96" spans="1:62" s="954" customFormat="1" ht="20.25" customHeight="1" x14ac:dyDescent="0.25">
      <c r="A96" s="2284"/>
      <c r="B96" s="986" t="s">
        <v>1992</v>
      </c>
      <c r="C96" s="990" t="s">
        <v>51</v>
      </c>
      <c r="D96" s="1014" t="s">
        <v>246</v>
      </c>
      <c r="E96" s="135">
        <v>120</v>
      </c>
      <c r="F96" s="135">
        <v>120</v>
      </c>
      <c r="G96" s="135" t="s">
        <v>2004</v>
      </c>
      <c r="H96" s="968" t="s">
        <v>316</v>
      </c>
      <c r="I96" s="947" t="s">
        <v>209</v>
      </c>
      <c r="J96" s="947"/>
      <c r="K96" s="952"/>
      <c r="L96" s="952"/>
      <c r="M96" s="952"/>
      <c r="N96" s="965"/>
      <c r="O96" s="965"/>
      <c r="P96" s="965"/>
      <c r="Q96" s="965"/>
      <c r="R96" s="965"/>
      <c r="S96" s="965"/>
      <c r="T96" s="965"/>
      <c r="U96" s="965"/>
      <c r="V96" s="965"/>
      <c r="W96" s="965"/>
      <c r="X96" s="965"/>
      <c r="Y96" s="965"/>
      <c r="Z96" s="965"/>
      <c r="AA96" s="965"/>
      <c r="AB96" s="965"/>
      <c r="AC96" s="965"/>
      <c r="AD96" s="965"/>
      <c r="AE96" s="965"/>
      <c r="AF96" s="965"/>
      <c r="AG96" s="965"/>
      <c r="AH96" s="965"/>
      <c r="AI96" s="965"/>
      <c r="AJ96" s="966"/>
      <c r="AK96" s="966"/>
      <c r="AL96" s="966"/>
      <c r="AM96" s="965"/>
      <c r="AN96" s="965"/>
      <c r="AO96" s="965"/>
      <c r="AP96" s="965"/>
      <c r="AQ96" s="965"/>
      <c r="AR96" s="965"/>
      <c r="AS96" s="965"/>
      <c r="AT96" s="965"/>
      <c r="AU96" s="965"/>
      <c r="AV96" s="965"/>
      <c r="AW96" s="965"/>
      <c r="AX96" s="965"/>
      <c r="AY96" s="965"/>
      <c r="AZ96" s="965"/>
      <c r="BA96" s="965"/>
      <c r="BB96" s="965">
        <v>24</v>
      </c>
      <c r="BC96" s="965">
        <v>24</v>
      </c>
      <c r="BD96" s="965">
        <v>24</v>
      </c>
      <c r="BE96" s="975">
        <v>24</v>
      </c>
      <c r="BF96" s="976">
        <v>24</v>
      </c>
      <c r="BG96" s="977"/>
      <c r="BH96" s="977"/>
      <c r="BI96" s="977"/>
      <c r="BJ96" s="977"/>
    </row>
    <row r="97" spans="1:62" s="954" customFormat="1" ht="17.25" customHeight="1" x14ac:dyDescent="0.25">
      <c r="A97" s="2284"/>
      <c r="B97" s="986" t="s">
        <v>1992</v>
      </c>
      <c r="C97" s="990" t="s">
        <v>54</v>
      </c>
      <c r="D97" s="997" t="s">
        <v>1938</v>
      </c>
      <c r="E97" s="135">
        <v>180</v>
      </c>
      <c r="F97" s="135">
        <v>180</v>
      </c>
      <c r="G97" s="135" t="s">
        <v>2004</v>
      </c>
      <c r="H97" s="968" t="s">
        <v>309</v>
      </c>
      <c r="I97" s="947" t="s">
        <v>187</v>
      </c>
      <c r="J97" s="947"/>
      <c r="K97" s="952"/>
      <c r="L97" s="952"/>
      <c r="M97" s="952"/>
      <c r="N97" s="965"/>
      <c r="O97" s="965"/>
      <c r="P97" s="965"/>
      <c r="Q97" s="965"/>
      <c r="R97" s="965"/>
      <c r="S97" s="965"/>
      <c r="T97" s="965"/>
      <c r="U97" s="965"/>
      <c r="V97" s="965"/>
      <c r="W97" s="965"/>
      <c r="X97" s="965"/>
      <c r="Y97" s="965"/>
      <c r="Z97" s="965"/>
      <c r="AA97" s="965"/>
      <c r="AB97" s="965"/>
      <c r="AC97" s="965"/>
      <c r="AD97" s="965"/>
      <c r="AE97" s="965"/>
      <c r="AF97" s="965"/>
      <c r="AG97" s="965"/>
      <c r="AH97" s="965"/>
      <c r="AI97" s="965"/>
      <c r="AJ97" s="966"/>
      <c r="AK97" s="966"/>
      <c r="AL97" s="966"/>
      <c r="AM97" s="965">
        <v>24</v>
      </c>
      <c r="AN97" s="965">
        <v>24</v>
      </c>
      <c r="AO97" s="965">
        <v>24</v>
      </c>
      <c r="AP97" s="965">
        <v>24</v>
      </c>
      <c r="AQ97" s="965">
        <v>24</v>
      </c>
      <c r="AR97" s="965"/>
      <c r="AS97" s="965"/>
      <c r="AT97" s="965"/>
      <c r="AU97" s="965"/>
      <c r="AV97" s="965"/>
      <c r="AW97" s="965"/>
      <c r="AX97" s="965"/>
      <c r="AY97" s="965"/>
      <c r="AZ97" s="965"/>
      <c r="BA97" s="965"/>
      <c r="BB97" s="965"/>
      <c r="BC97" s="965"/>
      <c r="BD97" s="965"/>
      <c r="BE97" s="975"/>
      <c r="BF97" s="976"/>
      <c r="BG97" s="977"/>
      <c r="BH97" s="977"/>
      <c r="BI97" s="977"/>
      <c r="BJ97" s="977"/>
    </row>
    <row r="98" spans="1:62" s="984" customFormat="1" ht="24" customHeight="1" x14ac:dyDescent="0.2">
      <c r="A98" s="2285"/>
      <c r="B98" s="978" t="s">
        <v>1993</v>
      </c>
      <c r="C98" s="979"/>
      <c r="D98" s="979" t="s">
        <v>843</v>
      </c>
      <c r="E98" s="979">
        <f>SUM(E87:E97)</f>
        <v>1200</v>
      </c>
      <c r="F98" s="979"/>
      <c r="G98" s="979"/>
      <c r="H98" s="980"/>
      <c r="I98" s="980"/>
      <c r="J98" s="980"/>
      <c r="K98" s="981"/>
      <c r="L98" s="981">
        <f t="shared" ref="L98:AG98" si="13">SUM(L87:L97)</f>
        <v>30</v>
      </c>
      <c r="M98" s="981">
        <f t="shared" si="13"/>
        <v>20</v>
      </c>
      <c r="N98" s="981">
        <f t="shared" si="13"/>
        <v>25</v>
      </c>
      <c r="O98" s="981">
        <f t="shared" si="13"/>
        <v>5</v>
      </c>
      <c r="P98" s="981">
        <f t="shared" si="13"/>
        <v>20</v>
      </c>
      <c r="Q98" s="981">
        <f t="shared" si="13"/>
        <v>25</v>
      </c>
      <c r="R98" s="981">
        <f t="shared" si="13"/>
        <v>30</v>
      </c>
      <c r="S98" s="981">
        <f t="shared" si="13"/>
        <v>40</v>
      </c>
      <c r="T98" s="981">
        <f t="shared" si="13"/>
        <v>40</v>
      </c>
      <c r="U98" s="981">
        <f t="shared" si="13"/>
        <v>40</v>
      </c>
      <c r="V98" s="981">
        <f t="shared" si="13"/>
        <v>48</v>
      </c>
      <c r="W98" s="981">
        <f t="shared" si="13"/>
        <v>32</v>
      </c>
      <c r="X98" s="981">
        <f t="shared" si="13"/>
        <v>24</v>
      </c>
      <c r="Y98" s="981">
        <f t="shared" si="13"/>
        <v>24</v>
      </c>
      <c r="Z98" s="981">
        <f t="shared" si="13"/>
        <v>24</v>
      </c>
      <c r="AA98" s="981">
        <f t="shared" si="13"/>
        <v>24</v>
      </c>
      <c r="AB98" s="981">
        <f t="shared" si="13"/>
        <v>24</v>
      </c>
      <c r="AC98" s="981">
        <f t="shared" si="13"/>
        <v>24</v>
      </c>
      <c r="AD98" s="981">
        <f t="shared" si="13"/>
        <v>24</v>
      </c>
      <c r="AE98" s="981">
        <f t="shared" si="13"/>
        <v>24</v>
      </c>
      <c r="AF98" s="981">
        <f t="shared" si="13"/>
        <v>24</v>
      </c>
      <c r="AG98" s="982">
        <f t="shared" si="13"/>
        <v>24</v>
      </c>
      <c r="AH98" s="982"/>
      <c r="AI98" s="982"/>
      <c r="AJ98" s="982">
        <f>SUM(AJ87:AJ97)</f>
        <v>0</v>
      </c>
      <c r="AK98" s="982"/>
      <c r="AL98" s="982"/>
      <c r="AM98" s="983">
        <f t="shared" ref="AM98:BJ98" si="14">SUM(AM87:AM97)</f>
        <v>24</v>
      </c>
      <c r="AN98" s="981">
        <f t="shared" si="14"/>
        <v>24</v>
      </c>
      <c r="AO98" s="981">
        <f t="shared" si="14"/>
        <v>24</v>
      </c>
      <c r="AP98" s="981">
        <f t="shared" si="14"/>
        <v>24</v>
      </c>
      <c r="AQ98" s="981">
        <f t="shared" si="14"/>
        <v>24</v>
      </c>
      <c r="AR98" s="981">
        <f t="shared" si="14"/>
        <v>24</v>
      </c>
      <c r="AS98" s="981">
        <f t="shared" si="14"/>
        <v>24</v>
      </c>
      <c r="AT98" s="981">
        <f t="shared" si="14"/>
        <v>24</v>
      </c>
      <c r="AU98" s="981">
        <f t="shared" si="14"/>
        <v>24</v>
      </c>
      <c r="AV98" s="981">
        <f t="shared" si="14"/>
        <v>24</v>
      </c>
      <c r="AW98" s="981">
        <f t="shared" si="14"/>
        <v>24</v>
      </c>
      <c r="AX98" s="981">
        <f t="shared" si="14"/>
        <v>24</v>
      </c>
      <c r="AY98" s="981">
        <f t="shared" si="14"/>
        <v>24</v>
      </c>
      <c r="AZ98" s="981">
        <f t="shared" si="14"/>
        <v>24</v>
      </c>
      <c r="BA98" s="981">
        <f t="shared" si="14"/>
        <v>12</v>
      </c>
      <c r="BB98" s="981">
        <f t="shared" si="14"/>
        <v>24</v>
      </c>
      <c r="BC98" s="981">
        <f t="shared" si="14"/>
        <v>24</v>
      </c>
      <c r="BD98" s="981">
        <f t="shared" si="14"/>
        <v>24</v>
      </c>
      <c r="BE98" s="981">
        <f t="shared" si="14"/>
        <v>24</v>
      </c>
      <c r="BF98" s="981">
        <f t="shared" si="14"/>
        <v>24</v>
      </c>
      <c r="BG98" s="981">
        <f t="shared" si="14"/>
        <v>0</v>
      </c>
      <c r="BH98" s="981">
        <f t="shared" si="14"/>
        <v>0</v>
      </c>
      <c r="BI98" s="981">
        <f t="shared" si="14"/>
        <v>0</v>
      </c>
      <c r="BJ98" s="981">
        <f t="shared" si="14"/>
        <v>0</v>
      </c>
    </row>
    <row r="99" spans="1:62" s="984" customFormat="1" ht="20.25" customHeight="1" x14ac:dyDescent="0.2">
      <c r="A99" s="1037"/>
      <c r="B99" s="986" t="s">
        <v>1994</v>
      </c>
      <c r="C99" s="1031" t="s">
        <v>141</v>
      </c>
      <c r="D99" s="1032" t="s">
        <v>2005</v>
      </c>
      <c r="E99" s="963">
        <v>30</v>
      </c>
      <c r="F99" s="963">
        <v>30</v>
      </c>
      <c r="G99" s="1027"/>
      <c r="H99" s="1028"/>
      <c r="I99" s="1566" t="s">
        <v>420</v>
      </c>
      <c r="J99" s="963">
        <v>30</v>
      </c>
      <c r="K99" s="1029"/>
      <c r="L99" s="1029"/>
      <c r="M99" s="1029"/>
      <c r="N99" s="1029"/>
      <c r="O99" s="1029"/>
      <c r="P99" s="1029"/>
      <c r="Q99" s="1029"/>
      <c r="R99" s="1029"/>
      <c r="S99" s="1029"/>
      <c r="T99" s="1029"/>
      <c r="U99" s="1029"/>
      <c r="V99" s="1029"/>
      <c r="W99" s="1029"/>
      <c r="X99" s="1029"/>
      <c r="Y99" s="1029"/>
      <c r="Z99" s="1029"/>
      <c r="AA99" s="1029"/>
      <c r="AB99" s="1029"/>
      <c r="AC99" s="1029"/>
      <c r="AD99" s="1029"/>
      <c r="AE99" s="1029"/>
      <c r="AF99" s="1029"/>
      <c r="AG99" s="1029"/>
      <c r="AH99" s="1029"/>
      <c r="AI99" s="1029"/>
      <c r="AJ99" s="1029"/>
      <c r="AK99" s="1029"/>
      <c r="AL99" s="1029"/>
      <c r="AM99" s="1029"/>
      <c r="AN99" s="1029"/>
      <c r="AO99" s="1029"/>
      <c r="AP99" s="1029"/>
      <c r="AQ99" s="1029"/>
      <c r="AR99" s="1029"/>
      <c r="AS99" s="1029"/>
      <c r="AT99" s="1029"/>
      <c r="AU99" s="1029"/>
      <c r="AV99" s="1029"/>
      <c r="AW99" s="1029"/>
      <c r="AX99" s="1029"/>
      <c r="AY99" s="1029"/>
      <c r="AZ99" s="1029"/>
      <c r="BA99" s="1029"/>
      <c r="BB99" s="1029"/>
      <c r="BC99" s="1029"/>
      <c r="BD99" s="1029"/>
      <c r="BE99" s="1029"/>
      <c r="BF99" s="1029"/>
      <c r="BG99" s="1029"/>
      <c r="BH99" s="1029"/>
      <c r="BI99" s="1029"/>
      <c r="BJ99" s="1029"/>
    </row>
    <row r="100" spans="1:62" s="984" customFormat="1" ht="20.25" customHeight="1" x14ac:dyDescent="0.2">
      <c r="A100" s="1037"/>
      <c r="B100" s="986" t="s">
        <v>1994</v>
      </c>
      <c r="C100" s="1031" t="s">
        <v>135</v>
      </c>
      <c r="D100" s="1032" t="s">
        <v>2006</v>
      </c>
      <c r="E100" s="963">
        <v>15</v>
      </c>
      <c r="F100" s="963">
        <v>15</v>
      </c>
      <c r="G100" s="1027"/>
      <c r="H100" s="1028"/>
      <c r="I100" s="1566" t="s">
        <v>420</v>
      </c>
      <c r="J100" s="963">
        <v>15</v>
      </c>
      <c r="K100" s="1029"/>
      <c r="L100" s="1029"/>
      <c r="M100" s="1029"/>
      <c r="N100" s="1029"/>
      <c r="O100" s="1029"/>
      <c r="P100" s="1029"/>
      <c r="Q100" s="1029"/>
      <c r="R100" s="1029"/>
      <c r="S100" s="1029"/>
      <c r="T100" s="1029"/>
      <c r="U100" s="1029"/>
      <c r="V100" s="1029"/>
      <c r="W100" s="1029"/>
      <c r="X100" s="1029"/>
      <c r="Y100" s="1029"/>
      <c r="Z100" s="1029"/>
      <c r="AA100" s="1029"/>
      <c r="AB100" s="1029"/>
      <c r="AC100" s="1029"/>
      <c r="AD100" s="1029"/>
      <c r="AE100" s="1029"/>
      <c r="AF100" s="1029"/>
      <c r="AG100" s="1029"/>
      <c r="AH100" s="1029"/>
      <c r="AI100" s="1029"/>
      <c r="AJ100" s="1029"/>
      <c r="AK100" s="1029"/>
      <c r="AL100" s="1029"/>
      <c r="AM100" s="1029"/>
      <c r="AN100" s="1029"/>
      <c r="AO100" s="1029"/>
      <c r="AP100" s="1029"/>
      <c r="AQ100" s="1029"/>
      <c r="AR100" s="1029"/>
      <c r="AS100" s="1029"/>
      <c r="AT100" s="1029"/>
      <c r="AU100" s="1029"/>
      <c r="AV100" s="1029"/>
      <c r="AW100" s="1029"/>
      <c r="AX100" s="1029"/>
      <c r="AY100" s="1029"/>
      <c r="AZ100" s="1029"/>
      <c r="BA100" s="1029"/>
      <c r="BB100" s="1029"/>
      <c r="BC100" s="1029"/>
      <c r="BD100" s="1029"/>
      <c r="BE100" s="1029"/>
      <c r="BF100" s="1029"/>
      <c r="BG100" s="1029"/>
      <c r="BH100" s="1029"/>
      <c r="BI100" s="1029"/>
      <c r="BJ100" s="1029"/>
    </row>
    <row r="101" spans="1:62" s="984" customFormat="1" ht="20.25" customHeight="1" x14ac:dyDescent="0.2">
      <c r="A101" s="1037"/>
      <c r="B101" s="986" t="s">
        <v>1994</v>
      </c>
      <c r="C101" s="1031" t="s">
        <v>151</v>
      </c>
      <c r="D101" s="1032" t="s">
        <v>2424</v>
      </c>
      <c r="E101" s="963">
        <v>30</v>
      </c>
      <c r="F101" s="963">
        <v>30</v>
      </c>
      <c r="G101" s="1027"/>
      <c r="H101" s="1028"/>
      <c r="I101" s="1566" t="s">
        <v>420</v>
      </c>
      <c r="J101" s="963">
        <v>30</v>
      </c>
      <c r="K101" s="1029"/>
      <c r="L101" s="1029"/>
      <c r="M101" s="1029"/>
      <c r="N101" s="1029"/>
      <c r="O101" s="1029"/>
      <c r="P101" s="1029"/>
      <c r="Q101" s="1029"/>
      <c r="R101" s="1029"/>
      <c r="S101" s="1029"/>
      <c r="T101" s="1029"/>
      <c r="U101" s="1029"/>
      <c r="V101" s="1029"/>
      <c r="W101" s="1029"/>
      <c r="X101" s="1029"/>
      <c r="Y101" s="1029"/>
      <c r="Z101" s="1029"/>
      <c r="AA101" s="1029"/>
      <c r="AB101" s="1029"/>
      <c r="AC101" s="1029"/>
      <c r="AD101" s="1029"/>
      <c r="AE101" s="1029"/>
      <c r="AF101" s="1029"/>
      <c r="AG101" s="1029"/>
      <c r="AH101" s="1029"/>
      <c r="AI101" s="1029"/>
      <c r="AJ101" s="1029"/>
      <c r="AK101" s="1029"/>
      <c r="AL101" s="1029"/>
      <c r="AM101" s="1029"/>
      <c r="AN101" s="1029"/>
      <c r="AO101" s="1029"/>
      <c r="AP101" s="1029"/>
      <c r="AQ101" s="1029"/>
      <c r="AR101" s="1029"/>
      <c r="AS101" s="1029"/>
      <c r="AT101" s="1029"/>
      <c r="AU101" s="1029"/>
      <c r="AV101" s="1029"/>
      <c r="AW101" s="1029"/>
      <c r="AX101" s="1029"/>
      <c r="AY101" s="1029"/>
      <c r="AZ101" s="1029"/>
      <c r="BA101" s="1029"/>
      <c r="BB101" s="1029"/>
      <c r="BC101" s="1029"/>
      <c r="BD101" s="1029"/>
      <c r="BE101" s="1029"/>
      <c r="BF101" s="1029"/>
      <c r="BG101" s="1029"/>
      <c r="BH101" s="1029"/>
      <c r="BI101" s="1029"/>
      <c r="BJ101" s="1029"/>
    </row>
    <row r="102" spans="1:62" s="984" customFormat="1" ht="20.25" customHeight="1" x14ac:dyDescent="0.2">
      <c r="A102" s="1037"/>
      <c r="B102" s="986" t="s">
        <v>1994</v>
      </c>
      <c r="C102" s="1031" t="s">
        <v>129</v>
      </c>
      <c r="D102" s="1032" t="s">
        <v>2009</v>
      </c>
      <c r="E102" s="963">
        <v>90</v>
      </c>
      <c r="F102" s="963">
        <v>90</v>
      </c>
      <c r="G102" s="1027"/>
      <c r="H102" s="1028"/>
      <c r="I102" s="1566" t="s">
        <v>147</v>
      </c>
      <c r="J102" s="1566">
        <v>90</v>
      </c>
      <c r="K102" s="1029"/>
      <c r="L102" s="1029"/>
      <c r="M102" s="1029"/>
      <c r="N102" s="1029"/>
      <c r="O102" s="1029"/>
      <c r="P102" s="1029"/>
      <c r="Q102" s="1029"/>
      <c r="R102" s="1029"/>
      <c r="S102" s="1029"/>
      <c r="T102" s="1029"/>
      <c r="U102" s="1029"/>
      <c r="V102" s="1029"/>
      <c r="W102" s="1029"/>
      <c r="X102" s="1029"/>
      <c r="Y102" s="1029"/>
      <c r="Z102" s="1029"/>
      <c r="AA102" s="1029"/>
      <c r="AB102" s="1029"/>
      <c r="AC102" s="1029"/>
      <c r="AD102" s="1029"/>
      <c r="AE102" s="1029"/>
      <c r="AF102" s="1029"/>
      <c r="AG102" s="1029"/>
      <c r="AH102" s="1029"/>
      <c r="AI102" s="1029"/>
      <c r="AJ102" s="1029"/>
      <c r="AK102" s="1029"/>
      <c r="AL102" s="1029"/>
      <c r="AM102" s="1029"/>
      <c r="AN102" s="1029"/>
      <c r="AO102" s="1029"/>
      <c r="AP102" s="1029"/>
      <c r="AQ102" s="1029"/>
      <c r="AR102" s="1029"/>
      <c r="AS102" s="1029"/>
      <c r="AT102" s="1029"/>
      <c r="AU102" s="1029"/>
      <c r="AV102" s="1029"/>
      <c r="AW102" s="1029"/>
      <c r="AX102" s="1029"/>
      <c r="AY102" s="1029"/>
      <c r="AZ102" s="1029"/>
      <c r="BA102" s="1029"/>
      <c r="BB102" s="1029"/>
      <c r="BC102" s="1029"/>
      <c r="BD102" s="1029"/>
      <c r="BE102" s="1029"/>
      <c r="BF102" s="1029"/>
      <c r="BG102" s="1029"/>
      <c r="BH102" s="1029"/>
      <c r="BI102" s="1029"/>
      <c r="BJ102" s="1029"/>
    </row>
    <row r="103" spans="1:62" s="984" customFormat="1" ht="20.25" customHeight="1" x14ac:dyDescent="0.2">
      <c r="A103" s="1037"/>
      <c r="B103" s="986" t="s">
        <v>1994</v>
      </c>
      <c r="C103" s="1031" t="s">
        <v>128</v>
      </c>
      <c r="D103" s="1032" t="s">
        <v>2007</v>
      </c>
      <c r="E103" s="963">
        <v>45</v>
      </c>
      <c r="F103" s="963">
        <v>45</v>
      </c>
      <c r="G103" s="1027"/>
      <c r="H103" s="1028"/>
      <c r="I103" s="1566" t="s">
        <v>635</v>
      </c>
      <c r="J103" s="1566">
        <v>45</v>
      </c>
      <c r="K103" s="1029"/>
      <c r="L103" s="1029"/>
      <c r="M103" s="1029"/>
      <c r="N103" s="1029"/>
      <c r="O103" s="1029"/>
      <c r="P103" s="1029"/>
      <c r="Q103" s="1029"/>
      <c r="R103" s="1029"/>
      <c r="S103" s="1029"/>
      <c r="T103" s="1029"/>
      <c r="U103" s="1029"/>
      <c r="V103" s="1029"/>
      <c r="W103" s="1029"/>
      <c r="X103" s="1029"/>
      <c r="Y103" s="1029"/>
      <c r="Z103" s="1029"/>
      <c r="AA103" s="1029"/>
      <c r="AB103" s="1029"/>
      <c r="AC103" s="1029"/>
      <c r="AD103" s="1029"/>
      <c r="AE103" s="1029"/>
      <c r="AF103" s="1029"/>
      <c r="AG103" s="1029"/>
      <c r="AH103" s="1029"/>
      <c r="AI103" s="1029"/>
      <c r="AJ103" s="1029"/>
      <c r="AK103" s="1029"/>
      <c r="AL103" s="1029"/>
      <c r="AM103" s="1029"/>
      <c r="AN103" s="1029"/>
      <c r="AO103" s="1029"/>
      <c r="AP103" s="1029"/>
      <c r="AQ103" s="1029"/>
      <c r="AR103" s="1029"/>
      <c r="AS103" s="1029"/>
      <c r="AT103" s="1029"/>
      <c r="AU103" s="1029"/>
      <c r="AV103" s="1029"/>
      <c r="AW103" s="1029"/>
      <c r="AX103" s="1029"/>
      <c r="AY103" s="1029"/>
      <c r="AZ103" s="1029"/>
      <c r="BA103" s="1029"/>
      <c r="BB103" s="1029"/>
      <c r="BC103" s="1029"/>
      <c r="BD103" s="1029"/>
      <c r="BE103" s="1029"/>
      <c r="BF103" s="1029"/>
      <c r="BG103" s="1029"/>
      <c r="BH103" s="1029"/>
      <c r="BI103" s="1029"/>
      <c r="BJ103" s="1029"/>
    </row>
    <row r="104" spans="1:62" s="984" customFormat="1" ht="20.25" customHeight="1" x14ac:dyDescent="0.2">
      <c r="A104" s="1037"/>
      <c r="B104" s="986" t="s">
        <v>1994</v>
      </c>
      <c r="C104" s="1031" t="s">
        <v>123</v>
      </c>
      <c r="D104" s="1032" t="s">
        <v>2008</v>
      </c>
      <c r="E104" s="963">
        <v>45</v>
      </c>
      <c r="F104" s="963">
        <v>45</v>
      </c>
      <c r="G104" s="1027"/>
      <c r="H104" s="1028"/>
      <c r="I104" s="1566" t="s">
        <v>635</v>
      </c>
      <c r="J104" s="1566">
        <v>45</v>
      </c>
      <c r="K104" s="1029"/>
      <c r="L104" s="1029"/>
      <c r="M104" s="1029"/>
      <c r="N104" s="1029"/>
      <c r="O104" s="1029"/>
      <c r="P104" s="1029"/>
      <c r="Q104" s="1029"/>
      <c r="R104" s="1029"/>
      <c r="S104" s="1029"/>
      <c r="T104" s="1029"/>
      <c r="U104" s="1029"/>
      <c r="V104" s="1029"/>
      <c r="W104" s="1029"/>
      <c r="X104" s="1029"/>
      <c r="Y104" s="1029"/>
      <c r="Z104" s="1029"/>
      <c r="AA104" s="1029"/>
      <c r="AB104" s="1029"/>
      <c r="AC104" s="1029"/>
      <c r="AD104" s="1029"/>
      <c r="AE104" s="1029"/>
      <c r="AF104" s="1029"/>
      <c r="AG104" s="1029"/>
      <c r="AH104" s="1029"/>
      <c r="AI104" s="1029"/>
      <c r="AJ104" s="1029"/>
      <c r="AK104" s="1029"/>
      <c r="AL104" s="1029"/>
      <c r="AM104" s="1029"/>
      <c r="AN104" s="1029"/>
      <c r="AO104" s="1029"/>
      <c r="AP104" s="1029"/>
      <c r="AQ104" s="1029"/>
      <c r="AR104" s="1029"/>
      <c r="AS104" s="1029"/>
      <c r="AT104" s="1029"/>
      <c r="AU104" s="1029"/>
      <c r="AV104" s="1029"/>
      <c r="AW104" s="1029"/>
      <c r="AX104" s="1029"/>
      <c r="AY104" s="1029"/>
      <c r="AZ104" s="1029"/>
      <c r="BA104" s="1029"/>
      <c r="BB104" s="1029"/>
      <c r="BC104" s="1029"/>
      <c r="BD104" s="1029"/>
      <c r="BE104" s="1029"/>
      <c r="BF104" s="1029"/>
      <c r="BG104" s="1029"/>
      <c r="BH104" s="1029"/>
      <c r="BI104" s="1029"/>
      <c r="BJ104" s="1029"/>
    </row>
    <row r="105" spans="1:62" s="984" customFormat="1" ht="20.25" customHeight="1" x14ac:dyDescent="0.2">
      <c r="A105" s="1037"/>
      <c r="B105" s="986" t="s">
        <v>1994</v>
      </c>
      <c r="C105" s="1031" t="s">
        <v>138</v>
      </c>
      <c r="D105" s="1032" t="s">
        <v>254</v>
      </c>
      <c r="E105" s="963">
        <v>30</v>
      </c>
      <c r="F105" s="963">
        <v>30</v>
      </c>
      <c r="G105" s="1027"/>
      <c r="H105" s="1028"/>
      <c r="I105" s="1566" t="s">
        <v>635</v>
      </c>
      <c r="J105" s="1566">
        <v>30</v>
      </c>
      <c r="K105" s="1029"/>
      <c r="L105" s="1029"/>
      <c r="M105" s="1029"/>
      <c r="N105" s="1029"/>
      <c r="O105" s="1029"/>
      <c r="P105" s="1029"/>
      <c r="Q105" s="1029"/>
      <c r="R105" s="1029"/>
      <c r="S105" s="1029"/>
      <c r="T105" s="1029"/>
      <c r="U105" s="1029"/>
      <c r="V105" s="1029"/>
      <c r="W105" s="1029"/>
      <c r="X105" s="1029"/>
      <c r="Y105" s="1029"/>
      <c r="Z105" s="1029"/>
      <c r="AA105" s="1029"/>
      <c r="AB105" s="1029"/>
      <c r="AC105" s="1029"/>
      <c r="AD105" s="1029"/>
      <c r="AE105" s="1029"/>
      <c r="AF105" s="1029"/>
      <c r="AG105" s="1029"/>
      <c r="AH105" s="1029"/>
      <c r="AI105" s="1029"/>
      <c r="AJ105" s="1029"/>
      <c r="AK105" s="1029"/>
      <c r="AL105" s="1029"/>
      <c r="AM105" s="1029"/>
      <c r="AN105" s="1029"/>
      <c r="AO105" s="1029"/>
      <c r="AP105" s="1029"/>
      <c r="AQ105" s="1029"/>
      <c r="AR105" s="1029"/>
      <c r="AS105" s="1029"/>
      <c r="AT105" s="1029"/>
      <c r="AU105" s="1029"/>
      <c r="AV105" s="1029"/>
      <c r="AW105" s="1029"/>
      <c r="AX105" s="1029"/>
      <c r="AY105" s="1029"/>
      <c r="AZ105" s="1029"/>
      <c r="BA105" s="1029"/>
      <c r="BB105" s="1029"/>
      <c r="BC105" s="1029"/>
      <c r="BD105" s="1029"/>
      <c r="BE105" s="1029"/>
      <c r="BF105" s="1029"/>
      <c r="BG105" s="1029"/>
      <c r="BH105" s="1029"/>
      <c r="BI105" s="1029"/>
      <c r="BJ105" s="1029"/>
    </row>
    <row r="106" spans="1:62" s="954" customFormat="1" ht="17.25" customHeight="1" x14ac:dyDescent="0.25">
      <c r="A106" s="2283">
        <v>11</v>
      </c>
      <c r="B106" s="986" t="s">
        <v>1994</v>
      </c>
      <c r="C106" s="990" t="s">
        <v>94</v>
      </c>
      <c r="D106" s="997" t="s">
        <v>853</v>
      </c>
      <c r="E106" s="135">
        <v>45</v>
      </c>
      <c r="F106" s="135">
        <v>45</v>
      </c>
      <c r="G106" s="135"/>
      <c r="H106" s="968" t="s">
        <v>1929</v>
      </c>
      <c r="I106" s="947" t="s">
        <v>206</v>
      </c>
      <c r="J106" s="947"/>
      <c r="K106" s="952"/>
      <c r="L106" s="952"/>
      <c r="M106" s="952"/>
      <c r="N106" s="965"/>
      <c r="O106" s="965"/>
      <c r="P106" s="965"/>
      <c r="Q106" s="965">
        <v>15</v>
      </c>
      <c r="R106" s="965">
        <v>30</v>
      </c>
      <c r="S106" s="965"/>
      <c r="T106" s="965"/>
      <c r="U106" s="965"/>
      <c r="V106" s="965"/>
      <c r="W106" s="965"/>
      <c r="X106" s="965"/>
      <c r="Y106" s="965"/>
      <c r="Z106" s="965"/>
      <c r="AA106" s="965"/>
      <c r="AB106" s="965"/>
      <c r="AC106" s="965"/>
      <c r="AD106" s="965"/>
      <c r="AE106" s="965"/>
      <c r="AF106" s="965"/>
      <c r="AG106" s="965"/>
      <c r="AH106" s="965"/>
      <c r="AI106" s="965"/>
      <c r="AJ106" s="966"/>
      <c r="AK106" s="966"/>
      <c r="AL106" s="966"/>
      <c r="AM106" s="965"/>
      <c r="AN106" s="965"/>
      <c r="AO106" s="965"/>
      <c r="AP106" s="965"/>
      <c r="AQ106" s="965"/>
      <c r="AR106" s="965"/>
      <c r="AS106" s="965"/>
      <c r="AT106" s="965"/>
      <c r="AU106" s="965"/>
      <c r="AV106" s="965"/>
      <c r="AW106" s="965"/>
      <c r="AX106" s="965"/>
      <c r="AY106" s="965"/>
      <c r="AZ106" s="965"/>
      <c r="BA106" s="965"/>
      <c r="BB106" s="965"/>
      <c r="BC106" s="965"/>
      <c r="BD106" s="965"/>
      <c r="BE106" s="975"/>
      <c r="BF106" s="976"/>
      <c r="BG106" s="977"/>
      <c r="BH106" s="977"/>
      <c r="BI106" s="977"/>
      <c r="BJ106" s="977"/>
    </row>
    <row r="107" spans="1:62" s="954" customFormat="1" ht="17.25" customHeight="1" x14ac:dyDescent="0.25">
      <c r="A107" s="2284"/>
      <c r="B107" s="986" t="s">
        <v>1994</v>
      </c>
      <c r="C107" s="990" t="s">
        <v>95</v>
      </c>
      <c r="D107" s="1014" t="s">
        <v>854</v>
      </c>
      <c r="E107" s="135">
        <v>30</v>
      </c>
      <c r="F107" s="135">
        <v>30</v>
      </c>
      <c r="G107" s="135"/>
      <c r="H107" s="968" t="s">
        <v>1929</v>
      </c>
      <c r="I107" s="947" t="s">
        <v>206</v>
      </c>
      <c r="J107" s="947"/>
      <c r="K107" s="952">
        <v>25</v>
      </c>
      <c r="L107" s="952">
        <v>5</v>
      </c>
      <c r="M107" s="952"/>
      <c r="N107" s="965"/>
      <c r="O107" s="965"/>
      <c r="P107" s="965"/>
      <c r="Q107" s="965"/>
      <c r="R107" s="965"/>
      <c r="S107" s="965"/>
      <c r="T107" s="965"/>
      <c r="U107" s="965"/>
      <c r="V107" s="965"/>
      <c r="W107" s="965"/>
      <c r="X107" s="965"/>
      <c r="Y107" s="965"/>
      <c r="Z107" s="965"/>
      <c r="AA107" s="965"/>
      <c r="AB107" s="965"/>
      <c r="AC107" s="965"/>
      <c r="AD107" s="965"/>
      <c r="AE107" s="965"/>
      <c r="AF107" s="965"/>
      <c r="AG107" s="965"/>
      <c r="AH107" s="965"/>
      <c r="AI107" s="965"/>
      <c r="AJ107" s="966"/>
      <c r="AK107" s="966"/>
      <c r="AL107" s="966"/>
      <c r="AM107" s="965"/>
      <c r="AN107" s="965"/>
      <c r="AO107" s="965"/>
      <c r="AP107" s="965"/>
      <c r="AQ107" s="965"/>
      <c r="AR107" s="965"/>
      <c r="AS107" s="965"/>
      <c r="AT107" s="965"/>
      <c r="AU107" s="965"/>
      <c r="AV107" s="965"/>
      <c r="AW107" s="965"/>
      <c r="AX107" s="965"/>
      <c r="AY107" s="965"/>
      <c r="AZ107" s="965"/>
      <c r="BA107" s="965"/>
      <c r="BB107" s="965"/>
      <c r="BC107" s="965"/>
      <c r="BD107" s="965"/>
      <c r="BE107" s="975"/>
      <c r="BF107" s="976"/>
      <c r="BG107" s="977"/>
      <c r="BH107" s="977"/>
      <c r="BI107" s="977"/>
      <c r="BJ107" s="977"/>
    </row>
    <row r="108" spans="1:62" s="954" customFormat="1" ht="17.25" customHeight="1" x14ac:dyDescent="0.25">
      <c r="A108" s="2284"/>
      <c r="B108" s="986" t="s">
        <v>1994</v>
      </c>
      <c r="C108" s="990" t="s">
        <v>96</v>
      </c>
      <c r="D108" s="997" t="s">
        <v>1947</v>
      </c>
      <c r="E108" s="135">
        <v>30</v>
      </c>
      <c r="F108" s="135">
        <v>30</v>
      </c>
      <c r="G108" s="135"/>
      <c r="H108" s="968" t="s">
        <v>1929</v>
      </c>
      <c r="I108" s="947" t="s">
        <v>206</v>
      </c>
      <c r="J108" s="947"/>
      <c r="K108" s="952"/>
      <c r="L108" s="952">
        <v>25</v>
      </c>
      <c r="M108" s="952">
        <v>5</v>
      </c>
      <c r="N108" s="965"/>
      <c r="O108" s="965"/>
      <c r="P108" s="965"/>
      <c r="Q108" s="965"/>
      <c r="R108" s="965"/>
      <c r="S108" s="965"/>
      <c r="T108" s="965"/>
      <c r="U108" s="965"/>
      <c r="V108" s="965"/>
      <c r="W108" s="965"/>
      <c r="X108" s="965"/>
      <c r="Y108" s="965"/>
      <c r="Z108" s="965"/>
      <c r="AA108" s="965"/>
      <c r="AB108" s="965"/>
      <c r="AC108" s="965"/>
      <c r="AD108" s="965"/>
      <c r="AE108" s="965"/>
      <c r="AF108" s="965"/>
      <c r="AG108" s="965"/>
      <c r="AH108" s="965"/>
      <c r="AI108" s="965"/>
      <c r="AJ108" s="966"/>
      <c r="AK108" s="966"/>
      <c r="AL108" s="966"/>
      <c r="AM108" s="965"/>
      <c r="AN108" s="965"/>
      <c r="AO108" s="965"/>
      <c r="AP108" s="965"/>
      <c r="AQ108" s="965"/>
      <c r="AR108" s="965"/>
      <c r="AS108" s="965"/>
      <c r="AT108" s="965"/>
      <c r="AU108" s="965"/>
      <c r="AV108" s="965"/>
      <c r="AW108" s="965"/>
      <c r="AX108" s="965"/>
      <c r="AY108" s="965"/>
      <c r="AZ108" s="965"/>
      <c r="BA108" s="965"/>
      <c r="BB108" s="965"/>
      <c r="BC108" s="965"/>
      <c r="BD108" s="965"/>
      <c r="BE108" s="975"/>
      <c r="BF108" s="976"/>
      <c r="BG108" s="977"/>
      <c r="BH108" s="977"/>
      <c r="BI108" s="977"/>
      <c r="BJ108" s="977"/>
    </row>
    <row r="109" spans="1:62" s="954" customFormat="1" ht="17.25" customHeight="1" x14ac:dyDescent="0.25">
      <c r="A109" s="2284"/>
      <c r="B109" s="986" t="s">
        <v>1994</v>
      </c>
      <c r="C109" s="990" t="s">
        <v>97</v>
      </c>
      <c r="D109" s="1014" t="s">
        <v>243</v>
      </c>
      <c r="E109" s="135">
        <v>45</v>
      </c>
      <c r="F109" s="135">
        <v>45</v>
      </c>
      <c r="G109" s="135"/>
      <c r="H109" s="968" t="s">
        <v>1929</v>
      </c>
      <c r="I109" s="947" t="s">
        <v>206</v>
      </c>
      <c r="J109" s="947"/>
      <c r="K109" s="952"/>
      <c r="L109" s="952"/>
      <c r="M109" s="952">
        <v>15</v>
      </c>
      <c r="N109" s="965">
        <v>25</v>
      </c>
      <c r="O109" s="965">
        <v>5</v>
      </c>
      <c r="P109" s="965"/>
      <c r="Q109" s="965"/>
      <c r="R109" s="965"/>
      <c r="S109" s="965"/>
      <c r="T109" s="965"/>
      <c r="U109" s="965"/>
      <c r="V109" s="965"/>
      <c r="W109" s="965"/>
      <c r="X109" s="965"/>
      <c r="Y109" s="965"/>
      <c r="Z109" s="965"/>
      <c r="AA109" s="965"/>
      <c r="AB109" s="965"/>
      <c r="AC109" s="965"/>
      <c r="AD109" s="965"/>
      <c r="AE109" s="965"/>
      <c r="AF109" s="965"/>
      <c r="AG109" s="965"/>
      <c r="AH109" s="965"/>
      <c r="AI109" s="965"/>
      <c r="AJ109" s="966"/>
      <c r="AK109" s="966"/>
      <c r="AL109" s="966"/>
      <c r="AM109" s="965"/>
      <c r="AN109" s="965"/>
      <c r="AO109" s="965"/>
      <c r="AP109" s="965"/>
      <c r="AQ109" s="965"/>
      <c r="AR109" s="965"/>
      <c r="AS109" s="965"/>
      <c r="AT109" s="965"/>
      <c r="AU109" s="965"/>
      <c r="AV109" s="965"/>
      <c r="AW109" s="965"/>
      <c r="AX109" s="965"/>
      <c r="AY109" s="965"/>
      <c r="AZ109" s="965"/>
      <c r="BA109" s="965"/>
      <c r="BB109" s="965"/>
      <c r="BC109" s="965"/>
      <c r="BD109" s="965"/>
      <c r="BE109" s="975"/>
      <c r="BF109" s="976"/>
      <c r="BG109" s="977"/>
      <c r="BH109" s="977"/>
      <c r="BI109" s="977"/>
      <c r="BJ109" s="977"/>
    </row>
    <row r="110" spans="1:62" s="954" customFormat="1" ht="17.25" customHeight="1" x14ac:dyDescent="0.25">
      <c r="A110" s="2284"/>
      <c r="B110" s="986" t="s">
        <v>1994</v>
      </c>
      <c r="C110" s="990" t="s">
        <v>69</v>
      </c>
      <c r="D110" s="997" t="s">
        <v>256</v>
      </c>
      <c r="E110" s="135">
        <v>30</v>
      </c>
      <c r="F110" s="135">
        <v>30</v>
      </c>
      <c r="G110" s="135"/>
      <c r="H110" s="968" t="s">
        <v>1929</v>
      </c>
      <c r="I110" s="947" t="s">
        <v>206</v>
      </c>
      <c r="J110" s="947"/>
      <c r="K110" s="952"/>
      <c r="L110" s="952"/>
      <c r="M110" s="952"/>
      <c r="N110" s="965"/>
      <c r="O110" s="965"/>
      <c r="P110" s="965">
        <v>20</v>
      </c>
      <c r="Q110" s="965">
        <v>10</v>
      </c>
      <c r="R110" s="965"/>
      <c r="S110" s="965"/>
      <c r="T110" s="965"/>
      <c r="U110" s="965"/>
      <c r="V110" s="965"/>
      <c r="W110" s="965"/>
      <c r="X110" s="965"/>
      <c r="Y110" s="965"/>
      <c r="Z110" s="965"/>
      <c r="AA110" s="965"/>
      <c r="AB110" s="965"/>
      <c r="AC110" s="965"/>
      <c r="AD110" s="965"/>
      <c r="AE110" s="965"/>
      <c r="AF110" s="965"/>
      <c r="AG110" s="965"/>
      <c r="AH110" s="965"/>
      <c r="AI110" s="965"/>
      <c r="AJ110" s="966"/>
      <c r="AK110" s="966"/>
      <c r="AL110" s="966"/>
      <c r="AM110" s="965"/>
      <c r="AN110" s="965"/>
      <c r="AO110" s="965"/>
      <c r="AP110" s="965"/>
      <c r="AQ110" s="965"/>
      <c r="AR110" s="965"/>
      <c r="AS110" s="965"/>
      <c r="AT110" s="965"/>
      <c r="AU110" s="965"/>
      <c r="AV110" s="965"/>
      <c r="AW110" s="965"/>
      <c r="AX110" s="965"/>
      <c r="AY110" s="965"/>
      <c r="AZ110" s="965"/>
      <c r="BA110" s="965"/>
      <c r="BB110" s="965"/>
      <c r="BC110" s="965"/>
      <c r="BD110" s="965"/>
      <c r="BE110" s="975"/>
      <c r="BF110" s="976"/>
      <c r="BG110" s="977"/>
      <c r="BH110" s="977"/>
      <c r="BI110" s="977"/>
      <c r="BJ110" s="977"/>
    </row>
    <row r="111" spans="1:62" s="954" customFormat="1" ht="17.25" customHeight="1" x14ac:dyDescent="0.25">
      <c r="A111" s="2284"/>
      <c r="B111" s="986" t="s">
        <v>1994</v>
      </c>
      <c r="C111" s="990" t="s">
        <v>47</v>
      </c>
      <c r="D111" s="1015" t="s">
        <v>890</v>
      </c>
      <c r="E111" s="135">
        <v>120</v>
      </c>
      <c r="F111" s="135">
        <v>120</v>
      </c>
      <c r="G111" s="135" t="s">
        <v>2004</v>
      </c>
      <c r="H111" s="968" t="s">
        <v>303</v>
      </c>
      <c r="I111" s="947" t="s">
        <v>181</v>
      </c>
      <c r="J111" s="947"/>
      <c r="K111" s="952"/>
      <c r="L111" s="952"/>
      <c r="M111" s="952"/>
      <c r="N111" s="965"/>
      <c r="O111" s="965"/>
      <c r="P111" s="965"/>
      <c r="Q111" s="965"/>
      <c r="R111" s="965"/>
      <c r="S111" s="965">
        <v>24</v>
      </c>
      <c r="T111" s="965">
        <v>24</v>
      </c>
      <c r="U111" s="965">
        <v>24</v>
      </c>
      <c r="V111" s="965">
        <v>24</v>
      </c>
      <c r="W111" s="965">
        <v>24</v>
      </c>
      <c r="X111" s="965"/>
      <c r="Y111" s="965"/>
      <c r="Z111" s="965"/>
      <c r="AA111" s="965"/>
      <c r="AB111" s="965"/>
      <c r="AC111" s="965"/>
      <c r="AD111" s="965"/>
      <c r="AE111" s="965"/>
      <c r="AF111" s="965"/>
      <c r="AG111" s="965"/>
      <c r="AH111" s="965"/>
      <c r="AI111" s="965"/>
      <c r="AJ111" s="966"/>
      <c r="AK111" s="966"/>
      <c r="AL111" s="966"/>
      <c r="AM111" s="965"/>
      <c r="AN111" s="965"/>
      <c r="AO111" s="965"/>
      <c r="AP111" s="965"/>
      <c r="AQ111" s="965"/>
      <c r="AR111" s="965"/>
      <c r="AS111" s="965"/>
      <c r="AT111" s="965"/>
      <c r="AU111" s="965"/>
      <c r="AV111" s="965"/>
      <c r="AW111" s="965"/>
      <c r="AX111" s="965"/>
      <c r="AY111" s="965"/>
      <c r="AZ111" s="965"/>
      <c r="BA111" s="965"/>
      <c r="BB111" s="965"/>
      <c r="BC111" s="965"/>
      <c r="BD111" s="965"/>
      <c r="BE111" s="975"/>
      <c r="BF111" s="976"/>
      <c r="BG111" s="977"/>
      <c r="BH111" s="977"/>
      <c r="BI111" s="977"/>
      <c r="BJ111" s="977"/>
    </row>
    <row r="112" spans="1:62" s="954" customFormat="1" ht="17.25" customHeight="1" x14ac:dyDescent="0.25">
      <c r="A112" s="2284"/>
      <c r="B112" s="986" t="s">
        <v>1994</v>
      </c>
      <c r="C112" s="990" t="s">
        <v>49</v>
      </c>
      <c r="D112" s="997" t="s">
        <v>858</v>
      </c>
      <c r="E112" s="135">
        <v>120</v>
      </c>
      <c r="F112" s="135">
        <v>120</v>
      </c>
      <c r="G112" s="135" t="s">
        <v>2004</v>
      </c>
      <c r="H112" s="968" t="s">
        <v>850</v>
      </c>
      <c r="I112" s="947" t="s">
        <v>203</v>
      </c>
      <c r="J112" s="947"/>
      <c r="K112" s="952"/>
      <c r="L112" s="952"/>
      <c r="M112" s="952"/>
      <c r="N112" s="965"/>
      <c r="O112" s="965"/>
      <c r="P112" s="965"/>
      <c r="Q112" s="965"/>
      <c r="R112" s="965"/>
      <c r="S112" s="965"/>
      <c r="T112" s="965"/>
      <c r="U112" s="965"/>
      <c r="V112" s="965"/>
      <c r="W112" s="965"/>
      <c r="X112" s="965">
        <v>24</v>
      </c>
      <c r="Y112" s="965">
        <v>24</v>
      </c>
      <c r="Z112" s="965">
        <v>24</v>
      </c>
      <c r="AA112" s="965">
        <v>24</v>
      </c>
      <c r="AB112" s="965">
        <v>24</v>
      </c>
      <c r="AC112" s="965"/>
      <c r="AD112" s="965"/>
      <c r="AE112" s="965"/>
      <c r="AF112" s="965"/>
      <c r="AG112" s="965"/>
      <c r="AH112" s="965"/>
      <c r="AI112" s="965"/>
      <c r="AJ112" s="966"/>
      <c r="AK112" s="966"/>
      <c r="AL112" s="966"/>
      <c r="AM112" s="965"/>
      <c r="AN112" s="965"/>
      <c r="AO112" s="965"/>
      <c r="AP112" s="965"/>
      <c r="AQ112" s="965"/>
      <c r="AR112" s="965"/>
      <c r="AS112" s="965"/>
      <c r="AT112" s="965"/>
      <c r="AU112" s="965"/>
      <c r="AV112" s="965"/>
      <c r="AW112" s="965"/>
      <c r="AX112" s="965"/>
      <c r="AY112" s="965"/>
      <c r="AZ112" s="965"/>
      <c r="BA112" s="965"/>
      <c r="BB112" s="965"/>
      <c r="BC112" s="965"/>
      <c r="BD112" s="965"/>
      <c r="BE112" s="975"/>
      <c r="BF112" s="976"/>
      <c r="BG112" s="977"/>
      <c r="BH112" s="977"/>
      <c r="BI112" s="977"/>
      <c r="BJ112" s="977"/>
    </row>
    <row r="113" spans="1:62" s="954" customFormat="1" ht="17.25" customHeight="1" x14ac:dyDescent="0.25">
      <c r="A113" s="2284"/>
      <c r="B113" s="986" t="s">
        <v>1994</v>
      </c>
      <c r="C113" s="990" t="s">
        <v>50</v>
      </c>
      <c r="D113" s="1014" t="s">
        <v>859</v>
      </c>
      <c r="E113" s="135">
        <v>300</v>
      </c>
      <c r="F113" s="135">
        <v>300</v>
      </c>
      <c r="G113" s="135" t="s">
        <v>2004</v>
      </c>
      <c r="H113" s="968" t="s">
        <v>305</v>
      </c>
      <c r="I113" s="947" t="s">
        <v>217</v>
      </c>
      <c r="J113" s="947"/>
      <c r="K113" s="952"/>
      <c r="L113" s="952"/>
      <c r="M113" s="952"/>
      <c r="N113" s="965"/>
      <c r="O113" s="965"/>
      <c r="P113" s="965"/>
      <c r="Q113" s="965"/>
      <c r="R113" s="965"/>
      <c r="S113" s="965"/>
      <c r="T113" s="965"/>
      <c r="U113" s="965"/>
      <c r="V113" s="965"/>
      <c r="W113" s="965"/>
      <c r="X113" s="965">
        <v>16</v>
      </c>
      <c r="Y113" s="965">
        <v>16</v>
      </c>
      <c r="Z113" s="965">
        <v>16</v>
      </c>
      <c r="AA113" s="965">
        <v>16</v>
      </c>
      <c r="AB113" s="965">
        <v>16</v>
      </c>
      <c r="AC113" s="965">
        <v>24</v>
      </c>
      <c r="AD113" s="965">
        <v>24</v>
      </c>
      <c r="AE113" s="965">
        <v>24</v>
      </c>
      <c r="AF113" s="965">
        <v>24</v>
      </c>
      <c r="AG113" s="965">
        <v>24</v>
      </c>
      <c r="AH113" s="965">
        <v>24</v>
      </c>
      <c r="AI113" s="965">
        <v>24</v>
      </c>
      <c r="AJ113" s="966"/>
      <c r="AK113" s="966"/>
      <c r="AL113" s="966"/>
      <c r="AM113" s="965">
        <v>24</v>
      </c>
      <c r="AN113" s="965">
        <v>28</v>
      </c>
      <c r="AO113" s="965"/>
      <c r="AP113" s="965"/>
      <c r="AQ113" s="965"/>
      <c r="AR113" s="965"/>
      <c r="AS113" s="965"/>
      <c r="AT113" s="965"/>
      <c r="AU113" s="965"/>
      <c r="AV113" s="965"/>
      <c r="AW113" s="965"/>
      <c r="AX113" s="965"/>
      <c r="AY113" s="965"/>
      <c r="AZ113" s="965"/>
      <c r="BA113" s="965"/>
      <c r="BB113" s="965"/>
      <c r="BC113" s="965"/>
      <c r="BD113" s="965"/>
      <c r="BE113" s="975"/>
      <c r="BF113" s="976"/>
      <c r="BG113" s="977"/>
      <c r="BH113" s="977"/>
      <c r="BI113" s="977"/>
      <c r="BJ113" s="977"/>
    </row>
    <row r="114" spans="1:62" s="954" customFormat="1" ht="17.25" customHeight="1" x14ac:dyDescent="0.25">
      <c r="A114" s="2284"/>
      <c r="B114" s="986" t="s">
        <v>1994</v>
      </c>
      <c r="C114" s="990" t="s">
        <v>51</v>
      </c>
      <c r="D114" s="997" t="s">
        <v>246</v>
      </c>
      <c r="E114" s="135">
        <v>120</v>
      </c>
      <c r="F114" s="135">
        <v>120</v>
      </c>
      <c r="G114" s="135" t="s">
        <v>2004</v>
      </c>
      <c r="H114" s="968" t="s">
        <v>308</v>
      </c>
      <c r="I114" s="947" t="s">
        <v>178</v>
      </c>
      <c r="J114" s="947"/>
      <c r="K114" s="952"/>
      <c r="L114" s="952"/>
      <c r="M114" s="952"/>
      <c r="N114" s="965"/>
      <c r="O114" s="965"/>
      <c r="P114" s="965"/>
      <c r="Q114" s="965"/>
      <c r="R114" s="965"/>
      <c r="S114" s="965"/>
      <c r="T114" s="965"/>
      <c r="U114" s="965"/>
      <c r="V114" s="965"/>
      <c r="W114" s="965"/>
      <c r="X114" s="965"/>
      <c r="Y114" s="965"/>
      <c r="Z114" s="965"/>
      <c r="AA114" s="965"/>
      <c r="AB114" s="965"/>
      <c r="AC114" s="965"/>
      <c r="AD114" s="965"/>
      <c r="AE114" s="965"/>
      <c r="AF114" s="965"/>
      <c r="AG114" s="965"/>
      <c r="AH114" s="965"/>
      <c r="AI114" s="965"/>
      <c r="AJ114" s="966"/>
      <c r="AK114" s="966"/>
      <c r="AL114" s="966"/>
      <c r="AM114" s="965"/>
      <c r="AN114" s="965"/>
      <c r="AO114" s="965">
        <v>24</v>
      </c>
      <c r="AP114" s="965">
        <v>24</v>
      </c>
      <c r="AQ114" s="965">
        <v>24</v>
      </c>
      <c r="AR114" s="965">
        <v>24</v>
      </c>
      <c r="AS114" s="965">
        <v>24</v>
      </c>
      <c r="AT114" s="965"/>
      <c r="AU114" s="965"/>
      <c r="AV114" s="965"/>
      <c r="AW114" s="965"/>
      <c r="AX114" s="965"/>
      <c r="AY114" s="965"/>
      <c r="AZ114" s="965"/>
      <c r="BA114" s="965"/>
      <c r="BB114" s="965"/>
      <c r="BC114" s="965"/>
      <c r="BD114" s="965"/>
      <c r="BE114" s="975"/>
      <c r="BF114" s="976"/>
      <c r="BG114" s="977"/>
      <c r="BH114" s="977"/>
      <c r="BI114" s="977"/>
      <c r="BJ114" s="977"/>
    </row>
    <row r="115" spans="1:62" s="954" customFormat="1" ht="20.25" customHeight="1" x14ac:dyDescent="0.25">
      <c r="A115" s="2284"/>
      <c r="B115" s="986" t="s">
        <v>1994</v>
      </c>
      <c r="C115" s="990" t="s">
        <v>83</v>
      </c>
      <c r="D115" s="1014" t="s">
        <v>247</v>
      </c>
      <c r="E115" s="135">
        <v>120</v>
      </c>
      <c r="F115" s="135">
        <v>120</v>
      </c>
      <c r="G115" s="135" t="s">
        <v>2004</v>
      </c>
      <c r="H115" s="968" t="s">
        <v>308</v>
      </c>
      <c r="I115" s="947" t="s">
        <v>178</v>
      </c>
      <c r="J115" s="947"/>
      <c r="K115" s="952"/>
      <c r="L115" s="952"/>
      <c r="M115" s="952"/>
      <c r="N115" s="965"/>
      <c r="O115" s="965"/>
      <c r="P115" s="965"/>
      <c r="Q115" s="965"/>
      <c r="R115" s="965"/>
      <c r="S115" s="965"/>
      <c r="T115" s="965"/>
      <c r="U115" s="965"/>
      <c r="V115" s="965"/>
      <c r="W115" s="965"/>
      <c r="X115" s="965"/>
      <c r="Y115" s="965"/>
      <c r="Z115" s="965"/>
      <c r="AA115" s="965"/>
      <c r="AB115" s="965"/>
      <c r="AC115" s="965"/>
      <c r="AD115" s="965"/>
      <c r="AE115" s="965"/>
      <c r="AF115" s="965"/>
      <c r="AG115" s="965"/>
      <c r="AH115" s="965"/>
      <c r="AI115" s="965"/>
      <c r="AJ115" s="966"/>
      <c r="AK115" s="966"/>
      <c r="AL115" s="966"/>
      <c r="AM115" s="965"/>
      <c r="AN115" s="965"/>
      <c r="AO115" s="965"/>
      <c r="AP115" s="965"/>
      <c r="AQ115" s="965"/>
      <c r="AR115" s="965"/>
      <c r="AS115" s="965"/>
      <c r="AT115" s="965">
        <v>24</v>
      </c>
      <c r="AU115" s="965">
        <v>24</v>
      </c>
      <c r="AV115" s="965">
        <v>24</v>
      </c>
      <c r="AW115" s="965">
        <v>24</v>
      </c>
      <c r="AX115" s="965">
        <v>24</v>
      </c>
      <c r="AY115" s="965"/>
      <c r="AZ115" s="965"/>
      <c r="BA115" s="965"/>
      <c r="BB115" s="965"/>
      <c r="BC115" s="965"/>
      <c r="BD115" s="965"/>
      <c r="BE115" s="975"/>
      <c r="BF115" s="976"/>
      <c r="BG115" s="977"/>
      <c r="BH115" s="977"/>
      <c r="BI115" s="977"/>
      <c r="BJ115" s="977"/>
    </row>
    <row r="116" spans="1:62" s="954" customFormat="1" ht="17.25" customHeight="1" x14ac:dyDescent="0.25">
      <c r="A116" s="2284"/>
      <c r="B116" s="986" t="s">
        <v>1994</v>
      </c>
      <c r="C116" s="990" t="s">
        <v>72</v>
      </c>
      <c r="D116" s="997" t="s">
        <v>1937</v>
      </c>
      <c r="E116" s="135">
        <v>300</v>
      </c>
      <c r="F116" s="135">
        <v>300</v>
      </c>
      <c r="G116" s="135" t="s">
        <v>2004</v>
      </c>
      <c r="H116" s="968" t="s">
        <v>1995</v>
      </c>
      <c r="I116" s="947" t="s">
        <v>192</v>
      </c>
      <c r="J116" s="947"/>
      <c r="K116" s="952"/>
      <c r="L116" s="952"/>
      <c r="M116" s="952"/>
      <c r="N116" s="965"/>
      <c r="O116" s="965"/>
      <c r="P116" s="965"/>
      <c r="Q116" s="965"/>
      <c r="R116" s="965"/>
      <c r="S116" s="965"/>
      <c r="T116" s="965"/>
      <c r="U116" s="965"/>
      <c r="V116" s="965"/>
      <c r="W116" s="965"/>
      <c r="X116" s="965"/>
      <c r="Y116" s="965"/>
      <c r="Z116" s="965"/>
      <c r="AA116" s="965"/>
      <c r="AB116" s="965"/>
      <c r="AC116" s="965"/>
      <c r="AD116" s="965"/>
      <c r="AE116" s="965"/>
      <c r="AF116" s="965"/>
      <c r="AG116" s="965"/>
      <c r="AH116" s="965"/>
      <c r="AI116" s="965"/>
      <c r="AJ116" s="966"/>
      <c r="AK116" s="966"/>
      <c r="AL116" s="966"/>
      <c r="AM116" s="965"/>
      <c r="AN116" s="965"/>
      <c r="AO116" s="965"/>
      <c r="AP116" s="965"/>
      <c r="AQ116" s="965"/>
      <c r="AR116" s="965">
        <v>16</v>
      </c>
      <c r="AS116" s="965">
        <v>16</v>
      </c>
      <c r="AT116" s="965">
        <v>16</v>
      </c>
      <c r="AU116" s="965">
        <v>16</v>
      </c>
      <c r="AV116" s="965">
        <v>16</v>
      </c>
      <c r="AW116" s="965">
        <v>16</v>
      </c>
      <c r="AX116" s="965">
        <v>16</v>
      </c>
      <c r="AY116" s="965">
        <v>24</v>
      </c>
      <c r="AZ116" s="965">
        <v>24</v>
      </c>
      <c r="BA116" s="965">
        <v>24</v>
      </c>
      <c r="BB116" s="965">
        <v>24</v>
      </c>
      <c r="BC116" s="965">
        <v>24</v>
      </c>
      <c r="BD116" s="965">
        <v>24</v>
      </c>
      <c r="BE116" s="965">
        <v>24</v>
      </c>
      <c r="BF116" s="965">
        <v>20</v>
      </c>
      <c r="BG116" s="977"/>
      <c r="BH116" s="977"/>
      <c r="BI116" s="977"/>
      <c r="BJ116" s="977"/>
    </row>
    <row r="117" spans="1:62" s="984" customFormat="1" ht="24" customHeight="1" x14ac:dyDescent="0.2">
      <c r="A117" s="2285"/>
      <c r="B117" s="978" t="s">
        <v>1993</v>
      </c>
      <c r="C117" s="979"/>
      <c r="D117" s="979" t="s">
        <v>843</v>
      </c>
      <c r="E117" s="979">
        <f>SUM(E106:E116)</f>
        <v>1260</v>
      </c>
      <c r="F117" s="979">
        <f>SUM(F106:F116)</f>
        <v>1260</v>
      </c>
      <c r="G117" s="979"/>
      <c r="H117" s="980"/>
      <c r="I117" s="980"/>
      <c r="J117" s="980"/>
      <c r="K117" s="981"/>
      <c r="L117" s="981">
        <f t="shared" ref="L117:AG117" si="15">SUM(L106:L116)</f>
        <v>30</v>
      </c>
      <c r="M117" s="981">
        <f t="shared" si="15"/>
        <v>20</v>
      </c>
      <c r="N117" s="981">
        <f t="shared" si="15"/>
        <v>25</v>
      </c>
      <c r="O117" s="981">
        <f t="shared" si="15"/>
        <v>5</v>
      </c>
      <c r="P117" s="981">
        <f t="shared" si="15"/>
        <v>20</v>
      </c>
      <c r="Q117" s="981">
        <f t="shared" si="15"/>
        <v>25</v>
      </c>
      <c r="R117" s="981">
        <f t="shared" si="15"/>
        <v>30</v>
      </c>
      <c r="S117" s="981">
        <f t="shared" si="15"/>
        <v>24</v>
      </c>
      <c r="T117" s="981">
        <f t="shared" si="15"/>
        <v>24</v>
      </c>
      <c r="U117" s="981">
        <f t="shared" si="15"/>
        <v>24</v>
      </c>
      <c r="V117" s="981">
        <f t="shared" si="15"/>
        <v>24</v>
      </c>
      <c r="W117" s="981">
        <f t="shared" si="15"/>
        <v>24</v>
      </c>
      <c r="X117" s="981">
        <f t="shared" si="15"/>
        <v>40</v>
      </c>
      <c r="Y117" s="981">
        <f t="shared" si="15"/>
        <v>40</v>
      </c>
      <c r="Z117" s="981">
        <f t="shared" si="15"/>
        <v>40</v>
      </c>
      <c r="AA117" s="981">
        <f t="shared" si="15"/>
        <v>40</v>
      </c>
      <c r="AB117" s="981">
        <f t="shared" si="15"/>
        <v>40</v>
      </c>
      <c r="AC117" s="981">
        <f t="shared" si="15"/>
        <v>24</v>
      </c>
      <c r="AD117" s="981">
        <f t="shared" si="15"/>
        <v>24</v>
      </c>
      <c r="AE117" s="981">
        <f t="shared" si="15"/>
        <v>24</v>
      </c>
      <c r="AF117" s="981">
        <f t="shared" si="15"/>
        <v>24</v>
      </c>
      <c r="AG117" s="982">
        <f t="shared" si="15"/>
        <v>24</v>
      </c>
      <c r="AH117" s="982"/>
      <c r="AI117" s="982"/>
      <c r="AJ117" s="982">
        <f>SUM(AJ106:AJ116)</f>
        <v>0</v>
      </c>
      <c r="AK117" s="982"/>
      <c r="AL117" s="982"/>
      <c r="AM117" s="983">
        <f t="shared" ref="AM117:BJ117" si="16">SUM(AM106:AM116)</f>
        <v>24</v>
      </c>
      <c r="AN117" s="981">
        <f t="shared" si="16"/>
        <v>28</v>
      </c>
      <c r="AO117" s="981">
        <f t="shared" si="16"/>
        <v>24</v>
      </c>
      <c r="AP117" s="981">
        <f t="shared" si="16"/>
        <v>24</v>
      </c>
      <c r="AQ117" s="981">
        <f t="shared" si="16"/>
        <v>24</v>
      </c>
      <c r="AR117" s="981">
        <f t="shared" si="16"/>
        <v>40</v>
      </c>
      <c r="AS117" s="981">
        <f t="shared" si="16"/>
        <v>40</v>
      </c>
      <c r="AT117" s="981">
        <f t="shared" si="16"/>
        <v>40</v>
      </c>
      <c r="AU117" s="981">
        <f t="shared" si="16"/>
        <v>40</v>
      </c>
      <c r="AV117" s="981">
        <f t="shared" si="16"/>
        <v>40</v>
      </c>
      <c r="AW117" s="981">
        <f t="shared" si="16"/>
        <v>40</v>
      </c>
      <c r="AX117" s="981">
        <f t="shared" si="16"/>
        <v>40</v>
      </c>
      <c r="AY117" s="981">
        <f t="shared" si="16"/>
        <v>24</v>
      </c>
      <c r="AZ117" s="981">
        <f t="shared" si="16"/>
        <v>24</v>
      </c>
      <c r="BA117" s="981">
        <f t="shared" si="16"/>
        <v>24</v>
      </c>
      <c r="BB117" s="981">
        <f t="shared" si="16"/>
        <v>24</v>
      </c>
      <c r="BC117" s="981">
        <f t="shared" si="16"/>
        <v>24</v>
      </c>
      <c r="BD117" s="981">
        <f t="shared" si="16"/>
        <v>24</v>
      </c>
      <c r="BE117" s="981">
        <f t="shared" si="16"/>
        <v>24</v>
      </c>
      <c r="BF117" s="981">
        <f t="shared" si="16"/>
        <v>20</v>
      </c>
      <c r="BG117" s="981">
        <f t="shared" si="16"/>
        <v>0</v>
      </c>
      <c r="BH117" s="981">
        <f t="shared" si="16"/>
        <v>0</v>
      </c>
      <c r="BI117" s="981">
        <f t="shared" si="16"/>
        <v>0</v>
      </c>
      <c r="BJ117" s="981">
        <f t="shared" si="16"/>
        <v>0</v>
      </c>
    </row>
    <row r="118" spans="1:62" s="984" customFormat="1" ht="20.25" customHeight="1" x14ac:dyDescent="0.2">
      <c r="A118" s="1037"/>
      <c r="B118" s="986" t="s">
        <v>1996</v>
      </c>
      <c r="C118" s="1031" t="s">
        <v>141</v>
      </c>
      <c r="D118" s="1032" t="s">
        <v>2005</v>
      </c>
      <c r="E118" s="963">
        <v>30</v>
      </c>
      <c r="F118" s="963">
        <v>30</v>
      </c>
      <c r="G118" s="1027"/>
      <c r="H118" s="1028"/>
      <c r="I118" s="1566" t="s">
        <v>418</v>
      </c>
      <c r="J118" s="963">
        <v>30</v>
      </c>
      <c r="K118" s="1029"/>
      <c r="L118" s="1029"/>
      <c r="M118" s="1029"/>
      <c r="N118" s="1029"/>
      <c r="O118" s="1029"/>
      <c r="P118" s="1029"/>
      <c r="Q118" s="1029"/>
      <c r="R118" s="1029"/>
      <c r="S118" s="1029"/>
      <c r="T118" s="1029"/>
      <c r="U118" s="1029"/>
      <c r="V118" s="1029"/>
      <c r="W118" s="1029"/>
      <c r="X118" s="1029"/>
      <c r="Y118" s="1029"/>
      <c r="Z118" s="1029"/>
      <c r="AA118" s="1029"/>
      <c r="AB118" s="1029"/>
      <c r="AC118" s="1029"/>
      <c r="AD118" s="1029"/>
      <c r="AE118" s="1029"/>
      <c r="AF118" s="1029"/>
      <c r="AG118" s="1029"/>
      <c r="AH118" s="1029"/>
      <c r="AI118" s="1029"/>
      <c r="AJ118" s="1029"/>
      <c r="AK118" s="1029"/>
      <c r="AL118" s="1029"/>
      <c r="AM118" s="1029"/>
      <c r="AN118" s="1029"/>
      <c r="AO118" s="1029"/>
      <c r="AP118" s="1029"/>
      <c r="AQ118" s="1029"/>
      <c r="AR118" s="1029"/>
      <c r="AS118" s="1029"/>
      <c r="AT118" s="1029"/>
      <c r="AU118" s="1029"/>
      <c r="AV118" s="1029"/>
      <c r="AW118" s="1029"/>
      <c r="AX118" s="1029"/>
      <c r="AY118" s="1029"/>
      <c r="AZ118" s="1029"/>
      <c r="BA118" s="1029"/>
      <c r="BB118" s="1029"/>
      <c r="BC118" s="1029"/>
      <c r="BD118" s="1029"/>
      <c r="BE118" s="1029"/>
      <c r="BF118" s="1029"/>
      <c r="BG118" s="1029"/>
      <c r="BH118" s="1029"/>
      <c r="BI118" s="1029"/>
      <c r="BJ118" s="1029"/>
    </row>
    <row r="119" spans="1:62" s="984" customFormat="1" ht="20.25" customHeight="1" x14ac:dyDescent="0.2">
      <c r="A119" s="1037"/>
      <c r="B119" s="986" t="s">
        <v>1996</v>
      </c>
      <c r="C119" s="1031" t="s">
        <v>135</v>
      </c>
      <c r="D119" s="1032" t="s">
        <v>2006</v>
      </c>
      <c r="E119" s="963">
        <v>15</v>
      </c>
      <c r="F119" s="963">
        <v>15</v>
      </c>
      <c r="G119" s="1027"/>
      <c r="H119" s="1028"/>
      <c r="I119" s="1566" t="s">
        <v>418</v>
      </c>
      <c r="J119" s="963">
        <v>15</v>
      </c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29"/>
      <c r="X119" s="1029"/>
      <c r="Y119" s="1029"/>
      <c r="Z119" s="1029"/>
      <c r="AA119" s="1029"/>
      <c r="AB119" s="1029"/>
      <c r="AC119" s="1029"/>
      <c r="AD119" s="1029"/>
      <c r="AE119" s="1029"/>
      <c r="AF119" s="1029"/>
      <c r="AG119" s="1029"/>
      <c r="AH119" s="1029"/>
      <c r="AI119" s="1029"/>
      <c r="AJ119" s="1029"/>
      <c r="AK119" s="1029"/>
      <c r="AL119" s="1029"/>
      <c r="AM119" s="1029"/>
      <c r="AN119" s="1029"/>
      <c r="AO119" s="1029"/>
      <c r="AP119" s="1029"/>
      <c r="AQ119" s="1029"/>
      <c r="AR119" s="1029"/>
      <c r="AS119" s="1029"/>
      <c r="AT119" s="1029"/>
      <c r="AU119" s="1029"/>
      <c r="AV119" s="1029"/>
      <c r="AW119" s="1029"/>
      <c r="AX119" s="1029"/>
      <c r="AY119" s="1029"/>
      <c r="AZ119" s="1029"/>
      <c r="BA119" s="1029"/>
      <c r="BB119" s="1029"/>
      <c r="BC119" s="1029"/>
      <c r="BD119" s="1029"/>
      <c r="BE119" s="1029"/>
      <c r="BF119" s="1029"/>
      <c r="BG119" s="1029"/>
      <c r="BH119" s="1029"/>
      <c r="BI119" s="1029"/>
      <c r="BJ119" s="1029"/>
    </row>
    <row r="120" spans="1:62" s="984" customFormat="1" ht="20.25" customHeight="1" x14ac:dyDescent="0.2">
      <c r="A120" s="1037"/>
      <c r="B120" s="986" t="s">
        <v>1996</v>
      </c>
      <c r="C120" s="1031" t="s">
        <v>151</v>
      </c>
      <c r="D120" s="1032" t="s">
        <v>2424</v>
      </c>
      <c r="E120" s="963">
        <v>30</v>
      </c>
      <c r="F120" s="963">
        <v>30</v>
      </c>
      <c r="G120" s="1027"/>
      <c r="H120" s="1028"/>
      <c r="I120" s="1566" t="s">
        <v>418</v>
      </c>
      <c r="J120" s="963">
        <v>30</v>
      </c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29"/>
      <c r="X120" s="1029"/>
      <c r="Y120" s="1029"/>
      <c r="Z120" s="1029"/>
      <c r="AA120" s="1029"/>
      <c r="AB120" s="1029"/>
      <c r="AC120" s="1029"/>
      <c r="AD120" s="1029"/>
      <c r="AE120" s="1029"/>
      <c r="AF120" s="1029"/>
      <c r="AG120" s="1029"/>
      <c r="AH120" s="1029"/>
      <c r="AI120" s="1029"/>
      <c r="AJ120" s="1029"/>
      <c r="AK120" s="1029"/>
      <c r="AL120" s="1029"/>
      <c r="AM120" s="1029"/>
      <c r="AN120" s="1029"/>
      <c r="AO120" s="1029"/>
      <c r="AP120" s="1029"/>
      <c r="AQ120" s="1029"/>
      <c r="AR120" s="1029"/>
      <c r="AS120" s="1029"/>
      <c r="AT120" s="1029"/>
      <c r="AU120" s="1029"/>
      <c r="AV120" s="1029"/>
      <c r="AW120" s="1029"/>
      <c r="AX120" s="1029"/>
      <c r="AY120" s="1029"/>
      <c r="AZ120" s="1029"/>
      <c r="BA120" s="1029"/>
      <c r="BB120" s="1029"/>
      <c r="BC120" s="1029"/>
      <c r="BD120" s="1029"/>
      <c r="BE120" s="1029"/>
      <c r="BF120" s="1029"/>
      <c r="BG120" s="1029"/>
      <c r="BH120" s="1029"/>
      <c r="BI120" s="1029"/>
      <c r="BJ120" s="1029"/>
    </row>
    <row r="121" spans="1:62" s="984" customFormat="1" ht="20.25" customHeight="1" x14ac:dyDescent="0.2">
      <c r="A121" s="1037"/>
      <c r="B121" s="986" t="s">
        <v>1996</v>
      </c>
      <c r="C121" s="1031" t="s">
        <v>129</v>
      </c>
      <c r="D121" s="1032" t="s">
        <v>2009</v>
      </c>
      <c r="E121" s="963">
        <v>90</v>
      </c>
      <c r="F121" s="963">
        <v>90</v>
      </c>
      <c r="G121" s="1027"/>
      <c r="H121" s="1028"/>
      <c r="I121" s="1566" t="s">
        <v>635</v>
      </c>
      <c r="J121" s="1566">
        <v>90</v>
      </c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29"/>
      <c r="X121" s="1029"/>
      <c r="Y121" s="1029"/>
      <c r="Z121" s="1029"/>
      <c r="AA121" s="1029"/>
      <c r="AB121" s="1029"/>
      <c r="AC121" s="1029"/>
      <c r="AD121" s="1029"/>
      <c r="AE121" s="1029"/>
      <c r="AF121" s="1029"/>
      <c r="AG121" s="1029"/>
      <c r="AH121" s="1029"/>
      <c r="AI121" s="1029"/>
      <c r="AJ121" s="1029"/>
      <c r="AK121" s="1029"/>
      <c r="AL121" s="1029"/>
      <c r="AM121" s="1029"/>
      <c r="AN121" s="1029"/>
      <c r="AO121" s="1029"/>
      <c r="AP121" s="1029"/>
      <c r="AQ121" s="1029"/>
      <c r="AR121" s="1029"/>
      <c r="AS121" s="1029"/>
      <c r="AT121" s="1029"/>
      <c r="AU121" s="1029"/>
      <c r="AV121" s="1029"/>
      <c r="AW121" s="1029"/>
      <c r="AX121" s="1029"/>
      <c r="AY121" s="1029"/>
      <c r="AZ121" s="1029"/>
      <c r="BA121" s="1029"/>
      <c r="BB121" s="1029"/>
      <c r="BC121" s="1029"/>
      <c r="BD121" s="1029"/>
      <c r="BE121" s="1029"/>
      <c r="BF121" s="1029"/>
      <c r="BG121" s="1029"/>
      <c r="BH121" s="1029"/>
      <c r="BI121" s="1029"/>
      <c r="BJ121" s="1029"/>
    </row>
    <row r="122" spans="1:62" s="984" customFormat="1" ht="20.25" customHeight="1" x14ac:dyDescent="0.2">
      <c r="A122" s="1037"/>
      <c r="B122" s="986" t="s">
        <v>1996</v>
      </c>
      <c r="C122" s="1031" t="s">
        <v>128</v>
      </c>
      <c r="D122" s="1032" t="s">
        <v>2007</v>
      </c>
      <c r="E122" s="963">
        <v>45</v>
      </c>
      <c r="F122" s="963">
        <v>45</v>
      </c>
      <c r="G122" s="1027"/>
      <c r="H122" s="1028"/>
      <c r="I122" s="1566" t="s">
        <v>635</v>
      </c>
      <c r="J122" s="1566">
        <v>45</v>
      </c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29"/>
      <c r="X122" s="1029"/>
      <c r="Y122" s="1029"/>
      <c r="Z122" s="1029"/>
      <c r="AA122" s="1029"/>
      <c r="AB122" s="1029"/>
      <c r="AC122" s="1029"/>
      <c r="AD122" s="1029"/>
      <c r="AE122" s="1029"/>
      <c r="AF122" s="1029"/>
      <c r="AG122" s="1029"/>
      <c r="AH122" s="1029"/>
      <c r="AI122" s="1029"/>
      <c r="AJ122" s="1029"/>
      <c r="AK122" s="1029"/>
      <c r="AL122" s="1029"/>
      <c r="AM122" s="1029"/>
      <c r="AN122" s="1029"/>
      <c r="AO122" s="1029"/>
      <c r="AP122" s="1029"/>
      <c r="AQ122" s="1029"/>
      <c r="AR122" s="1029"/>
      <c r="AS122" s="1029"/>
      <c r="AT122" s="1029"/>
      <c r="AU122" s="1029"/>
      <c r="AV122" s="1029"/>
      <c r="AW122" s="1029"/>
      <c r="AX122" s="1029"/>
      <c r="AY122" s="1029"/>
      <c r="AZ122" s="1029"/>
      <c r="BA122" s="1029"/>
      <c r="BB122" s="1029"/>
      <c r="BC122" s="1029"/>
      <c r="BD122" s="1029"/>
      <c r="BE122" s="1029"/>
      <c r="BF122" s="1029"/>
      <c r="BG122" s="1029"/>
      <c r="BH122" s="1029"/>
      <c r="BI122" s="1029"/>
      <c r="BJ122" s="1029"/>
    </row>
    <row r="123" spans="1:62" s="984" customFormat="1" ht="20.25" customHeight="1" x14ac:dyDescent="0.2">
      <c r="A123" s="1037"/>
      <c r="B123" s="986" t="s">
        <v>1996</v>
      </c>
      <c r="C123" s="1031" t="s">
        <v>123</v>
      </c>
      <c r="D123" s="1032" t="s">
        <v>2008</v>
      </c>
      <c r="E123" s="963">
        <v>45</v>
      </c>
      <c r="F123" s="963">
        <v>45</v>
      </c>
      <c r="G123" s="1027"/>
      <c r="H123" s="1028"/>
      <c r="I123" s="1566" t="s">
        <v>2269</v>
      </c>
      <c r="J123" s="1566">
        <v>45</v>
      </c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29"/>
      <c r="X123" s="1029"/>
      <c r="Y123" s="1029"/>
      <c r="Z123" s="1029"/>
      <c r="AA123" s="1029"/>
      <c r="AB123" s="1029"/>
      <c r="AC123" s="1029"/>
      <c r="AD123" s="1029"/>
      <c r="AE123" s="1029"/>
      <c r="AF123" s="1029"/>
      <c r="AG123" s="1029"/>
      <c r="AH123" s="1029"/>
      <c r="AI123" s="1029"/>
      <c r="AJ123" s="1029"/>
      <c r="AK123" s="1029"/>
      <c r="AL123" s="1029"/>
      <c r="AM123" s="1029"/>
      <c r="AN123" s="1029"/>
      <c r="AO123" s="1029"/>
      <c r="AP123" s="1029"/>
      <c r="AQ123" s="1029"/>
      <c r="AR123" s="1029"/>
      <c r="AS123" s="1029"/>
      <c r="AT123" s="1029"/>
      <c r="AU123" s="1029"/>
      <c r="AV123" s="1029"/>
      <c r="AW123" s="1029"/>
      <c r="AX123" s="1029"/>
      <c r="AY123" s="1029"/>
      <c r="AZ123" s="1029"/>
      <c r="BA123" s="1029"/>
      <c r="BB123" s="1029"/>
      <c r="BC123" s="1029"/>
      <c r="BD123" s="1029"/>
      <c r="BE123" s="1029"/>
      <c r="BF123" s="1029"/>
      <c r="BG123" s="1029"/>
      <c r="BH123" s="1029"/>
      <c r="BI123" s="1029"/>
      <c r="BJ123" s="1029"/>
    </row>
    <row r="124" spans="1:62" s="984" customFormat="1" ht="20.25" customHeight="1" x14ac:dyDescent="0.2">
      <c r="A124" s="1037"/>
      <c r="B124" s="986" t="s">
        <v>1996</v>
      </c>
      <c r="C124" s="1031" t="s">
        <v>138</v>
      </c>
      <c r="D124" s="1032" t="s">
        <v>254</v>
      </c>
      <c r="E124" s="963">
        <v>30</v>
      </c>
      <c r="F124" s="963">
        <v>30</v>
      </c>
      <c r="G124" s="1027"/>
      <c r="H124" s="1028"/>
      <c r="I124" s="1566" t="s">
        <v>2269</v>
      </c>
      <c r="J124" s="1566">
        <v>30</v>
      </c>
      <c r="K124" s="1029"/>
      <c r="L124" s="1029"/>
      <c r="M124" s="1029"/>
      <c r="N124" s="1029"/>
      <c r="O124" s="1029"/>
      <c r="P124" s="1029"/>
      <c r="Q124" s="1029"/>
      <c r="R124" s="1029"/>
      <c r="S124" s="1029"/>
      <c r="T124" s="1029"/>
      <c r="U124" s="1029"/>
      <c r="V124" s="1029"/>
      <c r="W124" s="1029"/>
      <c r="X124" s="1029"/>
      <c r="Y124" s="1029"/>
      <c r="Z124" s="1029"/>
      <c r="AA124" s="1029"/>
      <c r="AB124" s="1029"/>
      <c r="AC124" s="1029"/>
      <c r="AD124" s="1029"/>
      <c r="AE124" s="1029"/>
      <c r="AF124" s="1029"/>
      <c r="AG124" s="1029"/>
      <c r="AH124" s="1029"/>
      <c r="AI124" s="1029"/>
      <c r="AJ124" s="1029"/>
      <c r="AK124" s="1029"/>
      <c r="AL124" s="1029"/>
      <c r="AM124" s="1029"/>
      <c r="AN124" s="1029"/>
      <c r="AO124" s="1029"/>
      <c r="AP124" s="1029"/>
      <c r="AQ124" s="1029"/>
      <c r="AR124" s="1029"/>
      <c r="AS124" s="1029"/>
      <c r="AT124" s="1029"/>
      <c r="AU124" s="1029"/>
      <c r="AV124" s="1029"/>
      <c r="AW124" s="1029"/>
      <c r="AX124" s="1029"/>
      <c r="AY124" s="1029"/>
      <c r="AZ124" s="1029"/>
      <c r="BA124" s="1029"/>
      <c r="BB124" s="1029"/>
      <c r="BC124" s="1029"/>
      <c r="BD124" s="1029"/>
      <c r="BE124" s="1029"/>
      <c r="BF124" s="1029"/>
      <c r="BG124" s="1029"/>
      <c r="BH124" s="1029"/>
      <c r="BI124" s="1029"/>
      <c r="BJ124" s="1029"/>
    </row>
    <row r="125" spans="1:62" s="954" customFormat="1" ht="17.25" customHeight="1" x14ac:dyDescent="0.25">
      <c r="A125" s="2283">
        <v>12</v>
      </c>
      <c r="B125" s="986" t="s">
        <v>1996</v>
      </c>
      <c r="C125" s="990" t="s">
        <v>94</v>
      </c>
      <c r="D125" s="1014" t="s">
        <v>853</v>
      </c>
      <c r="E125" s="135">
        <v>45</v>
      </c>
      <c r="F125" s="135">
        <v>45</v>
      </c>
      <c r="G125" s="135"/>
      <c r="H125" s="968" t="s">
        <v>1929</v>
      </c>
      <c r="I125" s="947" t="s">
        <v>206</v>
      </c>
      <c r="J125" s="947"/>
      <c r="K125" s="952"/>
      <c r="L125" s="952"/>
      <c r="M125" s="952"/>
      <c r="N125" s="965"/>
      <c r="O125" s="965"/>
      <c r="P125" s="965"/>
      <c r="Q125" s="965"/>
      <c r="R125" s="965"/>
      <c r="S125" s="952"/>
      <c r="T125" s="952"/>
      <c r="U125" s="952"/>
      <c r="V125" s="965">
        <v>25</v>
      </c>
      <c r="W125" s="965">
        <v>20</v>
      </c>
      <c r="X125" s="965"/>
      <c r="Y125" s="965"/>
      <c r="Z125" s="965"/>
      <c r="AA125" s="965"/>
      <c r="AB125" s="965"/>
      <c r="AC125" s="965"/>
      <c r="AD125" s="965"/>
      <c r="AE125" s="965"/>
      <c r="AF125" s="965"/>
      <c r="AG125" s="965"/>
      <c r="AH125" s="965"/>
      <c r="AI125" s="965"/>
      <c r="AJ125" s="966"/>
      <c r="AK125" s="966"/>
      <c r="AL125" s="966"/>
      <c r="AM125" s="965"/>
      <c r="AN125" s="965"/>
      <c r="AO125" s="965"/>
      <c r="AP125" s="965"/>
      <c r="AQ125" s="965"/>
      <c r="AR125" s="965"/>
      <c r="AS125" s="965"/>
      <c r="AT125" s="965"/>
      <c r="AU125" s="965"/>
      <c r="AV125" s="965"/>
      <c r="AW125" s="965"/>
      <c r="AX125" s="965"/>
      <c r="AY125" s="965"/>
      <c r="AZ125" s="965"/>
      <c r="BA125" s="965"/>
      <c r="BB125" s="965"/>
      <c r="BC125" s="965"/>
      <c r="BD125" s="965"/>
      <c r="BE125" s="975"/>
      <c r="BF125" s="976"/>
      <c r="BG125" s="977"/>
      <c r="BH125" s="977"/>
      <c r="BI125" s="977"/>
      <c r="BJ125" s="977"/>
    </row>
    <row r="126" spans="1:62" s="954" customFormat="1" ht="17.25" customHeight="1" x14ac:dyDescent="0.25">
      <c r="A126" s="2284"/>
      <c r="B126" s="986" t="s">
        <v>1996</v>
      </c>
      <c r="C126" s="990" t="s">
        <v>95</v>
      </c>
      <c r="D126" s="997" t="s">
        <v>854</v>
      </c>
      <c r="E126" s="135">
        <v>30</v>
      </c>
      <c r="F126" s="135">
        <v>30</v>
      </c>
      <c r="G126" s="135"/>
      <c r="H126" s="968" t="s">
        <v>1929</v>
      </c>
      <c r="I126" s="947" t="s">
        <v>206</v>
      </c>
      <c r="J126" s="947"/>
      <c r="K126" s="952"/>
      <c r="L126" s="952"/>
      <c r="M126" s="952"/>
      <c r="N126" s="965"/>
      <c r="O126" s="965"/>
      <c r="P126" s="965"/>
      <c r="Q126" s="965"/>
      <c r="R126" s="965"/>
      <c r="S126" s="952">
        <v>25</v>
      </c>
      <c r="T126" s="952">
        <v>5</v>
      </c>
      <c r="U126" s="952"/>
      <c r="V126" s="965"/>
      <c r="W126" s="965"/>
      <c r="X126" s="965"/>
      <c r="Y126" s="965"/>
      <c r="Z126" s="965"/>
      <c r="AA126" s="965"/>
      <c r="AB126" s="965"/>
      <c r="AC126" s="965"/>
      <c r="AD126" s="965"/>
      <c r="AE126" s="965"/>
      <c r="AF126" s="965"/>
      <c r="AG126" s="965"/>
      <c r="AH126" s="965"/>
      <c r="AI126" s="965"/>
      <c r="AJ126" s="966"/>
      <c r="AK126" s="966"/>
      <c r="AL126" s="966"/>
      <c r="AM126" s="965"/>
      <c r="AN126" s="965"/>
      <c r="AO126" s="965"/>
      <c r="AP126" s="965"/>
      <c r="AQ126" s="965"/>
      <c r="AR126" s="965"/>
      <c r="AS126" s="965"/>
      <c r="AT126" s="965"/>
      <c r="AU126" s="965"/>
      <c r="AV126" s="965"/>
      <c r="AW126" s="965"/>
      <c r="AX126" s="965"/>
      <c r="AY126" s="965"/>
      <c r="AZ126" s="965"/>
      <c r="BA126" s="965"/>
      <c r="BB126" s="965"/>
      <c r="BC126" s="965"/>
      <c r="BD126" s="965"/>
      <c r="BE126" s="975"/>
      <c r="BF126" s="976"/>
      <c r="BG126" s="977"/>
      <c r="BH126" s="977"/>
      <c r="BI126" s="977"/>
      <c r="BJ126" s="977"/>
    </row>
    <row r="127" spans="1:62" s="954" customFormat="1" ht="17.25" customHeight="1" x14ac:dyDescent="0.25">
      <c r="A127" s="2284"/>
      <c r="B127" s="986" t="s">
        <v>1996</v>
      </c>
      <c r="C127" s="990" t="s">
        <v>97</v>
      </c>
      <c r="D127" s="997" t="s">
        <v>243</v>
      </c>
      <c r="E127" s="135">
        <v>45</v>
      </c>
      <c r="F127" s="135">
        <v>45</v>
      </c>
      <c r="G127" s="135"/>
      <c r="H127" s="968" t="s">
        <v>1929</v>
      </c>
      <c r="I127" s="947" t="s">
        <v>206</v>
      </c>
      <c r="J127" s="947"/>
      <c r="K127" s="952"/>
      <c r="L127" s="952"/>
      <c r="M127" s="952"/>
      <c r="N127" s="965"/>
      <c r="O127" s="965"/>
      <c r="P127" s="965"/>
      <c r="Q127" s="965"/>
      <c r="R127" s="965"/>
      <c r="S127" s="952"/>
      <c r="T127" s="952">
        <v>20</v>
      </c>
      <c r="U127" s="952">
        <v>25</v>
      </c>
      <c r="V127" s="965"/>
      <c r="W127" s="965"/>
      <c r="X127" s="965"/>
      <c r="Y127" s="965"/>
      <c r="Z127" s="965"/>
      <c r="AA127" s="965"/>
      <c r="AB127" s="965"/>
      <c r="AC127" s="965"/>
      <c r="AD127" s="965"/>
      <c r="AE127" s="965"/>
      <c r="AF127" s="965"/>
      <c r="AG127" s="965"/>
      <c r="AH127" s="965"/>
      <c r="AI127" s="965"/>
      <c r="AJ127" s="966"/>
      <c r="AK127" s="966"/>
      <c r="AL127" s="966"/>
      <c r="AM127" s="965"/>
      <c r="AN127" s="965"/>
      <c r="AO127" s="965"/>
      <c r="AP127" s="965"/>
      <c r="AQ127" s="965"/>
      <c r="AR127" s="965"/>
      <c r="AS127" s="965"/>
      <c r="AT127" s="965"/>
      <c r="AU127" s="965"/>
      <c r="AV127" s="965"/>
      <c r="AW127" s="965"/>
      <c r="AX127" s="965"/>
      <c r="AY127" s="965"/>
      <c r="AZ127" s="965"/>
      <c r="BA127" s="965"/>
      <c r="BB127" s="965"/>
      <c r="BC127" s="965"/>
      <c r="BD127" s="965"/>
      <c r="BE127" s="975"/>
      <c r="BF127" s="976"/>
      <c r="BG127" s="977"/>
      <c r="BH127" s="977"/>
      <c r="BI127" s="977"/>
      <c r="BJ127" s="977"/>
    </row>
    <row r="128" spans="1:62" s="954" customFormat="1" ht="17.25" customHeight="1" x14ac:dyDescent="0.25">
      <c r="A128" s="2284"/>
      <c r="B128" s="986" t="s">
        <v>1996</v>
      </c>
      <c r="C128" s="990" t="s">
        <v>47</v>
      </c>
      <c r="D128" s="997" t="s">
        <v>890</v>
      </c>
      <c r="E128" s="135">
        <v>120</v>
      </c>
      <c r="F128" s="135">
        <v>120</v>
      </c>
      <c r="G128" s="135" t="s">
        <v>2004</v>
      </c>
      <c r="H128" s="968" t="s">
        <v>311</v>
      </c>
      <c r="I128" s="947" t="s">
        <v>195</v>
      </c>
      <c r="J128" s="947"/>
      <c r="K128" s="952">
        <v>24</v>
      </c>
      <c r="L128" s="952">
        <v>24</v>
      </c>
      <c r="M128" s="952"/>
      <c r="N128" s="965"/>
      <c r="O128" s="965"/>
      <c r="P128" s="965"/>
      <c r="Q128" s="965"/>
      <c r="R128" s="965"/>
      <c r="S128" s="965"/>
      <c r="T128" s="965"/>
      <c r="U128" s="965"/>
      <c r="V128" s="965"/>
      <c r="W128" s="965"/>
      <c r="X128" s="965"/>
      <c r="Y128" s="965"/>
      <c r="Z128" s="965"/>
      <c r="AA128" s="965"/>
      <c r="AB128" s="965"/>
      <c r="AC128" s="965"/>
      <c r="AD128" s="965"/>
      <c r="AE128" s="965"/>
      <c r="AF128" s="965"/>
      <c r="AG128" s="965"/>
      <c r="AH128" s="965"/>
      <c r="AI128" s="965"/>
      <c r="AJ128" s="966"/>
      <c r="AK128" s="966"/>
      <c r="AL128" s="966"/>
      <c r="AM128" s="965"/>
      <c r="AN128" s="965"/>
      <c r="AO128" s="965"/>
      <c r="AP128" s="965"/>
      <c r="AQ128" s="965"/>
      <c r="AR128" s="965"/>
      <c r="AS128" s="965"/>
      <c r="AT128" s="965"/>
      <c r="AU128" s="965"/>
      <c r="AV128" s="965"/>
      <c r="AW128" s="965"/>
      <c r="AX128" s="965"/>
      <c r="AY128" s="965"/>
      <c r="AZ128" s="965"/>
      <c r="BA128" s="965"/>
      <c r="BB128" s="965"/>
      <c r="BC128" s="965"/>
      <c r="BD128" s="965"/>
      <c r="BE128" s="975"/>
      <c r="BF128" s="976"/>
      <c r="BG128" s="977"/>
      <c r="BH128" s="977"/>
      <c r="BI128" s="977"/>
      <c r="BJ128" s="977"/>
    </row>
    <row r="129" spans="1:62" s="954" customFormat="1" ht="17.25" customHeight="1" x14ac:dyDescent="0.25">
      <c r="A129" s="2284"/>
      <c r="B129" s="986" t="s">
        <v>1996</v>
      </c>
      <c r="C129" s="990" t="s">
        <v>49</v>
      </c>
      <c r="D129" s="1014" t="s">
        <v>858</v>
      </c>
      <c r="E129" s="135">
        <v>120</v>
      </c>
      <c r="F129" s="135">
        <v>120</v>
      </c>
      <c r="G129" s="135" t="s">
        <v>2004</v>
      </c>
      <c r="H129" s="968" t="s">
        <v>850</v>
      </c>
      <c r="I129" s="947" t="s">
        <v>203</v>
      </c>
      <c r="J129" s="947"/>
      <c r="K129" s="952"/>
      <c r="L129" s="952"/>
      <c r="M129" s="952"/>
      <c r="N129" s="965"/>
      <c r="O129" s="965"/>
      <c r="P129" s="965"/>
      <c r="Q129" s="965"/>
      <c r="R129" s="965"/>
      <c r="S129" s="965"/>
      <c r="T129" s="965"/>
      <c r="U129" s="965"/>
      <c r="V129" s="965"/>
      <c r="W129" s="965"/>
      <c r="X129" s="965"/>
      <c r="Y129" s="965"/>
      <c r="Z129" s="965"/>
      <c r="AA129" s="965">
        <v>24</v>
      </c>
      <c r="AB129" s="965">
        <v>24</v>
      </c>
      <c r="AC129" s="965">
        <v>24</v>
      </c>
      <c r="AD129" s="965">
        <v>24</v>
      </c>
      <c r="AE129" s="965">
        <v>24</v>
      </c>
      <c r="AF129" s="965"/>
      <c r="AG129" s="965"/>
      <c r="AH129" s="965"/>
      <c r="AI129" s="965"/>
      <c r="AJ129" s="966"/>
      <c r="AK129" s="966"/>
      <c r="AL129" s="966"/>
      <c r="AM129" s="965"/>
      <c r="AN129" s="965"/>
      <c r="AO129" s="965"/>
      <c r="AP129" s="965"/>
      <c r="AQ129" s="965"/>
      <c r="AR129" s="965"/>
      <c r="AS129" s="965"/>
      <c r="AT129" s="965"/>
      <c r="AU129" s="965"/>
      <c r="AV129" s="965"/>
      <c r="AW129" s="965"/>
      <c r="AX129" s="965"/>
      <c r="AY129" s="965"/>
      <c r="AZ129" s="965"/>
      <c r="BA129" s="965"/>
      <c r="BB129" s="965"/>
      <c r="BC129" s="965"/>
      <c r="BD129" s="965"/>
      <c r="BE129" s="975"/>
      <c r="BF129" s="976"/>
      <c r="BG129" s="977"/>
      <c r="BH129" s="977"/>
      <c r="BI129" s="977"/>
      <c r="BJ129" s="977"/>
    </row>
    <row r="130" spans="1:62" s="954" customFormat="1" ht="17.25" customHeight="1" x14ac:dyDescent="0.25">
      <c r="A130" s="2284"/>
      <c r="B130" s="986" t="s">
        <v>1996</v>
      </c>
      <c r="C130" s="990" t="s">
        <v>50</v>
      </c>
      <c r="D130" s="997" t="s">
        <v>859</v>
      </c>
      <c r="E130" s="135">
        <v>300</v>
      </c>
      <c r="F130" s="135">
        <v>300</v>
      </c>
      <c r="G130" s="135" t="s">
        <v>2004</v>
      </c>
      <c r="H130" s="968" t="s">
        <v>313</v>
      </c>
      <c r="I130" s="947" t="s">
        <v>234</v>
      </c>
      <c r="J130" s="947"/>
      <c r="K130" s="952"/>
      <c r="L130" s="952"/>
      <c r="M130" s="952"/>
      <c r="N130" s="965"/>
      <c r="O130" s="965"/>
      <c r="P130" s="965"/>
      <c r="Q130" s="965"/>
      <c r="R130" s="965"/>
      <c r="S130" s="965"/>
      <c r="T130" s="965"/>
      <c r="U130" s="965"/>
      <c r="V130" s="965"/>
      <c r="W130" s="965"/>
      <c r="X130" s="965"/>
      <c r="Y130" s="965"/>
      <c r="Z130" s="965"/>
      <c r="AA130" s="965"/>
      <c r="AB130" s="965">
        <v>16</v>
      </c>
      <c r="AC130" s="965">
        <v>16</v>
      </c>
      <c r="AD130" s="965">
        <v>16</v>
      </c>
      <c r="AE130" s="965">
        <v>16</v>
      </c>
      <c r="AF130" s="965">
        <v>16</v>
      </c>
      <c r="AG130" s="965">
        <v>20</v>
      </c>
      <c r="AH130" s="965">
        <v>16</v>
      </c>
      <c r="AI130" s="965">
        <v>16</v>
      </c>
      <c r="AJ130" s="966"/>
      <c r="AK130" s="966"/>
      <c r="AL130" s="966"/>
      <c r="AM130" s="965">
        <v>24</v>
      </c>
      <c r="AN130" s="965">
        <v>24</v>
      </c>
      <c r="AO130" s="965">
        <v>24</v>
      </c>
      <c r="AP130" s="965">
        <v>24</v>
      </c>
      <c r="AQ130" s="965">
        <v>24</v>
      </c>
      <c r="AR130" s="965">
        <v>24</v>
      </c>
      <c r="AS130" s="965">
        <v>24</v>
      </c>
      <c r="AT130" s="965"/>
      <c r="AU130" s="965"/>
      <c r="AV130" s="965"/>
      <c r="AW130" s="965"/>
      <c r="AX130" s="965"/>
      <c r="AY130" s="965"/>
      <c r="AZ130" s="965"/>
      <c r="BA130" s="965"/>
      <c r="BB130" s="965"/>
      <c r="BC130" s="965"/>
      <c r="BD130" s="965"/>
      <c r="BE130" s="975"/>
      <c r="BF130" s="976"/>
      <c r="BG130" s="977"/>
      <c r="BH130" s="977"/>
      <c r="BI130" s="977"/>
      <c r="BJ130" s="977"/>
    </row>
    <row r="131" spans="1:62" s="954" customFormat="1" ht="17.25" customHeight="1" x14ac:dyDescent="0.25">
      <c r="A131" s="2284"/>
      <c r="B131" s="986" t="s">
        <v>1996</v>
      </c>
      <c r="C131" s="990" t="s">
        <v>51</v>
      </c>
      <c r="D131" s="1014" t="s">
        <v>246</v>
      </c>
      <c r="E131" s="135">
        <v>120</v>
      </c>
      <c r="F131" s="135">
        <v>120</v>
      </c>
      <c r="G131" s="135" t="s">
        <v>2004</v>
      </c>
      <c r="H131" s="968" t="s">
        <v>311</v>
      </c>
      <c r="I131" s="947" t="s">
        <v>195</v>
      </c>
      <c r="J131" s="947"/>
      <c r="K131" s="952"/>
      <c r="L131" s="952"/>
      <c r="M131" s="952">
        <v>24</v>
      </c>
      <c r="N131" s="965">
        <v>16</v>
      </c>
      <c r="O131" s="965">
        <v>24</v>
      </c>
      <c r="P131" s="965"/>
      <c r="Q131" s="965"/>
      <c r="R131" s="965"/>
      <c r="S131" s="965"/>
      <c r="T131" s="965"/>
      <c r="U131" s="965"/>
      <c r="V131" s="965"/>
      <c r="W131" s="965"/>
      <c r="X131" s="965">
        <v>24</v>
      </c>
      <c r="Y131" s="965">
        <v>14</v>
      </c>
      <c r="Z131" s="965">
        <v>24</v>
      </c>
      <c r="AA131" s="965">
        <v>8</v>
      </c>
      <c r="AB131" s="965"/>
      <c r="AC131" s="965"/>
      <c r="AD131" s="965"/>
      <c r="AE131" s="965"/>
      <c r="AF131" s="965"/>
      <c r="AG131" s="965"/>
      <c r="AH131" s="965"/>
      <c r="AI131" s="965"/>
      <c r="AJ131" s="966"/>
      <c r="AK131" s="966"/>
      <c r="AL131" s="966"/>
      <c r="AM131" s="965"/>
      <c r="AN131" s="965"/>
      <c r="AO131" s="965"/>
      <c r="AP131" s="965"/>
      <c r="AQ131" s="965"/>
      <c r="AR131" s="965"/>
      <c r="AS131" s="965"/>
      <c r="AT131" s="965"/>
      <c r="AU131" s="965"/>
      <c r="AV131" s="965"/>
      <c r="AW131" s="965"/>
      <c r="AX131" s="965"/>
      <c r="AY131" s="965"/>
      <c r="AZ131" s="965"/>
      <c r="BA131" s="965"/>
      <c r="BB131" s="965"/>
      <c r="BC131" s="965"/>
      <c r="BD131" s="965"/>
      <c r="BE131" s="975"/>
      <c r="BF131" s="976"/>
      <c r="BG131" s="977"/>
      <c r="BH131" s="977"/>
      <c r="BI131" s="977"/>
      <c r="BJ131" s="977"/>
    </row>
    <row r="132" spans="1:62" s="954" customFormat="1" ht="20.25" customHeight="1" x14ac:dyDescent="0.25">
      <c r="A132" s="2284"/>
      <c r="B132" s="986" t="s">
        <v>1996</v>
      </c>
      <c r="C132" s="990" t="s">
        <v>72</v>
      </c>
      <c r="D132" s="1014" t="s">
        <v>1937</v>
      </c>
      <c r="E132" s="135">
        <v>300</v>
      </c>
      <c r="F132" s="135">
        <v>300</v>
      </c>
      <c r="G132" s="135" t="s">
        <v>2004</v>
      </c>
      <c r="H132" s="968" t="s">
        <v>303</v>
      </c>
      <c r="I132" s="947" t="s">
        <v>181</v>
      </c>
      <c r="J132" s="947"/>
      <c r="K132" s="952"/>
      <c r="L132" s="952"/>
      <c r="M132" s="952"/>
      <c r="N132" s="965">
        <v>16</v>
      </c>
      <c r="O132" s="965">
        <v>16</v>
      </c>
      <c r="P132" s="965"/>
      <c r="Q132" s="965"/>
      <c r="R132" s="965"/>
      <c r="S132" s="965"/>
      <c r="T132" s="965"/>
      <c r="U132" s="965"/>
      <c r="V132" s="965"/>
      <c r="W132" s="965"/>
      <c r="X132" s="965"/>
      <c r="Y132" s="965"/>
      <c r="Z132" s="965"/>
      <c r="AA132" s="965"/>
      <c r="AB132" s="965"/>
      <c r="AC132" s="965"/>
      <c r="AD132" s="965"/>
      <c r="AE132" s="965"/>
      <c r="AF132" s="965"/>
      <c r="AG132" s="965"/>
      <c r="AH132" s="965"/>
      <c r="AI132" s="965"/>
      <c r="AJ132" s="966"/>
      <c r="AK132" s="966"/>
      <c r="AL132" s="966"/>
      <c r="AM132" s="965"/>
      <c r="AN132" s="965"/>
      <c r="AO132" s="965"/>
      <c r="AP132" s="965"/>
      <c r="AQ132" s="965"/>
      <c r="AR132" s="965"/>
      <c r="AS132" s="965"/>
      <c r="AT132" s="965">
        <v>16</v>
      </c>
      <c r="AU132" s="965">
        <v>24</v>
      </c>
      <c r="AV132" s="965">
        <v>24</v>
      </c>
      <c r="AW132" s="965">
        <v>24</v>
      </c>
      <c r="AX132" s="965">
        <v>24</v>
      </c>
      <c r="AY132" s="965">
        <v>24</v>
      </c>
      <c r="AZ132" s="965">
        <v>24</v>
      </c>
      <c r="BA132" s="965">
        <v>24</v>
      </c>
      <c r="BB132" s="965">
        <v>24</v>
      </c>
      <c r="BC132" s="965">
        <v>24</v>
      </c>
      <c r="BD132" s="965">
        <v>24</v>
      </c>
      <c r="BE132" s="975">
        <v>12</v>
      </c>
      <c r="BF132" s="976"/>
      <c r="BG132" s="977"/>
      <c r="BH132" s="977"/>
      <c r="BI132" s="977"/>
      <c r="BJ132" s="977"/>
    </row>
    <row r="133" spans="1:62" s="954" customFormat="1" ht="17.25" customHeight="1" x14ac:dyDescent="0.25">
      <c r="A133" s="2284"/>
      <c r="B133" s="986" t="s">
        <v>1996</v>
      </c>
      <c r="C133" s="990" t="s">
        <v>54</v>
      </c>
      <c r="D133" s="997" t="s">
        <v>1997</v>
      </c>
      <c r="E133" s="135">
        <v>180</v>
      </c>
      <c r="F133" s="135">
        <v>180</v>
      </c>
      <c r="G133" s="135" t="s">
        <v>2004</v>
      </c>
      <c r="H133" s="968" t="s">
        <v>309</v>
      </c>
      <c r="I133" s="947" t="s">
        <v>187</v>
      </c>
      <c r="J133" s="947"/>
      <c r="K133" s="952"/>
      <c r="L133" s="952"/>
      <c r="M133" s="952"/>
      <c r="N133" s="965"/>
      <c r="O133" s="965"/>
      <c r="P133" s="965">
        <v>48</v>
      </c>
      <c r="Q133" s="965">
        <v>48</v>
      </c>
      <c r="R133" s="965">
        <v>48</v>
      </c>
      <c r="S133" s="965"/>
      <c r="T133" s="965"/>
      <c r="U133" s="965"/>
      <c r="V133" s="965"/>
      <c r="W133" s="965"/>
      <c r="X133" s="965"/>
      <c r="Y133" s="965"/>
      <c r="Z133" s="965"/>
      <c r="AA133" s="965"/>
      <c r="AB133" s="965"/>
      <c r="AC133" s="965"/>
      <c r="AD133" s="965"/>
      <c r="AE133" s="965"/>
      <c r="AF133" s="965">
        <v>24</v>
      </c>
      <c r="AG133" s="965">
        <v>12</v>
      </c>
      <c r="AH133" s="965"/>
      <c r="AI133" s="965"/>
      <c r="AJ133" s="966"/>
      <c r="AK133" s="966"/>
      <c r="AL133" s="966"/>
      <c r="AM133" s="965"/>
      <c r="AN133" s="965"/>
      <c r="AO133" s="965"/>
      <c r="AP133" s="965"/>
      <c r="AQ133" s="965"/>
      <c r="AR133" s="965"/>
      <c r="AS133" s="965"/>
      <c r="AT133" s="965"/>
      <c r="AU133" s="965"/>
      <c r="AV133" s="965"/>
      <c r="AW133" s="965"/>
      <c r="AX133" s="965"/>
      <c r="AY133" s="965"/>
      <c r="AZ133" s="965"/>
      <c r="BA133" s="965"/>
      <c r="BB133" s="965"/>
      <c r="BC133" s="965"/>
      <c r="BD133" s="965"/>
      <c r="BE133" s="975"/>
      <c r="BF133" s="976"/>
      <c r="BG133" s="977"/>
      <c r="BH133" s="977"/>
      <c r="BI133" s="977"/>
      <c r="BJ133" s="977"/>
    </row>
    <row r="134" spans="1:62" s="954" customFormat="1" ht="17.25" customHeight="1" x14ac:dyDescent="0.25">
      <c r="A134" s="2284"/>
      <c r="B134" s="986" t="s">
        <v>1996</v>
      </c>
      <c r="C134" s="990" t="s">
        <v>56</v>
      </c>
      <c r="D134" s="1014" t="s">
        <v>1934</v>
      </c>
      <c r="E134" s="135">
        <v>180</v>
      </c>
      <c r="F134" s="135">
        <v>180</v>
      </c>
      <c r="G134" s="135" t="s">
        <v>2004</v>
      </c>
      <c r="H134" s="968" t="s">
        <v>309</v>
      </c>
      <c r="I134" s="947" t="s">
        <v>187</v>
      </c>
      <c r="J134" s="947"/>
      <c r="K134" s="952"/>
      <c r="L134" s="952"/>
      <c r="M134" s="952"/>
      <c r="N134" s="965"/>
      <c r="O134" s="965"/>
      <c r="P134" s="965"/>
      <c r="Q134" s="965"/>
      <c r="R134" s="965"/>
      <c r="S134" s="965"/>
      <c r="T134" s="965"/>
      <c r="U134" s="965"/>
      <c r="V134" s="965"/>
      <c r="W134" s="965"/>
      <c r="X134" s="965"/>
      <c r="Y134" s="965"/>
      <c r="Z134" s="965"/>
      <c r="AA134" s="965"/>
      <c r="AB134" s="965"/>
      <c r="AC134" s="965"/>
      <c r="AD134" s="965"/>
      <c r="AE134" s="965"/>
      <c r="AF134" s="965"/>
      <c r="AG134" s="965"/>
      <c r="AH134" s="965">
        <v>24</v>
      </c>
      <c r="AI134" s="965">
        <v>24</v>
      </c>
      <c r="AJ134" s="966"/>
      <c r="AK134" s="966"/>
      <c r="AL134" s="966"/>
      <c r="AM134" s="965">
        <v>16</v>
      </c>
      <c r="AN134" s="965">
        <v>16</v>
      </c>
      <c r="AO134" s="965">
        <v>16</v>
      </c>
      <c r="AP134" s="965">
        <v>16</v>
      </c>
      <c r="AQ134" s="965">
        <v>16</v>
      </c>
      <c r="AR134" s="965">
        <v>16</v>
      </c>
      <c r="AS134" s="965">
        <v>16</v>
      </c>
      <c r="AT134" s="965">
        <v>20</v>
      </c>
      <c r="AU134" s="965"/>
      <c r="AV134" s="965"/>
      <c r="AW134" s="965"/>
      <c r="AX134" s="965"/>
      <c r="AY134" s="965"/>
      <c r="AZ134" s="965"/>
      <c r="BA134" s="965"/>
      <c r="BB134" s="965"/>
      <c r="BC134" s="965"/>
      <c r="BD134" s="965"/>
      <c r="BE134" s="975"/>
      <c r="BF134" s="976"/>
      <c r="BG134" s="977"/>
      <c r="BH134" s="977"/>
      <c r="BI134" s="977"/>
      <c r="BJ134" s="977"/>
    </row>
    <row r="135" spans="1:62" s="984" customFormat="1" ht="24" customHeight="1" x14ac:dyDescent="0.2">
      <c r="A135" s="2285"/>
      <c r="B135" s="978" t="s">
        <v>1993</v>
      </c>
      <c r="C135" s="979"/>
      <c r="D135" s="979" t="s">
        <v>843</v>
      </c>
      <c r="E135" s="979">
        <f>SUM(E125:E134)</f>
        <v>1440</v>
      </c>
      <c r="F135" s="979">
        <f>SUM(F125:F134)</f>
        <v>1440</v>
      </c>
      <c r="G135" s="979"/>
      <c r="H135" s="980"/>
      <c r="I135" s="980"/>
      <c r="J135" s="980"/>
      <c r="K135" s="981"/>
      <c r="L135" s="981">
        <f t="shared" ref="L135:AG135" si="17">SUM(L125:L134)</f>
        <v>24</v>
      </c>
      <c r="M135" s="981">
        <f t="shared" si="17"/>
        <v>24</v>
      </c>
      <c r="N135" s="981">
        <f t="shared" si="17"/>
        <v>32</v>
      </c>
      <c r="O135" s="981">
        <f t="shared" si="17"/>
        <v>40</v>
      </c>
      <c r="P135" s="981">
        <f t="shared" si="17"/>
        <v>48</v>
      </c>
      <c r="Q135" s="981">
        <f t="shared" si="17"/>
        <v>48</v>
      </c>
      <c r="R135" s="981">
        <f t="shared" si="17"/>
        <v>48</v>
      </c>
      <c r="S135" s="981">
        <f t="shared" si="17"/>
        <v>25</v>
      </c>
      <c r="T135" s="981">
        <f t="shared" si="17"/>
        <v>25</v>
      </c>
      <c r="U135" s="981">
        <f t="shared" si="17"/>
        <v>25</v>
      </c>
      <c r="V135" s="981">
        <f t="shared" si="17"/>
        <v>25</v>
      </c>
      <c r="W135" s="981">
        <f t="shared" si="17"/>
        <v>20</v>
      </c>
      <c r="X135" s="981">
        <f t="shared" si="17"/>
        <v>24</v>
      </c>
      <c r="Y135" s="981">
        <f t="shared" si="17"/>
        <v>14</v>
      </c>
      <c r="Z135" s="981">
        <f t="shared" si="17"/>
        <v>24</v>
      </c>
      <c r="AA135" s="981">
        <f t="shared" si="17"/>
        <v>32</v>
      </c>
      <c r="AB135" s="981">
        <f t="shared" si="17"/>
        <v>40</v>
      </c>
      <c r="AC135" s="981">
        <f t="shared" si="17"/>
        <v>40</v>
      </c>
      <c r="AD135" s="981">
        <f t="shared" si="17"/>
        <v>40</v>
      </c>
      <c r="AE135" s="981">
        <f t="shared" si="17"/>
        <v>40</v>
      </c>
      <c r="AF135" s="981">
        <f t="shared" si="17"/>
        <v>40</v>
      </c>
      <c r="AG135" s="982">
        <f t="shared" si="17"/>
        <v>32</v>
      </c>
      <c r="AH135" s="982"/>
      <c r="AI135" s="982"/>
      <c r="AJ135" s="982">
        <f>SUM(AJ125:AJ134)</f>
        <v>0</v>
      </c>
      <c r="AK135" s="982"/>
      <c r="AL135" s="982"/>
      <c r="AM135" s="983">
        <f t="shared" ref="AM135:BJ135" si="18">SUM(AM125:AM134)</f>
        <v>40</v>
      </c>
      <c r="AN135" s="981">
        <f t="shared" si="18"/>
        <v>40</v>
      </c>
      <c r="AO135" s="981">
        <f t="shared" si="18"/>
        <v>40</v>
      </c>
      <c r="AP135" s="981">
        <f t="shared" si="18"/>
        <v>40</v>
      </c>
      <c r="AQ135" s="981">
        <f t="shared" si="18"/>
        <v>40</v>
      </c>
      <c r="AR135" s="981">
        <f t="shared" si="18"/>
        <v>40</v>
      </c>
      <c r="AS135" s="981">
        <f t="shared" si="18"/>
        <v>40</v>
      </c>
      <c r="AT135" s="981">
        <f t="shared" si="18"/>
        <v>36</v>
      </c>
      <c r="AU135" s="981">
        <f t="shared" si="18"/>
        <v>24</v>
      </c>
      <c r="AV135" s="981">
        <f t="shared" si="18"/>
        <v>24</v>
      </c>
      <c r="AW135" s="981">
        <f t="shared" si="18"/>
        <v>24</v>
      </c>
      <c r="AX135" s="981">
        <f t="shared" si="18"/>
        <v>24</v>
      </c>
      <c r="AY135" s="981">
        <f t="shared" si="18"/>
        <v>24</v>
      </c>
      <c r="AZ135" s="981">
        <f t="shared" si="18"/>
        <v>24</v>
      </c>
      <c r="BA135" s="981">
        <f t="shared" si="18"/>
        <v>24</v>
      </c>
      <c r="BB135" s="981">
        <f t="shared" si="18"/>
        <v>24</v>
      </c>
      <c r="BC135" s="981">
        <f t="shared" si="18"/>
        <v>24</v>
      </c>
      <c r="BD135" s="981">
        <f t="shared" si="18"/>
        <v>24</v>
      </c>
      <c r="BE135" s="981">
        <f t="shared" si="18"/>
        <v>12</v>
      </c>
      <c r="BF135" s="981">
        <f t="shared" si="18"/>
        <v>0</v>
      </c>
      <c r="BG135" s="981">
        <f t="shared" si="18"/>
        <v>0</v>
      </c>
      <c r="BH135" s="981">
        <f t="shared" si="18"/>
        <v>0</v>
      </c>
      <c r="BI135" s="981">
        <f t="shared" si="18"/>
        <v>0</v>
      </c>
      <c r="BJ135" s="981">
        <f t="shared" si="18"/>
        <v>0</v>
      </c>
    </row>
    <row r="136" spans="1:62" s="984" customFormat="1" ht="20.25" customHeight="1" x14ac:dyDescent="0.2">
      <c r="A136" s="1037"/>
      <c r="B136" s="986" t="s">
        <v>1998</v>
      </c>
      <c r="C136" s="962" t="s">
        <v>141</v>
      </c>
      <c r="D136" s="892" t="s">
        <v>2005</v>
      </c>
      <c r="E136" s="963">
        <v>30</v>
      </c>
      <c r="F136" s="963">
        <v>30</v>
      </c>
      <c r="G136" s="1027"/>
      <c r="H136" s="1028"/>
      <c r="I136" s="1566" t="s">
        <v>418</v>
      </c>
      <c r="J136" s="963">
        <v>30</v>
      </c>
      <c r="K136" s="1029"/>
      <c r="L136" s="1029"/>
      <c r="M136" s="1029"/>
      <c r="N136" s="1029"/>
      <c r="O136" s="1029"/>
      <c r="P136" s="1029"/>
      <c r="Q136" s="1029"/>
      <c r="R136" s="1029"/>
      <c r="S136" s="1029"/>
      <c r="T136" s="1029"/>
      <c r="U136" s="1029"/>
      <c r="V136" s="1029"/>
      <c r="W136" s="1029"/>
      <c r="X136" s="1029"/>
      <c r="Y136" s="1029"/>
      <c r="Z136" s="1029"/>
      <c r="AA136" s="1029"/>
      <c r="AB136" s="1029"/>
      <c r="AC136" s="1029"/>
      <c r="AD136" s="1029"/>
      <c r="AE136" s="1029"/>
      <c r="AF136" s="1029"/>
      <c r="AG136" s="1029"/>
      <c r="AH136" s="1029"/>
      <c r="AI136" s="1029"/>
      <c r="AJ136" s="1029"/>
      <c r="AK136" s="1029"/>
      <c r="AL136" s="1029"/>
      <c r="AM136" s="1029"/>
      <c r="AN136" s="1029"/>
      <c r="AO136" s="1029"/>
      <c r="AP136" s="1029"/>
      <c r="AQ136" s="1029"/>
      <c r="AR136" s="1029"/>
      <c r="AS136" s="1029"/>
      <c r="AT136" s="1029"/>
      <c r="AU136" s="1029"/>
      <c r="AV136" s="1029"/>
      <c r="AW136" s="1029"/>
      <c r="AX136" s="1029"/>
      <c r="AY136" s="1029"/>
      <c r="AZ136" s="1029"/>
      <c r="BA136" s="1029"/>
      <c r="BB136" s="1029"/>
      <c r="BC136" s="1029"/>
      <c r="BD136" s="1029"/>
      <c r="BE136" s="1029"/>
      <c r="BF136" s="1029"/>
      <c r="BG136" s="1029"/>
      <c r="BH136" s="1029"/>
      <c r="BI136" s="1029"/>
      <c r="BJ136" s="1029"/>
    </row>
    <row r="137" spans="1:62" s="984" customFormat="1" ht="20.25" customHeight="1" x14ac:dyDescent="0.2">
      <c r="A137" s="1037"/>
      <c r="B137" s="986" t="s">
        <v>1998</v>
      </c>
      <c r="C137" s="962" t="s">
        <v>135</v>
      </c>
      <c r="D137" s="892" t="s">
        <v>2006</v>
      </c>
      <c r="E137" s="963">
        <v>15</v>
      </c>
      <c r="F137" s="963">
        <v>15</v>
      </c>
      <c r="G137" s="1027"/>
      <c r="H137" s="1028"/>
      <c r="I137" s="1566" t="s">
        <v>418</v>
      </c>
      <c r="J137" s="963">
        <v>15</v>
      </c>
      <c r="K137" s="1029"/>
      <c r="L137" s="1029"/>
      <c r="M137" s="1029"/>
      <c r="N137" s="1029"/>
      <c r="O137" s="1029"/>
      <c r="P137" s="1029"/>
      <c r="Q137" s="1029"/>
      <c r="R137" s="1029"/>
      <c r="S137" s="1029"/>
      <c r="T137" s="1029"/>
      <c r="U137" s="1029"/>
      <c r="V137" s="1029"/>
      <c r="W137" s="1029"/>
      <c r="X137" s="1029"/>
      <c r="Y137" s="1029"/>
      <c r="Z137" s="1029"/>
      <c r="AA137" s="1029"/>
      <c r="AB137" s="1029"/>
      <c r="AC137" s="1029"/>
      <c r="AD137" s="1029"/>
      <c r="AE137" s="1029"/>
      <c r="AF137" s="1029"/>
      <c r="AG137" s="1029"/>
      <c r="AH137" s="1029"/>
      <c r="AI137" s="1029"/>
      <c r="AJ137" s="1029"/>
      <c r="AK137" s="1029"/>
      <c r="AL137" s="1029"/>
      <c r="AM137" s="1029"/>
      <c r="AN137" s="1029"/>
      <c r="AO137" s="1029"/>
      <c r="AP137" s="1029"/>
      <c r="AQ137" s="1029"/>
      <c r="AR137" s="1029"/>
      <c r="AS137" s="1029"/>
      <c r="AT137" s="1029"/>
      <c r="AU137" s="1029"/>
      <c r="AV137" s="1029"/>
      <c r="AW137" s="1029"/>
      <c r="AX137" s="1029"/>
      <c r="AY137" s="1029"/>
      <c r="AZ137" s="1029"/>
      <c r="BA137" s="1029"/>
      <c r="BB137" s="1029"/>
      <c r="BC137" s="1029"/>
      <c r="BD137" s="1029"/>
      <c r="BE137" s="1029"/>
      <c r="BF137" s="1029"/>
      <c r="BG137" s="1029"/>
      <c r="BH137" s="1029"/>
      <c r="BI137" s="1029"/>
      <c r="BJ137" s="1029"/>
    </row>
    <row r="138" spans="1:62" s="984" customFormat="1" ht="20.25" customHeight="1" x14ac:dyDescent="0.2">
      <c r="A138" s="1037"/>
      <c r="B138" s="986" t="s">
        <v>1998</v>
      </c>
      <c r="C138" s="962" t="s">
        <v>151</v>
      </c>
      <c r="D138" s="892" t="s">
        <v>2424</v>
      </c>
      <c r="E138" s="963">
        <v>30</v>
      </c>
      <c r="F138" s="963">
        <v>30</v>
      </c>
      <c r="G138" s="1027"/>
      <c r="H138" s="1028"/>
      <c r="I138" s="1566" t="s">
        <v>418</v>
      </c>
      <c r="J138" s="963">
        <v>30</v>
      </c>
      <c r="K138" s="1029"/>
      <c r="L138" s="1029"/>
      <c r="M138" s="1029"/>
      <c r="N138" s="1029"/>
      <c r="O138" s="1029"/>
      <c r="P138" s="1029"/>
      <c r="Q138" s="1029"/>
      <c r="R138" s="1029"/>
      <c r="S138" s="1029"/>
      <c r="T138" s="1029"/>
      <c r="U138" s="1029"/>
      <c r="V138" s="1029"/>
      <c r="W138" s="1029"/>
      <c r="X138" s="1029"/>
      <c r="Y138" s="1029"/>
      <c r="Z138" s="1029"/>
      <c r="AA138" s="1029"/>
      <c r="AB138" s="1029"/>
      <c r="AC138" s="1029"/>
      <c r="AD138" s="1029"/>
      <c r="AE138" s="1029"/>
      <c r="AF138" s="1029"/>
      <c r="AG138" s="1029"/>
      <c r="AH138" s="1029"/>
      <c r="AI138" s="1029"/>
      <c r="AJ138" s="1029"/>
      <c r="AK138" s="1029"/>
      <c r="AL138" s="1029"/>
      <c r="AM138" s="1029"/>
      <c r="AN138" s="1029"/>
      <c r="AO138" s="1029"/>
      <c r="AP138" s="1029"/>
      <c r="AQ138" s="1029"/>
      <c r="AR138" s="1029"/>
      <c r="AS138" s="1029"/>
      <c r="AT138" s="1029"/>
      <c r="AU138" s="1029"/>
      <c r="AV138" s="1029"/>
      <c r="AW138" s="1029"/>
      <c r="AX138" s="1029"/>
      <c r="AY138" s="1029"/>
      <c r="AZ138" s="1029"/>
      <c r="BA138" s="1029"/>
      <c r="BB138" s="1029"/>
      <c r="BC138" s="1029"/>
      <c r="BD138" s="1029"/>
      <c r="BE138" s="1029"/>
      <c r="BF138" s="1029"/>
      <c r="BG138" s="1029"/>
      <c r="BH138" s="1029"/>
      <c r="BI138" s="1029"/>
      <c r="BJ138" s="1029"/>
    </row>
    <row r="139" spans="1:62" s="984" customFormat="1" ht="20.25" customHeight="1" x14ac:dyDescent="0.2">
      <c r="A139" s="1037"/>
      <c r="B139" s="986" t="s">
        <v>1998</v>
      </c>
      <c r="C139" s="962" t="s">
        <v>129</v>
      </c>
      <c r="D139" s="892" t="s">
        <v>2009</v>
      </c>
      <c r="E139" s="963">
        <v>90</v>
      </c>
      <c r="F139" s="963">
        <v>90</v>
      </c>
      <c r="G139" s="1027"/>
      <c r="H139" s="1028"/>
      <c r="I139" s="1566" t="s">
        <v>635</v>
      </c>
      <c r="J139" s="1566">
        <v>90</v>
      </c>
      <c r="K139" s="1029"/>
      <c r="L139" s="1029"/>
      <c r="M139" s="1029"/>
      <c r="N139" s="1029"/>
      <c r="O139" s="1029"/>
      <c r="P139" s="1029"/>
      <c r="Q139" s="1029"/>
      <c r="R139" s="1029"/>
      <c r="S139" s="1029"/>
      <c r="T139" s="1029"/>
      <c r="U139" s="1029"/>
      <c r="V139" s="1029"/>
      <c r="W139" s="1029"/>
      <c r="X139" s="1029"/>
      <c r="Y139" s="1029"/>
      <c r="Z139" s="1029"/>
      <c r="AA139" s="1029"/>
      <c r="AB139" s="1029"/>
      <c r="AC139" s="1029"/>
      <c r="AD139" s="1029"/>
      <c r="AE139" s="1029"/>
      <c r="AF139" s="1029"/>
      <c r="AG139" s="1029"/>
      <c r="AH139" s="1029"/>
      <c r="AI139" s="1029"/>
      <c r="AJ139" s="1029"/>
      <c r="AK139" s="1029"/>
      <c r="AL139" s="1029"/>
      <c r="AM139" s="1029"/>
      <c r="AN139" s="1029"/>
      <c r="AO139" s="1029"/>
      <c r="AP139" s="1029"/>
      <c r="AQ139" s="1029"/>
      <c r="AR139" s="1029"/>
      <c r="AS139" s="1029"/>
      <c r="AT139" s="1029"/>
      <c r="AU139" s="1029"/>
      <c r="AV139" s="1029"/>
      <c r="AW139" s="1029"/>
      <c r="AX139" s="1029"/>
      <c r="AY139" s="1029"/>
      <c r="AZ139" s="1029"/>
      <c r="BA139" s="1029"/>
      <c r="BB139" s="1029"/>
      <c r="BC139" s="1029"/>
      <c r="BD139" s="1029"/>
      <c r="BE139" s="1029"/>
      <c r="BF139" s="1029"/>
      <c r="BG139" s="1029"/>
      <c r="BH139" s="1029"/>
      <c r="BI139" s="1029"/>
      <c r="BJ139" s="1029"/>
    </row>
    <row r="140" spans="1:62" s="984" customFormat="1" ht="20.25" customHeight="1" x14ac:dyDescent="0.2">
      <c r="A140" s="1037"/>
      <c r="B140" s="986" t="s">
        <v>1998</v>
      </c>
      <c r="C140" s="962" t="s">
        <v>128</v>
      </c>
      <c r="D140" s="892" t="s">
        <v>2007</v>
      </c>
      <c r="E140" s="963">
        <v>45</v>
      </c>
      <c r="F140" s="963">
        <v>45</v>
      </c>
      <c r="G140" s="1027"/>
      <c r="H140" s="1028"/>
      <c r="I140" s="1566" t="s">
        <v>635</v>
      </c>
      <c r="J140" s="1566">
        <v>45</v>
      </c>
      <c r="K140" s="1029"/>
      <c r="L140" s="1029"/>
      <c r="M140" s="1029"/>
      <c r="N140" s="1029"/>
      <c r="O140" s="1029"/>
      <c r="P140" s="1029"/>
      <c r="Q140" s="1029"/>
      <c r="R140" s="1029"/>
      <c r="S140" s="1029"/>
      <c r="T140" s="1029"/>
      <c r="U140" s="1029"/>
      <c r="V140" s="1029"/>
      <c r="W140" s="1029"/>
      <c r="X140" s="1029"/>
      <c r="Y140" s="1029"/>
      <c r="Z140" s="1029"/>
      <c r="AA140" s="1029"/>
      <c r="AB140" s="1029"/>
      <c r="AC140" s="1029"/>
      <c r="AD140" s="1029"/>
      <c r="AE140" s="1029"/>
      <c r="AF140" s="1029"/>
      <c r="AG140" s="1029"/>
      <c r="AH140" s="1029"/>
      <c r="AI140" s="1029"/>
      <c r="AJ140" s="1029"/>
      <c r="AK140" s="1029"/>
      <c r="AL140" s="1029"/>
      <c r="AM140" s="1029"/>
      <c r="AN140" s="1029"/>
      <c r="AO140" s="1029"/>
      <c r="AP140" s="1029"/>
      <c r="AQ140" s="1029"/>
      <c r="AR140" s="1029"/>
      <c r="AS140" s="1029"/>
      <c r="AT140" s="1029"/>
      <c r="AU140" s="1029"/>
      <c r="AV140" s="1029"/>
      <c r="AW140" s="1029"/>
      <c r="AX140" s="1029"/>
      <c r="AY140" s="1029"/>
      <c r="AZ140" s="1029"/>
      <c r="BA140" s="1029"/>
      <c r="BB140" s="1029"/>
      <c r="BC140" s="1029"/>
      <c r="BD140" s="1029"/>
      <c r="BE140" s="1029"/>
      <c r="BF140" s="1029"/>
      <c r="BG140" s="1029"/>
      <c r="BH140" s="1029"/>
      <c r="BI140" s="1029"/>
      <c r="BJ140" s="1029"/>
    </row>
    <row r="141" spans="1:62" s="984" customFormat="1" ht="20.25" customHeight="1" x14ac:dyDescent="0.2">
      <c r="A141" s="1037"/>
      <c r="B141" s="986" t="s">
        <v>1998</v>
      </c>
      <c r="C141" s="962" t="s">
        <v>123</v>
      </c>
      <c r="D141" s="892" t="s">
        <v>2008</v>
      </c>
      <c r="E141" s="963">
        <v>45</v>
      </c>
      <c r="F141" s="963">
        <v>45</v>
      </c>
      <c r="G141" s="1027"/>
      <c r="H141" s="1028"/>
      <c r="I141" s="1566" t="s">
        <v>635</v>
      </c>
      <c r="J141" s="1566">
        <v>45</v>
      </c>
      <c r="K141" s="1029"/>
      <c r="L141" s="1029"/>
      <c r="M141" s="1029"/>
      <c r="N141" s="1029"/>
      <c r="O141" s="1029"/>
      <c r="P141" s="1029"/>
      <c r="Q141" s="1029"/>
      <c r="R141" s="1029"/>
      <c r="S141" s="1029"/>
      <c r="T141" s="1029"/>
      <c r="U141" s="1029"/>
      <c r="V141" s="1029"/>
      <c r="W141" s="1029"/>
      <c r="X141" s="1029"/>
      <c r="Y141" s="1029"/>
      <c r="Z141" s="1029"/>
      <c r="AA141" s="1029"/>
      <c r="AB141" s="1029"/>
      <c r="AC141" s="1029"/>
      <c r="AD141" s="1029"/>
      <c r="AE141" s="1029"/>
      <c r="AF141" s="1029"/>
      <c r="AG141" s="1029"/>
      <c r="AH141" s="1029"/>
      <c r="AI141" s="1029"/>
      <c r="AJ141" s="1029"/>
      <c r="AK141" s="1029"/>
      <c r="AL141" s="1029"/>
      <c r="AM141" s="1029"/>
      <c r="AN141" s="1029"/>
      <c r="AO141" s="1029"/>
      <c r="AP141" s="1029"/>
      <c r="AQ141" s="1029"/>
      <c r="AR141" s="1029"/>
      <c r="AS141" s="1029"/>
      <c r="AT141" s="1029"/>
      <c r="AU141" s="1029"/>
      <c r="AV141" s="1029"/>
      <c r="AW141" s="1029"/>
      <c r="AX141" s="1029"/>
      <c r="AY141" s="1029"/>
      <c r="AZ141" s="1029"/>
      <c r="BA141" s="1029"/>
      <c r="BB141" s="1029"/>
      <c r="BC141" s="1029"/>
      <c r="BD141" s="1029"/>
      <c r="BE141" s="1029"/>
      <c r="BF141" s="1029"/>
      <c r="BG141" s="1029"/>
      <c r="BH141" s="1029"/>
      <c r="BI141" s="1029"/>
      <c r="BJ141" s="1029"/>
    </row>
    <row r="142" spans="1:62" s="984" customFormat="1" ht="20.25" customHeight="1" x14ac:dyDescent="0.2">
      <c r="A142" s="1037"/>
      <c r="B142" s="986" t="s">
        <v>1998</v>
      </c>
      <c r="C142" s="962" t="s">
        <v>138</v>
      </c>
      <c r="D142" s="892" t="s">
        <v>254</v>
      </c>
      <c r="E142" s="963">
        <v>30</v>
      </c>
      <c r="F142" s="963">
        <v>30</v>
      </c>
      <c r="G142" s="1027"/>
      <c r="H142" s="1028"/>
      <c r="I142" s="1566" t="s">
        <v>635</v>
      </c>
      <c r="J142" s="1566">
        <v>30</v>
      </c>
      <c r="K142" s="1029"/>
      <c r="L142" s="1029"/>
      <c r="M142" s="1029"/>
      <c r="N142" s="1029"/>
      <c r="O142" s="1029"/>
      <c r="P142" s="1029"/>
      <c r="Q142" s="1029"/>
      <c r="R142" s="1029"/>
      <c r="S142" s="1029"/>
      <c r="T142" s="1029"/>
      <c r="U142" s="1029"/>
      <c r="V142" s="1029"/>
      <c r="W142" s="1029"/>
      <c r="X142" s="1029"/>
      <c r="Y142" s="1029"/>
      <c r="Z142" s="1029"/>
      <c r="AA142" s="1029"/>
      <c r="AB142" s="1029"/>
      <c r="AC142" s="1029"/>
      <c r="AD142" s="1029"/>
      <c r="AE142" s="1029"/>
      <c r="AF142" s="1029"/>
      <c r="AG142" s="1029"/>
      <c r="AH142" s="1029"/>
      <c r="AI142" s="1029"/>
      <c r="AJ142" s="1029"/>
      <c r="AK142" s="1029"/>
      <c r="AL142" s="1029"/>
      <c r="AM142" s="1029"/>
      <c r="AN142" s="1029"/>
      <c r="AO142" s="1029"/>
      <c r="AP142" s="1029"/>
      <c r="AQ142" s="1029"/>
      <c r="AR142" s="1029"/>
      <c r="AS142" s="1029"/>
      <c r="AT142" s="1029"/>
      <c r="AU142" s="1029"/>
      <c r="AV142" s="1029"/>
      <c r="AW142" s="1029"/>
      <c r="AX142" s="1029"/>
      <c r="AY142" s="1029"/>
      <c r="AZ142" s="1029"/>
      <c r="BA142" s="1029"/>
      <c r="BB142" s="1029"/>
      <c r="BC142" s="1029"/>
      <c r="BD142" s="1029"/>
      <c r="BE142" s="1029"/>
      <c r="BF142" s="1029"/>
      <c r="BG142" s="1029"/>
      <c r="BH142" s="1029"/>
      <c r="BI142" s="1029"/>
      <c r="BJ142" s="1029"/>
    </row>
    <row r="143" spans="1:62" s="954" customFormat="1" ht="17.25" customHeight="1" x14ac:dyDescent="0.25">
      <c r="A143" s="2283">
        <v>13</v>
      </c>
      <c r="B143" s="986" t="s">
        <v>1998</v>
      </c>
      <c r="C143" s="990" t="s">
        <v>94</v>
      </c>
      <c r="D143" s="997" t="s">
        <v>853</v>
      </c>
      <c r="E143" s="135">
        <v>45</v>
      </c>
      <c r="F143" s="135">
        <v>45</v>
      </c>
      <c r="G143" s="135"/>
      <c r="H143" s="968" t="s">
        <v>1929</v>
      </c>
      <c r="I143" s="947" t="s">
        <v>206</v>
      </c>
      <c r="J143" s="947"/>
      <c r="K143" s="952"/>
      <c r="L143" s="952"/>
      <c r="M143" s="952"/>
      <c r="N143" s="965"/>
      <c r="O143" s="965"/>
      <c r="P143" s="965"/>
      <c r="Q143" s="965"/>
      <c r="R143" s="965"/>
      <c r="S143" s="952"/>
      <c r="T143" s="952"/>
      <c r="U143" s="952"/>
      <c r="V143" s="965">
        <v>25</v>
      </c>
      <c r="W143" s="965">
        <v>20</v>
      </c>
      <c r="X143" s="965"/>
      <c r="Y143" s="965"/>
      <c r="Z143" s="965"/>
      <c r="AA143" s="965"/>
      <c r="AB143" s="965"/>
      <c r="AC143" s="965"/>
      <c r="AD143" s="965"/>
      <c r="AE143" s="965"/>
      <c r="AF143" s="965"/>
      <c r="AG143" s="965"/>
      <c r="AH143" s="965"/>
      <c r="AI143" s="965"/>
      <c r="AJ143" s="966"/>
      <c r="AK143" s="966"/>
      <c r="AL143" s="966"/>
      <c r="AM143" s="965"/>
      <c r="AN143" s="965"/>
      <c r="AO143" s="965"/>
      <c r="AP143" s="965"/>
      <c r="AQ143" s="965"/>
      <c r="AR143" s="965"/>
      <c r="AS143" s="965"/>
      <c r="AT143" s="965"/>
      <c r="AU143" s="965"/>
      <c r="AV143" s="965"/>
      <c r="AW143" s="965"/>
      <c r="AX143" s="965"/>
      <c r="AY143" s="965"/>
      <c r="AZ143" s="965"/>
      <c r="BA143" s="965"/>
      <c r="BB143" s="965"/>
      <c r="BC143" s="965"/>
      <c r="BD143" s="965"/>
      <c r="BE143" s="975"/>
      <c r="BF143" s="976"/>
      <c r="BG143" s="977"/>
      <c r="BH143" s="977"/>
      <c r="BI143" s="977"/>
      <c r="BJ143" s="977"/>
    </row>
    <row r="144" spans="1:62" s="954" customFormat="1" ht="17.25" customHeight="1" x14ac:dyDescent="0.25">
      <c r="A144" s="2284"/>
      <c r="B144" s="986" t="s">
        <v>1998</v>
      </c>
      <c r="C144" s="990" t="s">
        <v>95</v>
      </c>
      <c r="D144" s="997" t="s">
        <v>854</v>
      </c>
      <c r="E144" s="135">
        <v>30</v>
      </c>
      <c r="F144" s="135">
        <v>30</v>
      </c>
      <c r="G144" s="135"/>
      <c r="H144" s="968" t="s">
        <v>1929</v>
      </c>
      <c r="I144" s="947" t="s">
        <v>206</v>
      </c>
      <c r="J144" s="947"/>
      <c r="K144" s="952"/>
      <c r="L144" s="952"/>
      <c r="M144" s="952"/>
      <c r="N144" s="965"/>
      <c r="O144" s="965"/>
      <c r="P144" s="965"/>
      <c r="Q144" s="965"/>
      <c r="R144" s="965"/>
      <c r="S144" s="952">
        <v>25</v>
      </c>
      <c r="T144" s="952">
        <v>5</v>
      </c>
      <c r="U144" s="952"/>
      <c r="V144" s="965"/>
      <c r="W144" s="965"/>
      <c r="X144" s="965"/>
      <c r="Y144" s="965"/>
      <c r="Z144" s="965"/>
      <c r="AA144" s="965"/>
      <c r="AB144" s="965"/>
      <c r="AC144" s="965"/>
      <c r="AD144" s="965"/>
      <c r="AE144" s="965"/>
      <c r="AF144" s="965"/>
      <c r="AG144" s="965"/>
      <c r="AH144" s="965"/>
      <c r="AI144" s="965"/>
      <c r="AJ144" s="966"/>
      <c r="AK144" s="966"/>
      <c r="AL144" s="966"/>
      <c r="AM144" s="965"/>
      <c r="AN144" s="965"/>
      <c r="AO144" s="965"/>
      <c r="AP144" s="965"/>
      <c r="AQ144" s="965"/>
      <c r="AR144" s="965"/>
      <c r="AS144" s="965"/>
      <c r="AT144" s="965"/>
      <c r="AU144" s="965"/>
      <c r="AV144" s="965"/>
      <c r="AW144" s="965"/>
      <c r="AX144" s="965"/>
      <c r="AY144" s="965"/>
      <c r="AZ144" s="965"/>
      <c r="BA144" s="965"/>
      <c r="BB144" s="965"/>
      <c r="BC144" s="965"/>
      <c r="BD144" s="965"/>
      <c r="BE144" s="975"/>
      <c r="BF144" s="976"/>
      <c r="BG144" s="977"/>
      <c r="BH144" s="977"/>
      <c r="BI144" s="977"/>
      <c r="BJ144" s="977"/>
    </row>
    <row r="145" spans="1:62" s="954" customFormat="1" ht="17.25" customHeight="1" x14ac:dyDescent="0.25">
      <c r="A145" s="2284"/>
      <c r="B145" s="986" t="s">
        <v>1998</v>
      </c>
      <c r="C145" s="990" t="s">
        <v>97</v>
      </c>
      <c r="D145" s="1014" t="s">
        <v>243</v>
      </c>
      <c r="E145" s="135">
        <v>45</v>
      </c>
      <c r="F145" s="135">
        <v>45</v>
      </c>
      <c r="G145" s="135"/>
      <c r="H145" s="968" t="s">
        <v>1929</v>
      </c>
      <c r="I145" s="947" t="s">
        <v>206</v>
      </c>
      <c r="J145" s="947"/>
      <c r="K145" s="952"/>
      <c r="L145" s="952"/>
      <c r="M145" s="952"/>
      <c r="N145" s="965"/>
      <c r="O145" s="965"/>
      <c r="P145" s="965"/>
      <c r="Q145" s="965"/>
      <c r="R145" s="965"/>
      <c r="S145" s="952"/>
      <c r="T145" s="952">
        <v>20</v>
      </c>
      <c r="U145" s="952">
        <v>25</v>
      </c>
      <c r="V145" s="965"/>
      <c r="W145" s="965"/>
      <c r="X145" s="965"/>
      <c r="Y145" s="965"/>
      <c r="Z145" s="965"/>
      <c r="AA145" s="965"/>
      <c r="AB145" s="965"/>
      <c r="AC145" s="965"/>
      <c r="AD145" s="965"/>
      <c r="AE145" s="965"/>
      <c r="AF145" s="965"/>
      <c r="AG145" s="965"/>
      <c r="AH145" s="965"/>
      <c r="AI145" s="965"/>
      <c r="AJ145" s="966"/>
      <c r="AK145" s="966"/>
      <c r="AL145" s="966"/>
      <c r="AM145" s="965"/>
      <c r="AN145" s="965"/>
      <c r="AO145" s="965"/>
      <c r="AP145" s="965"/>
      <c r="AQ145" s="965"/>
      <c r="AR145" s="965"/>
      <c r="AS145" s="965"/>
      <c r="AT145" s="965"/>
      <c r="AU145" s="965"/>
      <c r="AV145" s="965"/>
      <c r="AW145" s="965"/>
      <c r="AX145" s="965"/>
      <c r="AY145" s="965"/>
      <c r="AZ145" s="965"/>
      <c r="BA145" s="965"/>
      <c r="BB145" s="965"/>
      <c r="BC145" s="965"/>
      <c r="BD145" s="965"/>
      <c r="BE145" s="975"/>
      <c r="BF145" s="976"/>
      <c r="BG145" s="977"/>
      <c r="BH145" s="977"/>
      <c r="BI145" s="977"/>
      <c r="BJ145" s="977"/>
    </row>
    <row r="146" spans="1:62" s="954" customFormat="1" ht="17.25" customHeight="1" x14ac:dyDescent="0.25">
      <c r="A146" s="2284"/>
      <c r="B146" s="986" t="s">
        <v>1998</v>
      </c>
      <c r="C146" s="990" t="s">
        <v>47</v>
      </c>
      <c r="D146" s="997" t="s">
        <v>890</v>
      </c>
      <c r="E146" s="135">
        <v>120</v>
      </c>
      <c r="F146" s="135">
        <v>120</v>
      </c>
      <c r="G146" s="135" t="s">
        <v>2004</v>
      </c>
      <c r="H146" s="968" t="s">
        <v>311</v>
      </c>
      <c r="I146" s="947" t="s">
        <v>195</v>
      </c>
      <c r="J146" s="947"/>
      <c r="K146" s="952">
        <v>24</v>
      </c>
      <c r="L146" s="952">
        <v>24</v>
      </c>
      <c r="M146" s="952"/>
      <c r="N146" s="965"/>
      <c r="O146" s="965"/>
      <c r="P146" s="965"/>
      <c r="Q146" s="965"/>
      <c r="R146" s="965"/>
      <c r="S146" s="965"/>
      <c r="T146" s="965"/>
      <c r="U146" s="965"/>
      <c r="V146" s="965"/>
      <c r="W146" s="965"/>
      <c r="X146" s="965"/>
      <c r="Y146" s="965"/>
      <c r="Z146" s="965"/>
      <c r="AA146" s="965"/>
      <c r="AB146" s="965"/>
      <c r="AC146" s="965"/>
      <c r="AD146" s="965"/>
      <c r="AE146" s="965"/>
      <c r="AF146" s="965"/>
      <c r="AG146" s="965"/>
      <c r="AH146" s="965"/>
      <c r="AI146" s="965"/>
      <c r="AJ146" s="966"/>
      <c r="AK146" s="966"/>
      <c r="AL146" s="966"/>
      <c r="AM146" s="965"/>
      <c r="AN146" s="965"/>
      <c r="AO146" s="965"/>
      <c r="AP146" s="965"/>
      <c r="AQ146" s="965"/>
      <c r="AR146" s="965"/>
      <c r="AS146" s="965"/>
      <c r="AT146" s="965"/>
      <c r="AU146" s="965"/>
      <c r="AV146" s="965"/>
      <c r="AW146" s="965"/>
      <c r="AX146" s="965"/>
      <c r="AY146" s="965"/>
      <c r="AZ146" s="965"/>
      <c r="BA146" s="965"/>
      <c r="BB146" s="965"/>
      <c r="BC146" s="965"/>
      <c r="BD146" s="965"/>
      <c r="BE146" s="975"/>
      <c r="BF146" s="976"/>
      <c r="BG146" s="977"/>
      <c r="BH146" s="977"/>
      <c r="BI146" s="977"/>
      <c r="BJ146" s="977"/>
    </row>
    <row r="147" spans="1:62" s="954" customFormat="1" ht="17.25" customHeight="1" x14ac:dyDescent="0.25">
      <c r="A147" s="2284"/>
      <c r="B147" s="986" t="s">
        <v>1998</v>
      </c>
      <c r="C147" s="990" t="s">
        <v>49</v>
      </c>
      <c r="D147" s="997" t="s">
        <v>858</v>
      </c>
      <c r="E147" s="135">
        <v>120</v>
      </c>
      <c r="F147" s="135">
        <v>120</v>
      </c>
      <c r="G147" s="135" t="s">
        <v>2004</v>
      </c>
      <c r="H147" s="968" t="s">
        <v>850</v>
      </c>
      <c r="I147" s="947" t="s">
        <v>203</v>
      </c>
      <c r="J147" s="947"/>
      <c r="K147" s="952"/>
      <c r="L147" s="952"/>
      <c r="M147" s="952"/>
      <c r="N147" s="965"/>
      <c r="O147" s="965"/>
      <c r="P147" s="965"/>
      <c r="Q147" s="965"/>
      <c r="R147" s="965"/>
      <c r="S147" s="965"/>
      <c r="T147" s="965"/>
      <c r="U147" s="965"/>
      <c r="V147" s="965"/>
      <c r="W147" s="965"/>
      <c r="X147" s="965"/>
      <c r="Y147" s="965"/>
      <c r="Z147" s="965"/>
      <c r="AA147" s="965"/>
      <c r="AB147" s="965"/>
      <c r="AC147" s="965"/>
      <c r="AD147" s="965"/>
      <c r="AE147" s="965"/>
      <c r="AF147" s="965"/>
      <c r="AG147" s="965"/>
      <c r="AH147" s="965"/>
      <c r="AI147" s="965"/>
      <c r="AJ147" s="966"/>
      <c r="AK147" s="966"/>
      <c r="AL147" s="966"/>
      <c r="AM147" s="965"/>
      <c r="AN147" s="965"/>
      <c r="AO147" s="965"/>
      <c r="AP147" s="965"/>
      <c r="AQ147" s="965"/>
      <c r="AR147" s="965"/>
      <c r="AS147" s="965"/>
      <c r="AT147" s="965"/>
      <c r="AU147" s="965"/>
      <c r="AV147" s="965"/>
      <c r="AW147" s="965"/>
      <c r="AX147" s="965"/>
      <c r="AY147" s="965"/>
      <c r="AZ147" s="965"/>
      <c r="BA147" s="965"/>
      <c r="BB147" s="965">
        <v>24</v>
      </c>
      <c r="BC147" s="965">
        <v>24</v>
      </c>
      <c r="BD147" s="965">
        <v>24</v>
      </c>
      <c r="BE147" s="975">
        <v>24</v>
      </c>
      <c r="BF147" s="976">
        <v>24</v>
      </c>
      <c r="BG147" s="977"/>
      <c r="BH147" s="977"/>
      <c r="BI147" s="977"/>
      <c r="BJ147" s="977"/>
    </row>
    <row r="148" spans="1:62" s="954" customFormat="1" ht="17.25" customHeight="1" x14ac:dyDescent="0.25">
      <c r="A148" s="2284"/>
      <c r="B148" s="986" t="s">
        <v>1998</v>
      </c>
      <c r="C148" s="990" t="s">
        <v>50</v>
      </c>
      <c r="D148" s="1014" t="s">
        <v>859</v>
      </c>
      <c r="E148" s="135">
        <v>300</v>
      </c>
      <c r="F148" s="135">
        <v>300</v>
      </c>
      <c r="G148" s="135" t="s">
        <v>2004</v>
      </c>
      <c r="H148" s="968" t="s">
        <v>305</v>
      </c>
      <c r="I148" s="947" t="s">
        <v>217</v>
      </c>
      <c r="J148" s="947"/>
      <c r="K148" s="952"/>
      <c r="L148" s="952"/>
      <c r="M148" s="952"/>
      <c r="N148" s="965"/>
      <c r="O148" s="965"/>
      <c r="P148" s="965"/>
      <c r="Q148" s="965"/>
      <c r="R148" s="965"/>
      <c r="S148" s="965"/>
      <c r="T148" s="965"/>
      <c r="U148" s="965"/>
      <c r="V148" s="965"/>
      <c r="W148" s="965"/>
      <c r="X148" s="965">
        <v>24</v>
      </c>
      <c r="Y148" s="965">
        <v>24</v>
      </c>
      <c r="Z148" s="965">
        <v>24</v>
      </c>
      <c r="AA148" s="965">
        <v>24</v>
      </c>
      <c r="AB148" s="965">
        <v>24</v>
      </c>
      <c r="AC148" s="965">
        <v>16</v>
      </c>
      <c r="AD148" s="965">
        <v>16</v>
      </c>
      <c r="AE148" s="965">
        <v>16</v>
      </c>
      <c r="AF148" s="965">
        <v>16</v>
      </c>
      <c r="AG148" s="965">
        <v>16</v>
      </c>
      <c r="AH148" s="965">
        <v>16</v>
      </c>
      <c r="AI148" s="965">
        <v>16</v>
      </c>
      <c r="AJ148" s="966"/>
      <c r="AK148" s="966"/>
      <c r="AL148" s="966"/>
      <c r="AM148" s="965">
        <v>24</v>
      </c>
      <c r="AN148" s="965">
        <v>24</v>
      </c>
      <c r="AO148" s="965">
        <v>20</v>
      </c>
      <c r="AP148" s="965"/>
      <c r="AQ148" s="965"/>
      <c r="AR148" s="965"/>
      <c r="AS148" s="965"/>
      <c r="AT148" s="965"/>
      <c r="AU148" s="965"/>
      <c r="AV148" s="965"/>
      <c r="AW148" s="965"/>
      <c r="AX148" s="965"/>
      <c r="AY148" s="965"/>
      <c r="AZ148" s="965"/>
      <c r="BA148" s="965"/>
      <c r="BB148" s="965"/>
      <c r="BC148" s="965"/>
      <c r="BD148" s="965"/>
      <c r="BE148" s="975"/>
      <c r="BF148" s="976"/>
      <c r="BG148" s="977"/>
      <c r="BH148" s="977"/>
      <c r="BI148" s="977"/>
      <c r="BJ148" s="977"/>
    </row>
    <row r="149" spans="1:62" s="954" customFormat="1" ht="17.25" customHeight="1" x14ac:dyDescent="0.25">
      <c r="A149" s="2284"/>
      <c r="B149" s="986" t="s">
        <v>1998</v>
      </c>
      <c r="C149" s="990" t="s">
        <v>51</v>
      </c>
      <c r="D149" s="997" t="s">
        <v>246</v>
      </c>
      <c r="E149" s="135">
        <v>120</v>
      </c>
      <c r="F149" s="135">
        <v>120</v>
      </c>
      <c r="G149" s="135" t="s">
        <v>2004</v>
      </c>
      <c r="H149" s="968" t="s">
        <v>311</v>
      </c>
      <c r="I149" s="947" t="s">
        <v>195</v>
      </c>
      <c r="J149" s="947"/>
      <c r="K149" s="952"/>
      <c r="L149" s="952"/>
      <c r="M149" s="952">
        <v>24</v>
      </c>
      <c r="N149" s="965">
        <v>16</v>
      </c>
      <c r="O149" s="965">
        <v>16</v>
      </c>
      <c r="P149" s="965">
        <v>40</v>
      </c>
      <c r="Q149" s="965">
        <v>24</v>
      </c>
      <c r="R149" s="965"/>
      <c r="S149" s="965"/>
      <c r="T149" s="965"/>
      <c r="U149" s="965"/>
      <c r="V149" s="965"/>
      <c r="W149" s="965"/>
      <c r="X149" s="965"/>
      <c r="Y149" s="965"/>
      <c r="Z149" s="965"/>
      <c r="AA149" s="965"/>
      <c r="AB149" s="965"/>
      <c r="AC149" s="965"/>
      <c r="AD149" s="965"/>
      <c r="AE149" s="965"/>
      <c r="AF149" s="965"/>
      <c r="AG149" s="965"/>
      <c r="AH149" s="965"/>
      <c r="AI149" s="965"/>
      <c r="AJ149" s="966"/>
      <c r="AK149" s="966"/>
      <c r="AL149" s="966"/>
      <c r="AM149" s="965"/>
      <c r="AN149" s="965"/>
      <c r="AO149" s="965"/>
      <c r="AP149" s="965"/>
      <c r="AQ149" s="965"/>
      <c r="AR149" s="965"/>
      <c r="AS149" s="965"/>
      <c r="AT149" s="965"/>
      <c r="AU149" s="965"/>
      <c r="AV149" s="965"/>
      <c r="AW149" s="965"/>
      <c r="AX149" s="965"/>
      <c r="AY149" s="965"/>
      <c r="AZ149" s="965"/>
      <c r="BA149" s="965"/>
      <c r="BB149" s="965"/>
      <c r="BC149" s="965"/>
      <c r="BD149" s="965"/>
      <c r="BE149" s="975"/>
      <c r="BF149" s="976"/>
      <c r="BG149" s="977"/>
      <c r="BH149" s="977"/>
      <c r="BI149" s="977"/>
      <c r="BJ149" s="977"/>
    </row>
    <row r="150" spans="1:62" s="954" customFormat="1" ht="17.25" customHeight="1" x14ac:dyDescent="0.25">
      <c r="A150" s="2284"/>
      <c r="B150" s="986" t="s">
        <v>1998</v>
      </c>
      <c r="C150" s="990" t="s">
        <v>83</v>
      </c>
      <c r="D150" s="997" t="s">
        <v>247</v>
      </c>
      <c r="E150" s="135">
        <v>120</v>
      </c>
      <c r="F150" s="135">
        <v>120</v>
      </c>
      <c r="G150" s="135" t="s">
        <v>2004</v>
      </c>
      <c r="H150" s="968" t="s">
        <v>308</v>
      </c>
      <c r="I150" s="947" t="s">
        <v>178</v>
      </c>
      <c r="J150" s="947"/>
      <c r="K150" s="952"/>
      <c r="L150" s="952"/>
      <c r="M150" s="952"/>
      <c r="N150" s="965"/>
      <c r="O150" s="965"/>
      <c r="P150" s="965"/>
      <c r="Q150" s="965"/>
      <c r="R150" s="965">
        <v>24</v>
      </c>
      <c r="S150" s="965"/>
      <c r="T150" s="965"/>
      <c r="U150" s="965"/>
      <c r="V150" s="965"/>
      <c r="W150" s="965"/>
      <c r="X150" s="965"/>
      <c r="Y150" s="965"/>
      <c r="Z150" s="965"/>
      <c r="AA150" s="965"/>
      <c r="AB150" s="965"/>
      <c r="AC150" s="965">
        <v>16</v>
      </c>
      <c r="AD150" s="965">
        <v>16</v>
      </c>
      <c r="AE150" s="965">
        <v>16</v>
      </c>
      <c r="AF150" s="965">
        <v>16</v>
      </c>
      <c r="AG150" s="965">
        <v>16</v>
      </c>
      <c r="AH150" s="965">
        <v>16</v>
      </c>
      <c r="AI150" s="965"/>
      <c r="AJ150" s="966"/>
      <c r="AK150" s="966"/>
      <c r="AL150" s="966"/>
      <c r="AM150" s="965"/>
      <c r="AN150" s="965"/>
      <c r="AO150" s="965"/>
      <c r="AP150" s="965"/>
      <c r="AQ150" s="965"/>
      <c r="AR150" s="965"/>
      <c r="AS150" s="965"/>
      <c r="AT150" s="965"/>
      <c r="AU150" s="965"/>
      <c r="AV150" s="965"/>
      <c r="AW150" s="965"/>
      <c r="AX150" s="965"/>
      <c r="AY150" s="965"/>
      <c r="AZ150" s="965"/>
      <c r="BA150" s="965"/>
      <c r="BB150" s="965"/>
      <c r="BC150" s="965"/>
      <c r="BD150" s="965"/>
      <c r="BE150" s="975"/>
      <c r="BF150" s="976"/>
      <c r="BG150" s="977"/>
      <c r="BH150" s="977"/>
      <c r="BI150" s="977"/>
      <c r="BJ150" s="977"/>
    </row>
    <row r="151" spans="1:62" s="954" customFormat="1" ht="17.25" customHeight="1" x14ac:dyDescent="0.25">
      <c r="A151" s="2284"/>
      <c r="B151" s="986" t="s">
        <v>1998</v>
      </c>
      <c r="C151" s="990" t="s">
        <v>72</v>
      </c>
      <c r="D151" s="1016" t="s">
        <v>1937</v>
      </c>
      <c r="E151" s="135">
        <v>300</v>
      </c>
      <c r="F151" s="135">
        <v>300</v>
      </c>
      <c r="G151" s="135" t="s">
        <v>2004</v>
      </c>
      <c r="H151" s="968" t="s">
        <v>1995</v>
      </c>
      <c r="I151" s="947" t="s">
        <v>192</v>
      </c>
      <c r="J151" s="947"/>
      <c r="K151" s="952"/>
      <c r="L151" s="952"/>
      <c r="M151" s="952"/>
      <c r="N151" s="965"/>
      <c r="O151" s="965"/>
      <c r="P151" s="965"/>
      <c r="Q151" s="965"/>
      <c r="R151" s="965"/>
      <c r="S151" s="965"/>
      <c r="T151" s="965"/>
      <c r="U151" s="965"/>
      <c r="V151" s="965"/>
      <c r="W151" s="965"/>
      <c r="X151" s="965"/>
      <c r="Y151" s="965"/>
      <c r="Z151" s="965"/>
      <c r="AA151" s="965"/>
      <c r="AB151" s="965"/>
      <c r="AC151" s="965"/>
      <c r="AD151" s="965"/>
      <c r="AE151" s="965"/>
      <c r="AF151" s="965"/>
      <c r="AG151" s="965"/>
      <c r="AH151" s="965"/>
      <c r="AI151" s="965"/>
      <c r="AJ151" s="966"/>
      <c r="AK151" s="966"/>
      <c r="AL151" s="966"/>
      <c r="AM151" s="965"/>
      <c r="AN151" s="965"/>
      <c r="AO151" s="965">
        <v>12</v>
      </c>
      <c r="AP151" s="965">
        <v>24</v>
      </c>
      <c r="AQ151" s="965">
        <v>24</v>
      </c>
      <c r="AR151" s="965">
        <v>24</v>
      </c>
      <c r="AS151" s="965">
        <v>24</v>
      </c>
      <c r="AT151" s="965">
        <v>24</v>
      </c>
      <c r="AU151" s="965">
        <v>24</v>
      </c>
      <c r="AV151" s="965">
        <v>24</v>
      </c>
      <c r="AW151" s="965">
        <v>24</v>
      </c>
      <c r="AX151" s="965">
        <v>24</v>
      </c>
      <c r="AY151" s="965">
        <v>24</v>
      </c>
      <c r="AZ151" s="965">
        <v>24</v>
      </c>
      <c r="BA151" s="965">
        <v>24</v>
      </c>
      <c r="BB151" s="965"/>
      <c r="BC151" s="965"/>
      <c r="BD151" s="965"/>
      <c r="BE151" s="975"/>
      <c r="BF151" s="976"/>
      <c r="BG151" s="977"/>
      <c r="BH151" s="977"/>
      <c r="BI151" s="977"/>
      <c r="BJ151" s="977"/>
    </row>
    <row r="152" spans="1:62" s="984" customFormat="1" ht="24" customHeight="1" x14ac:dyDescent="0.2">
      <c r="A152" s="2285"/>
      <c r="B152" s="978" t="s">
        <v>1993</v>
      </c>
      <c r="C152" s="979"/>
      <c r="D152" s="979" t="s">
        <v>843</v>
      </c>
      <c r="E152" s="979">
        <f>SUM(E143:E151)</f>
        <v>1200</v>
      </c>
      <c r="F152" s="979">
        <f>SUM(F143:F151)</f>
        <v>1200</v>
      </c>
      <c r="G152" s="979"/>
      <c r="H152" s="980"/>
      <c r="I152" s="980"/>
      <c r="J152" s="980"/>
      <c r="K152" s="981"/>
      <c r="L152" s="981">
        <f t="shared" ref="L152:AG152" si="19">SUM(L143:L151)</f>
        <v>24</v>
      </c>
      <c r="M152" s="981">
        <f t="shared" si="19"/>
        <v>24</v>
      </c>
      <c r="N152" s="981">
        <f t="shared" si="19"/>
        <v>16</v>
      </c>
      <c r="O152" s="981">
        <f t="shared" si="19"/>
        <v>16</v>
      </c>
      <c r="P152" s="981">
        <f t="shared" si="19"/>
        <v>40</v>
      </c>
      <c r="Q152" s="981">
        <f t="shared" si="19"/>
        <v>24</v>
      </c>
      <c r="R152" s="981">
        <f t="shared" si="19"/>
        <v>24</v>
      </c>
      <c r="S152" s="981">
        <f t="shared" si="19"/>
        <v>25</v>
      </c>
      <c r="T152" s="981">
        <f t="shared" si="19"/>
        <v>25</v>
      </c>
      <c r="U152" s="981">
        <f t="shared" si="19"/>
        <v>25</v>
      </c>
      <c r="V152" s="981">
        <f t="shared" si="19"/>
        <v>25</v>
      </c>
      <c r="W152" s="981">
        <f t="shared" si="19"/>
        <v>20</v>
      </c>
      <c r="X152" s="981">
        <f t="shared" si="19"/>
        <v>24</v>
      </c>
      <c r="Y152" s="981">
        <f t="shared" si="19"/>
        <v>24</v>
      </c>
      <c r="Z152" s="981">
        <f t="shared" si="19"/>
        <v>24</v>
      </c>
      <c r="AA152" s="981">
        <f t="shared" si="19"/>
        <v>24</v>
      </c>
      <c r="AB152" s="981">
        <f t="shared" si="19"/>
        <v>24</v>
      </c>
      <c r="AC152" s="981">
        <f t="shared" si="19"/>
        <v>32</v>
      </c>
      <c r="AD152" s="981">
        <f t="shared" si="19"/>
        <v>32</v>
      </c>
      <c r="AE152" s="981">
        <f t="shared" si="19"/>
        <v>32</v>
      </c>
      <c r="AF152" s="981">
        <f t="shared" si="19"/>
        <v>32</v>
      </c>
      <c r="AG152" s="982">
        <f t="shared" si="19"/>
        <v>32</v>
      </c>
      <c r="AH152" s="982"/>
      <c r="AI152" s="982"/>
      <c r="AJ152" s="982">
        <f>SUM(AJ143:AJ151)</f>
        <v>0</v>
      </c>
      <c r="AK152" s="982"/>
      <c r="AL152" s="982"/>
      <c r="AM152" s="983">
        <f t="shared" ref="AM152:BJ152" si="20">SUM(AM143:AM151)</f>
        <v>24</v>
      </c>
      <c r="AN152" s="981">
        <f t="shared" si="20"/>
        <v>24</v>
      </c>
      <c r="AO152" s="981">
        <f t="shared" si="20"/>
        <v>32</v>
      </c>
      <c r="AP152" s="981">
        <f t="shared" si="20"/>
        <v>24</v>
      </c>
      <c r="AQ152" s="981">
        <f t="shared" si="20"/>
        <v>24</v>
      </c>
      <c r="AR152" s="981">
        <f t="shared" si="20"/>
        <v>24</v>
      </c>
      <c r="AS152" s="981">
        <f t="shared" si="20"/>
        <v>24</v>
      </c>
      <c r="AT152" s="981">
        <f t="shared" si="20"/>
        <v>24</v>
      </c>
      <c r="AU152" s="981">
        <f t="shared" si="20"/>
        <v>24</v>
      </c>
      <c r="AV152" s="981">
        <f t="shared" si="20"/>
        <v>24</v>
      </c>
      <c r="AW152" s="981">
        <f t="shared" si="20"/>
        <v>24</v>
      </c>
      <c r="AX152" s="981">
        <f t="shared" si="20"/>
        <v>24</v>
      </c>
      <c r="AY152" s="981">
        <f t="shared" si="20"/>
        <v>24</v>
      </c>
      <c r="AZ152" s="981">
        <f t="shared" si="20"/>
        <v>24</v>
      </c>
      <c r="BA152" s="981">
        <f t="shared" si="20"/>
        <v>24</v>
      </c>
      <c r="BB152" s="981">
        <f t="shared" si="20"/>
        <v>24</v>
      </c>
      <c r="BC152" s="981">
        <f t="shared" si="20"/>
        <v>24</v>
      </c>
      <c r="BD152" s="981">
        <f t="shared" si="20"/>
        <v>24</v>
      </c>
      <c r="BE152" s="981">
        <f t="shared" si="20"/>
        <v>24</v>
      </c>
      <c r="BF152" s="981">
        <f t="shared" si="20"/>
        <v>24</v>
      </c>
      <c r="BG152" s="981">
        <f t="shared" si="20"/>
        <v>0</v>
      </c>
      <c r="BH152" s="981">
        <f t="shared" si="20"/>
        <v>0</v>
      </c>
      <c r="BI152" s="981">
        <f t="shared" si="20"/>
        <v>0</v>
      </c>
      <c r="BJ152" s="981">
        <f t="shared" si="20"/>
        <v>0</v>
      </c>
    </row>
    <row r="153" spans="1:62" s="984" customFormat="1" ht="20.25" customHeight="1" x14ac:dyDescent="0.2">
      <c r="A153" s="1037"/>
      <c r="B153" s="947" t="s">
        <v>1999</v>
      </c>
      <c r="C153" s="1031" t="s">
        <v>141</v>
      </c>
      <c r="D153" s="1032" t="s">
        <v>2005</v>
      </c>
      <c r="E153" s="963">
        <v>30</v>
      </c>
      <c r="F153" s="963">
        <v>30</v>
      </c>
      <c r="G153" s="1027"/>
      <c r="H153" s="1028"/>
      <c r="I153" s="1566" t="s">
        <v>418</v>
      </c>
      <c r="J153" s="963">
        <v>30</v>
      </c>
      <c r="K153" s="1029"/>
      <c r="L153" s="1029"/>
      <c r="M153" s="1029"/>
      <c r="N153" s="1029"/>
      <c r="O153" s="1029"/>
      <c r="P153" s="1029"/>
      <c r="Q153" s="1029"/>
      <c r="R153" s="1029"/>
      <c r="S153" s="1029"/>
      <c r="T153" s="1029"/>
      <c r="U153" s="1029"/>
      <c r="V153" s="1029"/>
      <c r="W153" s="1029"/>
      <c r="X153" s="1029"/>
      <c r="Y153" s="1029"/>
      <c r="Z153" s="1029"/>
      <c r="AA153" s="1029"/>
      <c r="AB153" s="1029"/>
      <c r="AC153" s="1029"/>
      <c r="AD153" s="1029"/>
      <c r="AE153" s="1029"/>
      <c r="AF153" s="1029"/>
      <c r="AG153" s="1029"/>
      <c r="AH153" s="1029"/>
      <c r="AI153" s="1029"/>
      <c r="AJ153" s="1029"/>
      <c r="AK153" s="1029"/>
      <c r="AL153" s="1029"/>
      <c r="AM153" s="1029"/>
      <c r="AN153" s="1029"/>
      <c r="AO153" s="1029"/>
      <c r="AP153" s="1029"/>
      <c r="AQ153" s="1029"/>
      <c r="AR153" s="1029"/>
      <c r="AS153" s="1029"/>
      <c r="AT153" s="1029"/>
      <c r="AU153" s="1029"/>
      <c r="AV153" s="1029"/>
      <c r="AW153" s="1029"/>
      <c r="AX153" s="1029"/>
      <c r="AY153" s="1029"/>
      <c r="AZ153" s="1029"/>
      <c r="BA153" s="1029"/>
      <c r="BB153" s="1029"/>
      <c r="BC153" s="1029"/>
      <c r="BD153" s="1029"/>
      <c r="BE153" s="1029"/>
      <c r="BF153" s="1029"/>
      <c r="BG153" s="1029"/>
      <c r="BH153" s="1029"/>
      <c r="BI153" s="1029"/>
      <c r="BJ153" s="1029"/>
    </row>
    <row r="154" spans="1:62" s="984" customFormat="1" ht="20.25" customHeight="1" x14ac:dyDescent="0.2">
      <c r="A154" s="1037"/>
      <c r="B154" s="947" t="s">
        <v>1999</v>
      </c>
      <c r="C154" s="1031" t="s">
        <v>135</v>
      </c>
      <c r="D154" s="1032" t="s">
        <v>2006</v>
      </c>
      <c r="E154" s="963">
        <v>15</v>
      </c>
      <c r="F154" s="963">
        <v>15</v>
      </c>
      <c r="G154" s="1027"/>
      <c r="H154" s="1028"/>
      <c r="I154" s="1566" t="s">
        <v>418</v>
      </c>
      <c r="J154" s="963">
        <v>15</v>
      </c>
      <c r="K154" s="1029"/>
      <c r="L154" s="1029"/>
      <c r="M154" s="1029"/>
      <c r="N154" s="1029"/>
      <c r="O154" s="1029"/>
      <c r="P154" s="1029"/>
      <c r="Q154" s="1029"/>
      <c r="R154" s="1029"/>
      <c r="S154" s="1029"/>
      <c r="T154" s="1029"/>
      <c r="U154" s="1029"/>
      <c r="V154" s="1029"/>
      <c r="W154" s="1029"/>
      <c r="X154" s="1029"/>
      <c r="Y154" s="1029"/>
      <c r="Z154" s="1029"/>
      <c r="AA154" s="1029"/>
      <c r="AB154" s="1029"/>
      <c r="AC154" s="1029"/>
      <c r="AD154" s="1029"/>
      <c r="AE154" s="1029"/>
      <c r="AF154" s="1029"/>
      <c r="AG154" s="1029"/>
      <c r="AH154" s="1029"/>
      <c r="AI154" s="1029"/>
      <c r="AJ154" s="1029"/>
      <c r="AK154" s="1029"/>
      <c r="AL154" s="1029"/>
      <c r="AM154" s="1029"/>
      <c r="AN154" s="1029"/>
      <c r="AO154" s="1029"/>
      <c r="AP154" s="1029"/>
      <c r="AQ154" s="1029"/>
      <c r="AR154" s="1029"/>
      <c r="AS154" s="1029"/>
      <c r="AT154" s="1029"/>
      <c r="AU154" s="1029"/>
      <c r="AV154" s="1029"/>
      <c r="AW154" s="1029"/>
      <c r="AX154" s="1029"/>
      <c r="AY154" s="1029"/>
      <c r="AZ154" s="1029"/>
      <c r="BA154" s="1029"/>
      <c r="BB154" s="1029"/>
      <c r="BC154" s="1029"/>
      <c r="BD154" s="1029"/>
      <c r="BE154" s="1029"/>
      <c r="BF154" s="1029"/>
      <c r="BG154" s="1029"/>
      <c r="BH154" s="1029"/>
      <c r="BI154" s="1029"/>
      <c r="BJ154" s="1029"/>
    </row>
    <row r="155" spans="1:62" s="984" customFormat="1" ht="20.25" customHeight="1" x14ac:dyDescent="0.2">
      <c r="A155" s="1037"/>
      <c r="B155" s="947" t="s">
        <v>1999</v>
      </c>
      <c r="C155" s="1031" t="s">
        <v>151</v>
      </c>
      <c r="D155" s="1032" t="s">
        <v>2424</v>
      </c>
      <c r="E155" s="963">
        <v>30</v>
      </c>
      <c r="F155" s="963">
        <v>30</v>
      </c>
      <c r="G155" s="1027"/>
      <c r="H155" s="1028"/>
      <c r="I155" s="1566" t="s">
        <v>418</v>
      </c>
      <c r="J155" s="963">
        <v>30</v>
      </c>
      <c r="K155" s="1029"/>
      <c r="L155" s="1029"/>
      <c r="M155" s="1029"/>
      <c r="N155" s="1029"/>
      <c r="O155" s="1029"/>
      <c r="P155" s="1029"/>
      <c r="Q155" s="1029"/>
      <c r="R155" s="1029"/>
      <c r="S155" s="1029"/>
      <c r="T155" s="1029"/>
      <c r="U155" s="1029"/>
      <c r="V155" s="1029"/>
      <c r="W155" s="1029"/>
      <c r="X155" s="1029"/>
      <c r="Y155" s="1029"/>
      <c r="Z155" s="1029"/>
      <c r="AA155" s="1029"/>
      <c r="AB155" s="1029"/>
      <c r="AC155" s="1029"/>
      <c r="AD155" s="1029"/>
      <c r="AE155" s="1029"/>
      <c r="AF155" s="1029"/>
      <c r="AG155" s="1029"/>
      <c r="AH155" s="1029"/>
      <c r="AI155" s="1029"/>
      <c r="AJ155" s="1029"/>
      <c r="AK155" s="1029"/>
      <c r="AL155" s="1029"/>
      <c r="AM155" s="1029"/>
      <c r="AN155" s="1029"/>
      <c r="AO155" s="1029"/>
      <c r="AP155" s="1029"/>
      <c r="AQ155" s="1029"/>
      <c r="AR155" s="1029"/>
      <c r="AS155" s="1029"/>
      <c r="AT155" s="1029"/>
      <c r="AU155" s="1029"/>
      <c r="AV155" s="1029"/>
      <c r="AW155" s="1029"/>
      <c r="AX155" s="1029"/>
      <c r="AY155" s="1029"/>
      <c r="AZ155" s="1029"/>
      <c r="BA155" s="1029"/>
      <c r="BB155" s="1029"/>
      <c r="BC155" s="1029"/>
      <c r="BD155" s="1029"/>
      <c r="BE155" s="1029"/>
      <c r="BF155" s="1029"/>
      <c r="BG155" s="1029"/>
      <c r="BH155" s="1029"/>
      <c r="BI155" s="1029"/>
      <c r="BJ155" s="1029"/>
    </row>
    <row r="156" spans="1:62" s="984" customFormat="1" ht="20.25" customHeight="1" x14ac:dyDescent="0.2">
      <c r="A156" s="1037"/>
      <c r="B156" s="947" t="s">
        <v>1999</v>
      </c>
      <c r="C156" s="1031" t="s">
        <v>129</v>
      </c>
      <c r="D156" s="1032" t="s">
        <v>2009</v>
      </c>
      <c r="E156" s="963">
        <v>90</v>
      </c>
      <c r="F156" s="963">
        <v>90</v>
      </c>
      <c r="G156" s="1027"/>
      <c r="H156" s="1028"/>
      <c r="I156" s="1566" t="s">
        <v>635</v>
      </c>
      <c r="J156" s="1566">
        <v>90</v>
      </c>
      <c r="K156" s="1029"/>
      <c r="L156" s="1029"/>
      <c r="M156" s="1029"/>
      <c r="N156" s="1029"/>
      <c r="O156" s="1029"/>
      <c r="P156" s="1029"/>
      <c r="Q156" s="1029"/>
      <c r="R156" s="1029"/>
      <c r="S156" s="1029"/>
      <c r="T156" s="1029"/>
      <c r="U156" s="1029"/>
      <c r="V156" s="1029"/>
      <c r="W156" s="1029"/>
      <c r="X156" s="1029"/>
      <c r="Y156" s="1029"/>
      <c r="Z156" s="1029"/>
      <c r="AA156" s="1029"/>
      <c r="AB156" s="1029"/>
      <c r="AC156" s="1029"/>
      <c r="AD156" s="1029"/>
      <c r="AE156" s="1029"/>
      <c r="AF156" s="1029"/>
      <c r="AG156" s="1029"/>
      <c r="AH156" s="1029"/>
      <c r="AI156" s="1029"/>
      <c r="AJ156" s="1029"/>
      <c r="AK156" s="1029"/>
      <c r="AL156" s="1029"/>
      <c r="AM156" s="1029"/>
      <c r="AN156" s="1029"/>
      <c r="AO156" s="1029"/>
      <c r="AP156" s="1029"/>
      <c r="AQ156" s="1029"/>
      <c r="AR156" s="1029"/>
      <c r="AS156" s="1029"/>
      <c r="AT156" s="1029"/>
      <c r="AU156" s="1029"/>
      <c r="AV156" s="1029"/>
      <c r="AW156" s="1029"/>
      <c r="AX156" s="1029"/>
      <c r="AY156" s="1029"/>
      <c r="AZ156" s="1029"/>
      <c r="BA156" s="1029"/>
      <c r="BB156" s="1029"/>
      <c r="BC156" s="1029"/>
      <c r="BD156" s="1029"/>
      <c r="BE156" s="1029"/>
      <c r="BF156" s="1029"/>
      <c r="BG156" s="1029"/>
      <c r="BH156" s="1029"/>
      <c r="BI156" s="1029"/>
      <c r="BJ156" s="1029"/>
    </row>
    <row r="157" spans="1:62" s="984" customFormat="1" ht="20.25" customHeight="1" x14ac:dyDescent="0.2">
      <c r="A157" s="1037"/>
      <c r="B157" s="947" t="s">
        <v>1999</v>
      </c>
      <c r="C157" s="1031" t="s">
        <v>128</v>
      </c>
      <c r="D157" s="1032" t="s">
        <v>2007</v>
      </c>
      <c r="E157" s="963">
        <v>45</v>
      </c>
      <c r="F157" s="963">
        <v>45</v>
      </c>
      <c r="G157" s="1027"/>
      <c r="H157" s="1028"/>
      <c r="I157" s="1566" t="s">
        <v>635</v>
      </c>
      <c r="J157" s="1566">
        <v>45</v>
      </c>
      <c r="K157" s="1029"/>
      <c r="L157" s="1029"/>
      <c r="M157" s="1029"/>
      <c r="N157" s="1029"/>
      <c r="O157" s="1029"/>
      <c r="P157" s="1029"/>
      <c r="Q157" s="1029"/>
      <c r="R157" s="1029"/>
      <c r="S157" s="1029"/>
      <c r="T157" s="1029"/>
      <c r="U157" s="1029"/>
      <c r="V157" s="1029"/>
      <c r="W157" s="1029"/>
      <c r="X157" s="1029"/>
      <c r="Y157" s="1029"/>
      <c r="Z157" s="1029"/>
      <c r="AA157" s="1029"/>
      <c r="AB157" s="1029"/>
      <c r="AC157" s="1029"/>
      <c r="AD157" s="1029"/>
      <c r="AE157" s="1029"/>
      <c r="AF157" s="1029"/>
      <c r="AG157" s="1029"/>
      <c r="AH157" s="1029"/>
      <c r="AI157" s="1029"/>
      <c r="AJ157" s="1029"/>
      <c r="AK157" s="1029"/>
      <c r="AL157" s="1029"/>
      <c r="AM157" s="1029"/>
      <c r="AN157" s="1029"/>
      <c r="AO157" s="1029"/>
      <c r="AP157" s="1029"/>
      <c r="AQ157" s="1029"/>
      <c r="AR157" s="1029"/>
      <c r="AS157" s="1029"/>
      <c r="AT157" s="1029"/>
      <c r="AU157" s="1029"/>
      <c r="AV157" s="1029"/>
      <c r="AW157" s="1029"/>
      <c r="AX157" s="1029"/>
      <c r="AY157" s="1029"/>
      <c r="AZ157" s="1029"/>
      <c r="BA157" s="1029"/>
      <c r="BB157" s="1029"/>
      <c r="BC157" s="1029"/>
      <c r="BD157" s="1029"/>
      <c r="BE157" s="1029"/>
      <c r="BF157" s="1029"/>
      <c r="BG157" s="1029"/>
      <c r="BH157" s="1029"/>
      <c r="BI157" s="1029"/>
      <c r="BJ157" s="1029"/>
    </row>
    <row r="158" spans="1:62" s="984" customFormat="1" ht="20.25" customHeight="1" x14ac:dyDescent="0.2">
      <c r="A158" s="1037"/>
      <c r="B158" s="947" t="s">
        <v>1999</v>
      </c>
      <c r="C158" s="1031" t="s">
        <v>123</v>
      </c>
      <c r="D158" s="1032" t="s">
        <v>2008</v>
      </c>
      <c r="E158" s="963">
        <v>45</v>
      </c>
      <c r="F158" s="963">
        <v>45</v>
      </c>
      <c r="G158" s="1027"/>
      <c r="H158" s="1028"/>
      <c r="I158" s="1566" t="s">
        <v>2269</v>
      </c>
      <c r="J158" s="1566">
        <v>45</v>
      </c>
      <c r="K158" s="1029"/>
      <c r="L158" s="1029"/>
      <c r="M158" s="1029"/>
      <c r="N158" s="1029"/>
      <c r="O158" s="1029"/>
      <c r="P158" s="1029"/>
      <c r="Q158" s="1029"/>
      <c r="R158" s="1029"/>
      <c r="S158" s="1029"/>
      <c r="T158" s="1029"/>
      <c r="U158" s="1029"/>
      <c r="V158" s="1029"/>
      <c r="W158" s="1029"/>
      <c r="X158" s="1029"/>
      <c r="Y158" s="1029"/>
      <c r="Z158" s="1029"/>
      <c r="AA158" s="1029"/>
      <c r="AB158" s="1029"/>
      <c r="AC158" s="1029"/>
      <c r="AD158" s="1029"/>
      <c r="AE158" s="1029"/>
      <c r="AF158" s="1029"/>
      <c r="AG158" s="1029"/>
      <c r="AH158" s="1029"/>
      <c r="AI158" s="1029"/>
      <c r="AJ158" s="1029"/>
      <c r="AK158" s="1029"/>
      <c r="AL158" s="1029"/>
      <c r="AM158" s="1029"/>
      <c r="AN158" s="1029"/>
      <c r="AO158" s="1029"/>
      <c r="AP158" s="1029"/>
      <c r="AQ158" s="1029"/>
      <c r="AR158" s="1029"/>
      <c r="AS158" s="1029"/>
      <c r="AT158" s="1029"/>
      <c r="AU158" s="1029"/>
      <c r="AV158" s="1029"/>
      <c r="AW158" s="1029"/>
      <c r="AX158" s="1029"/>
      <c r="AY158" s="1029"/>
      <c r="AZ158" s="1029"/>
      <c r="BA158" s="1029"/>
      <c r="BB158" s="1029"/>
      <c r="BC158" s="1029"/>
      <c r="BD158" s="1029"/>
      <c r="BE158" s="1029"/>
      <c r="BF158" s="1029"/>
      <c r="BG158" s="1029"/>
      <c r="BH158" s="1029"/>
      <c r="BI158" s="1029"/>
      <c r="BJ158" s="1029"/>
    </row>
    <row r="159" spans="1:62" s="984" customFormat="1" ht="20.25" customHeight="1" x14ac:dyDescent="0.2">
      <c r="A159" s="1037"/>
      <c r="B159" s="947" t="s">
        <v>1999</v>
      </c>
      <c r="C159" s="1031" t="s">
        <v>138</v>
      </c>
      <c r="D159" s="1032" t="s">
        <v>254</v>
      </c>
      <c r="E159" s="963">
        <v>30</v>
      </c>
      <c r="F159" s="963">
        <v>30</v>
      </c>
      <c r="G159" s="1027"/>
      <c r="H159" s="1028"/>
      <c r="I159" s="1566" t="s">
        <v>2269</v>
      </c>
      <c r="J159" s="1566">
        <v>30</v>
      </c>
      <c r="K159" s="1029"/>
      <c r="L159" s="1029"/>
      <c r="M159" s="1029"/>
      <c r="N159" s="1029"/>
      <c r="O159" s="1029"/>
      <c r="P159" s="1029"/>
      <c r="Q159" s="1029"/>
      <c r="R159" s="1029"/>
      <c r="S159" s="1029"/>
      <c r="T159" s="1029"/>
      <c r="U159" s="1029"/>
      <c r="V159" s="1029"/>
      <c r="W159" s="1029"/>
      <c r="X159" s="1029"/>
      <c r="Y159" s="1029"/>
      <c r="Z159" s="1029"/>
      <c r="AA159" s="1029"/>
      <c r="AB159" s="1029"/>
      <c r="AC159" s="1029"/>
      <c r="AD159" s="1029"/>
      <c r="AE159" s="1029"/>
      <c r="AF159" s="1029"/>
      <c r="AG159" s="1029"/>
      <c r="AH159" s="1029"/>
      <c r="AI159" s="1029"/>
      <c r="AJ159" s="1029"/>
      <c r="AK159" s="1029"/>
      <c r="AL159" s="1029"/>
      <c r="AM159" s="1029"/>
      <c r="AN159" s="1029"/>
      <c r="AO159" s="1029"/>
      <c r="AP159" s="1029"/>
      <c r="AQ159" s="1029"/>
      <c r="AR159" s="1029"/>
      <c r="AS159" s="1029"/>
      <c r="AT159" s="1029"/>
      <c r="AU159" s="1029"/>
      <c r="AV159" s="1029"/>
      <c r="AW159" s="1029"/>
      <c r="AX159" s="1029"/>
      <c r="AY159" s="1029"/>
      <c r="AZ159" s="1029"/>
      <c r="BA159" s="1029"/>
      <c r="BB159" s="1029"/>
      <c r="BC159" s="1029"/>
      <c r="BD159" s="1029"/>
      <c r="BE159" s="1029"/>
      <c r="BF159" s="1029"/>
      <c r="BG159" s="1029"/>
      <c r="BH159" s="1029"/>
      <c r="BI159" s="1029"/>
      <c r="BJ159" s="1029"/>
    </row>
    <row r="160" spans="1:62" s="954" customFormat="1" ht="17.25" customHeight="1" x14ac:dyDescent="0.25">
      <c r="A160" s="2283">
        <v>14</v>
      </c>
      <c r="B160" s="947" t="s">
        <v>1999</v>
      </c>
      <c r="C160" s="1017" t="s">
        <v>92</v>
      </c>
      <c r="D160" s="1016" t="s">
        <v>255</v>
      </c>
      <c r="E160" s="1034">
        <v>30</v>
      </c>
      <c r="F160" s="1034">
        <v>30</v>
      </c>
      <c r="G160" s="1035"/>
      <c r="H160" s="1018" t="s">
        <v>314</v>
      </c>
      <c r="I160" s="1036" t="s">
        <v>211</v>
      </c>
      <c r="J160" s="1565"/>
      <c r="K160" s="952"/>
      <c r="L160" s="952"/>
      <c r="M160" s="952"/>
      <c r="N160" s="965"/>
      <c r="O160" s="965"/>
      <c r="P160" s="965"/>
      <c r="Q160" s="965"/>
      <c r="R160" s="965"/>
      <c r="S160" s="965"/>
      <c r="T160" s="965"/>
      <c r="U160" s="965"/>
      <c r="V160" s="965"/>
      <c r="W160" s="965"/>
      <c r="X160" s="965"/>
      <c r="Y160" s="965">
        <v>30</v>
      </c>
      <c r="Z160" s="965"/>
      <c r="AA160" s="965"/>
      <c r="AB160" s="965"/>
      <c r="AC160" s="965"/>
      <c r="AD160" s="965"/>
      <c r="AE160" s="965"/>
      <c r="AF160" s="965"/>
      <c r="AG160" s="965"/>
      <c r="AH160" s="965"/>
      <c r="AI160" s="965"/>
      <c r="AJ160" s="966"/>
      <c r="AK160" s="966"/>
      <c r="AL160" s="966"/>
      <c r="AM160" s="965"/>
      <c r="AN160" s="965"/>
      <c r="AO160" s="965"/>
      <c r="AP160" s="965"/>
      <c r="AQ160" s="965"/>
      <c r="AR160" s="965"/>
      <c r="AS160" s="965"/>
      <c r="AT160" s="965"/>
      <c r="AU160" s="965"/>
      <c r="AV160" s="965"/>
      <c r="AW160" s="965"/>
      <c r="AX160" s="965"/>
      <c r="AY160" s="965"/>
      <c r="AZ160" s="965"/>
      <c r="BA160" s="965"/>
      <c r="BB160" s="965"/>
      <c r="BC160" s="965"/>
      <c r="BD160" s="965"/>
      <c r="BE160" s="975"/>
      <c r="BF160" s="976"/>
      <c r="BG160" s="977"/>
      <c r="BH160" s="977"/>
      <c r="BI160" s="977"/>
      <c r="BJ160" s="977"/>
    </row>
    <row r="161" spans="1:62" s="954" customFormat="1" ht="17.25" customHeight="1" x14ac:dyDescent="0.25">
      <c r="A161" s="2284"/>
      <c r="B161" s="947" t="s">
        <v>1999</v>
      </c>
      <c r="C161" s="1017" t="s">
        <v>94</v>
      </c>
      <c r="D161" s="1016" t="s">
        <v>853</v>
      </c>
      <c r="E161" s="1034">
        <v>45</v>
      </c>
      <c r="F161" s="1034">
        <v>45</v>
      </c>
      <c r="G161" s="1035"/>
      <c r="H161" s="1018" t="s">
        <v>314</v>
      </c>
      <c r="I161" s="1036" t="s">
        <v>211</v>
      </c>
      <c r="J161" s="1565"/>
      <c r="K161" s="952"/>
      <c r="L161" s="952"/>
      <c r="M161" s="952"/>
      <c r="N161" s="965"/>
      <c r="O161" s="965"/>
      <c r="P161" s="965"/>
      <c r="Q161" s="965"/>
      <c r="R161" s="965"/>
      <c r="S161" s="965"/>
      <c r="T161" s="965"/>
      <c r="U161" s="965"/>
      <c r="V161" s="965"/>
      <c r="W161" s="965"/>
      <c r="X161" s="965"/>
      <c r="Y161" s="965"/>
      <c r="Z161" s="965">
        <v>30</v>
      </c>
      <c r="AA161" s="965">
        <v>15</v>
      </c>
      <c r="AB161" s="965"/>
      <c r="AC161" s="965"/>
      <c r="AD161" s="965"/>
      <c r="AE161" s="965"/>
      <c r="AF161" s="965"/>
      <c r="AG161" s="965"/>
      <c r="AH161" s="965"/>
      <c r="AI161" s="965"/>
      <c r="AJ161" s="966"/>
      <c r="AK161" s="966"/>
      <c r="AL161" s="966"/>
      <c r="AM161" s="965"/>
      <c r="AN161" s="965"/>
      <c r="AO161" s="965"/>
      <c r="AP161" s="965"/>
      <c r="AQ161" s="965"/>
      <c r="AR161" s="965"/>
      <c r="AS161" s="965"/>
      <c r="AT161" s="965"/>
      <c r="AU161" s="965"/>
      <c r="AV161" s="965"/>
      <c r="AW161" s="965"/>
      <c r="AX161" s="965"/>
      <c r="AY161" s="965"/>
      <c r="AZ161" s="965"/>
      <c r="BA161" s="965"/>
      <c r="BB161" s="965"/>
      <c r="BC161" s="965"/>
      <c r="BD161" s="965"/>
      <c r="BE161" s="975"/>
      <c r="BF161" s="976"/>
      <c r="BG161" s="977"/>
      <c r="BH161" s="977"/>
      <c r="BI161" s="977"/>
      <c r="BJ161" s="977"/>
    </row>
    <row r="162" spans="1:62" s="954" customFormat="1" ht="17.25" customHeight="1" x14ac:dyDescent="0.25">
      <c r="A162" s="2284"/>
      <c r="B162" s="947" t="s">
        <v>1999</v>
      </c>
      <c r="C162" s="1017" t="s">
        <v>95</v>
      </c>
      <c r="D162" s="1016" t="s">
        <v>854</v>
      </c>
      <c r="E162" s="1034">
        <v>30</v>
      </c>
      <c r="F162" s="1034">
        <v>30</v>
      </c>
      <c r="G162" s="1035"/>
      <c r="H162" s="1018" t="s">
        <v>314</v>
      </c>
      <c r="I162" s="1036" t="s">
        <v>211</v>
      </c>
      <c r="J162" s="1565"/>
      <c r="K162" s="952"/>
      <c r="L162" s="952"/>
      <c r="M162" s="952"/>
      <c r="N162" s="965"/>
      <c r="O162" s="965"/>
      <c r="P162" s="965"/>
      <c r="Q162" s="965"/>
      <c r="R162" s="965"/>
      <c r="S162" s="965"/>
      <c r="T162" s="965"/>
      <c r="U162" s="965"/>
      <c r="V162" s="965"/>
      <c r="W162" s="965"/>
      <c r="X162" s="965"/>
      <c r="Y162" s="965"/>
      <c r="Z162" s="965"/>
      <c r="AA162" s="965"/>
      <c r="AB162" s="965"/>
      <c r="AC162" s="965">
        <v>30</v>
      </c>
      <c r="AD162" s="965"/>
      <c r="AE162" s="965"/>
      <c r="AF162" s="965"/>
      <c r="AG162" s="965"/>
      <c r="AH162" s="965"/>
      <c r="AI162" s="965"/>
      <c r="AJ162" s="966"/>
      <c r="AK162" s="966"/>
      <c r="AL162" s="966"/>
      <c r="AM162" s="965"/>
      <c r="AN162" s="965"/>
      <c r="AO162" s="965"/>
      <c r="AP162" s="965"/>
      <c r="AQ162" s="965"/>
      <c r="AR162" s="965"/>
      <c r="AS162" s="965"/>
      <c r="AT162" s="965"/>
      <c r="AU162" s="965"/>
      <c r="AV162" s="965"/>
      <c r="AW162" s="965"/>
      <c r="AX162" s="965"/>
      <c r="AY162" s="965"/>
      <c r="AZ162" s="965"/>
      <c r="BA162" s="965"/>
      <c r="BB162" s="965"/>
      <c r="BC162" s="965"/>
      <c r="BD162" s="965"/>
      <c r="BE162" s="975"/>
      <c r="BF162" s="976"/>
      <c r="BG162" s="977"/>
      <c r="BH162" s="977"/>
      <c r="BI162" s="977"/>
      <c r="BJ162" s="977"/>
    </row>
    <row r="163" spans="1:62" s="954" customFormat="1" ht="17.25" customHeight="1" x14ac:dyDescent="0.25">
      <c r="A163" s="2284"/>
      <c r="B163" s="947" t="s">
        <v>1999</v>
      </c>
      <c r="C163" s="1017" t="s">
        <v>96</v>
      </c>
      <c r="D163" s="1019" t="s">
        <v>1947</v>
      </c>
      <c r="E163" s="1034">
        <v>30</v>
      </c>
      <c r="F163" s="1034">
        <v>30</v>
      </c>
      <c r="G163" s="1035"/>
      <c r="H163" s="1018" t="s">
        <v>314</v>
      </c>
      <c r="I163" s="1036" t="s">
        <v>211</v>
      </c>
      <c r="J163" s="1565"/>
      <c r="K163" s="952"/>
      <c r="L163" s="952"/>
      <c r="M163" s="952"/>
      <c r="N163" s="965"/>
      <c r="O163" s="965"/>
      <c r="P163" s="965"/>
      <c r="Q163" s="965"/>
      <c r="R163" s="965"/>
      <c r="S163" s="965"/>
      <c r="T163" s="965"/>
      <c r="U163" s="965"/>
      <c r="V163" s="965"/>
      <c r="W163" s="965"/>
      <c r="X163" s="965"/>
      <c r="Y163" s="965"/>
      <c r="Z163" s="965"/>
      <c r="AA163" s="965"/>
      <c r="AB163" s="965"/>
      <c r="AC163" s="965"/>
      <c r="AD163" s="965">
        <v>30</v>
      </c>
      <c r="AE163" s="965"/>
      <c r="AF163" s="965"/>
      <c r="AG163" s="965"/>
      <c r="AH163" s="965"/>
      <c r="AI163" s="965"/>
      <c r="AJ163" s="966"/>
      <c r="AK163" s="966"/>
      <c r="AL163" s="966"/>
      <c r="AM163" s="965"/>
      <c r="AN163" s="965"/>
      <c r="AO163" s="965"/>
      <c r="AP163" s="965"/>
      <c r="AQ163" s="965"/>
      <c r="AR163" s="965"/>
      <c r="AS163" s="965"/>
      <c r="AT163" s="965"/>
      <c r="AU163" s="965"/>
      <c r="AV163" s="965"/>
      <c r="AW163" s="965"/>
      <c r="AX163" s="965"/>
      <c r="AY163" s="965"/>
      <c r="AZ163" s="965"/>
      <c r="BA163" s="965"/>
      <c r="BB163" s="965"/>
      <c r="BC163" s="965"/>
      <c r="BD163" s="965"/>
      <c r="BE163" s="975"/>
      <c r="BF163" s="976"/>
      <c r="BG163" s="977"/>
      <c r="BH163" s="977"/>
      <c r="BI163" s="977"/>
      <c r="BJ163" s="977"/>
    </row>
    <row r="164" spans="1:62" s="954" customFormat="1" ht="17.25" customHeight="1" x14ac:dyDescent="0.25">
      <c r="A164" s="2284"/>
      <c r="B164" s="947" t="s">
        <v>1999</v>
      </c>
      <c r="C164" s="1017" t="s">
        <v>97</v>
      </c>
      <c r="D164" s="1016" t="s">
        <v>243</v>
      </c>
      <c r="E164" s="1034">
        <v>45</v>
      </c>
      <c r="F164" s="1034">
        <v>45</v>
      </c>
      <c r="G164" s="1035"/>
      <c r="H164" s="1018" t="s">
        <v>1929</v>
      </c>
      <c r="I164" s="1036" t="s">
        <v>206</v>
      </c>
      <c r="J164" s="1565"/>
      <c r="K164" s="952"/>
      <c r="L164" s="952"/>
      <c r="M164" s="952"/>
      <c r="N164" s="965"/>
      <c r="O164" s="965"/>
      <c r="P164" s="965"/>
      <c r="Q164" s="965"/>
      <c r="R164" s="965"/>
      <c r="S164" s="965"/>
      <c r="T164" s="965"/>
      <c r="U164" s="965"/>
      <c r="V164" s="965"/>
      <c r="W164" s="965"/>
      <c r="X164" s="965"/>
      <c r="Y164" s="965"/>
      <c r="Z164" s="965"/>
      <c r="AA164" s="965">
        <v>13</v>
      </c>
      <c r="AB164" s="965">
        <v>30</v>
      </c>
      <c r="AC164" s="965"/>
      <c r="AD164" s="965"/>
      <c r="AE164" s="965"/>
      <c r="AF164" s="965"/>
      <c r="AG164" s="965"/>
      <c r="AH164" s="965"/>
      <c r="AI164" s="965"/>
      <c r="AJ164" s="966"/>
      <c r="AK164" s="966"/>
      <c r="AL164" s="966"/>
      <c r="AM164" s="965"/>
      <c r="AN164" s="965"/>
      <c r="AO164" s="965"/>
      <c r="AP164" s="965"/>
      <c r="AQ164" s="965"/>
      <c r="AR164" s="965"/>
      <c r="AS164" s="965"/>
      <c r="AT164" s="965"/>
      <c r="AU164" s="965"/>
      <c r="AV164" s="965"/>
      <c r="AW164" s="965"/>
      <c r="AX164" s="965"/>
      <c r="AY164" s="965"/>
      <c r="AZ164" s="965"/>
      <c r="BA164" s="965"/>
      <c r="BB164" s="965"/>
      <c r="BC164" s="965"/>
      <c r="BD164" s="965"/>
      <c r="BE164" s="975"/>
      <c r="BF164" s="976"/>
      <c r="BG164" s="977"/>
      <c r="BH164" s="977"/>
      <c r="BI164" s="977"/>
      <c r="BJ164" s="977"/>
    </row>
    <row r="165" spans="1:62" s="954" customFormat="1" ht="18.75" customHeight="1" x14ac:dyDescent="0.25">
      <c r="A165" s="2284"/>
      <c r="B165" s="947" t="s">
        <v>1999</v>
      </c>
      <c r="C165" s="1017" t="s">
        <v>69</v>
      </c>
      <c r="D165" s="1020" t="s">
        <v>256</v>
      </c>
      <c r="E165" s="1034">
        <v>30</v>
      </c>
      <c r="F165" s="1034">
        <v>30</v>
      </c>
      <c r="G165" s="1035"/>
      <c r="H165" s="1018" t="s">
        <v>314</v>
      </c>
      <c r="I165" s="1036" t="s">
        <v>211</v>
      </c>
      <c r="J165" s="1565"/>
      <c r="K165" s="952"/>
      <c r="L165" s="952"/>
      <c r="M165" s="952"/>
      <c r="N165" s="965"/>
      <c r="O165" s="965"/>
      <c r="P165" s="965"/>
      <c r="Q165" s="965"/>
      <c r="R165" s="965"/>
      <c r="S165" s="965"/>
      <c r="T165" s="965"/>
      <c r="U165" s="965"/>
      <c r="V165" s="965"/>
      <c r="W165" s="965"/>
      <c r="X165" s="965"/>
      <c r="Y165" s="965"/>
      <c r="Z165" s="965"/>
      <c r="AA165" s="965"/>
      <c r="AB165" s="965"/>
      <c r="AC165" s="965"/>
      <c r="AD165" s="965"/>
      <c r="AE165" s="965">
        <v>30</v>
      </c>
      <c r="AF165" s="965"/>
      <c r="AG165" s="965"/>
      <c r="AH165" s="965"/>
      <c r="AI165" s="965"/>
      <c r="AJ165" s="966"/>
      <c r="AK165" s="966"/>
      <c r="AL165" s="966"/>
      <c r="AM165" s="965"/>
      <c r="AN165" s="965"/>
      <c r="AO165" s="965"/>
      <c r="AP165" s="965"/>
      <c r="AQ165" s="965"/>
      <c r="AR165" s="965"/>
      <c r="AS165" s="965"/>
      <c r="AT165" s="965"/>
      <c r="AU165" s="965"/>
      <c r="AV165" s="965"/>
      <c r="AW165" s="965"/>
      <c r="AX165" s="965"/>
      <c r="AY165" s="965"/>
      <c r="AZ165" s="965"/>
      <c r="BA165" s="965"/>
      <c r="BB165" s="965"/>
      <c r="BC165" s="965"/>
      <c r="BD165" s="965"/>
      <c r="BE165" s="975"/>
      <c r="BF165" s="976"/>
      <c r="BG165" s="977"/>
      <c r="BH165" s="977"/>
      <c r="BI165" s="977"/>
      <c r="BJ165" s="977"/>
    </row>
    <row r="166" spans="1:62" s="954" customFormat="1" ht="18.75" customHeight="1" x14ac:dyDescent="0.25">
      <c r="A166" s="2284"/>
      <c r="B166" s="947" t="s">
        <v>1999</v>
      </c>
      <c r="C166" s="1017" t="s">
        <v>47</v>
      </c>
      <c r="D166" s="1021" t="s">
        <v>890</v>
      </c>
      <c r="E166" s="1034">
        <v>120</v>
      </c>
      <c r="F166" s="1034">
        <v>120</v>
      </c>
      <c r="G166" s="1035" t="s">
        <v>2004</v>
      </c>
      <c r="H166" s="1018" t="s">
        <v>311</v>
      </c>
      <c r="I166" s="1036" t="s">
        <v>195</v>
      </c>
      <c r="J166" s="1565"/>
      <c r="K166" s="952"/>
      <c r="L166" s="952"/>
      <c r="M166" s="952"/>
      <c r="N166" s="965"/>
      <c r="O166" s="965"/>
      <c r="P166" s="965"/>
      <c r="Q166" s="952">
        <v>24</v>
      </c>
      <c r="R166" s="952">
        <v>24</v>
      </c>
      <c r="S166" s="952">
        <v>24</v>
      </c>
      <c r="T166" s="965">
        <v>24</v>
      </c>
      <c r="U166" s="965">
        <v>24</v>
      </c>
      <c r="V166" s="965"/>
      <c r="W166" s="965"/>
      <c r="X166" s="965"/>
      <c r="Y166" s="965"/>
      <c r="Z166" s="965"/>
      <c r="AA166" s="965"/>
      <c r="AB166" s="965"/>
      <c r="AC166" s="965"/>
      <c r="AD166" s="965"/>
      <c r="AE166" s="965"/>
      <c r="AF166" s="965"/>
      <c r="AG166" s="965"/>
      <c r="AH166" s="965"/>
      <c r="AI166" s="965"/>
      <c r="AJ166" s="966"/>
      <c r="AK166" s="966"/>
      <c r="AL166" s="966"/>
      <c r="AM166" s="965"/>
      <c r="AN166" s="965"/>
      <c r="AO166" s="965"/>
      <c r="AP166" s="965"/>
      <c r="AQ166" s="965"/>
      <c r="AR166" s="965"/>
      <c r="AS166" s="965"/>
      <c r="AT166" s="965"/>
      <c r="AU166" s="965"/>
      <c r="AV166" s="965"/>
      <c r="AW166" s="965"/>
      <c r="AX166" s="965"/>
      <c r="AY166" s="965"/>
      <c r="AZ166" s="965"/>
      <c r="BA166" s="965"/>
      <c r="BB166" s="965"/>
      <c r="BC166" s="965"/>
      <c r="BD166" s="965"/>
      <c r="BE166" s="975"/>
      <c r="BF166" s="976"/>
      <c r="BG166" s="977"/>
      <c r="BH166" s="977"/>
      <c r="BI166" s="977"/>
      <c r="BJ166" s="977"/>
    </row>
    <row r="167" spans="1:62" s="954" customFormat="1" ht="18.75" customHeight="1" x14ac:dyDescent="0.25">
      <c r="A167" s="2284"/>
      <c r="B167" s="947" t="s">
        <v>1999</v>
      </c>
      <c r="C167" s="1017" t="s">
        <v>49</v>
      </c>
      <c r="D167" s="1016" t="s">
        <v>858</v>
      </c>
      <c r="E167" s="1034">
        <v>120</v>
      </c>
      <c r="F167" s="1034">
        <v>120</v>
      </c>
      <c r="G167" s="1035" t="s">
        <v>2004</v>
      </c>
      <c r="H167" s="1018" t="s">
        <v>316</v>
      </c>
      <c r="I167" s="1036" t="s">
        <v>209</v>
      </c>
      <c r="J167" s="1565"/>
      <c r="K167" s="952"/>
      <c r="L167" s="952"/>
      <c r="M167" s="952"/>
      <c r="N167" s="965"/>
      <c r="O167" s="965"/>
      <c r="P167" s="965"/>
      <c r="Q167" s="952"/>
      <c r="R167" s="952"/>
      <c r="S167" s="952"/>
      <c r="T167" s="965"/>
      <c r="U167" s="965"/>
      <c r="V167" s="965"/>
      <c r="W167" s="965"/>
      <c r="X167" s="965"/>
      <c r="Y167" s="965"/>
      <c r="Z167" s="965"/>
      <c r="AA167" s="965"/>
      <c r="AB167" s="965"/>
      <c r="AC167" s="965"/>
      <c r="AD167" s="965"/>
      <c r="AE167" s="965"/>
      <c r="AF167" s="965">
        <v>24</v>
      </c>
      <c r="AG167" s="965">
        <v>24</v>
      </c>
      <c r="AH167" s="965">
        <v>24</v>
      </c>
      <c r="AI167" s="965">
        <v>24</v>
      </c>
      <c r="AJ167" s="966"/>
      <c r="AK167" s="966"/>
      <c r="AL167" s="966"/>
      <c r="AM167" s="965">
        <v>24</v>
      </c>
      <c r="AN167" s="965"/>
      <c r="AO167" s="965"/>
      <c r="AP167" s="965"/>
      <c r="AQ167" s="965"/>
      <c r="AR167" s="965"/>
      <c r="AS167" s="965"/>
      <c r="AT167" s="965"/>
      <c r="AU167" s="965"/>
      <c r="AV167" s="965"/>
      <c r="AW167" s="965"/>
      <c r="AX167" s="965"/>
      <c r="AY167" s="965"/>
      <c r="AZ167" s="965"/>
      <c r="BA167" s="965"/>
      <c r="BB167" s="965"/>
      <c r="BC167" s="965"/>
      <c r="BD167" s="965"/>
      <c r="BE167" s="975"/>
      <c r="BF167" s="976"/>
      <c r="BG167" s="977"/>
      <c r="BH167" s="977"/>
      <c r="BI167" s="977"/>
      <c r="BJ167" s="977"/>
    </row>
    <row r="168" spans="1:62" s="954" customFormat="1" ht="17.25" customHeight="1" x14ac:dyDescent="0.25">
      <c r="A168" s="2284"/>
      <c r="B168" s="947" t="s">
        <v>1999</v>
      </c>
      <c r="C168" s="1017" t="s">
        <v>50</v>
      </c>
      <c r="D168" s="1033" t="s">
        <v>859</v>
      </c>
      <c r="E168" s="1034">
        <v>150</v>
      </c>
      <c r="F168" s="1034">
        <v>150</v>
      </c>
      <c r="G168" s="1035" t="s">
        <v>2004</v>
      </c>
      <c r="H168" s="1018" t="s">
        <v>313</v>
      </c>
      <c r="I168" s="1036" t="s">
        <v>234</v>
      </c>
      <c r="J168" s="1565"/>
      <c r="K168" s="952"/>
      <c r="L168" s="952"/>
      <c r="M168" s="952"/>
      <c r="N168" s="965"/>
      <c r="O168" s="965"/>
      <c r="P168" s="965"/>
      <c r="Q168" s="952"/>
      <c r="R168" s="952"/>
      <c r="S168" s="952"/>
      <c r="T168" s="965"/>
      <c r="U168" s="965"/>
      <c r="V168" s="965"/>
      <c r="W168" s="965"/>
      <c r="X168" s="965"/>
      <c r="Y168" s="965"/>
      <c r="Z168" s="965"/>
      <c r="AA168" s="965"/>
      <c r="AB168" s="965"/>
      <c r="AC168" s="965"/>
      <c r="AD168" s="965"/>
      <c r="AE168" s="965"/>
      <c r="AF168" s="965"/>
      <c r="AG168" s="965"/>
      <c r="AH168" s="965"/>
      <c r="AI168" s="965"/>
      <c r="AJ168" s="966"/>
      <c r="AK168" s="966"/>
      <c r="AL168" s="966"/>
      <c r="AM168" s="965">
        <v>12</v>
      </c>
      <c r="AN168" s="965">
        <v>24</v>
      </c>
      <c r="AO168" s="965">
        <v>24</v>
      </c>
      <c r="AP168" s="965">
        <v>24</v>
      </c>
      <c r="AQ168" s="965">
        <v>24</v>
      </c>
      <c r="AR168" s="965">
        <v>24</v>
      </c>
      <c r="AS168" s="965">
        <v>18</v>
      </c>
      <c r="AT168" s="965"/>
      <c r="AU168" s="965"/>
      <c r="AV168" s="965"/>
      <c r="AW168" s="965"/>
      <c r="AX168" s="965"/>
      <c r="AY168" s="965"/>
      <c r="AZ168" s="965"/>
      <c r="BA168" s="965"/>
      <c r="BB168" s="965"/>
      <c r="BC168" s="965"/>
      <c r="BD168" s="965"/>
      <c r="BE168" s="975"/>
      <c r="BF168" s="976"/>
      <c r="BG168" s="977"/>
      <c r="BH168" s="977"/>
      <c r="BI168" s="977"/>
      <c r="BJ168" s="977"/>
    </row>
    <row r="169" spans="1:62" s="954" customFormat="1" ht="17.25" customHeight="1" x14ac:dyDescent="0.25">
      <c r="A169" s="2284"/>
      <c r="B169" s="947" t="s">
        <v>1999</v>
      </c>
      <c r="C169" s="1017" t="s">
        <v>50</v>
      </c>
      <c r="D169" s="1033" t="s">
        <v>859</v>
      </c>
      <c r="E169" s="1034">
        <v>150</v>
      </c>
      <c r="F169" s="1034">
        <v>150</v>
      </c>
      <c r="G169" s="1035" t="s">
        <v>2004</v>
      </c>
      <c r="H169" s="1018" t="s">
        <v>305</v>
      </c>
      <c r="I169" s="1036" t="s">
        <v>217</v>
      </c>
      <c r="J169" s="1565"/>
      <c r="K169" s="952"/>
      <c r="L169" s="952"/>
      <c r="M169" s="952"/>
      <c r="N169" s="965"/>
      <c r="O169" s="965"/>
      <c r="P169" s="965"/>
      <c r="Q169" s="952"/>
      <c r="R169" s="952"/>
      <c r="S169" s="952"/>
      <c r="T169" s="965"/>
      <c r="U169" s="965"/>
      <c r="V169" s="965"/>
      <c r="W169" s="965"/>
      <c r="X169" s="965"/>
      <c r="Y169" s="965"/>
      <c r="Z169" s="965"/>
      <c r="AA169" s="965"/>
      <c r="AB169" s="965"/>
      <c r="AC169" s="965"/>
      <c r="AD169" s="965"/>
      <c r="AE169" s="965"/>
      <c r="AF169" s="965"/>
      <c r="AG169" s="965"/>
      <c r="AH169" s="965"/>
      <c r="AI169" s="965"/>
      <c r="AJ169" s="966"/>
      <c r="AK169" s="966"/>
      <c r="AL169" s="966"/>
      <c r="AM169" s="965"/>
      <c r="AN169" s="965"/>
      <c r="AO169" s="965"/>
      <c r="AP169" s="965"/>
      <c r="AQ169" s="965"/>
      <c r="AR169" s="965"/>
      <c r="AS169" s="965">
        <v>6</v>
      </c>
      <c r="AT169" s="965">
        <v>24</v>
      </c>
      <c r="AU169" s="965">
        <v>24</v>
      </c>
      <c r="AV169" s="965">
        <v>24</v>
      </c>
      <c r="AW169" s="965">
        <v>24</v>
      </c>
      <c r="AX169" s="965">
        <v>24</v>
      </c>
      <c r="AY169" s="965">
        <v>24</v>
      </c>
      <c r="AZ169" s="965"/>
      <c r="BA169" s="965"/>
      <c r="BB169" s="965"/>
      <c r="BC169" s="965"/>
      <c r="BD169" s="965"/>
      <c r="BE169" s="975"/>
      <c r="BF169" s="976"/>
      <c r="BG169" s="977"/>
      <c r="BH169" s="977"/>
      <c r="BI169" s="977"/>
      <c r="BJ169" s="977"/>
    </row>
    <row r="170" spans="1:62" s="954" customFormat="1" ht="17.25" customHeight="1" x14ac:dyDescent="0.25">
      <c r="A170" s="2284"/>
      <c r="B170" s="947" t="s">
        <v>1999</v>
      </c>
      <c r="C170" s="1017" t="s">
        <v>68</v>
      </c>
      <c r="D170" s="1016" t="s">
        <v>245</v>
      </c>
      <c r="E170" s="1022">
        <v>180</v>
      </c>
      <c r="F170" s="1023">
        <v>180</v>
      </c>
      <c r="G170" s="1035" t="s">
        <v>2004</v>
      </c>
      <c r="H170" s="1018" t="s">
        <v>316</v>
      </c>
      <c r="I170" s="1024" t="s">
        <v>209</v>
      </c>
      <c r="J170" s="1024"/>
      <c r="K170" s="952"/>
      <c r="L170" s="952"/>
      <c r="M170" s="952"/>
      <c r="N170" s="965"/>
      <c r="O170" s="965"/>
      <c r="P170" s="965"/>
      <c r="Q170" s="952"/>
      <c r="R170" s="952"/>
      <c r="S170" s="952"/>
      <c r="T170" s="965"/>
      <c r="U170" s="965"/>
      <c r="V170" s="965"/>
      <c r="W170" s="965"/>
      <c r="X170" s="965"/>
      <c r="Y170" s="965"/>
      <c r="Z170" s="965"/>
      <c r="AA170" s="965"/>
      <c r="AB170" s="965"/>
      <c r="AC170" s="965"/>
      <c r="AD170" s="965"/>
      <c r="AE170" s="965"/>
      <c r="AF170" s="965"/>
      <c r="AG170" s="965"/>
      <c r="AH170" s="965"/>
      <c r="AI170" s="965"/>
      <c r="AJ170" s="966"/>
      <c r="AK170" s="966"/>
      <c r="AL170" s="966"/>
      <c r="AM170" s="965"/>
      <c r="AN170" s="965">
        <v>16</v>
      </c>
      <c r="AO170" s="965">
        <v>16</v>
      </c>
      <c r="AP170" s="965">
        <v>16</v>
      </c>
      <c r="AQ170" s="965">
        <v>16</v>
      </c>
      <c r="AR170" s="965">
        <v>16</v>
      </c>
      <c r="AS170" s="965">
        <v>16</v>
      </c>
      <c r="AT170" s="965">
        <v>16</v>
      </c>
      <c r="AU170" s="965">
        <v>16</v>
      </c>
      <c r="AV170" s="965">
        <v>16</v>
      </c>
      <c r="AW170" s="965">
        <v>16</v>
      </c>
      <c r="AX170" s="965"/>
      <c r="AY170" s="965"/>
      <c r="AZ170" s="965">
        <v>20</v>
      </c>
      <c r="BA170" s="965"/>
      <c r="BB170" s="965"/>
      <c r="BC170" s="965"/>
      <c r="BD170" s="965"/>
      <c r="BE170" s="975"/>
      <c r="BF170" s="976"/>
      <c r="BG170" s="977"/>
      <c r="BH170" s="977"/>
      <c r="BI170" s="977"/>
      <c r="BJ170" s="977"/>
    </row>
    <row r="171" spans="1:62" s="954" customFormat="1" ht="17.25" customHeight="1" x14ac:dyDescent="0.25">
      <c r="A171" s="2284"/>
      <c r="B171" s="947" t="s">
        <v>1999</v>
      </c>
      <c r="C171" s="1017" t="s">
        <v>51</v>
      </c>
      <c r="D171" s="1014" t="s">
        <v>246</v>
      </c>
      <c r="E171" s="1022">
        <v>120</v>
      </c>
      <c r="F171" s="1023">
        <v>120</v>
      </c>
      <c r="G171" s="1035" t="s">
        <v>2004</v>
      </c>
      <c r="H171" s="1018" t="s">
        <v>311</v>
      </c>
      <c r="I171" s="1036" t="s">
        <v>195</v>
      </c>
      <c r="J171" s="1565"/>
      <c r="K171" s="952"/>
      <c r="L171" s="952"/>
      <c r="M171" s="952"/>
      <c r="N171" s="965"/>
      <c r="O171" s="965"/>
      <c r="P171" s="965"/>
      <c r="Q171" s="952"/>
      <c r="R171" s="952"/>
      <c r="S171" s="952"/>
      <c r="T171" s="965"/>
      <c r="U171" s="965"/>
      <c r="V171" s="965">
        <v>24</v>
      </c>
      <c r="W171" s="965">
        <v>16</v>
      </c>
      <c r="X171" s="965"/>
      <c r="Y171" s="965"/>
      <c r="Z171" s="965"/>
      <c r="AA171" s="965"/>
      <c r="AB171" s="965"/>
      <c r="AC171" s="965"/>
      <c r="AD171" s="965"/>
      <c r="AE171" s="965"/>
      <c r="AF171" s="965"/>
      <c r="AG171" s="965"/>
      <c r="AH171" s="965"/>
      <c r="AI171" s="965"/>
      <c r="AJ171" s="966"/>
      <c r="AK171" s="966"/>
      <c r="AL171" s="966"/>
      <c r="AM171" s="965"/>
      <c r="AN171" s="965"/>
      <c r="AO171" s="965"/>
      <c r="AP171" s="965"/>
      <c r="AQ171" s="965"/>
      <c r="AR171" s="965"/>
      <c r="AS171" s="975"/>
      <c r="AT171" s="975"/>
      <c r="AU171" s="975"/>
      <c r="AV171" s="975"/>
      <c r="AW171" s="975"/>
      <c r="AX171" s="975"/>
      <c r="AY171" s="975"/>
      <c r="AZ171" s="975"/>
      <c r="BA171" s="975"/>
      <c r="BB171" s="975"/>
      <c r="BC171" s="965">
        <v>24</v>
      </c>
      <c r="BD171" s="965">
        <v>24</v>
      </c>
      <c r="BE171" s="975">
        <v>24</v>
      </c>
      <c r="BF171" s="976">
        <v>8</v>
      </c>
      <c r="BG171" s="977"/>
      <c r="BH171" s="977"/>
      <c r="BI171" s="977"/>
      <c r="BJ171" s="977"/>
    </row>
    <row r="172" spans="1:62" s="984" customFormat="1" ht="24" customHeight="1" x14ac:dyDescent="0.2">
      <c r="A172" s="2285"/>
      <c r="B172" s="978" t="s">
        <v>1953</v>
      </c>
      <c r="C172" s="979"/>
      <c r="D172" s="979" t="s">
        <v>843</v>
      </c>
      <c r="E172" s="979">
        <f>SUM(E160:E171)</f>
        <v>1050</v>
      </c>
      <c r="F172" s="979"/>
      <c r="G172" s="979"/>
      <c r="H172" s="980"/>
      <c r="I172" s="980"/>
      <c r="J172" s="980"/>
      <c r="K172" s="981"/>
      <c r="L172" s="981">
        <f t="shared" ref="L172:AG172" si="21">SUM(L160:L171)</f>
        <v>0</v>
      </c>
      <c r="M172" s="981">
        <f t="shared" si="21"/>
        <v>0</v>
      </c>
      <c r="N172" s="981">
        <f t="shared" si="21"/>
        <v>0</v>
      </c>
      <c r="O172" s="981">
        <f t="shared" si="21"/>
        <v>0</v>
      </c>
      <c r="P172" s="981">
        <f t="shared" si="21"/>
        <v>0</v>
      </c>
      <c r="Q172" s="981">
        <f t="shared" si="21"/>
        <v>24</v>
      </c>
      <c r="R172" s="981">
        <f t="shared" si="21"/>
        <v>24</v>
      </c>
      <c r="S172" s="981">
        <f t="shared" si="21"/>
        <v>24</v>
      </c>
      <c r="T172" s="981">
        <f t="shared" si="21"/>
        <v>24</v>
      </c>
      <c r="U172" s="981">
        <f t="shared" si="21"/>
        <v>24</v>
      </c>
      <c r="V172" s="981">
        <f t="shared" si="21"/>
        <v>24</v>
      </c>
      <c r="W172" s="981">
        <f t="shared" si="21"/>
        <v>16</v>
      </c>
      <c r="X172" s="981">
        <f t="shared" si="21"/>
        <v>0</v>
      </c>
      <c r="Y172" s="981">
        <f t="shared" si="21"/>
        <v>30</v>
      </c>
      <c r="Z172" s="981">
        <f t="shared" si="21"/>
        <v>30</v>
      </c>
      <c r="AA172" s="981">
        <f t="shared" si="21"/>
        <v>28</v>
      </c>
      <c r="AB172" s="981">
        <f t="shared" si="21"/>
        <v>30</v>
      </c>
      <c r="AC172" s="981">
        <f t="shared" si="21"/>
        <v>30</v>
      </c>
      <c r="AD172" s="981">
        <f t="shared" si="21"/>
        <v>30</v>
      </c>
      <c r="AE172" s="981">
        <f t="shared" si="21"/>
        <v>30</v>
      </c>
      <c r="AF172" s="981">
        <f t="shared" si="21"/>
        <v>24</v>
      </c>
      <c r="AG172" s="982">
        <f t="shared" si="21"/>
        <v>24</v>
      </c>
      <c r="AH172" s="982"/>
      <c r="AI172" s="982"/>
      <c r="AJ172" s="982">
        <f>SUM(AJ160:AJ171)</f>
        <v>0</v>
      </c>
      <c r="AK172" s="982"/>
      <c r="AL172" s="982"/>
      <c r="AM172" s="983">
        <f t="shared" ref="AM172:BJ172" si="22">SUM(AM160:AM171)</f>
        <v>36</v>
      </c>
      <c r="AN172" s="981">
        <f t="shared" si="22"/>
        <v>40</v>
      </c>
      <c r="AO172" s="981">
        <f t="shared" si="22"/>
        <v>40</v>
      </c>
      <c r="AP172" s="981">
        <f t="shared" si="22"/>
        <v>40</v>
      </c>
      <c r="AQ172" s="981">
        <f t="shared" si="22"/>
        <v>40</v>
      </c>
      <c r="AR172" s="981">
        <f t="shared" si="22"/>
        <v>40</v>
      </c>
      <c r="AS172" s="981">
        <f t="shared" si="22"/>
        <v>40</v>
      </c>
      <c r="AT172" s="981">
        <f t="shared" si="22"/>
        <v>40</v>
      </c>
      <c r="AU172" s="981">
        <f t="shared" si="22"/>
        <v>40</v>
      </c>
      <c r="AV172" s="981">
        <f t="shared" si="22"/>
        <v>40</v>
      </c>
      <c r="AW172" s="981">
        <f t="shared" si="22"/>
        <v>40</v>
      </c>
      <c r="AX172" s="981">
        <f t="shared" si="22"/>
        <v>24</v>
      </c>
      <c r="AY172" s="981">
        <f t="shared" si="22"/>
        <v>24</v>
      </c>
      <c r="AZ172" s="981">
        <f t="shared" si="22"/>
        <v>20</v>
      </c>
      <c r="BA172" s="981">
        <f t="shared" si="22"/>
        <v>0</v>
      </c>
      <c r="BB172" s="981">
        <f t="shared" si="22"/>
        <v>0</v>
      </c>
      <c r="BC172" s="981">
        <f t="shared" si="22"/>
        <v>24</v>
      </c>
      <c r="BD172" s="981">
        <f t="shared" si="22"/>
        <v>24</v>
      </c>
      <c r="BE172" s="981">
        <f t="shared" si="22"/>
        <v>24</v>
      </c>
      <c r="BF172" s="981">
        <f t="shared" si="22"/>
        <v>8</v>
      </c>
      <c r="BG172" s="981">
        <f t="shared" si="22"/>
        <v>0</v>
      </c>
      <c r="BH172" s="981">
        <f t="shared" si="22"/>
        <v>0</v>
      </c>
      <c r="BI172" s="981">
        <f t="shared" si="22"/>
        <v>0</v>
      </c>
      <c r="BJ172" s="981">
        <f t="shared" si="22"/>
        <v>0</v>
      </c>
    </row>
  </sheetData>
  <mergeCells count="41">
    <mergeCell ref="A1:D1"/>
    <mergeCell ref="A2:D2"/>
    <mergeCell ref="A3:D3"/>
    <mergeCell ref="A4:BJ4"/>
    <mergeCell ref="A6:A9"/>
    <mergeCell ref="B6:B9"/>
    <mergeCell ref="C6:C9"/>
    <mergeCell ref="D6:D9"/>
    <mergeCell ref="E6:E9"/>
    <mergeCell ref="F6:F9"/>
    <mergeCell ref="A5:BJ5"/>
    <mergeCell ref="AW6:AZ6"/>
    <mergeCell ref="BA6:BE6"/>
    <mergeCell ref="BF6:BI6"/>
    <mergeCell ref="W6:Z6"/>
    <mergeCell ref="AA6:AE6"/>
    <mergeCell ref="AF6:AI6"/>
    <mergeCell ref="AJ6:AM6"/>
    <mergeCell ref="AN6:AR6"/>
    <mergeCell ref="AS6:AV6"/>
    <mergeCell ref="A143:A152"/>
    <mergeCell ref="J6:J9"/>
    <mergeCell ref="I6:I9"/>
    <mergeCell ref="K6:M6"/>
    <mergeCell ref="N6:Q6"/>
    <mergeCell ref="R6:V6"/>
    <mergeCell ref="A160:A172"/>
    <mergeCell ref="G6:G9"/>
    <mergeCell ref="H6:H9"/>
    <mergeCell ref="A87:A98"/>
    <mergeCell ref="A106:A117"/>
    <mergeCell ref="A125:A135"/>
    <mergeCell ref="A54:A66"/>
    <mergeCell ref="A67:A79"/>
    <mergeCell ref="A10:A14"/>
    <mergeCell ref="A15:A21"/>
    <mergeCell ref="A22:A31"/>
    <mergeCell ref="A32:A33"/>
    <mergeCell ref="A34:A35"/>
    <mergeCell ref="A36:A44"/>
    <mergeCell ref="A45:A53"/>
  </mergeCells>
  <pageMargins left="0" right="0" top="0.38" bottom="0" header="0.3" footer="0.3"/>
  <pageSetup paperSize="9" scale="58" orientation="landscape" r:id="rId1"/>
  <headerFooter>
    <oddFooter>&amp;C&amp;P</oddFooter>
  </headerFooter>
  <colBreaks count="1" manualBreakCount="1">
    <brk id="62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9900FF"/>
  </sheetPr>
  <dimension ref="A1:BJ190"/>
  <sheetViews>
    <sheetView zoomScale="85" zoomScaleNormal="85" workbookViewId="0">
      <pane xSplit="2" ySplit="9" topLeftCell="C97" activePane="bottomRight" state="frozen"/>
      <selection pane="topRight" activeCell="C1" sqref="C1"/>
      <selection pane="bottomLeft" activeCell="A11" sqref="A11"/>
      <selection pane="bottomRight" activeCell="H101" sqref="H101"/>
    </sheetView>
  </sheetViews>
  <sheetFormatPr defaultColWidth="10.42578125" defaultRowHeight="15.75" x14ac:dyDescent="0.2"/>
  <cols>
    <col min="1" max="1" width="3.85546875" style="1039" bestFit="1" customWidth="1"/>
    <col min="2" max="2" width="10.7109375" style="1039" customWidth="1"/>
    <col min="3" max="3" width="14.42578125" style="1675" customWidth="1"/>
    <col min="4" max="4" width="39.85546875" style="1675" customWidth="1"/>
    <col min="5" max="5" width="7.5703125" style="1675" hidden="1" customWidth="1"/>
    <col min="6" max="6" width="9.28515625" style="1675" bestFit="1" customWidth="1"/>
    <col min="7" max="7" width="6.5703125" style="1675" hidden="1" customWidth="1"/>
    <col min="8" max="8" width="11.85546875" style="1039" bestFit="1" customWidth="1"/>
    <col min="9" max="9" width="6" style="1039" customWidth="1"/>
    <col min="10" max="10" width="5.140625" style="1039" customWidth="1"/>
    <col min="11" max="62" width="4.28515625" style="1039" customWidth="1"/>
    <col min="63" max="259" width="10.42578125" style="1039"/>
    <col min="260" max="260" width="3.85546875" style="1039" bestFit="1" customWidth="1"/>
    <col min="261" max="261" width="10.7109375" style="1039" customWidth="1"/>
    <col min="262" max="262" width="9.42578125" style="1039" customWidth="1"/>
    <col min="263" max="263" width="39.85546875" style="1039" customWidth="1"/>
    <col min="264" max="264" width="9.28515625" style="1039" bestFit="1" customWidth="1"/>
    <col min="265" max="265" width="11.85546875" style="1039" bestFit="1" customWidth="1"/>
    <col min="266" max="266" width="6" style="1039" customWidth="1"/>
    <col min="267" max="318" width="4.28515625" style="1039" customWidth="1"/>
    <col min="319" max="515" width="10.42578125" style="1039"/>
    <col min="516" max="516" width="3.85546875" style="1039" bestFit="1" customWidth="1"/>
    <col min="517" max="517" width="10.7109375" style="1039" customWidth="1"/>
    <col min="518" max="518" width="9.42578125" style="1039" customWidth="1"/>
    <col min="519" max="519" width="39.85546875" style="1039" customWidth="1"/>
    <col min="520" max="520" width="9.28515625" style="1039" bestFit="1" customWidth="1"/>
    <col min="521" max="521" width="11.85546875" style="1039" bestFit="1" customWidth="1"/>
    <col min="522" max="522" width="6" style="1039" customWidth="1"/>
    <col min="523" max="574" width="4.28515625" style="1039" customWidth="1"/>
    <col min="575" max="771" width="10.42578125" style="1039"/>
    <col min="772" max="772" width="3.85546875" style="1039" bestFit="1" customWidth="1"/>
    <col min="773" max="773" width="10.7109375" style="1039" customWidth="1"/>
    <col min="774" max="774" width="9.42578125" style="1039" customWidth="1"/>
    <col min="775" max="775" width="39.85546875" style="1039" customWidth="1"/>
    <col min="776" max="776" width="9.28515625" style="1039" bestFit="1" customWidth="1"/>
    <col min="777" max="777" width="11.85546875" style="1039" bestFit="1" customWidth="1"/>
    <col min="778" max="778" width="6" style="1039" customWidth="1"/>
    <col min="779" max="830" width="4.28515625" style="1039" customWidth="1"/>
    <col min="831" max="1027" width="10.42578125" style="1039"/>
    <col min="1028" max="1028" width="3.85546875" style="1039" bestFit="1" customWidth="1"/>
    <col min="1029" max="1029" width="10.7109375" style="1039" customWidth="1"/>
    <col min="1030" max="1030" width="9.42578125" style="1039" customWidth="1"/>
    <col min="1031" max="1031" width="39.85546875" style="1039" customWidth="1"/>
    <col min="1032" max="1032" width="9.28515625" style="1039" bestFit="1" customWidth="1"/>
    <col min="1033" max="1033" width="11.85546875" style="1039" bestFit="1" customWidth="1"/>
    <col min="1034" max="1034" width="6" style="1039" customWidth="1"/>
    <col min="1035" max="1086" width="4.28515625" style="1039" customWidth="1"/>
    <col min="1087" max="1283" width="10.42578125" style="1039"/>
    <col min="1284" max="1284" width="3.85546875" style="1039" bestFit="1" customWidth="1"/>
    <col min="1285" max="1285" width="10.7109375" style="1039" customWidth="1"/>
    <col min="1286" max="1286" width="9.42578125" style="1039" customWidth="1"/>
    <col min="1287" max="1287" width="39.85546875" style="1039" customWidth="1"/>
    <col min="1288" max="1288" width="9.28515625" style="1039" bestFit="1" customWidth="1"/>
    <col min="1289" max="1289" width="11.85546875" style="1039" bestFit="1" customWidth="1"/>
    <col min="1290" max="1290" width="6" style="1039" customWidth="1"/>
    <col min="1291" max="1342" width="4.28515625" style="1039" customWidth="1"/>
    <col min="1343" max="1539" width="10.42578125" style="1039"/>
    <col min="1540" max="1540" width="3.85546875" style="1039" bestFit="1" customWidth="1"/>
    <col min="1541" max="1541" width="10.7109375" style="1039" customWidth="1"/>
    <col min="1542" max="1542" width="9.42578125" style="1039" customWidth="1"/>
    <col min="1543" max="1543" width="39.85546875" style="1039" customWidth="1"/>
    <col min="1544" max="1544" width="9.28515625" style="1039" bestFit="1" customWidth="1"/>
    <col min="1545" max="1545" width="11.85546875" style="1039" bestFit="1" customWidth="1"/>
    <col min="1546" max="1546" width="6" style="1039" customWidth="1"/>
    <col min="1547" max="1598" width="4.28515625" style="1039" customWidth="1"/>
    <col min="1599" max="1795" width="10.42578125" style="1039"/>
    <col min="1796" max="1796" width="3.85546875" style="1039" bestFit="1" customWidth="1"/>
    <col min="1797" max="1797" width="10.7109375" style="1039" customWidth="1"/>
    <col min="1798" max="1798" width="9.42578125" style="1039" customWidth="1"/>
    <col min="1799" max="1799" width="39.85546875" style="1039" customWidth="1"/>
    <col min="1800" max="1800" width="9.28515625" style="1039" bestFit="1" customWidth="1"/>
    <col min="1801" max="1801" width="11.85546875" style="1039" bestFit="1" customWidth="1"/>
    <col min="1802" max="1802" width="6" style="1039" customWidth="1"/>
    <col min="1803" max="1854" width="4.28515625" style="1039" customWidth="1"/>
    <col min="1855" max="2051" width="10.42578125" style="1039"/>
    <col min="2052" max="2052" width="3.85546875" style="1039" bestFit="1" customWidth="1"/>
    <col min="2053" max="2053" width="10.7109375" style="1039" customWidth="1"/>
    <col min="2054" max="2054" width="9.42578125" style="1039" customWidth="1"/>
    <col min="2055" max="2055" width="39.85546875" style="1039" customWidth="1"/>
    <col min="2056" max="2056" width="9.28515625" style="1039" bestFit="1" customWidth="1"/>
    <col min="2057" max="2057" width="11.85546875" style="1039" bestFit="1" customWidth="1"/>
    <col min="2058" max="2058" width="6" style="1039" customWidth="1"/>
    <col min="2059" max="2110" width="4.28515625" style="1039" customWidth="1"/>
    <col min="2111" max="2307" width="10.42578125" style="1039"/>
    <col min="2308" max="2308" width="3.85546875" style="1039" bestFit="1" customWidth="1"/>
    <col min="2309" max="2309" width="10.7109375" style="1039" customWidth="1"/>
    <col min="2310" max="2310" width="9.42578125" style="1039" customWidth="1"/>
    <col min="2311" max="2311" width="39.85546875" style="1039" customWidth="1"/>
    <col min="2312" max="2312" width="9.28515625" style="1039" bestFit="1" customWidth="1"/>
    <col min="2313" max="2313" width="11.85546875" style="1039" bestFit="1" customWidth="1"/>
    <col min="2314" max="2314" width="6" style="1039" customWidth="1"/>
    <col min="2315" max="2366" width="4.28515625" style="1039" customWidth="1"/>
    <col min="2367" max="2563" width="10.42578125" style="1039"/>
    <col min="2564" max="2564" width="3.85546875" style="1039" bestFit="1" customWidth="1"/>
    <col min="2565" max="2565" width="10.7109375" style="1039" customWidth="1"/>
    <col min="2566" max="2566" width="9.42578125" style="1039" customWidth="1"/>
    <col min="2567" max="2567" width="39.85546875" style="1039" customWidth="1"/>
    <col min="2568" max="2568" width="9.28515625" style="1039" bestFit="1" customWidth="1"/>
    <col min="2569" max="2569" width="11.85546875" style="1039" bestFit="1" customWidth="1"/>
    <col min="2570" max="2570" width="6" style="1039" customWidth="1"/>
    <col min="2571" max="2622" width="4.28515625" style="1039" customWidth="1"/>
    <col min="2623" max="2819" width="10.42578125" style="1039"/>
    <col min="2820" max="2820" width="3.85546875" style="1039" bestFit="1" customWidth="1"/>
    <col min="2821" max="2821" width="10.7109375" style="1039" customWidth="1"/>
    <col min="2822" max="2822" width="9.42578125" style="1039" customWidth="1"/>
    <col min="2823" max="2823" width="39.85546875" style="1039" customWidth="1"/>
    <col min="2824" max="2824" width="9.28515625" style="1039" bestFit="1" customWidth="1"/>
    <col min="2825" max="2825" width="11.85546875" style="1039" bestFit="1" customWidth="1"/>
    <col min="2826" max="2826" width="6" style="1039" customWidth="1"/>
    <col min="2827" max="2878" width="4.28515625" style="1039" customWidth="1"/>
    <col min="2879" max="3075" width="10.42578125" style="1039"/>
    <col min="3076" max="3076" width="3.85546875" style="1039" bestFit="1" customWidth="1"/>
    <col min="3077" max="3077" width="10.7109375" style="1039" customWidth="1"/>
    <col min="3078" max="3078" width="9.42578125" style="1039" customWidth="1"/>
    <col min="3079" max="3079" width="39.85546875" style="1039" customWidth="1"/>
    <col min="3080" max="3080" width="9.28515625" style="1039" bestFit="1" customWidth="1"/>
    <col min="3081" max="3081" width="11.85546875" style="1039" bestFit="1" customWidth="1"/>
    <col min="3082" max="3082" width="6" style="1039" customWidth="1"/>
    <col min="3083" max="3134" width="4.28515625" style="1039" customWidth="1"/>
    <col min="3135" max="3331" width="10.42578125" style="1039"/>
    <col min="3332" max="3332" width="3.85546875" style="1039" bestFit="1" customWidth="1"/>
    <col min="3333" max="3333" width="10.7109375" style="1039" customWidth="1"/>
    <col min="3334" max="3334" width="9.42578125" style="1039" customWidth="1"/>
    <col min="3335" max="3335" width="39.85546875" style="1039" customWidth="1"/>
    <col min="3336" max="3336" width="9.28515625" style="1039" bestFit="1" customWidth="1"/>
    <col min="3337" max="3337" width="11.85546875" style="1039" bestFit="1" customWidth="1"/>
    <col min="3338" max="3338" width="6" style="1039" customWidth="1"/>
    <col min="3339" max="3390" width="4.28515625" style="1039" customWidth="1"/>
    <col min="3391" max="3587" width="10.42578125" style="1039"/>
    <col min="3588" max="3588" width="3.85546875" style="1039" bestFit="1" customWidth="1"/>
    <col min="3589" max="3589" width="10.7109375" style="1039" customWidth="1"/>
    <col min="3590" max="3590" width="9.42578125" style="1039" customWidth="1"/>
    <col min="3591" max="3591" width="39.85546875" style="1039" customWidth="1"/>
    <col min="3592" max="3592" width="9.28515625" style="1039" bestFit="1" customWidth="1"/>
    <col min="3593" max="3593" width="11.85546875" style="1039" bestFit="1" customWidth="1"/>
    <col min="3594" max="3594" width="6" style="1039" customWidth="1"/>
    <col min="3595" max="3646" width="4.28515625" style="1039" customWidth="1"/>
    <col min="3647" max="3843" width="10.42578125" style="1039"/>
    <col min="3844" max="3844" width="3.85546875" style="1039" bestFit="1" customWidth="1"/>
    <col min="3845" max="3845" width="10.7109375" style="1039" customWidth="1"/>
    <col min="3846" max="3846" width="9.42578125" style="1039" customWidth="1"/>
    <col min="3847" max="3847" width="39.85546875" style="1039" customWidth="1"/>
    <col min="3848" max="3848" width="9.28515625" style="1039" bestFit="1" customWidth="1"/>
    <col min="3849" max="3849" width="11.85546875" style="1039" bestFit="1" customWidth="1"/>
    <col min="3850" max="3850" width="6" style="1039" customWidth="1"/>
    <col min="3851" max="3902" width="4.28515625" style="1039" customWidth="1"/>
    <col min="3903" max="4099" width="10.42578125" style="1039"/>
    <col min="4100" max="4100" width="3.85546875" style="1039" bestFit="1" customWidth="1"/>
    <col min="4101" max="4101" width="10.7109375" style="1039" customWidth="1"/>
    <col min="4102" max="4102" width="9.42578125" style="1039" customWidth="1"/>
    <col min="4103" max="4103" width="39.85546875" style="1039" customWidth="1"/>
    <col min="4104" max="4104" width="9.28515625" style="1039" bestFit="1" customWidth="1"/>
    <col min="4105" max="4105" width="11.85546875" style="1039" bestFit="1" customWidth="1"/>
    <col min="4106" max="4106" width="6" style="1039" customWidth="1"/>
    <col min="4107" max="4158" width="4.28515625" style="1039" customWidth="1"/>
    <col min="4159" max="4355" width="10.42578125" style="1039"/>
    <col min="4356" max="4356" width="3.85546875" style="1039" bestFit="1" customWidth="1"/>
    <col min="4357" max="4357" width="10.7109375" style="1039" customWidth="1"/>
    <col min="4358" max="4358" width="9.42578125" style="1039" customWidth="1"/>
    <col min="4359" max="4359" width="39.85546875" style="1039" customWidth="1"/>
    <col min="4360" max="4360" width="9.28515625" style="1039" bestFit="1" customWidth="1"/>
    <col min="4361" max="4361" width="11.85546875" style="1039" bestFit="1" customWidth="1"/>
    <col min="4362" max="4362" width="6" style="1039" customWidth="1"/>
    <col min="4363" max="4414" width="4.28515625" style="1039" customWidth="1"/>
    <col min="4415" max="4611" width="10.42578125" style="1039"/>
    <col min="4612" max="4612" width="3.85546875" style="1039" bestFit="1" customWidth="1"/>
    <col min="4613" max="4613" width="10.7109375" style="1039" customWidth="1"/>
    <col min="4614" max="4614" width="9.42578125" style="1039" customWidth="1"/>
    <col min="4615" max="4615" width="39.85546875" style="1039" customWidth="1"/>
    <col min="4616" max="4616" width="9.28515625" style="1039" bestFit="1" customWidth="1"/>
    <col min="4617" max="4617" width="11.85546875" style="1039" bestFit="1" customWidth="1"/>
    <col min="4618" max="4618" width="6" style="1039" customWidth="1"/>
    <col min="4619" max="4670" width="4.28515625" style="1039" customWidth="1"/>
    <col min="4671" max="4867" width="10.42578125" style="1039"/>
    <col min="4868" max="4868" width="3.85546875" style="1039" bestFit="1" customWidth="1"/>
    <col min="4869" max="4869" width="10.7109375" style="1039" customWidth="1"/>
    <col min="4870" max="4870" width="9.42578125" style="1039" customWidth="1"/>
    <col min="4871" max="4871" width="39.85546875" style="1039" customWidth="1"/>
    <col min="4872" max="4872" width="9.28515625" style="1039" bestFit="1" customWidth="1"/>
    <col min="4873" max="4873" width="11.85546875" style="1039" bestFit="1" customWidth="1"/>
    <col min="4874" max="4874" width="6" style="1039" customWidth="1"/>
    <col min="4875" max="4926" width="4.28515625" style="1039" customWidth="1"/>
    <col min="4927" max="5123" width="10.42578125" style="1039"/>
    <col min="5124" max="5124" width="3.85546875" style="1039" bestFit="1" customWidth="1"/>
    <col min="5125" max="5125" width="10.7109375" style="1039" customWidth="1"/>
    <col min="5126" max="5126" width="9.42578125" style="1039" customWidth="1"/>
    <col min="5127" max="5127" width="39.85546875" style="1039" customWidth="1"/>
    <col min="5128" max="5128" width="9.28515625" style="1039" bestFit="1" customWidth="1"/>
    <col min="5129" max="5129" width="11.85546875" style="1039" bestFit="1" customWidth="1"/>
    <col min="5130" max="5130" width="6" style="1039" customWidth="1"/>
    <col min="5131" max="5182" width="4.28515625" style="1039" customWidth="1"/>
    <col min="5183" max="5379" width="10.42578125" style="1039"/>
    <col min="5380" max="5380" width="3.85546875" style="1039" bestFit="1" customWidth="1"/>
    <col min="5381" max="5381" width="10.7109375" style="1039" customWidth="1"/>
    <col min="5382" max="5382" width="9.42578125" style="1039" customWidth="1"/>
    <col min="5383" max="5383" width="39.85546875" style="1039" customWidth="1"/>
    <col min="5384" max="5384" width="9.28515625" style="1039" bestFit="1" customWidth="1"/>
    <col min="5385" max="5385" width="11.85546875" style="1039" bestFit="1" customWidth="1"/>
    <col min="5386" max="5386" width="6" style="1039" customWidth="1"/>
    <col min="5387" max="5438" width="4.28515625" style="1039" customWidth="1"/>
    <col min="5439" max="5635" width="10.42578125" style="1039"/>
    <col min="5636" max="5636" width="3.85546875" style="1039" bestFit="1" customWidth="1"/>
    <col min="5637" max="5637" width="10.7109375" style="1039" customWidth="1"/>
    <col min="5638" max="5638" width="9.42578125" style="1039" customWidth="1"/>
    <col min="5639" max="5639" width="39.85546875" style="1039" customWidth="1"/>
    <col min="5640" max="5640" width="9.28515625" style="1039" bestFit="1" customWidth="1"/>
    <col min="5641" max="5641" width="11.85546875" style="1039" bestFit="1" customWidth="1"/>
    <col min="5642" max="5642" width="6" style="1039" customWidth="1"/>
    <col min="5643" max="5694" width="4.28515625" style="1039" customWidth="1"/>
    <col min="5695" max="5891" width="10.42578125" style="1039"/>
    <col min="5892" max="5892" width="3.85546875" style="1039" bestFit="1" customWidth="1"/>
    <col min="5893" max="5893" width="10.7109375" style="1039" customWidth="1"/>
    <col min="5894" max="5894" width="9.42578125" style="1039" customWidth="1"/>
    <col min="5895" max="5895" width="39.85546875" style="1039" customWidth="1"/>
    <col min="5896" max="5896" width="9.28515625" style="1039" bestFit="1" customWidth="1"/>
    <col min="5897" max="5897" width="11.85546875" style="1039" bestFit="1" customWidth="1"/>
    <col min="5898" max="5898" width="6" style="1039" customWidth="1"/>
    <col min="5899" max="5950" width="4.28515625" style="1039" customWidth="1"/>
    <col min="5951" max="6147" width="10.42578125" style="1039"/>
    <col min="6148" max="6148" width="3.85546875" style="1039" bestFit="1" customWidth="1"/>
    <col min="6149" max="6149" width="10.7109375" style="1039" customWidth="1"/>
    <col min="6150" max="6150" width="9.42578125" style="1039" customWidth="1"/>
    <col min="6151" max="6151" width="39.85546875" style="1039" customWidth="1"/>
    <col min="6152" max="6152" width="9.28515625" style="1039" bestFit="1" customWidth="1"/>
    <col min="6153" max="6153" width="11.85546875" style="1039" bestFit="1" customWidth="1"/>
    <col min="6154" max="6154" width="6" style="1039" customWidth="1"/>
    <col min="6155" max="6206" width="4.28515625" style="1039" customWidth="1"/>
    <col min="6207" max="6403" width="10.42578125" style="1039"/>
    <col min="6404" max="6404" width="3.85546875" style="1039" bestFit="1" customWidth="1"/>
    <col min="6405" max="6405" width="10.7109375" style="1039" customWidth="1"/>
    <col min="6406" max="6406" width="9.42578125" style="1039" customWidth="1"/>
    <col min="6407" max="6407" width="39.85546875" style="1039" customWidth="1"/>
    <col min="6408" max="6408" width="9.28515625" style="1039" bestFit="1" customWidth="1"/>
    <col min="6409" max="6409" width="11.85546875" style="1039" bestFit="1" customWidth="1"/>
    <col min="6410" max="6410" width="6" style="1039" customWidth="1"/>
    <col min="6411" max="6462" width="4.28515625" style="1039" customWidth="1"/>
    <col min="6463" max="6659" width="10.42578125" style="1039"/>
    <col min="6660" max="6660" width="3.85546875" style="1039" bestFit="1" customWidth="1"/>
    <col min="6661" max="6661" width="10.7109375" style="1039" customWidth="1"/>
    <col min="6662" max="6662" width="9.42578125" style="1039" customWidth="1"/>
    <col min="6663" max="6663" width="39.85546875" style="1039" customWidth="1"/>
    <col min="6664" max="6664" width="9.28515625" style="1039" bestFit="1" customWidth="1"/>
    <col min="6665" max="6665" width="11.85546875" style="1039" bestFit="1" customWidth="1"/>
    <col min="6666" max="6666" width="6" style="1039" customWidth="1"/>
    <col min="6667" max="6718" width="4.28515625" style="1039" customWidth="1"/>
    <col min="6719" max="6915" width="10.42578125" style="1039"/>
    <col min="6916" max="6916" width="3.85546875" style="1039" bestFit="1" customWidth="1"/>
    <col min="6917" max="6917" width="10.7109375" style="1039" customWidth="1"/>
    <col min="6918" max="6918" width="9.42578125" style="1039" customWidth="1"/>
    <col min="6919" max="6919" width="39.85546875" style="1039" customWidth="1"/>
    <col min="6920" max="6920" width="9.28515625" style="1039" bestFit="1" customWidth="1"/>
    <col min="6921" max="6921" width="11.85546875" style="1039" bestFit="1" customWidth="1"/>
    <col min="6922" max="6922" width="6" style="1039" customWidth="1"/>
    <col min="6923" max="6974" width="4.28515625" style="1039" customWidth="1"/>
    <col min="6975" max="7171" width="10.42578125" style="1039"/>
    <col min="7172" max="7172" width="3.85546875" style="1039" bestFit="1" customWidth="1"/>
    <col min="7173" max="7173" width="10.7109375" style="1039" customWidth="1"/>
    <col min="7174" max="7174" width="9.42578125" style="1039" customWidth="1"/>
    <col min="7175" max="7175" width="39.85546875" style="1039" customWidth="1"/>
    <col min="7176" max="7176" width="9.28515625" style="1039" bestFit="1" customWidth="1"/>
    <col min="7177" max="7177" width="11.85546875" style="1039" bestFit="1" customWidth="1"/>
    <col min="7178" max="7178" width="6" style="1039" customWidth="1"/>
    <col min="7179" max="7230" width="4.28515625" style="1039" customWidth="1"/>
    <col min="7231" max="7427" width="10.42578125" style="1039"/>
    <col min="7428" max="7428" width="3.85546875" style="1039" bestFit="1" customWidth="1"/>
    <col min="7429" max="7429" width="10.7109375" style="1039" customWidth="1"/>
    <col min="7430" max="7430" width="9.42578125" style="1039" customWidth="1"/>
    <col min="7431" max="7431" width="39.85546875" style="1039" customWidth="1"/>
    <col min="7432" max="7432" width="9.28515625" style="1039" bestFit="1" customWidth="1"/>
    <col min="7433" max="7433" width="11.85546875" style="1039" bestFit="1" customWidth="1"/>
    <col min="7434" max="7434" width="6" style="1039" customWidth="1"/>
    <col min="7435" max="7486" width="4.28515625" style="1039" customWidth="1"/>
    <col min="7487" max="7683" width="10.42578125" style="1039"/>
    <col min="7684" max="7684" width="3.85546875" style="1039" bestFit="1" customWidth="1"/>
    <col min="7685" max="7685" width="10.7109375" style="1039" customWidth="1"/>
    <col min="7686" max="7686" width="9.42578125" style="1039" customWidth="1"/>
    <col min="7687" max="7687" width="39.85546875" style="1039" customWidth="1"/>
    <col min="7688" max="7688" width="9.28515625" style="1039" bestFit="1" customWidth="1"/>
    <col min="7689" max="7689" width="11.85546875" style="1039" bestFit="1" customWidth="1"/>
    <col min="7690" max="7690" width="6" style="1039" customWidth="1"/>
    <col min="7691" max="7742" width="4.28515625" style="1039" customWidth="1"/>
    <col min="7743" max="7939" width="10.42578125" style="1039"/>
    <col min="7940" max="7940" width="3.85546875" style="1039" bestFit="1" customWidth="1"/>
    <col min="7941" max="7941" width="10.7109375" style="1039" customWidth="1"/>
    <col min="7942" max="7942" width="9.42578125" style="1039" customWidth="1"/>
    <col min="7943" max="7943" width="39.85546875" style="1039" customWidth="1"/>
    <col min="7944" max="7944" width="9.28515625" style="1039" bestFit="1" customWidth="1"/>
    <col min="7945" max="7945" width="11.85546875" style="1039" bestFit="1" customWidth="1"/>
    <col min="7946" max="7946" width="6" style="1039" customWidth="1"/>
    <col min="7947" max="7998" width="4.28515625" style="1039" customWidth="1"/>
    <col min="7999" max="8195" width="10.42578125" style="1039"/>
    <col min="8196" max="8196" width="3.85546875" style="1039" bestFit="1" customWidth="1"/>
    <col min="8197" max="8197" width="10.7109375" style="1039" customWidth="1"/>
    <col min="8198" max="8198" width="9.42578125" style="1039" customWidth="1"/>
    <col min="8199" max="8199" width="39.85546875" style="1039" customWidth="1"/>
    <col min="8200" max="8200" width="9.28515625" style="1039" bestFit="1" customWidth="1"/>
    <col min="8201" max="8201" width="11.85546875" style="1039" bestFit="1" customWidth="1"/>
    <col min="8202" max="8202" width="6" style="1039" customWidth="1"/>
    <col min="8203" max="8254" width="4.28515625" style="1039" customWidth="1"/>
    <col min="8255" max="8451" width="10.42578125" style="1039"/>
    <col min="8452" max="8452" width="3.85546875" style="1039" bestFit="1" customWidth="1"/>
    <col min="8453" max="8453" width="10.7109375" style="1039" customWidth="1"/>
    <col min="8454" max="8454" width="9.42578125" style="1039" customWidth="1"/>
    <col min="8455" max="8455" width="39.85546875" style="1039" customWidth="1"/>
    <col min="8456" max="8456" width="9.28515625" style="1039" bestFit="1" customWidth="1"/>
    <col min="8457" max="8457" width="11.85546875" style="1039" bestFit="1" customWidth="1"/>
    <col min="8458" max="8458" width="6" style="1039" customWidth="1"/>
    <col min="8459" max="8510" width="4.28515625" style="1039" customWidth="1"/>
    <col min="8511" max="8707" width="10.42578125" style="1039"/>
    <col min="8708" max="8708" width="3.85546875" style="1039" bestFit="1" customWidth="1"/>
    <col min="8709" max="8709" width="10.7109375" style="1039" customWidth="1"/>
    <col min="8710" max="8710" width="9.42578125" style="1039" customWidth="1"/>
    <col min="8711" max="8711" width="39.85546875" style="1039" customWidth="1"/>
    <col min="8712" max="8712" width="9.28515625" style="1039" bestFit="1" customWidth="1"/>
    <col min="8713" max="8713" width="11.85546875" style="1039" bestFit="1" customWidth="1"/>
    <col min="8714" max="8714" width="6" style="1039" customWidth="1"/>
    <col min="8715" max="8766" width="4.28515625" style="1039" customWidth="1"/>
    <col min="8767" max="8963" width="10.42578125" style="1039"/>
    <col min="8964" max="8964" width="3.85546875" style="1039" bestFit="1" customWidth="1"/>
    <col min="8965" max="8965" width="10.7109375" style="1039" customWidth="1"/>
    <col min="8966" max="8966" width="9.42578125" style="1039" customWidth="1"/>
    <col min="8967" max="8967" width="39.85546875" style="1039" customWidth="1"/>
    <col min="8968" max="8968" width="9.28515625" style="1039" bestFit="1" customWidth="1"/>
    <col min="8969" max="8969" width="11.85546875" style="1039" bestFit="1" customWidth="1"/>
    <col min="8970" max="8970" width="6" style="1039" customWidth="1"/>
    <col min="8971" max="9022" width="4.28515625" style="1039" customWidth="1"/>
    <col min="9023" max="9219" width="10.42578125" style="1039"/>
    <col min="9220" max="9220" width="3.85546875" style="1039" bestFit="1" customWidth="1"/>
    <col min="9221" max="9221" width="10.7109375" style="1039" customWidth="1"/>
    <col min="9222" max="9222" width="9.42578125" style="1039" customWidth="1"/>
    <col min="9223" max="9223" width="39.85546875" style="1039" customWidth="1"/>
    <col min="9224" max="9224" width="9.28515625" style="1039" bestFit="1" customWidth="1"/>
    <col min="9225" max="9225" width="11.85546875" style="1039" bestFit="1" customWidth="1"/>
    <col min="9226" max="9226" width="6" style="1039" customWidth="1"/>
    <col min="9227" max="9278" width="4.28515625" style="1039" customWidth="1"/>
    <col min="9279" max="9475" width="10.42578125" style="1039"/>
    <col min="9476" max="9476" width="3.85546875" style="1039" bestFit="1" customWidth="1"/>
    <col min="9477" max="9477" width="10.7109375" style="1039" customWidth="1"/>
    <col min="9478" max="9478" width="9.42578125" style="1039" customWidth="1"/>
    <col min="9479" max="9479" width="39.85546875" style="1039" customWidth="1"/>
    <col min="9480" max="9480" width="9.28515625" style="1039" bestFit="1" customWidth="1"/>
    <col min="9481" max="9481" width="11.85546875" style="1039" bestFit="1" customWidth="1"/>
    <col min="9482" max="9482" width="6" style="1039" customWidth="1"/>
    <col min="9483" max="9534" width="4.28515625" style="1039" customWidth="1"/>
    <col min="9535" max="9731" width="10.42578125" style="1039"/>
    <col min="9732" max="9732" width="3.85546875" style="1039" bestFit="1" customWidth="1"/>
    <col min="9733" max="9733" width="10.7109375" style="1039" customWidth="1"/>
    <col min="9734" max="9734" width="9.42578125" style="1039" customWidth="1"/>
    <col min="9735" max="9735" width="39.85546875" style="1039" customWidth="1"/>
    <col min="9736" max="9736" width="9.28515625" style="1039" bestFit="1" customWidth="1"/>
    <col min="9737" max="9737" width="11.85546875" style="1039" bestFit="1" customWidth="1"/>
    <col min="9738" max="9738" width="6" style="1039" customWidth="1"/>
    <col min="9739" max="9790" width="4.28515625" style="1039" customWidth="1"/>
    <col min="9791" max="9987" width="10.42578125" style="1039"/>
    <col min="9988" max="9988" width="3.85546875" style="1039" bestFit="1" customWidth="1"/>
    <col min="9989" max="9989" width="10.7109375" style="1039" customWidth="1"/>
    <col min="9990" max="9990" width="9.42578125" style="1039" customWidth="1"/>
    <col min="9991" max="9991" width="39.85546875" style="1039" customWidth="1"/>
    <col min="9992" max="9992" width="9.28515625" style="1039" bestFit="1" customWidth="1"/>
    <col min="9993" max="9993" width="11.85546875" style="1039" bestFit="1" customWidth="1"/>
    <col min="9994" max="9994" width="6" style="1039" customWidth="1"/>
    <col min="9995" max="10046" width="4.28515625" style="1039" customWidth="1"/>
    <col min="10047" max="10243" width="10.42578125" style="1039"/>
    <col min="10244" max="10244" width="3.85546875" style="1039" bestFit="1" customWidth="1"/>
    <col min="10245" max="10245" width="10.7109375" style="1039" customWidth="1"/>
    <col min="10246" max="10246" width="9.42578125" style="1039" customWidth="1"/>
    <col min="10247" max="10247" width="39.85546875" style="1039" customWidth="1"/>
    <col min="10248" max="10248" width="9.28515625" style="1039" bestFit="1" customWidth="1"/>
    <col min="10249" max="10249" width="11.85546875" style="1039" bestFit="1" customWidth="1"/>
    <col min="10250" max="10250" width="6" style="1039" customWidth="1"/>
    <col min="10251" max="10302" width="4.28515625" style="1039" customWidth="1"/>
    <col min="10303" max="10499" width="10.42578125" style="1039"/>
    <col min="10500" max="10500" width="3.85546875" style="1039" bestFit="1" customWidth="1"/>
    <col min="10501" max="10501" width="10.7109375" style="1039" customWidth="1"/>
    <col min="10502" max="10502" width="9.42578125" style="1039" customWidth="1"/>
    <col min="10503" max="10503" width="39.85546875" style="1039" customWidth="1"/>
    <col min="10504" max="10504" width="9.28515625" style="1039" bestFit="1" customWidth="1"/>
    <col min="10505" max="10505" width="11.85546875" style="1039" bestFit="1" customWidth="1"/>
    <col min="10506" max="10506" width="6" style="1039" customWidth="1"/>
    <col min="10507" max="10558" width="4.28515625" style="1039" customWidth="1"/>
    <col min="10559" max="10755" width="10.42578125" style="1039"/>
    <col min="10756" max="10756" width="3.85546875" style="1039" bestFit="1" customWidth="1"/>
    <col min="10757" max="10757" width="10.7109375" style="1039" customWidth="1"/>
    <col min="10758" max="10758" width="9.42578125" style="1039" customWidth="1"/>
    <col min="10759" max="10759" width="39.85546875" style="1039" customWidth="1"/>
    <col min="10760" max="10760" width="9.28515625" style="1039" bestFit="1" customWidth="1"/>
    <col min="10761" max="10761" width="11.85546875" style="1039" bestFit="1" customWidth="1"/>
    <col min="10762" max="10762" width="6" style="1039" customWidth="1"/>
    <col min="10763" max="10814" width="4.28515625" style="1039" customWidth="1"/>
    <col min="10815" max="11011" width="10.42578125" style="1039"/>
    <col min="11012" max="11012" width="3.85546875" style="1039" bestFit="1" customWidth="1"/>
    <col min="11013" max="11013" width="10.7109375" style="1039" customWidth="1"/>
    <col min="11014" max="11014" width="9.42578125" style="1039" customWidth="1"/>
    <col min="11015" max="11015" width="39.85546875" style="1039" customWidth="1"/>
    <col min="11016" max="11016" width="9.28515625" style="1039" bestFit="1" customWidth="1"/>
    <col min="11017" max="11017" width="11.85546875" style="1039" bestFit="1" customWidth="1"/>
    <col min="11018" max="11018" width="6" style="1039" customWidth="1"/>
    <col min="11019" max="11070" width="4.28515625" style="1039" customWidth="1"/>
    <col min="11071" max="11267" width="10.42578125" style="1039"/>
    <col min="11268" max="11268" width="3.85546875" style="1039" bestFit="1" customWidth="1"/>
    <col min="11269" max="11269" width="10.7109375" style="1039" customWidth="1"/>
    <col min="11270" max="11270" width="9.42578125" style="1039" customWidth="1"/>
    <col min="11271" max="11271" width="39.85546875" style="1039" customWidth="1"/>
    <col min="11272" max="11272" width="9.28515625" style="1039" bestFit="1" customWidth="1"/>
    <col min="11273" max="11273" width="11.85546875" style="1039" bestFit="1" customWidth="1"/>
    <col min="11274" max="11274" width="6" style="1039" customWidth="1"/>
    <col min="11275" max="11326" width="4.28515625" style="1039" customWidth="1"/>
    <col min="11327" max="11523" width="10.42578125" style="1039"/>
    <col min="11524" max="11524" width="3.85546875" style="1039" bestFit="1" customWidth="1"/>
    <col min="11525" max="11525" width="10.7109375" style="1039" customWidth="1"/>
    <col min="11526" max="11526" width="9.42578125" style="1039" customWidth="1"/>
    <col min="11527" max="11527" width="39.85546875" style="1039" customWidth="1"/>
    <col min="11528" max="11528" width="9.28515625" style="1039" bestFit="1" customWidth="1"/>
    <col min="11529" max="11529" width="11.85546875" style="1039" bestFit="1" customWidth="1"/>
    <col min="11530" max="11530" width="6" style="1039" customWidth="1"/>
    <col min="11531" max="11582" width="4.28515625" style="1039" customWidth="1"/>
    <col min="11583" max="11779" width="10.42578125" style="1039"/>
    <col min="11780" max="11780" width="3.85546875" style="1039" bestFit="1" customWidth="1"/>
    <col min="11781" max="11781" width="10.7109375" style="1039" customWidth="1"/>
    <col min="11782" max="11782" width="9.42578125" style="1039" customWidth="1"/>
    <col min="11783" max="11783" width="39.85546875" style="1039" customWidth="1"/>
    <col min="11784" max="11784" width="9.28515625" style="1039" bestFit="1" customWidth="1"/>
    <col min="11785" max="11785" width="11.85546875" style="1039" bestFit="1" customWidth="1"/>
    <col min="11786" max="11786" width="6" style="1039" customWidth="1"/>
    <col min="11787" max="11838" width="4.28515625" style="1039" customWidth="1"/>
    <col min="11839" max="12035" width="10.42578125" style="1039"/>
    <col min="12036" max="12036" width="3.85546875" style="1039" bestFit="1" customWidth="1"/>
    <col min="12037" max="12037" width="10.7109375" style="1039" customWidth="1"/>
    <col min="12038" max="12038" width="9.42578125" style="1039" customWidth="1"/>
    <col min="12039" max="12039" width="39.85546875" style="1039" customWidth="1"/>
    <col min="12040" max="12040" width="9.28515625" style="1039" bestFit="1" customWidth="1"/>
    <col min="12041" max="12041" width="11.85546875" style="1039" bestFit="1" customWidth="1"/>
    <col min="12042" max="12042" width="6" style="1039" customWidth="1"/>
    <col min="12043" max="12094" width="4.28515625" style="1039" customWidth="1"/>
    <col min="12095" max="12291" width="10.42578125" style="1039"/>
    <col min="12292" max="12292" width="3.85546875" style="1039" bestFit="1" customWidth="1"/>
    <col min="12293" max="12293" width="10.7109375" style="1039" customWidth="1"/>
    <col min="12294" max="12294" width="9.42578125" style="1039" customWidth="1"/>
    <col min="12295" max="12295" width="39.85546875" style="1039" customWidth="1"/>
    <col min="12296" max="12296" width="9.28515625" style="1039" bestFit="1" customWidth="1"/>
    <col min="12297" max="12297" width="11.85546875" style="1039" bestFit="1" customWidth="1"/>
    <col min="12298" max="12298" width="6" style="1039" customWidth="1"/>
    <col min="12299" max="12350" width="4.28515625" style="1039" customWidth="1"/>
    <col min="12351" max="12547" width="10.42578125" style="1039"/>
    <col min="12548" max="12548" width="3.85546875" style="1039" bestFit="1" customWidth="1"/>
    <col min="12549" max="12549" width="10.7109375" style="1039" customWidth="1"/>
    <col min="12550" max="12550" width="9.42578125" style="1039" customWidth="1"/>
    <col min="12551" max="12551" width="39.85546875" style="1039" customWidth="1"/>
    <col min="12552" max="12552" width="9.28515625" style="1039" bestFit="1" customWidth="1"/>
    <col min="12553" max="12553" width="11.85546875" style="1039" bestFit="1" customWidth="1"/>
    <col min="12554" max="12554" width="6" style="1039" customWidth="1"/>
    <col min="12555" max="12606" width="4.28515625" style="1039" customWidth="1"/>
    <col min="12607" max="12803" width="10.42578125" style="1039"/>
    <col min="12804" max="12804" width="3.85546875" style="1039" bestFit="1" customWidth="1"/>
    <col min="12805" max="12805" width="10.7109375" style="1039" customWidth="1"/>
    <col min="12806" max="12806" width="9.42578125" style="1039" customWidth="1"/>
    <col min="12807" max="12807" width="39.85546875" style="1039" customWidth="1"/>
    <col min="12808" max="12808" width="9.28515625" style="1039" bestFit="1" customWidth="1"/>
    <col min="12809" max="12809" width="11.85546875" style="1039" bestFit="1" customWidth="1"/>
    <col min="12810" max="12810" width="6" style="1039" customWidth="1"/>
    <col min="12811" max="12862" width="4.28515625" style="1039" customWidth="1"/>
    <col min="12863" max="13059" width="10.42578125" style="1039"/>
    <col min="13060" max="13060" width="3.85546875" style="1039" bestFit="1" customWidth="1"/>
    <col min="13061" max="13061" width="10.7109375" style="1039" customWidth="1"/>
    <col min="13062" max="13062" width="9.42578125" style="1039" customWidth="1"/>
    <col min="13063" max="13063" width="39.85546875" style="1039" customWidth="1"/>
    <col min="13064" max="13064" width="9.28515625" style="1039" bestFit="1" customWidth="1"/>
    <col min="13065" max="13065" width="11.85546875" style="1039" bestFit="1" customWidth="1"/>
    <col min="13066" max="13066" width="6" style="1039" customWidth="1"/>
    <col min="13067" max="13118" width="4.28515625" style="1039" customWidth="1"/>
    <col min="13119" max="13315" width="10.42578125" style="1039"/>
    <col min="13316" max="13316" width="3.85546875" style="1039" bestFit="1" customWidth="1"/>
    <col min="13317" max="13317" width="10.7109375" style="1039" customWidth="1"/>
    <col min="13318" max="13318" width="9.42578125" style="1039" customWidth="1"/>
    <col min="13319" max="13319" width="39.85546875" style="1039" customWidth="1"/>
    <col min="13320" max="13320" width="9.28515625" style="1039" bestFit="1" customWidth="1"/>
    <col min="13321" max="13321" width="11.85546875" style="1039" bestFit="1" customWidth="1"/>
    <col min="13322" max="13322" width="6" style="1039" customWidth="1"/>
    <col min="13323" max="13374" width="4.28515625" style="1039" customWidth="1"/>
    <col min="13375" max="13571" width="10.42578125" style="1039"/>
    <col min="13572" max="13572" width="3.85546875" style="1039" bestFit="1" customWidth="1"/>
    <col min="13573" max="13573" width="10.7109375" style="1039" customWidth="1"/>
    <col min="13574" max="13574" width="9.42578125" style="1039" customWidth="1"/>
    <col min="13575" max="13575" width="39.85546875" style="1039" customWidth="1"/>
    <col min="13576" max="13576" width="9.28515625" style="1039" bestFit="1" customWidth="1"/>
    <col min="13577" max="13577" width="11.85546875" style="1039" bestFit="1" customWidth="1"/>
    <col min="13578" max="13578" width="6" style="1039" customWidth="1"/>
    <col min="13579" max="13630" width="4.28515625" style="1039" customWidth="1"/>
    <col min="13631" max="13827" width="10.42578125" style="1039"/>
    <col min="13828" max="13828" width="3.85546875" style="1039" bestFit="1" customWidth="1"/>
    <col min="13829" max="13829" width="10.7109375" style="1039" customWidth="1"/>
    <col min="13830" max="13830" width="9.42578125" style="1039" customWidth="1"/>
    <col min="13831" max="13831" width="39.85546875" style="1039" customWidth="1"/>
    <col min="13832" max="13832" width="9.28515625" style="1039" bestFit="1" customWidth="1"/>
    <col min="13833" max="13833" width="11.85546875" style="1039" bestFit="1" customWidth="1"/>
    <col min="13834" max="13834" width="6" style="1039" customWidth="1"/>
    <col min="13835" max="13886" width="4.28515625" style="1039" customWidth="1"/>
    <col min="13887" max="14083" width="10.42578125" style="1039"/>
    <col min="14084" max="14084" width="3.85546875" style="1039" bestFit="1" customWidth="1"/>
    <col min="14085" max="14085" width="10.7109375" style="1039" customWidth="1"/>
    <col min="14086" max="14086" width="9.42578125" style="1039" customWidth="1"/>
    <col min="14087" max="14087" width="39.85546875" style="1039" customWidth="1"/>
    <col min="14088" max="14088" width="9.28515625" style="1039" bestFit="1" customWidth="1"/>
    <col min="14089" max="14089" width="11.85546875" style="1039" bestFit="1" customWidth="1"/>
    <col min="14090" max="14090" width="6" style="1039" customWidth="1"/>
    <col min="14091" max="14142" width="4.28515625" style="1039" customWidth="1"/>
    <col min="14143" max="14339" width="10.42578125" style="1039"/>
    <col min="14340" max="14340" width="3.85546875" style="1039" bestFit="1" customWidth="1"/>
    <col min="14341" max="14341" width="10.7109375" style="1039" customWidth="1"/>
    <col min="14342" max="14342" width="9.42578125" style="1039" customWidth="1"/>
    <col min="14343" max="14343" width="39.85546875" style="1039" customWidth="1"/>
    <col min="14344" max="14344" width="9.28515625" style="1039" bestFit="1" customWidth="1"/>
    <col min="14345" max="14345" width="11.85546875" style="1039" bestFit="1" customWidth="1"/>
    <col min="14346" max="14346" width="6" style="1039" customWidth="1"/>
    <col min="14347" max="14398" width="4.28515625" style="1039" customWidth="1"/>
    <col min="14399" max="14595" width="10.42578125" style="1039"/>
    <col min="14596" max="14596" width="3.85546875" style="1039" bestFit="1" customWidth="1"/>
    <col min="14597" max="14597" width="10.7109375" style="1039" customWidth="1"/>
    <col min="14598" max="14598" width="9.42578125" style="1039" customWidth="1"/>
    <col min="14599" max="14599" width="39.85546875" style="1039" customWidth="1"/>
    <col min="14600" max="14600" width="9.28515625" style="1039" bestFit="1" customWidth="1"/>
    <col min="14601" max="14601" width="11.85546875" style="1039" bestFit="1" customWidth="1"/>
    <col min="14602" max="14602" width="6" style="1039" customWidth="1"/>
    <col min="14603" max="14654" width="4.28515625" style="1039" customWidth="1"/>
    <col min="14655" max="14851" width="10.42578125" style="1039"/>
    <col min="14852" max="14852" width="3.85546875" style="1039" bestFit="1" customWidth="1"/>
    <col min="14853" max="14853" width="10.7109375" style="1039" customWidth="1"/>
    <col min="14854" max="14854" width="9.42578125" style="1039" customWidth="1"/>
    <col min="14855" max="14855" width="39.85546875" style="1039" customWidth="1"/>
    <col min="14856" max="14856" width="9.28515625" style="1039" bestFit="1" customWidth="1"/>
    <col min="14857" max="14857" width="11.85546875" style="1039" bestFit="1" customWidth="1"/>
    <col min="14858" max="14858" width="6" style="1039" customWidth="1"/>
    <col min="14859" max="14910" width="4.28515625" style="1039" customWidth="1"/>
    <col min="14911" max="15107" width="10.42578125" style="1039"/>
    <col min="15108" max="15108" width="3.85546875" style="1039" bestFit="1" customWidth="1"/>
    <col min="15109" max="15109" width="10.7109375" style="1039" customWidth="1"/>
    <col min="15110" max="15110" width="9.42578125" style="1039" customWidth="1"/>
    <col min="15111" max="15111" width="39.85546875" style="1039" customWidth="1"/>
    <col min="15112" max="15112" width="9.28515625" style="1039" bestFit="1" customWidth="1"/>
    <col min="15113" max="15113" width="11.85546875" style="1039" bestFit="1" customWidth="1"/>
    <col min="15114" max="15114" width="6" style="1039" customWidth="1"/>
    <col min="15115" max="15166" width="4.28515625" style="1039" customWidth="1"/>
    <col min="15167" max="15363" width="10.42578125" style="1039"/>
    <col min="15364" max="15364" width="3.85546875" style="1039" bestFit="1" customWidth="1"/>
    <col min="15365" max="15365" width="10.7109375" style="1039" customWidth="1"/>
    <col min="15366" max="15366" width="9.42578125" style="1039" customWidth="1"/>
    <col min="15367" max="15367" width="39.85546875" style="1039" customWidth="1"/>
    <col min="15368" max="15368" width="9.28515625" style="1039" bestFit="1" customWidth="1"/>
    <col min="15369" max="15369" width="11.85546875" style="1039" bestFit="1" customWidth="1"/>
    <col min="15370" max="15370" width="6" style="1039" customWidth="1"/>
    <col min="15371" max="15422" width="4.28515625" style="1039" customWidth="1"/>
    <col min="15423" max="15619" width="10.42578125" style="1039"/>
    <col min="15620" max="15620" width="3.85546875" style="1039" bestFit="1" customWidth="1"/>
    <col min="15621" max="15621" width="10.7109375" style="1039" customWidth="1"/>
    <col min="15622" max="15622" width="9.42578125" style="1039" customWidth="1"/>
    <col min="15623" max="15623" width="39.85546875" style="1039" customWidth="1"/>
    <col min="15624" max="15624" width="9.28515625" style="1039" bestFit="1" customWidth="1"/>
    <col min="15625" max="15625" width="11.85546875" style="1039" bestFit="1" customWidth="1"/>
    <col min="15626" max="15626" width="6" style="1039" customWidth="1"/>
    <col min="15627" max="15678" width="4.28515625" style="1039" customWidth="1"/>
    <col min="15679" max="15875" width="10.42578125" style="1039"/>
    <col min="15876" max="15876" width="3.85546875" style="1039" bestFit="1" customWidth="1"/>
    <col min="15877" max="15877" width="10.7109375" style="1039" customWidth="1"/>
    <col min="15878" max="15878" width="9.42578125" style="1039" customWidth="1"/>
    <col min="15879" max="15879" width="39.85546875" style="1039" customWidth="1"/>
    <col min="15880" max="15880" width="9.28515625" style="1039" bestFit="1" customWidth="1"/>
    <col min="15881" max="15881" width="11.85546875" style="1039" bestFit="1" customWidth="1"/>
    <col min="15882" max="15882" width="6" style="1039" customWidth="1"/>
    <col min="15883" max="15934" width="4.28515625" style="1039" customWidth="1"/>
    <col min="15935" max="16131" width="10.42578125" style="1039"/>
    <col min="16132" max="16132" width="3.85546875" style="1039" bestFit="1" customWidth="1"/>
    <col min="16133" max="16133" width="10.7109375" style="1039" customWidth="1"/>
    <col min="16134" max="16134" width="9.42578125" style="1039" customWidth="1"/>
    <col min="16135" max="16135" width="39.85546875" style="1039" customWidth="1"/>
    <col min="16136" max="16136" width="9.28515625" style="1039" bestFit="1" customWidth="1"/>
    <col min="16137" max="16137" width="11.85546875" style="1039" bestFit="1" customWidth="1"/>
    <col min="16138" max="16138" width="6" style="1039" customWidth="1"/>
    <col min="16139" max="16190" width="4.28515625" style="1039" customWidth="1"/>
    <col min="16191" max="16384" width="10.42578125" style="1039"/>
  </cols>
  <sheetData>
    <row r="1" spans="1:62" x14ac:dyDescent="0.2">
      <c r="A1" s="1038" t="s">
        <v>2013</v>
      </c>
      <c r="B1" s="1038"/>
      <c r="C1" s="2187"/>
      <c r="D1" s="1038"/>
      <c r="E1" s="1038"/>
      <c r="F1" s="1038"/>
      <c r="G1" s="1038"/>
      <c r="H1" s="1038"/>
    </row>
    <row r="2" spans="1:62" x14ac:dyDescent="0.2">
      <c r="A2" s="1040" t="s">
        <v>2014</v>
      </c>
      <c r="B2" s="1040"/>
      <c r="C2" s="2188"/>
      <c r="D2" s="1040"/>
      <c r="E2" s="1040"/>
      <c r="F2" s="1040"/>
      <c r="G2" s="1040"/>
      <c r="H2" s="1040"/>
    </row>
    <row r="3" spans="1:62" x14ac:dyDescent="0.2">
      <c r="A3" s="1040" t="s">
        <v>2015</v>
      </c>
      <c r="B3" s="1040"/>
      <c r="C3" s="2188"/>
      <c r="D3" s="1040"/>
      <c r="E3" s="1040"/>
      <c r="F3" s="1040"/>
      <c r="G3" s="1040"/>
      <c r="H3" s="1040"/>
    </row>
    <row r="4" spans="1:62" ht="22.5" x14ac:dyDescent="0.2">
      <c r="A4" s="2291" t="s">
        <v>2016</v>
      </c>
      <c r="B4" s="2291"/>
      <c r="C4" s="2291"/>
      <c r="D4" s="2291"/>
      <c r="E4" s="2291"/>
      <c r="F4" s="2291"/>
      <c r="G4" s="2291"/>
      <c r="H4" s="2291"/>
      <c r="I4" s="2291"/>
      <c r="J4" s="2291"/>
      <c r="K4" s="2291"/>
      <c r="L4" s="2291"/>
      <c r="M4" s="2291"/>
      <c r="N4" s="2291"/>
      <c r="O4" s="2291"/>
      <c r="P4" s="2291"/>
      <c r="Q4" s="2291"/>
      <c r="R4" s="2291"/>
      <c r="S4" s="2291"/>
      <c r="T4" s="2291"/>
      <c r="U4" s="2291"/>
      <c r="V4" s="2291"/>
      <c r="W4" s="2291"/>
      <c r="X4" s="2291"/>
      <c r="Y4" s="2291"/>
      <c r="Z4" s="2291"/>
      <c r="AA4" s="2291"/>
      <c r="AB4" s="2291"/>
      <c r="AC4" s="2291"/>
      <c r="AD4" s="2291"/>
      <c r="AE4" s="2291"/>
      <c r="AF4" s="2291"/>
      <c r="AG4" s="2291"/>
      <c r="AH4" s="2291"/>
      <c r="AI4" s="2291"/>
      <c r="AJ4" s="2291"/>
      <c r="AK4" s="2291"/>
      <c r="AL4" s="2291"/>
      <c r="AM4" s="2291"/>
      <c r="AN4" s="2291"/>
      <c r="AO4" s="2291"/>
      <c r="AP4" s="2291"/>
      <c r="AQ4" s="2291"/>
      <c r="AR4" s="2291"/>
      <c r="AS4" s="2291"/>
      <c r="AT4" s="2291"/>
      <c r="AU4" s="2291"/>
      <c r="AV4" s="2291"/>
      <c r="AW4" s="2291"/>
      <c r="AX4" s="2291"/>
      <c r="AY4" s="2291"/>
      <c r="AZ4" s="2291"/>
      <c r="BA4" s="2291"/>
      <c r="BB4" s="2291"/>
      <c r="BC4" s="2291"/>
      <c r="BD4" s="2291"/>
      <c r="BE4" s="2291"/>
      <c r="BF4" s="2291"/>
      <c r="BG4" s="2291"/>
      <c r="BH4" s="2291"/>
      <c r="BI4" s="2291"/>
      <c r="BJ4" s="2291"/>
    </row>
    <row r="5" spans="1:62" ht="22.5" x14ac:dyDescent="0.2">
      <c r="A5" s="2291" t="s">
        <v>2017</v>
      </c>
      <c r="B5" s="2291"/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1"/>
      <c r="AN5" s="2291"/>
      <c r="AO5" s="2291"/>
      <c r="AP5" s="2291"/>
      <c r="AQ5" s="2291"/>
      <c r="AR5" s="2291"/>
      <c r="AS5" s="2291"/>
      <c r="AT5" s="2291"/>
      <c r="AU5" s="2291"/>
      <c r="AV5" s="2291"/>
      <c r="AW5" s="2291"/>
      <c r="AX5" s="2291"/>
      <c r="AY5" s="2291"/>
      <c r="AZ5" s="2291"/>
      <c r="BA5" s="2291"/>
      <c r="BB5" s="2291"/>
      <c r="BC5" s="2291"/>
      <c r="BD5" s="2291"/>
      <c r="BE5" s="2291"/>
      <c r="BF5" s="2291"/>
      <c r="BG5" s="2291"/>
      <c r="BH5" s="2291"/>
      <c r="BI5" s="2291"/>
      <c r="BJ5" s="2291"/>
    </row>
    <row r="6" spans="1:62" ht="19.5" customHeight="1" x14ac:dyDescent="0.2">
      <c r="A6" s="2292" t="s">
        <v>3</v>
      </c>
      <c r="B6" s="2292" t="s">
        <v>28</v>
      </c>
      <c r="C6" s="2295" t="s">
        <v>835</v>
      </c>
      <c r="D6" s="2298" t="s">
        <v>836</v>
      </c>
      <c r="E6" s="1617"/>
      <c r="F6" s="2299" t="s">
        <v>837</v>
      </c>
      <c r="G6" s="1618"/>
      <c r="H6" s="2299" t="s">
        <v>838</v>
      </c>
      <c r="I6" s="2300" t="s">
        <v>839</v>
      </c>
      <c r="J6" s="2301" t="s">
        <v>2444</v>
      </c>
      <c r="K6" s="2276" t="s">
        <v>1885</v>
      </c>
      <c r="L6" s="2276"/>
      <c r="M6" s="2276"/>
      <c r="N6" s="2270" t="s">
        <v>1886</v>
      </c>
      <c r="O6" s="2274"/>
      <c r="P6" s="2274"/>
      <c r="Q6" s="2274"/>
      <c r="R6" s="2270" t="s">
        <v>1887</v>
      </c>
      <c r="S6" s="2274"/>
      <c r="T6" s="2274"/>
      <c r="U6" s="2274"/>
      <c r="V6" s="2274"/>
      <c r="W6" s="2270" t="s">
        <v>1888</v>
      </c>
      <c r="X6" s="2274"/>
      <c r="Y6" s="2274"/>
      <c r="Z6" s="2274"/>
      <c r="AA6" s="2270" t="s">
        <v>1889</v>
      </c>
      <c r="AB6" s="2274"/>
      <c r="AC6" s="2274"/>
      <c r="AD6" s="2274"/>
      <c r="AE6" s="2274"/>
      <c r="AF6" s="2270" t="s">
        <v>1890</v>
      </c>
      <c r="AG6" s="2270"/>
      <c r="AH6" s="2270"/>
      <c r="AI6" s="2270"/>
      <c r="AJ6" s="2270" t="s">
        <v>1891</v>
      </c>
      <c r="AK6" s="2274"/>
      <c r="AL6" s="2274"/>
      <c r="AM6" s="2274"/>
      <c r="AN6" s="2270" t="s">
        <v>1892</v>
      </c>
      <c r="AO6" s="2274"/>
      <c r="AP6" s="2274"/>
      <c r="AQ6" s="2274"/>
      <c r="AR6" s="2274"/>
      <c r="AS6" s="2270" t="s">
        <v>1893</v>
      </c>
      <c r="AT6" s="2274"/>
      <c r="AU6" s="2274"/>
      <c r="AV6" s="2274"/>
      <c r="AW6" s="2270" t="s">
        <v>1894</v>
      </c>
      <c r="AX6" s="2270"/>
      <c r="AY6" s="2270"/>
      <c r="AZ6" s="2270"/>
      <c r="BA6" s="2270" t="s">
        <v>1895</v>
      </c>
      <c r="BB6" s="2270"/>
      <c r="BC6" s="2270"/>
      <c r="BD6" s="2270"/>
      <c r="BE6" s="2270"/>
      <c r="BF6" s="2270" t="s">
        <v>1896</v>
      </c>
      <c r="BG6" s="2270"/>
      <c r="BH6" s="2270"/>
      <c r="BI6" s="2270"/>
      <c r="BJ6" s="944" t="s">
        <v>1882</v>
      </c>
    </row>
    <row r="7" spans="1:62" ht="19.5" customHeight="1" x14ac:dyDescent="0.2">
      <c r="A7" s="2293"/>
      <c r="B7" s="2293"/>
      <c r="C7" s="2296"/>
      <c r="D7" s="2296"/>
      <c r="E7" s="1615"/>
      <c r="F7" s="2299"/>
      <c r="G7" s="1618"/>
      <c r="H7" s="2299"/>
      <c r="I7" s="2299"/>
      <c r="J7" s="2302"/>
      <c r="K7" s="945">
        <v>1</v>
      </c>
      <c r="L7" s="945">
        <v>2</v>
      </c>
      <c r="M7" s="945">
        <v>3</v>
      </c>
      <c r="N7" s="945">
        <v>4</v>
      </c>
      <c r="O7" s="945">
        <v>5</v>
      </c>
      <c r="P7" s="945">
        <v>6</v>
      </c>
      <c r="Q7" s="945">
        <v>7</v>
      </c>
      <c r="R7" s="945">
        <v>8</v>
      </c>
      <c r="S7" s="945">
        <v>9</v>
      </c>
      <c r="T7" s="945">
        <v>10</v>
      </c>
      <c r="U7" s="945">
        <v>11</v>
      </c>
      <c r="V7" s="945">
        <v>12</v>
      </c>
      <c r="W7" s="945">
        <v>13</v>
      </c>
      <c r="X7" s="945">
        <v>14</v>
      </c>
      <c r="Y7" s="945">
        <v>15</v>
      </c>
      <c r="Z7" s="945">
        <v>16</v>
      </c>
      <c r="AA7" s="945">
        <v>17</v>
      </c>
      <c r="AB7" s="945">
        <v>18</v>
      </c>
      <c r="AC7" s="945">
        <v>19</v>
      </c>
      <c r="AD7" s="945">
        <v>20</v>
      </c>
      <c r="AE7" s="945">
        <v>21</v>
      </c>
      <c r="AF7" s="945">
        <v>22</v>
      </c>
      <c r="AG7" s="945">
        <v>23</v>
      </c>
      <c r="AH7" s="945">
        <v>24</v>
      </c>
      <c r="AI7" s="945">
        <v>25</v>
      </c>
      <c r="AJ7" s="945">
        <v>26</v>
      </c>
      <c r="AK7" s="945">
        <v>27</v>
      </c>
      <c r="AL7" s="945">
        <v>28</v>
      </c>
      <c r="AM7" s="945">
        <v>29</v>
      </c>
      <c r="AN7" s="945">
        <v>30</v>
      </c>
      <c r="AO7" s="945">
        <v>31</v>
      </c>
      <c r="AP7" s="945">
        <v>32</v>
      </c>
      <c r="AQ7" s="945">
        <v>33</v>
      </c>
      <c r="AR7" s="945">
        <v>34</v>
      </c>
      <c r="AS7" s="945">
        <v>35</v>
      </c>
      <c r="AT7" s="945">
        <v>36</v>
      </c>
      <c r="AU7" s="945">
        <v>37</v>
      </c>
      <c r="AV7" s="945">
        <v>38</v>
      </c>
      <c r="AW7" s="945">
        <v>39</v>
      </c>
      <c r="AX7" s="945">
        <v>40</v>
      </c>
      <c r="AY7" s="945">
        <v>41</v>
      </c>
      <c r="AZ7" s="945">
        <v>42</v>
      </c>
      <c r="BA7" s="945">
        <v>43</v>
      </c>
      <c r="BB7" s="945">
        <v>44</v>
      </c>
      <c r="BC7" s="945">
        <v>45</v>
      </c>
      <c r="BD7" s="945">
        <v>46</v>
      </c>
      <c r="BE7" s="945">
        <v>47</v>
      </c>
      <c r="BF7" s="945">
        <v>48</v>
      </c>
      <c r="BG7" s="945">
        <v>49</v>
      </c>
      <c r="BH7" s="945">
        <v>50</v>
      </c>
      <c r="BI7" s="945">
        <v>51</v>
      </c>
      <c r="BJ7" s="945">
        <v>52</v>
      </c>
    </row>
    <row r="8" spans="1:62" ht="19.5" customHeight="1" x14ac:dyDescent="0.2">
      <c r="A8" s="2293"/>
      <c r="B8" s="2293"/>
      <c r="C8" s="2296"/>
      <c r="D8" s="2296"/>
      <c r="E8" s="1615"/>
      <c r="F8" s="2299"/>
      <c r="G8" s="1618"/>
      <c r="H8" s="2299"/>
      <c r="I8" s="2299"/>
      <c r="J8" s="2302"/>
      <c r="K8" s="2">
        <v>7</v>
      </c>
      <c r="L8" s="2">
        <v>14</v>
      </c>
      <c r="M8" s="2">
        <v>21</v>
      </c>
      <c r="N8" s="2">
        <v>28</v>
      </c>
      <c r="O8" s="2">
        <v>4</v>
      </c>
      <c r="P8" s="2">
        <v>11</v>
      </c>
      <c r="Q8" s="2">
        <v>18</v>
      </c>
      <c r="R8" s="2">
        <v>25</v>
      </c>
      <c r="S8" s="2">
        <v>2</v>
      </c>
      <c r="T8" s="2">
        <v>9</v>
      </c>
      <c r="U8" s="2">
        <v>16</v>
      </c>
      <c r="V8" s="2">
        <v>23</v>
      </c>
      <c r="W8" s="2">
        <v>30</v>
      </c>
      <c r="X8" s="2">
        <v>6</v>
      </c>
      <c r="Y8" s="2">
        <v>13</v>
      </c>
      <c r="Z8" s="2">
        <v>20</v>
      </c>
      <c r="AA8" s="2">
        <v>27</v>
      </c>
      <c r="AB8" s="2">
        <v>4</v>
      </c>
      <c r="AC8" s="2">
        <v>11</v>
      </c>
      <c r="AD8" s="2">
        <v>18</v>
      </c>
      <c r="AE8" s="2">
        <v>25</v>
      </c>
      <c r="AF8" s="2">
        <v>1</v>
      </c>
      <c r="AG8" s="2">
        <v>8</v>
      </c>
      <c r="AH8" s="2">
        <v>15</v>
      </c>
      <c r="AI8" s="2">
        <v>22</v>
      </c>
      <c r="AJ8" s="2">
        <v>29</v>
      </c>
      <c r="AK8" s="9">
        <v>5</v>
      </c>
      <c r="AL8" s="9">
        <v>12</v>
      </c>
      <c r="AM8" s="2">
        <v>19</v>
      </c>
      <c r="AN8" s="2">
        <v>26</v>
      </c>
      <c r="AO8" s="2">
        <v>4</v>
      </c>
      <c r="AP8" s="2">
        <v>11</v>
      </c>
      <c r="AQ8" s="2">
        <v>18</v>
      </c>
      <c r="AR8" s="2">
        <v>25</v>
      </c>
      <c r="AS8" s="2">
        <v>1</v>
      </c>
      <c r="AT8" s="2">
        <v>8</v>
      </c>
      <c r="AU8" s="2">
        <v>15</v>
      </c>
      <c r="AV8" s="2">
        <v>22</v>
      </c>
      <c r="AW8" s="2">
        <v>29</v>
      </c>
      <c r="AX8" s="2">
        <v>6</v>
      </c>
      <c r="AY8" s="2">
        <v>13</v>
      </c>
      <c r="AZ8" s="2">
        <v>20</v>
      </c>
      <c r="BA8" s="2">
        <v>27</v>
      </c>
      <c r="BB8" s="2">
        <v>3</v>
      </c>
      <c r="BC8" s="2">
        <v>10</v>
      </c>
      <c r="BD8" s="2">
        <v>17</v>
      </c>
      <c r="BE8" s="9">
        <v>24</v>
      </c>
      <c r="BF8" s="9">
        <v>1</v>
      </c>
      <c r="BG8" s="9">
        <v>8</v>
      </c>
      <c r="BH8" s="9">
        <v>15</v>
      </c>
      <c r="BI8" s="9">
        <v>22</v>
      </c>
      <c r="BJ8" s="9">
        <v>29</v>
      </c>
    </row>
    <row r="9" spans="1:62" ht="19.5" customHeight="1" x14ac:dyDescent="0.2">
      <c r="A9" s="2294"/>
      <c r="B9" s="2294"/>
      <c r="C9" s="2297"/>
      <c r="D9" s="2297"/>
      <c r="E9" s="1616"/>
      <c r="F9" s="2299"/>
      <c r="G9" s="1618"/>
      <c r="H9" s="2299"/>
      <c r="I9" s="2299"/>
      <c r="J9" s="2303"/>
      <c r="K9" s="891">
        <v>13</v>
      </c>
      <c r="L9" s="891">
        <v>20</v>
      </c>
      <c r="M9" s="891">
        <v>27</v>
      </c>
      <c r="N9" s="891">
        <v>3</v>
      </c>
      <c r="O9" s="891">
        <v>10</v>
      </c>
      <c r="P9" s="891">
        <v>17</v>
      </c>
      <c r="Q9" s="891">
        <v>24</v>
      </c>
      <c r="R9" s="891">
        <v>1</v>
      </c>
      <c r="S9" s="891">
        <v>8</v>
      </c>
      <c r="T9" s="891">
        <v>15</v>
      </c>
      <c r="U9" s="891">
        <v>22</v>
      </c>
      <c r="V9" s="891">
        <v>29</v>
      </c>
      <c r="W9" s="891">
        <v>5</v>
      </c>
      <c r="X9" s="891">
        <v>12</v>
      </c>
      <c r="Y9" s="891">
        <v>19</v>
      </c>
      <c r="Z9" s="891">
        <v>26</v>
      </c>
      <c r="AA9" s="891">
        <v>3</v>
      </c>
      <c r="AB9" s="891">
        <v>10</v>
      </c>
      <c r="AC9" s="891">
        <v>17</v>
      </c>
      <c r="AD9" s="891">
        <v>24</v>
      </c>
      <c r="AE9" s="891">
        <v>31</v>
      </c>
      <c r="AF9" s="891">
        <v>7</v>
      </c>
      <c r="AG9" s="891">
        <v>14</v>
      </c>
      <c r="AH9" s="891">
        <v>21</v>
      </c>
      <c r="AI9" s="891">
        <v>28</v>
      </c>
      <c r="AJ9" s="946">
        <v>4</v>
      </c>
      <c r="AK9" s="886">
        <v>11</v>
      </c>
      <c r="AL9" s="886">
        <v>18</v>
      </c>
      <c r="AM9" s="891">
        <v>25</v>
      </c>
      <c r="AN9" s="891">
        <v>3</v>
      </c>
      <c r="AO9" s="891">
        <v>10</v>
      </c>
      <c r="AP9" s="891">
        <v>17</v>
      </c>
      <c r="AQ9" s="891">
        <v>24</v>
      </c>
      <c r="AR9" s="891">
        <v>31</v>
      </c>
      <c r="AS9" s="891">
        <v>7</v>
      </c>
      <c r="AT9" s="891">
        <v>14</v>
      </c>
      <c r="AU9" s="891">
        <v>21</v>
      </c>
      <c r="AV9" s="891">
        <v>28</v>
      </c>
      <c r="AW9" s="891">
        <v>5</v>
      </c>
      <c r="AX9" s="891">
        <v>12</v>
      </c>
      <c r="AY9" s="891">
        <v>19</v>
      </c>
      <c r="AZ9" s="891">
        <v>26</v>
      </c>
      <c r="BA9" s="891">
        <v>2</v>
      </c>
      <c r="BB9" s="891">
        <v>9</v>
      </c>
      <c r="BC9" s="891">
        <v>16</v>
      </c>
      <c r="BD9" s="891">
        <v>23</v>
      </c>
      <c r="BE9" s="886">
        <v>30</v>
      </c>
      <c r="BF9" s="886">
        <v>7</v>
      </c>
      <c r="BG9" s="886">
        <v>14</v>
      </c>
      <c r="BH9" s="886">
        <v>21</v>
      </c>
      <c r="BI9" s="886">
        <v>28</v>
      </c>
      <c r="BJ9" s="886">
        <v>4</v>
      </c>
    </row>
    <row r="10" spans="1:62" ht="17.25" customHeight="1" x14ac:dyDescent="0.25">
      <c r="A10" s="1043">
        <v>1</v>
      </c>
      <c r="B10" s="1044" t="s">
        <v>2018</v>
      </c>
      <c r="C10" s="1625" t="s">
        <v>273</v>
      </c>
      <c r="D10" s="1624" t="s">
        <v>918</v>
      </c>
      <c r="E10" s="1624"/>
      <c r="F10" s="1625">
        <v>60</v>
      </c>
      <c r="G10" s="1709"/>
      <c r="H10" s="1047" t="s">
        <v>953</v>
      </c>
      <c r="I10" s="1048" t="s">
        <v>33</v>
      </c>
      <c r="J10" s="1048"/>
      <c r="K10" s="1049"/>
      <c r="L10" s="1049"/>
      <c r="M10" s="1049"/>
      <c r="N10" s="1049"/>
      <c r="O10" s="1049"/>
      <c r="P10" s="1050"/>
      <c r="Q10" s="1050"/>
      <c r="R10" s="1049">
        <v>20</v>
      </c>
      <c r="S10" s="1049">
        <v>20</v>
      </c>
      <c r="T10" s="1049">
        <v>20</v>
      </c>
      <c r="U10" s="1049"/>
      <c r="V10" s="1049"/>
      <c r="W10" s="1050"/>
      <c r="X10" s="1050"/>
      <c r="Y10" s="1050"/>
      <c r="Z10" s="1049"/>
      <c r="AA10" s="1049"/>
      <c r="AB10" s="1051"/>
      <c r="AC10" s="1051"/>
      <c r="AD10" s="1051"/>
      <c r="AE10" s="1049"/>
      <c r="AF10" s="1049"/>
      <c r="AG10" s="1049"/>
      <c r="AH10" s="1049"/>
      <c r="AI10" s="1049"/>
      <c r="AJ10" s="1049"/>
      <c r="AK10" s="1678"/>
      <c r="AL10" s="1678"/>
      <c r="AM10" s="1049"/>
      <c r="AN10" s="1049"/>
      <c r="AO10" s="1049"/>
      <c r="AP10" s="1049"/>
      <c r="AQ10" s="1049"/>
      <c r="AR10" s="1049"/>
      <c r="AS10" s="1049"/>
      <c r="AT10" s="1049"/>
      <c r="AU10" s="1049"/>
      <c r="AV10" s="1049"/>
      <c r="AW10" s="1049"/>
      <c r="AX10" s="1049"/>
      <c r="AY10" s="1049"/>
      <c r="AZ10" s="1049"/>
      <c r="BA10" s="1049"/>
      <c r="BB10" s="1049"/>
      <c r="BC10" s="1049"/>
      <c r="BD10" s="1683"/>
      <c r="BE10" s="1700"/>
      <c r="BF10" s="1678"/>
      <c r="BG10" s="1678"/>
      <c r="BH10" s="1678"/>
      <c r="BI10" s="1678"/>
      <c r="BJ10" s="1678"/>
    </row>
    <row r="11" spans="1:62" ht="17.25" customHeight="1" x14ac:dyDescent="0.25">
      <c r="A11" s="1052"/>
      <c r="B11" s="1053"/>
      <c r="C11" s="1625" t="s">
        <v>285</v>
      </c>
      <c r="D11" s="1624" t="s">
        <v>1007</v>
      </c>
      <c r="E11" s="1624"/>
      <c r="F11" s="1625">
        <v>60</v>
      </c>
      <c r="G11" s="1709"/>
      <c r="H11" s="1047" t="s">
        <v>316</v>
      </c>
      <c r="I11" s="1048" t="s">
        <v>111</v>
      </c>
      <c r="J11" s="1048"/>
      <c r="K11" s="1049"/>
      <c r="L11" s="1049"/>
      <c r="M11" s="1049"/>
      <c r="N11" s="1049"/>
      <c r="O11" s="1049"/>
      <c r="P11" s="1050"/>
      <c r="Q11" s="1050"/>
      <c r="R11" s="1049"/>
      <c r="S11" s="1049"/>
      <c r="T11" s="1049"/>
      <c r="U11" s="1049">
        <v>20</v>
      </c>
      <c r="V11" s="1049">
        <v>20</v>
      </c>
      <c r="W11" s="1050">
        <v>20</v>
      </c>
      <c r="X11" s="1050"/>
      <c r="Y11" s="1050"/>
      <c r="Z11" s="1049"/>
      <c r="AA11" s="1049"/>
      <c r="AB11" s="1051"/>
      <c r="AC11" s="1051"/>
      <c r="AD11" s="1051"/>
      <c r="AE11" s="1049"/>
      <c r="AF11" s="1049"/>
      <c r="AG11" s="1049"/>
      <c r="AH11" s="1049"/>
      <c r="AI11" s="1049"/>
      <c r="AJ11" s="1049"/>
      <c r="AK11" s="1678"/>
      <c r="AL11" s="1678"/>
      <c r="AM11" s="1049"/>
      <c r="AN11" s="1049"/>
      <c r="AO11" s="1049"/>
      <c r="AP11" s="1049"/>
      <c r="AQ11" s="1049"/>
      <c r="AR11" s="1049"/>
      <c r="AS11" s="1049"/>
      <c r="AT11" s="1049"/>
      <c r="AU11" s="1049"/>
      <c r="AV11" s="1049"/>
      <c r="AW11" s="1049"/>
      <c r="AX11" s="1049"/>
      <c r="AY11" s="1049"/>
      <c r="AZ11" s="1049"/>
      <c r="BA11" s="1049"/>
      <c r="BB11" s="1049"/>
      <c r="BC11" s="1049"/>
      <c r="BD11" s="1683"/>
      <c r="BE11" s="1700"/>
      <c r="BF11" s="1678"/>
      <c r="BG11" s="1678"/>
      <c r="BH11" s="1678"/>
      <c r="BI11" s="1678"/>
      <c r="BJ11" s="1678"/>
    </row>
    <row r="12" spans="1:62" ht="17.25" customHeight="1" x14ac:dyDescent="0.25">
      <c r="A12" s="1052"/>
      <c r="B12" s="1053"/>
      <c r="C12" s="1625" t="s">
        <v>1238</v>
      </c>
      <c r="D12" s="1626" t="s">
        <v>2019</v>
      </c>
      <c r="E12" s="1626"/>
      <c r="F12" s="1627">
        <v>28</v>
      </c>
      <c r="G12" s="1710"/>
      <c r="H12" s="1047" t="s">
        <v>2020</v>
      </c>
      <c r="I12" s="1048" t="s">
        <v>64</v>
      </c>
      <c r="J12" s="1048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>
        <v>28</v>
      </c>
      <c r="Y12" s="1049"/>
      <c r="Z12" s="1049"/>
      <c r="AA12" s="1049"/>
      <c r="AB12" s="1050"/>
      <c r="AC12" s="1051"/>
      <c r="AD12" s="1051"/>
      <c r="AE12" s="1049"/>
      <c r="AF12" s="1049"/>
      <c r="AG12" s="1049"/>
      <c r="AH12" s="1049"/>
      <c r="AI12" s="1049"/>
      <c r="AJ12" s="1049"/>
      <c r="AK12" s="1678"/>
      <c r="AL12" s="1678"/>
      <c r="AM12" s="1049"/>
      <c r="AN12" s="1049"/>
      <c r="AO12" s="1049"/>
      <c r="AP12" s="1049"/>
      <c r="AQ12" s="1049"/>
      <c r="AR12" s="1049"/>
      <c r="AS12" s="1049"/>
      <c r="AT12" s="1049"/>
      <c r="AU12" s="1049"/>
      <c r="AV12" s="1049"/>
      <c r="AW12" s="1049"/>
      <c r="AX12" s="1049"/>
      <c r="AY12" s="1049"/>
      <c r="AZ12" s="1049"/>
      <c r="BA12" s="1049"/>
      <c r="BB12" s="1049"/>
      <c r="BC12" s="1049"/>
      <c r="BD12" s="1683"/>
      <c r="BE12" s="1700"/>
      <c r="BF12" s="1678"/>
      <c r="BG12" s="1678"/>
      <c r="BH12" s="1678"/>
      <c r="BI12" s="1678"/>
      <c r="BJ12" s="1678"/>
    </row>
    <row r="13" spans="1:62" ht="17.25" customHeight="1" x14ac:dyDescent="0.25">
      <c r="A13" s="1052"/>
      <c r="B13" s="1053"/>
      <c r="C13" s="1625" t="s">
        <v>2021</v>
      </c>
      <c r="D13" s="1626" t="s">
        <v>2022</v>
      </c>
      <c r="E13" s="1626"/>
      <c r="F13" s="1628">
        <v>60</v>
      </c>
      <c r="G13" s="1711"/>
      <c r="H13" s="1047" t="s">
        <v>2020</v>
      </c>
      <c r="I13" s="1048" t="s">
        <v>64</v>
      </c>
      <c r="J13" s="1048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>
        <v>20</v>
      </c>
      <c r="Z13" s="1049">
        <v>20</v>
      </c>
      <c r="AA13" s="1049">
        <v>20</v>
      </c>
      <c r="AB13" s="1050"/>
      <c r="AC13" s="1050"/>
      <c r="AD13" s="1050"/>
      <c r="AE13" s="1050"/>
      <c r="AF13" s="1050"/>
      <c r="AG13" s="1049"/>
      <c r="AH13" s="1049"/>
      <c r="AI13" s="1049"/>
      <c r="AJ13" s="1049"/>
      <c r="AK13" s="1678"/>
      <c r="AL13" s="1678"/>
      <c r="AM13" s="1049"/>
      <c r="AN13" s="1049"/>
      <c r="AO13" s="1049"/>
      <c r="AP13" s="1049"/>
      <c r="AQ13" s="1049"/>
      <c r="AR13" s="1049"/>
      <c r="AS13" s="1049"/>
      <c r="AT13" s="1049"/>
      <c r="AU13" s="1049"/>
      <c r="AV13" s="1049"/>
      <c r="AW13" s="1049"/>
      <c r="AX13" s="1049"/>
      <c r="AY13" s="1049"/>
      <c r="AZ13" s="1049"/>
      <c r="BA13" s="1049"/>
      <c r="BB13" s="1049"/>
      <c r="BC13" s="1049"/>
      <c r="BD13" s="1683"/>
      <c r="BE13" s="1700"/>
      <c r="BF13" s="1678"/>
      <c r="BG13" s="1678"/>
      <c r="BH13" s="1678"/>
      <c r="BI13" s="1678"/>
      <c r="BJ13" s="1678"/>
    </row>
    <row r="14" spans="1:62" ht="17.25" customHeight="1" x14ac:dyDescent="0.25">
      <c r="A14" s="1052"/>
      <c r="B14" s="1053"/>
      <c r="C14" s="1643" t="s">
        <v>1915</v>
      </c>
      <c r="D14" s="1629" t="s">
        <v>10</v>
      </c>
      <c r="E14" s="1629"/>
      <c r="F14" s="1630">
        <v>360</v>
      </c>
      <c r="G14" s="1712"/>
      <c r="H14" s="1047"/>
      <c r="I14" s="1048"/>
      <c r="J14" s="1048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50"/>
      <c r="X14" s="1050"/>
      <c r="Y14" s="1050"/>
      <c r="Z14" s="1050"/>
      <c r="AA14" s="1050"/>
      <c r="AB14" s="1050"/>
      <c r="AC14" s="1051"/>
      <c r="AD14" s="1051"/>
      <c r="AE14" s="1049"/>
      <c r="AF14" s="1049"/>
      <c r="AG14" s="1049"/>
      <c r="AH14" s="1049"/>
      <c r="AI14" s="1049"/>
      <c r="AJ14" s="1049"/>
      <c r="AK14" s="1678"/>
      <c r="AL14" s="1678"/>
      <c r="AM14" s="1049"/>
      <c r="AN14" s="1049"/>
      <c r="AO14" s="1049"/>
      <c r="AP14" s="1049"/>
      <c r="AQ14" s="1049"/>
      <c r="AR14" s="1049"/>
      <c r="AS14" s="1049"/>
      <c r="AT14" s="1049"/>
      <c r="AU14" s="1049"/>
      <c r="AV14" s="1049"/>
      <c r="AW14" s="1049"/>
      <c r="AX14" s="1049"/>
      <c r="AY14" s="1049"/>
      <c r="AZ14" s="1049"/>
      <c r="BA14" s="1049"/>
      <c r="BB14" s="1049"/>
      <c r="BC14" s="1049"/>
      <c r="BD14" s="1683"/>
      <c r="BE14" s="1700"/>
      <c r="BF14" s="1678"/>
      <c r="BG14" s="1678"/>
      <c r="BH14" s="1678"/>
      <c r="BI14" s="1678"/>
      <c r="BJ14" s="1678"/>
    </row>
    <row r="15" spans="1:62" s="1064" customFormat="1" ht="17.25" customHeight="1" x14ac:dyDescent="0.2">
      <c r="A15" s="1058"/>
      <c r="B15" s="1059" t="s">
        <v>1771</v>
      </c>
      <c r="C15" s="1631"/>
      <c r="D15" s="1631" t="s">
        <v>843</v>
      </c>
      <c r="E15" s="1631"/>
      <c r="F15" s="1631">
        <f>SUM(F10:F14)</f>
        <v>568</v>
      </c>
      <c r="G15" s="1631"/>
      <c r="H15" s="1060"/>
      <c r="I15" s="1061"/>
      <c r="J15" s="1061"/>
      <c r="K15" s="1062"/>
      <c r="L15" s="1063">
        <f t="shared" ref="L15:BJ15" si="0">SUM(L10:L14)</f>
        <v>0</v>
      </c>
      <c r="M15" s="1063">
        <f t="shared" si="0"/>
        <v>0</v>
      </c>
      <c r="N15" s="1063">
        <f t="shared" si="0"/>
        <v>0</v>
      </c>
      <c r="O15" s="1063">
        <f t="shared" si="0"/>
        <v>0</v>
      </c>
      <c r="P15" s="1063">
        <f t="shared" si="0"/>
        <v>0</v>
      </c>
      <c r="Q15" s="1063">
        <f t="shared" si="0"/>
        <v>0</v>
      </c>
      <c r="R15" s="1063">
        <f t="shared" si="0"/>
        <v>20</v>
      </c>
      <c r="S15" s="1063">
        <f t="shared" si="0"/>
        <v>20</v>
      </c>
      <c r="T15" s="1063">
        <f t="shared" si="0"/>
        <v>20</v>
      </c>
      <c r="U15" s="1063">
        <f t="shared" si="0"/>
        <v>20</v>
      </c>
      <c r="V15" s="1063">
        <f t="shared" si="0"/>
        <v>20</v>
      </c>
      <c r="W15" s="1063">
        <f t="shared" si="0"/>
        <v>20</v>
      </c>
      <c r="X15" s="1063">
        <f t="shared" si="0"/>
        <v>28</v>
      </c>
      <c r="Y15" s="1063">
        <f t="shared" si="0"/>
        <v>20</v>
      </c>
      <c r="Z15" s="1063">
        <f t="shared" si="0"/>
        <v>20</v>
      </c>
      <c r="AA15" s="1063">
        <f t="shared" si="0"/>
        <v>20</v>
      </c>
      <c r="AB15" s="1063">
        <f t="shared" si="0"/>
        <v>0</v>
      </c>
      <c r="AC15" s="1063">
        <f t="shared" si="0"/>
        <v>0</v>
      </c>
      <c r="AD15" s="1063">
        <f t="shared" si="0"/>
        <v>0</v>
      </c>
      <c r="AE15" s="1063">
        <f t="shared" si="0"/>
        <v>0</v>
      </c>
      <c r="AF15" s="1063">
        <f t="shared" si="0"/>
        <v>0</v>
      </c>
      <c r="AG15" s="1063">
        <f t="shared" si="0"/>
        <v>0</v>
      </c>
      <c r="AH15" s="1063">
        <f t="shared" si="0"/>
        <v>0</v>
      </c>
      <c r="AI15" s="1063">
        <f t="shared" si="0"/>
        <v>0</v>
      </c>
      <c r="AJ15" s="1063">
        <f t="shared" si="0"/>
        <v>0</v>
      </c>
      <c r="AK15" s="1679">
        <f t="shared" si="0"/>
        <v>0</v>
      </c>
      <c r="AL15" s="1679">
        <f t="shared" si="0"/>
        <v>0</v>
      </c>
      <c r="AM15" s="1677">
        <f t="shared" si="0"/>
        <v>0</v>
      </c>
      <c r="AN15" s="1063">
        <f t="shared" si="0"/>
        <v>0</v>
      </c>
      <c r="AO15" s="1063">
        <f t="shared" si="0"/>
        <v>0</v>
      </c>
      <c r="AP15" s="1063">
        <f t="shared" si="0"/>
        <v>0</v>
      </c>
      <c r="AQ15" s="1063">
        <f t="shared" si="0"/>
        <v>0</v>
      </c>
      <c r="AR15" s="1063">
        <f t="shared" si="0"/>
        <v>0</v>
      </c>
      <c r="AS15" s="1063">
        <f t="shared" si="0"/>
        <v>0</v>
      </c>
      <c r="AT15" s="1063">
        <f t="shared" si="0"/>
        <v>0</v>
      </c>
      <c r="AU15" s="1063">
        <f t="shared" si="0"/>
        <v>0</v>
      </c>
      <c r="AV15" s="1063">
        <f t="shared" si="0"/>
        <v>0</v>
      </c>
      <c r="AW15" s="1063">
        <f t="shared" si="0"/>
        <v>0</v>
      </c>
      <c r="AX15" s="1063">
        <f t="shared" si="0"/>
        <v>0</v>
      </c>
      <c r="AY15" s="1063">
        <f t="shared" si="0"/>
        <v>0</v>
      </c>
      <c r="AZ15" s="1063">
        <f t="shared" si="0"/>
        <v>0</v>
      </c>
      <c r="BA15" s="1063">
        <f t="shared" si="0"/>
        <v>0</v>
      </c>
      <c r="BB15" s="1063">
        <f t="shared" si="0"/>
        <v>0</v>
      </c>
      <c r="BC15" s="1063">
        <f t="shared" si="0"/>
        <v>0</v>
      </c>
      <c r="BD15" s="1684">
        <f t="shared" si="0"/>
        <v>0</v>
      </c>
      <c r="BE15" s="1699">
        <f t="shared" si="0"/>
        <v>0</v>
      </c>
      <c r="BF15" s="1063">
        <f t="shared" si="0"/>
        <v>0</v>
      </c>
      <c r="BG15" s="1063">
        <f t="shared" si="0"/>
        <v>0</v>
      </c>
      <c r="BH15" s="1063">
        <f t="shared" si="0"/>
        <v>0</v>
      </c>
      <c r="BI15" s="1063">
        <f t="shared" si="0"/>
        <v>0</v>
      </c>
      <c r="BJ15" s="1063">
        <f t="shared" si="0"/>
        <v>0</v>
      </c>
    </row>
    <row r="16" spans="1:62" ht="17.25" customHeight="1" x14ac:dyDescent="0.2">
      <c r="A16" s="471">
        <v>2</v>
      </c>
      <c r="B16" s="1065" t="s">
        <v>968</v>
      </c>
      <c r="C16" s="1632"/>
      <c r="D16" s="1633" t="s">
        <v>2</v>
      </c>
      <c r="E16" s="1706"/>
      <c r="F16" s="1634"/>
      <c r="G16" s="1634"/>
      <c r="H16" s="1067"/>
      <c r="I16" s="1067"/>
      <c r="J16" s="1067"/>
      <c r="K16" s="1048"/>
      <c r="L16" s="1048"/>
      <c r="M16" s="1048"/>
      <c r="N16" s="1051"/>
      <c r="O16" s="1051"/>
      <c r="P16" s="1051"/>
      <c r="Q16" s="1051"/>
      <c r="R16" s="1051"/>
      <c r="S16" s="1051"/>
      <c r="T16" s="1051"/>
      <c r="U16" s="1051"/>
      <c r="V16" s="1051"/>
      <c r="W16" s="1051"/>
      <c r="X16" s="1051"/>
      <c r="Y16" s="1051"/>
      <c r="Z16" s="1051"/>
      <c r="AA16" s="1051"/>
      <c r="AB16" s="1051"/>
      <c r="AC16" s="1068"/>
      <c r="AD16" s="1069"/>
      <c r="AE16" s="1069"/>
      <c r="AF16" s="1051"/>
      <c r="AG16" s="1051"/>
      <c r="AH16" s="1051"/>
      <c r="AI16" s="1051"/>
      <c r="AJ16" s="1051"/>
      <c r="AK16" s="1680"/>
      <c r="AL16" s="1680"/>
      <c r="AM16" s="1051"/>
      <c r="AN16" s="1051"/>
      <c r="AO16" s="1051"/>
      <c r="AP16" s="1051"/>
      <c r="AQ16" s="1051"/>
      <c r="AR16" s="1051"/>
      <c r="AS16" s="1051"/>
      <c r="AT16" s="1051"/>
      <c r="AU16" s="1051"/>
      <c r="AV16" s="1051"/>
      <c r="AW16" s="1051"/>
      <c r="AX16" s="1051"/>
      <c r="AY16" s="1051"/>
      <c r="AZ16" s="1051"/>
      <c r="BA16" s="1051"/>
      <c r="BB16" s="1051"/>
      <c r="BC16" s="1051"/>
      <c r="BD16" s="1685"/>
      <c r="BE16" s="1701"/>
      <c r="BF16" s="1678"/>
      <c r="BG16" s="1678"/>
      <c r="BH16" s="1678"/>
      <c r="BI16" s="1678"/>
      <c r="BJ16" s="1678"/>
    </row>
    <row r="17" spans="1:62" s="1064" customFormat="1" ht="17.25" customHeight="1" x14ac:dyDescent="0.2">
      <c r="A17" s="1058"/>
      <c r="B17" s="1059" t="s">
        <v>1769</v>
      </c>
      <c r="C17" s="1631"/>
      <c r="D17" s="1631" t="s">
        <v>843</v>
      </c>
      <c r="E17" s="1631"/>
      <c r="F17" s="1631">
        <f>SUM(F12:F16)</f>
        <v>1016</v>
      </c>
      <c r="G17" s="1631"/>
      <c r="H17" s="1060"/>
      <c r="I17" s="1061"/>
      <c r="J17" s="1061"/>
      <c r="K17" s="1062"/>
      <c r="L17" s="1063">
        <f t="shared" ref="L17:BJ17" si="1">SUM(L12:L16)</f>
        <v>0</v>
      </c>
      <c r="M17" s="1063">
        <f t="shared" si="1"/>
        <v>0</v>
      </c>
      <c r="N17" s="1063">
        <f t="shared" si="1"/>
        <v>0</v>
      </c>
      <c r="O17" s="1063">
        <f t="shared" si="1"/>
        <v>0</v>
      </c>
      <c r="P17" s="1063">
        <f t="shared" si="1"/>
        <v>0</v>
      </c>
      <c r="Q17" s="1063">
        <f t="shared" si="1"/>
        <v>0</v>
      </c>
      <c r="R17" s="1063">
        <f t="shared" si="1"/>
        <v>20</v>
      </c>
      <c r="S17" s="1063">
        <f t="shared" si="1"/>
        <v>20</v>
      </c>
      <c r="T17" s="1063">
        <f t="shared" si="1"/>
        <v>20</v>
      </c>
      <c r="U17" s="1063">
        <f t="shared" si="1"/>
        <v>20</v>
      </c>
      <c r="V17" s="1063">
        <f t="shared" si="1"/>
        <v>20</v>
      </c>
      <c r="W17" s="1063">
        <f t="shared" si="1"/>
        <v>20</v>
      </c>
      <c r="X17" s="1063">
        <f t="shared" si="1"/>
        <v>56</v>
      </c>
      <c r="Y17" s="1063">
        <f t="shared" si="1"/>
        <v>40</v>
      </c>
      <c r="Z17" s="1063">
        <f t="shared" si="1"/>
        <v>40</v>
      </c>
      <c r="AA17" s="1063">
        <f t="shared" si="1"/>
        <v>40</v>
      </c>
      <c r="AB17" s="1063">
        <f t="shared" si="1"/>
        <v>0</v>
      </c>
      <c r="AC17" s="1063">
        <f t="shared" si="1"/>
        <v>0</v>
      </c>
      <c r="AD17" s="1063">
        <f t="shared" si="1"/>
        <v>0</v>
      </c>
      <c r="AE17" s="1063">
        <f t="shared" si="1"/>
        <v>0</v>
      </c>
      <c r="AF17" s="1063">
        <f t="shared" si="1"/>
        <v>0</v>
      </c>
      <c r="AG17" s="1063">
        <f t="shared" si="1"/>
        <v>0</v>
      </c>
      <c r="AH17" s="1063">
        <f t="shared" si="1"/>
        <v>0</v>
      </c>
      <c r="AI17" s="1063">
        <f t="shared" si="1"/>
        <v>0</v>
      </c>
      <c r="AJ17" s="1063">
        <f t="shared" si="1"/>
        <v>0</v>
      </c>
      <c r="AK17" s="1679">
        <f t="shared" si="1"/>
        <v>0</v>
      </c>
      <c r="AL17" s="1679">
        <f t="shared" si="1"/>
        <v>0</v>
      </c>
      <c r="AM17" s="1677">
        <f t="shared" si="1"/>
        <v>0</v>
      </c>
      <c r="AN17" s="1063">
        <f t="shared" si="1"/>
        <v>0</v>
      </c>
      <c r="AO17" s="1063">
        <f t="shared" si="1"/>
        <v>0</v>
      </c>
      <c r="AP17" s="1063">
        <f t="shared" si="1"/>
        <v>0</v>
      </c>
      <c r="AQ17" s="1063">
        <f t="shared" si="1"/>
        <v>0</v>
      </c>
      <c r="AR17" s="1063">
        <f t="shared" si="1"/>
        <v>0</v>
      </c>
      <c r="AS17" s="1063">
        <f t="shared" si="1"/>
        <v>0</v>
      </c>
      <c r="AT17" s="1063">
        <f t="shared" si="1"/>
        <v>0</v>
      </c>
      <c r="AU17" s="1063">
        <f t="shared" si="1"/>
        <v>0</v>
      </c>
      <c r="AV17" s="1063">
        <f t="shared" si="1"/>
        <v>0</v>
      </c>
      <c r="AW17" s="1063">
        <f t="shared" si="1"/>
        <v>0</v>
      </c>
      <c r="AX17" s="1063">
        <f t="shared" si="1"/>
        <v>0</v>
      </c>
      <c r="AY17" s="1063">
        <f t="shared" si="1"/>
        <v>0</v>
      </c>
      <c r="AZ17" s="1063">
        <f t="shared" si="1"/>
        <v>0</v>
      </c>
      <c r="BA17" s="1063">
        <f t="shared" si="1"/>
        <v>0</v>
      </c>
      <c r="BB17" s="1063">
        <f t="shared" si="1"/>
        <v>0</v>
      </c>
      <c r="BC17" s="1063">
        <f t="shared" si="1"/>
        <v>0</v>
      </c>
      <c r="BD17" s="1684">
        <f t="shared" si="1"/>
        <v>0</v>
      </c>
      <c r="BE17" s="1699">
        <f t="shared" si="1"/>
        <v>0</v>
      </c>
      <c r="BF17" s="1063">
        <f t="shared" si="1"/>
        <v>0</v>
      </c>
      <c r="BG17" s="1063">
        <f t="shared" si="1"/>
        <v>0</v>
      </c>
      <c r="BH17" s="1063">
        <f t="shared" si="1"/>
        <v>0</v>
      </c>
      <c r="BI17" s="1063">
        <f t="shared" si="1"/>
        <v>0</v>
      </c>
      <c r="BJ17" s="1063">
        <f t="shared" si="1"/>
        <v>0</v>
      </c>
    </row>
    <row r="18" spans="1:62" ht="17.25" customHeight="1" x14ac:dyDescent="0.2">
      <c r="A18" s="206">
        <v>3</v>
      </c>
      <c r="B18" s="107" t="s">
        <v>972</v>
      </c>
      <c r="C18" s="1649" t="s">
        <v>155</v>
      </c>
      <c r="D18" s="1635" t="s">
        <v>149</v>
      </c>
      <c r="E18" s="1707"/>
      <c r="F18" s="1634">
        <v>30</v>
      </c>
      <c r="G18" s="1634"/>
      <c r="H18" s="1067" t="s">
        <v>329</v>
      </c>
      <c r="I18" s="1067" t="s">
        <v>416</v>
      </c>
      <c r="J18" s="1067"/>
      <c r="K18" s="1048"/>
      <c r="L18" s="119">
        <v>9</v>
      </c>
      <c r="M18" s="119">
        <v>9</v>
      </c>
      <c r="N18" s="920">
        <v>9</v>
      </c>
      <c r="O18" s="920">
        <v>3</v>
      </c>
      <c r="P18" s="1051"/>
      <c r="Q18" s="1070"/>
      <c r="R18" s="1068"/>
      <c r="S18" s="1068"/>
      <c r="T18" s="1068"/>
      <c r="U18" s="1068"/>
      <c r="V18" s="1071"/>
      <c r="W18" s="1071"/>
      <c r="X18" s="1071"/>
      <c r="Y18" s="1051"/>
      <c r="Z18" s="1051"/>
      <c r="AA18" s="1051"/>
      <c r="AB18" s="1051"/>
      <c r="AC18" s="1051"/>
      <c r="AD18" s="1051"/>
      <c r="AE18" s="1051"/>
      <c r="AF18" s="1051"/>
      <c r="AG18" s="1051"/>
      <c r="AH18" s="1051"/>
      <c r="AI18" s="1051"/>
      <c r="AJ18" s="1051"/>
      <c r="AK18" s="1680"/>
      <c r="AL18" s="1680"/>
      <c r="AM18" s="1051"/>
      <c r="AO18" s="1051"/>
      <c r="AP18" s="1051"/>
      <c r="AQ18" s="1051"/>
      <c r="AR18" s="1051"/>
      <c r="AS18" s="1051"/>
      <c r="AT18" s="1051"/>
      <c r="AU18" s="1051"/>
      <c r="AV18" s="1051"/>
      <c r="AW18" s="1051"/>
      <c r="AX18" s="1051"/>
      <c r="AY18" s="1051"/>
      <c r="AZ18" s="1051"/>
      <c r="BA18" s="1051"/>
      <c r="BB18" s="1051"/>
      <c r="BC18" s="1051"/>
      <c r="BD18" s="1685"/>
      <c r="BE18" s="1701"/>
      <c r="BF18" s="1678"/>
      <c r="BG18" s="1678"/>
      <c r="BH18" s="1678"/>
      <c r="BI18" s="1678"/>
      <c r="BJ18" s="1678"/>
    </row>
    <row r="19" spans="1:62" ht="17.25" customHeight="1" x14ac:dyDescent="0.2">
      <c r="A19" s="206"/>
      <c r="B19" s="107"/>
      <c r="C19" s="1636"/>
      <c r="D19" s="1637" t="s">
        <v>2</v>
      </c>
      <c r="E19" s="1708"/>
      <c r="F19" s="1634"/>
      <c r="G19" s="1634"/>
      <c r="H19" s="1067"/>
      <c r="I19" s="1067"/>
      <c r="J19" s="1067"/>
      <c r="K19" s="1048"/>
      <c r="L19" s="1048"/>
      <c r="M19" s="1048"/>
      <c r="N19" s="1051"/>
      <c r="O19" s="1051"/>
      <c r="P19" s="1051"/>
      <c r="Q19" s="1051"/>
      <c r="R19" s="1051"/>
      <c r="S19" s="1051"/>
      <c r="T19" s="1051"/>
      <c r="U19" s="1051"/>
      <c r="V19" s="1051"/>
      <c r="W19" s="1051"/>
      <c r="X19" s="1071"/>
      <c r="Y19" s="1071"/>
      <c r="Z19" s="1070"/>
      <c r="AA19" s="1071"/>
      <c r="AB19" s="1068"/>
      <c r="AC19" s="1068"/>
      <c r="AD19" s="1069"/>
      <c r="AE19" s="1069"/>
      <c r="AF19" s="1051"/>
      <c r="AG19" s="1051"/>
      <c r="AH19" s="1051"/>
      <c r="AI19" s="1051"/>
      <c r="AJ19" s="1051"/>
      <c r="AK19" s="1680"/>
      <c r="AL19" s="1680"/>
      <c r="AM19" s="1051"/>
      <c r="AN19" s="1051"/>
      <c r="AO19" s="1051"/>
      <c r="AP19" s="1051"/>
      <c r="AQ19" s="1051"/>
      <c r="AR19" s="1051"/>
      <c r="AS19" s="1051"/>
      <c r="AT19" s="1051"/>
      <c r="AU19" s="1051"/>
      <c r="AV19" s="1051"/>
      <c r="AW19" s="1051"/>
      <c r="AX19" s="1051"/>
      <c r="AY19" s="1051"/>
      <c r="AZ19" s="1051"/>
      <c r="BA19" s="1051"/>
      <c r="BB19" s="1051"/>
      <c r="BC19" s="1051"/>
      <c r="BD19" s="1685"/>
      <c r="BE19" s="1701"/>
      <c r="BF19" s="1678"/>
      <c r="BG19" s="1678"/>
      <c r="BH19" s="1678"/>
      <c r="BI19" s="1678"/>
      <c r="BJ19" s="1678"/>
    </row>
    <row r="20" spans="1:62" ht="17.25" customHeight="1" x14ac:dyDescent="0.2">
      <c r="A20" s="472"/>
      <c r="B20" s="1059" t="s">
        <v>1985</v>
      </c>
      <c r="C20" s="1638"/>
      <c r="D20" s="1638" t="s">
        <v>843</v>
      </c>
      <c r="E20" s="1638"/>
      <c r="F20" s="1638">
        <f t="shared" ref="F20:AJ20" si="2">SUM(F16:F19)</f>
        <v>1046</v>
      </c>
      <c r="G20" s="1638"/>
      <c r="H20" s="1072">
        <f t="shared" si="2"/>
        <v>0</v>
      </c>
      <c r="I20" s="1072">
        <f t="shared" si="2"/>
        <v>0</v>
      </c>
      <c r="J20" s="1072"/>
      <c r="K20" s="1072">
        <f t="shared" si="2"/>
        <v>0</v>
      </c>
      <c r="L20" s="1072">
        <f t="shared" si="2"/>
        <v>9</v>
      </c>
      <c r="M20" s="1072">
        <f t="shared" si="2"/>
        <v>9</v>
      </c>
      <c r="N20" s="1072">
        <f t="shared" si="2"/>
        <v>9</v>
      </c>
      <c r="O20" s="1072">
        <f t="shared" si="2"/>
        <v>3</v>
      </c>
      <c r="P20" s="1072">
        <f t="shared" si="2"/>
        <v>0</v>
      </c>
      <c r="Q20" s="1072">
        <f t="shared" si="2"/>
        <v>0</v>
      </c>
      <c r="R20" s="1072">
        <f t="shared" si="2"/>
        <v>20</v>
      </c>
      <c r="S20" s="1072">
        <f t="shared" si="2"/>
        <v>20</v>
      </c>
      <c r="T20" s="1072">
        <f t="shared" si="2"/>
        <v>20</v>
      </c>
      <c r="U20" s="1072">
        <f t="shared" si="2"/>
        <v>20</v>
      </c>
      <c r="V20" s="1072">
        <f t="shared" si="2"/>
        <v>20</v>
      </c>
      <c r="W20" s="1072">
        <f t="shared" si="2"/>
        <v>20</v>
      </c>
      <c r="X20" s="1072">
        <f t="shared" si="2"/>
        <v>56</v>
      </c>
      <c r="Y20" s="1072">
        <f t="shared" si="2"/>
        <v>40</v>
      </c>
      <c r="Z20" s="1072">
        <f t="shared" si="2"/>
        <v>40</v>
      </c>
      <c r="AA20" s="1072">
        <f t="shared" si="2"/>
        <v>40</v>
      </c>
      <c r="AB20" s="1072">
        <f t="shared" si="2"/>
        <v>0</v>
      </c>
      <c r="AC20" s="1072">
        <f t="shared" si="2"/>
        <v>0</v>
      </c>
      <c r="AD20" s="1072">
        <f t="shared" si="2"/>
        <v>0</v>
      </c>
      <c r="AE20" s="1072">
        <f t="shared" si="2"/>
        <v>0</v>
      </c>
      <c r="AF20" s="1072">
        <f t="shared" si="2"/>
        <v>0</v>
      </c>
      <c r="AG20" s="1072">
        <f t="shared" si="2"/>
        <v>0</v>
      </c>
      <c r="AH20" s="1072">
        <f t="shared" si="2"/>
        <v>0</v>
      </c>
      <c r="AI20" s="1072">
        <f t="shared" si="2"/>
        <v>0</v>
      </c>
      <c r="AJ20" s="1072">
        <f t="shared" si="2"/>
        <v>0</v>
      </c>
      <c r="AK20" s="1073"/>
      <c r="AL20" s="1073"/>
      <c r="AM20" s="1051"/>
      <c r="AN20" s="1073"/>
      <c r="AO20" s="1073"/>
      <c r="AP20" s="1073"/>
      <c r="AQ20" s="1073"/>
      <c r="AR20" s="1073"/>
      <c r="AS20" s="1073"/>
      <c r="AT20" s="1073"/>
      <c r="AU20" s="1073"/>
      <c r="AV20" s="1073"/>
      <c r="AW20" s="1073"/>
      <c r="AX20" s="1073"/>
      <c r="AY20" s="1073"/>
      <c r="AZ20" s="1073"/>
      <c r="BA20" s="1073"/>
      <c r="BB20" s="1073"/>
      <c r="BC20" s="1073"/>
      <c r="BD20" s="1686"/>
      <c r="BE20" s="1701"/>
      <c r="BF20" s="1678"/>
      <c r="BG20" s="1678"/>
      <c r="BH20" s="1678"/>
      <c r="BI20" s="1678"/>
      <c r="BJ20" s="1678"/>
    </row>
    <row r="21" spans="1:62" ht="17.25" customHeight="1" x14ac:dyDescent="0.2">
      <c r="A21" s="2247">
        <v>4</v>
      </c>
      <c r="B21" s="1065" t="s">
        <v>976</v>
      </c>
      <c r="C21" s="1625" t="s">
        <v>2023</v>
      </c>
      <c r="D21" s="1639" t="s">
        <v>2024</v>
      </c>
      <c r="E21" s="1639"/>
      <c r="F21" s="1640">
        <v>48</v>
      </c>
      <c r="G21" s="1713"/>
      <c r="H21" s="1067" t="s">
        <v>2025</v>
      </c>
      <c r="I21" s="1067" t="s">
        <v>42</v>
      </c>
      <c r="J21" s="1067"/>
      <c r="K21" s="1048">
        <v>24</v>
      </c>
      <c r="L21" s="1048">
        <v>24</v>
      </c>
      <c r="M21" s="1076"/>
      <c r="N21" s="1077"/>
      <c r="O21" s="1078"/>
      <c r="P21" s="1079"/>
      <c r="Q21" s="1051"/>
      <c r="R21" s="1051"/>
      <c r="S21" s="1051"/>
      <c r="T21" s="1051"/>
      <c r="U21" s="1051"/>
      <c r="V21" s="1051"/>
      <c r="W21" s="1051"/>
      <c r="X21" s="1051"/>
      <c r="Y21" s="1051"/>
      <c r="Z21" s="1051"/>
      <c r="AA21" s="1051"/>
      <c r="AB21" s="1051"/>
      <c r="AC21" s="1051"/>
      <c r="AD21" s="1051"/>
      <c r="AE21" s="1051"/>
      <c r="AF21" s="1051"/>
      <c r="AG21" s="1051"/>
      <c r="AH21" s="1051"/>
      <c r="AI21" s="1051"/>
      <c r="AJ21" s="1051"/>
      <c r="AK21" s="1680"/>
      <c r="AL21" s="1680"/>
      <c r="AM21" s="1051"/>
      <c r="AN21" s="1051"/>
      <c r="AO21" s="1051"/>
      <c r="AP21" s="1051"/>
      <c r="AQ21" s="1051"/>
      <c r="AR21" s="1051"/>
      <c r="AS21" s="1051"/>
      <c r="AT21" s="1051"/>
      <c r="AU21" s="1051"/>
      <c r="AV21" s="1051"/>
      <c r="AW21" s="1051"/>
      <c r="AX21" s="1051"/>
      <c r="AY21" s="1051"/>
      <c r="AZ21" s="1051"/>
      <c r="BA21" s="1051"/>
      <c r="BB21" s="1051"/>
      <c r="BC21" s="1051"/>
      <c r="BD21" s="1685"/>
      <c r="BE21" s="1701"/>
      <c r="BF21" s="1678"/>
      <c r="BG21" s="1678"/>
      <c r="BH21" s="1678"/>
      <c r="BI21" s="1678"/>
      <c r="BJ21" s="1678"/>
    </row>
    <row r="22" spans="1:62" ht="17.25" customHeight="1" x14ac:dyDescent="0.2">
      <c r="A22" s="2248"/>
      <c r="B22" s="1065"/>
      <c r="C22" s="1625" t="s">
        <v>2026</v>
      </c>
      <c r="D22" s="1639" t="s">
        <v>1798</v>
      </c>
      <c r="E22" s="1639"/>
      <c r="F22" s="1640">
        <v>48</v>
      </c>
      <c r="G22" s="1713"/>
      <c r="H22" s="1067" t="s">
        <v>2025</v>
      </c>
      <c r="I22" s="1067" t="s">
        <v>42</v>
      </c>
      <c r="J22" s="1067"/>
      <c r="K22" s="1048">
        <v>24</v>
      </c>
      <c r="L22" s="1048">
        <v>24</v>
      </c>
      <c r="M22" s="1076"/>
      <c r="N22" s="1077"/>
      <c r="O22" s="1078"/>
      <c r="P22" s="1079"/>
      <c r="Q22" s="1051"/>
      <c r="R22" s="1051"/>
      <c r="S22" s="1051"/>
      <c r="T22" s="1051"/>
      <c r="U22" s="1051"/>
      <c r="V22" s="1051"/>
      <c r="W22" s="1051"/>
      <c r="X22" s="1051"/>
      <c r="Y22" s="1051"/>
      <c r="Z22" s="1051"/>
      <c r="AA22" s="1051"/>
      <c r="AB22" s="1051"/>
      <c r="AC22" s="1051"/>
      <c r="AD22" s="1051"/>
      <c r="AE22" s="1051"/>
      <c r="AF22" s="1051"/>
      <c r="AG22" s="1051"/>
      <c r="AH22" s="1051"/>
      <c r="AI22" s="1051"/>
      <c r="AJ22" s="1051"/>
      <c r="AK22" s="1680"/>
      <c r="AL22" s="1680"/>
      <c r="AM22" s="1051"/>
      <c r="AN22" s="1051"/>
      <c r="AO22" s="1051"/>
      <c r="AP22" s="1051"/>
      <c r="AQ22" s="1051"/>
      <c r="AR22" s="1051"/>
      <c r="AS22" s="1051"/>
      <c r="AT22" s="1051"/>
      <c r="AU22" s="1051"/>
      <c r="AV22" s="1051"/>
      <c r="AW22" s="1051"/>
      <c r="AX22" s="1051"/>
      <c r="AY22" s="1051"/>
      <c r="AZ22" s="1051"/>
      <c r="BA22" s="1051"/>
      <c r="BB22" s="1051"/>
      <c r="BC22" s="1051"/>
      <c r="BD22" s="1685"/>
      <c r="BE22" s="1701"/>
      <c r="BF22" s="1678"/>
      <c r="BG22" s="1678"/>
      <c r="BH22" s="1678"/>
      <c r="BI22" s="1678"/>
      <c r="BJ22" s="1678"/>
    </row>
    <row r="23" spans="1:62" ht="17.25" customHeight="1" x14ac:dyDescent="0.2">
      <c r="A23" s="2248"/>
      <c r="B23" s="107"/>
      <c r="C23" s="1625" t="s">
        <v>2027</v>
      </c>
      <c r="D23" s="1639" t="s">
        <v>917</v>
      </c>
      <c r="E23" s="1639"/>
      <c r="F23" s="1625">
        <v>150</v>
      </c>
      <c r="G23" s="1709"/>
      <c r="H23" s="1067" t="s">
        <v>2028</v>
      </c>
      <c r="I23" s="1067" t="s">
        <v>35</v>
      </c>
      <c r="J23" s="1067"/>
      <c r="K23" s="1048"/>
      <c r="L23" s="1048"/>
      <c r="M23" s="1048">
        <v>24</v>
      </c>
      <c r="N23" s="1051">
        <v>24</v>
      </c>
      <c r="O23" s="1051">
        <v>24</v>
      </c>
      <c r="P23" s="1051">
        <v>24</v>
      </c>
      <c r="Q23" s="1051">
        <v>24</v>
      </c>
      <c r="R23" s="1051">
        <v>30</v>
      </c>
      <c r="S23" s="1051"/>
      <c r="T23" s="1051"/>
      <c r="U23" s="1051"/>
      <c r="V23" s="1051"/>
      <c r="W23" s="1051"/>
      <c r="X23" s="1051"/>
      <c r="Y23" s="1051"/>
      <c r="Z23" s="1051"/>
      <c r="AA23" s="1051"/>
      <c r="AB23" s="1051"/>
      <c r="AC23" s="1051"/>
      <c r="AD23" s="1051"/>
      <c r="AE23" s="1051"/>
      <c r="AF23" s="1051"/>
      <c r="AG23" s="1051"/>
      <c r="AH23" s="1051"/>
      <c r="AI23" s="1051"/>
      <c r="AJ23" s="1051"/>
      <c r="AK23" s="1680"/>
      <c r="AL23" s="1680"/>
      <c r="AM23" s="1051"/>
      <c r="AN23" s="1051"/>
      <c r="AO23" s="1051"/>
      <c r="AP23" s="1051"/>
      <c r="AQ23" s="1051"/>
      <c r="AR23" s="1051"/>
      <c r="AS23" s="1051"/>
      <c r="AT23" s="1051"/>
      <c r="AU23" s="1051"/>
      <c r="AV23" s="1051"/>
      <c r="AW23" s="1051"/>
      <c r="AX23" s="1051"/>
      <c r="AY23" s="1051"/>
      <c r="AZ23" s="1051"/>
      <c r="BA23" s="1051"/>
      <c r="BB23" s="1051"/>
      <c r="BC23" s="1051"/>
      <c r="BD23" s="1685"/>
      <c r="BE23" s="1701"/>
      <c r="BF23" s="1678"/>
      <c r="BG23" s="1678"/>
      <c r="BH23" s="1678"/>
      <c r="BI23" s="1678"/>
      <c r="BJ23" s="1678"/>
    </row>
    <row r="24" spans="1:62" ht="17.25" customHeight="1" x14ac:dyDescent="0.2">
      <c r="A24" s="2248"/>
      <c r="B24" s="107"/>
      <c r="C24" s="1625" t="s">
        <v>2029</v>
      </c>
      <c r="D24" s="1639" t="s">
        <v>917</v>
      </c>
      <c r="E24" s="1639"/>
      <c r="F24" s="1625">
        <v>150</v>
      </c>
      <c r="G24" s="1709"/>
      <c r="H24" s="1067" t="s">
        <v>2030</v>
      </c>
      <c r="I24" s="1067" t="s">
        <v>87</v>
      </c>
      <c r="J24" s="1067"/>
      <c r="K24" s="1048"/>
      <c r="L24" s="1048"/>
      <c r="M24" s="1048">
        <v>24</v>
      </c>
      <c r="N24" s="1051">
        <v>24</v>
      </c>
      <c r="O24" s="1051">
        <v>24</v>
      </c>
      <c r="P24" s="1051">
        <v>24</v>
      </c>
      <c r="Q24" s="1051">
        <v>24</v>
      </c>
      <c r="R24" s="1051">
        <v>30</v>
      </c>
      <c r="S24" s="1051"/>
      <c r="T24" s="1051"/>
      <c r="U24" s="1051"/>
      <c r="V24" s="1051"/>
      <c r="W24" s="1051"/>
      <c r="X24" s="1051"/>
      <c r="Y24" s="1051"/>
      <c r="Z24" s="1051"/>
      <c r="AA24" s="1051"/>
      <c r="AB24" s="1051"/>
      <c r="AC24" s="1051"/>
      <c r="AD24" s="1051"/>
      <c r="AE24" s="1051"/>
      <c r="AF24" s="1051"/>
      <c r="AG24" s="1051"/>
      <c r="AH24" s="1051"/>
      <c r="AI24" s="1051"/>
      <c r="AJ24" s="1051"/>
      <c r="AK24" s="1680"/>
      <c r="AL24" s="1680"/>
      <c r="AM24" s="1051"/>
      <c r="AN24" s="1051"/>
      <c r="AO24" s="1051"/>
      <c r="AP24" s="1051"/>
      <c r="AQ24" s="1051"/>
      <c r="AR24" s="1051"/>
      <c r="AS24" s="1051"/>
      <c r="AT24" s="1051"/>
      <c r="AU24" s="1051"/>
      <c r="AV24" s="1051"/>
      <c r="AW24" s="1051"/>
      <c r="AX24" s="1051"/>
      <c r="AY24" s="1051"/>
      <c r="AZ24" s="1051"/>
      <c r="BA24" s="1051"/>
      <c r="BB24" s="1051"/>
      <c r="BC24" s="1051"/>
      <c r="BD24" s="1685"/>
      <c r="BE24" s="1701"/>
      <c r="BF24" s="1678"/>
      <c r="BG24" s="1678"/>
      <c r="BH24" s="1678"/>
      <c r="BI24" s="1678"/>
      <c r="BJ24" s="1678"/>
    </row>
    <row r="25" spans="1:62" ht="17.25" customHeight="1" x14ac:dyDescent="0.2">
      <c r="A25" s="2248"/>
      <c r="B25" s="107"/>
      <c r="C25" s="1625" t="s">
        <v>2031</v>
      </c>
      <c r="D25" s="1639" t="s">
        <v>1799</v>
      </c>
      <c r="E25" s="1639"/>
      <c r="F25" s="1625">
        <v>150</v>
      </c>
      <c r="G25" s="1709"/>
      <c r="H25" s="1067" t="s">
        <v>2025</v>
      </c>
      <c r="I25" s="1067" t="s">
        <v>42</v>
      </c>
      <c r="J25" s="1067"/>
      <c r="K25" s="1051"/>
      <c r="L25" s="1051"/>
      <c r="M25" s="1051"/>
      <c r="N25" s="1048"/>
      <c r="O25" s="1048"/>
      <c r="P25" s="1048"/>
      <c r="Q25" s="1048"/>
      <c r="R25" s="1048"/>
      <c r="S25" s="1048">
        <v>24</v>
      </c>
      <c r="T25" s="1051">
        <v>24</v>
      </c>
      <c r="U25" s="1051">
        <v>24</v>
      </c>
      <c r="V25" s="1051">
        <v>24</v>
      </c>
      <c r="W25" s="1051">
        <v>24</v>
      </c>
      <c r="X25" s="1051">
        <v>30</v>
      </c>
      <c r="Y25" s="1051"/>
      <c r="Z25" s="1051"/>
      <c r="AA25" s="1051"/>
      <c r="AB25" s="1051"/>
      <c r="AC25" s="1051"/>
      <c r="AD25" s="1051"/>
      <c r="AE25" s="1051"/>
      <c r="AF25" s="1051"/>
      <c r="AG25" s="1051"/>
      <c r="AH25" s="1051"/>
      <c r="AI25" s="1051"/>
      <c r="AJ25" s="1051"/>
      <c r="AK25" s="1680"/>
      <c r="AL25" s="1680"/>
      <c r="AM25" s="1051"/>
      <c r="AN25" s="1051"/>
      <c r="AO25" s="1051"/>
      <c r="AP25" s="1051"/>
      <c r="AQ25" s="1051"/>
      <c r="AR25" s="1051"/>
      <c r="AS25" s="1051"/>
      <c r="AT25" s="1051"/>
      <c r="AU25" s="1051"/>
      <c r="AV25" s="1051"/>
      <c r="AW25" s="1051"/>
      <c r="AX25" s="1051"/>
      <c r="AY25" s="1051"/>
      <c r="AZ25" s="1051"/>
      <c r="BA25" s="1051"/>
      <c r="BB25" s="1051"/>
      <c r="BC25" s="1051"/>
      <c r="BD25" s="1685"/>
      <c r="BE25" s="1701"/>
      <c r="BF25" s="1678"/>
      <c r="BG25" s="1678"/>
      <c r="BH25" s="1678"/>
      <c r="BI25" s="1678"/>
      <c r="BJ25" s="1678"/>
    </row>
    <row r="26" spans="1:62" ht="17.25" customHeight="1" x14ac:dyDescent="0.2">
      <c r="A26" s="2248"/>
      <c r="B26" s="107"/>
      <c r="C26" s="1625" t="s">
        <v>2032</v>
      </c>
      <c r="D26" s="1639" t="s">
        <v>1799</v>
      </c>
      <c r="E26" s="1639"/>
      <c r="F26" s="1625">
        <v>150</v>
      </c>
      <c r="G26" s="1709"/>
      <c r="H26" s="1067" t="s">
        <v>2025</v>
      </c>
      <c r="I26" s="1067" t="s">
        <v>42</v>
      </c>
      <c r="J26" s="1067"/>
      <c r="K26" s="1051"/>
      <c r="L26" s="1051"/>
      <c r="M26" s="1051"/>
      <c r="N26" s="1048"/>
      <c r="O26" s="1048"/>
      <c r="P26" s="1048"/>
      <c r="Q26" s="1048"/>
      <c r="R26" s="1048"/>
      <c r="S26" s="1048">
        <v>24</v>
      </c>
      <c r="T26" s="1051">
        <v>24</v>
      </c>
      <c r="U26" s="1051">
        <v>24</v>
      </c>
      <c r="V26" s="1051">
        <v>24</v>
      </c>
      <c r="W26" s="1051">
        <v>24</v>
      </c>
      <c r="X26" s="1051">
        <v>30</v>
      </c>
      <c r="Y26" s="1051"/>
      <c r="Z26" s="1051"/>
      <c r="AA26" s="1051"/>
      <c r="AB26" s="1051"/>
      <c r="AC26" s="1051"/>
      <c r="AD26" s="1051"/>
      <c r="AE26" s="1051"/>
      <c r="AF26" s="1051"/>
      <c r="AG26" s="1051"/>
      <c r="AH26" s="1051"/>
      <c r="AI26" s="1051"/>
      <c r="AJ26" s="1051"/>
      <c r="AK26" s="1680"/>
      <c r="AL26" s="1680"/>
      <c r="AM26" s="1051"/>
      <c r="AN26" s="1051"/>
      <c r="AO26" s="1051"/>
      <c r="AP26" s="1051"/>
      <c r="AQ26" s="1051"/>
      <c r="AR26" s="1051"/>
      <c r="AS26" s="1051"/>
      <c r="AT26" s="1051"/>
      <c r="AU26" s="1051"/>
      <c r="AV26" s="1051"/>
      <c r="AW26" s="1051"/>
      <c r="AX26" s="1051"/>
      <c r="AY26" s="1051"/>
      <c r="AZ26" s="1051"/>
      <c r="BA26" s="1051"/>
      <c r="BB26" s="1051"/>
      <c r="BC26" s="1051"/>
      <c r="BD26" s="1685"/>
      <c r="BE26" s="1701"/>
      <c r="BF26" s="1678"/>
      <c r="BG26" s="1678"/>
      <c r="BH26" s="1678"/>
      <c r="BI26" s="1678"/>
      <c r="BJ26" s="1678"/>
    </row>
    <row r="27" spans="1:62" ht="17.25" customHeight="1" x14ac:dyDescent="0.25">
      <c r="A27" s="2248"/>
      <c r="B27" s="107"/>
      <c r="C27" s="1625" t="s">
        <v>2033</v>
      </c>
      <c r="D27" s="1639" t="s">
        <v>960</v>
      </c>
      <c r="E27" s="1639"/>
      <c r="F27" s="1625">
        <v>90</v>
      </c>
      <c r="G27" s="1709"/>
      <c r="H27" s="1067" t="s">
        <v>2020</v>
      </c>
      <c r="I27" s="1067" t="s">
        <v>64</v>
      </c>
      <c r="J27" s="1067"/>
      <c r="K27" s="1051"/>
      <c r="L27" s="1051"/>
      <c r="M27" s="1051"/>
      <c r="N27" s="1048"/>
      <c r="O27" s="1048"/>
      <c r="P27" s="1048"/>
      <c r="Q27" s="1048"/>
      <c r="R27" s="1048"/>
      <c r="S27" s="1051"/>
      <c r="T27" s="1051"/>
      <c r="U27" s="1051"/>
      <c r="V27" s="1051"/>
      <c r="W27" s="1051"/>
      <c r="X27" s="1050"/>
      <c r="Y27" s="1050">
        <v>30</v>
      </c>
      <c r="Z27" s="1050">
        <v>30</v>
      </c>
      <c r="AA27" s="1050">
        <v>30</v>
      </c>
      <c r="AB27" s="1050"/>
      <c r="AC27" s="1051"/>
      <c r="AD27" s="1051"/>
      <c r="AE27" s="1051"/>
      <c r="AF27" s="1051"/>
      <c r="AG27" s="1051"/>
      <c r="AH27" s="1051"/>
      <c r="AI27" s="1051"/>
      <c r="AJ27" s="1051"/>
      <c r="AK27" s="1680"/>
      <c r="AL27" s="1680"/>
      <c r="AM27" s="1051"/>
      <c r="AN27" s="1051"/>
      <c r="AO27" s="1051"/>
      <c r="AP27" s="1051"/>
      <c r="AQ27" s="1051"/>
      <c r="AR27" s="1051"/>
      <c r="AS27" s="1051"/>
      <c r="AT27" s="1051"/>
      <c r="AU27" s="1051"/>
      <c r="AV27" s="1051"/>
      <c r="AW27" s="1051"/>
      <c r="AX27" s="1051"/>
      <c r="AY27" s="1051"/>
      <c r="AZ27" s="1051"/>
      <c r="BA27" s="1051"/>
      <c r="BB27" s="1051"/>
      <c r="BC27" s="1051"/>
      <c r="BD27" s="1685"/>
      <c r="BE27" s="1701"/>
      <c r="BF27" s="1678"/>
      <c r="BG27" s="1678"/>
      <c r="BH27" s="1678"/>
      <c r="BI27" s="1678"/>
      <c r="BJ27" s="1678"/>
    </row>
    <row r="28" spans="1:62" ht="17.25" customHeight="1" x14ac:dyDescent="0.25">
      <c r="A28" s="2248"/>
      <c r="B28" s="107"/>
      <c r="C28" s="1625" t="s">
        <v>2034</v>
      </c>
      <c r="D28" s="1639" t="s">
        <v>960</v>
      </c>
      <c r="E28" s="1639"/>
      <c r="F28" s="1625">
        <v>90</v>
      </c>
      <c r="G28" s="1709"/>
      <c r="H28" s="1067" t="s">
        <v>2020</v>
      </c>
      <c r="I28" s="1067" t="s">
        <v>64</v>
      </c>
      <c r="J28" s="1067"/>
      <c r="K28" s="1051"/>
      <c r="L28" s="1051"/>
      <c r="M28" s="1051"/>
      <c r="N28" s="1048"/>
      <c r="O28" s="1048"/>
      <c r="P28" s="1048"/>
      <c r="Q28" s="1048"/>
      <c r="R28" s="1048"/>
      <c r="S28" s="1051"/>
      <c r="T28" s="1051"/>
      <c r="U28" s="1051"/>
      <c r="V28" s="1051"/>
      <c r="W28" s="1051"/>
      <c r="X28" s="1050"/>
      <c r="Y28" s="1050">
        <v>30</v>
      </c>
      <c r="Z28" s="1050">
        <v>30</v>
      </c>
      <c r="AA28" s="1050">
        <v>30</v>
      </c>
      <c r="AB28" s="1050"/>
      <c r="AC28" s="1051"/>
      <c r="AD28" s="1051"/>
      <c r="AE28" s="1051"/>
      <c r="AF28" s="1051"/>
      <c r="AG28" s="1051"/>
      <c r="AH28" s="1051"/>
      <c r="AI28" s="1051"/>
      <c r="AJ28" s="1051"/>
      <c r="AK28" s="1680"/>
      <c r="AL28" s="1680"/>
      <c r="AM28" s="1051"/>
      <c r="AN28" s="1051"/>
      <c r="AO28" s="1051"/>
      <c r="AP28" s="1051"/>
      <c r="AQ28" s="1051"/>
      <c r="AR28" s="1051"/>
      <c r="AS28" s="1051"/>
      <c r="AT28" s="1051"/>
      <c r="AU28" s="1051"/>
      <c r="AV28" s="1051"/>
      <c r="AW28" s="1051"/>
      <c r="AX28" s="1051"/>
      <c r="AY28" s="1051"/>
      <c r="AZ28" s="1051"/>
      <c r="BA28" s="1051"/>
      <c r="BB28" s="1051"/>
      <c r="BC28" s="1051"/>
      <c r="BD28" s="1685"/>
      <c r="BE28" s="1701"/>
      <c r="BF28" s="1678"/>
      <c r="BG28" s="1678"/>
      <c r="BH28" s="1678"/>
      <c r="BI28" s="1678"/>
      <c r="BJ28" s="1678"/>
    </row>
    <row r="29" spans="1:62" ht="17.25" customHeight="1" x14ac:dyDescent="0.25">
      <c r="A29" s="2248"/>
      <c r="B29" s="107"/>
      <c r="C29" s="1625" t="s">
        <v>2035</v>
      </c>
      <c r="D29" s="1641" t="s">
        <v>918</v>
      </c>
      <c r="E29" s="1641"/>
      <c r="F29" s="1625">
        <v>60</v>
      </c>
      <c r="G29" s="1709"/>
      <c r="H29" s="1067" t="s">
        <v>2036</v>
      </c>
      <c r="I29" s="1067" t="s">
        <v>80</v>
      </c>
      <c r="J29" s="1067"/>
      <c r="K29" s="1051"/>
      <c r="L29" s="1051"/>
      <c r="M29" s="1050"/>
      <c r="N29" s="1050"/>
      <c r="O29" s="1050"/>
      <c r="P29" s="1050"/>
      <c r="Q29" s="1050"/>
      <c r="R29" s="1048"/>
      <c r="S29" s="1048"/>
      <c r="T29" s="1048"/>
      <c r="U29" s="1048"/>
      <c r="V29" s="1048"/>
      <c r="W29" s="1051"/>
      <c r="X29" s="1051"/>
      <c r="Y29" s="1051"/>
      <c r="Z29" s="1051"/>
      <c r="AA29" s="1051"/>
      <c r="AB29" s="1051">
        <v>30</v>
      </c>
      <c r="AC29" s="1051">
        <v>30</v>
      </c>
      <c r="AD29" s="1051"/>
      <c r="AE29" s="1051"/>
      <c r="AF29" s="1051"/>
      <c r="AG29" s="1051"/>
      <c r="AH29" s="1051"/>
      <c r="AI29" s="1051"/>
      <c r="AJ29" s="1051"/>
      <c r="AK29" s="1680"/>
      <c r="AL29" s="1680"/>
      <c r="AM29" s="1051"/>
      <c r="AN29" s="1051"/>
      <c r="AO29" s="1051"/>
      <c r="AP29" s="1051"/>
      <c r="AQ29" s="1051"/>
      <c r="AR29" s="1051"/>
      <c r="AS29" s="1051"/>
      <c r="AT29" s="1051"/>
      <c r="AU29" s="1051"/>
      <c r="AV29" s="1051"/>
      <c r="AW29" s="1051"/>
      <c r="AX29" s="1051"/>
      <c r="AY29" s="1051"/>
      <c r="AZ29" s="1051"/>
      <c r="BA29" s="1051"/>
      <c r="BB29" s="1051"/>
      <c r="BC29" s="1051"/>
      <c r="BD29" s="1685"/>
      <c r="BE29" s="1701"/>
      <c r="BF29" s="1678"/>
      <c r="BG29" s="1678"/>
      <c r="BH29" s="1678"/>
      <c r="BI29" s="1678"/>
      <c r="BJ29" s="1678"/>
    </row>
    <row r="30" spans="1:62" ht="17.25" customHeight="1" x14ac:dyDescent="0.25">
      <c r="A30" s="2248"/>
      <c r="B30" s="107"/>
      <c r="C30" s="1625" t="s">
        <v>2037</v>
      </c>
      <c r="D30" s="1641" t="s">
        <v>918</v>
      </c>
      <c r="E30" s="1641"/>
      <c r="F30" s="1625">
        <v>60</v>
      </c>
      <c r="G30" s="1709"/>
      <c r="H30" s="1067" t="s">
        <v>2036</v>
      </c>
      <c r="I30" s="1067" t="s">
        <v>80</v>
      </c>
      <c r="J30" s="1067"/>
      <c r="K30" s="1051"/>
      <c r="L30" s="1051"/>
      <c r="M30" s="1050"/>
      <c r="N30" s="1050"/>
      <c r="O30" s="1050"/>
      <c r="P30" s="1050"/>
      <c r="Q30" s="1050"/>
      <c r="R30" s="1048"/>
      <c r="S30" s="1048"/>
      <c r="T30" s="1048"/>
      <c r="U30" s="1048"/>
      <c r="V30" s="1048"/>
      <c r="W30" s="1051"/>
      <c r="X30" s="1051"/>
      <c r="Y30" s="1051"/>
      <c r="Z30" s="1051"/>
      <c r="AA30" s="1051"/>
      <c r="AB30" s="1051">
        <v>30</v>
      </c>
      <c r="AC30" s="1051">
        <v>30</v>
      </c>
      <c r="AD30" s="1051"/>
      <c r="AE30" s="1051"/>
      <c r="AF30" s="1051"/>
      <c r="AG30" s="1051"/>
      <c r="AH30" s="1051"/>
      <c r="AI30" s="1051"/>
      <c r="AJ30" s="1051"/>
      <c r="AK30" s="1680"/>
      <c r="AL30" s="1680"/>
      <c r="AM30" s="1051"/>
      <c r="AN30" s="1051"/>
      <c r="AO30" s="1051"/>
      <c r="AP30" s="1051"/>
      <c r="AQ30" s="1051"/>
      <c r="AR30" s="1051"/>
      <c r="AS30" s="1051"/>
      <c r="AT30" s="1051"/>
      <c r="AU30" s="1051"/>
      <c r="AV30" s="1051"/>
      <c r="AW30" s="1051"/>
      <c r="AX30" s="1051"/>
      <c r="AY30" s="1051"/>
      <c r="AZ30" s="1051"/>
      <c r="BA30" s="1051"/>
      <c r="BB30" s="1051"/>
      <c r="BC30" s="1051"/>
      <c r="BD30" s="1685"/>
      <c r="BE30" s="1701"/>
      <c r="BF30" s="1678"/>
      <c r="BG30" s="1678"/>
      <c r="BH30" s="1678"/>
      <c r="BI30" s="1678"/>
      <c r="BJ30" s="1678"/>
    </row>
    <row r="31" spans="1:62" s="1083" customFormat="1" ht="17.25" customHeight="1" x14ac:dyDescent="0.25">
      <c r="A31" s="2248"/>
      <c r="B31" s="107"/>
      <c r="C31" s="1625" t="s">
        <v>2038</v>
      </c>
      <c r="D31" s="1639" t="s">
        <v>989</v>
      </c>
      <c r="E31" s="1639"/>
      <c r="F31" s="1625">
        <v>60</v>
      </c>
      <c r="G31" s="1709"/>
      <c r="H31" s="1047" t="s">
        <v>2039</v>
      </c>
      <c r="I31" s="1047" t="s">
        <v>41</v>
      </c>
      <c r="J31" s="1047"/>
      <c r="K31" s="1081"/>
      <c r="L31" s="1081"/>
      <c r="M31" s="1081"/>
      <c r="N31" s="1082"/>
      <c r="O31" s="1082"/>
      <c r="P31" s="1082"/>
      <c r="Q31" s="1082"/>
      <c r="R31" s="1050"/>
      <c r="S31" s="1050"/>
      <c r="T31" s="1050"/>
      <c r="U31" s="1050"/>
      <c r="V31" s="1050"/>
      <c r="W31" s="1050"/>
      <c r="X31" s="1050"/>
      <c r="Y31" s="1081"/>
      <c r="Z31" s="1081"/>
      <c r="AA31" s="1081"/>
      <c r="AB31" s="1081"/>
      <c r="AC31" s="1081"/>
      <c r="AD31" s="1082">
        <v>30</v>
      </c>
      <c r="AE31" s="1082">
        <v>30</v>
      </c>
      <c r="AF31" s="1082"/>
      <c r="AG31" s="1082"/>
      <c r="AH31" s="1082"/>
      <c r="AI31" s="1082"/>
      <c r="AJ31" s="1082"/>
      <c r="AK31" s="1081"/>
      <c r="AL31" s="1081"/>
      <c r="AM31" s="1677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687"/>
      <c r="BE31" s="1699"/>
      <c r="BF31" s="1081"/>
      <c r="BG31" s="1081"/>
      <c r="BH31" s="1081"/>
      <c r="BI31" s="1081"/>
      <c r="BJ31" s="1081"/>
    </row>
    <row r="32" spans="1:62" s="1083" customFormat="1" ht="17.25" customHeight="1" x14ac:dyDescent="0.25">
      <c r="A32" s="2248"/>
      <c r="B32" s="107"/>
      <c r="C32" s="1625" t="s">
        <v>2040</v>
      </c>
      <c r="D32" s="1639" t="s">
        <v>989</v>
      </c>
      <c r="E32" s="1639"/>
      <c r="F32" s="1625">
        <v>60</v>
      </c>
      <c r="G32" s="1709"/>
      <c r="H32" s="1047" t="s">
        <v>2041</v>
      </c>
      <c r="I32" s="1047" t="s">
        <v>99</v>
      </c>
      <c r="J32" s="1047"/>
      <c r="K32" s="1081"/>
      <c r="L32" s="1081"/>
      <c r="M32" s="1081"/>
      <c r="N32" s="1082"/>
      <c r="O32" s="1082"/>
      <c r="P32" s="1082"/>
      <c r="Q32" s="1082"/>
      <c r="R32" s="1050"/>
      <c r="S32" s="1050"/>
      <c r="T32" s="1050"/>
      <c r="U32" s="1050"/>
      <c r="V32" s="1050"/>
      <c r="W32" s="1050"/>
      <c r="X32" s="1050"/>
      <c r="Y32" s="1081"/>
      <c r="Z32" s="1081"/>
      <c r="AA32" s="1081"/>
      <c r="AB32" s="1081"/>
      <c r="AC32" s="1081"/>
      <c r="AD32" s="1082">
        <v>30</v>
      </c>
      <c r="AE32" s="1082">
        <v>30</v>
      </c>
      <c r="AF32" s="1082"/>
      <c r="AG32" s="1082"/>
      <c r="AH32" s="1082"/>
      <c r="AI32" s="1082"/>
      <c r="AJ32" s="1082"/>
      <c r="AK32" s="1081"/>
      <c r="AL32" s="1081"/>
      <c r="AM32" s="1677"/>
      <c r="AN32" s="1084"/>
      <c r="AO32" s="1084"/>
      <c r="AP32" s="1084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687"/>
      <c r="BE32" s="1699"/>
      <c r="BF32" s="1081"/>
      <c r="BG32" s="1081"/>
      <c r="BH32" s="1081"/>
      <c r="BI32" s="1081"/>
      <c r="BJ32" s="1081"/>
    </row>
    <row r="33" spans="1:62" s="1083" customFormat="1" ht="17.25" customHeight="1" x14ac:dyDescent="0.25">
      <c r="A33" s="2248"/>
      <c r="B33" s="107"/>
      <c r="C33" s="2180" t="s">
        <v>45</v>
      </c>
      <c r="D33" s="2179" t="s">
        <v>914</v>
      </c>
      <c r="E33" s="2179"/>
      <c r="F33" s="2180">
        <v>30</v>
      </c>
      <c r="G33" s="2181"/>
      <c r="H33" s="2182" t="s">
        <v>2042</v>
      </c>
      <c r="I33" s="2182"/>
      <c r="J33" s="1047"/>
      <c r="K33" s="1081"/>
      <c r="L33" s="1081"/>
      <c r="M33" s="1081"/>
      <c r="N33" s="1082"/>
      <c r="O33" s="1082"/>
      <c r="P33" s="1082"/>
      <c r="Q33" s="1082"/>
      <c r="R33" s="1050"/>
      <c r="S33" s="1050"/>
      <c r="T33" s="1050"/>
      <c r="U33" s="1050"/>
      <c r="V33" s="1050"/>
      <c r="W33" s="1050"/>
      <c r="X33" s="1050"/>
      <c r="Y33" s="1081"/>
      <c r="Z33" s="1081"/>
      <c r="AA33" s="1081"/>
      <c r="AB33" s="1081"/>
      <c r="AC33" s="1081"/>
      <c r="AD33" s="1082"/>
      <c r="AE33" s="1082"/>
      <c r="AF33" s="1082">
        <v>30</v>
      </c>
      <c r="AG33" s="1082"/>
      <c r="AH33" s="1082"/>
      <c r="AI33" s="1082"/>
      <c r="AJ33" s="1082"/>
      <c r="AK33" s="1081"/>
      <c r="AL33" s="1081"/>
      <c r="AM33" s="1677"/>
      <c r="AN33" s="1084"/>
      <c r="AO33" s="1084"/>
      <c r="AP33" s="1084"/>
      <c r="AQ33" s="1081"/>
      <c r="AR33" s="1081"/>
      <c r="AS33" s="1081"/>
      <c r="AT33" s="1081"/>
      <c r="AU33" s="1081"/>
      <c r="AV33" s="1081"/>
      <c r="AW33" s="1081"/>
      <c r="AX33" s="1081"/>
      <c r="AY33" s="1081"/>
      <c r="AZ33" s="1081"/>
      <c r="BA33" s="1081"/>
      <c r="BB33" s="1081"/>
      <c r="BC33" s="1081"/>
      <c r="BD33" s="1687"/>
      <c r="BE33" s="1699"/>
      <c r="BF33" s="1081"/>
      <c r="BG33" s="1081"/>
      <c r="BH33" s="1081"/>
      <c r="BI33" s="1081"/>
      <c r="BJ33" s="1081"/>
    </row>
    <row r="34" spans="1:62" s="1083" customFormat="1" ht="17.25" customHeight="1" x14ac:dyDescent="0.25">
      <c r="A34" s="2248"/>
      <c r="B34" s="107"/>
      <c r="C34" s="1625" t="s">
        <v>2043</v>
      </c>
      <c r="D34" s="1639" t="s">
        <v>2044</v>
      </c>
      <c r="E34" s="1639"/>
      <c r="F34" s="1625">
        <v>60</v>
      </c>
      <c r="G34" s="1709"/>
      <c r="H34" s="1047" t="s">
        <v>2036</v>
      </c>
      <c r="I34" s="1047" t="s">
        <v>2045</v>
      </c>
      <c r="J34" s="1047"/>
      <c r="K34" s="1081"/>
      <c r="L34" s="1081"/>
      <c r="M34" s="1081"/>
      <c r="N34" s="1082"/>
      <c r="O34" s="1082"/>
      <c r="P34" s="1082"/>
      <c r="Q34" s="1082"/>
      <c r="R34" s="1050"/>
      <c r="S34" s="1050"/>
      <c r="T34" s="1050"/>
      <c r="U34" s="1050"/>
      <c r="V34" s="1050"/>
      <c r="W34" s="1050"/>
      <c r="X34" s="1050"/>
      <c r="Y34" s="1081"/>
      <c r="Z34" s="1081"/>
      <c r="AA34" s="1081"/>
      <c r="AB34" s="1081"/>
      <c r="AC34" s="1081"/>
      <c r="AD34" s="1082"/>
      <c r="AE34" s="1082"/>
      <c r="AF34" s="1082"/>
      <c r="AG34" s="1082">
        <v>30</v>
      </c>
      <c r="AH34" s="1082">
        <v>30</v>
      </c>
      <c r="AI34" s="1082"/>
      <c r="AJ34" s="1082"/>
      <c r="AK34" s="1081"/>
      <c r="AL34" s="1081"/>
      <c r="AM34" s="1677"/>
      <c r="AN34" s="1084"/>
      <c r="AO34" s="1084"/>
      <c r="AP34" s="1084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687"/>
      <c r="BE34" s="1699"/>
      <c r="BF34" s="1081"/>
      <c r="BG34" s="1081"/>
      <c r="BH34" s="1081"/>
      <c r="BI34" s="1081"/>
      <c r="BJ34" s="1081"/>
    </row>
    <row r="35" spans="1:62" s="1083" customFormat="1" ht="17.25" customHeight="1" x14ac:dyDescent="0.25">
      <c r="A35" s="2248"/>
      <c r="B35" s="107"/>
      <c r="C35" s="1625" t="s">
        <v>2046</v>
      </c>
      <c r="D35" s="1639" t="s">
        <v>2044</v>
      </c>
      <c r="E35" s="1639"/>
      <c r="F35" s="1625">
        <v>60</v>
      </c>
      <c r="G35" s="1709"/>
      <c r="H35" s="1047" t="s">
        <v>2047</v>
      </c>
      <c r="I35" s="1047" t="s">
        <v>76</v>
      </c>
      <c r="J35" s="1047"/>
      <c r="K35" s="1081"/>
      <c r="L35" s="1081"/>
      <c r="M35" s="1081"/>
      <c r="N35" s="1082"/>
      <c r="O35" s="1082"/>
      <c r="P35" s="1082"/>
      <c r="Q35" s="1082"/>
      <c r="R35" s="1050"/>
      <c r="S35" s="1050"/>
      <c r="T35" s="1050"/>
      <c r="U35" s="1050"/>
      <c r="V35" s="1050"/>
      <c r="W35" s="1050"/>
      <c r="X35" s="1050"/>
      <c r="Y35" s="1081"/>
      <c r="Z35" s="1081"/>
      <c r="AA35" s="1081"/>
      <c r="AB35" s="1081"/>
      <c r="AC35" s="1081"/>
      <c r="AD35" s="1082"/>
      <c r="AE35" s="1082"/>
      <c r="AF35" s="1082"/>
      <c r="AG35" s="1082">
        <v>30</v>
      </c>
      <c r="AH35" s="1082">
        <v>30</v>
      </c>
      <c r="AI35" s="1082"/>
      <c r="AJ35" s="1082"/>
      <c r="AK35" s="1081"/>
      <c r="AL35" s="1081"/>
      <c r="AM35" s="1677"/>
      <c r="AN35" s="1084"/>
      <c r="AO35" s="1084"/>
      <c r="AP35" s="1084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687"/>
      <c r="BE35" s="1699"/>
      <c r="BF35" s="1081"/>
      <c r="BG35" s="1081"/>
      <c r="BH35" s="1081"/>
      <c r="BI35" s="1081"/>
      <c r="BJ35" s="1081"/>
    </row>
    <row r="36" spans="1:62" s="1083" customFormat="1" ht="17.25" customHeight="1" x14ac:dyDescent="0.25">
      <c r="A36" s="2248"/>
      <c r="B36" s="107"/>
      <c r="C36" s="1625" t="s">
        <v>2048</v>
      </c>
      <c r="D36" s="1639" t="s">
        <v>1800</v>
      </c>
      <c r="E36" s="1639"/>
      <c r="F36" s="1625">
        <v>60</v>
      </c>
      <c r="G36" s="1709"/>
      <c r="H36" s="1047" t="s">
        <v>2049</v>
      </c>
      <c r="I36" s="1047" t="s">
        <v>44</v>
      </c>
      <c r="J36" s="1047"/>
      <c r="K36" s="1081"/>
      <c r="L36" s="1081"/>
      <c r="M36" s="1081"/>
      <c r="N36" s="1082"/>
      <c r="O36" s="1082"/>
      <c r="P36" s="1082"/>
      <c r="Q36" s="1082"/>
      <c r="R36" s="1050"/>
      <c r="S36" s="1050"/>
      <c r="T36" s="1050"/>
      <c r="U36" s="1050"/>
      <c r="V36" s="1050"/>
      <c r="W36" s="1050"/>
      <c r="X36" s="1050"/>
      <c r="Y36" s="1081"/>
      <c r="Z36" s="1081"/>
      <c r="AA36" s="1081"/>
      <c r="AB36" s="1081"/>
      <c r="AC36" s="1081"/>
      <c r="AD36" s="1082"/>
      <c r="AE36" s="1082"/>
      <c r="AF36" s="1082"/>
      <c r="AG36" s="1082"/>
      <c r="AH36" s="1082"/>
      <c r="AI36" s="1082">
        <v>30</v>
      </c>
      <c r="AJ36" s="1082">
        <v>30</v>
      </c>
      <c r="AK36" s="1081"/>
      <c r="AL36" s="1081"/>
      <c r="AM36" s="1677"/>
      <c r="AN36" s="1084"/>
      <c r="AO36" s="1084"/>
      <c r="AP36" s="1084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687"/>
      <c r="BE36" s="1699"/>
      <c r="BF36" s="1081"/>
      <c r="BG36" s="1081"/>
      <c r="BH36" s="1081"/>
      <c r="BI36" s="1081"/>
      <c r="BJ36" s="1081"/>
    </row>
    <row r="37" spans="1:62" s="1083" customFormat="1" ht="17.25" customHeight="1" x14ac:dyDescent="0.25">
      <c r="A37" s="2248"/>
      <c r="B37" s="107"/>
      <c r="C37" s="1625" t="s">
        <v>2050</v>
      </c>
      <c r="D37" s="1639" t="s">
        <v>1800</v>
      </c>
      <c r="E37" s="1639"/>
      <c r="F37" s="1625">
        <v>60</v>
      </c>
      <c r="G37" s="1709"/>
      <c r="H37" s="1047" t="s">
        <v>2051</v>
      </c>
      <c r="I37" s="1047" t="s">
        <v>62</v>
      </c>
      <c r="J37" s="1047"/>
      <c r="K37" s="1081"/>
      <c r="L37" s="1081"/>
      <c r="M37" s="1081"/>
      <c r="N37" s="1082"/>
      <c r="O37" s="1082"/>
      <c r="P37" s="1082"/>
      <c r="Q37" s="1082"/>
      <c r="R37" s="1050"/>
      <c r="S37" s="1050"/>
      <c r="T37" s="1050"/>
      <c r="U37" s="1050"/>
      <c r="V37" s="1050"/>
      <c r="W37" s="1050"/>
      <c r="X37" s="1050"/>
      <c r="Y37" s="1081"/>
      <c r="Z37" s="1081"/>
      <c r="AA37" s="1081"/>
      <c r="AB37" s="1081"/>
      <c r="AC37" s="1081"/>
      <c r="AD37" s="1082"/>
      <c r="AE37" s="1082"/>
      <c r="AF37" s="1082"/>
      <c r="AG37" s="1082"/>
      <c r="AH37" s="1082"/>
      <c r="AI37" s="1082">
        <v>30</v>
      </c>
      <c r="AJ37" s="1082">
        <v>30</v>
      </c>
      <c r="AK37" s="1081"/>
      <c r="AL37" s="1081"/>
      <c r="AM37" s="1677"/>
      <c r="AN37" s="1084"/>
      <c r="AO37" s="1084"/>
      <c r="AP37" s="1084"/>
      <c r="AQ37" s="1081"/>
      <c r="AR37" s="1081"/>
      <c r="AS37" s="1081"/>
      <c r="AT37" s="1081"/>
      <c r="AU37" s="1081"/>
      <c r="AV37" s="1081"/>
      <c r="AW37" s="1081"/>
      <c r="AX37" s="1081"/>
      <c r="AY37" s="1081"/>
      <c r="AZ37" s="1081"/>
      <c r="BA37" s="1081"/>
      <c r="BB37" s="1081"/>
      <c r="BC37" s="1081"/>
      <c r="BD37" s="1687"/>
      <c r="BE37" s="1699"/>
      <c r="BF37" s="1081"/>
      <c r="BG37" s="1081"/>
      <c r="BH37" s="1081"/>
      <c r="BI37" s="1081"/>
      <c r="BJ37" s="1081"/>
    </row>
    <row r="38" spans="1:62" s="1083" customFormat="1" ht="17.25" customHeight="1" x14ac:dyDescent="0.25">
      <c r="A38" s="2248"/>
      <c r="B38" s="107"/>
      <c r="C38" s="1643" t="s">
        <v>193</v>
      </c>
      <c r="D38" s="1642" t="s">
        <v>10</v>
      </c>
      <c r="E38" s="1642"/>
      <c r="F38" s="1643">
        <v>450</v>
      </c>
      <c r="G38" s="1714"/>
      <c r="H38" s="1047"/>
      <c r="I38" s="1047"/>
      <c r="J38" s="1047"/>
      <c r="K38" s="1081"/>
      <c r="L38" s="1081"/>
      <c r="M38" s="1081"/>
      <c r="N38" s="1082"/>
      <c r="O38" s="1082"/>
      <c r="P38" s="1082"/>
      <c r="Q38" s="1082"/>
      <c r="R38" s="1050"/>
      <c r="S38" s="1050"/>
      <c r="T38" s="1050"/>
      <c r="U38" s="1050"/>
      <c r="V38" s="1050"/>
      <c r="W38" s="1050"/>
      <c r="X38" s="1050"/>
      <c r="Y38" s="1081"/>
      <c r="Z38" s="1081"/>
      <c r="AA38" s="1081"/>
      <c r="AB38" s="1081"/>
      <c r="AC38" s="1081"/>
      <c r="AD38" s="1081"/>
      <c r="AE38" s="1081"/>
      <c r="AF38" s="1081"/>
      <c r="AG38" s="1081"/>
      <c r="AH38" s="1081"/>
      <c r="AI38" s="1081"/>
      <c r="AJ38" s="1081"/>
      <c r="AK38" s="1081"/>
      <c r="AL38" s="1081"/>
      <c r="AM38" s="1677"/>
      <c r="AN38" s="1084"/>
      <c r="AO38" s="1084"/>
      <c r="AP38" s="1084"/>
      <c r="AQ38" s="1081"/>
      <c r="AR38" s="1081"/>
      <c r="AS38" s="1081"/>
      <c r="AT38" s="1081"/>
      <c r="AU38" s="1081"/>
      <c r="AV38" s="1081"/>
      <c r="AW38" s="1081"/>
      <c r="AX38" s="1081"/>
      <c r="AY38" s="1081"/>
      <c r="AZ38" s="1081"/>
      <c r="BA38" s="1081"/>
      <c r="BB38" s="1081"/>
      <c r="BC38" s="1081"/>
      <c r="BD38" s="1687"/>
      <c r="BE38" s="1699"/>
      <c r="BF38" s="1081"/>
      <c r="BG38" s="1081"/>
      <c r="BH38" s="1081"/>
      <c r="BI38" s="1081"/>
      <c r="BJ38" s="1081"/>
    </row>
    <row r="39" spans="1:62" s="1088" customFormat="1" ht="17.25" customHeight="1" x14ac:dyDescent="0.25">
      <c r="A39" s="2248"/>
      <c r="B39" s="1059" t="s">
        <v>1780</v>
      </c>
      <c r="C39" s="1645"/>
      <c r="D39" s="1644" t="s">
        <v>843</v>
      </c>
      <c r="E39" s="1644"/>
      <c r="F39" s="1645">
        <f t="shared" ref="F39:BE39" si="3">SUM(F21:F38)</f>
        <v>1836</v>
      </c>
      <c r="G39" s="1645"/>
      <c r="H39" s="1087">
        <f t="shared" si="3"/>
        <v>0</v>
      </c>
      <c r="I39" s="1087">
        <f t="shared" si="3"/>
        <v>0</v>
      </c>
      <c r="J39" s="1087"/>
      <c r="K39" s="1087">
        <f t="shared" si="3"/>
        <v>48</v>
      </c>
      <c r="L39" s="1087">
        <f t="shared" si="3"/>
        <v>48</v>
      </c>
      <c r="M39" s="1087">
        <f t="shared" si="3"/>
        <v>48</v>
      </c>
      <c r="N39" s="1087">
        <f t="shared" si="3"/>
        <v>48</v>
      </c>
      <c r="O39" s="1087">
        <f t="shared" si="3"/>
        <v>48</v>
      </c>
      <c r="P39" s="1087">
        <f t="shared" si="3"/>
        <v>48</v>
      </c>
      <c r="Q39" s="1087">
        <f t="shared" si="3"/>
        <v>48</v>
      </c>
      <c r="R39" s="1087">
        <f t="shared" si="3"/>
        <v>60</v>
      </c>
      <c r="S39" s="1087">
        <f t="shared" si="3"/>
        <v>48</v>
      </c>
      <c r="T39" s="1087">
        <f t="shared" si="3"/>
        <v>48</v>
      </c>
      <c r="U39" s="1087">
        <f t="shared" si="3"/>
        <v>48</v>
      </c>
      <c r="V39" s="1087">
        <f t="shared" si="3"/>
        <v>48</v>
      </c>
      <c r="W39" s="1087">
        <f t="shared" si="3"/>
        <v>48</v>
      </c>
      <c r="X39" s="1087">
        <f t="shared" si="3"/>
        <v>60</v>
      </c>
      <c r="Y39" s="1087">
        <f t="shared" si="3"/>
        <v>60</v>
      </c>
      <c r="Z39" s="1087">
        <f t="shared" si="3"/>
        <v>60</v>
      </c>
      <c r="AA39" s="1087">
        <f t="shared" si="3"/>
        <v>60</v>
      </c>
      <c r="AB39" s="1087">
        <f t="shared" si="3"/>
        <v>60</v>
      </c>
      <c r="AC39" s="1087">
        <f t="shared" si="3"/>
        <v>60</v>
      </c>
      <c r="AD39" s="1087">
        <f t="shared" si="3"/>
        <v>60</v>
      </c>
      <c r="AE39" s="1087">
        <f t="shared" si="3"/>
        <v>60</v>
      </c>
      <c r="AF39" s="1087">
        <f t="shared" si="3"/>
        <v>30</v>
      </c>
      <c r="AG39" s="1087">
        <f t="shared" si="3"/>
        <v>60</v>
      </c>
      <c r="AH39" s="1087">
        <f t="shared" si="3"/>
        <v>60</v>
      </c>
      <c r="AI39" s="1087">
        <f t="shared" si="3"/>
        <v>60</v>
      </c>
      <c r="AJ39" s="1087">
        <f t="shared" si="3"/>
        <v>60</v>
      </c>
      <c r="AK39" s="1087">
        <f t="shared" si="3"/>
        <v>0</v>
      </c>
      <c r="AL39" s="1087">
        <f t="shared" si="3"/>
        <v>0</v>
      </c>
      <c r="AM39" s="1138">
        <f t="shared" si="3"/>
        <v>0</v>
      </c>
      <c r="AN39" s="1087">
        <f t="shared" si="3"/>
        <v>0</v>
      </c>
      <c r="AO39" s="1087">
        <f t="shared" si="3"/>
        <v>0</v>
      </c>
      <c r="AP39" s="1087">
        <f t="shared" si="3"/>
        <v>0</v>
      </c>
      <c r="AQ39" s="1087">
        <f t="shared" si="3"/>
        <v>0</v>
      </c>
      <c r="AR39" s="1087">
        <f t="shared" si="3"/>
        <v>0</v>
      </c>
      <c r="AS39" s="1087">
        <f t="shared" si="3"/>
        <v>0</v>
      </c>
      <c r="AT39" s="1087">
        <f t="shared" si="3"/>
        <v>0</v>
      </c>
      <c r="AU39" s="1087">
        <f t="shared" si="3"/>
        <v>0</v>
      </c>
      <c r="AV39" s="1087">
        <f t="shared" si="3"/>
        <v>0</v>
      </c>
      <c r="AW39" s="1087">
        <f t="shared" si="3"/>
        <v>0</v>
      </c>
      <c r="AX39" s="1087">
        <f t="shared" si="3"/>
        <v>0</v>
      </c>
      <c r="AY39" s="1087">
        <f t="shared" si="3"/>
        <v>0</v>
      </c>
      <c r="AZ39" s="1087">
        <f t="shared" si="3"/>
        <v>0</v>
      </c>
      <c r="BA39" s="1087">
        <f t="shared" si="3"/>
        <v>0</v>
      </c>
      <c r="BB39" s="1087">
        <f t="shared" si="3"/>
        <v>0</v>
      </c>
      <c r="BC39" s="1087">
        <f t="shared" si="3"/>
        <v>0</v>
      </c>
      <c r="BD39" s="1676">
        <f t="shared" si="3"/>
        <v>0</v>
      </c>
      <c r="BE39" s="1702">
        <f t="shared" si="3"/>
        <v>0</v>
      </c>
      <c r="BF39" s="1695"/>
      <c r="BG39" s="1695"/>
      <c r="BH39" s="1695"/>
      <c r="BI39" s="1695"/>
      <c r="BJ39" s="1695"/>
    </row>
    <row r="40" spans="1:62" ht="17.25" customHeight="1" x14ac:dyDescent="0.25">
      <c r="A40" s="206">
        <v>5</v>
      </c>
      <c r="B40" s="715" t="s">
        <v>983</v>
      </c>
      <c r="C40" s="1636"/>
      <c r="D40" s="1646" t="s">
        <v>2</v>
      </c>
      <c r="E40" s="1646"/>
      <c r="F40" s="1636"/>
      <c r="G40" s="1715"/>
      <c r="H40" s="1067"/>
      <c r="I40" s="1067"/>
      <c r="J40" s="1067"/>
      <c r="K40" s="1089"/>
      <c r="L40" s="1089"/>
      <c r="M40" s="1076"/>
      <c r="N40" s="1077"/>
      <c r="O40" s="1078"/>
      <c r="P40" s="1079"/>
      <c r="Q40" s="1079"/>
      <c r="R40" s="1079"/>
      <c r="S40" s="1079"/>
      <c r="T40" s="1079"/>
      <c r="U40" s="1079"/>
      <c r="V40" s="1079"/>
      <c r="W40" s="1090"/>
      <c r="X40" s="1091"/>
      <c r="Y40" s="1091"/>
      <c r="Z40" s="1091"/>
      <c r="AA40" s="1091"/>
      <c r="AB40" s="1091"/>
      <c r="AC40" s="1091"/>
      <c r="AD40" s="1091"/>
      <c r="AE40" s="1092"/>
      <c r="AF40" s="1093"/>
      <c r="AG40" s="1050"/>
      <c r="AH40" s="1050"/>
      <c r="AI40" s="1050"/>
      <c r="AJ40" s="1089"/>
      <c r="AK40" s="1681"/>
      <c r="AL40" s="1681"/>
      <c r="AM40" s="1089"/>
      <c r="AN40" s="1089"/>
      <c r="AO40" s="1089"/>
      <c r="AP40" s="1089"/>
      <c r="AQ40" s="1089"/>
      <c r="AR40" s="1089"/>
      <c r="AS40" s="1089"/>
      <c r="AT40" s="1089"/>
      <c r="AU40" s="1089"/>
      <c r="AV40" s="1089"/>
      <c r="AW40" s="1089"/>
      <c r="AX40" s="1089"/>
      <c r="AY40" s="1089"/>
      <c r="AZ40" s="1089"/>
      <c r="BA40" s="1089"/>
      <c r="BB40" s="1089"/>
      <c r="BC40" s="1089"/>
      <c r="BD40" s="1688"/>
      <c r="BE40" s="1703"/>
      <c r="BF40" s="1678"/>
      <c r="BG40" s="1678"/>
      <c r="BH40" s="1678"/>
      <c r="BI40" s="1678"/>
      <c r="BJ40" s="1678"/>
    </row>
    <row r="41" spans="1:62" s="1088" customFormat="1" ht="17.25" customHeight="1" x14ac:dyDescent="0.25">
      <c r="A41" s="206"/>
      <c r="B41" s="1059" t="s">
        <v>2052</v>
      </c>
      <c r="C41" s="1645"/>
      <c r="D41" s="1644" t="s">
        <v>843</v>
      </c>
      <c r="E41" s="1644"/>
      <c r="F41" s="1645">
        <f t="shared" ref="F41:BE41" si="4">SUM(F23:F40)</f>
        <v>3576</v>
      </c>
      <c r="G41" s="1645"/>
      <c r="H41" s="1087">
        <f t="shared" si="4"/>
        <v>0</v>
      </c>
      <c r="I41" s="1087">
        <f t="shared" si="4"/>
        <v>0</v>
      </c>
      <c r="J41" s="1087"/>
      <c r="K41" s="1087">
        <f t="shared" si="4"/>
        <v>48</v>
      </c>
      <c r="L41" s="1087">
        <f t="shared" si="4"/>
        <v>48</v>
      </c>
      <c r="M41" s="1087">
        <f t="shared" si="4"/>
        <v>96</v>
      </c>
      <c r="N41" s="1087">
        <f t="shared" si="4"/>
        <v>96</v>
      </c>
      <c r="O41" s="1087">
        <f t="shared" si="4"/>
        <v>96</v>
      </c>
      <c r="P41" s="1087">
        <f t="shared" si="4"/>
        <v>96</v>
      </c>
      <c r="Q41" s="1087">
        <f t="shared" si="4"/>
        <v>96</v>
      </c>
      <c r="R41" s="1087">
        <f t="shared" si="4"/>
        <v>120</v>
      </c>
      <c r="S41" s="1087">
        <f t="shared" si="4"/>
        <v>96</v>
      </c>
      <c r="T41" s="1087">
        <f t="shared" si="4"/>
        <v>96</v>
      </c>
      <c r="U41" s="1087">
        <f t="shared" si="4"/>
        <v>96</v>
      </c>
      <c r="V41" s="1087">
        <f t="shared" si="4"/>
        <v>96</v>
      </c>
      <c r="W41" s="1087">
        <f t="shared" si="4"/>
        <v>96</v>
      </c>
      <c r="X41" s="1087">
        <f t="shared" si="4"/>
        <v>120</v>
      </c>
      <c r="Y41" s="1087">
        <f t="shared" si="4"/>
        <v>120</v>
      </c>
      <c r="Z41" s="1087">
        <f t="shared" si="4"/>
        <v>120</v>
      </c>
      <c r="AA41" s="1087">
        <f t="shared" si="4"/>
        <v>120</v>
      </c>
      <c r="AB41" s="1087">
        <f t="shared" si="4"/>
        <v>120</v>
      </c>
      <c r="AC41" s="1087">
        <f t="shared" si="4"/>
        <v>120</v>
      </c>
      <c r="AD41" s="1087">
        <f t="shared" si="4"/>
        <v>120</v>
      </c>
      <c r="AE41" s="1087">
        <f t="shared" si="4"/>
        <v>120</v>
      </c>
      <c r="AF41" s="1087">
        <f t="shared" si="4"/>
        <v>60</v>
      </c>
      <c r="AG41" s="1087">
        <f t="shared" si="4"/>
        <v>120</v>
      </c>
      <c r="AH41" s="1087">
        <f t="shared" si="4"/>
        <v>120</v>
      </c>
      <c r="AI41" s="1087">
        <f t="shared" si="4"/>
        <v>120</v>
      </c>
      <c r="AJ41" s="1087">
        <f t="shared" si="4"/>
        <v>120</v>
      </c>
      <c r="AK41" s="1087">
        <f t="shared" si="4"/>
        <v>0</v>
      </c>
      <c r="AL41" s="1087">
        <f t="shared" si="4"/>
        <v>0</v>
      </c>
      <c r="AM41" s="1138">
        <f t="shared" si="4"/>
        <v>0</v>
      </c>
      <c r="AN41" s="1087">
        <f t="shared" si="4"/>
        <v>0</v>
      </c>
      <c r="AO41" s="1087">
        <f t="shared" si="4"/>
        <v>0</v>
      </c>
      <c r="AP41" s="1087">
        <f t="shared" si="4"/>
        <v>0</v>
      </c>
      <c r="AQ41" s="1087">
        <f t="shared" si="4"/>
        <v>0</v>
      </c>
      <c r="AR41" s="1087">
        <f t="shared" si="4"/>
        <v>0</v>
      </c>
      <c r="AS41" s="1087">
        <f t="shared" si="4"/>
        <v>0</v>
      </c>
      <c r="AT41" s="1087">
        <f t="shared" si="4"/>
        <v>0</v>
      </c>
      <c r="AU41" s="1087">
        <f t="shared" si="4"/>
        <v>0</v>
      </c>
      <c r="AV41" s="1087">
        <f t="shared" si="4"/>
        <v>0</v>
      </c>
      <c r="AW41" s="1087">
        <f t="shared" si="4"/>
        <v>0</v>
      </c>
      <c r="AX41" s="1087">
        <f t="shared" si="4"/>
        <v>0</v>
      </c>
      <c r="AY41" s="1087">
        <f t="shared" si="4"/>
        <v>0</v>
      </c>
      <c r="AZ41" s="1087">
        <f t="shared" si="4"/>
        <v>0</v>
      </c>
      <c r="BA41" s="1087">
        <f t="shared" si="4"/>
        <v>0</v>
      </c>
      <c r="BB41" s="1087">
        <f t="shared" si="4"/>
        <v>0</v>
      </c>
      <c r="BC41" s="1087">
        <f t="shared" si="4"/>
        <v>0</v>
      </c>
      <c r="BD41" s="1676">
        <f t="shared" si="4"/>
        <v>0</v>
      </c>
      <c r="BE41" s="1702">
        <f t="shared" si="4"/>
        <v>0</v>
      </c>
      <c r="BF41" s="1695"/>
      <c r="BG41" s="1695"/>
      <c r="BH41" s="1695"/>
      <c r="BI41" s="1695"/>
      <c r="BJ41" s="1695"/>
    </row>
    <row r="42" spans="1:62" ht="17.25" customHeight="1" x14ac:dyDescent="0.25">
      <c r="A42" s="206">
        <v>6</v>
      </c>
      <c r="B42" s="117" t="s">
        <v>2053</v>
      </c>
      <c r="C42" s="1636"/>
      <c r="D42" s="1646" t="s">
        <v>2</v>
      </c>
      <c r="E42" s="1646"/>
      <c r="F42" s="1636"/>
      <c r="G42" s="1715"/>
      <c r="H42" s="1067"/>
      <c r="I42" s="1067"/>
      <c r="J42" s="1067"/>
      <c r="K42" s="1089"/>
      <c r="L42" s="1089"/>
      <c r="M42" s="1089"/>
      <c r="N42" s="1089"/>
      <c r="O42" s="1050"/>
      <c r="P42" s="1050"/>
      <c r="Q42" s="1050"/>
      <c r="R42" s="1089"/>
      <c r="S42" s="1089"/>
      <c r="T42" s="1089"/>
      <c r="U42" s="1089"/>
      <c r="V42" s="1089"/>
      <c r="W42" s="1089"/>
      <c r="X42" s="1089"/>
      <c r="Y42" s="1089"/>
      <c r="Z42" s="1089"/>
      <c r="AA42" s="1089"/>
      <c r="AB42" s="1089"/>
      <c r="AC42" s="1089"/>
      <c r="AD42" s="1089"/>
      <c r="AE42" s="1089"/>
      <c r="AF42" s="1089"/>
      <c r="AG42" s="1089"/>
      <c r="AH42" s="1089"/>
      <c r="AI42" s="1089"/>
      <c r="AJ42" s="1089"/>
      <c r="AK42" s="1681"/>
      <c r="AL42" s="1681"/>
      <c r="AM42" s="1089"/>
      <c r="AN42" s="1089"/>
      <c r="AO42" s="1089"/>
      <c r="AP42" s="1089"/>
      <c r="AQ42" s="1089"/>
      <c r="AR42" s="1089"/>
      <c r="AS42" s="1089"/>
      <c r="AT42" s="1089"/>
      <c r="AU42" s="1089"/>
      <c r="AV42" s="1089"/>
      <c r="AW42" s="1089"/>
      <c r="AX42" s="1089"/>
      <c r="AY42" s="1089"/>
      <c r="AZ42" s="1089"/>
      <c r="BA42" s="1089"/>
      <c r="BB42" s="1089"/>
      <c r="BC42" s="1089"/>
      <c r="BD42" s="1688"/>
      <c r="BE42" s="1703"/>
      <c r="BF42" s="1678"/>
      <c r="BG42" s="1678"/>
      <c r="BH42" s="1678"/>
      <c r="BI42" s="1678"/>
      <c r="BJ42" s="1678"/>
    </row>
    <row r="43" spans="1:62" s="1088" customFormat="1" ht="17.25" customHeight="1" x14ac:dyDescent="0.25">
      <c r="A43" s="206"/>
      <c r="B43" s="1059" t="s">
        <v>2054</v>
      </c>
      <c r="C43" s="1645"/>
      <c r="D43" s="1644" t="s">
        <v>843</v>
      </c>
      <c r="E43" s="1644"/>
      <c r="F43" s="1645">
        <f t="shared" ref="F43:BE43" si="5">SUM(F25:F42)</f>
        <v>6852</v>
      </c>
      <c r="G43" s="1645"/>
      <c r="H43" s="1087">
        <f t="shared" si="5"/>
        <v>0</v>
      </c>
      <c r="I43" s="1087">
        <f t="shared" si="5"/>
        <v>0</v>
      </c>
      <c r="J43" s="1087"/>
      <c r="K43" s="1087">
        <f t="shared" si="5"/>
        <v>96</v>
      </c>
      <c r="L43" s="1087">
        <f t="shared" si="5"/>
        <v>96</v>
      </c>
      <c r="M43" s="1087">
        <f t="shared" si="5"/>
        <v>144</v>
      </c>
      <c r="N43" s="1087">
        <f t="shared" si="5"/>
        <v>144</v>
      </c>
      <c r="O43" s="1087">
        <f t="shared" si="5"/>
        <v>144</v>
      </c>
      <c r="P43" s="1087">
        <f t="shared" si="5"/>
        <v>144</v>
      </c>
      <c r="Q43" s="1087">
        <f t="shared" si="5"/>
        <v>144</v>
      </c>
      <c r="R43" s="1087">
        <f t="shared" si="5"/>
        <v>180</v>
      </c>
      <c r="S43" s="1087">
        <f t="shared" si="5"/>
        <v>192</v>
      </c>
      <c r="T43" s="1087">
        <f t="shared" si="5"/>
        <v>192</v>
      </c>
      <c r="U43" s="1087">
        <f t="shared" si="5"/>
        <v>192</v>
      </c>
      <c r="V43" s="1087">
        <f t="shared" si="5"/>
        <v>192</v>
      </c>
      <c r="W43" s="1087">
        <f t="shared" si="5"/>
        <v>192</v>
      </c>
      <c r="X43" s="1087">
        <f t="shared" si="5"/>
        <v>240</v>
      </c>
      <c r="Y43" s="1087">
        <f t="shared" si="5"/>
        <v>240</v>
      </c>
      <c r="Z43" s="1087">
        <f t="shared" si="5"/>
        <v>240</v>
      </c>
      <c r="AA43" s="1087">
        <f t="shared" si="5"/>
        <v>240</v>
      </c>
      <c r="AB43" s="1087">
        <f t="shared" si="5"/>
        <v>240</v>
      </c>
      <c r="AC43" s="1087">
        <f t="shared" si="5"/>
        <v>240</v>
      </c>
      <c r="AD43" s="1087">
        <f t="shared" si="5"/>
        <v>240</v>
      </c>
      <c r="AE43" s="1087">
        <f t="shared" si="5"/>
        <v>240</v>
      </c>
      <c r="AF43" s="1087">
        <f t="shared" si="5"/>
        <v>120</v>
      </c>
      <c r="AG43" s="1087">
        <f t="shared" si="5"/>
        <v>240</v>
      </c>
      <c r="AH43" s="1087">
        <f t="shared" si="5"/>
        <v>240</v>
      </c>
      <c r="AI43" s="1087">
        <f t="shared" si="5"/>
        <v>240</v>
      </c>
      <c r="AJ43" s="1087">
        <f t="shared" si="5"/>
        <v>240</v>
      </c>
      <c r="AK43" s="1087">
        <f t="shared" si="5"/>
        <v>0</v>
      </c>
      <c r="AL43" s="1087">
        <f t="shared" si="5"/>
        <v>0</v>
      </c>
      <c r="AM43" s="1138">
        <f t="shared" si="5"/>
        <v>0</v>
      </c>
      <c r="AN43" s="1087">
        <f t="shared" si="5"/>
        <v>0</v>
      </c>
      <c r="AO43" s="1087">
        <f t="shared" si="5"/>
        <v>0</v>
      </c>
      <c r="AP43" s="1087">
        <f t="shared" si="5"/>
        <v>0</v>
      </c>
      <c r="AQ43" s="1087">
        <f t="shared" si="5"/>
        <v>0</v>
      </c>
      <c r="AR43" s="1087">
        <f t="shared" si="5"/>
        <v>0</v>
      </c>
      <c r="AS43" s="1087">
        <f t="shared" si="5"/>
        <v>0</v>
      </c>
      <c r="AT43" s="1087">
        <f t="shared" si="5"/>
        <v>0</v>
      </c>
      <c r="AU43" s="1087">
        <f t="shared" si="5"/>
        <v>0</v>
      </c>
      <c r="AV43" s="1087">
        <f t="shared" si="5"/>
        <v>0</v>
      </c>
      <c r="AW43" s="1087">
        <f t="shared" si="5"/>
        <v>0</v>
      </c>
      <c r="AX43" s="1087">
        <f t="shared" si="5"/>
        <v>0</v>
      </c>
      <c r="AY43" s="1087">
        <f t="shared" si="5"/>
        <v>0</v>
      </c>
      <c r="AZ43" s="1087">
        <f t="shared" si="5"/>
        <v>0</v>
      </c>
      <c r="BA43" s="1087">
        <f t="shared" si="5"/>
        <v>0</v>
      </c>
      <c r="BB43" s="1087">
        <f t="shared" si="5"/>
        <v>0</v>
      </c>
      <c r="BC43" s="1087">
        <f t="shared" si="5"/>
        <v>0</v>
      </c>
      <c r="BD43" s="1676">
        <f t="shared" si="5"/>
        <v>0</v>
      </c>
      <c r="BE43" s="1702">
        <f t="shared" si="5"/>
        <v>0</v>
      </c>
      <c r="BF43" s="1695"/>
      <c r="BG43" s="1695"/>
      <c r="BH43" s="1695"/>
      <c r="BI43" s="1695"/>
      <c r="BJ43" s="1695"/>
    </row>
    <row r="44" spans="1:62" ht="17.25" customHeight="1" x14ac:dyDescent="0.25">
      <c r="A44" s="206">
        <v>7</v>
      </c>
      <c r="B44" s="117" t="s">
        <v>2055</v>
      </c>
      <c r="C44" s="2183" t="s">
        <v>163</v>
      </c>
      <c r="D44" s="2184" t="s">
        <v>59</v>
      </c>
      <c r="E44" s="2184"/>
      <c r="F44" s="2183">
        <v>30</v>
      </c>
      <c r="G44" s="2185"/>
      <c r="H44" s="2182" t="s">
        <v>413</v>
      </c>
      <c r="I44" s="1067"/>
      <c r="J44" s="1067"/>
      <c r="K44" s="1089">
        <v>30</v>
      </c>
      <c r="L44" s="1089"/>
      <c r="M44" s="1089"/>
      <c r="N44" s="1089"/>
      <c r="O44" s="1089"/>
      <c r="P44" s="1089"/>
      <c r="Q44" s="1089"/>
      <c r="R44" s="1050"/>
      <c r="S44" s="1050"/>
      <c r="T44" s="1050"/>
      <c r="U44" s="1050"/>
      <c r="V44" s="1050"/>
      <c r="W44" s="1050"/>
      <c r="X44" s="1089"/>
      <c r="Y44" s="1089"/>
      <c r="Z44" s="1089"/>
      <c r="AA44" s="1089"/>
      <c r="AB44" s="1089"/>
      <c r="AC44" s="1089"/>
      <c r="AD44" s="1089"/>
      <c r="AE44" s="1089"/>
      <c r="AF44" s="1089"/>
      <c r="AG44" s="1089"/>
      <c r="AH44" s="1089"/>
      <c r="AI44" s="1050"/>
      <c r="AJ44" s="1050"/>
      <c r="AK44" s="1681"/>
      <c r="AL44" s="1681"/>
      <c r="AM44" s="1089"/>
      <c r="AN44" s="1089"/>
      <c r="AO44" s="1089"/>
      <c r="AP44" s="1089"/>
      <c r="AQ44" s="1089"/>
      <c r="AR44" s="1089"/>
      <c r="AS44" s="1089"/>
      <c r="AT44" s="1089"/>
      <c r="AU44" s="1089"/>
      <c r="AV44" s="1089"/>
      <c r="AW44" s="1089"/>
      <c r="AX44" s="1089"/>
      <c r="AY44" s="1089"/>
      <c r="AZ44" s="1089"/>
      <c r="BA44" s="1089"/>
      <c r="BB44" s="1089"/>
      <c r="BC44" s="1089"/>
      <c r="BD44" s="1688"/>
      <c r="BE44" s="1703"/>
      <c r="BF44" s="1678"/>
      <c r="BG44" s="1678"/>
      <c r="BH44" s="1678"/>
      <c r="BI44" s="1678"/>
      <c r="BJ44" s="1678"/>
    </row>
    <row r="45" spans="1:62" ht="17.25" customHeight="1" x14ac:dyDescent="0.25">
      <c r="A45" s="206"/>
      <c r="B45" s="117"/>
      <c r="C45" s="1625" t="s">
        <v>172</v>
      </c>
      <c r="D45" s="1647" t="s">
        <v>934</v>
      </c>
      <c r="E45" s="1647"/>
      <c r="F45" s="1628">
        <v>60</v>
      </c>
      <c r="G45" s="1711"/>
      <c r="H45" s="1067" t="s">
        <v>361</v>
      </c>
      <c r="I45" s="1067" t="s">
        <v>360</v>
      </c>
      <c r="J45" s="1067"/>
      <c r="K45" s="1089"/>
      <c r="L45" s="1089"/>
      <c r="M45" s="1050"/>
      <c r="N45" s="1050"/>
      <c r="O45" s="1089"/>
      <c r="P45" s="1089"/>
      <c r="Q45" s="1089"/>
      <c r="R45" s="1089"/>
      <c r="S45" s="1089"/>
      <c r="T45" s="1089"/>
      <c r="U45" s="1089"/>
      <c r="V45" s="1089"/>
      <c r="W45" s="1089"/>
      <c r="X45" s="1089"/>
      <c r="Y45" s="1089"/>
      <c r="Z45" s="1089"/>
      <c r="AA45" s="1089"/>
      <c r="AB45" s="1089"/>
      <c r="AC45" s="1089"/>
      <c r="AD45" s="1089"/>
      <c r="AE45" s="1089"/>
      <c r="AF45" s="1089"/>
      <c r="AG45" s="1089"/>
      <c r="AH45" s="1089"/>
      <c r="AI45" s="1089"/>
      <c r="AJ45" s="1089"/>
      <c r="AK45" s="1681"/>
      <c r="AL45" s="1681"/>
      <c r="AM45" s="1089"/>
      <c r="AN45" s="1089">
        <v>20</v>
      </c>
      <c r="AO45" s="1089">
        <v>20</v>
      </c>
      <c r="AP45" s="1089">
        <v>20</v>
      </c>
      <c r="AQ45" s="1089"/>
      <c r="AR45" s="1089"/>
      <c r="AS45" s="1089"/>
      <c r="AT45" s="1089"/>
      <c r="AU45" s="1089"/>
      <c r="AV45" s="1089"/>
      <c r="AW45" s="1071"/>
      <c r="AX45" s="1071"/>
      <c r="AY45" s="1089"/>
      <c r="AZ45" s="1089"/>
      <c r="BA45" s="1089"/>
      <c r="BB45" s="1089"/>
      <c r="BC45" s="1089"/>
      <c r="BD45" s="1688"/>
      <c r="BE45" s="1703"/>
      <c r="BF45" s="1678"/>
      <c r="BG45" s="1678"/>
      <c r="BH45" s="1678"/>
      <c r="BI45" s="1678"/>
      <c r="BJ45" s="1678"/>
    </row>
    <row r="46" spans="1:62" ht="17.25" customHeight="1" x14ac:dyDescent="0.25">
      <c r="A46" s="206"/>
      <c r="B46" s="117"/>
      <c r="C46" s="1625" t="s">
        <v>293</v>
      </c>
      <c r="D46" s="1647" t="s">
        <v>932</v>
      </c>
      <c r="E46" s="1647"/>
      <c r="F46" s="1627">
        <v>20</v>
      </c>
      <c r="G46" s="1710"/>
      <c r="H46" s="1067" t="s">
        <v>2057</v>
      </c>
      <c r="I46" s="1067" t="s">
        <v>99</v>
      </c>
      <c r="J46" s="1067"/>
      <c r="K46" s="1089"/>
      <c r="L46" s="1089"/>
      <c r="M46" s="1089"/>
      <c r="N46" s="1089">
        <v>20</v>
      </c>
      <c r="O46" s="1089"/>
      <c r="P46" s="1089"/>
      <c r="Q46" s="1089"/>
      <c r="R46" s="1089"/>
      <c r="S46" s="1089"/>
      <c r="T46" s="1089"/>
      <c r="U46" s="1089"/>
      <c r="V46" s="1089"/>
      <c r="W46" s="1089"/>
      <c r="X46" s="1089"/>
      <c r="Y46" s="1089"/>
      <c r="Z46" s="1089"/>
      <c r="AA46" s="1089"/>
      <c r="AB46" s="1089"/>
      <c r="AC46" s="1089"/>
      <c r="AD46" s="1050"/>
      <c r="AE46" s="1050"/>
      <c r="AF46" s="1050"/>
      <c r="AG46" s="1050"/>
      <c r="AH46" s="1050"/>
      <c r="AI46" s="1089"/>
      <c r="AJ46" s="1089"/>
      <c r="AK46" s="1681"/>
      <c r="AL46" s="1681"/>
      <c r="AM46" s="1089"/>
      <c r="AN46" s="1089"/>
      <c r="AO46" s="1089"/>
      <c r="AP46" s="1089"/>
      <c r="AQ46" s="1089"/>
      <c r="AR46" s="1089"/>
      <c r="AS46" s="1089"/>
      <c r="AT46" s="1089"/>
      <c r="AU46" s="1089"/>
      <c r="AV46" s="1089"/>
      <c r="AW46" s="1089"/>
      <c r="AX46" s="1089"/>
      <c r="AY46" s="1089"/>
      <c r="AZ46" s="1089"/>
      <c r="BA46" s="1089"/>
      <c r="BB46" s="1089"/>
      <c r="BC46" s="1089"/>
      <c r="BD46" s="1688"/>
      <c r="BE46" s="1703"/>
      <c r="BF46" s="1678"/>
      <c r="BG46" s="1678"/>
      <c r="BH46" s="1678"/>
      <c r="BI46" s="1678"/>
      <c r="BJ46" s="1678"/>
    </row>
    <row r="47" spans="1:62" ht="17.25" customHeight="1" x14ac:dyDescent="0.2">
      <c r="A47" s="206"/>
      <c r="B47" s="117"/>
      <c r="C47" s="1625" t="s">
        <v>175</v>
      </c>
      <c r="D47" s="1647" t="s">
        <v>1005</v>
      </c>
      <c r="E47" s="1647"/>
      <c r="F47" s="1625">
        <v>150</v>
      </c>
      <c r="G47" s="1709"/>
      <c r="H47" s="1067" t="s">
        <v>2058</v>
      </c>
      <c r="I47" s="1095" t="s">
        <v>111</v>
      </c>
      <c r="J47" s="1095"/>
      <c r="K47" s="1089"/>
      <c r="L47" s="1089"/>
      <c r="M47" s="1089"/>
      <c r="N47" s="1089"/>
      <c r="O47" s="1089">
        <v>24</v>
      </c>
      <c r="P47" s="1089">
        <v>24</v>
      </c>
      <c r="Q47" s="1089">
        <v>24</v>
      </c>
      <c r="R47" s="1089">
        <v>24</v>
      </c>
      <c r="S47" s="1089">
        <v>24</v>
      </c>
      <c r="T47" s="1089">
        <v>30</v>
      </c>
      <c r="U47" s="1089"/>
      <c r="V47" s="1089"/>
      <c r="W47" s="1089"/>
      <c r="X47" s="1089"/>
      <c r="Y47" s="1089"/>
      <c r="Z47" s="1089"/>
      <c r="AA47" s="1089"/>
      <c r="AB47" s="1089"/>
      <c r="AC47" s="1089"/>
      <c r="AD47" s="1089"/>
      <c r="AE47" s="1089"/>
      <c r="AF47" s="1089"/>
      <c r="AG47" s="1089"/>
      <c r="AH47" s="1089"/>
      <c r="AI47" s="1089"/>
      <c r="AJ47" s="1089"/>
      <c r="AK47" s="1681"/>
      <c r="AL47" s="1681"/>
      <c r="AM47" s="1089"/>
      <c r="AN47" s="1089"/>
      <c r="AO47" s="1089"/>
      <c r="AP47" s="1089"/>
      <c r="AQ47" s="1089"/>
      <c r="AR47" s="1089"/>
      <c r="AS47" s="1089"/>
      <c r="AT47" s="1089"/>
      <c r="AU47" s="1089"/>
      <c r="AV47" s="1089"/>
      <c r="AW47" s="1089"/>
      <c r="AX47" s="1089"/>
      <c r="AY47" s="1089"/>
      <c r="AZ47" s="1089"/>
      <c r="BA47" s="1089"/>
      <c r="BB47" s="1089"/>
      <c r="BC47" s="1089"/>
      <c r="BD47" s="1688"/>
      <c r="BE47" s="1703"/>
      <c r="BF47" s="1678"/>
      <c r="BG47" s="1678"/>
      <c r="BH47" s="1678"/>
      <c r="BI47" s="1678"/>
      <c r="BJ47" s="1678"/>
    </row>
    <row r="48" spans="1:62" ht="17.25" customHeight="1" x14ac:dyDescent="0.2">
      <c r="A48" s="206"/>
      <c r="B48" s="117"/>
      <c r="C48" s="1625" t="s">
        <v>176</v>
      </c>
      <c r="D48" s="1647" t="s">
        <v>1006</v>
      </c>
      <c r="E48" s="1647"/>
      <c r="F48" s="1625">
        <v>150</v>
      </c>
      <c r="G48" s="1709"/>
      <c r="H48" s="1067" t="s">
        <v>2059</v>
      </c>
      <c r="I48" s="1095" t="s">
        <v>57</v>
      </c>
      <c r="J48" s="1095"/>
      <c r="K48" s="1089"/>
      <c r="L48" s="1089"/>
      <c r="M48" s="1089"/>
      <c r="N48" s="1089"/>
      <c r="O48" s="1089"/>
      <c r="P48" s="1089"/>
      <c r="Q48" s="1089"/>
      <c r="R48" s="1089"/>
      <c r="S48" s="1089"/>
      <c r="T48" s="1089"/>
      <c r="U48" s="1089">
        <v>24</v>
      </c>
      <c r="V48" s="1089">
        <v>24</v>
      </c>
      <c r="W48" s="1089">
        <v>24</v>
      </c>
      <c r="X48" s="1089">
        <v>24</v>
      </c>
      <c r="Y48" s="1089">
        <v>24</v>
      </c>
      <c r="Z48" s="1089">
        <v>30</v>
      </c>
      <c r="AA48" s="1089"/>
      <c r="AB48" s="1089"/>
      <c r="AC48" s="1089"/>
      <c r="AD48" s="1089"/>
      <c r="AE48" s="1089"/>
      <c r="AF48" s="1089"/>
      <c r="AG48" s="1089"/>
      <c r="AH48" s="1089"/>
      <c r="AI48" s="1089"/>
      <c r="AJ48" s="1089"/>
      <c r="AK48" s="1681"/>
      <c r="AL48" s="1681"/>
      <c r="AM48" s="1089"/>
      <c r="AN48" s="1089"/>
      <c r="AO48" s="1089"/>
      <c r="AP48" s="1089"/>
      <c r="AQ48" s="1089"/>
      <c r="AR48" s="1089"/>
      <c r="AS48" s="1089"/>
      <c r="AT48" s="1089"/>
      <c r="AU48" s="1089"/>
      <c r="AV48" s="1089"/>
      <c r="AW48" s="1089"/>
      <c r="AX48" s="1089"/>
      <c r="AY48" s="1089"/>
      <c r="AZ48" s="1089"/>
      <c r="BA48" s="1089"/>
      <c r="BB48" s="1089"/>
      <c r="BC48" s="1089"/>
      <c r="BD48" s="1688"/>
      <c r="BE48" s="1703"/>
      <c r="BF48" s="1678"/>
      <c r="BG48" s="1678"/>
      <c r="BH48" s="1678"/>
      <c r="BI48" s="1678"/>
      <c r="BJ48" s="1678"/>
    </row>
    <row r="49" spans="1:62" ht="17.25" customHeight="1" x14ac:dyDescent="0.2">
      <c r="A49" s="206"/>
      <c r="B49" s="117"/>
      <c r="C49" s="1643" t="s">
        <v>271</v>
      </c>
      <c r="D49" s="1648" t="s">
        <v>898</v>
      </c>
      <c r="E49" s="1648"/>
      <c r="F49" s="1643">
        <v>120</v>
      </c>
      <c r="G49" s="1714"/>
      <c r="H49" s="1067" t="s">
        <v>2059</v>
      </c>
      <c r="I49" s="1095" t="s">
        <v>57</v>
      </c>
      <c r="J49" s="1095"/>
      <c r="K49" s="1089"/>
      <c r="L49" s="1089"/>
      <c r="M49" s="1089"/>
      <c r="N49" s="1089"/>
      <c r="O49" s="1089"/>
      <c r="P49" s="1089"/>
      <c r="Q49" s="1089"/>
      <c r="R49" s="1089"/>
      <c r="S49" s="1089"/>
      <c r="T49" s="1089"/>
      <c r="U49" s="1089"/>
      <c r="V49" s="1089"/>
      <c r="W49" s="1089"/>
      <c r="X49" s="1089"/>
      <c r="Y49" s="1089"/>
      <c r="Z49" s="1089"/>
      <c r="AA49" s="1089">
        <v>24</v>
      </c>
      <c r="AB49" s="1089">
        <v>24</v>
      </c>
      <c r="AC49" s="1089">
        <v>24</v>
      </c>
      <c r="AD49" s="1089">
        <v>24</v>
      </c>
      <c r="AE49" s="1089">
        <v>24</v>
      </c>
      <c r="AF49" s="1089"/>
      <c r="AG49" s="1089"/>
      <c r="AH49" s="1089"/>
      <c r="AI49" s="1089"/>
      <c r="AJ49" s="1089"/>
      <c r="AK49" s="1681"/>
      <c r="AL49" s="1681"/>
      <c r="AM49" s="1089"/>
      <c r="AN49" s="1089"/>
      <c r="AO49" s="1089"/>
      <c r="AP49" s="1089"/>
      <c r="AQ49" s="1089"/>
      <c r="AR49" s="1089"/>
      <c r="AS49" s="1089"/>
      <c r="AT49" s="1089"/>
      <c r="AU49" s="1089"/>
      <c r="AV49" s="1089"/>
      <c r="AW49" s="1089"/>
      <c r="AX49" s="1089"/>
      <c r="AY49" s="1089"/>
      <c r="AZ49" s="1089"/>
      <c r="BA49" s="1089"/>
      <c r="BB49" s="1089"/>
      <c r="BC49" s="1089"/>
      <c r="BD49" s="1688"/>
      <c r="BE49" s="1703"/>
      <c r="BF49" s="1678"/>
      <c r="BG49" s="1678"/>
      <c r="BH49" s="1678"/>
      <c r="BI49" s="1678"/>
      <c r="BJ49" s="1678"/>
    </row>
    <row r="50" spans="1:62" ht="17.25" customHeight="1" x14ac:dyDescent="0.2">
      <c r="A50" s="206"/>
      <c r="B50" s="117"/>
      <c r="C50" s="1649" t="s">
        <v>284</v>
      </c>
      <c r="D50" s="1635" t="s">
        <v>1009</v>
      </c>
      <c r="E50" s="1635"/>
      <c r="F50" s="1649">
        <v>120</v>
      </c>
      <c r="G50" s="1716"/>
      <c r="H50" s="1067" t="s">
        <v>2059</v>
      </c>
      <c r="I50" s="1095" t="s">
        <v>57</v>
      </c>
      <c r="J50" s="1095"/>
      <c r="K50" s="1089"/>
      <c r="L50" s="1089"/>
      <c r="M50" s="1089"/>
      <c r="N50" s="1089"/>
      <c r="O50" s="1089"/>
      <c r="P50" s="1089"/>
      <c r="Q50" s="1089"/>
      <c r="R50" s="1089"/>
      <c r="S50" s="1089"/>
      <c r="T50" s="1089"/>
      <c r="U50" s="1089"/>
      <c r="V50" s="1089"/>
      <c r="W50" s="1089"/>
      <c r="X50" s="1089"/>
      <c r="Y50" s="1089"/>
      <c r="Z50" s="1089"/>
      <c r="AA50" s="1089"/>
      <c r="AB50" s="1089"/>
      <c r="AC50" s="1089"/>
      <c r="AD50" s="1089"/>
      <c r="AE50" s="1089"/>
      <c r="AF50" s="1089">
        <v>24</v>
      </c>
      <c r="AG50" s="1089">
        <v>24</v>
      </c>
      <c r="AH50" s="1089">
        <v>24</v>
      </c>
      <c r="AI50" s="1089">
        <v>24</v>
      </c>
      <c r="AJ50" s="1089">
        <v>24</v>
      </c>
      <c r="AK50" s="1681"/>
      <c r="AL50" s="1681"/>
      <c r="AM50" s="1089"/>
      <c r="AN50" s="1089"/>
      <c r="AO50" s="1089"/>
      <c r="AP50" s="1089"/>
      <c r="AQ50" s="1089"/>
      <c r="AR50" s="1089"/>
      <c r="AS50" s="1089"/>
      <c r="AT50" s="1089"/>
      <c r="AU50" s="1089"/>
      <c r="AV50" s="1089"/>
      <c r="AW50" s="1089"/>
      <c r="AX50" s="1089"/>
      <c r="AY50" s="1089"/>
      <c r="AZ50" s="1089"/>
      <c r="BA50" s="1089"/>
      <c r="BB50" s="1089"/>
      <c r="BC50" s="1089"/>
      <c r="BD50" s="1688"/>
      <c r="BE50" s="1703"/>
      <c r="BF50" s="1678"/>
      <c r="BG50" s="1678"/>
      <c r="BH50" s="1678"/>
      <c r="BI50" s="1678"/>
      <c r="BJ50" s="1678"/>
    </row>
    <row r="51" spans="1:62" ht="17.25" customHeight="1" x14ac:dyDescent="0.2">
      <c r="A51" s="206"/>
      <c r="B51" s="117"/>
      <c r="C51" s="1649" t="s">
        <v>273</v>
      </c>
      <c r="D51" s="1635" t="s">
        <v>918</v>
      </c>
      <c r="E51" s="1635"/>
      <c r="F51" s="1649">
        <v>60</v>
      </c>
      <c r="G51" s="1716"/>
      <c r="H51" s="1067" t="s">
        <v>2060</v>
      </c>
      <c r="I51" s="1095" t="s">
        <v>36</v>
      </c>
      <c r="J51" s="1095"/>
      <c r="K51" s="1089"/>
      <c r="L51" s="1089"/>
      <c r="M51" s="1089"/>
      <c r="N51" s="1089"/>
      <c r="O51" s="1089"/>
      <c r="P51" s="1089"/>
      <c r="Q51" s="1089"/>
      <c r="R51" s="1089"/>
      <c r="S51" s="1089"/>
      <c r="T51" s="1089"/>
      <c r="U51" s="1089"/>
      <c r="V51" s="1089"/>
      <c r="W51" s="1089"/>
      <c r="X51" s="1089"/>
      <c r="Y51" s="1089"/>
      <c r="Z51" s="1089"/>
      <c r="AA51" s="1089"/>
      <c r="AB51" s="1089"/>
      <c r="AC51" s="1089"/>
      <c r="AD51" s="1089"/>
      <c r="AE51" s="1089"/>
      <c r="AF51" s="1089"/>
      <c r="AG51" s="1089"/>
      <c r="AH51" s="1089"/>
      <c r="AI51" s="1089"/>
      <c r="AJ51" s="1089"/>
      <c r="AK51" s="1681"/>
      <c r="AL51" s="1681"/>
      <c r="AM51" s="1089"/>
      <c r="AN51" s="1089">
        <v>30</v>
      </c>
      <c r="AO51" s="1089">
        <v>30</v>
      </c>
      <c r="AP51" s="1089"/>
      <c r="AQ51" s="1089"/>
      <c r="AR51" s="1089"/>
      <c r="AS51" s="1089"/>
      <c r="AT51" s="1089"/>
      <c r="AU51" s="1089"/>
      <c r="AV51" s="1089"/>
      <c r="AW51" s="1089"/>
      <c r="AX51" s="1089"/>
      <c r="AY51" s="1089"/>
      <c r="AZ51" s="1089"/>
      <c r="BA51" s="1089"/>
      <c r="BB51" s="1089"/>
      <c r="BC51" s="1089"/>
      <c r="BD51" s="1688"/>
      <c r="BE51" s="1703"/>
      <c r="BF51" s="1678"/>
      <c r="BG51" s="1678"/>
      <c r="BH51" s="1678"/>
      <c r="BI51" s="1678"/>
      <c r="BJ51" s="1678"/>
    </row>
    <row r="52" spans="1:62" ht="17.25" customHeight="1" x14ac:dyDescent="0.2">
      <c r="A52" s="206"/>
      <c r="B52" s="117"/>
      <c r="C52" s="1650" t="s">
        <v>274</v>
      </c>
      <c r="D52" s="1651" t="s">
        <v>10</v>
      </c>
      <c r="E52" s="1651"/>
      <c r="F52" s="1650">
        <v>270</v>
      </c>
      <c r="G52" s="1717"/>
      <c r="H52" s="1067"/>
      <c r="I52" s="1095"/>
      <c r="J52" s="1095"/>
      <c r="K52" s="1089"/>
      <c r="L52" s="1089"/>
      <c r="M52" s="1089"/>
      <c r="N52" s="1089"/>
      <c r="O52" s="1089"/>
      <c r="P52" s="1089"/>
      <c r="Q52" s="1089"/>
      <c r="R52" s="1089"/>
      <c r="S52" s="1089"/>
      <c r="T52" s="1089"/>
      <c r="U52" s="1089"/>
      <c r="V52" s="1089"/>
      <c r="W52" s="1089"/>
      <c r="X52" s="1089"/>
      <c r="Y52" s="1089"/>
      <c r="Z52" s="1089"/>
      <c r="AA52" s="1089"/>
      <c r="AB52" s="1089"/>
      <c r="AC52" s="1089"/>
      <c r="AD52" s="1089"/>
      <c r="AE52" s="1089"/>
      <c r="AF52" s="1089"/>
      <c r="AG52" s="1089"/>
      <c r="AH52" s="1089"/>
      <c r="AI52" s="1089"/>
      <c r="AJ52" s="1089"/>
      <c r="AK52" s="1681"/>
      <c r="AL52" s="1681"/>
      <c r="AM52" s="1089"/>
      <c r="AN52" s="1089"/>
      <c r="AO52" s="1089"/>
      <c r="AP52" s="1089"/>
      <c r="AQ52" s="1089"/>
      <c r="AR52" s="1089"/>
      <c r="AS52" s="1089"/>
      <c r="AT52" s="1089"/>
      <c r="AU52" s="1089"/>
      <c r="AV52" s="1089"/>
      <c r="AW52" s="1089"/>
      <c r="AX52" s="1089"/>
      <c r="AY52" s="1089"/>
      <c r="AZ52" s="1089"/>
      <c r="BA52" s="1089"/>
      <c r="BB52" s="1089"/>
      <c r="BC52" s="1089"/>
      <c r="BD52" s="1688"/>
      <c r="BE52" s="1703"/>
      <c r="BF52" s="1678"/>
      <c r="BG52" s="1678"/>
      <c r="BH52" s="1678"/>
      <c r="BI52" s="1678"/>
      <c r="BJ52" s="1678"/>
    </row>
    <row r="53" spans="1:62" s="1088" customFormat="1" ht="17.25" customHeight="1" x14ac:dyDescent="0.25">
      <c r="A53" s="206"/>
      <c r="B53" s="1059" t="s">
        <v>2061</v>
      </c>
      <c r="C53" s="1645"/>
      <c r="D53" s="1644" t="s">
        <v>843</v>
      </c>
      <c r="E53" s="1644"/>
      <c r="F53" s="1645">
        <f t="shared" ref="F53:AJ53" si="6">SUM(F40:F52)</f>
        <v>11408</v>
      </c>
      <c r="G53" s="1645"/>
      <c r="H53" s="1087">
        <f t="shared" si="6"/>
        <v>0</v>
      </c>
      <c r="I53" s="1087">
        <f t="shared" si="6"/>
        <v>0</v>
      </c>
      <c r="J53" s="1087"/>
      <c r="K53" s="1087">
        <f t="shared" si="6"/>
        <v>174</v>
      </c>
      <c r="L53" s="1087">
        <f t="shared" si="6"/>
        <v>144</v>
      </c>
      <c r="M53" s="1087">
        <f t="shared" si="6"/>
        <v>240</v>
      </c>
      <c r="N53" s="1087">
        <f t="shared" si="6"/>
        <v>260</v>
      </c>
      <c r="O53" s="1087">
        <f t="shared" si="6"/>
        <v>264</v>
      </c>
      <c r="P53" s="1087">
        <f t="shared" si="6"/>
        <v>264</v>
      </c>
      <c r="Q53" s="1087">
        <f t="shared" si="6"/>
        <v>264</v>
      </c>
      <c r="R53" s="1087">
        <f t="shared" si="6"/>
        <v>324</v>
      </c>
      <c r="S53" s="1087">
        <f t="shared" si="6"/>
        <v>312</v>
      </c>
      <c r="T53" s="1087">
        <f t="shared" si="6"/>
        <v>318</v>
      </c>
      <c r="U53" s="1087">
        <f t="shared" si="6"/>
        <v>312</v>
      </c>
      <c r="V53" s="1087">
        <f t="shared" si="6"/>
        <v>312</v>
      </c>
      <c r="W53" s="1087">
        <f t="shared" si="6"/>
        <v>312</v>
      </c>
      <c r="X53" s="1087">
        <f t="shared" si="6"/>
        <v>384</v>
      </c>
      <c r="Y53" s="1087">
        <f t="shared" si="6"/>
        <v>384</v>
      </c>
      <c r="Z53" s="1087">
        <f t="shared" si="6"/>
        <v>390</v>
      </c>
      <c r="AA53" s="1087">
        <f t="shared" si="6"/>
        <v>384</v>
      </c>
      <c r="AB53" s="1087">
        <f t="shared" si="6"/>
        <v>384</v>
      </c>
      <c r="AC53" s="1087">
        <f t="shared" si="6"/>
        <v>384</v>
      </c>
      <c r="AD53" s="1087">
        <f t="shared" si="6"/>
        <v>384</v>
      </c>
      <c r="AE53" s="1087">
        <f t="shared" si="6"/>
        <v>384</v>
      </c>
      <c r="AF53" s="1087">
        <f t="shared" si="6"/>
        <v>204</v>
      </c>
      <c r="AG53" s="1087">
        <f t="shared" si="6"/>
        <v>384</v>
      </c>
      <c r="AH53" s="1087">
        <f t="shared" si="6"/>
        <v>384</v>
      </c>
      <c r="AI53" s="1087">
        <f t="shared" si="6"/>
        <v>384</v>
      </c>
      <c r="AJ53" s="1087">
        <f t="shared" si="6"/>
        <v>384</v>
      </c>
      <c r="AK53" s="1101"/>
      <c r="AL53" s="1101"/>
      <c r="AM53" s="1089"/>
      <c r="AN53" s="1101"/>
      <c r="AO53" s="1101"/>
      <c r="AP53" s="1101"/>
      <c r="AQ53" s="1101"/>
      <c r="AR53" s="1101"/>
      <c r="AS53" s="1101"/>
      <c r="AT53" s="1101"/>
      <c r="AU53" s="1101"/>
      <c r="AV53" s="1101"/>
      <c r="AW53" s="1101"/>
      <c r="AX53" s="1101"/>
      <c r="AY53" s="1101"/>
      <c r="AZ53" s="1101"/>
      <c r="BA53" s="1101"/>
      <c r="BB53" s="1101"/>
      <c r="BC53" s="1101"/>
      <c r="BD53" s="1689"/>
      <c r="BE53" s="1703"/>
      <c r="BF53" s="1695"/>
      <c r="BG53" s="1695"/>
      <c r="BH53" s="1695"/>
      <c r="BI53" s="1695"/>
      <c r="BJ53" s="1695"/>
    </row>
    <row r="54" spans="1:62" ht="17.25" customHeight="1" x14ac:dyDescent="0.25">
      <c r="A54" s="2248">
        <v>8</v>
      </c>
      <c r="B54" s="715" t="s">
        <v>2062</v>
      </c>
      <c r="C54" s="1625" t="s">
        <v>163</v>
      </c>
      <c r="D54" s="2186" t="s">
        <v>59</v>
      </c>
      <c r="E54" s="2186"/>
      <c r="F54" s="2183">
        <v>30</v>
      </c>
      <c r="G54" s="2185"/>
      <c r="H54" s="2182" t="s">
        <v>413</v>
      </c>
      <c r="I54" s="2182"/>
      <c r="J54" s="1067"/>
      <c r="K54" s="1089"/>
      <c r="L54" s="1089">
        <v>30</v>
      </c>
      <c r="M54" s="1089"/>
      <c r="N54" s="1089"/>
      <c r="O54" s="1050"/>
      <c r="P54" s="1050"/>
      <c r="Q54" s="1050"/>
      <c r="R54" s="1050"/>
      <c r="S54" s="1050"/>
      <c r="T54" s="1050"/>
      <c r="U54" s="1089"/>
      <c r="V54" s="1089"/>
      <c r="W54" s="1089"/>
      <c r="X54" s="1089"/>
      <c r="Y54" s="1089"/>
      <c r="Z54" s="1089"/>
      <c r="AA54" s="1089"/>
      <c r="AB54" s="1089"/>
      <c r="AC54" s="1089"/>
      <c r="AD54" s="1089"/>
      <c r="AE54" s="1089"/>
      <c r="AF54" s="1089"/>
      <c r="AG54" s="1089"/>
      <c r="AH54" s="1089"/>
      <c r="AI54" s="1089"/>
      <c r="AJ54" s="1089"/>
      <c r="AK54" s="1681"/>
      <c r="AL54" s="1681"/>
      <c r="AM54" s="1089"/>
      <c r="AN54" s="1089"/>
      <c r="AO54" s="1089"/>
      <c r="AP54" s="1089"/>
      <c r="AQ54" s="1089"/>
      <c r="AR54" s="1089"/>
      <c r="AS54" s="1089"/>
      <c r="AT54" s="1089"/>
      <c r="AU54" s="1089"/>
      <c r="AV54" s="1089"/>
      <c r="AW54" s="1089"/>
      <c r="AX54" s="1089"/>
      <c r="AY54" s="1089"/>
      <c r="AZ54" s="1089"/>
      <c r="BA54" s="1089"/>
      <c r="BB54" s="1089"/>
      <c r="BC54" s="1089"/>
      <c r="BD54" s="1688"/>
      <c r="BE54" s="1703"/>
      <c r="BF54" s="1678"/>
      <c r="BG54" s="1678"/>
      <c r="BH54" s="1678"/>
      <c r="BI54" s="1678"/>
      <c r="BJ54" s="1678"/>
    </row>
    <row r="55" spans="1:62" ht="17.25" customHeight="1" x14ac:dyDescent="0.2">
      <c r="A55" s="2248"/>
      <c r="B55" s="117"/>
      <c r="C55" s="1625" t="s">
        <v>172</v>
      </c>
      <c r="D55" s="1641" t="s">
        <v>934</v>
      </c>
      <c r="E55" s="1641"/>
      <c r="F55" s="1628">
        <v>60</v>
      </c>
      <c r="G55" s="1711"/>
      <c r="H55" s="1067" t="s">
        <v>315</v>
      </c>
      <c r="I55" s="1067" t="s">
        <v>357</v>
      </c>
      <c r="J55" s="1067"/>
      <c r="K55" s="1089"/>
      <c r="L55" s="1089"/>
      <c r="M55" s="1076"/>
      <c r="N55" s="1077"/>
      <c r="O55" s="1078"/>
      <c r="P55" s="1079"/>
      <c r="Q55" s="1079"/>
      <c r="R55" s="1079"/>
      <c r="S55" s="1079"/>
      <c r="T55" s="1079"/>
      <c r="U55" s="1079"/>
      <c r="V55" s="1079"/>
      <c r="W55" s="1089"/>
      <c r="X55" s="1089"/>
      <c r="Y55" s="1089"/>
      <c r="Z55" s="1089"/>
      <c r="AA55" s="1089"/>
      <c r="AB55" s="1089"/>
      <c r="AC55" s="1089"/>
      <c r="AD55" s="1089"/>
      <c r="AE55" s="1089"/>
      <c r="AF55" s="1089"/>
      <c r="AG55" s="1089"/>
      <c r="AH55" s="1089"/>
      <c r="AI55" s="1089"/>
      <c r="AJ55" s="1089"/>
      <c r="AK55" s="1681"/>
      <c r="AL55" s="1681"/>
      <c r="AM55" s="1089"/>
      <c r="AN55" s="1089"/>
      <c r="AO55" s="1089"/>
      <c r="AP55" s="1089"/>
      <c r="AQ55" s="1089"/>
      <c r="AR55" s="1089">
        <v>20</v>
      </c>
      <c r="AS55" s="1089">
        <v>20</v>
      </c>
      <c r="AT55" s="1089">
        <v>20</v>
      </c>
      <c r="AU55" s="1089"/>
      <c r="AV55" s="1089"/>
      <c r="AW55" s="1089"/>
      <c r="AX55" s="1089"/>
      <c r="AY55" s="1089"/>
      <c r="AZ55" s="1089"/>
      <c r="BA55" s="1089"/>
      <c r="BB55" s="1089"/>
      <c r="BC55" s="1089"/>
      <c r="BD55" s="1688"/>
      <c r="BE55" s="1703"/>
      <c r="BF55" s="1678"/>
      <c r="BG55" s="1678"/>
      <c r="BH55" s="1678"/>
      <c r="BI55" s="1678"/>
      <c r="BJ55" s="1678"/>
    </row>
    <row r="56" spans="1:62" ht="17.25" customHeight="1" x14ac:dyDescent="0.2">
      <c r="A56" s="2248"/>
      <c r="B56" s="117"/>
      <c r="C56" s="1625" t="s">
        <v>293</v>
      </c>
      <c r="D56" s="1641" t="s">
        <v>932</v>
      </c>
      <c r="E56" s="1641"/>
      <c r="F56" s="1627">
        <v>20</v>
      </c>
      <c r="G56" s="1710"/>
      <c r="H56" s="1067" t="s">
        <v>2057</v>
      </c>
      <c r="I56" s="1067" t="s">
        <v>99</v>
      </c>
      <c r="J56" s="1067"/>
      <c r="K56" s="1089"/>
      <c r="L56" s="1089"/>
      <c r="M56" s="1089"/>
      <c r="N56" s="1089"/>
      <c r="O56" s="1089">
        <v>20</v>
      </c>
      <c r="P56" s="1089"/>
      <c r="Q56" s="1089"/>
      <c r="R56" s="1089"/>
      <c r="S56" s="1089"/>
      <c r="T56" s="1089"/>
      <c r="U56" s="1089"/>
      <c r="V56" s="1089"/>
      <c r="W56" s="1089"/>
      <c r="X56" s="1089"/>
      <c r="Y56" s="1089"/>
      <c r="Z56" s="1089"/>
      <c r="AA56" s="1089"/>
      <c r="AB56" s="1089"/>
      <c r="AC56" s="1089"/>
      <c r="AD56" s="1089"/>
      <c r="AE56" s="1089"/>
      <c r="AF56" s="1089"/>
      <c r="AG56" s="1089"/>
      <c r="AH56" s="1089"/>
      <c r="AI56" s="1089"/>
      <c r="AJ56" s="1089"/>
      <c r="AK56" s="1681"/>
      <c r="AL56" s="1681"/>
      <c r="AM56" s="1089"/>
      <c r="AN56" s="1089"/>
      <c r="AO56" s="1089"/>
      <c r="AP56" s="1089"/>
      <c r="AQ56" s="1089"/>
      <c r="AR56" s="1089"/>
      <c r="AS56" s="1089"/>
      <c r="AT56" s="1089"/>
      <c r="AU56" s="1089"/>
      <c r="AV56" s="1089"/>
      <c r="AW56" s="1089"/>
      <c r="AX56" s="1089"/>
      <c r="AY56" s="1089"/>
      <c r="AZ56" s="1089"/>
      <c r="BA56" s="1089"/>
      <c r="BB56" s="1089"/>
      <c r="BC56" s="1089"/>
      <c r="BD56" s="1688"/>
      <c r="BE56" s="1703"/>
      <c r="BF56" s="1678"/>
      <c r="BG56" s="1678"/>
      <c r="BH56" s="1678"/>
      <c r="BI56" s="1678"/>
      <c r="BJ56" s="1678"/>
    </row>
    <row r="57" spans="1:62" ht="17.25" customHeight="1" x14ac:dyDescent="0.25">
      <c r="A57" s="2248"/>
      <c r="B57" s="117"/>
      <c r="C57" s="1625" t="s">
        <v>133</v>
      </c>
      <c r="D57" s="1641" t="s">
        <v>925</v>
      </c>
      <c r="E57" s="1641"/>
      <c r="F57" s="1625">
        <v>120</v>
      </c>
      <c r="G57" s="1709"/>
      <c r="H57" s="1067" t="s">
        <v>2020</v>
      </c>
      <c r="I57" s="1067" t="s">
        <v>64</v>
      </c>
      <c r="J57" s="1067"/>
      <c r="K57" s="1089"/>
      <c r="L57" s="1089"/>
      <c r="M57" s="1089"/>
      <c r="N57" s="1089"/>
      <c r="O57" s="1089"/>
      <c r="P57" s="1089">
        <v>24</v>
      </c>
      <c r="Q57" s="1089">
        <v>24</v>
      </c>
      <c r="R57" s="1089">
        <v>24</v>
      </c>
      <c r="S57" s="1089">
        <v>24</v>
      </c>
      <c r="T57" s="1050">
        <v>24</v>
      </c>
      <c r="U57" s="1050"/>
      <c r="V57" s="1050"/>
      <c r="W57" s="1050"/>
      <c r="X57" s="1050"/>
      <c r="Y57" s="1050"/>
      <c r="Z57" s="1050"/>
      <c r="AA57" s="1089"/>
      <c r="AB57" s="1089"/>
      <c r="AC57" s="1089"/>
      <c r="AD57" s="1089"/>
      <c r="AE57" s="1089"/>
      <c r="AF57" s="1089"/>
      <c r="AG57" s="1089"/>
      <c r="AH57" s="1089"/>
      <c r="AI57" s="1089"/>
      <c r="AJ57" s="1089"/>
      <c r="AK57" s="1681"/>
      <c r="AL57" s="1681"/>
      <c r="AM57" s="1089"/>
      <c r="AN57" s="1089"/>
      <c r="AO57" s="1089"/>
      <c r="AP57" s="1089"/>
      <c r="AQ57" s="1089"/>
      <c r="AR57" s="1089"/>
      <c r="AS57" s="1089"/>
      <c r="AT57" s="1089"/>
      <c r="AU57" s="1089"/>
      <c r="AV57" s="1089"/>
      <c r="AW57" s="1089"/>
      <c r="AX57" s="1089"/>
      <c r="AY57" s="1089"/>
      <c r="AZ57" s="1089"/>
      <c r="BA57" s="1089"/>
      <c r="BB57" s="1089"/>
      <c r="BC57" s="1089"/>
      <c r="BD57" s="1688"/>
      <c r="BE57" s="1703"/>
      <c r="BF57" s="1678"/>
      <c r="BG57" s="1678"/>
      <c r="BH57" s="1678"/>
      <c r="BI57" s="1678"/>
      <c r="BJ57" s="1678"/>
    </row>
    <row r="58" spans="1:62" ht="17.25" customHeight="1" x14ac:dyDescent="0.25">
      <c r="A58" s="2248"/>
      <c r="B58" s="117"/>
      <c r="C58" s="1625" t="s">
        <v>175</v>
      </c>
      <c r="D58" s="1641" t="s">
        <v>1005</v>
      </c>
      <c r="E58" s="1641"/>
      <c r="F58" s="1625">
        <v>150</v>
      </c>
      <c r="G58" s="1709"/>
      <c r="H58" s="1067" t="s">
        <v>2063</v>
      </c>
      <c r="I58" s="1067" t="s">
        <v>109</v>
      </c>
      <c r="J58" s="1067"/>
      <c r="K58" s="1089"/>
      <c r="L58" s="1089"/>
      <c r="M58" s="1089"/>
      <c r="N58" s="1089"/>
      <c r="O58" s="1089"/>
      <c r="P58" s="1089"/>
      <c r="Q58" s="1089"/>
      <c r="R58" s="1089"/>
      <c r="S58" s="1089"/>
      <c r="T58" s="1089"/>
      <c r="U58" s="1089">
        <v>24</v>
      </c>
      <c r="V58" s="1089">
        <v>24</v>
      </c>
      <c r="W58" s="1089">
        <v>24</v>
      </c>
      <c r="X58" s="1089">
        <v>24</v>
      </c>
      <c r="Y58" s="1089">
        <v>24</v>
      </c>
      <c r="Z58" s="1050">
        <v>30</v>
      </c>
      <c r="AA58" s="1050"/>
      <c r="AB58" s="1050"/>
      <c r="AC58" s="1050"/>
      <c r="AD58" s="1050"/>
      <c r="AE58" s="1050"/>
      <c r="AF58" s="1050"/>
      <c r="AG58" s="1050"/>
      <c r="AH58" s="1050"/>
      <c r="AI58" s="1089"/>
      <c r="AJ58" s="1089"/>
      <c r="AK58" s="1681"/>
      <c r="AL58" s="1681"/>
      <c r="AM58" s="1089"/>
      <c r="AN58" s="1089"/>
      <c r="AO58" s="1089"/>
      <c r="AP58" s="1089"/>
      <c r="AQ58" s="1089"/>
      <c r="AR58" s="1089"/>
      <c r="AS58" s="1089"/>
      <c r="AT58" s="1089"/>
      <c r="AU58" s="1089"/>
      <c r="AV58" s="1089"/>
      <c r="AW58" s="1089"/>
      <c r="AX58" s="1089"/>
      <c r="AY58" s="1089"/>
      <c r="AZ58" s="1089"/>
      <c r="BA58" s="1089"/>
      <c r="BB58" s="1089"/>
      <c r="BC58" s="1089"/>
      <c r="BD58" s="1688"/>
      <c r="BE58" s="1703"/>
      <c r="BF58" s="1678"/>
      <c r="BG58" s="1678"/>
      <c r="BH58" s="1678"/>
      <c r="BI58" s="1678"/>
      <c r="BJ58" s="1678"/>
    </row>
    <row r="59" spans="1:62" ht="17.25" customHeight="1" x14ac:dyDescent="0.25">
      <c r="A59" s="2248"/>
      <c r="B59" s="117"/>
      <c r="C59" s="1625" t="s">
        <v>176</v>
      </c>
      <c r="D59" s="1641" t="s">
        <v>1006</v>
      </c>
      <c r="E59" s="1641"/>
      <c r="F59" s="1625">
        <v>150</v>
      </c>
      <c r="G59" s="1709"/>
      <c r="H59" s="1067" t="s">
        <v>2060</v>
      </c>
      <c r="I59" s="1067" t="s">
        <v>36</v>
      </c>
      <c r="J59" s="1067"/>
      <c r="K59" s="1089"/>
      <c r="L59" s="1089"/>
      <c r="M59" s="1089"/>
      <c r="N59" s="1089"/>
      <c r="O59" s="1089"/>
      <c r="P59" s="1089"/>
      <c r="Q59" s="1089"/>
      <c r="R59" s="1089"/>
      <c r="S59" s="1089"/>
      <c r="T59" s="1089"/>
      <c r="U59" s="1089"/>
      <c r="V59" s="1089"/>
      <c r="W59" s="1089"/>
      <c r="X59" s="1089"/>
      <c r="Y59" s="1089"/>
      <c r="Z59" s="1089"/>
      <c r="AA59" s="1089">
        <v>24</v>
      </c>
      <c r="AB59" s="1089">
        <v>24</v>
      </c>
      <c r="AC59" s="1089">
        <v>24</v>
      </c>
      <c r="AD59" s="1089">
        <v>24</v>
      </c>
      <c r="AE59" s="1089">
        <v>24</v>
      </c>
      <c r="AF59" s="1050">
        <v>30</v>
      </c>
      <c r="AG59" s="1089"/>
      <c r="AH59" s="1089"/>
      <c r="AI59" s="1089"/>
      <c r="AJ59" s="1089"/>
      <c r="AK59" s="1681"/>
      <c r="AL59" s="1681"/>
      <c r="AM59" s="1089"/>
      <c r="AN59" s="1102"/>
      <c r="AO59" s="1070"/>
      <c r="AP59" s="1071"/>
      <c r="AQ59" s="1070"/>
      <c r="AR59" s="1070"/>
      <c r="AS59" s="1070"/>
      <c r="AT59" s="1089"/>
      <c r="AU59" s="1089"/>
      <c r="AV59" s="1089"/>
      <c r="AW59" s="1089"/>
      <c r="AX59" s="1089"/>
      <c r="AY59" s="1089"/>
      <c r="AZ59" s="1089"/>
      <c r="BA59" s="1089"/>
      <c r="BB59" s="1089"/>
      <c r="BC59" s="1089"/>
      <c r="BD59" s="1688"/>
      <c r="BE59" s="1703"/>
      <c r="BF59" s="1678"/>
      <c r="BG59" s="1678"/>
      <c r="BH59" s="1678"/>
      <c r="BI59" s="1678"/>
      <c r="BJ59" s="1678"/>
    </row>
    <row r="60" spans="1:62" ht="17.25" customHeight="1" x14ac:dyDescent="0.2">
      <c r="A60" s="2248"/>
      <c r="B60" s="117"/>
      <c r="C60" s="1643" t="s">
        <v>271</v>
      </c>
      <c r="D60" s="1652" t="s">
        <v>898</v>
      </c>
      <c r="E60" s="1652"/>
      <c r="F60" s="1643">
        <v>120</v>
      </c>
      <c r="G60" s="1714"/>
      <c r="H60" s="1067" t="s">
        <v>2064</v>
      </c>
      <c r="I60" s="1067" t="s">
        <v>33</v>
      </c>
      <c r="J60" s="1067"/>
      <c r="K60" s="1089"/>
      <c r="L60" s="1089"/>
      <c r="M60" s="1089"/>
      <c r="N60" s="1089"/>
      <c r="O60" s="1089"/>
      <c r="P60" s="1089"/>
      <c r="Q60" s="1089"/>
      <c r="R60" s="1089"/>
      <c r="S60" s="1089"/>
      <c r="T60" s="1089"/>
      <c r="U60" s="1089"/>
      <c r="V60" s="1089"/>
      <c r="W60" s="1089"/>
      <c r="X60" s="1089"/>
      <c r="Y60" s="1089"/>
      <c r="Z60" s="1089"/>
      <c r="AA60" s="1089"/>
      <c r="AB60" s="1089"/>
      <c r="AC60" s="1089"/>
      <c r="AD60" s="1089"/>
      <c r="AE60" s="1089"/>
      <c r="AF60" s="1089"/>
      <c r="AG60" s="1089">
        <v>24</v>
      </c>
      <c r="AH60" s="1089">
        <v>24</v>
      </c>
      <c r="AI60" s="1089">
        <v>24</v>
      </c>
      <c r="AJ60" s="1089">
        <v>24</v>
      </c>
      <c r="AK60" s="1681"/>
      <c r="AL60" s="1681"/>
      <c r="AM60" s="1089"/>
      <c r="AN60" s="1089">
        <v>24</v>
      </c>
      <c r="AO60" s="1089"/>
      <c r="AP60" s="1089"/>
      <c r="AQ60" s="1089"/>
      <c r="AR60" s="1089"/>
      <c r="AS60" s="1089"/>
      <c r="AT60" s="1089"/>
      <c r="AU60" s="1089"/>
      <c r="AV60" s="1089"/>
      <c r="AW60" s="1089"/>
      <c r="AX60" s="1089"/>
      <c r="AY60" s="1089"/>
      <c r="AZ60" s="1089"/>
      <c r="BA60" s="1089"/>
      <c r="BB60" s="1089"/>
      <c r="BC60" s="1089"/>
      <c r="BD60" s="1688"/>
      <c r="BE60" s="1703"/>
      <c r="BF60" s="1678"/>
      <c r="BG60" s="1678"/>
      <c r="BH60" s="1678"/>
      <c r="BI60" s="1678"/>
      <c r="BJ60" s="1678"/>
    </row>
    <row r="61" spans="1:62" ht="17.25" customHeight="1" x14ac:dyDescent="0.2">
      <c r="A61" s="2248"/>
      <c r="B61" s="117"/>
      <c r="C61" s="1649" t="s">
        <v>284</v>
      </c>
      <c r="D61" s="1635" t="s">
        <v>1009</v>
      </c>
      <c r="E61" s="1635"/>
      <c r="F61" s="1649">
        <v>120</v>
      </c>
      <c r="G61" s="1716"/>
      <c r="H61" s="1067" t="s">
        <v>2064</v>
      </c>
      <c r="I61" s="1067" t="s">
        <v>33</v>
      </c>
      <c r="J61" s="1067"/>
      <c r="K61" s="1089"/>
      <c r="L61" s="1089"/>
      <c r="M61" s="1089"/>
      <c r="N61" s="1089"/>
      <c r="O61" s="1089"/>
      <c r="P61" s="1089"/>
      <c r="Q61" s="1089"/>
      <c r="R61" s="1089"/>
      <c r="S61" s="1089"/>
      <c r="T61" s="1089"/>
      <c r="U61" s="1089"/>
      <c r="V61" s="1089"/>
      <c r="W61" s="1089"/>
      <c r="X61" s="1089"/>
      <c r="Y61" s="1089"/>
      <c r="Z61" s="1089"/>
      <c r="AA61" s="1089"/>
      <c r="AB61" s="1089"/>
      <c r="AC61" s="1089"/>
      <c r="AD61" s="1089"/>
      <c r="AE61" s="1089"/>
      <c r="AF61" s="1089"/>
      <c r="AG61" s="1089"/>
      <c r="AH61" s="1089"/>
      <c r="AI61" s="1089"/>
      <c r="AJ61" s="1089"/>
      <c r="AK61" s="1681"/>
      <c r="AL61" s="1681"/>
      <c r="AM61" s="1089"/>
      <c r="AN61" s="1089"/>
      <c r="AO61" s="1089">
        <v>24</v>
      </c>
      <c r="AP61" s="1089">
        <v>24</v>
      </c>
      <c r="AQ61" s="1089">
        <v>24</v>
      </c>
      <c r="AR61" s="1089">
        <v>24</v>
      </c>
      <c r="AS61" s="1070">
        <v>24</v>
      </c>
      <c r="AT61" s="1070"/>
      <c r="AU61" s="1070"/>
      <c r="AV61" s="1071"/>
      <c r="AW61" s="1089"/>
      <c r="AX61" s="1089"/>
      <c r="AY61" s="1089"/>
      <c r="AZ61" s="1089"/>
      <c r="BA61" s="1089"/>
      <c r="BB61" s="1089"/>
      <c r="BC61" s="1089"/>
      <c r="BD61" s="1688"/>
      <c r="BE61" s="1703"/>
      <c r="BF61" s="1678"/>
      <c r="BG61" s="1678"/>
      <c r="BH61" s="1678"/>
      <c r="BI61" s="1678"/>
      <c r="BJ61" s="1678"/>
    </row>
    <row r="62" spans="1:62" ht="17.25" customHeight="1" x14ac:dyDescent="0.25">
      <c r="A62" s="2248"/>
      <c r="B62" s="117"/>
      <c r="C62" s="1649" t="s">
        <v>273</v>
      </c>
      <c r="D62" s="1635" t="s">
        <v>918</v>
      </c>
      <c r="E62" s="1635"/>
      <c r="F62" s="1649">
        <v>60</v>
      </c>
      <c r="G62" s="1716"/>
      <c r="H62" s="1067" t="s">
        <v>2060</v>
      </c>
      <c r="I62" s="1067" t="s">
        <v>36</v>
      </c>
      <c r="J62" s="1067"/>
      <c r="K62" s="1089"/>
      <c r="L62" s="1089"/>
      <c r="M62" s="1089"/>
      <c r="N62" s="1089"/>
      <c r="O62" s="1089"/>
      <c r="P62" s="1089"/>
      <c r="Q62" s="1089"/>
      <c r="R62" s="1089"/>
      <c r="S62" s="1089"/>
      <c r="T62" s="1089"/>
      <c r="U62" s="1089"/>
      <c r="V62" s="1089"/>
      <c r="W62" s="1050"/>
      <c r="X62" s="1050"/>
      <c r="Y62" s="1050"/>
      <c r="Z62" s="1050"/>
      <c r="AA62" s="1050"/>
      <c r="AB62" s="1050"/>
      <c r="AC62" s="1050"/>
      <c r="AD62" s="1050"/>
      <c r="AE62" s="1089"/>
      <c r="AF62" s="1089"/>
      <c r="AG62" s="1089"/>
      <c r="AH62" s="1089"/>
      <c r="AI62" s="1089"/>
      <c r="AJ62" s="1089"/>
      <c r="AK62" s="1681"/>
      <c r="AL62" s="1681"/>
      <c r="AM62" s="1089"/>
      <c r="AN62" s="1089"/>
      <c r="AO62" s="1089"/>
      <c r="AP62" s="1089"/>
      <c r="AQ62" s="1089"/>
      <c r="AR62" s="1089"/>
      <c r="AS62" s="1089"/>
      <c r="AT62" s="1089">
        <v>20</v>
      </c>
      <c r="AU62" s="1089">
        <v>20</v>
      </c>
      <c r="AV62" s="1089">
        <v>20</v>
      </c>
      <c r="AW62" s="1089"/>
      <c r="AX62" s="1089"/>
      <c r="AY62" s="1089"/>
      <c r="AZ62" s="1089"/>
      <c r="BA62" s="1089"/>
      <c r="BB62" s="1089"/>
      <c r="BC62" s="1089"/>
      <c r="BD62" s="1688"/>
      <c r="BE62" s="1703"/>
      <c r="BF62" s="1678"/>
      <c r="BG62" s="1678"/>
      <c r="BH62" s="1678"/>
      <c r="BI62" s="1678"/>
      <c r="BJ62" s="1678"/>
    </row>
    <row r="63" spans="1:62" ht="17.25" customHeight="1" x14ac:dyDescent="0.2">
      <c r="A63" s="2248"/>
      <c r="B63" s="117"/>
      <c r="C63" s="1650" t="s">
        <v>274</v>
      </c>
      <c r="D63" s="1651" t="s">
        <v>10</v>
      </c>
      <c r="E63" s="1651"/>
      <c r="F63" s="1650">
        <v>270</v>
      </c>
      <c r="G63" s="1717"/>
      <c r="H63" s="1067"/>
      <c r="I63" s="1095"/>
      <c r="J63" s="1095"/>
      <c r="K63" s="1089"/>
      <c r="L63" s="1089"/>
      <c r="M63" s="1089"/>
      <c r="N63" s="1089"/>
      <c r="O63" s="1089"/>
      <c r="P63" s="1089"/>
      <c r="Q63" s="1089"/>
      <c r="R63" s="1089"/>
      <c r="S63" s="1089"/>
      <c r="T63" s="1089"/>
      <c r="U63" s="1089"/>
      <c r="V63" s="1089"/>
      <c r="W63" s="1089"/>
      <c r="X63" s="1089"/>
      <c r="Y63" s="1089"/>
      <c r="Z63" s="1089"/>
      <c r="AA63" s="1089"/>
      <c r="AB63" s="1089"/>
      <c r="AC63" s="1089"/>
      <c r="AD63" s="1089"/>
      <c r="AE63" s="1089"/>
      <c r="AF63" s="1089"/>
      <c r="AG63" s="1089"/>
      <c r="AH63" s="1089"/>
      <c r="AI63" s="1089"/>
      <c r="AJ63" s="1089"/>
      <c r="AK63" s="1681"/>
      <c r="AL63" s="1681"/>
      <c r="AM63" s="1089"/>
      <c r="AN63" s="1089"/>
      <c r="AO63" s="1089"/>
      <c r="AP63" s="1089"/>
      <c r="AQ63" s="1089"/>
      <c r="AR63" s="1089"/>
      <c r="AS63" s="1089"/>
      <c r="AT63" s="1089"/>
      <c r="AU63" s="1089"/>
      <c r="AV63" s="1089"/>
      <c r="AW63" s="1089"/>
      <c r="AX63" s="1089"/>
      <c r="AY63" s="1089"/>
      <c r="AZ63" s="1089"/>
      <c r="BA63" s="1089"/>
      <c r="BB63" s="1089"/>
      <c r="BC63" s="1089"/>
      <c r="BD63" s="1688"/>
      <c r="BE63" s="1703"/>
      <c r="BF63" s="1678"/>
      <c r="BG63" s="1678"/>
      <c r="BH63" s="1678"/>
      <c r="BI63" s="1678"/>
      <c r="BJ63" s="1678"/>
    </row>
    <row r="64" spans="1:62" s="1088" customFormat="1" ht="17.25" customHeight="1" x14ac:dyDescent="0.25">
      <c r="A64" s="263"/>
      <c r="B64" s="1059" t="s">
        <v>2065</v>
      </c>
      <c r="C64" s="1645"/>
      <c r="D64" s="1644" t="s">
        <v>843</v>
      </c>
      <c r="E64" s="1644"/>
      <c r="F64" s="1645">
        <f>SUM(F54:F63)</f>
        <v>1100</v>
      </c>
      <c r="G64" s="1645"/>
      <c r="H64" s="1087">
        <f t="shared" ref="H64:AJ64" si="7">SUM(H54:H63)</f>
        <v>0</v>
      </c>
      <c r="I64" s="1087">
        <f t="shared" si="7"/>
        <v>0</v>
      </c>
      <c r="J64" s="1087"/>
      <c r="K64" s="1087">
        <f t="shared" si="7"/>
        <v>0</v>
      </c>
      <c r="L64" s="1087">
        <f t="shared" si="7"/>
        <v>30</v>
      </c>
      <c r="M64" s="1087">
        <f t="shared" si="7"/>
        <v>0</v>
      </c>
      <c r="N64" s="1087">
        <f t="shared" si="7"/>
        <v>0</v>
      </c>
      <c r="O64" s="1087">
        <f t="shared" si="7"/>
        <v>20</v>
      </c>
      <c r="P64" s="1087">
        <f t="shared" si="7"/>
        <v>24</v>
      </c>
      <c r="Q64" s="1087">
        <f t="shared" si="7"/>
        <v>24</v>
      </c>
      <c r="R64" s="1087">
        <f t="shared" si="7"/>
        <v>24</v>
      </c>
      <c r="S64" s="1087">
        <f t="shared" si="7"/>
        <v>24</v>
      </c>
      <c r="T64" s="1087">
        <f t="shared" si="7"/>
        <v>24</v>
      </c>
      <c r="U64" s="1087">
        <f t="shared" si="7"/>
        <v>24</v>
      </c>
      <c r="V64" s="1087">
        <f t="shared" si="7"/>
        <v>24</v>
      </c>
      <c r="W64" s="1087">
        <f t="shared" si="7"/>
        <v>24</v>
      </c>
      <c r="X64" s="1087">
        <f t="shared" si="7"/>
        <v>24</v>
      </c>
      <c r="Y64" s="1087">
        <f t="shared" si="7"/>
        <v>24</v>
      </c>
      <c r="Z64" s="1087">
        <f t="shared" si="7"/>
        <v>30</v>
      </c>
      <c r="AA64" s="1087">
        <f t="shared" si="7"/>
        <v>24</v>
      </c>
      <c r="AB64" s="1087">
        <f t="shared" si="7"/>
        <v>24</v>
      </c>
      <c r="AC64" s="1087">
        <f t="shared" si="7"/>
        <v>24</v>
      </c>
      <c r="AD64" s="1087">
        <f t="shared" si="7"/>
        <v>24</v>
      </c>
      <c r="AE64" s="1087">
        <f t="shared" si="7"/>
        <v>24</v>
      </c>
      <c r="AF64" s="1087">
        <f t="shared" si="7"/>
        <v>30</v>
      </c>
      <c r="AG64" s="1087">
        <f t="shared" si="7"/>
        <v>24</v>
      </c>
      <c r="AH64" s="1087">
        <f t="shared" si="7"/>
        <v>24</v>
      </c>
      <c r="AI64" s="1087">
        <f t="shared" si="7"/>
        <v>24</v>
      </c>
      <c r="AJ64" s="1087">
        <f t="shared" si="7"/>
        <v>24</v>
      </c>
      <c r="AK64" s="1101"/>
      <c r="AL64" s="1101"/>
      <c r="AM64" s="1089"/>
      <c r="AN64" s="1101"/>
      <c r="AO64" s="1101"/>
      <c r="AP64" s="1101"/>
      <c r="AQ64" s="1101"/>
      <c r="AR64" s="1101"/>
      <c r="AS64" s="1101"/>
      <c r="AT64" s="1101"/>
      <c r="AU64" s="1101"/>
      <c r="AV64" s="1101"/>
      <c r="AW64" s="1101"/>
      <c r="AX64" s="1101"/>
      <c r="AY64" s="1101"/>
      <c r="AZ64" s="1101"/>
      <c r="BA64" s="1101"/>
      <c r="BB64" s="1101"/>
      <c r="BC64" s="1101"/>
      <c r="BD64" s="1689"/>
      <c r="BE64" s="1703"/>
      <c r="BF64" s="1695"/>
      <c r="BG64" s="1695"/>
      <c r="BH64" s="1695"/>
      <c r="BI64" s="1695"/>
      <c r="BJ64" s="1695"/>
    </row>
    <row r="65" spans="1:62" ht="17.25" customHeight="1" x14ac:dyDescent="0.25">
      <c r="A65" s="2248">
        <v>9</v>
      </c>
      <c r="B65" s="715" t="s">
        <v>2066</v>
      </c>
      <c r="C65" s="1625" t="s">
        <v>163</v>
      </c>
      <c r="D65" s="2186" t="s">
        <v>59</v>
      </c>
      <c r="E65" s="2186"/>
      <c r="F65" s="2183">
        <v>30</v>
      </c>
      <c r="G65" s="2185"/>
      <c r="H65" s="2182" t="s">
        <v>413</v>
      </c>
      <c r="I65" s="2182"/>
      <c r="J65" s="1067"/>
      <c r="K65" s="1089"/>
      <c r="L65" s="1089"/>
      <c r="M65" s="1089"/>
      <c r="N65" s="1089"/>
      <c r="O65" s="1089"/>
      <c r="P65" s="1089"/>
      <c r="Q65" s="1089"/>
      <c r="R65" s="1089"/>
      <c r="S65" s="1089"/>
      <c r="T65" s="1089">
        <v>30</v>
      </c>
      <c r="U65" s="1089"/>
      <c r="V65" s="1089"/>
      <c r="W65" s="1089"/>
      <c r="X65" s="1089"/>
      <c r="Y65" s="1089"/>
      <c r="Z65" s="1089"/>
      <c r="AA65" s="1089"/>
      <c r="AB65" s="1089"/>
      <c r="AC65" s="1089"/>
      <c r="AD65" s="1050"/>
      <c r="AE65" s="1050"/>
      <c r="AF65" s="1050"/>
      <c r="AG65" s="1089"/>
      <c r="AH65" s="1089"/>
      <c r="AI65" s="1089"/>
      <c r="AJ65" s="1089"/>
      <c r="AK65" s="1681"/>
      <c r="AL65" s="1681"/>
      <c r="AM65" s="1089"/>
      <c r="AN65" s="1089"/>
      <c r="AO65" s="1089"/>
      <c r="AP65" s="1089"/>
      <c r="AQ65" s="1089"/>
      <c r="AR65" s="1089"/>
      <c r="AS65" s="1089"/>
      <c r="AT65" s="1089"/>
      <c r="AU65" s="1089"/>
      <c r="AV65" s="1089"/>
      <c r="AW65" s="1089"/>
      <c r="AX65" s="1089"/>
      <c r="AY65" s="1089"/>
      <c r="AZ65" s="1089"/>
      <c r="BA65" s="1089"/>
      <c r="BB65" s="1089"/>
      <c r="BC65" s="1089"/>
      <c r="BD65" s="1688"/>
      <c r="BE65" s="1703"/>
      <c r="BF65" s="1678"/>
      <c r="BG65" s="1678"/>
      <c r="BH65" s="1678"/>
      <c r="BI65" s="1678"/>
      <c r="BJ65" s="1678"/>
    </row>
    <row r="66" spans="1:62" ht="17.25" customHeight="1" x14ac:dyDescent="0.25">
      <c r="A66" s="2248"/>
      <c r="B66" s="117"/>
      <c r="C66" s="1625" t="s">
        <v>171</v>
      </c>
      <c r="D66" s="1641" t="s">
        <v>940</v>
      </c>
      <c r="E66" s="1641"/>
      <c r="F66" s="1628">
        <v>150</v>
      </c>
      <c r="G66" s="1711"/>
      <c r="H66" s="1067" t="s">
        <v>2067</v>
      </c>
      <c r="I66" s="1067" t="s">
        <v>90</v>
      </c>
      <c r="J66" s="1067"/>
      <c r="K66" s="1089">
        <v>24</v>
      </c>
      <c r="L66" s="1089">
        <v>24</v>
      </c>
      <c r="M66" s="1089">
        <v>24</v>
      </c>
      <c r="N66" s="1089">
        <v>24</v>
      </c>
      <c r="O66" s="1089">
        <v>24</v>
      </c>
      <c r="P66" s="1089">
        <v>30</v>
      </c>
      <c r="Q66" s="1089"/>
      <c r="R66" s="1089"/>
      <c r="S66" s="1050"/>
      <c r="T66" s="1050"/>
      <c r="U66" s="1050"/>
      <c r="V66" s="1050"/>
      <c r="W66" s="1050"/>
      <c r="X66" s="1089"/>
      <c r="Y66" s="1089"/>
      <c r="Z66" s="1089"/>
      <c r="AA66" s="1089"/>
      <c r="AB66" s="1089"/>
      <c r="AC66" s="1089"/>
      <c r="AD66" s="1089"/>
      <c r="AE66" s="1089"/>
      <c r="AF66" s="1089"/>
      <c r="AG66" s="1089"/>
      <c r="AH66" s="1089"/>
      <c r="AI66" s="1089"/>
      <c r="AJ66" s="1089"/>
      <c r="AK66" s="1681"/>
      <c r="AL66" s="1681"/>
      <c r="AM66" s="1089"/>
      <c r="AN66" s="1089"/>
      <c r="AO66" s="1089"/>
      <c r="AP66" s="1089"/>
      <c r="AQ66" s="1089"/>
      <c r="AR66" s="1089"/>
      <c r="AS66" s="1089"/>
      <c r="AT66" s="1089"/>
      <c r="AU66" s="1089"/>
      <c r="AV66" s="1089"/>
      <c r="AW66" s="1089"/>
      <c r="AX66" s="1089"/>
      <c r="AY66" s="1089"/>
      <c r="AZ66" s="1089"/>
      <c r="BA66" s="1089"/>
      <c r="BB66" s="1089"/>
      <c r="BC66" s="1089"/>
      <c r="BD66" s="1688"/>
      <c r="BE66" s="1703"/>
      <c r="BF66" s="1678"/>
      <c r="BG66" s="1678"/>
      <c r="BH66" s="1678"/>
      <c r="BI66" s="1678"/>
      <c r="BJ66" s="1678"/>
    </row>
    <row r="67" spans="1:62" ht="17.25" customHeight="1" x14ac:dyDescent="0.25">
      <c r="A67" s="2248"/>
      <c r="B67" s="117"/>
      <c r="C67" s="1625" t="s">
        <v>172</v>
      </c>
      <c r="D67" s="1641" t="s">
        <v>934</v>
      </c>
      <c r="E67" s="1641"/>
      <c r="F67" s="1628">
        <v>60</v>
      </c>
      <c r="G67" s="1711"/>
      <c r="H67" s="1067" t="s">
        <v>367</v>
      </c>
      <c r="I67" s="1067" t="s">
        <v>366</v>
      </c>
      <c r="J67" s="1067"/>
      <c r="K67" s="1089"/>
      <c r="L67" s="1089"/>
      <c r="M67" s="1089"/>
      <c r="N67" s="1089"/>
      <c r="O67" s="1078"/>
      <c r="P67" s="1050"/>
      <c r="T67" s="1089"/>
      <c r="U67" s="1089"/>
      <c r="V67" s="1089"/>
      <c r="W67" s="1089"/>
      <c r="X67" s="1089"/>
      <c r="Y67" s="1089"/>
      <c r="Z67" s="1089"/>
      <c r="AA67" s="1089"/>
      <c r="AB67" s="1089"/>
      <c r="AC67" s="1089"/>
      <c r="AD67" s="1089"/>
      <c r="AE67" s="1089"/>
      <c r="AF67" s="1089"/>
      <c r="AG67" s="1089"/>
      <c r="AH67" s="1089"/>
      <c r="AI67" s="1089"/>
      <c r="AJ67" s="1089"/>
      <c r="AK67" s="1681"/>
      <c r="AL67" s="1681"/>
      <c r="AM67" s="1089"/>
      <c r="AN67" s="1089"/>
      <c r="AO67" s="1089"/>
      <c r="AP67" s="1089"/>
      <c r="AQ67" s="1089"/>
      <c r="AR67" s="1089"/>
      <c r="AS67" s="1089"/>
      <c r="AT67" s="1089"/>
      <c r="AU67" s="1089"/>
      <c r="AV67" s="1089"/>
      <c r="AW67" s="1089"/>
      <c r="AX67" s="1089"/>
      <c r="AY67" s="1050">
        <v>20</v>
      </c>
      <c r="AZ67" s="1050">
        <v>20</v>
      </c>
      <c r="BA67" s="1050">
        <v>20</v>
      </c>
      <c r="BB67" s="1089"/>
      <c r="BC67" s="1089"/>
      <c r="BD67" s="1688"/>
      <c r="BE67" s="1703"/>
      <c r="BF67" s="1678"/>
      <c r="BG67" s="1678"/>
      <c r="BH67" s="1678"/>
      <c r="BI67" s="1678"/>
      <c r="BJ67" s="1678"/>
    </row>
    <row r="68" spans="1:62" ht="17.25" customHeight="1" x14ac:dyDescent="0.25">
      <c r="A68" s="2248"/>
      <c r="B68" s="117"/>
      <c r="C68" s="1625" t="s">
        <v>293</v>
      </c>
      <c r="D68" s="1641" t="s">
        <v>932</v>
      </c>
      <c r="E68" s="1641"/>
      <c r="F68" s="1627">
        <v>28</v>
      </c>
      <c r="G68" s="1710"/>
      <c r="H68" s="1067" t="s">
        <v>2057</v>
      </c>
      <c r="I68" s="1067" t="s">
        <v>99</v>
      </c>
      <c r="J68" s="1067"/>
      <c r="K68" s="1089"/>
      <c r="L68" s="1089"/>
      <c r="M68" s="1089"/>
      <c r="N68" s="1089"/>
      <c r="O68" s="1089"/>
      <c r="P68" s="1089"/>
      <c r="Q68" s="1089"/>
      <c r="R68" s="1089"/>
      <c r="S68" s="1089"/>
      <c r="T68" s="1050"/>
      <c r="U68" s="1050">
        <v>28</v>
      </c>
      <c r="V68" s="1050"/>
      <c r="W68" s="1050"/>
      <c r="X68" s="1050"/>
      <c r="Y68" s="1089"/>
      <c r="Z68" s="1089"/>
      <c r="AA68" s="1089"/>
      <c r="AB68" s="1089"/>
      <c r="AC68" s="1089"/>
      <c r="AD68" s="1089"/>
      <c r="AE68" s="1089"/>
      <c r="AF68" s="1089"/>
      <c r="AG68" s="1089"/>
      <c r="AH68" s="1089"/>
      <c r="AI68" s="1089"/>
      <c r="AJ68" s="1089"/>
      <c r="AK68" s="1681"/>
      <c r="AL68" s="1681"/>
      <c r="AM68" s="1089"/>
      <c r="AN68" s="1089"/>
      <c r="AO68" s="1089"/>
      <c r="AP68" s="1089"/>
      <c r="AQ68" s="1089"/>
      <c r="AR68" s="1089"/>
      <c r="AS68" s="1089"/>
      <c r="AT68" s="1089"/>
      <c r="AU68" s="1089"/>
      <c r="AV68" s="1089"/>
      <c r="AW68" s="1089"/>
      <c r="AX68" s="1089"/>
      <c r="AY68" s="1089"/>
      <c r="AZ68" s="1089"/>
      <c r="BA68" s="1089"/>
      <c r="BB68" s="1089"/>
      <c r="BC68" s="1089"/>
      <c r="BD68" s="1688"/>
      <c r="BE68" s="1703"/>
      <c r="BF68" s="1678"/>
      <c r="BG68" s="1678"/>
      <c r="BH68" s="1678"/>
      <c r="BI68" s="1678"/>
      <c r="BJ68" s="1678"/>
    </row>
    <row r="69" spans="1:62" ht="17.25" customHeight="1" x14ac:dyDescent="0.25">
      <c r="A69" s="2248"/>
      <c r="B69" s="117"/>
      <c r="C69" s="1625" t="s">
        <v>133</v>
      </c>
      <c r="D69" s="1641" t="s">
        <v>925</v>
      </c>
      <c r="E69" s="1641"/>
      <c r="F69" s="1625">
        <v>120</v>
      </c>
      <c r="G69" s="1709"/>
      <c r="H69" s="1067" t="s">
        <v>2020</v>
      </c>
      <c r="I69" s="1067" t="s">
        <v>64</v>
      </c>
      <c r="J69" s="1067"/>
      <c r="K69" s="1089"/>
      <c r="L69" s="1089"/>
      <c r="M69" s="1089"/>
      <c r="N69" s="1089"/>
      <c r="O69" s="1089"/>
      <c r="P69" s="1089"/>
      <c r="Q69" s="1089"/>
      <c r="R69" s="1089"/>
      <c r="S69" s="1089"/>
      <c r="T69" s="1089"/>
      <c r="U69" s="1089"/>
      <c r="V69" s="1089">
        <v>24</v>
      </c>
      <c r="W69" s="1089">
        <v>24</v>
      </c>
      <c r="X69" s="1089">
        <v>24</v>
      </c>
      <c r="Y69" s="1050">
        <v>24</v>
      </c>
      <c r="Z69" s="1050">
        <v>24</v>
      </c>
      <c r="AA69" s="1050"/>
      <c r="AB69" s="1050"/>
      <c r="AC69" s="1050"/>
      <c r="AD69" s="1050"/>
      <c r="AE69" s="1089"/>
      <c r="AF69" s="1089"/>
      <c r="AG69" s="1089"/>
      <c r="AH69" s="1089"/>
      <c r="AI69" s="1089"/>
      <c r="AJ69" s="1089"/>
      <c r="AK69" s="1681"/>
      <c r="AL69" s="1681"/>
      <c r="AM69" s="1089"/>
      <c r="AN69" s="1089"/>
      <c r="AO69" s="1089"/>
      <c r="AP69" s="1089"/>
      <c r="AQ69" s="1089"/>
      <c r="AR69" s="1089"/>
      <c r="AS69" s="1089"/>
      <c r="AT69" s="1089"/>
      <c r="AU69" s="1089"/>
      <c r="AV69" s="1089"/>
      <c r="AW69" s="1089"/>
      <c r="AX69" s="1089"/>
      <c r="AY69" s="1089"/>
      <c r="AZ69" s="1089"/>
      <c r="BA69" s="1089"/>
      <c r="BB69" s="1089"/>
      <c r="BC69" s="1089"/>
      <c r="BD69" s="1688"/>
      <c r="BE69" s="1703"/>
      <c r="BF69" s="1678"/>
      <c r="BG69" s="1678"/>
      <c r="BH69" s="1678"/>
      <c r="BI69" s="1678"/>
      <c r="BJ69" s="1678"/>
    </row>
    <row r="70" spans="1:62" ht="17.25" customHeight="1" x14ac:dyDescent="0.25">
      <c r="A70" s="2248"/>
      <c r="B70" s="117"/>
      <c r="C70" s="1625" t="s">
        <v>175</v>
      </c>
      <c r="D70" s="1641" t="s">
        <v>1005</v>
      </c>
      <c r="E70" s="1641"/>
      <c r="F70" s="1625">
        <v>150</v>
      </c>
      <c r="G70" s="1709"/>
      <c r="H70" s="1067" t="s">
        <v>2058</v>
      </c>
      <c r="I70" s="1067" t="s">
        <v>111</v>
      </c>
      <c r="J70" s="1067"/>
      <c r="K70" s="1089"/>
      <c r="L70" s="1089"/>
      <c r="M70" s="1089"/>
      <c r="N70" s="1089"/>
      <c r="O70" s="1089"/>
      <c r="P70" s="1089"/>
      <c r="Q70" s="1050"/>
      <c r="R70" s="1050"/>
      <c r="S70" s="1050"/>
      <c r="T70" s="1089"/>
      <c r="U70" s="1089"/>
      <c r="V70" s="1089"/>
      <c r="W70" s="1089"/>
      <c r="X70" s="1089"/>
      <c r="Y70" s="1089"/>
      <c r="Z70" s="1089"/>
      <c r="AA70" s="1089">
        <v>24</v>
      </c>
      <c r="AB70" s="1089">
        <v>24</v>
      </c>
      <c r="AC70" s="1089">
        <v>24</v>
      </c>
      <c r="AD70" s="1089">
        <v>24</v>
      </c>
      <c r="AE70" s="1089">
        <v>24</v>
      </c>
      <c r="AF70" s="1089">
        <v>30</v>
      </c>
      <c r="AG70" s="1089"/>
      <c r="AH70" s="1089"/>
      <c r="AI70" s="1089"/>
      <c r="AJ70" s="1089"/>
      <c r="AK70" s="1681"/>
      <c r="AL70" s="1681"/>
      <c r="AM70" s="1089"/>
      <c r="AN70" s="1089"/>
      <c r="AO70" s="1089"/>
      <c r="AP70" s="1089"/>
      <c r="AQ70" s="1089"/>
      <c r="AR70" s="1089"/>
      <c r="AS70" s="1089"/>
      <c r="AT70" s="1089"/>
      <c r="AU70" s="1089"/>
      <c r="AV70" s="1089"/>
      <c r="AW70" s="1089"/>
      <c r="AX70" s="1089"/>
      <c r="AY70" s="1089"/>
      <c r="AZ70" s="1089"/>
      <c r="BA70" s="1089"/>
      <c r="BB70" s="1089"/>
      <c r="BC70" s="1089"/>
      <c r="BD70" s="1688"/>
      <c r="BE70" s="1703"/>
      <c r="BF70" s="1678"/>
      <c r="BG70" s="1678"/>
      <c r="BH70" s="1678"/>
      <c r="BI70" s="1678"/>
      <c r="BJ70" s="1678"/>
    </row>
    <row r="71" spans="1:62" ht="17.25" customHeight="1" x14ac:dyDescent="0.2">
      <c r="A71" s="2248"/>
      <c r="B71" s="117"/>
      <c r="C71" s="1643" t="s">
        <v>176</v>
      </c>
      <c r="D71" s="1652" t="s">
        <v>1006</v>
      </c>
      <c r="E71" s="1652"/>
      <c r="F71" s="1643">
        <v>150</v>
      </c>
      <c r="G71" s="1714"/>
      <c r="H71" s="1067" t="s">
        <v>2063</v>
      </c>
      <c r="I71" s="1067" t="s">
        <v>109</v>
      </c>
      <c r="J71" s="1067"/>
      <c r="K71" s="1089"/>
      <c r="L71" s="1089"/>
      <c r="M71" s="1076"/>
      <c r="N71" s="1077"/>
      <c r="O71" s="1078"/>
      <c r="P71" s="1079"/>
      <c r="Q71" s="1079"/>
      <c r="R71" s="1079"/>
      <c r="S71" s="1079"/>
      <c r="T71" s="1079"/>
      <c r="U71" s="1079"/>
      <c r="V71" s="1079"/>
      <c r="W71" s="1090"/>
      <c r="X71" s="1091"/>
      <c r="Y71" s="1091"/>
      <c r="Z71" s="1091"/>
      <c r="AA71" s="1091"/>
      <c r="AB71" s="1091"/>
      <c r="AC71" s="1089"/>
      <c r="AD71" s="1089"/>
      <c r="AE71" s="1089"/>
      <c r="AF71" s="1089"/>
      <c r="AG71" s="1089">
        <v>24</v>
      </c>
      <c r="AH71" s="1089">
        <v>24</v>
      </c>
      <c r="AI71" s="1089">
        <v>24</v>
      </c>
      <c r="AJ71" s="1089">
        <v>24</v>
      </c>
      <c r="AK71" s="1681"/>
      <c r="AL71" s="1681"/>
      <c r="AM71" s="1089"/>
      <c r="AN71" s="1089">
        <v>24</v>
      </c>
      <c r="AO71" s="1089">
        <v>30</v>
      </c>
      <c r="AP71" s="1089"/>
      <c r="AQ71" s="1089"/>
      <c r="AR71" s="1089"/>
      <c r="AS71" s="1089"/>
      <c r="AT71" s="1089"/>
      <c r="AU71" s="1089"/>
      <c r="AV71" s="1089"/>
      <c r="AW71" s="1089"/>
      <c r="AX71" s="1089"/>
      <c r="AY71" s="1089"/>
      <c r="AZ71" s="1089"/>
      <c r="BA71" s="1089"/>
      <c r="BB71" s="1089"/>
      <c r="BC71" s="1089"/>
      <c r="BD71" s="1688"/>
      <c r="BE71" s="1703"/>
      <c r="BF71" s="1678"/>
      <c r="BG71" s="1678"/>
      <c r="BH71" s="1678"/>
      <c r="BI71" s="1678"/>
      <c r="BJ71" s="1678"/>
    </row>
    <row r="72" spans="1:62" ht="17.25" customHeight="1" x14ac:dyDescent="0.25">
      <c r="A72" s="2248"/>
      <c r="B72" s="117"/>
      <c r="C72" s="1649" t="s">
        <v>271</v>
      </c>
      <c r="D72" s="1635" t="s">
        <v>898</v>
      </c>
      <c r="E72" s="1635"/>
      <c r="F72" s="1649">
        <v>120</v>
      </c>
      <c r="G72" s="1716"/>
      <c r="H72" s="1067" t="s">
        <v>2068</v>
      </c>
      <c r="I72" s="1067" t="s">
        <v>33</v>
      </c>
      <c r="J72" s="1067"/>
      <c r="K72" s="1089"/>
      <c r="L72" s="1089"/>
      <c r="M72" s="1089"/>
      <c r="N72" s="1089"/>
      <c r="O72" s="1089"/>
      <c r="P72" s="1089"/>
      <c r="Q72" s="1089"/>
      <c r="R72" s="1089"/>
      <c r="S72" s="1089"/>
      <c r="T72" s="1089"/>
      <c r="U72" s="1089"/>
      <c r="V72" s="1089"/>
      <c r="W72" s="1089"/>
      <c r="X72" s="1089"/>
      <c r="Y72" s="1089"/>
      <c r="Z72" s="1089"/>
      <c r="AA72" s="1089"/>
      <c r="AB72" s="1089"/>
      <c r="AC72" s="1089"/>
      <c r="AD72" s="1089"/>
      <c r="AE72" s="1050"/>
      <c r="AF72" s="1050"/>
      <c r="AG72" s="1050"/>
      <c r="AH72" s="1050"/>
      <c r="AI72" s="1050"/>
      <c r="AJ72" s="1089"/>
      <c r="AK72" s="1681"/>
      <c r="AL72" s="1681"/>
      <c r="AM72" s="1089"/>
      <c r="AN72" s="1089"/>
      <c r="AO72" s="1089"/>
      <c r="AP72" s="1071">
        <v>24</v>
      </c>
      <c r="AQ72" s="1070">
        <v>24</v>
      </c>
      <c r="AR72" s="1070">
        <v>24</v>
      </c>
      <c r="AS72" s="1070">
        <v>24</v>
      </c>
      <c r="AT72" s="1070">
        <v>24</v>
      </c>
      <c r="AU72" s="1089"/>
      <c r="AV72" s="1089"/>
      <c r="AW72" s="1089"/>
      <c r="AX72" s="1089"/>
      <c r="AY72" s="1089"/>
      <c r="AZ72" s="1089"/>
      <c r="BA72" s="1089"/>
      <c r="BB72" s="1089"/>
      <c r="BC72" s="1089"/>
      <c r="BD72" s="1688"/>
      <c r="BE72" s="1703"/>
      <c r="BF72" s="1678"/>
      <c r="BG72" s="1678"/>
      <c r="BH72" s="1678"/>
      <c r="BI72" s="1678"/>
      <c r="BJ72" s="1678"/>
    </row>
    <row r="73" spans="1:62" ht="17.25" customHeight="1" x14ac:dyDescent="0.2">
      <c r="A73" s="2248"/>
      <c r="B73" s="117"/>
      <c r="C73" s="1649" t="s">
        <v>284</v>
      </c>
      <c r="D73" s="1635" t="s">
        <v>1009</v>
      </c>
      <c r="E73" s="1635"/>
      <c r="F73" s="1649">
        <v>120</v>
      </c>
      <c r="G73" s="1716"/>
      <c r="H73" s="1067" t="s">
        <v>2059</v>
      </c>
      <c r="I73" s="1067" t="s">
        <v>57</v>
      </c>
      <c r="J73" s="1067"/>
      <c r="K73" s="1089"/>
      <c r="L73" s="1089"/>
      <c r="M73" s="1089"/>
      <c r="N73" s="1089"/>
      <c r="O73" s="1089"/>
      <c r="P73" s="1089"/>
      <c r="Q73" s="1089"/>
      <c r="R73" s="1089"/>
      <c r="S73" s="1089"/>
      <c r="T73" s="1089"/>
      <c r="U73" s="1089"/>
      <c r="V73" s="1089"/>
      <c r="W73" s="1089"/>
      <c r="X73" s="1089"/>
      <c r="Y73" s="1089"/>
      <c r="Z73" s="1089"/>
      <c r="AA73" s="1089"/>
      <c r="AB73" s="1089"/>
      <c r="AC73" s="1089"/>
      <c r="AD73" s="1089"/>
      <c r="AE73" s="1089"/>
      <c r="AF73" s="1089"/>
      <c r="AG73" s="1089"/>
      <c r="AH73" s="1089"/>
      <c r="AI73" s="1089"/>
      <c r="AJ73" s="1089"/>
      <c r="AK73" s="1681"/>
      <c r="AL73" s="1681"/>
      <c r="AM73" s="1089"/>
      <c r="AN73" s="1089"/>
      <c r="AO73" s="1089"/>
      <c r="AP73" s="1089"/>
      <c r="AQ73" s="1089"/>
      <c r="AR73" s="1089"/>
      <c r="AS73" s="1089"/>
      <c r="AT73" s="1089"/>
      <c r="AU73" s="1089">
        <v>24</v>
      </c>
      <c r="AV73" s="1089">
        <v>24</v>
      </c>
      <c r="AW73" s="1089">
        <v>24</v>
      </c>
      <c r="AX73" s="1042">
        <v>24</v>
      </c>
      <c r="AY73" s="1042">
        <v>24</v>
      </c>
      <c r="AZ73" s="1042"/>
      <c r="BA73" s="1089"/>
      <c r="BB73" s="1089"/>
      <c r="BC73" s="1089"/>
      <c r="BD73" s="1688"/>
      <c r="BE73" s="1703"/>
      <c r="BF73" s="1678"/>
      <c r="BG73" s="1678"/>
      <c r="BH73" s="1678"/>
      <c r="BI73" s="1678"/>
      <c r="BJ73" s="1678"/>
    </row>
    <row r="74" spans="1:62" ht="17.25" customHeight="1" x14ac:dyDescent="0.2">
      <c r="A74" s="2248"/>
      <c r="B74" s="117"/>
      <c r="C74" s="1649" t="s">
        <v>273</v>
      </c>
      <c r="D74" s="1635" t="s">
        <v>918</v>
      </c>
      <c r="E74" s="1635"/>
      <c r="F74" s="1649">
        <v>60</v>
      </c>
      <c r="G74" s="1716"/>
      <c r="H74" s="1067" t="s">
        <v>2060</v>
      </c>
      <c r="I74" s="1067" t="s">
        <v>36</v>
      </c>
      <c r="J74" s="1067"/>
      <c r="K74" s="1089"/>
      <c r="L74" s="1089"/>
      <c r="M74" s="1089"/>
      <c r="N74" s="1089"/>
      <c r="O74" s="1089"/>
      <c r="P74" s="1089"/>
      <c r="Q74" s="1089"/>
      <c r="R74" s="1089"/>
      <c r="S74" s="1089"/>
      <c r="T74" s="1089"/>
      <c r="U74" s="1089"/>
      <c r="V74" s="1089"/>
      <c r="W74" s="1089"/>
      <c r="X74" s="1089"/>
      <c r="Y74" s="1089"/>
      <c r="Z74" s="1089"/>
      <c r="AA74" s="1089"/>
      <c r="AB74" s="1089"/>
      <c r="AC74" s="1089"/>
      <c r="AD74" s="1089"/>
      <c r="AE74" s="1089"/>
      <c r="AF74" s="1089"/>
      <c r="AG74" s="1089"/>
      <c r="AH74" s="1089"/>
      <c r="AI74" s="1089"/>
      <c r="AJ74" s="1089"/>
      <c r="AK74" s="1681"/>
      <c r="AL74" s="1681"/>
      <c r="AM74" s="1089"/>
      <c r="AN74" s="1089"/>
      <c r="AO74" s="1089"/>
      <c r="AP74" s="1089"/>
      <c r="AQ74" s="1089"/>
      <c r="AR74" s="1089"/>
      <c r="AS74" s="1089"/>
      <c r="AT74" s="1105"/>
      <c r="AU74" s="1105"/>
      <c r="AV74" s="1105"/>
      <c r="AW74" s="1105"/>
      <c r="AX74" s="1089"/>
      <c r="AY74" s="1089"/>
      <c r="AZ74" s="1089">
        <v>20</v>
      </c>
      <c r="BA74" s="1089">
        <v>20</v>
      </c>
      <c r="BB74" s="1089">
        <v>20</v>
      </c>
      <c r="BC74" s="1089"/>
      <c r="BD74" s="1688"/>
      <c r="BE74" s="1703"/>
      <c r="BF74" s="1678"/>
      <c r="BG74" s="1678"/>
      <c r="BH74" s="1678"/>
      <c r="BI74" s="1678"/>
      <c r="BJ74" s="1678"/>
    </row>
    <row r="75" spans="1:62" ht="17.25" customHeight="1" x14ac:dyDescent="0.2">
      <c r="A75" s="2248"/>
      <c r="B75" s="117"/>
      <c r="C75" s="1650" t="s">
        <v>274</v>
      </c>
      <c r="D75" s="1651" t="s">
        <v>10</v>
      </c>
      <c r="E75" s="1651"/>
      <c r="F75" s="1650">
        <v>270</v>
      </c>
      <c r="G75" s="1717"/>
      <c r="H75" s="1067"/>
      <c r="I75" s="1067"/>
      <c r="J75" s="1067"/>
      <c r="K75" s="1089"/>
      <c r="L75" s="1089"/>
      <c r="M75" s="1089"/>
      <c r="N75" s="1089"/>
      <c r="O75" s="1089"/>
      <c r="P75" s="1089"/>
      <c r="Q75" s="1089"/>
      <c r="R75" s="1089"/>
      <c r="S75" s="1089"/>
      <c r="T75" s="1089"/>
      <c r="U75" s="1089"/>
      <c r="V75" s="1089"/>
      <c r="W75" s="1089"/>
      <c r="X75" s="1089"/>
      <c r="Y75" s="1089"/>
      <c r="Z75" s="1089"/>
      <c r="AA75" s="1089"/>
      <c r="AB75" s="1089"/>
      <c r="AC75" s="1089"/>
      <c r="AD75" s="1089"/>
      <c r="AE75" s="1089"/>
      <c r="AF75" s="1089"/>
      <c r="AG75" s="1089"/>
      <c r="AH75" s="1089"/>
      <c r="AI75" s="1089"/>
      <c r="AJ75" s="1089"/>
      <c r="AK75" s="1681"/>
      <c r="AL75" s="1681"/>
      <c r="AM75" s="1089"/>
      <c r="AN75" s="1089"/>
      <c r="AO75" s="1089"/>
      <c r="AP75" s="1089"/>
      <c r="AQ75" s="1042"/>
      <c r="AR75" s="1042"/>
      <c r="AS75" s="1042"/>
      <c r="AT75" s="1042"/>
      <c r="AU75" s="1042"/>
      <c r="AV75" s="1042"/>
      <c r="AW75" s="1042"/>
      <c r="AX75" s="1089"/>
      <c r="AY75" s="1089"/>
      <c r="AZ75" s="1089"/>
      <c r="BA75" s="1089"/>
      <c r="BB75" s="1089"/>
      <c r="BC75" s="1089"/>
      <c r="BD75" s="1688"/>
      <c r="BE75" s="1703"/>
      <c r="BF75" s="1678"/>
      <c r="BG75" s="1678"/>
      <c r="BH75" s="1678"/>
      <c r="BI75" s="1678"/>
      <c r="BJ75" s="1678"/>
    </row>
    <row r="76" spans="1:62" s="1088" customFormat="1" ht="17.25" customHeight="1" x14ac:dyDescent="0.25">
      <c r="A76" s="263"/>
      <c r="B76" s="1059" t="s">
        <v>2065</v>
      </c>
      <c r="C76" s="1653"/>
      <c r="D76" s="1654" t="s">
        <v>843</v>
      </c>
      <c r="E76" s="1654"/>
      <c r="F76" s="1645">
        <f t="shared" ref="F76:BE76" si="8">SUM(F65:F75)</f>
        <v>1258</v>
      </c>
      <c r="G76" s="1645"/>
      <c r="H76" s="1087">
        <f t="shared" si="8"/>
        <v>0</v>
      </c>
      <c r="I76" s="1087">
        <f t="shared" si="8"/>
        <v>0</v>
      </c>
      <c r="J76" s="1087"/>
      <c r="K76" s="1087">
        <f t="shared" si="8"/>
        <v>24</v>
      </c>
      <c r="L76" s="1087">
        <f t="shared" si="8"/>
        <v>24</v>
      </c>
      <c r="M76" s="1087">
        <f t="shared" si="8"/>
        <v>24</v>
      </c>
      <c r="N76" s="1087">
        <f t="shared" si="8"/>
        <v>24</v>
      </c>
      <c r="O76" s="1087">
        <f t="shared" si="8"/>
        <v>24</v>
      </c>
      <c r="P76" s="1087">
        <f t="shared" si="8"/>
        <v>30</v>
      </c>
      <c r="Q76" s="1087">
        <f t="shared" si="8"/>
        <v>0</v>
      </c>
      <c r="R76" s="1087">
        <f t="shared" si="8"/>
        <v>0</v>
      </c>
      <c r="S76" s="1087">
        <f t="shared" si="8"/>
        <v>0</v>
      </c>
      <c r="T76" s="1087">
        <f t="shared" si="8"/>
        <v>30</v>
      </c>
      <c r="U76" s="1087">
        <f t="shared" si="8"/>
        <v>28</v>
      </c>
      <c r="V76" s="1087">
        <f t="shared" si="8"/>
        <v>24</v>
      </c>
      <c r="W76" s="1087">
        <f t="shared" si="8"/>
        <v>24</v>
      </c>
      <c r="X76" s="1087">
        <f t="shared" si="8"/>
        <v>24</v>
      </c>
      <c r="Y76" s="1087">
        <f t="shared" si="8"/>
        <v>24</v>
      </c>
      <c r="Z76" s="1087">
        <f t="shared" si="8"/>
        <v>24</v>
      </c>
      <c r="AA76" s="1087">
        <f t="shared" si="8"/>
        <v>24</v>
      </c>
      <c r="AB76" s="1087">
        <f t="shared" si="8"/>
        <v>24</v>
      </c>
      <c r="AC76" s="1087">
        <f t="shared" si="8"/>
        <v>24</v>
      </c>
      <c r="AD76" s="1087">
        <f t="shared" si="8"/>
        <v>24</v>
      </c>
      <c r="AE76" s="1087">
        <f t="shared" si="8"/>
        <v>24</v>
      </c>
      <c r="AF76" s="1087">
        <f t="shared" si="8"/>
        <v>30</v>
      </c>
      <c r="AG76" s="1087">
        <f t="shared" si="8"/>
        <v>24</v>
      </c>
      <c r="AH76" s="1087">
        <f t="shared" si="8"/>
        <v>24</v>
      </c>
      <c r="AI76" s="1087">
        <f t="shared" si="8"/>
        <v>24</v>
      </c>
      <c r="AJ76" s="1087">
        <f t="shared" si="8"/>
        <v>24</v>
      </c>
      <c r="AK76" s="1087">
        <f t="shared" si="8"/>
        <v>0</v>
      </c>
      <c r="AL76" s="1087">
        <f t="shared" si="8"/>
        <v>0</v>
      </c>
      <c r="AM76" s="1138">
        <f t="shared" si="8"/>
        <v>0</v>
      </c>
      <c r="AN76" s="1087">
        <f t="shared" si="8"/>
        <v>24</v>
      </c>
      <c r="AO76" s="1087">
        <f t="shared" si="8"/>
        <v>30</v>
      </c>
      <c r="AP76" s="1087">
        <f t="shared" si="8"/>
        <v>24</v>
      </c>
      <c r="AQ76" s="1087">
        <f t="shared" si="8"/>
        <v>24</v>
      </c>
      <c r="AR76" s="1087">
        <f t="shared" si="8"/>
        <v>24</v>
      </c>
      <c r="AS76" s="1087">
        <f t="shared" si="8"/>
        <v>24</v>
      </c>
      <c r="AT76" s="1087">
        <f t="shared" si="8"/>
        <v>24</v>
      </c>
      <c r="AU76" s="1087">
        <f t="shared" si="8"/>
        <v>24</v>
      </c>
      <c r="AV76" s="1087">
        <f t="shared" si="8"/>
        <v>24</v>
      </c>
      <c r="AW76" s="1087">
        <f t="shared" si="8"/>
        <v>24</v>
      </c>
      <c r="AX76" s="1087">
        <f t="shared" si="8"/>
        <v>24</v>
      </c>
      <c r="AY76" s="1087">
        <f t="shared" si="8"/>
        <v>44</v>
      </c>
      <c r="AZ76" s="1087">
        <f t="shared" si="8"/>
        <v>40</v>
      </c>
      <c r="BA76" s="1087">
        <f t="shared" si="8"/>
        <v>40</v>
      </c>
      <c r="BB76" s="1087">
        <f t="shared" si="8"/>
        <v>20</v>
      </c>
      <c r="BC76" s="1087">
        <f t="shared" si="8"/>
        <v>0</v>
      </c>
      <c r="BD76" s="1676">
        <f t="shared" si="8"/>
        <v>0</v>
      </c>
      <c r="BE76" s="1702">
        <f t="shared" si="8"/>
        <v>0</v>
      </c>
      <c r="BF76" s="1695"/>
      <c r="BG76" s="1695"/>
      <c r="BH76" s="1695"/>
      <c r="BI76" s="1695"/>
      <c r="BJ76" s="1695"/>
    </row>
    <row r="77" spans="1:62" s="1548" customFormat="1" x14ac:dyDescent="0.25">
      <c r="A77" s="1589"/>
      <c r="B77" s="755" t="s">
        <v>2069</v>
      </c>
      <c r="C77" s="1655"/>
      <c r="D77" s="1656" t="s">
        <v>1072</v>
      </c>
      <c r="E77" s="1656"/>
      <c r="F77" s="1655">
        <f t="shared" ref="F77" si="9">SUM(L77:BE77)</f>
        <v>45</v>
      </c>
      <c r="G77" s="1655"/>
      <c r="H77" s="1536" t="s">
        <v>2435</v>
      </c>
      <c r="I77" s="754" t="s">
        <v>147</v>
      </c>
      <c r="J77" s="754"/>
      <c r="K77" s="754"/>
      <c r="L77" s="1547"/>
      <c r="M77" s="1547"/>
      <c r="N77" s="1547"/>
      <c r="O77" s="1547"/>
      <c r="P77" s="1547"/>
      <c r="Q77" s="1547"/>
      <c r="R77" s="1547">
        <v>4</v>
      </c>
      <c r="S77" s="1547">
        <v>4</v>
      </c>
      <c r="T77" s="1547">
        <v>4</v>
      </c>
      <c r="U77" s="1547">
        <v>4</v>
      </c>
      <c r="V77" s="1547">
        <v>4</v>
      </c>
      <c r="W77" s="1547">
        <v>4</v>
      </c>
      <c r="X77" s="1547">
        <v>4</v>
      </c>
      <c r="Y77" s="1547">
        <v>4</v>
      </c>
      <c r="Z77" s="1547">
        <v>4</v>
      </c>
      <c r="AA77" s="1547">
        <v>4</v>
      </c>
      <c r="AB77" s="1591">
        <v>5</v>
      </c>
      <c r="AC77" s="1547"/>
      <c r="AD77" s="1547"/>
      <c r="AE77" s="1547"/>
      <c r="AF77" s="1547"/>
      <c r="AG77" s="1547"/>
      <c r="AH77" s="1547"/>
      <c r="AI77" s="1547"/>
      <c r="AJ77" s="1547"/>
      <c r="AK77" s="1682"/>
      <c r="AL77" s="1682"/>
      <c r="AM77" s="1547"/>
      <c r="AN77" s="1547"/>
      <c r="AO77" s="1591"/>
      <c r="AP77" s="1591"/>
      <c r="AQ77" s="1591"/>
      <c r="AR77" s="1547"/>
      <c r="AS77" s="1547"/>
      <c r="AT77" s="1547"/>
      <c r="AU77" s="1547"/>
      <c r="AV77" s="1547"/>
      <c r="AW77" s="1547"/>
      <c r="AX77" s="1547"/>
      <c r="AY77" s="1547"/>
      <c r="AZ77" s="1547"/>
      <c r="BA77" s="1547"/>
      <c r="BB77" s="1547"/>
      <c r="BC77" s="1547"/>
      <c r="BD77" s="1574"/>
      <c r="BE77" s="1603"/>
      <c r="BF77" s="1682"/>
      <c r="BG77" s="1682"/>
      <c r="BH77" s="1682"/>
      <c r="BI77" s="1547"/>
      <c r="BJ77" s="1547"/>
    </row>
    <row r="78" spans="1:62" ht="17.25" customHeight="1" x14ac:dyDescent="0.25">
      <c r="A78" s="2248">
        <v>10</v>
      </c>
      <c r="B78" s="715"/>
      <c r="C78" s="1625" t="s">
        <v>139</v>
      </c>
      <c r="D78" s="1639" t="s">
        <v>915</v>
      </c>
      <c r="E78" s="1639"/>
      <c r="F78" s="1625">
        <v>60</v>
      </c>
      <c r="G78" s="1709"/>
      <c r="H78" s="1067" t="s">
        <v>2030</v>
      </c>
      <c r="I78" s="1067" t="s">
        <v>87</v>
      </c>
      <c r="J78" s="1067"/>
      <c r="K78" s="1089">
        <v>30</v>
      </c>
      <c r="L78" s="1089">
        <v>30</v>
      </c>
      <c r="M78" s="1089"/>
      <c r="N78" s="1089"/>
      <c r="O78" s="1089"/>
      <c r="P78" s="1089"/>
      <c r="Q78" s="1089"/>
      <c r="R78" s="1089"/>
      <c r="S78" s="1089"/>
      <c r="T78" s="1089"/>
      <c r="U78" s="1050"/>
      <c r="V78" s="1050"/>
      <c r="W78" s="1050"/>
      <c r="X78" s="1050"/>
      <c r="Y78" s="1050"/>
      <c r="Z78" s="1050"/>
      <c r="AA78" s="1089"/>
      <c r="AB78" s="1089"/>
      <c r="AC78" s="1089"/>
      <c r="AD78" s="1089"/>
      <c r="AE78" s="1089"/>
      <c r="AF78" s="1089"/>
      <c r="AG78" s="1089"/>
      <c r="AH78" s="1089"/>
      <c r="AI78" s="1089"/>
      <c r="AJ78" s="1089"/>
      <c r="AK78" s="1681"/>
      <c r="AL78" s="1681"/>
      <c r="AM78" s="1089"/>
      <c r="AN78" s="1089"/>
      <c r="AO78" s="1089"/>
      <c r="AP78" s="1089"/>
      <c r="AQ78" s="1089"/>
      <c r="AR78" s="1089"/>
      <c r="AS78" s="1089"/>
      <c r="AT78" s="1089"/>
      <c r="AU78" s="1089"/>
      <c r="AV78" s="1089"/>
      <c r="AW78" s="1089"/>
      <c r="AX78" s="1089"/>
      <c r="AY78" s="1089"/>
      <c r="AZ78" s="1089"/>
      <c r="BA78" s="1089"/>
      <c r="BB78" s="1089"/>
      <c r="BC78" s="1089"/>
      <c r="BD78" s="1688"/>
      <c r="BE78" s="1703"/>
      <c r="BF78" s="1678"/>
      <c r="BG78" s="1678"/>
      <c r="BH78" s="1678"/>
      <c r="BI78" s="1678"/>
      <c r="BJ78" s="1678"/>
    </row>
    <row r="79" spans="1:62" ht="17.25" customHeight="1" x14ac:dyDescent="0.25">
      <c r="A79" s="2248"/>
      <c r="B79" s="715"/>
      <c r="C79" s="1625" t="s">
        <v>164</v>
      </c>
      <c r="D79" s="1639" t="s">
        <v>941</v>
      </c>
      <c r="E79" s="1639"/>
      <c r="F79" s="1625">
        <v>30</v>
      </c>
      <c r="G79" s="1709"/>
      <c r="H79" s="1067" t="s">
        <v>2070</v>
      </c>
      <c r="I79" s="1067" t="s">
        <v>74</v>
      </c>
      <c r="J79" s="1067"/>
      <c r="K79" s="1089"/>
      <c r="L79" s="1089"/>
      <c r="M79" s="1089">
        <v>30</v>
      </c>
      <c r="N79" s="1089"/>
      <c r="O79" s="1089"/>
      <c r="P79" s="1089"/>
      <c r="Q79" s="1089"/>
      <c r="R79" s="1089"/>
      <c r="S79" s="1089"/>
      <c r="T79" s="1089"/>
      <c r="U79" s="1050"/>
      <c r="V79" s="1050"/>
      <c r="W79" s="1050"/>
      <c r="X79" s="1050"/>
      <c r="Y79" s="1050"/>
      <c r="Z79" s="1050"/>
      <c r="AA79" s="1089"/>
      <c r="AB79" s="1089"/>
      <c r="AC79" s="1089"/>
      <c r="AD79" s="1089"/>
      <c r="AE79" s="1089"/>
      <c r="AF79" s="1089"/>
      <c r="AG79" s="1089"/>
      <c r="AH79" s="1089"/>
      <c r="AI79" s="1089"/>
      <c r="AJ79" s="1089"/>
      <c r="AK79" s="1681"/>
      <c r="AL79" s="1681"/>
      <c r="AM79" s="1089"/>
      <c r="AN79" s="1089"/>
      <c r="AO79" s="1089"/>
      <c r="AP79" s="1089"/>
      <c r="AQ79" s="1089"/>
      <c r="AR79" s="1089"/>
      <c r="AS79" s="1089"/>
      <c r="AT79" s="1089"/>
      <c r="AU79" s="1089"/>
      <c r="AV79" s="1089"/>
      <c r="AW79" s="1089"/>
      <c r="AX79" s="1089"/>
      <c r="AY79" s="1089"/>
      <c r="AZ79" s="1089"/>
      <c r="BA79" s="1089"/>
      <c r="BB79" s="1089"/>
      <c r="BC79" s="1089"/>
      <c r="BD79" s="1688"/>
      <c r="BE79" s="1703"/>
      <c r="BF79" s="1678"/>
      <c r="BG79" s="1678"/>
      <c r="BH79" s="1678"/>
      <c r="BI79" s="1678"/>
      <c r="BJ79" s="1678"/>
    </row>
    <row r="80" spans="1:62" ht="17.25" customHeight="1" x14ac:dyDescent="0.25">
      <c r="A80" s="2248"/>
      <c r="B80" s="715"/>
      <c r="C80" s="1625" t="s">
        <v>165</v>
      </c>
      <c r="D80" s="1639" t="s">
        <v>980</v>
      </c>
      <c r="E80" s="1639"/>
      <c r="F80" s="1627">
        <v>29</v>
      </c>
      <c r="G80" s="1710"/>
      <c r="H80" s="1067" t="s">
        <v>2067</v>
      </c>
      <c r="I80" s="1067" t="s">
        <v>90</v>
      </c>
      <c r="J80" s="1067"/>
      <c r="K80" s="1089"/>
      <c r="L80" s="1089"/>
      <c r="M80" s="1089"/>
      <c r="N80" s="1089">
        <v>29</v>
      </c>
      <c r="O80" s="1089"/>
      <c r="P80" s="1089"/>
      <c r="Q80" s="1089"/>
      <c r="R80" s="1089"/>
      <c r="S80" s="1089"/>
      <c r="T80" s="1089"/>
      <c r="U80" s="1050"/>
      <c r="V80" s="1050"/>
      <c r="W80" s="1050"/>
      <c r="X80" s="1050"/>
      <c r="Y80" s="1050"/>
      <c r="Z80" s="1050"/>
      <c r="AA80" s="1089"/>
      <c r="AB80" s="1089"/>
      <c r="AC80" s="1089"/>
      <c r="AD80" s="1089"/>
      <c r="AE80" s="1089"/>
      <c r="AF80" s="1089"/>
      <c r="AG80" s="1089"/>
      <c r="AH80" s="1089"/>
      <c r="AI80" s="1089"/>
      <c r="AJ80" s="1089"/>
      <c r="AK80" s="1681"/>
      <c r="AL80" s="1681"/>
      <c r="AM80" s="1089"/>
      <c r="AN80" s="1089"/>
      <c r="AO80" s="1089"/>
      <c r="AP80" s="1089"/>
      <c r="AQ80" s="1089"/>
      <c r="AR80" s="1089"/>
      <c r="AS80" s="1089"/>
      <c r="AT80" s="1089"/>
      <c r="AU80" s="1089"/>
      <c r="AV80" s="1089"/>
      <c r="AW80" s="1089"/>
      <c r="AX80" s="1089"/>
      <c r="AY80" s="1089"/>
      <c r="AZ80" s="1089"/>
      <c r="BA80" s="1089"/>
      <c r="BB80" s="1089"/>
      <c r="BC80" s="1089"/>
      <c r="BD80" s="1688"/>
      <c r="BE80" s="1703"/>
      <c r="BF80" s="1678"/>
      <c r="BG80" s="1678"/>
      <c r="BH80" s="1678"/>
      <c r="BI80" s="1678"/>
      <c r="BJ80" s="1678"/>
    </row>
    <row r="81" spans="1:62" ht="17.25" customHeight="1" x14ac:dyDescent="0.25">
      <c r="A81" s="2248"/>
      <c r="B81" s="715"/>
      <c r="C81" s="1625" t="s">
        <v>140</v>
      </c>
      <c r="D81" s="1639" t="s">
        <v>957</v>
      </c>
      <c r="E81" s="1639"/>
      <c r="F81" s="1657">
        <v>60</v>
      </c>
      <c r="G81" s="1718"/>
      <c r="H81" s="1067" t="s">
        <v>2067</v>
      </c>
      <c r="I81" s="1067" t="s">
        <v>90</v>
      </c>
      <c r="J81" s="1067"/>
      <c r="K81" s="1089"/>
      <c r="L81" s="1089"/>
      <c r="M81" s="1089"/>
      <c r="N81" s="1089"/>
      <c r="O81" s="1089">
        <v>20</v>
      </c>
      <c r="P81" s="1089">
        <v>20</v>
      </c>
      <c r="Q81" s="1089">
        <v>20</v>
      </c>
      <c r="R81" s="1089"/>
      <c r="S81" s="1089"/>
      <c r="T81" s="1089"/>
      <c r="U81" s="1050"/>
      <c r="V81" s="1050"/>
      <c r="W81" s="1050"/>
      <c r="X81" s="1050"/>
      <c r="Y81" s="1050"/>
      <c r="Z81" s="1050"/>
      <c r="AA81" s="1089"/>
      <c r="AB81" s="1089"/>
      <c r="AC81" s="1089"/>
      <c r="AD81" s="1089"/>
      <c r="AE81" s="1089"/>
      <c r="AF81" s="1089"/>
      <c r="AG81" s="1089"/>
      <c r="AH81" s="1089"/>
      <c r="AI81" s="1089"/>
      <c r="AJ81" s="1089"/>
      <c r="AK81" s="1681"/>
      <c r="AL81" s="1681"/>
      <c r="AM81" s="1089"/>
      <c r="AN81" s="1089"/>
      <c r="AO81" s="1089"/>
      <c r="AP81" s="1089"/>
      <c r="AQ81" s="1089"/>
      <c r="AR81" s="1089"/>
      <c r="AS81" s="1089"/>
      <c r="AT81" s="1089"/>
      <c r="AU81" s="1089"/>
      <c r="AV81" s="1089"/>
      <c r="AW81" s="1089"/>
      <c r="AX81" s="1089"/>
      <c r="AY81" s="1089"/>
      <c r="AZ81" s="1089"/>
      <c r="BA81" s="1089"/>
      <c r="BB81" s="1089"/>
      <c r="BC81" s="1089"/>
      <c r="BD81" s="1688"/>
      <c r="BE81" s="1703"/>
      <c r="BF81" s="1678"/>
      <c r="BG81" s="1678"/>
      <c r="BH81" s="1678"/>
      <c r="BI81" s="1678"/>
      <c r="BJ81" s="1678"/>
    </row>
    <row r="82" spans="1:62" ht="17.25" customHeight="1" x14ac:dyDescent="0.25">
      <c r="A82" s="2248"/>
      <c r="B82" s="715"/>
      <c r="C82" s="1625" t="s">
        <v>68</v>
      </c>
      <c r="D82" s="1639" t="s">
        <v>942</v>
      </c>
      <c r="E82" s="1639"/>
      <c r="F82" s="1625">
        <v>60</v>
      </c>
      <c r="G82" s="1709"/>
      <c r="H82" s="1067" t="s">
        <v>2057</v>
      </c>
      <c r="I82" s="1067" t="s">
        <v>99</v>
      </c>
      <c r="J82" s="1067"/>
      <c r="K82" s="1089"/>
      <c r="L82" s="1089"/>
      <c r="M82" s="1089"/>
      <c r="N82" s="1089"/>
      <c r="O82" s="1089"/>
      <c r="P82" s="1089"/>
      <c r="Q82" s="1089"/>
      <c r="R82" s="1089">
        <v>20</v>
      </c>
      <c r="S82" s="1089">
        <v>20</v>
      </c>
      <c r="T82" s="1089">
        <v>20</v>
      </c>
      <c r="U82" s="1050"/>
      <c r="V82" s="1050"/>
      <c r="W82" s="1050"/>
      <c r="X82" s="1050"/>
      <c r="Y82" s="1050"/>
      <c r="Z82" s="1050"/>
      <c r="AA82" s="1089"/>
      <c r="AB82" s="1089"/>
      <c r="AC82" s="1089"/>
      <c r="AD82" s="1089"/>
      <c r="AE82" s="1089"/>
      <c r="AF82" s="1089"/>
      <c r="AG82" s="1089"/>
      <c r="AH82" s="1089"/>
      <c r="AI82" s="1089"/>
      <c r="AJ82" s="1089"/>
      <c r="AK82" s="1681"/>
      <c r="AL82" s="1681"/>
      <c r="AM82" s="1089"/>
      <c r="AN82" s="1089"/>
      <c r="AO82" s="1089"/>
      <c r="AP82" s="1089"/>
      <c r="AQ82" s="1089"/>
      <c r="AR82" s="1089"/>
      <c r="AS82" s="1089"/>
      <c r="AT82" s="1089"/>
      <c r="AU82" s="1089"/>
      <c r="AV82" s="1089"/>
      <c r="AW82" s="1089"/>
      <c r="AX82" s="1089"/>
      <c r="AY82" s="1089"/>
      <c r="AZ82" s="1089"/>
      <c r="BA82" s="1089"/>
      <c r="BB82" s="1089"/>
      <c r="BC82" s="1089"/>
      <c r="BD82" s="1688"/>
      <c r="BE82" s="1703"/>
      <c r="BF82" s="1678"/>
      <c r="BG82" s="1678"/>
      <c r="BH82" s="1678"/>
      <c r="BI82" s="1678"/>
      <c r="BJ82" s="1678"/>
    </row>
    <row r="83" spans="1:62" ht="17.25" customHeight="1" x14ac:dyDescent="0.25">
      <c r="A83" s="2248"/>
      <c r="B83" s="715"/>
      <c r="C83" s="1625" t="s">
        <v>455</v>
      </c>
      <c r="D83" s="1639" t="s">
        <v>944</v>
      </c>
      <c r="E83" s="1639"/>
      <c r="F83" s="1625">
        <v>45</v>
      </c>
      <c r="G83" s="1709"/>
      <c r="H83" s="1067" t="s">
        <v>2039</v>
      </c>
      <c r="I83" s="1067" t="s">
        <v>41</v>
      </c>
      <c r="J83" s="1067"/>
      <c r="K83" s="1089"/>
      <c r="L83" s="1089"/>
      <c r="M83" s="1089"/>
      <c r="N83" s="1089"/>
      <c r="O83" s="1089"/>
      <c r="P83" s="1089"/>
      <c r="Q83" s="1089"/>
      <c r="R83" s="1089"/>
      <c r="S83" s="1089"/>
      <c r="T83" s="1089"/>
      <c r="U83" s="1050">
        <v>20</v>
      </c>
      <c r="V83" s="1050">
        <v>25</v>
      </c>
      <c r="W83" s="1050"/>
      <c r="X83" s="1050"/>
      <c r="Y83" s="1050"/>
      <c r="Z83" s="1050"/>
      <c r="AA83" s="1089"/>
      <c r="AB83" s="1089"/>
      <c r="AC83" s="1089"/>
      <c r="AD83" s="1089"/>
      <c r="AE83" s="1089"/>
      <c r="AF83" s="1089"/>
      <c r="AG83" s="1089"/>
      <c r="AH83" s="1089"/>
      <c r="AI83" s="1089"/>
      <c r="AJ83" s="1089"/>
      <c r="AK83" s="1681"/>
      <c r="AL83" s="1681"/>
      <c r="AM83" s="1089"/>
      <c r="AN83" s="1089"/>
      <c r="AO83" s="1089"/>
      <c r="AP83" s="1089"/>
      <c r="AQ83" s="1089"/>
      <c r="AR83" s="1089"/>
      <c r="AS83" s="1089"/>
      <c r="AT83" s="1089"/>
      <c r="AU83" s="1089"/>
      <c r="AV83" s="1089"/>
      <c r="AW83" s="1089"/>
      <c r="AX83" s="1089"/>
      <c r="AY83" s="1089"/>
      <c r="AZ83" s="1089"/>
      <c r="BA83" s="1089"/>
      <c r="BB83" s="1089"/>
      <c r="BC83" s="1089"/>
      <c r="BD83" s="1688"/>
      <c r="BE83" s="1703"/>
      <c r="BF83" s="1678"/>
      <c r="BG83" s="1678"/>
      <c r="BH83" s="1678"/>
      <c r="BI83" s="1678"/>
      <c r="BJ83" s="1678"/>
    </row>
    <row r="84" spans="1:62" ht="17.25" customHeight="1" x14ac:dyDescent="0.25">
      <c r="A84" s="2248"/>
      <c r="B84" s="715"/>
      <c r="C84" s="1625" t="s">
        <v>83</v>
      </c>
      <c r="D84" s="1639" t="s">
        <v>945</v>
      </c>
      <c r="E84" s="1639"/>
      <c r="F84" s="1625">
        <v>60</v>
      </c>
      <c r="G84" s="1709"/>
      <c r="H84" s="1067" t="s">
        <v>2057</v>
      </c>
      <c r="I84" s="1067" t="s">
        <v>99</v>
      </c>
      <c r="J84" s="1067"/>
      <c r="K84" s="1089"/>
      <c r="L84" s="1089"/>
      <c r="M84" s="1089"/>
      <c r="N84" s="1089"/>
      <c r="O84" s="1089"/>
      <c r="P84" s="1089"/>
      <c r="Q84" s="1089"/>
      <c r="R84" s="1089"/>
      <c r="S84" s="1089"/>
      <c r="T84" s="1089"/>
      <c r="U84" s="1050"/>
      <c r="V84" s="1050"/>
      <c r="W84" s="1050">
        <v>20</v>
      </c>
      <c r="X84" s="1050">
        <v>20</v>
      </c>
      <c r="Y84" s="1050">
        <v>20</v>
      </c>
      <c r="Z84" s="1050"/>
      <c r="AA84" s="1089"/>
      <c r="AB84" s="1089"/>
      <c r="AC84" s="1089"/>
      <c r="AD84" s="1089"/>
      <c r="AE84" s="1089"/>
      <c r="AF84" s="1089"/>
      <c r="AG84" s="1089"/>
      <c r="AH84" s="1089"/>
      <c r="AI84" s="1089"/>
      <c r="AJ84" s="1089"/>
      <c r="AK84" s="1681"/>
      <c r="AL84" s="1681"/>
      <c r="AM84" s="1089"/>
      <c r="AN84" s="1089"/>
      <c r="AO84" s="1089"/>
      <c r="AP84" s="1089"/>
      <c r="AQ84" s="1089"/>
      <c r="AR84" s="1089"/>
      <c r="AS84" s="1089"/>
      <c r="AT84" s="1089"/>
      <c r="AU84" s="1089"/>
      <c r="AV84" s="1089"/>
      <c r="AW84" s="1089"/>
      <c r="AX84" s="1089"/>
      <c r="AY84" s="1089"/>
      <c r="AZ84" s="1089"/>
      <c r="BA84" s="1089"/>
      <c r="BB84" s="1089"/>
      <c r="BC84" s="1089"/>
      <c r="BD84" s="1688"/>
      <c r="BE84" s="1703"/>
      <c r="BF84" s="1678"/>
      <c r="BG84" s="1678"/>
      <c r="BH84" s="1678"/>
      <c r="BI84" s="1678"/>
      <c r="BJ84" s="1678"/>
    </row>
    <row r="85" spans="1:62" ht="17.25" customHeight="1" x14ac:dyDescent="0.25">
      <c r="A85" s="2248"/>
      <c r="B85" s="715"/>
      <c r="C85" s="1625" t="s">
        <v>88</v>
      </c>
      <c r="D85" s="1639" t="s">
        <v>946</v>
      </c>
      <c r="E85" s="1639"/>
      <c r="F85" s="1625">
        <v>60</v>
      </c>
      <c r="G85" s="1709"/>
      <c r="H85" s="1067" t="s">
        <v>2057</v>
      </c>
      <c r="I85" s="1067" t="s">
        <v>99</v>
      </c>
      <c r="J85" s="1067"/>
      <c r="K85" s="1089"/>
      <c r="L85" s="1089"/>
      <c r="M85" s="1089"/>
      <c r="N85" s="1089"/>
      <c r="O85" s="1089"/>
      <c r="P85" s="1089"/>
      <c r="Q85" s="1089"/>
      <c r="R85" s="1089"/>
      <c r="S85" s="1089"/>
      <c r="T85" s="1089"/>
      <c r="U85" s="1050"/>
      <c r="V85" s="1050"/>
      <c r="W85" s="1050"/>
      <c r="X85" s="1050"/>
      <c r="Y85" s="1050"/>
      <c r="Z85" s="1050">
        <v>20</v>
      </c>
      <c r="AA85" s="1089">
        <v>20</v>
      </c>
      <c r="AB85" s="1089">
        <v>20</v>
      </c>
      <c r="AC85" s="1089"/>
      <c r="AD85" s="1089"/>
      <c r="AE85" s="1089"/>
      <c r="AF85" s="1089"/>
      <c r="AG85" s="1089"/>
      <c r="AH85" s="1089"/>
      <c r="AI85" s="1089"/>
      <c r="AJ85" s="1089"/>
      <c r="AK85" s="1681"/>
      <c r="AL85" s="1681"/>
      <c r="AM85" s="1089"/>
      <c r="AN85" s="1089"/>
      <c r="AO85" s="1089"/>
      <c r="AP85" s="1089"/>
      <c r="AQ85" s="1089"/>
      <c r="AR85" s="1089"/>
      <c r="AS85" s="1089"/>
      <c r="AT85" s="1089"/>
      <c r="AU85" s="1089"/>
      <c r="AV85" s="1089"/>
      <c r="AW85" s="1089"/>
      <c r="AX85" s="1089"/>
      <c r="AY85" s="1089"/>
      <c r="AZ85" s="1089"/>
      <c r="BA85" s="1089"/>
      <c r="BB85" s="1089"/>
      <c r="BC85" s="1089"/>
      <c r="BD85" s="1688"/>
      <c r="BE85" s="1703"/>
      <c r="BF85" s="1678"/>
      <c r="BG85" s="1678"/>
      <c r="BH85" s="1678"/>
      <c r="BI85" s="1678"/>
      <c r="BJ85" s="1678"/>
    </row>
    <row r="86" spans="1:62" ht="17.25" customHeight="1" x14ac:dyDescent="0.25">
      <c r="A86" s="2248"/>
      <c r="B86" s="715"/>
      <c r="C86" s="1625" t="s">
        <v>52</v>
      </c>
      <c r="D86" s="1639" t="s">
        <v>948</v>
      </c>
      <c r="E86" s="1639"/>
      <c r="F86" s="1625">
        <v>90</v>
      </c>
      <c r="G86" s="1709"/>
      <c r="H86" s="1067" t="s">
        <v>2070</v>
      </c>
      <c r="I86" s="1067" t="s">
        <v>74</v>
      </c>
      <c r="J86" s="1067"/>
      <c r="K86" s="1089"/>
      <c r="L86" s="1089"/>
      <c r="M86" s="1089"/>
      <c r="N86" s="1089"/>
      <c r="O86" s="1089"/>
      <c r="P86" s="1089"/>
      <c r="Q86" s="1089"/>
      <c r="R86" s="1089"/>
      <c r="S86" s="1089"/>
      <c r="T86" s="1089"/>
      <c r="U86" s="1050"/>
      <c r="V86" s="1050"/>
      <c r="W86" s="1050"/>
      <c r="X86" s="1050"/>
      <c r="Y86" s="1050"/>
      <c r="Z86" s="1050"/>
      <c r="AA86" s="1089"/>
      <c r="AB86" s="1089"/>
      <c r="AC86" s="1089">
        <v>24</v>
      </c>
      <c r="AD86" s="1089">
        <v>24</v>
      </c>
      <c r="AE86" s="1089">
        <v>24</v>
      </c>
      <c r="AF86" s="1089">
        <v>18</v>
      </c>
      <c r="AG86" s="1089"/>
      <c r="AH86" s="1089"/>
      <c r="AI86" s="1089"/>
      <c r="AJ86" s="1089"/>
      <c r="AK86" s="1681"/>
      <c r="AL86" s="1681"/>
      <c r="AM86" s="1089"/>
      <c r="AN86" s="1089"/>
      <c r="AO86" s="1089"/>
      <c r="AP86" s="1089"/>
      <c r="AQ86" s="1089"/>
      <c r="AR86" s="1089"/>
      <c r="AS86" s="1089"/>
      <c r="AT86" s="1089"/>
      <c r="AU86" s="1089"/>
      <c r="AV86" s="1089"/>
      <c r="AW86" s="1089"/>
      <c r="AX86" s="1089"/>
      <c r="AY86" s="1089"/>
      <c r="AZ86" s="1089"/>
      <c r="BA86" s="1089"/>
      <c r="BB86" s="1089"/>
      <c r="BC86" s="1089"/>
      <c r="BD86" s="1688"/>
      <c r="BE86" s="1703"/>
      <c r="BF86" s="1678"/>
      <c r="BG86" s="1678"/>
      <c r="BH86" s="1678"/>
      <c r="BI86" s="1678"/>
      <c r="BJ86" s="1678"/>
    </row>
    <row r="87" spans="1:62" ht="17.25" customHeight="1" x14ac:dyDescent="0.25">
      <c r="A87" s="2248"/>
      <c r="B87" s="117"/>
      <c r="C87" s="1659" t="s">
        <v>54</v>
      </c>
      <c r="D87" s="1658" t="s">
        <v>916</v>
      </c>
      <c r="E87" s="1658"/>
      <c r="F87" s="1659">
        <v>150</v>
      </c>
      <c r="G87" s="1709"/>
      <c r="H87" s="1067" t="s">
        <v>2071</v>
      </c>
      <c r="I87" s="1067" t="s">
        <v>85</v>
      </c>
      <c r="J87" s="1067"/>
      <c r="K87" s="1089"/>
      <c r="L87" s="1089"/>
      <c r="M87" s="1089"/>
      <c r="N87" s="1089"/>
      <c r="O87" s="1050"/>
      <c r="P87" s="1050"/>
      <c r="Q87" s="1050"/>
      <c r="R87" s="1050"/>
      <c r="S87" s="1089"/>
      <c r="T87" s="1089"/>
      <c r="U87" s="1089"/>
      <c r="V87" s="1089"/>
      <c r="W87" s="1089"/>
      <c r="X87" s="1089"/>
      <c r="Y87" s="1089"/>
      <c r="Z87" s="1089"/>
      <c r="AA87" s="1089"/>
      <c r="AB87" s="1089"/>
      <c r="AC87" s="1089"/>
      <c r="AD87" s="1089"/>
      <c r="AE87" s="1089"/>
      <c r="AF87" s="1089"/>
      <c r="AG87" s="1089">
        <v>24</v>
      </c>
      <c r="AH87" s="1089">
        <v>24</v>
      </c>
      <c r="AI87" s="1089">
        <v>24</v>
      </c>
      <c r="AJ87" s="1089">
        <v>24</v>
      </c>
      <c r="AK87" s="1681"/>
      <c r="AL87" s="1681"/>
      <c r="AM87" s="1089"/>
      <c r="AN87" s="1089">
        <v>24</v>
      </c>
      <c r="AO87" s="1089">
        <v>30</v>
      </c>
      <c r="AP87" s="1089"/>
      <c r="AQ87" s="1089"/>
      <c r="AR87" s="1089"/>
      <c r="AS87" s="1089"/>
      <c r="AT87" s="1089"/>
      <c r="AU87" s="1089"/>
      <c r="AV87" s="1089"/>
      <c r="AW87" s="1089"/>
      <c r="AX87" s="1089"/>
      <c r="AY87" s="1089"/>
      <c r="AZ87" s="1089"/>
      <c r="BA87" s="1089"/>
      <c r="BB87" s="1089"/>
      <c r="BC87" s="1089"/>
      <c r="BD87" s="1688"/>
      <c r="BE87" s="1703"/>
      <c r="BF87" s="1678"/>
      <c r="BG87" s="1678"/>
      <c r="BH87" s="1678"/>
      <c r="BI87" s="1678"/>
      <c r="BJ87" s="1678"/>
    </row>
    <row r="88" spans="1:62" ht="17.25" customHeight="1" x14ac:dyDescent="0.25">
      <c r="A88" s="2248"/>
      <c r="B88" s="117"/>
      <c r="C88" s="1625" t="s">
        <v>56</v>
      </c>
      <c r="D88" s="1639" t="s">
        <v>949</v>
      </c>
      <c r="E88" s="1639"/>
      <c r="F88" s="1625">
        <v>90</v>
      </c>
      <c r="G88" s="1709"/>
      <c r="H88" s="1067" t="s">
        <v>2057</v>
      </c>
      <c r="I88" s="1067" t="s">
        <v>99</v>
      </c>
      <c r="J88" s="1067"/>
      <c r="K88" s="1089"/>
      <c r="L88" s="1089"/>
      <c r="M88" s="1110"/>
      <c r="N88" s="1111"/>
      <c r="O88" s="1112"/>
      <c r="P88" s="1050"/>
      <c r="Q88" s="1050"/>
      <c r="R88" s="1050"/>
      <c r="S88" s="1089"/>
      <c r="T88" s="1089"/>
      <c r="U88" s="1089"/>
      <c r="V88" s="1089"/>
      <c r="W88" s="1089"/>
      <c r="X88" s="1089"/>
      <c r="Y88" s="1089"/>
      <c r="Z88" s="1089"/>
      <c r="AA88" s="1089"/>
      <c r="AB88" s="1089"/>
      <c r="AC88" s="1089"/>
      <c r="AD88" s="1089"/>
      <c r="AE88" s="1089"/>
      <c r="AF88" s="1089"/>
      <c r="AG88" s="1089"/>
      <c r="AH88" s="1089"/>
      <c r="AI88" s="1089"/>
      <c r="AJ88" s="1089"/>
      <c r="AK88" s="1681"/>
      <c r="AL88" s="1681"/>
      <c r="AM88" s="1089"/>
      <c r="AN88" s="1089"/>
      <c r="AO88" s="1089"/>
      <c r="AP88" s="1089">
        <v>30</v>
      </c>
      <c r="AQ88" s="1089">
        <v>30</v>
      </c>
      <c r="AR88" s="1089">
        <v>30</v>
      </c>
      <c r="AS88" s="1089"/>
      <c r="AT88" s="1089"/>
      <c r="AU88" s="1089"/>
      <c r="AV88" s="1089"/>
      <c r="AW88" s="1089"/>
      <c r="AX88" s="1089"/>
      <c r="AY88" s="1089"/>
      <c r="AZ88" s="1089"/>
      <c r="BA88" s="1089"/>
      <c r="BB88" s="1089"/>
      <c r="BC88" s="1089"/>
      <c r="BD88" s="1688"/>
      <c r="BE88" s="1703"/>
      <c r="BF88" s="1678"/>
      <c r="BG88" s="1678"/>
      <c r="BH88" s="1678"/>
      <c r="BI88" s="1678"/>
      <c r="BJ88" s="1678"/>
    </row>
    <row r="89" spans="1:62" ht="17.25" customHeight="1" x14ac:dyDescent="0.25">
      <c r="A89" s="2248"/>
      <c r="B89" s="117"/>
      <c r="C89" s="1625" t="s">
        <v>61</v>
      </c>
      <c r="D89" s="1639" t="s">
        <v>950</v>
      </c>
      <c r="E89" s="1639"/>
      <c r="F89" s="1625">
        <v>120</v>
      </c>
      <c r="G89" s="1709"/>
      <c r="H89" s="1067" t="s">
        <v>2072</v>
      </c>
      <c r="I89" s="1067" t="s">
        <v>81</v>
      </c>
      <c r="J89" s="1067"/>
      <c r="K89" s="1089"/>
      <c r="L89" s="1089"/>
      <c r="M89" s="1110"/>
      <c r="N89" s="1111"/>
      <c r="O89" s="1112"/>
      <c r="P89" s="1050"/>
      <c r="Q89" s="1050"/>
      <c r="R89" s="1050"/>
      <c r="S89" s="1089"/>
      <c r="T89" s="1089"/>
      <c r="U89" s="1089"/>
      <c r="V89" s="1089"/>
      <c r="W89" s="1089"/>
      <c r="X89" s="1089"/>
      <c r="Y89" s="1089"/>
      <c r="Z89" s="1089"/>
      <c r="AA89" s="1089"/>
      <c r="AB89" s="1089"/>
      <c r="AC89" s="1089"/>
      <c r="AD89" s="1089"/>
      <c r="AE89" s="1089"/>
      <c r="AF89" s="1089"/>
      <c r="AG89" s="1089"/>
      <c r="AH89" s="1089"/>
      <c r="AI89" s="1089"/>
      <c r="AJ89" s="1089"/>
      <c r="AK89" s="1681"/>
      <c r="AL89" s="1681"/>
      <c r="AM89" s="1089"/>
      <c r="AN89" s="1089"/>
      <c r="AO89" s="1089"/>
      <c r="AP89" s="1089"/>
      <c r="AQ89" s="1089"/>
      <c r="AR89" s="1089"/>
      <c r="AS89" s="1089">
        <v>30</v>
      </c>
      <c r="AT89" s="1089">
        <v>30</v>
      </c>
      <c r="AU89" s="1089">
        <v>30</v>
      </c>
      <c r="AV89" s="1089"/>
      <c r="AW89" s="1089"/>
      <c r="AX89" s="1089"/>
      <c r="AY89" s="1089"/>
      <c r="AZ89" s="1089"/>
      <c r="BA89" s="1089"/>
      <c r="BB89" s="1089"/>
      <c r="BC89" s="1089"/>
      <c r="BD89" s="1688"/>
      <c r="BE89" s="1703"/>
      <c r="BF89" s="1678"/>
      <c r="BG89" s="1678"/>
      <c r="BH89" s="1678"/>
      <c r="BI89" s="1678"/>
      <c r="BJ89" s="1678"/>
    </row>
    <row r="90" spans="1:62" ht="17.25" customHeight="1" x14ac:dyDescent="0.25">
      <c r="A90" s="2248"/>
      <c r="B90" s="117"/>
      <c r="C90" s="1625" t="s">
        <v>32</v>
      </c>
      <c r="D90" s="1639" t="s">
        <v>951</v>
      </c>
      <c r="E90" s="1639"/>
      <c r="F90" s="1625">
        <v>120</v>
      </c>
      <c r="G90" s="1709"/>
      <c r="H90" s="1067" t="s">
        <v>2073</v>
      </c>
      <c r="I90" s="1067" t="s">
        <v>116</v>
      </c>
      <c r="J90" s="1067"/>
      <c r="K90" s="1089"/>
      <c r="L90" s="1089"/>
      <c r="M90" s="1110"/>
      <c r="N90" s="1111"/>
      <c r="O90" s="1112"/>
      <c r="P90" s="1050"/>
      <c r="Q90" s="1050"/>
      <c r="R90" s="1050"/>
      <c r="S90" s="1089"/>
      <c r="T90" s="1089"/>
      <c r="U90" s="1089"/>
      <c r="V90" s="1089"/>
      <c r="W90" s="1089"/>
      <c r="X90" s="1089"/>
      <c r="Y90" s="1089"/>
      <c r="Z90" s="1089"/>
      <c r="AA90" s="1089"/>
      <c r="AB90" s="1089"/>
      <c r="AC90" s="1089"/>
      <c r="AD90" s="1089"/>
      <c r="AE90" s="1089"/>
      <c r="AF90" s="1089"/>
      <c r="AG90" s="1089"/>
      <c r="AH90" s="1089"/>
      <c r="AI90" s="1089"/>
      <c r="AJ90" s="1089"/>
      <c r="AK90" s="1681"/>
      <c r="AL90" s="1681"/>
      <c r="AM90" s="1089"/>
      <c r="AN90" s="1089"/>
      <c r="AO90" s="1089"/>
      <c r="AP90" s="1089"/>
      <c r="AQ90" s="1089"/>
      <c r="AR90" s="1089"/>
      <c r="AS90" s="1089"/>
      <c r="AT90" s="1089"/>
      <c r="AU90" s="1089"/>
      <c r="AV90" s="1089">
        <v>30</v>
      </c>
      <c r="AW90" s="1089">
        <v>30</v>
      </c>
      <c r="AX90" s="1089">
        <v>30</v>
      </c>
      <c r="AY90" s="1089"/>
      <c r="AZ90" s="1089"/>
      <c r="BA90" s="1089"/>
      <c r="BB90" s="1089"/>
      <c r="BC90" s="1089"/>
      <c r="BD90" s="1688"/>
      <c r="BE90" s="1703"/>
      <c r="BF90" s="1678"/>
      <c r="BG90" s="1678"/>
      <c r="BH90" s="1678"/>
      <c r="BI90" s="1678"/>
      <c r="BJ90" s="1678"/>
    </row>
    <row r="91" spans="1:62" ht="17.25" customHeight="1" x14ac:dyDescent="0.25">
      <c r="A91" s="2248"/>
      <c r="B91" s="117"/>
      <c r="C91" s="1625" t="s">
        <v>34</v>
      </c>
      <c r="D91" s="1639" t="s">
        <v>1798</v>
      </c>
      <c r="E91" s="1639"/>
      <c r="F91" s="1657">
        <v>60</v>
      </c>
      <c r="G91" s="1718"/>
      <c r="H91" s="1067" t="s">
        <v>2025</v>
      </c>
      <c r="I91" s="1067" t="s">
        <v>42</v>
      </c>
      <c r="J91" s="1067"/>
      <c r="K91" s="1089"/>
      <c r="L91" s="1089"/>
      <c r="M91" s="1110"/>
      <c r="N91" s="1111"/>
      <c r="O91" s="1112"/>
      <c r="P91" s="1050"/>
      <c r="Q91" s="1050"/>
      <c r="R91" s="1050"/>
      <c r="S91" s="1089"/>
      <c r="T91" s="1089"/>
      <c r="U91" s="1089"/>
      <c r="V91" s="1089"/>
      <c r="W91" s="1089"/>
      <c r="X91" s="1089"/>
      <c r="Y91" s="1089"/>
      <c r="Z91" s="1089"/>
      <c r="AA91" s="1089"/>
      <c r="AB91" s="1089"/>
      <c r="AC91" s="1089"/>
      <c r="AD91" s="1089"/>
      <c r="AE91" s="1089"/>
      <c r="AF91" s="1089"/>
      <c r="AG91" s="1089"/>
      <c r="AH91" s="1089"/>
      <c r="AI91" s="1089"/>
      <c r="AJ91" s="1089"/>
      <c r="AK91" s="1681"/>
      <c r="AL91" s="1681"/>
      <c r="AM91" s="1089"/>
      <c r="AN91" s="1089"/>
      <c r="AO91" s="1089"/>
      <c r="AP91" s="1089"/>
      <c r="AQ91" s="1089"/>
      <c r="AR91" s="1089"/>
      <c r="AS91" s="1089"/>
      <c r="AT91" s="1089"/>
      <c r="AU91" s="1089"/>
      <c r="AV91" s="1089"/>
      <c r="AW91" s="1089"/>
      <c r="AX91" s="1089"/>
      <c r="AY91" s="1089">
        <v>30</v>
      </c>
      <c r="AZ91" s="1089">
        <v>30</v>
      </c>
      <c r="BA91" s="1089"/>
      <c r="BB91" s="1089"/>
      <c r="BC91" s="1089"/>
      <c r="BD91" s="1688"/>
      <c r="BE91" s="1703"/>
      <c r="BF91" s="1678"/>
      <c r="BG91" s="1678"/>
      <c r="BH91" s="1678"/>
      <c r="BI91" s="1678"/>
      <c r="BJ91" s="1678"/>
    </row>
    <row r="92" spans="1:62" ht="17.25" customHeight="1" x14ac:dyDescent="0.2">
      <c r="A92" s="2248"/>
      <c r="B92" s="117"/>
      <c r="C92" s="1643" t="s">
        <v>37</v>
      </c>
      <c r="D92" s="1642" t="s">
        <v>917</v>
      </c>
      <c r="E92" s="1642"/>
      <c r="F92" s="1643">
        <v>150</v>
      </c>
      <c r="G92" s="1714"/>
      <c r="H92" s="1067" t="s">
        <v>2028</v>
      </c>
      <c r="I92" s="1067" t="s">
        <v>35</v>
      </c>
      <c r="J92" s="1067"/>
      <c r="K92" s="1089"/>
      <c r="L92" s="1089"/>
      <c r="M92" s="1076"/>
      <c r="N92" s="1077"/>
      <c r="O92" s="1078"/>
      <c r="P92" s="1079"/>
      <c r="Q92" s="1079"/>
      <c r="R92" s="1079"/>
      <c r="S92" s="1079"/>
      <c r="T92" s="1089"/>
      <c r="U92" s="1089"/>
      <c r="V92" s="1089"/>
      <c r="W92" s="1089"/>
      <c r="X92" s="1089"/>
      <c r="Y92" s="1089"/>
      <c r="Z92" s="1089"/>
      <c r="AA92" s="1089"/>
      <c r="AB92" s="1089"/>
      <c r="AC92" s="1089"/>
      <c r="AD92" s="1089"/>
      <c r="AE92" s="1089"/>
      <c r="AF92" s="1089"/>
      <c r="AG92" s="1089"/>
      <c r="AH92" s="1089"/>
      <c r="AI92" s="1089"/>
      <c r="AJ92" s="1089"/>
      <c r="AK92" s="1681"/>
      <c r="AL92" s="1681"/>
      <c r="AM92" s="1089"/>
      <c r="AN92" s="1089"/>
      <c r="AO92" s="1089"/>
      <c r="AP92" s="1089"/>
      <c r="AQ92" s="1089"/>
      <c r="AR92" s="1089"/>
      <c r="AS92" s="1089"/>
      <c r="AT92" s="1089"/>
      <c r="AU92" s="1089"/>
      <c r="AV92" s="1089"/>
      <c r="AW92" s="1089"/>
      <c r="AX92" s="1089"/>
      <c r="AY92" s="1089"/>
      <c r="AZ92" s="1089"/>
      <c r="BA92" s="1089">
        <v>30</v>
      </c>
      <c r="BB92" s="1089">
        <v>30</v>
      </c>
      <c r="BC92" s="1089">
        <v>30</v>
      </c>
      <c r="BD92" s="1688">
        <v>30</v>
      </c>
      <c r="BE92" s="1703">
        <v>30</v>
      </c>
      <c r="BF92" s="1678"/>
      <c r="BG92" s="1678"/>
      <c r="BH92" s="1678"/>
      <c r="BI92" s="1678"/>
      <c r="BJ92" s="1678"/>
    </row>
    <row r="93" spans="1:62" s="1088" customFormat="1" ht="17.25" customHeight="1" x14ac:dyDescent="0.25">
      <c r="A93" s="2248"/>
      <c r="B93" s="1059" t="s">
        <v>1760</v>
      </c>
      <c r="C93" s="1653"/>
      <c r="D93" s="1654" t="s">
        <v>843</v>
      </c>
      <c r="E93" s="1654"/>
      <c r="F93" s="1645">
        <f t="shared" ref="F93:AJ93" si="10">SUM(F78:F92)</f>
        <v>1184</v>
      </c>
      <c r="G93" s="1645"/>
      <c r="H93" s="1087">
        <f t="shared" si="10"/>
        <v>0</v>
      </c>
      <c r="I93" s="1087">
        <f t="shared" si="10"/>
        <v>0</v>
      </c>
      <c r="J93" s="1087"/>
      <c r="K93" s="1087">
        <f t="shared" si="10"/>
        <v>30</v>
      </c>
      <c r="L93" s="1087">
        <f t="shared" si="10"/>
        <v>30</v>
      </c>
      <c r="M93" s="1087">
        <f t="shared" si="10"/>
        <v>30</v>
      </c>
      <c r="N93" s="1087">
        <f t="shared" si="10"/>
        <v>29</v>
      </c>
      <c r="O93" s="1087">
        <f t="shared" si="10"/>
        <v>20</v>
      </c>
      <c r="P93" s="1087">
        <f t="shared" si="10"/>
        <v>20</v>
      </c>
      <c r="Q93" s="1087">
        <f t="shared" si="10"/>
        <v>20</v>
      </c>
      <c r="R93" s="1087">
        <f t="shared" si="10"/>
        <v>20</v>
      </c>
      <c r="S93" s="1087">
        <f t="shared" si="10"/>
        <v>20</v>
      </c>
      <c r="T93" s="1087">
        <f t="shared" si="10"/>
        <v>20</v>
      </c>
      <c r="U93" s="1087">
        <f t="shared" si="10"/>
        <v>20</v>
      </c>
      <c r="V93" s="1087">
        <f t="shared" si="10"/>
        <v>25</v>
      </c>
      <c r="W93" s="1087">
        <f t="shared" si="10"/>
        <v>20</v>
      </c>
      <c r="X93" s="1087">
        <f t="shared" si="10"/>
        <v>20</v>
      </c>
      <c r="Y93" s="1087">
        <f t="shared" si="10"/>
        <v>20</v>
      </c>
      <c r="Z93" s="1087">
        <f t="shared" si="10"/>
        <v>20</v>
      </c>
      <c r="AA93" s="1087">
        <f t="shared" si="10"/>
        <v>20</v>
      </c>
      <c r="AB93" s="1087">
        <f t="shared" si="10"/>
        <v>20</v>
      </c>
      <c r="AC93" s="1087">
        <f t="shared" si="10"/>
        <v>24</v>
      </c>
      <c r="AD93" s="1087">
        <f t="shared" si="10"/>
        <v>24</v>
      </c>
      <c r="AE93" s="1087">
        <f t="shared" si="10"/>
        <v>24</v>
      </c>
      <c r="AF93" s="1087">
        <f t="shared" si="10"/>
        <v>18</v>
      </c>
      <c r="AG93" s="1087">
        <f t="shared" si="10"/>
        <v>24</v>
      </c>
      <c r="AH93" s="1087">
        <f t="shared" si="10"/>
        <v>24</v>
      </c>
      <c r="AI93" s="1087">
        <f t="shared" si="10"/>
        <v>24</v>
      </c>
      <c r="AJ93" s="1087">
        <f t="shared" si="10"/>
        <v>24</v>
      </c>
      <c r="AK93" s="1101"/>
      <c r="AL93" s="1101"/>
      <c r="AM93" s="1089"/>
      <c r="AN93" s="1101"/>
      <c r="AO93" s="1101"/>
      <c r="AP93" s="1101"/>
      <c r="AQ93" s="1101"/>
      <c r="AR93" s="1101"/>
      <c r="AS93" s="1101"/>
      <c r="AT93" s="1101"/>
      <c r="AU93" s="1101"/>
      <c r="AV93" s="1101"/>
      <c r="AW93" s="1101"/>
      <c r="AX93" s="1101"/>
      <c r="AY93" s="1101"/>
      <c r="AZ93" s="1101"/>
      <c r="BA93" s="1101"/>
      <c r="BB93" s="1101"/>
      <c r="BC93" s="1101"/>
      <c r="BD93" s="1689"/>
      <c r="BE93" s="1703"/>
      <c r="BF93" s="1695"/>
      <c r="BG93" s="1695"/>
      <c r="BH93" s="1695"/>
      <c r="BI93" s="1695"/>
      <c r="BJ93" s="1695"/>
    </row>
    <row r="94" spans="1:62" ht="17.25" customHeight="1" x14ac:dyDescent="0.2">
      <c r="A94" s="2248">
        <v>11</v>
      </c>
      <c r="B94" s="715" t="s">
        <v>2074</v>
      </c>
      <c r="C94" s="1625" t="s">
        <v>94</v>
      </c>
      <c r="D94" s="1639" t="s">
        <v>978</v>
      </c>
      <c r="E94" s="1639"/>
      <c r="F94" s="1625">
        <v>30</v>
      </c>
      <c r="G94" s="1709"/>
      <c r="H94" s="1067" t="s">
        <v>2070</v>
      </c>
      <c r="I94" s="1067" t="s">
        <v>74</v>
      </c>
      <c r="J94" s="1067"/>
      <c r="K94" s="1089">
        <v>30</v>
      </c>
      <c r="L94" s="1089"/>
      <c r="M94" s="1089"/>
      <c r="N94" s="1089"/>
      <c r="O94" s="1089"/>
      <c r="P94" s="1089"/>
      <c r="Q94" s="1049"/>
      <c r="R94" s="1049"/>
      <c r="S94" s="1049"/>
      <c r="T94" s="1089"/>
      <c r="U94" s="1089"/>
      <c r="V94" s="1089"/>
      <c r="W94" s="1089"/>
      <c r="X94" s="1089"/>
      <c r="Y94" s="1089"/>
      <c r="Z94" s="1089"/>
      <c r="AA94" s="1089"/>
      <c r="AB94" s="1089"/>
      <c r="AC94" s="1089"/>
      <c r="AD94" s="1089"/>
      <c r="AE94" s="1089"/>
      <c r="AF94" s="1089"/>
      <c r="AG94" s="1089"/>
      <c r="AH94" s="1089"/>
      <c r="AI94" s="1089"/>
      <c r="AJ94" s="1089"/>
      <c r="AK94" s="1681"/>
      <c r="AL94" s="1681"/>
      <c r="AM94" s="1089"/>
      <c r="AN94" s="1089"/>
      <c r="AO94" s="1089"/>
      <c r="AP94" s="1089"/>
      <c r="AQ94" s="1089"/>
      <c r="AR94" s="1089"/>
      <c r="AS94" s="1089"/>
      <c r="AT94" s="1089"/>
      <c r="AU94" s="1089"/>
      <c r="AV94" s="1089"/>
      <c r="AW94" s="1089"/>
      <c r="AX94" s="1089"/>
      <c r="AY94" s="1089"/>
      <c r="AZ94" s="1089"/>
      <c r="BA94" s="1089"/>
      <c r="BB94" s="1089"/>
      <c r="BC94" s="1089"/>
      <c r="BD94" s="1688"/>
      <c r="BE94" s="1703"/>
      <c r="BF94" s="1678"/>
      <c r="BG94" s="1678"/>
      <c r="BH94" s="1678"/>
      <c r="BI94" s="1678"/>
      <c r="BJ94" s="1678"/>
    </row>
    <row r="95" spans="1:62" ht="17.25" customHeight="1" x14ac:dyDescent="0.25">
      <c r="A95" s="2248"/>
      <c r="B95" s="117"/>
      <c r="C95" s="1625" t="s">
        <v>47</v>
      </c>
      <c r="D95" s="1639" t="s">
        <v>982</v>
      </c>
      <c r="E95" s="1639"/>
      <c r="F95" s="1625">
        <v>150</v>
      </c>
      <c r="G95" s="1709"/>
      <c r="H95" s="1067" t="s">
        <v>2075</v>
      </c>
      <c r="I95" s="1067" t="s">
        <v>48</v>
      </c>
      <c r="J95" s="1067"/>
      <c r="K95" s="1089"/>
      <c r="L95" s="1089">
        <v>24</v>
      </c>
      <c r="M95" s="1089">
        <v>24</v>
      </c>
      <c r="N95" s="1089">
        <v>24</v>
      </c>
      <c r="O95" s="1089">
        <v>24</v>
      </c>
      <c r="P95" s="1089">
        <v>24</v>
      </c>
      <c r="Q95" s="1089">
        <v>30</v>
      </c>
      <c r="R95" s="1089"/>
      <c r="S95" s="1089"/>
      <c r="T95" s="1050"/>
      <c r="U95" s="1050"/>
      <c r="V95" s="1050"/>
      <c r="W95" s="1050"/>
      <c r="X95" s="1050"/>
      <c r="Y95" s="1050"/>
      <c r="Z95" s="1089"/>
      <c r="AA95" s="1089"/>
      <c r="AB95" s="1089"/>
      <c r="AC95" s="1089"/>
      <c r="AD95" s="1089"/>
      <c r="AE95" s="1089"/>
      <c r="AF95" s="1089"/>
      <c r="AG95" s="1089"/>
      <c r="AH95" s="1089"/>
      <c r="AI95" s="1089"/>
      <c r="AJ95" s="1089"/>
      <c r="AK95" s="1681"/>
      <c r="AL95" s="1681"/>
      <c r="AM95" s="1089"/>
      <c r="AN95" s="1089"/>
      <c r="AO95" s="1089"/>
      <c r="AP95" s="1089"/>
      <c r="AQ95" s="1089"/>
      <c r="AR95" s="1089"/>
      <c r="AS95" s="1089"/>
      <c r="AT95" s="1089"/>
      <c r="AU95" s="1089"/>
      <c r="AV95" s="1089"/>
      <c r="AW95" s="1089"/>
      <c r="AX95" s="1089"/>
      <c r="AY95" s="1089"/>
      <c r="AZ95" s="1089"/>
      <c r="BA95" s="1089"/>
      <c r="BB95" s="1089"/>
      <c r="BC95" s="1089"/>
      <c r="BD95" s="1688"/>
      <c r="BE95" s="1703"/>
      <c r="BF95" s="1678"/>
      <c r="BG95" s="1678"/>
      <c r="BH95" s="1678"/>
      <c r="BI95" s="1678"/>
      <c r="BJ95" s="1678"/>
    </row>
    <row r="96" spans="1:62" ht="17.25" customHeight="1" x14ac:dyDescent="0.2">
      <c r="A96" s="2248"/>
      <c r="B96" s="117"/>
      <c r="C96" s="1625" t="s">
        <v>134</v>
      </c>
      <c r="D96" s="1639" t="s">
        <v>948</v>
      </c>
      <c r="E96" s="1639"/>
      <c r="F96" s="1627">
        <v>34</v>
      </c>
      <c r="G96" s="1710"/>
      <c r="H96" s="1067" t="s">
        <v>2075</v>
      </c>
      <c r="I96" s="1067" t="s">
        <v>48</v>
      </c>
      <c r="J96" s="1067"/>
      <c r="K96" s="1089"/>
      <c r="L96" s="1089"/>
      <c r="M96" s="1076"/>
      <c r="N96" s="1077"/>
      <c r="O96" s="1078"/>
      <c r="P96" s="1079"/>
      <c r="Q96" s="1079"/>
      <c r="R96" s="1079">
        <v>20</v>
      </c>
      <c r="S96" s="1079">
        <v>14</v>
      </c>
      <c r="T96" s="1089"/>
      <c r="U96" s="1089"/>
      <c r="V96" s="1089"/>
      <c r="W96" s="1089"/>
      <c r="X96" s="1089"/>
      <c r="Y96" s="1089"/>
      <c r="Z96" s="1089"/>
      <c r="AA96" s="1089"/>
      <c r="AB96" s="1089"/>
      <c r="AC96" s="1089"/>
      <c r="AD96" s="1089"/>
      <c r="AE96" s="1089"/>
      <c r="AF96" s="1089"/>
      <c r="AG96" s="1089"/>
      <c r="AH96" s="1089"/>
      <c r="AI96" s="1089"/>
      <c r="AJ96" s="1089"/>
      <c r="AK96" s="1681"/>
      <c r="AL96" s="1681"/>
      <c r="AM96" s="1089"/>
      <c r="AN96" s="1089"/>
      <c r="AO96" s="1089"/>
      <c r="AP96" s="1089"/>
      <c r="AQ96" s="1089"/>
      <c r="AR96" s="1089"/>
      <c r="AS96" s="1089"/>
      <c r="AT96" s="1089"/>
      <c r="AU96" s="1089"/>
      <c r="AV96" s="1089"/>
      <c r="AW96" s="1089"/>
      <c r="AX96" s="1089"/>
      <c r="AY96" s="1089"/>
      <c r="AZ96" s="1089"/>
      <c r="BA96" s="1089"/>
      <c r="BB96" s="1089"/>
      <c r="BC96" s="1089"/>
      <c r="BD96" s="1688"/>
      <c r="BE96" s="1703"/>
      <c r="BF96" s="1678"/>
      <c r="BG96" s="1678"/>
      <c r="BH96" s="1678"/>
      <c r="BI96" s="1678"/>
      <c r="BJ96" s="1678"/>
    </row>
    <row r="97" spans="1:62" ht="17.25" customHeight="1" x14ac:dyDescent="0.25">
      <c r="A97" s="2248"/>
      <c r="B97" s="117"/>
      <c r="C97" s="1625" t="s">
        <v>50</v>
      </c>
      <c r="D97" s="1639" t="s">
        <v>916</v>
      </c>
      <c r="E97" s="1639"/>
      <c r="F97" s="1625">
        <v>80</v>
      </c>
      <c r="G97" s="1709"/>
      <c r="H97" s="1067" t="s">
        <v>2067</v>
      </c>
      <c r="I97" s="1067" t="s">
        <v>90</v>
      </c>
      <c r="J97" s="1067"/>
      <c r="K97" s="1089"/>
      <c r="L97" s="1089"/>
      <c r="M97" s="1089"/>
      <c r="N97" s="1089"/>
      <c r="O97" s="1089"/>
      <c r="P97" s="1089"/>
      <c r="Q97" s="1089"/>
      <c r="R97" s="1089"/>
      <c r="S97" s="1050"/>
      <c r="T97" s="1050">
        <v>20</v>
      </c>
      <c r="U97" s="1050">
        <v>20</v>
      </c>
      <c r="V97" s="1050">
        <v>20</v>
      </c>
      <c r="W97" s="1050">
        <v>20</v>
      </c>
      <c r="X97" s="1089"/>
      <c r="Y97" s="1089"/>
      <c r="Z97" s="1089"/>
      <c r="AA97" s="1089"/>
      <c r="AB97" s="1089"/>
      <c r="AC97" s="1089"/>
      <c r="AD97" s="1089"/>
      <c r="AE97" s="1089"/>
      <c r="AF97" s="1089"/>
      <c r="AG97" s="1089"/>
      <c r="AH97" s="1089"/>
      <c r="AI97" s="1089"/>
      <c r="AJ97" s="1089"/>
      <c r="AK97" s="1681"/>
      <c r="AL97" s="1681"/>
      <c r="AM97" s="1089"/>
      <c r="AN97" s="1089"/>
      <c r="AO97" s="1089"/>
      <c r="AP97" s="1089"/>
      <c r="AQ97" s="1089"/>
      <c r="AR97" s="1089"/>
      <c r="AS97" s="1089"/>
      <c r="AT97" s="1089"/>
      <c r="AU97" s="1089"/>
      <c r="AV97" s="1089"/>
      <c r="AW97" s="1089"/>
      <c r="AX97" s="1089"/>
      <c r="AY97" s="1089"/>
      <c r="AZ97" s="1089"/>
      <c r="BA97" s="1089"/>
      <c r="BB97" s="1089"/>
      <c r="BC97" s="1089"/>
      <c r="BD97" s="1688"/>
      <c r="BE97" s="1703"/>
      <c r="BF97" s="1678"/>
      <c r="BG97" s="1678"/>
      <c r="BH97" s="1678"/>
      <c r="BI97" s="1678"/>
      <c r="BJ97" s="1678"/>
    </row>
    <row r="98" spans="1:62" ht="17.25" customHeight="1" x14ac:dyDescent="0.25">
      <c r="A98" s="2248"/>
      <c r="B98" s="117"/>
      <c r="C98" s="1625" t="s">
        <v>68</v>
      </c>
      <c r="D98" s="1639" t="s">
        <v>951</v>
      </c>
      <c r="E98" s="1639"/>
      <c r="F98" s="1625">
        <v>120</v>
      </c>
      <c r="G98" s="1709"/>
      <c r="H98" s="1067" t="s">
        <v>2039</v>
      </c>
      <c r="I98" s="1067" t="s">
        <v>41</v>
      </c>
      <c r="J98" s="1067"/>
      <c r="K98" s="1089"/>
      <c r="L98" s="1089"/>
      <c r="M98" s="1050"/>
      <c r="N98" s="1050"/>
      <c r="O98" s="1050"/>
      <c r="P98" s="1050"/>
      <c r="Q98" s="1050"/>
      <c r="R98" s="1050"/>
      <c r="S98" s="1089"/>
      <c r="T98" s="1089"/>
      <c r="U98" s="1089"/>
      <c r="V98" s="1089"/>
      <c r="W98" s="1089"/>
      <c r="X98" s="1089">
        <v>20</v>
      </c>
      <c r="Y98" s="1089">
        <v>20</v>
      </c>
      <c r="Z98" s="1089">
        <v>20</v>
      </c>
      <c r="AA98" s="1089">
        <v>20</v>
      </c>
      <c r="AB98" s="1089">
        <v>20</v>
      </c>
      <c r="AC98" s="1089">
        <v>20</v>
      </c>
      <c r="AD98" s="1089"/>
      <c r="AE98" s="1089"/>
      <c r="AF98" s="1089"/>
      <c r="AG98" s="1089"/>
      <c r="AH98" s="1089"/>
      <c r="AI98" s="1089"/>
      <c r="AJ98" s="1089"/>
      <c r="AK98" s="1681"/>
      <c r="AL98" s="1681"/>
      <c r="AM98" s="1089"/>
      <c r="AN98" s="1102"/>
      <c r="AO98" s="1070"/>
      <c r="AP98" s="1071"/>
      <c r="AQ98" s="1089"/>
      <c r="AR98" s="1089"/>
      <c r="AS98" s="1089"/>
      <c r="AT98" s="1089"/>
      <c r="AU98" s="1089"/>
      <c r="AV98" s="1089"/>
      <c r="AW98" s="1089"/>
      <c r="AX98" s="1089"/>
      <c r="AY98" s="1089"/>
      <c r="AZ98" s="1089"/>
      <c r="BA98" s="1089"/>
      <c r="BB98" s="1089"/>
      <c r="BC98" s="1089"/>
      <c r="BD98" s="1688"/>
      <c r="BE98" s="1703"/>
      <c r="BF98" s="1678"/>
      <c r="BG98" s="1678"/>
      <c r="BH98" s="1678"/>
      <c r="BI98" s="1678"/>
      <c r="BJ98" s="1678"/>
    </row>
    <row r="99" spans="1:62" ht="17.25" customHeight="1" x14ac:dyDescent="0.2">
      <c r="A99" s="2248"/>
      <c r="B99" s="117"/>
      <c r="C99" s="1643" t="s">
        <v>51</v>
      </c>
      <c r="D99" s="1642" t="s">
        <v>917</v>
      </c>
      <c r="E99" s="1642"/>
      <c r="F99" s="1643">
        <v>150</v>
      </c>
      <c r="G99" s="1714"/>
      <c r="H99" s="1067" t="s">
        <v>2028</v>
      </c>
      <c r="I99" s="1067" t="s">
        <v>35</v>
      </c>
      <c r="J99" s="1067"/>
      <c r="K99" s="1089"/>
      <c r="L99" s="1089"/>
      <c r="M99" s="1089"/>
      <c r="N99" s="1089"/>
      <c r="O99" s="1089"/>
      <c r="P99" s="1089"/>
      <c r="Q99" s="1089"/>
      <c r="R99" s="1089"/>
      <c r="S99" s="1089"/>
      <c r="T99" s="1089"/>
      <c r="U99" s="1089"/>
      <c r="V99" s="1089"/>
      <c r="W99" s="1089"/>
      <c r="X99" s="1089"/>
      <c r="Y99" s="1089"/>
      <c r="Z99" s="1089"/>
      <c r="AA99" s="1089"/>
      <c r="AB99" s="1089"/>
      <c r="AC99" s="1089"/>
      <c r="AD99" s="1089">
        <v>24</v>
      </c>
      <c r="AE99" s="1089">
        <v>24</v>
      </c>
      <c r="AF99" s="1089">
        <v>24</v>
      </c>
      <c r="AG99" s="1089">
        <v>24</v>
      </c>
      <c r="AH99" s="1089">
        <v>24</v>
      </c>
      <c r="AI99" s="1089">
        <v>15</v>
      </c>
      <c r="AJ99" s="1089">
        <v>15</v>
      </c>
      <c r="AK99" s="1681"/>
      <c r="AL99" s="1681"/>
      <c r="AM99" s="1089"/>
      <c r="AN99" s="1089"/>
      <c r="AO99" s="1089"/>
      <c r="AP99" s="1089"/>
      <c r="AQ99" s="1089"/>
      <c r="AR99" s="1070"/>
      <c r="AS99" s="1070"/>
      <c r="AT99" s="1070"/>
      <c r="AU99" s="1070"/>
      <c r="AV99" s="1071"/>
      <c r="AW99" s="1071"/>
      <c r="AX99" s="1070"/>
      <c r="AY99" s="1070"/>
      <c r="AZ99" s="1068"/>
      <c r="BA99" s="1068"/>
      <c r="BB99" s="1089"/>
      <c r="BC99" s="1089"/>
      <c r="BD99" s="1688"/>
      <c r="BE99" s="1703"/>
      <c r="BF99" s="1678"/>
      <c r="BG99" s="1678"/>
      <c r="BH99" s="1678"/>
      <c r="BI99" s="1678"/>
      <c r="BJ99" s="1678"/>
    </row>
    <row r="100" spans="1:62" ht="17.25" customHeight="1" x14ac:dyDescent="0.25">
      <c r="A100" s="2248"/>
      <c r="B100" s="117"/>
      <c r="C100" s="1625" t="s">
        <v>83</v>
      </c>
      <c r="D100" s="1639" t="s">
        <v>960</v>
      </c>
      <c r="E100" s="1639"/>
      <c r="F100" s="1625">
        <v>90</v>
      </c>
      <c r="G100" s="1709"/>
      <c r="H100" s="1067" t="s">
        <v>2020</v>
      </c>
      <c r="I100" s="1067" t="s">
        <v>64</v>
      </c>
      <c r="J100" s="1067"/>
      <c r="K100" s="1089"/>
      <c r="L100" s="1089"/>
      <c r="M100" s="1089"/>
      <c r="N100" s="1089"/>
      <c r="O100" s="1089"/>
      <c r="P100" s="1089"/>
      <c r="Q100" s="1089"/>
      <c r="R100" s="1089"/>
      <c r="S100" s="1089"/>
      <c r="T100" s="1089"/>
      <c r="U100" s="1089"/>
      <c r="V100" s="1089"/>
      <c r="W100" s="1050"/>
      <c r="X100" s="1050"/>
      <c r="Y100" s="1050"/>
      <c r="Z100" s="1050"/>
      <c r="AA100" s="1050"/>
      <c r="AB100" s="1050"/>
      <c r="AC100" s="1050"/>
      <c r="AD100" s="1050"/>
      <c r="AE100" s="1050"/>
      <c r="AF100" s="1089"/>
      <c r="AG100" s="1089"/>
      <c r="AH100" s="1089"/>
      <c r="AI100" s="1089"/>
      <c r="AJ100" s="1089"/>
      <c r="AK100" s="1681"/>
      <c r="AL100" s="1681"/>
      <c r="AM100" s="1089"/>
      <c r="AN100" s="1089">
        <v>24</v>
      </c>
      <c r="AO100" s="1089">
        <v>24</v>
      </c>
      <c r="AP100" s="1089">
        <v>24</v>
      </c>
      <c r="AQ100" s="1089">
        <v>18</v>
      </c>
      <c r="AR100" s="1089"/>
      <c r="AS100" s="1089"/>
      <c r="AT100" s="1089"/>
      <c r="AU100" s="1089"/>
      <c r="AV100" s="1089"/>
      <c r="AW100" s="1089"/>
      <c r="AX100" s="1089"/>
      <c r="AY100" s="1089"/>
      <c r="AZ100" s="1089"/>
      <c r="BA100" s="1089"/>
      <c r="BB100" s="1089"/>
      <c r="BC100" s="1089"/>
      <c r="BD100" s="1688"/>
      <c r="BE100" s="1703"/>
      <c r="BF100" s="1678"/>
      <c r="BG100" s="1678"/>
      <c r="BH100" s="1678"/>
      <c r="BI100" s="1678"/>
      <c r="BJ100" s="1678"/>
    </row>
    <row r="101" spans="1:62" ht="17.25" customHeight="1" x14ac:dyDescent="0.2">
      <c r="A101" s="2248"/>
      <c r="B101" s="117"/>
      <c r="C101" s="1625" t="s">
        <v>88</v>
      </c>
      <c r="D101" s="1639" t="s">
        <v>918</v>
      </c>
      <c r="E101" s="1639"/>
      <c r="F101" s="1625">
        <v>60</v>
      </c>
      <c r="G101" s="1709"/>
      <c r="H101" s="1067" t="s">
        <v>2060</v>
      </c>
      <c r="I101" s="1067" t="s">
        <v>36</v>
      </c>
      <c r="J101" s="1067"/>
      <c r="K101" s="1089"/>
      <c r="L101" s="1089"/>
      <c r="M101" s="1089"/>
      <c r="N101" s="1089"/>
      <c r="O101" s="1089"/>
      <c r="P101" s="1089"/>
      <c r="Q101" s="1089"/>
      <c r="R101" s="1089"/>
      <c r="S101" s="1089"/>
      <c r="T101" s="1089"/>
      <c r="U101" s="1089"/>
      <c r="V101" s="1089"/>
      <c r="W101" s="1089"/>
      <c r="X101" s="1089"/>
      <c r="Y101" s="1089"/>
      <c r="Z101" s="1089"/>
      <c r="AA101" s="1089"/>
      <c r="AB101" s="1089"/>
      <c r="AC101" s="1089"/>
      <c r="AD101" s="1089"/>
      <c r="AE101" s="1089"/>
      <c r="AF101" s="1089"/>
      <c r="AG101" s="1089"/>
      <c r="AH101" s="1089"/>
      <c r="AI101" s="1089"/>
      <c r="AJ101" s="1089"/>
      <c r="AK101" s="1681"/>
      <c r="AL101" s="1681"/>
      <c r="AM101" s="1089"/>
      <c r="AN101" s="1089"/>
      <c r="AO101" s="1089"/>
      <c r="AP101" s="1089"/>
      <c r="AQ101" s="1089"/>
      <c r="AR101" s="1089">
        <v>20</v>
      </c>
      <c r="AS101" s="1089">
        <v>20</v>
      </c>
      <c r="AT101" s="1089">
        <v>20</v>
      </c>
      <c r="AU101" s="1089"/>
      <c r="AV101" s="1089"/>
      <c r="AW101" s="1089"/>
      <c r="AX101" s="1089"/>
      <c r="AY101" s="1089"/>
      <c r="AZ101" s="1089"/>
      <c r="BA101" s="1089"/>
      <c r="BB101" s="1089"/>
      <c r="BC101" s="1089"/>
      <c r="BD101" s="1688"/>
      <c r="BE101" s="1703"/>
      <c r="BF101" s="1678"/>
      <c r="BG101" s="1678"/>
      <c r="BH101" s="1678"/>
      <c r="BI101" s="1678"/>
      <c r="BJ101" s="1678"/>
    </row>
    <row r="102" spans="1:62" ht="17.25" customHeight="1" x14ac:dyDescent="0.2">
      <c r="A102" s="2248"/>
      <c r="B102" s="117"/>
      <c r="C102" s="1625" t="s">
        <v>72</v>
      </c>
      <c r="D102" s="1639" t="s">
        <v>945</v>
      </c>
      <c r="E102" s="1639"/>
      <c r="F102" s="1625">
        <v>60</v>
      </c>
      <c r="G102" s="1709"/>
      <c r="H102" s="1067" t="s">
        <v>2076</v>
      </c>
      <c r="I102" s="1067" t="s">
        <v>82</v>
      </c>
      <c r="J102" s="1067"/>
      <c r="K102" s="1089"/>
      <c r="L102" s="1089"/>
      <c r="M102" s="1089"/>
      <c r="N102" s="1089"/>
      <c r="O102" s="1089"/>
      <c r="P102" s="1089"/>
      <c r="Q102" s="1089"/>
      <c r="R102" s="1089"/>
      <c r="S102" s="1089"/>
      <c r="T102" s="1089"/>
      <c r="U102" s="1089"/>
      <c r="V102" s="1089"/>
      <c r="W102" s="1089"/>
      <c r="X102" s="1089"/>
      <c r="Y102" s="1089"/>
      <c r="Z102" s="1089"/>
      <c r="AA102" s="1089"/>
      <c r="AB102" s="1089"/>
      <c r="AC102" s="1089"/>
      <c r="AD102" s="1089"/>
      <c r="AE102" s="1089"/>
      <c r="AF102" s="1089"/>
      <c r="AG102" s="1089"/>
      <c r="AH102" s="1089"/>
      <c r="AI102" s="1089"/>
      <c r="AJ102" s="1089"/>
      <c r="AK102" s="1681"/>
      <c r="AL102" s="1681"/>
      <c r="AM102" s="1089"/>
      <c r="AN102" s="1089"/>
      <c r="AO102" s="1089"/>
      <c r="AP102" s="1105"/>
      <c r="AQ102" s="1105"/>
      <c r="AR102" s="1105"/>
      <c r="AS102" s="1105"/>
      <c r="AT102" s="1105"/>
      <c r="AU102" s="1105">
        <v>20</v>
      </c>
      <c r="AV102" s="1105">
        <v>20</v>
      </c>
      <c r="AW102" s="1105">
        <v>20</v>
      </c>
      <c r="AX102" s="1105"/>
      <c r="AY102" s="1105"/>
      <c r="AZ102" s="1105"/>
      <c r="BA102" s="1105"/>
      <c r="BB102" s="1105"/>
      <c r="BC102" s="1113"/>
      <c r="BD102" s="1688"/>
      <c r="BE102" s="1703"/>
      <c r="BF102" s="1678"/>
      <c r="BG102" s="1678"/>
      <c r="BH102" s="1678"/>
      <c r="BI102" s="1678"/>
      <c r="BJ102" s="1678"/>
    </row>
    <row r="103" spans="1:62" ht="17.25" customHeight="1" x14ac:dyDescent="0.25">
      <c r="A103" s="2248"/>
      <c r="B103" s="117"/>
      <c r="C103" s="1625" t="s">
        <v>54</v>
      </c>
      <c r="D103" s="1639" t="s">
        <v>2044</v>
      </c>
      <c r="E103" s="1639"/>
      <c r="F103" s="1625">
        <v>60</v>
      </c>
      <c r="G103" s="1709"/>
      <c r="H103" s="1067" t="s">
        <v>2036</v>
      </c>
      <c r="I103" s="1067" t="s">
        <v>80</v>
      </c>
      <c r="J103" s="1067"/>
      <c r="K103" s="1089"/>
      <c r="L103" s="1089"/>
      <c r="M103" s="1089"/>
      <c r="N103" s="1089"/>
      <c r="O103" s="1089"/>
      <c r="P103" s="1089"/>
      <c r="Q103" s="1089"/>
      <c r="R103" s="1089"/>
      <c r="S103" s="1089"/>
      <c r="T103" s="1089"/>
      <c r="U103" s="1089"/>
      <c r="V103" s="1089"/>
      <c r="W103" s="1089"/>
      <c r="X103" s="1089"/>
      <c r="Y103" s="1089"/>
      <c r="Z103" s="1089"/>
      <c r="AA103" s="1089"/>
      <c r="AB103" s="1089"/>
      <c r="AC103" s="1089"/>
      <c r="AD103" s="1089"/>
      <c r="AE103" s="1050"/>
      <c r="AF103" s="1050"/>
      <c r="AG103" s="1050"/>
      <c r="AH103" s="1050"/>
      <c r="AI103" s="1050"/>
      <c r="AJ103" s="1050"/>
      <c r="AK103" s="1681"/>
      <c r="AL103" s="1681"/>
      <c r="AM103" s="1089"/>
      <c r="AN103" s="1089"/>
      <c r="AO103" s="1089"/>
      <c r="AP103" s="1089"/>
      <c r="AQ103" s="1089"/>
      <c r="AR103" s="1089"/>
      <c r="AS103" s="1089"/>
      <c r="AT103" s="1089"/>
      <c r="AU103" s="1089"/>
      <c r="AV103" s="1089"/>
      <c r="AW103" s="1089"/>
      <c r="AX103" s="1089">
        <v>20</v>
      </c>
      <c r="AY103" s="1089">
        <v>20</v>
      </c>
      <c r="AZ103" s="1089">
        <v>20</v>
      </c>
      <c r="BA103" s="1089"/>
      <c r="BB103" s="1089"/>
      <c r="BC103" s="1114"/>
      <c r="BD103" s="1690"/>
      <c r="BE103" s="1704"/>
      <c r="BF103" s="1678"/>
      <c r="BG103" s="1678"/>
      <c r="BH103" s="1678"/>
      <c r="BI103" s="1678"/>
      <c r="BJ103" s="1678"/>
    </row>
    <row r="104" spans="1:62" ht="17.25" customHeight="1" x14ac:dyDescent="0.2">
      <c r="A104" s="2248"/>
      <c r="B104" s="117"/>
      <c r="C104" s="1643" t="s">
        <v>56</v>
      </c>
      <c r="D104" s="1642" t="s">
        <v>10</v>
      </c>
      <c r="E104" s="1642"/>
      <c r="F104" s="1643">
        <v>360</v>
      </c>
      <c r="G104" s="1714"/>
      <c r="H104" s="1067"/>
      <c r="I104" s="1067"/>
      <c r="J104" s="1067"/>
      <c r="K104" s="1089"/>
      <c r="L104" s="1089"/>
      <c r="M104" s="1089"/>
      <c r="N104" s="1089"/>
      <c r="O104" s="1089"/>
      <c r="P104" s="1089"/>
      <c r="Q104" s="1089"/>
      <c r="R104" s="1089"/>
      <c r="S104" s="1089"/>
      <c r="T104" s="1089"/>
      <c r="U104" s="1089"/>
      <c r="V104" s="1089"/>
      <c r="W104" s="1089"/>
      <c r="X104" s="1089"/>
      <c r="Y104" s="1089"/>
      <c r="Z104" s="1089"/>
      <c r="AA104" s="1089"/>
      <c r="AB104" s="1089"/>
      <c r="AC104" s="1089"/>
      <c r="AD104" s="1089"/>
      <c r="AE104" s="1089"/>
      <c r="AF104" s="1089"/>
      <c r="AG104" s="1089"/>
      <c r="AH104" s="1089"/>
      <c r="AI104" s="1089"/>
      <c r="AJ104" s="1089"/>
      <c r="AK104" s="1681"/>
      <c r="AL104" s="1681"/>
      <c r="AM104" s="1089"/>
      <c r="AN104" s="1089"/>
      <c r="AO104" s="1089"/>
      <c r="AP104" s="1105"/>
      <c r="AQ104" s="1105"/>
      <c r="AR104" s="1105"/>
      <c r="AS104" s="1105"/>
      <c r="AT104" s="1105"/>
      <c r="AU104" s="1105"/>
      <c r="AV104" s="1105"/>
      <c r="AW104" s="1089"/>
      <c r="AX104" s="1089"/>
      <c r="AY104" s="1089"/>
      <c r="AZ104" s="1089"/>
      <c r="BA104" s="1089"/>
      <c r="BB104" s="1089"/>
      <c r="BC104" s="1089"/>
      <c r="BD104" s="1688"/>
      <c r="BE104" s="1703"/>
      <c r="BF104" s="1678"/>
      <c r="BG104" s="1678"/>
      <c r="BH104" s="1678"/>
      <c r="BI104" s="1678"/>
      <c r="BJ104" s="1678"/>
    </row>
    <row r="105" spans="1:62" s="1088" customFormat="1" ht="17.25" customHeight="1" x14ac:dyDescent="0.25">
      <c r="A105" s="263"/>
      <c r="B105" s="1059" t="s">
        <v>2077</v>
      </c>
      <c r="C105" s="1653"/>
      <c r="D105" s="1654" t="s">
        <v>843</v>
      </c>
      <c r="E105" s="1654"/>
      <c r="F105" s="1645" t="e">
        <f>SUM(#REF!)</f>
        <v>#REF!</v>
      </c>
      <c r="G105" s="1645"/>
      <c r="H105" s="1087" t="e">
        <f>SUM(#REF!)</f>
        <v>#REF!</v>
      </c>
      <c r="I105" s="1087" t="e">
        <f>SUM(#REF!)</f>
        <v>#REF!</v>
      </c>
      <c r="J105" s="1087"/>
      <c r="K105" s="1087" t="e">
        <f>SUM(#REF!)</f>
        <v>#REF!</v>
      </c>
      <c r="L105" s="1087" t="e">
        <f>SUM(#REF!)</f>
        <v>#REF!</v>
      </c>
      <c r="M105" s="1087" t="e">
        <f>SUM(#REF!)</f>
        <v>#REF!</v>
      </c>
      <c r="N105" s="1087" t="e">
        <f>SUM(#REF!)</f>
        <v>#REF!</v>
      </c>
      <c r="O105" s="1087" t="e">
        <f>SUM(#REF!)</f>
        <v>#REF!</v>
      </c>
      <c r="P105" s="1087" t="e">
        <f>SUM(#REF!)</f>
        <v>#REF!</v>
      </c>
      <c r="Q105" s="1087" t="e">
        <f>SUM(#REF!)</f>
        <v>#REF!</v>
      </c>
      <c r="R105" s="1087" t="e">
        <f>SUM(#REF!)</f>
        <v>#REF!</v>
      </c>
      <c r="S105" s="1087" t="e">
        <f>SUM(#REF!)</f>
        <v>#REF!</v>
      </c>
      <c r="T105" s="1087" t="e">
        <f>SUM(#REF!)</f>
        <v>#REF!</v>
      </c>
      <c r="U105" s="1087" t="e">
        <f>SUM(#REF!)</f>
        <v>#REF!</v>
      </c>
      <c r="V105" s="1087" t="e">
        <f>SUM(#REF!)</f>
        <v>#REF!</v>
      </c>
      <c r="W105" s="1087" t="e">
        <f>SUM(#REF!)</f>
        <v>#REF!</v>
      </c>
      <c r="X105" s="1087" t="e">
        <f>SUM(#REF!)</f>
        <v>#REF!</v>
      </c>
      <c r="Y105" s="1087" t="e">
        <f>SUM(#REF!)</f>
        <v>#REF!</v>
      </c>
      <c r="Z105" s="1087" t="e">
        <f>SUM(#REF!)</f>
        <v>#REF!</v>
      </c>
      <c r="AA105" s="1087" t="e">
        <f>SUM(#REF!)</f>
        <v>#REF!</v>
      </c>
      <c r="AB105" s="1087" t="e">
        <f>SUM(#REF!)</f>
        <v>#REF!</v>
      </c>
      <c r="AC105" s="1087" t="e">
        <f>SUM(#REF!)</f>
        <v>#REF!</v>
      </c>
      <c r="AD105" s="1087" t="e">
        <f>SUM(#REF!)</f>
        <v>#REF!</v>
      </c>
      <c r="AE105" s="1087" t="e">
        <f>SUM(#REF!)</f>
        <v>#REF!</v>
      </c>
      <c r="AF105" s="1087" t="e">
        <f>SUM(#REF!)</f>
        <v>#REF!</v>
      </c>
      <c r="AG105" s="1087" t="e">
        <f>SUM(#REF!)</f>
        <v>#REF!</v>
      </c>
      <c r="AH105" s="1087" t="e">
        <f>SUM(#REF!)</f>
        <v>#REF!</v>
      </c>
      <c r="AI105" s="1087" t="e">
        <f>SUM(#REF!)</f>
        <v>#REF!</v>
      </c>
      <c r="AJ105" s="1087" t="e">
        <f>SUM(#REF!)</f>
        <v>#REF!</v>
      </c>
      <c r="AK105" s="1087" t="e">
        <f>SUM(#REF!)</f>
        <v>#REF!</v>
      </c>
      <c r="AL105" s="1087" t="e">
        <f>SUM(#REF!)</f>
        <v>#REF!</v>
      </c>
      <c r="AM105" s="1138" t="e">
        <f>SUM(#REF!)</f>
        <v>#REF!</v>
      </c>
      <c r="AN105" s="1087" t="e">
        <f>SUM(#REF!)</f>
        <v>#REF!</v>
      </c>
      <c r="AO105" s="1087" t="e">
        <f>SUM(#REF!)</f>
        <v>#REF!</v>
      </c>
      <c r="AP105" s="1087" t="e">
        <f>SUM(#REF!)</f>
        <v>#REF!</v>
      </c>
      <c r="AQ105" s="1087" t="e">
        <f>SUM(#REF!)</f>
        <v>#REF!</v>
      </c>
      <c r="AR105" s="1087" t="e">
        <f>SUM(#REF!)</f>
        <v>#REF!</v>
      </c>
      <c r="AS105" s="1087" t="e">
        <f>SUM(#REF!)</f>
        <v>#REF!</v>
      </c>
      <c r="AT105" s="1087" t="e">
        <f>SUM(#REF!)</f>
        <v>#REF!</v>
      </c>
      <c r="AU105" s="1087" t="e">
        <f>SUM(#REF!)</f>
        <v>#REF!</v>
      </c>
      <c r="AV105" s="1087" t="e">
        <f>SUM(#REF!)</f>
        <v>#REF!</v>
      </c>
      <c r="AW105" s="1087" t="e">
        <f>SUM(#REF!)</f>
        <v>#REF!</v>
      </c>
      <c r="AX105" s="1087" t="e">
        <f>SUM(#REF!)</f>
        <v>#REF!</v>
      </c>
      <c r="AY105" s="1087" t="e">
        <f>SUM(#REF!)</f>
        <v>#REF!</v>
      </c>
      <c r="AZ105" s="1087" t="e">
        <f>SUM(#REF!)</f>
        <v>#REF!</v>
      </c>
      <c r="BA105" s="1087" t="e">
        <f>SUM(#REF!)</f>
        <v>#REF!</v>
      </c>
      <c r="BB105" s="1087" t="e">
        <f>SUM(#REF!)</f>
        <v>#REF!</v>
      </c>
      <c r="BC105" s="1087" t="e">
        <f>SUM(#REF!)</f>
        <v>#REF!</v>
      </c>
      <c r="BD105" s="1676" t="e">
        <f>SUM(#REF!)</f>
        <v>#REF!</v>
      </c>
      <c r="BE105" s="1702" t="e">
        <f>SUM(#REF!)</f>
        <v>#REF!</v>
      </c>
      <c r="BF105" s="1695"/>
      <c r="BG105" s="1695"/>
      <c r="BH105" s="1695"/>
      <c r="BI105" s="1695"/>
      <c r="BJ105" s="1695"/>
    </row>
    <row r="106" spans="1:62" s="1088" customFormat="1" ht="17.25" customHeight="1" x14ac:dyDescent="0.25">
      <c r="A106" s="263"/>
      <c r="B106" s="715" t="s">
        <v>2078</v>
      </c>
      <c r="C106" s="1660" t="s">
        <v>153</v>
      </c>
      <c r="D106" s="1661" t="s">
        <v>148</v>
      </c>
      <c r="E106" s="1661"/>
      <c r="F106" s="1660">
        <v>30</v>
      </c>
      <c r="G106" s="1719"/>
      <c r="H106" s="1528" t="s">
        <v>2414</v>
      </c>
      <c r="I106" s="754" t="s">
        <v>419</v>
      </c>
      <c r="J106" s="754"/>
      <c r="K106" s="1087"/>
      <c r="L106" s="1087"/>
      <c r="M106" s="1087"/>
      <c r="N106" s="1087"/>
      <c r="O106" s="1087"/>
      <c r="P106" s="1529">
        <v>6</v>
      </c>
      <c r="Q106" s="1529">
        <v>6</v>
      </c>
      <c r="R106" s="1529">
        <v>6</v>
      </c>
      <c r="S106" s="1529">
        <v>6</v>
      </c>
      <c r="T106" s="1529">
        <v>6</v>
      </c>
      <c r="U106" s="1087"/>
      <c r="V106" s="1087"/>
      <c r="W106" s="1087"/>
      <c r="X106" s="1087"/>
      <c r="Y106" s="1087"/>
      <c r="Z106" s="1087"/>
      <c r="AA106" s="1087"/>
      <c r="AB106" s="1087"/>
      <c r="AC106" s="1087"/>
      <c r="AD106" s="1087"/>
      <c r="AE106" s="1087"/>
      <c r="AF106" s="1087"/>
      <c r="AG106" s="1087"/>
      <c r="AH106" s="1087"/>
      <c r="AI106" s="1087"/>
      <c r="AJ106" s="1087"/>
      <c r="AK106" s="1087"/>
      <c r="AL106" s="1087"/>
      <c r="AM106" s="1138"/>
      <c r="AN106" s="1087"/>
      <c r="AO106" s="1087"/>
      <c r="AP106" s="1087"/>
      <c r="AQ106" s="1087"/>
      <c r="AR106" s="1087"/>
      <c r="AS106" s="1087"/>
      <c r="AT106" s="1087"/>
      <c r="AU106" s="1087"/>
      <c r="AV106" s="1087"/>
      <c r="AW106" s="1087"/>
      <c r="AX106" s="1087"/>
      <c r="AY106" s="1087"/>
      <c r="AZ106" s="1087"/>
      <c r="BA106" s="1087"/>
      <c r="BB106" s="1087"/>
      <c r="BC106" s="1087"/>
      <c r="BD106" s="1676"/>
      <c r="BE106" s="1702"/>
      <c r="BF106" s="1695"/>
      <c r="BG106" s="1695"/>
      <c r="BH106" s="1695"/>
      <c r="BI106" s="1695"/>
      <c r="BJ106" s="1695"/>
    </row>
    <row r="107" spans="1:62" s="1088" customFormat="1" ht="17.25" customHeight="1" x14ac:dyDescent="0.25">
      <c r="A107" s="263"/>
      <c r="B107" s="1059"/>
      <c r="C107" s="1660" t="s">
        <v>2415</v>
      </c>
      <c r="D107" s="1661" t="s">
        <v>864</v>
      </c>
      <c r="E107" s="1661"/>
      <c r="F107" s="1660">
        <v>30</v>
      </c>
      <c r="G107" s="1719"/>
      <c r="H107" s="1528" t="s">
        <v>2416</v>
      </c>
      <c r="I107" s="754" t="s">
        <v>417</v>
      </c>
      <c r="J107" s="754"/>
      <c r="K107" s="1087"/>
      <c r="L107" s="1087"/>
      <c r="M107" s="1087"/>
      <c r="N107" s="1087"/>
      <c r="O107" s="1087"/>
      <c r="P107" s="1529">
        <v>6</v>
      </c>
      <c r="Q107" s="1529">
        <v>6</v>
      </c>
      <c r="R107" s="1529">
        <v>6</v>
      </c>
      <c r="S107" s="1529">
        <v>6</v>
      </c>
      <c r="T107" s="1529">
        <v>6</v>
      </c>
      <c r="U107" s="1087"/>
      <c r="V107" s="1087"/>
      <c r="W107" s="1087"/>
      <c r="X107" s="1087"/>
      <c r="Y107" s="1087"/>
      <c r="Z107" s="1087"/>
      <c r="AA107" s="1087"/>
      <c r="AB107" s="1087"/>
      <c r="AC107" s="1087"/>
      <c r="AD107" s="1087"/>
      <c r="AE107" s="1087"/>
      <c r="AF107" s="1087"/>
      <c r="AG107" s="1087"/>
      <c r="AH107" s="1087"/>
      <c r="AI107" s="1087"/>
      <c r="AJ107" s="1087"/>
      <c r="AK107" s="1087"/>
      <c r="AL107" s="1087"/>
      <c r="AM107" s="1138"/>
      <c r="AN107" s="1087"/>
      <c r="AO107" s="1087"/>
      <c r="AP107" s="1087"/>
      <c r="AQ107" s="1087"/>
      <c r="AR107" s="1087"/>
      <c r="AS107" s="1087"/>
      <c r="AT107" s="1087"/>
      <c r="AU107" s="1087"/>
      <c r="AV107" s="1087"/>
      <c r="AW107" s="1087"/>
      <c r="AX107" s="1087"/>
      <c r="AY107" s="1087"/>
      <c r="AZ107" s="1087"/>
      <c r="BA107" s="1087"/>
      <c r="BB107" s="1087"/>
      <c r="BC107" s="1087"/>
      <c r="BD107" s="1676"/>
      <c r="BE107" s="1702"/>
      <c r="BF107" s="1695"/>
      <c r="BG107" s="1695"/>
      <c r="BH107" s="1695"/>
      <c r="BI107" s="1695"/>
      <c r="BJ107" s="1695"/>
    </row>
    <row r="108" spans="1:62" s="1088" customFormat="1" ht="17.25" customHeight="1" x14ac:dyDescent="0.25">
      <c r="A108" s="263"/>
      <c r="B108" s="1531"/>
      <c r="C108" s="1662" t="s">
        <v>155</v>
      </c>
      <c r="D108" s="1663" t="s">
        <v>149</v>
      </c>
      <c r="E108" s="1663"/>
      <c r="F108" s="1662">
        <v>30</v>
      </c>
      <c r="G108" s="1662"/>
      <c r="H108" s="1532" t="s">
        <v>2417</v>
      </c>
      <c r="I108" s="755" t="s">
        <v>416</v>
      </c>
      <c r="J108" s="755"/>
      <c r="K108" s="1087"/>
      <c r="L108" s="1087"/>
      <c r="M108" s="1087"/>
      <c r="N108" s="1087"/>
      <c r="O108" s="755">
        <v>6</v>
      </c>
      <c r="P108" s="755">
        <v>6</v>
      </c>
      <c r="Q108" s="755">
        <v>6</v>
      </c>
      <c r="R108" s="755">
        <v>6</v>
      </c>
      <c r="S108" s="755">
        <v>6</v>
      </c>
      <c r="T108" s="1529"/>
      <c r="U108" s="1087"/>
      <c r="V108" s="1087"/>
      <c r="W108" s="1087"/>
      <c r="X108" s="1087"/>
      <c r="Y108" s="1087"/>
      <c r="Z108" s="1087"/>
      <c r="AA108" s="1087"/>
      <c r="AB108" s="1087"/>
      <c r="AC108" s="1087"/>
      <c r="AD108" s="1087"/>
      <c r="AE108" s="1087"/>
      <c r="AF108" s="1087"/>
      <c r="AG108" s="1087"/>
      <c r="AH108" s="1087"/>
      <c r="AI108" s="1087"/>
      <c r="AJ108" s="1087"/>
      <c r="AK108" s="1087"/>
      <c r="AL108" s="1087"/>
      <c r="AM108" s="1138"/>
      <c r="AN108" s="1087"/>
      <c r="AO108" s="1087"/>
      <c r="AP108" s="1087"/>
      <c r="AQ108" s="1087"/>
      <c r="AR108" s="1087"/>
      <c r="AS108" s="1087"/>
      <c r="AT108" s="1087"/>
      <c r="AU108" s="1087"/>
      <c r="AV108" s="1087"/>
      <c r="AW108" s="1087"/>
      <c r="AX108" s="1087"/>
      <c r="AY108" s="1087"/>
      <c r="AZ108" s="1087"/>
      <c r="BA108" s="1087"/>
      <c r="BB108" s="1087"/>
      <c r="BC108" s="1087"/>
      <c r="BD108" s="1676"/>
      <c r="BE108" s="1702"/>
      <c r="BF108" s="1695"/>
      <c r="BG108" s="1695"/>
      <c r="BH108" s="1695"/>
      <c r="BI108" s="1695"/>
      <c r="BJ108" s="1695"/>
    </row>
    <row r="109" spans="1:62" ht="17.25" customHeight="1" x14ac:dyDescent="0.2">
      <c r="A109" s="206">
        <v>12</v>
      </c>
      <c r="C109" s="1625" t="s">
        <v>170</v>
      </c>
      <c r="D109" s="1639" t="s">
        <v>956</v>
      </c>
      <c r="E109" s="1639"/>
      <c r="F109" s="1625">
        <v>48</v>
      </c>
      <c r="G109" s="1709"/>
      <c r="H109" s="1067" t="s">
        <v>2039</v>
      </c>
      <c r="I109" s="1048" t="s">
        <v>41</v>
      </c>
      <c r="J109" s="1048"/>
      <c r="K109" s="1089">
        <v>24</v>
      </c>
      <c r="L109" s="1089">
        <v>24</v>
      </c>
      <c r="M109" s="1089"/>
      <c r="N109" s="1089"/>
      <c r="O109" s="1089"/>
      <c r="P109" s="1089"/>
      <c r="Q109" s="1089"/>
      <c r="R109" s="1089"/>
      <c r="S109" s="1089"/>
      <c r="T109" s="1089"/>
      <c r="U109" s="1089"/>
      <c r="V109" s="1089"/>
      <c r="W109" s="1089"/>
      <c r="X109" s="1089"/>
      <c r="Y109" s="1089"/>
      <c r="Z109" s="1089"/>
      <c r="AA109" s="1089"/>
      <c r="AB109" s="1089"/>
      <c r="AC109" s="1089"/>
      <c r="AD109" s="1051"/>
      <c r="AE109" s="1049"/>
      <c r="AF109" s="1049"/>
      <c r="AG109" s="1049"/>
      <c r="AH109" s="1049"/>
      <c r="AI109" s="1089"/>
      <c r="AJ109" s="1089"/>
      <c r="AK109" s="1681"/>
      <c r="AL109" s="1681"/>
      <c r="AM109" s="1089"/>
      <c r="AN109" s="1089"/>
      <c r="AO109" s="1089"/>
      <c r="AP109" s="1089"/>
      <c r="AQ109" s="1089"/>
      <c r="AR109" s="1089"/>
      <c r="AS109" s="1089"/>
      <c r="AT109" s="1089"/>
      <c r="AU109" s="1089"/>
      <c r="AV109" s="1089"/>
      <c r="AW109" s="1089"/>
      <c r="AX109" s="1089"/>
      <c r="AY109" s="1089"/>
      <c r="AZ109" s="1089"/>
      <c r="BA109" s="1089"/>
      <c r="BB109" s="1089"/>
      <c r="BC109" s="1089"/>
      <c r="BD109" s="1688"/>
      <c r="BE109" s="1703"/>
      <c r="BF109" s="1678"/>
      <c r="BG109" s="1678"/>
      <c r="BH109" s="1678"/>
      <c r="BI109" s="1678"/>
      <c r="BJ109" s="1678"/>
    </row>
    <row r="110" spans="1:62" ht="17.25" customHeight="1" x14ac:dyDescent="0.2">
      <c r="A110" s="206"/>
      <c r="B110" s="117"/>
      <c r="C110" s="1625" t="s">
        <v>134</v>
      </c>
      <c r="D110" s="1639" t="s">
        <v>948</v>
      </c>
      <c r="E110" s="1639"/>
      <c r="F110" s="1625">
        <v>90</v>
      </c>
      <c r="G110" s="1709"/>
      <c r="H110" s="1067" t="s">
        <v>2079</v>
      </c>
      <c r="I110" s="1048" t="s">
        <v>78</v>
      </c>
      <c r="J110" s="1048"/>
      <c r="K110" s="1089"/>
      <c r="L110" s="1089"/>
      <c r="M110" s="1089">
        <v>24</v>
      </c>
      <c r="N110" s="1089">
        <v>24</v>
      </c>
      <c r="O110" s="1089">
        <v>24</v>
      </c>
      <c r="P110" s="1089">
        <v>18</v>
      </c>
      <c r="Q110" s="1089"/>
      <c r="R110" s="1089"/>
      <c r="S110" s="1089"/>
      <c r="T110" s="1089"/>
      <c r="U110" s="1089"/>
      <c r="V110" s="1089"/>
      <c r="W110" s="1089"/>
      <c r="X110" s="1089"/>
      <c r="Y110" s="1089"/>
      <c r="Z110" s="1089"/>
      <c r="AA110" s="1089"/>
      <c r="AB110" s="1089"/>
      <c r="AC110" s="1089"/>
      <c r="AD110" s="1089"/>
      <c r="AE110" s="1049"/>
      <c r="AF110" s="1049"/>
      <c r="AG110" s="1049"/>
      <c r="AH110" s="1089"/>
      <c r="AI110" s="1089"/>
      <c r="AJ110" s="1089"/>
      <c r="AK110" s="1681"/>
      <c r="AL110" s="1681"/>
      <c r="AM110" s="1089"/>
      <c r="AN110" s="1089"/>
      <c r="AO110" s="1089"/>
      <c r="AP110" s="1089"/>
      <c r="AQ110" s="1089"/>
      <c r="AR110" s="1089"/>
      <c r="AS110" s="1089"/>
      <c r="AT110" s="1089"/>
      <c r="AU110" s="1089"/>
      <c r="AV110" s="1089"/>
      <c r="AW110" s="1089"/>
      <c r="AX110" s="1089"/>
      <c r="AY110" s="1089"/>
      <c r="AZ110" s="1089"/>
      <c r="BA110" s="1089"/>
      <c r="BB110" s="1089"/>
      <c r="BC110" s="1089"/>
      <c r="BD110" s="1688"/>
      <c r="BE110" s="1703"/>
      <c r="BF110" s="1678"/>
      <c r="BG110" s="1678"/>
      <c r="BH110" s="1678"/>
      <c r="BI110" s="1678"/>
      <c r="BJ110" s="1678"/>
    </row>
    <row r="111" spans="1:62" ht="17.25" customHeight="1" x14ac:dyDescent="0.2">
      <c r="A111" s="206"/>
      <c r="B111" s="117"/>
      <c r="C111" s="1625" t="s">
        <v>50</v>
      </c>
      <c r="D111" s="1639" t="s">
        <v>916</v>
      </c>
      <c r="E111" s="1639"/>
      <c r="F111" s="1627">
        <v>120</v>
      </c>
      <c r="G111" s="1710"/>
      <c r="H111" s="1115" t="s">
        <v>2067</v>
      </c>
      <c r="I111" s="1067" t="s">
        <v>90</v>
      </c>
      <c r="J111" s="1067"/>
      <c r="K111" s="1089"/>
      <c r="L111" s="1089"/>
      <c r="M111" s="1089"/>
      <c r="N111" s="1089"/>
      <c r="O111" s="1089"/>
      <c r="P111" s="1089"/>
      <c r="Q111" s="1089">
        <v>24</v>
      </c>
      <c r="R111" s="1089">
        <v>24</v>
      </c>
      <c r="S111" s="1089">
        <v>24</v>
      </c>
      <c r="T111" s="1089">
        <v>24</v>
      </c>
      <c r="U111" s="1089">
        <v>24</v>
      </c>
      <c r="V111" s="1089"/>
      <c r="W111" s="1089"/>
      <c r="X111" s="1089"/>
      <c r="Y111" s="1089"/>
      <c r="Z111" s="1089"/>
      <c r="AA111" s="1089"/>
      <c r="AB111" s="1089"/>
      <c r="AC111" s="1089"/>
      <c r="AD111" s="1089"/>
      <c r="AE111" s="1089"/>
      <c r="AF111" s="1089"/>
      <c r="AG111" s="1089"/>
      <c r="AH111" s="1089"/>
      <c r="AI111" s="1089"/>
      <c r="AJ111" s="1089"/>
      <c r="AK111" s="1681"/>
      <c r="AL111" s="1681"/>
      <c r="AM111" s="1089"/>
      <c r="AN111" s="1089"/>
      <c r="AO111" s="1089"/>
      <c r="AP111" s="1089"/>
      <c r="AQ111" s="1089"/>
      <c r="AR111" s="1089"/>
      <c r="AS111" s="1089"/>
      <c r="AT111" s="1089"/>
      <c r="AU111" s="1089"/>
      <c r="AV111" s="1089"/>
      <c r="AW111" s="1089"/>
      <c r="AX111" s="1089"/>
      <c r="AY111" s="1089"/>
      <c r="AZ111" s="1089"/>
      <c r="BA111" s="1089"/>
      <c r="BB111" s="1089"/>
      <c r="BC111" s="1089"/>
      <c r="BD111" s="1688"/>
      <c r="BE111" s="1703"/>
      <c r="BF111" s="1678"/>
      <c r="BG111" s="1678"/>
      <c r="BH111" s="1678"/>
      <c r="BI111" s="1678"/>
      <c r="BJ111" s="1678"/>
    </row>
    <row r="112" spans="1:62" ht="17.25" customHeight="1" x14ac:dyDescent="0.2">
      <c r="A112" s="206"/>
      <c r="B112" s="117"/>
      <c r="C112" s="1625" t="s">
        <v>68</v>
      </c>
      <c r="D112" s="1639" t="s">
        <v>951</v>
      </c>
      <c r="E112" s="1639"/>
      <c r="F112" s="1625">
        <v>120</v>
      </c>
      <c r="G112" s="1709"/>
      <c r="H112" s="1115" t="s">
        <v>2080</v>
      </c>
      <c r="I112" s="1067" t="s">
        <v>99</v>
      </c>
      <c r="J112" s="1067"/>
      <c r="K112" s="1089"/>
      <c r="L112" s="1089"/>
      <c r="M112" s="1089"/>
      <c r="N112" s="1089"/>
      <c r="O112" s="1089"/>
      <c r="P112" s="1089"/>
      <c r="Q112" s="1089"/>
      <c r="R112" s="1089"/>
      <c r="S112" s="1089"/>
      <c r="T112" s="1089"/>
      <c r="U112" s="1089"/>
      <c r="V112" s="1089">
        <v>24</v>
      </c>
      <c r="W112" s="1089">
        <v>24</v>
      </c>
      <c r="X112" s="1089">
        <v>24</v>
      </c>
      <c r="Y112" s="1089">
        <v>24</v>
      </c>
      <c r="Z112" s="1089">
        <v>24</v>
      </c>
      <c r="AA112" s="1089"/>
      <c r="AB112" s="1089"/>
      <c r="AC112" s="1089"/>
      <c r="AD112" s="1089"/>
      <c r="AE112" s="1089"/>
      <c r="AF112" s="1089"/>
      <c r="AG112" s="1089"/>
      <c r="AH112" s="1089"/>
      <c r="AI112" s="1089"/>
      <c r="AJ112" s="1089"/>
      <c r="AK112" s="1681"/>
      <c r="AL112" s="1681"/>
      <c r="AM112" s="1089"/>
      <c r="AN112" s="1089"/>
      <c r="AO112" s="1089"/>
      <c r="AP112" s="1089"/>
      <c r="AQ112" s="1089"/>
      <c r="AR112" s="1089"/>
      <c r="AS112" s="1089"/>
      <c r="AT112" s="1089"/>
      <c r="AU112" s="1089"/>
      <c r="AV112" s="1089"/>
      <c r="AW112" s="1089"/>
      <c r="AX112" s="1089"/>
      <c r="AY112" s="1089"/>
      <c r="AZ112" s="1089"/>
      <c r="BA112" s="1089"/>
      <c r="BB112" s="1089"/>
      <c r="BC112" s="1089"/>
      <c r="BD112" s="1688"/>
      <c r="BE112" s="1703"/>
      <c r="BF112" s="1678"/>
      <c r="BG112" s="1678"/>
      <c r="BH112" s="1678"/>
      <c r="BI112" s="1678"/>
      <c r="BJ112" s="1678"/>
    </row>
    <row r="113" spans="1:62" ht="17.25" customHeight="1" x14ac:dyDescent="0.25">
      <c r="A113" s="206"/>
      <c r="B113" s="117"/>
      <c r="C113" s="1625" t="s">
        <v>51</v>
      </c>
      <c r="D113" s="1639" t="s">
        <v>917</v>
      </c>
      <c r="E113" s="1639"/>
      <c r="F113" s="1625">
        <v>150</v>
      </c>
      <c r="G113" s="1709"/>
      <c r="H113" s="1067" t="s">
        <v>2073</v>
      </c>
      <c r="I113" s="1067" t="s">
        <v>116</v>
      </c>
      <c r="J113" s="1067"/>
      <c r="K113" s="1089"/>
      <c r="L113" s="1089"/>
      <c r="M113" s="1089"/>
      <c r="N113" s="1089"/>
      <c r="O113" s="1050"/>
      <c r="P113" s="1050"/>
      <c r="Q113" s="1050"/>
      <c r="R113" s="1050"/>
      <c r="S113" s="1050"/>
      <c r="T113" s="1089"/>
      <c r="U113" s="1089"/>
      <c r="V113" s="1089"/>
      <c r="W113" s="1089"/>
      <c r="X113" s="1089"/>
      <c r="Y113" s="1089"/>
      <c r="Z113" s="1089"/>
      <c r="AA113" s="1089">
        <v>24</v>
      </c>
      <c r="AB113" s="1089">
        <v>24</v>
      </c>
      <c r="AC113" s="1089">
        <v>24</v>
      </c>
      <c r="AD113" s="1089">
        <v>24</v>
      </c>
      <c r="AE113" s="1089">
        <v>24</v>
      </c>
      <c r="AF113" s="1089">
        <v>15</v>
      </c>
      <c r="AG113" s="1089">
        <v>15</v>
      </c>
      <c r="AH113" s="1089"/>
      <c r="AI113" s="1089"/>
      <c r="AJ113" s="1089"/>
      <c r="AK113" s="1681"/>
      <c r="AL113" s="1681"/>
      <c r="AM113" s="1089"/>
      <c r="AN113" s="1089"/>
      <c r="AO113" s="1089"/>
      <c r="AP113" s="1089"/>
      <c r="AQ113" s="1089"/>
      <c r="AR113" s="1089"/>
      <c r="AS113" s="1089"/>
      <c r="AT113" s="1089"/>
      <c r="AU113" s="1089"/>
      <c r="AV113" s="1089"/>
      <c r="AW113" s="1089"/>
      <c r="AX113" s="1089"/>
      <c r="AY113" s="1089"/>
      <c r="AZ113" s="1089"/>
      <c r="BA113" s="1089"/>
      <c r="BB113" s="1089"/>
      <c r="BC113" s="1089"/>
      <c r="BD113" s="1688"/>
      <c r="BE113" s="1703"/>
      <c r="BF113" s="1678"/>
      <c r="BG113" s="1678"/>
      <c r="BH113" s="1678"/>
      <c r="BI113" s="1678"/>
      <c r="BJ113" s="1678"/>
    </row>
    <row r="114" spans="1:62" ht="17.25" customHeight="1" x14ac:dyDescent="0.25">
      <c r="A114" s="206"/>
      <c r="B114" s="117"/>
      <c r="C114" s="1643" t="s">
        <v>83</v>
      </c>
      <c r="D114" s="1642" t="s">
        <v>960</v>
      </c>
      <c r="E114" s="1642"/>
      <c r="F114" s="1643">
        <v>90</v>
      </c>
      <c r="G114" s="1714"/>
      <c r="H114" s="1067" t="s">
        <v>2020</v>
      </c>
      <c r="I114" s="1067" t="s">
        <v>64</v>
      </c>
      <c r="J114" s="1067"/>
      <c r="K114" s="1089"/>
      <c r="L114" s="1089"/>
      <c r="M114" s="1050"/>
      <c r="N114" s="1050"/>
      <c r="O114" s="1050"/>
      <c r="P114" s="1050"/>
      <c r="Q114" s="1050"/>
      <c r="R114" s="1050"/>
      <c r="S114" s="1050"/>
      <c r="T114" s="1050"/>
      <c r="U114" s="1050"/>
      <c r="V114" s="1050"/>
      <c r="W114" s="1089"/>
      <c r="X114" s="1089"/>
      <c r="Y114" s="1089"/>
      <c r="Z114" s="1089"/>
      <c r="AA114" s="1089"/>
      <c r="AB114" s="1089"/>
      <c r="AC114" s="1089"/>
      <c r="AD114" s="1089"/>
      <c r="AE114" s="1089"/>
      <c r="AF114" s="1089"/>
      <c r="AG114" s="1089"/>
      <c r="AH114" s="1089">
        <v>24</v>
      </c>
      <c r="AI114" s="1089">
        <v>24</v>
      </c>
      <c r="AJ114" s="1089">
        <v>24</v>
      </c>
      <c r="AK114" s="1681"/>
      <c r="AL114" s="1681"/>
      <c r="AM114" s="1089"/>
      <c r="AN114" s="1089">
        <v>18</v>
      </c>
      <c r="AO114" s="1089"/>
      <c r="AP114" s="1089"/>
      <c r="AQ114" s="1089"/>
      <c r="AR114" s="1089"/>
      <c r="AS114" s="1089"/>
      <c r="AT114" s="1089"/>
      <c r="AU114" s="1089"/>
      <c r="AV114" s="1089"/>
      <c r="AW114" s="1089"/>
      <c r="AX114" s="1089"/>
      <c r="AY114" s="1089"/>
      <c r="AZ114" s="1089"/>
      <c r="BA114" s="1089"/>
      <c r="BB114" s="1089"/>
      <c r="BC114" s="1089"/>
      <c r="BD114" s="1688"/>
      <c r="BE114" s="1703"/>
      <c r="BF114" s="1678"/>
      <c r="BG114" s="1678"/>
      <c r="BH114" s="1678"/>
      <c r="BI114" s="1678"/>
      <c r="BJ114" s="1678"/>
    </row>
    <row r="115" spans="1:62" ht="17.25" customHeight="1" x14ac:dyDescent="0.25">
      <c r="A115" s="206"/>
      <c r="B115" s="117"/>
      <c r="C115" s="1625" t="s">
        <v>88</v>
      </c>
      <c r="D115" s="1639" t="s">
        <v>918</v>
      </c>
      <c r="E115" s="1639"/>
      <c r="F115" s="1625">
        <v>60</v>
      </c>
      <c r="G115" s="1709"/>
      <c r="H115" s="1067" t="s">
        <v>2036</v>
      </c>
      <c r="I115" s="1067" t="s">
        <v>80</v>
      </c>
      <c r="J115" s="1067"/>
      <c r="K115" s="1089"/>
      <c r="L115" s="1089"/>
      <c r="M115" s="1050"/>
      <c r="N115" s="1050"/>
      <c r="O115" s="1050"/>
      <c r="P115" s="1050"/>
      <c r="Q115" s="1050"/>
      <c r="R115" s="1050"/>
      <c r="S115" s="1089"/>
      <c r="T115" s="1089"/>
      <c r="U115" s="1089"/>
      <c r="V115" s="1089"/>
      <c r="W115" s="1089"/>
      <c r="X115" s="1089"/>
      <c r="Y115" s="1089"/>
      <c r="Z115" s="1089"/>
      <c r="AA115" s="1089"/>
      <c r="AB115" s="1089"/>
      <c r="AC115" s="1089"/>
      <c r="AD115" s="1089"/>
      <c r="AE115" s="1089"/>
      <c r="AF115" s="1089"/>
      <c r="AG115" s="1089"/>
      <c r="AH115" s="1089"/>
      <c r="AI115" s="1089"/>
      <c r="AJ115" s="1089"/>
      <c r="AK115" s="1681"/>
      <c r="AL115" s="1681"/>
      <c r="AM115" s="1089"/>
      <c r="AN115" s="1089"/>
      <c r="AO115" s="1089">
        <v>20</v>
      </c>
      <c r="AP115" s="1089">
        <v>20</v>
      </c>
      <c r="AQ115" s="1089">
        <v>20</v>
      </c>
      <c r="AR115" s="1089"/>
      <c r="AS115" s="1089"/>
      <c r="AT115" s="1089"/>
      <c r="AU115" s="1089"/>
      <c r="AV115" s="1089"/>
      <c r="AW115" s="1089"/>
      <c r="AX115" s="1089"/>
      <c r="AY115" s="1089"/>
      <c r="AZ115" s="1089"/>
      <c r="BA115" s="1089"/>
      <c r="BB115" s="1089"/>
      <c r="BC115" s="1089"/>
      <c r="BD115" s="1688"/>
      <c r="BE115" s="1703"/>
      <c r="BF115" s="1678"/>
      <c r="BG115" s="1678"/>
      <c r="BH115" s="1678"/>
      <c r="BI115" s="1678"/>
      <c r="BJ115" s="1678"/>
    </row>
    <row r="116" spans="1:62" ht="17.25" customHeight="1" x14ac:dyDescent="0.25">
      <c r="A116" s="206"/>
      <c r="B116" s="117"/>
      <c r="C116" s="1625" t="s">
        <v>72</v>
      </c>
      <c r="D116" s="1639" t="s">
        <v>945</v>
      </c>
      <c r="E116" s="1639"/>
      <c r="F116" s="1625">
        <v>60</v>
      </c>
      <c r="G116" s="1709"/>
      <c r="H116" s="1067" t="s">
        <v>2076</v>
      </c>
      <c r="I116" s="1067" t="s">
        <v>82</v>
      </c>
      <c r="J116" s="1067"/>
      <c r="K116" s="1089"/>
      <c r="L116" s="1089"/>
      <c r="M116" s="1089"/>
      <c r="N116" s="1089"/>
      <c r="O116" s="1089"/>
      <c r="P116" s="1089"/>
      <c r="Q116" s="1050"/>
      <c r="R116" s="1050"/>
      <c r="S116" s="1050"/>
      <c r="T116" s="1050"/>
      <c r="U116" s="1050"/>
      <c r="V116" s="1089"/>
      <c r="W116" s="1089"/>
      <c r="X116" s="1089"/>
      <c r="Y116" s="1089"/>
      <c r="Z116" s="1089"/>
      <c r="AA116" s="1089"/>
      <c r="AB116" s="1089"/>
      <c r="AC116" s="1089"/>
      <c r="AD116" s="1089"/>
      <c r="AE116" s="1089"/>
      <c r="AF116" s="1089"/>
      <c r="AG116" s="1089"/>
      <c r="AH116" s="1089"/>
      <c r="AI116" s="1089"/>
      <c r="AJ116" s="1089"/>
      <c r="AK116" s="1681"/>
      <c r="AL116" s="1681"/>
      <c r="AM116" s="1089"/>
      <c r="AN116" s="1089"/>
      <c r="AO116" s="1089"/>
      <c r="AP116" s="1089"/>
      <c r="AQ116" s="1089"/>
      <c r="AR116" s="1089">
        <v>20</v>
      </c>
      <c r="AS116" s="1089">
        <v>20</v>
      </c>
      <c r="AT116" s="1089">
        <v>20</v>
      </c>
      <c r="AU116" s="1089"/>
      <c r="AV116" s="1089"/>
      <c r="AW116" s="1089"/>
      <c r="AX116" s="1089"/>
      <c r="AY116" s="1089"/>
      <c r="AZ116" s="1089"/>
      <c r="BA116" s="1089"/>
      <c r="BB116" s="1089"/>
      <c r="BC116" s="1089"/>
      <c r="BD116" s="1688"/>
      <c r="BE116" s="1703"/>
      <c r="BF116" s="1678"/>
      <c r="BG116" s="1678"/>
      <c r="BH116" s="1678"/>
      <c r="BI116" s="1678"/>
      <c r="BJ116" s="1678"/>
    </row>
    <row r="117" spans="1:62" ht="17.25" customHeight="1" x14ac:dyDescent="0.25">
      <c r="A117" s="206"/>
      <c r="B117" s="117"/>
      <c r="C117" s="1625" t="s">
        <v>54</v>
      </c>
      <c r="D117" s="1639" t="s">
        <v>2044</v>
      </c>
      <c r="E117" s="1639"/>
      <c r="F117" s="1625">
        <v>60</v>
      </c>
      <c r="G117" s="1709"/>
      <c r="H117" s="1067" t="s">
        <v>2075</v>
      </c>
      <c r="I117" s="1067" t="s">
        <v>48</v>
      </c>
      <c r="J117" s="1067"/>
      <c r="K117" s="1089"/>
      <c r="L117" s="1089"/>
      <c r="M117" s="1089"/>
      <c r="N117" s="1089"/>
      <c r="O117" s="1089"/>
      <c r="P117" s="1089"/>
      <c r="Q117" s="1050"/>
      <c r="R117" s="1050"/>
      <c r="S117" s="1050"/>
      <c r="T117" s="1050"/>
      <c r="U117" s="1050"/>
      <c r="V117" s="1089"/>
      <c r="W117" s="1089"/>
      <c r="X117" s="1089"/>
      <c r="Y117" s="1089"/>
      <c r="Z117" s="1089"/>
      <c r="AA117" s="1089"/>
      <c r="AB117" s="1089"/>
      <c r="AC117" s="1089"/>
      <c r="AD117" s="1089"/>
      <c r="AE117" s="1089"/>
      <c r="AF117" s="1089"/>
      <c r="AG117" s="1089"/>
      <c r="AH117" s="1089"/>
      <c r="AI117" s="1089"/>
      <c r="AJ117" s="1089"/>
      <c r="AK117" s="1681"/>
      <c r="AL117" s="1681"/>
      <c r="AM117" s="1089"/>
      <c r="AN117" s="1089"/>
      <c r="AO117" s="1089"/>
      <c r="AP117" s="1089"/>
      <c r="AQ117" s="1089"/>
      <c r="AR117" s="1089"/>
      <c r="AS117" s="1089"/>
      <c r="AT117" s="1089"/>
      <c r="AU117" s="1089">
        <v>20</v>
      </c>
      <c r="AV117" s="1089">
        <v>20</v>
      </c>
      <c r="AW117" s="1089">
        <v>20</v>
      </c>
      <c r="AX117" s="1089"/>
      <c r="AY117" s="1089"/>
      <c r="AZ117" s="1089"/>
      <c r="BA117" s="1089"/>
      <c r="BB117" s="1089"/>
      <c r="BC117" s="1089"/>
      <c r="BD117" s="1688"/>
      <c r="BE117" s="1703"/>
      <c r="BF117" s="1678"/>
      <c r="BG117" s="1678"/>
      <c r="BH117" s="1678"/>
      <c r="BI117" s="1678"/>
      <c r="BJ117" s="1678"/>
    </row>
    <row r="118" spans="1:62" ht="17.25" customHeight="1" x14ac:dyDescent="0.25">
      <c r="A118" s="206"/>
      <c r="B118" s="117"/>
      <c r="C118" s="1643" t="s">
        <v>56</v>
      </c>
      <c r="D118" s="1642" t="s">
        <v>10</v>
      </c>
      <c r="E118" s="1642"/>
      <c r="F118" s="1643">
        <v>360</v>
      </c>
      <c r="G118" s="1714"/>
      <c r="H118" s="1067"/>
      <c r="I118" s="1067"/>
      <c r="J118" s="1067"/>
      <c r="K118" s="1089"/>
      <c r="L118" s="1089"/>
      <c r="M118" s="1089"/>
      <c r="N118" s="1089"/>
      <c r="O118" s="1089"/>
      <c r="P118" s="1089"/>
      <c r="Q118" s="1089"/>
      <c r="R118" s="1089"/>
      <c r="S118" s="1089"/>
      <c r="T118" s="1089"/>
      <c r="U118" s="1089"/>
      <c r="V118" s="1089"/>
      <c r="W118" s="1050"/>
      <c r="X118" s="1050"/>
      <c r="Y118" s="1050"/>
      <c r="Z118" s="1050"/>
      <c r="AA118" s="1050"/>
      <c r="AB118" s="1050"/>
      <c r="AC118" s="1050"/>
      <c r="AD118" s="1050"/>
      <c r="AE118" s="1050"/>
      <c r="AF118" s="1050"/>
      <c r="AG118" s="1089"/>
      <c r="AH118" s="1089"/>
      <c r="AI118" s="1089"/>
      <c r="AJ118" s="1089"/>
      <c r="AK118" s="1681"/>
      <c r="AL118" s="1681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688"/>
      <c r="BE118" s="1703"/>
      <c r="BF118" s="1678"/>
      <c r="BG118" s="1678"/>
      <c r="BH118" s="1678"/>
      <c r="BI118" s="1678"/>
      <c r="BJ118" s="1678"/>
    </row>
    <row r="119" spans="1:62" s="1088" customFormat="1" ht="17.25" customHeight="1" x14ac:dyDescent="0.25">
      <c r="A119" s="263"/>
      <c r="B119" s="1059" t="s">
        <v>2052</v>
      </c>
      <c r="C119" s="1653"/>
      <c r="D119" s="1654" t="s">
        <v>843</v>
      </c>
      <c r="E119" s="1654"/>
      <c r="F119" s="1645">
        <f t="shared" ref="F119:BE119" si="11">SUM(F109:F118)</f>
        <v>1158</v>
      </c>
      <c r="G119" s="1645"/>
      <c r="H119" s="1087">
        <f t="shared" si="11"/>
        <v>0</v>
      </c>
      <c r="I119" s="1087">
        <f t="shared" si="11"/>
        <v>0</v>
      </c>
      <c r="J119" s="1087"/>
      <c r="K119" s="1087">
        <f t="shared" si="11"/>
        <v>24</v>
      </c>
      <c r="L119" s="1087">
        <f t="shared" si="11"/>
        <v>24</v>
      </c>
      <c r="M119" s="1087">
        <f t="shared" si="11"/>
        <v>24</v>
      </c>
      <c r="N119" s="1087">
        <f t="shared" si="11"/>
        <v>24</v>
      </c>
      <c r="O119" s="1087">
        <f t="shared" si="11"/>
        <v>24</v>
      </c>
      <c r="P119" s="1087">
        <f t="shared" si="11"/>
        <v>18</v>
      </c>
      <c r="Q119" s="1087">
        <f t="shared" si="11"/>
        <v>24</v>
      </c>
      <c r="R119" s="1087">
        <f t="shared" si="11"/>
        <v>24</v>
      </c>
      <c r="S119" s="1087">
        <f t="shared" si="11"/>
        <v>24</v>
      </c>
      <c r="T119" s="1087">
        <f t="shared" si="11"/>
        <v>24</v>
      </c>
      <c r="U119" s="1087">
        <f t="shared" si="11"/>
        <v>24</v>
      </c>
      <c r="V119" s="1087">
        <f t="shared" si="11"/>
        <v>24</v>
      </c>
      <c r="W119" s="1087">
        <f t="shared" si="11"/>
        <v>24</v>
      </c>
      <c r="X119" s="1087">
        <f t="shared" si="11"/>
        <v>24</v>
      </c>
      <c r="Y119" s="1087">
        <f t="shared" si="11"/>
        <v>24</v>
      </c>
      <c r="Z119" s="1087">
        <f t="shared" si="11"/>
        <v>24</v>
      </c>
      <c r="AA119" s="1087">
        <f t="shared" si="11"/>
        <v>24</v>
      </c>
      <c r="AB119" s="1087">
        <f t="shared" si="11"/>
        <v>24</v>
      </c>
      <c r="AC119" s="1087">
        <f t="shared" si="11"/>
        <v>24</v>
      </c>
      <c r="AD119" s="1087">
        <f t="shared" si="11"/>
        <v>24</v>
      </c>
      <c r="AE119" s="1087">
        <f t="shared" si="11"/>
        <v>24</v>
      </c>
      <c r="AF119" s="1087">
        <f t="shared" si="11"/>
        <v>15</v>
      </c>
      <c r="AG119" s="1087">
        <f t="shared" si="11"/>
        <v>15</v>
      </c>
      <c r="AH119" s="1087">
        <f t="shared" si="11"/>
        <v>24</v>
      </c>
      <c r="AI119" s="1087">
        <f t="shared" si="11"/>
        <v>24</v>
      </c>
      <c r="AJ119" s="1087">
        <f t="shared" si="11"/>
        <v>24</v>
      </c>
      <c r="AK119" s="1087">
        <f t="shared" si="11"/>
        <v>0</v>
      </c>
      <c r="AL119" s="1087">
        <f t="shared" si="11"/>
        <v>0</v>
      </c>
      <c r="AM119" s="1138">
        <f t="shared" si="11"/>
        <v>0</v>
      </c>
      <c r="AN119" s="1087">
        <f t="shared" si="11"/>
        <v>18</v>
      </c>
      <c r="AO119" s="1087">
        <f t="shared" si="11"/>
        <v>20</v>
      </c>
      <c r="AP119" s="1087">
        <f t="shared" si="11"/>
        <v>20</v>
      </c>
      <c r="AQ119" s="1087">
        <f t="shared" si="11"/>
        <v>20</v>
      </c>
      <c r="AR119" s="1087">
        <f t="shared" si="11"/>
        <v>20</v>
      </c>
      <c r="AS119" s="1087">
        <f t="shared" si="11"/>
        <v>20</v>
      </c>
      <c r="AT119" s="1087">
        <f t="shared" si="11"/>
        <v>20</v>
      </c>
      <c r="AU119" s="1087">
        <f t="shared" si="11"/>
        <v>20</v>
      </c>
      <c r="AV119" s="1087">
        <f t="shared" si="11"/>
        <v>20</v>
      </c>
      <c r="AW119" s="1087">
        <f t="shared" si="11"/>
        <v>20</v>
      </c>
      <c r="AX119" s="1087">
        <f t="shared" si="11"/>
        <v>0</v>
      </c>
      <c r="AY119" s="1087">
        <f t="shared" si="11"/>
        <v>0</v>
      </c>
      <c r="AZ119" s="1087">
        <f t="shared" si="11"/>
        <v>0</v>
      </c>
      <c r="BA119" s="1087">
        <f t="shared" si="11"/>
        <v>0</v>
      </c>
      <c r="BB119" s="1087">
        <f t="shared" si="11"/>
        <v>0</v>
      </c>
      <c r="BC119" s="1087">
        <f t="shared" si="11"/>
        <v>0</v>
      </c>
      <c r="BD119" s="1676">
        <f t="shared" si="11"/>
        <v>0</v>
      </c>
      <c r="BE119" s="1702">
        <f t="shared" si="11"/>
        <v>0</v>
      </c>
      <c r="BF119" s="1695"/>
      <c r="BG119" s="1695"/>
      <c r="BH119" s="1695"/>
      <c r="BI119" s="1695"/>
      <c r="BJ119" s="1695"/>
    </row>
    <row r="120" spans="1:62" ht="17.25" customHeight="1" x14ac:dyDescent="0.2">
      <c r="A120" s="206"/>
      <c r="B120" s="715" t="s">
        <v>2081</v>
      </c>
      <c r="C120" s="1625" t="s">
        <v>153</v>
      </c>
      <c r="D120" s="1641" t="s">
        <v>148</v>
      </c>
      <c r="E120" s="1641"/>
      <c r="F120" s="1625">
        <v>30</v>
      </c>
      <c r="G120" s="1709"/>
      <c r="H120" s="1067" t="s">
        <v>413</v>
      </c>
      <c r="I120" s="1048"/>
      <c r="J120" s="1048"/>
      <c r="K120" s="1089">
        <v>15</v>
      </c>
      <c r="L120" s="1089">
        <v>15</v>
      </c>
      <c r="M120" s="1089"/>
      <c r="N120" s="1089"/>
      <c r="O120" s="1089"/>
      <c r="P120" s="1089"/>
      <c r="Q120" s="1089"/>
      <c r="R120" s="1089"/>
      <c r="S120" s="1089"/>
      <c r="T120" s="1089"/>
      <c r="U120" s="1089"/>
      <c r="V120" s="1089"/>
      <c r="W120" s="1089"/>
      <c r="X120" s="1089"/>
      <c r="Y120" s="1089"/>
      <c r="Z120" s="1089"/>
      <c r="AA120" s="1089"/>
      <c r="AB120" s="1089"/>
      <c r="AC120" s="1089"/>
      <c r="AD120" s="1089"/>
      <c r="AE120" s="1089"/>
      <c r="AF120" s="1089"/>
      <c r="AG120" s="1089"/>
      <c r="AH120" s="1089"/>
      <c r="AI120" s="1089"/>
      <c r="AJ120" s="1089"/>
      <c r="AK120" s="1681"/>
      <c r="AL120" s="1681"/>
      <c r="AM120" s="1089"/>
      <c r="AN120" s="1049"/>
      <c r="AO120" s="1049"/>
      <c r="AP120" s="1049"/>
      <c r="AQ120" s="1051"/>
      <c r="AR120" s="1051"/>
      <c r="AS120" s="1089"/>
      <c r="AT120" s="1089"/>
      <c r="AU120" s="1089"/>
      <c r="AV120" s="1089"/>
      <c r="AW120" s="1089"/>
      <c r="AX120" s="1089"/>
      <c r="AY120" s="1089"/>
      <c r="AZ120" s="1089"/>
      <c r="BA120" s="1089"/>
      <c r="BB120" s="1089"/>
      <c r="BC120" s="1089"/>
      <c r="BD120" s="1688"/>
      <c r="BE120" s="1703"/>
      <c r="BF120" s="1678"/>
      <c r="BG120" s="1678"/>
      <c r="BH120" s="1678"/>
      <c r="BI120" s="1678"/>
      <c r="BJ120" s="1678"/>
    </row>
    <row r="121" spans="1:62" ht="17.25" customHeight="1" x14ac:dyDescent="0.2">
      <c r="A121" s="206">
        <v>13</v>
      </c>
      <c r="B121" s="117"/>
      <c r="C121" s="1625" t="s">
        <v>154</v>
      </c>
      <c r="D121" s="1641" t="s">
        <v>136</v>
      </c>
      <c r="E121" s="1641"/>
      <c r="F121" s="1625">
        <v>15</v>
      </c>
      <c r="G121" s="1709"/>
      <c r="H121" s="1067" t="s">
        <v>413</v>
      </c>
      <c r="I121" s="1048"/>
      <c r="J121" s="1048"/>
      <c r="K121" s="1089"/>
      <c r="L121" s="1089"/>
      <c r="M121" s="1089">
        <v>15</v>
      </c>
      <c r="N121" s="1089"/>
      <c r="O121" s="1089"/>
      <c r="P121" s="1089"/>
      <c r="Q121" s="1089"/>
      <c r="R121" s="1089"/>
      <c r="S121" s="1089"/>
      <c r="T121" s="1089"/>
      <c r="U121" s="1089"/>
      <c r="V121" s="1089"/>
      <c r="W121" s="1089"/>
      <c r="X121" s="1089"/>
      <c r="Y121" s="1089"/>
      <c r="Z121" s="1089"/>
      <c r="AA121" s="1089"/>
      <c r="AB121" s="1089"/>
      <c r="AC121" s="1089"/>
      <c r="AD121" s="1089"/>
      <c r="AE121" s="1089"/>
      <c r="AF121" s="1089"/>
      <c r="AG121" s="1089"/>
      <c r="AH121" s="1089"/>
      <c r="AI121" s="1089"/>
      <c r="AJ121" s="1089"/>
      <c r="AK121" s="1681"/>
      <c r="AL121" s="1681"/>
      <c r="AM121" s="1089"/>
      <c r="AN121" s="1089"/>
      <c r="AO121" s="1089"/>
      <c r="AP121" s="1089"/>
      <c r="AQ121" s="1089"/>
      <c r="AR121" s="1089"/>
      <c r="AS121" s="1051"/>
      <c r="AT121" s="1049"/>
      <c r="AU121" s="1049"/>
      <c r="AV121" s="1089"/>
      <c r="AW121" s="1089"/>
      <c r="AX121" s="1089"/>
      <c r="AY121" s="1089"/>
      <c r="AZ121" s="1089"/>
      <c r="BA121" s="1089"/>
      <c r="BB121" s="1089"/>
      <c r="BC121" s="1089"/>
      <c r="BD121" s="1688"/>
      <c r="BE121" s="1703"/>
      <c r="BF121" s="1678"/>
      <c r="BG121" s="1678"/>
      <c r="BH121" s="1678"/>
      <c r="BI121" s="1678"/>
      <c r="BJ121" s="1678"/>
    </row>
    <row r="122" spans="1:62" ht="17.25" customHeight="1" x14ac:dyDescent="0.2">
      <c r="A122" s="206"/>
      <c r="B122" s="117"/>
      <c r="C122" s="1625" t="s">
        <v>155</v>
      </c>
      <c r="D122" s="1641" t="s">
        <v>149</v>
      </c>
      <c r="E122" s="1641"/>
      <c r="F122" s="1625">
        <v>30</v>
      </c>
      <c r="G122" s="1709"/>
      <c r="H122" s="1067" t="s">
        <v>413</v>
      </c>
      <c r="I122" s="1048"/>
      <c r="J122" s="1048"/>
      <c r="K122" s="1089"/>
      <c r="L122" s="1089"/>
      <c r="M122" s="1089"/>
      <c r="N122" s="1089">
        <v>15</v>
      </c>
      <c r="O122" s="1089">
        <v>15</v>
      </c>
      <c r="P122" s="1089"/>
      <c r="Q122" s="1089"/>
      <c r="R122" s="1089"/>
      <c r="S122" s="1089"/>
      <c r="T122" s="1089"/>
      <c r="U122" s="1089"/>
      <c r="V122" s="1089"/>
      <c r="W122" s="1089"/>
      <c r="X122" s="1089"/>
      <c r="Y122" s="1089"/>
      <c r="Z122" s="1089"/>
      <c r="AA122" s="1089"/>
      <c r="AB122" s="1089"/>
      <c r="AC122" s="1089"/>
      <c r="AD122" s="1089"/>
      <c r="AE122" s="1089"/>
      <c r="AF122" s="1089"/>
      <c r="AG122" s="1089"/>
      <c r="AH122" s="1089"/>
      <c r="AI122" s="1089"/>
      <c r="AJ122" s="1089"/>
      <c r="AK122" s="1681"/>
      <c r="AL122" s="1681"/>
      <c r="AM122" s="1089"/>
      <c r="AN122" s="1089"/>
      <c r="AO122" s="1089"/>
      <c r="AP122" s="1089"/>
      <c r="AQ122" s="1089"/>
      <c r="AR122" s="1089"/>
      <c r="AS122" s="1051"/>
      <c r="AT122" s="1049"/>
      <c r="AU122" s="1049"/>
      <c r="AV122" s="1049"/>
      <c r="AW122" s="1049"/>
      <c r="AX122" s="1089"/>
      <c r="AY122" s="1089"/>
      <c r="AZ122" s="1089"/>
      <c r="BA122" s="1089"/>
      <c r="BB122" s="1089"/>
      <c r="BC122" s="1089"/>
      <c r="BD122" s="1688"/>
      <c r="BE122" s="1703"/>
      <c r="BF122" s="1678"/>
      <c r="BG122" s="1678"/>
      <c r="BH122" s="1678"/>
      <c r="BI122" s="1678"/>
      <c r="BJ122" s="1678"/>
    </row>
    <row r="123" spans="1:62" ht="17.25" customHeight="1" x14ac:dyDescent="0.2">
      <c r="A123" s="206"/>
      <c r="B123" s="117"/>
      <c r="C123" s="1625" t="s">
        <v>156</v>
      </c>
      <c r="D123" s="1641" t="s">
        <v>969</v>
      </c>
      <c r="E123" s="1641"/>
      <c r="F123" s="1625">
        <v>45</v>
      </c>
      <c r="G123" s="1709"/>
      <c r="H123" s="1067" t="s">
        <v>413</v>
      </c>
      <c r="I123" s="1048"/>
      <c r="J123" s="1048"/>
      <c r="K123" s="1089"/>
      <c r="L123" s="1089"/>
      <c r="M123" s="1089"/>
      <c r="N123" s="1089"/>
      <c r="O123" s="1089"/>
      <c r="P123" s="1089">
        <v>20</v>
      </c>
      <c r="Q123" s="1089">
        <v>20</v>
      </c>
      <c r="R123" s="1089">
        <v>5</v>
      </c>
      <c r="S123" s="1089"/>
      <c r="T123" s="1089"/>
      <c r="U123" s="1089"/>
      <c r="V123" s="1089"/>
      <c r="W123" s="1089"/>
      <c r="X123" s="1089"/>
      <c r="Y123" s="1089"/>
      <c r="Z123" s="1089"/>
      <c r="AA123" s="1089"/>
      <c r="AB123" s="1089"/>
      <c r="AC123" s="1089"/>
      <c r="AD123" s="1089"/>
      <c r="AE123" s="1089"/>
      <c r="AF123" s="1089"/>
      <c r="AG123" s="1089"/>
      <c r="AH123" s="1089"/>
      <c r="AI123" s="1089"/>
      <c r="AJ123" s="1089"/>
      <c r="AK123" s="1681"/>
      <c r="AL123" s="1681"/>
      <c r="AM123" s="1089"/>
      <c r="AN123" s="1089"/>
      <c r="AO123" s="1089"/>
      <c r="AP123" s="1089"/>
      <c r="AQ123" s="1089"/>
      <c r="AR123" s="1089"/>
      <c r="AS123" s="1051"/>
      <c r="AT123" s="1049"/>
      <c r="AU123" s="1049"/>
      <c r="AV123" s="1049"/>
      <c r="AW123" s="1049"/>
      <c r="AX123" s="1089"/>
      <c r="AY123" s="1089"/>
      <c r="AZ123" s="1089"/>
      <c r="BA123" s="1089"/>
      <c r="BB123" s="1089"/>
      <c r="BC123" s="1089"/>
      <c r="BD123" s="1688"/>
      <c r="BE123" s="1703"/>
      <c r="BF123" s="1678"/>
      <c r="BG123" s="1678"/>
      <c r="BH123" s="1678"/>
      <c r="BI123" s="1678"/>
      <c r="BJ123" s="1678"/>
    </row>
    <row r="124" spans="1:62" s="1548" customFormat="1" x14ac:dyDescent="0.25">
      <c r="A124" s="1589"/>
      <c r="B124" s="755"/>
      <c r="C124" s="1655" t="s">
        <v>157</v>
      </c>
      <c r="D124" s="1656" t="s">
        <v>124</v>
      </c>
      <c r="E124" s="1656"/>
      <c r="F124" s="1655">
        <f t="shared" ref="F124:F125" si="12">SUM(L124:BE124)</f>
        <v>45</v>
      </c>
      <c r="G124" s="1655"/>
      <c r="H124" s="1536" t="s">
        <v>2218</v>
      </c>
      <c r="I124" s="754" t="s">
        <v>127</v>
      </c>
      <c r="J124" s="754"/>
      <c r="K124" s="754"/>
      <c r="L124" s="1547"/>
      <c r="M124" s="1547"/>
      <c r="N124" s="1547"/>
      <c r="O124" s="1547"/>
      <c r="P124" s="1547"/>
      <c r="Q124" s="1547"/>
      <c r="R124" s="1547"/>
      <c r="S124" s="1547"/>
      <c r="T124" s="1547"/>
      <c r="U124" s="1529"/>
      <c r="V124" s="1529">
        <v>8</v>
      </c>
      <c r="W124" s="1529">
        <v>8</v>
      </c>
      <c r="X124" s="1529">
        <v>8</v>
      </c>
      <c r="Y124" s="1529">
        <v>8</v>
      </c>
      <c r="Z124" s="1529">
        <v>8</v>
      </c>
      <c r="AA124" s="1547">
        <v>5</v>
      </c>
      <c r="AB124" s="1591"/>
      <c r="AC124" s="1547"/>
      <c r="AD124" s="1547"/>
      <c r="AE124" s="1547"/>
      <c r="AF124" s="1547"/>
      <c r="AG124" s="1547"/>
      <c r="AH124" s="1547"/>
      <c r="AI124" s="1547"/>
      <c r="AJ124" s="1547"/>
      <c r="AK124" s="1682"/>
      <c r="AL124" s="1682"/>
      <c r="AM124" s="1547"/>
      <c r="AN124" s="1547"/>
      <c r="AO124" s="1591"/>
      <c r="AP124" s="1591"/>
      <c r="AQ124" s="1591"/>
      <c r="AR124" s="1547"/>
      <c r="AS124" s="1547"/>
      <c r="AT124" s="1547"/>
      <c r="AU124" s="1547"/>
      <c r="AV124" s="1547"/>
      <c r="AW124" s="1547"/>
      <c r="AX124" s="1547"/>
      <c r="AY124" s="1547"/>
      <c r="AZ124" s="1547"/>
      <c r="BA124" s="1547"/>
      <c r="BB124" s="1547"/>
      <c r="BC124" s="1547"/>
      <c r="BD124" s="1574"/>
      <c r="BE124" s="1603"/>
      <c r="BF124" s="1682"/>
      <c r="BG124" s="1682"/>
      <c r="BH124" s="1682"/>
      <c r="BI124" s="1547"/>
      <c r="BJ124" s="1547"/>
    </row>
    <row r="125" spans="1:62" s="1548" customFormat="1" x14ac:dyDescent="0.25">
      <c r="A125" s="1589"/>
      <c r="B125" s="755"/>
      <c r="C125" s="1655" t="s">
        <v>158</v>
      </c>
      <c r="D125" s="1656" t="s">
        <v>2431</v>
      </c>
      <c r="E125" s="1656"/>
      <c r="F125" s="1655">
        <f t="shared" si="12"/>
        <v>90</v>
      </c>
      <c r="G125" s="1655"/>
      <c r="H125" s="1536" t="s">
        <v>2432</v>
      </c>
      <c r="I125" s="1547" t="s">
        <v>142</v>
      </c>
      <c r="J125" s="1547"/>
      <c r="K125" s="754"/>
      <c r="L125" s="1547">
        <v>4</v>
      </c>
      <c r="M125" s="1547">
        <v>4</v>
      </c>
      <c r="N125" s="1547">
        <v>4</v>
      </c>
      <c r="O125" s="1547">
        <v>4</v>
      </c>
      <c r="P125" s="1547">
        <v>4</v>
      </c>
      <c r="Q125" s="1547">
        <v>4</v>
      </c>
      <c r="R125" s="1547">
        <v>4</v>
      </c>
      <c r="S125" s="1547">
        <v>4</v>
      </c>
      <c r="T125" s="1547">
        <v>4</v>
      </c>
      <c r="U125" s="1547">
        <v>4</v>
      </c>
      <c r="V125" s="1547">
        <v>4</v>
      </c>
      <c r="W125" s="1547">
        <v>4</v>
      </c>
      <c r="X125" s="1547">
        <v>4</v>
      </c>
      <c r="Y125" s="1547">
        <v>4</v>
      </c>
      <c r="Z125" s="1547">
        <v>4</v>
      </c>
      <c r="AA125" s="1547">
        <v>4</v>
      </c>
      <c r="AB125" s="1547">
        <v>4</v>
      </c>
      <c r="AC125" s="1547">
        <v>4</v>
      </c>
      <c r="AD125" s="1547">
        <v>4</v>
      </c>
      <c r="AE125" s="1547">
        <v>4</v>
      </c>
      <c r="AF125" s="1547">
        <v>4</v>
      </c>
      <c r="AG125" s="1547">
        <v>4</v>
      </c>
      <c r="AH125" s="1547">
        <v>2</v>
      </c>
      <c r="AI125" s="1547"/>
      <c r="AJ125" s="1547"/>
      <c r="AK125" s="1682"/>
      <c r="AL125" s="1682"/>
      <c r="AM125" s="1547"/>
      <c r="AN125" s="1547"/>
      <c r="AO125" s="1591"/>
      <c r="AP125" s="1591"/>
      <c r="AQ125" s="1591"/>
      <c r="AR125" s="1547"/>
      <c r="AS125" s="1547"/>
      <c r="AT125" s="1547"/>
      <c r="AU125" s="1547"/>
      <c r="AV125" s="1547"/>
      <c r="AW125" s="1547"/>
      <c r="AX125" s="1547"/>
      <c r="AY125" s="1547"/>
      <c r="AZ125" s="1547"/>
      <c r="BA125" s="1547"/>
      <c r="BB125" s="1547"/>
      <c r="BC125" s="1547"/>
      <c r="BD125" s="1574"/>
      <c r="BE125" s="1603"/>
      <c r="BF125" s="1682"/>
      <c r="BG125" s="1682"/>
      <c r="BH125" s="1682"/>
      <c r="BI125" s="1547"/>
      <c r="BJ125" s="1547"/>
    </row>
    <row r="126" spans="1:62" ht="17.25" customHeight="1" x14ac:dyDescent="0.25">
      <c r="A126" s="206"/>
      <c r="B126" s="117"/>
      <c r="C126" s="1625" t="s">
        <v>159</v>
      </c>
      <c r="D126" s="1641" t="s">
        <v>955</v>
      </c>
      <c r="E126" s="1641"/>
      <c r="F126" s="1625">
        <v>30</v>
      </c>
      <c r="G126" s="1709"/>
      <c r="H126" s="1067" t="s">
        <v>2057</v>
      </c>
      <c r="I126" s="1067" t="s">
        <v>99</v>
      </c>
      <c r="J126" s="1067"/>
      <c r="K126" s="1089"/>
      <c r="L126" s="1089"/>
      <c r="M126" s="1089"/>
      <c r="N126" s="1089"/>
      <c r="O126" s="1050"/>
      <c r="P126" s="1050"/>
      <c r="Q126" s="1050"/>
      <c r="R126" s="1050"/>
      <c r="S126" s="1050"/>
      <c r="T126" s="1050"/>
      <c r="U126" s="1089"/>
      <c r="V126" s="1089"/>
      <c r="W126" s="1089"/>
      <c r="X126" s="1089"/>
      <c r="Y126" s="1089">
        <v>10</v>
      </c>
      <c r="Z126" s="1089">
        <v>20</v>
      </c>
      <c r="AA126" s="1089"/>
      <c r="AB126" s="1089"/>
      <c r="AC126" s="1089"/>
      <c r="AD126" s="1089"/>
      <c r="AE126" s="1089"/>
      <c r="AF126" s="1089"/>
      <c r="AG126" s="1089"/>
      <c r="AH126" s="1089"/>
      <c r="AI126" s="1089"/>
      <c r="AJ126" s="1089"/>
      <c r="AK126" s="1681"/>
      <c r="AL126" s="1681"/>
      <c r="AM126" s="1089"/>
      <c r="AN126" s="1089"/>
      <c r="AO126" s="1089"/>
      <c r="AP126" s="1089"/>
      <c r="AQ126" s="1089"/>
      <c r="AR126" s="1089"/>
      <c r="AS126" s="1089"/>
      <c r="AT126" s="1089"/>
      <c r="AU126" s="1089"/>
      <c r="AV126" s="1089"/>
      <c r="AW126" s="1089"/>
      <c r="AX126" s="1089"/>
      <c r="AY126" s="1089"/>
      <c r="AZ126" s="1089"/>
      <c r="BA126" s="1089"/>
      <c r="BB126" s="1089"/>
      <c r="BC126" s="1089"/>
      <c r="BD126" s="1688"/>
      <c r="BE126" s="1703"/>
      <c r="BF126" s="1678"/>
      <c r="BG126" s="1678"/>
      <c r="BH126" s="1678"/>
      <c r="BI126" s="1678"/>
      <c r="BJ126" s="1678"/>
    </row>
    <row r="127" spans="1:62" ht="17.25" customHeight="1" x14ac:dyDescent="0.25">
      <c r="A127" s="206"/>
      <c r="B127" s="117"/>
      <c r="C127" s="1625" t="s">
        <v>167</v>
      </c>
      <c r="D127" s="1641" t="s">
        <v>963</v>
      </c>
      <c r="E127" s="1641"/>
      <c r="F127" s="1625">
        <v>45</v>
      </c>
      <c r="G127" s="1709"/>
      <c r="H127" s="1067" t="s">
        <v>2075</v>
      </c>
      <c r="I127" s="1067" t="s">
        <v>48</v>
      </c>
      <c r="J127" s="1067"/>
      <c r="K127" s="1089"/>
      <c r="L127" s="1089"/>
      <c r="M127" s="1089"/>
      <c r="N127" s="1089"/>
      <c r="O127" s="1089"/>
      <c r="P127" s="1089"/>
      <c r="Q127" s="1089"/>
      <c r="R127" s="1089"/>
      <c r="S127" s="1089"/>
      <c r="T127" s="1089"/>
      <c r="U127" s="1089"/>
      <c r="V127" s="1089"/>
      <c r="W127" s="1089"/>
      <c r="X127" s="1050"/>
      <c r="Y127" s="1050"/>
      <c r="Z127" s="1050"/>
      <c r="AA127" s="1050">
        <v>20</v>
      </c>
      <c r="AB127" s="1050">
        <v>25</v>
      </c>
      <c r="AC127" s="1050"/>
      <c r="AD127" s="1050"/>
      <c r="AE127" s="1050"/>
      <c r="AF127" s="1089"/>
      <c r="AG127" s="1089"/>
      <c r="AH127" s="1089"/>
      <c r="AI127" s="1089"/>
      <c r="AJ127" s="1089"/>
      <c r="AK127" s="1681"/>
      <c r="AL127" s="1681"/>
      <c r="AM127" s="1089"/>
      <c r="AN127" s="1089"/>
      <c r="AO127" s="1089"/>
      <c r="AP127" s="1089"/>
      <c r="AQ127" s="1089"/>
      <c r="AR127" s="1089"/>
      <c r="AS127" s="1089"/>
      <c r="AT127" s="1089"/>
      <c r="AU127" s="1089"/>
      <c r="AV127" s="1089"/>
      <c r="AW127" s="1089"/>
      <c r="AX127" s="1089"/>
      <c r="AY127" s="1089"/>
      <c r="AZ127" s="1089"/>
      <c r="BA127" s="1089"/>
      <c r="BB127" s="1089"/>
      <c r="BC127" s="1089"/>
      <c r="BD127" s="1688"/>
      <c r="BE127" s="1703"/>
      <c r="BF127" s="1678"/>
      <c r="BG127" s="1678"/>
      <c r="BH127" s="1678"/>
      <c r="BI127" s="1678"/>
      <c r="BJ127" s="1678"/>
    </row>
    <row r="128" spans="1:62" ht="17.25" customHeight="1" x14ac:dyDescent="0.25">
      <c r="A128" s="206"/>
      <c r="B128" s="117"/>
      <c r="C128" s="1625" t="s">
        <v>161</v>
      </c>
      <c r="D128" s="1641" t="s">
        <v>964</v>
      </c>
      <c r="E128" s="1641"/>
      <c r="F128" s="1625">
        <v>45</v>
      </c>
      <c r="G128" s="1709"/>
      <c r="H128" s="1067" t="s">
        <v>2020</v>
      </c>
      <c r="I128" s="1067" t="s">
        <v>64</v>
      </c>
      <c r="J128" s="1067"/>
      <c r="K128" s="1089"/>
      <c r="L128" s="1089"/>
      <c r="M128" s="1089"/>
      <c r="N128" s="1089"/>
      <c r="O128" s="1089"/>
      <c r="P128" s="1089"/>
      <c r="Q128" s="1089"/>
      <c r="R128" s="1089"/>
      <c r="S128" s="1089"/>
      <c r="T128" s="1089"/>
      <c r="U128" s="1050"/>
      <c r="V128" s="1050"/>
      <c r="W128" s="1050"/>
      <c r="X128" s="1050"/>
      <c r="Y128" s="1050"/>
      <c r="Z128" s="1050"/>
      <c r="AA128" s="1089"/>
      <c r="AB128" s="1089"/>
      <c r="AC128" s="1089">
        <v>20</v>
      </c>
      <c r="AD128" s="1089">
        <v>25</v>
      </c>
      <c r="AE128" s="1089"/>
      <c r="AF128" s="1089"/>
      <c r="AG128" s="1089"/>
      <c r="AH128" s="1089"/>
      <c r="AI128" s="1089"/>
      <c r="AJ128" s="1089"/>
      <c r="AK128" s="1681"/>
      <c r="AL128" s="1681"/>
      <c r="AM128" s="1089"/>
      <c r="AN128" s="1089"/>
      <c r="AO128" s="1089"/>
      <c r="AP128" s="1089"/>
      <c r="AQ128" s="1089"/>
      <c r="AR128" s="1089"/>
      <c r="AS128" s="1089"/>
      <c r="AT128" s="1089"/>
      <c r="AU128" s="1089"/>
      <c r="AV128" s="1089"/>
      <c r="AW128" s="1089"/>
      <c r="AX128" s="1089"/>
      <c r="AY128" s="1089"/>
      <c r="AZ128" s="1089"/>
      <c r="BA128" s="1089"/>
      <c r="BB128" s="1089"/>
      <c r="BC128" s="1089"/>
      <c r="BD128" s="1688"/>
      <c r="BE128" s="1703"/>
      <c r="BF128" s="1678"/>
      <c r="BG128" s="1678"/>
      <c r="BH128" s="1678"/>
      <c r="BI128" s="1678"/>
      <c r="BJ128" s="1678"/>
    </row>
    <row r="129" spans="1:62" ht="17.25" customHeight="1" x14ac:dyDescent="0.25">
      <c r="A129" s="206"/>
      <c r="B129" s="117"/>
      <c r="C129" s="1625" t="s">
        <v>162</v>
      </c>
      <c r="D129" s="1641" t="s">
        <v>965</v>
      </c>
      <c r="E129" s="1641"/>
      <c r="F129" s="1625">
        <v>30</v>
      </c>
      <c r="G129" s="1709"/>
      <c r="H129" s="1067" t="s">
        <v>2020</v>
      </c>
      <c r="I129" s="1067" t="s">
        <v>64</v>
      </c>
      <c r="J129" s="1067"/>
      <c r="K129" s="1089"/>
      <c r="L129" s="1089"/>
      <c r="M129" s="1050"/>
      <c r="N129" s="1050"/>
      <c r="O129" s="1050"/>
      <c r="P129" s="1050"/>
      <c r="Q129" s="1050"/>
      <c r="R129" s="1050"/>
      <c r="S129" s="1089"/>
      <c r="T129" s="1089"/>
      <c r="U129" s="1089"/>
      <c r="V129" s="1089"/>
      <c r="W129" s="1089"/>
      <c r="X129" s="1089"/>
      <c r="Y129" s="1089"/>
      <c r="Z129" s="1089"/>
      <c r="AA129" s="1089"/>
      <c r="AB129" s="1089"/>
      <c r="AC129" s="1089"/>
      <c r="AD129" s="1089"/>
      <c r="AE129" s="1089">
        <v>15</v>
      </c>
      <c r="AF129" s="1089">
        <v>15</v>
      </c>
      <c r="AG129" s="1089"/>
      <c r="AH129" s="1089"/>
      <c r="AI129" s="1089"/>
      <c r="AJ129" s="1089"/>
      <c r="AK129" s="1681"/>
      <c r="AL129" s="1681"/>
      <c r="AM129" s="1089"/>
      <c r="AN129" s="1089"/>
      <c r="AO129" s="1089"/>
      <c r="AP129" s="1089"/>
      <c r="AQ129" s="1089"/>
      <c r="AR129" s="1089"/>
      <c r="AS129" s="1089"/>
      <c r="AT129" s="1089"/>
      <c r="AU129" s="1089"/>
      <c r="AV129" s="1089"/>
      <c r="AW129" s="1089"/>
      <c r="AX129" s="1089"/>
      <c r="AY129" s="1089"/>
      <c r="AZ129" s="1089"/>
      <c r="BA129" s="1089"/>
      <c r="BB129" s="1089"/>
      <c r="BC129" s="1089"/>
      <c r="BD129" s="1688"/>
      <c r="BE129" s="1703"/>
      <c r="BF129" s="1678"/>
      <c r="BG129" s="1678"/>
      <c r="BH129" s="1678"/>
      <c r="BI129" s="1678"/>
      <c r="BJ129" s="1678"/>
    </row>
    <row r="130" spans="1:62" ht="17.25" customHeight="1" x14ac:dyDescent="0.25">
      <c r="A130" s="206"/>
      <c r="B130" s="117"/>
      <c r="C130" s="1625" t="s">
        <v>119</v>
      </c>
      <c r="D130" s="1641" t="s">
        <v>966</v>
      </c>
      <c r="E130" s="1641"/>
      <c r="F130" s="1625">
        <v>30</v>
      </c>
      <c r="G130" s="1709"/>
      <c r="H130" s="1067" t="s">
        <v>2070</v>
      </c>
      <c r="I130" s="1067" t="s">
        <v>74</v>
      </c>
      <c r="J130" s="1067"/>
      <c r="K130" s="1089"/>
      <c r="L130" s="1089"/>
      <c r="M130" s="1089"/>
      <c r="N130" s="1089"/>
      <c r="O130" s="1089"/>
      <c r="P130" s="1089"/>
      <c r="Q130" s="1050"/>
      <c r="R130" s="1050"/>
      <c r="S130" s="1050"/>
      <c r="T130" s="1050"/>
      <c r="U130" s="1050"/>
      <c r="V130" s="1089"/>
      <c r="W130" s="1089"/>
      <c r="X130" s="1089"/>
      <c r="Y130" s="1089"/>
      <c r="Z130" s="1089"/>
      <c r="AA130" s="1089"/>
      <c r="AB130" s="1089"/>
      <c r="AC130" s="1089"/>
      <c r="AD130" s="1089"/>
      <c r="AE130" s="1089"/>
      <c r="AF130" s="1089"/>
      <c r="AG130" s="1089">
        <v>15</v>
      </c>
      <c r="AH130" s="1089">
        <v>15</v>
      </c>
      <c r="AI130" s="1089"/>
      <c r="AJ130" s="1089"/>
      <c r="AK130" s="1681"/>
      <c r="AL130" s="1681"/>
      <c r="AM130" s="1089"/>
      <c r="AN130" s="1089"/>
      <c r="AO130" s="1089"/>
      <c r="AP130" s="1089"/>
      <c r="AQ130" s="1089"/>
      <c r="AR130" s="1089"/>
      <c r="AS130" s="1089"/>
      <c r="AT130" s="1089"/>
      <c r="AU130" s="1089"/>
      <c r="AV130" s="1089"/>
      <c r="AW130" s="1089"/>
      <c r="AX130" s="1089"/>
      <c r="AY130" s="1089"/>
      <c r="AZ130" s="1089"/>
      <c r="BA130" s="1089"/>
      <c r="BB130" s="1089"/>
      <c r="BC130" s="1089"/>
      <c r="BD130" s="1688"/>
      <c r="BE130" s="1703"/>
      <c r="BF130" s="1678"/>
      <c r="BG130" s="1678"/>
      <c r="BH130" s="1678"/>
      <c r="BI130" s="1678"/>
      <c r="BJ130" s="1678"/>
    </row>
    <row r="131" spans="1:62" ht="17.25" customHeight="1" x14ac:dyDescent="0.25">
      <c r="A131" s="206"/>
      <c r="B131" s="117"/>
      <c r="C131" s="1625" t="s">
        <v>163</v>
      </c>
      <c r="D131" s="2186" t="s">
        <v>59</v>
      </c>
      <c r="E131" s="2186"/>
      <c r="F131" s="2183">
        <v>30</v>
      </c>
      <c r="G131" s="2185"/>
      <c r="H131" s="2182" t="s">
        <v>413</v>
      </c>
      <c r="I131" s="2182"/>
      <c r="J131" s="1067"/>
      <c r="K131" s="1089"/>
      <c r="L131" s="1089"/>
      <c r="M131" s="1089"/>
      <c r="N131" s="1089"/>
      <c r="O131" s="1089"/>
      <c r="P131" s="1089"/>
      <c r="Q131" s="1089"/>
      <c r="R131" s="1089"/>
      <c r="S131" s="1089"/>
      <c r="T131" s="1089"/>
      <c r="U131" s="1089"/>
      <c r="V131" s="1089"/>
      <c r="W131" s="1089"/>
      <c r="X131" s="1089"/>
      <c r="Y131" s="1089"/>
      <c r="Z131" s="1089"/>
      <c r="AA131" s="1089"/>
      <c r="AB131" s="1050"/>
      <c r="AC131" s="1050"/>
      <c r="AD131" s="1050"/>
      <c r="AE131" s="1050"/>
      <c r="AF131" s="1050"/>
      <c r="AG131" s="1050"/>
      <c r="AH131" s="1050"/>
      <c r="AI131" s="1050">
        <v>15</v>
      </c>
      <c r="AJ131" s="1089">
        <v>15</v>
      </c>
      <c r="AK131" s="1681"/>
      <c r="AL131" s="1681"/>
      <c r="AM131" s="1089"/>
      <c r="AN131" s="1089"/>
      <c r="AO131" s="1089"/>
      <c r="AP131" s="1089"/>
      <c r="AQ131" s="1089"/>
      <c r="AR131" s="1089"/>
      <c r="AS131" s="1089"/>
      <c r="AT131" s="1089"/>
      <c r="AU131" s="1089"/>
      <c r="AV131" s="1089"/>
      <c r="AW131" s="1089"/>
      <c r="AX131" s="1089"/>
      <c r="AY131" s="1089"/>
      <c r="AZ131" s="1089"/>
      <c r="BA131" s="1089"/>
      <c r="BB131" s="1089"/>
      <c r="BC131" s="1089"/>
      <c r="BD131" s="1688"/>
      <c r="BE131" s="1703"/>
      <c r="BF131" s="1678"/>
      <c r="BG131" s="1678"/>
      <c r="BH131" s="1678"/>
      <c r="BI131" s="1678"/>
      <c r="BJ131" s="1678"/>
    </row>
    <row r="132" spans="1:62" ht="17.25" customHeight="1" x14ac:dyDescent="0.2">
      <c r="A132" s="206"/>
      <c r="B132" s="117"/>
      <c r="C132" s="1643" t="s">
        <v>91</v>
      </c>
      <c r="D132" s="1652" t="s">
        <v>2082</v>
      </c>
      <c r="E132" s="1652"/>
      <c r="F132" s="1630">
        <v>60</v>
      </c>
      <c r="G132" s="1712"/>
      <c r="H132" s="1067" t="s">
        <v>2060</v>
      </c>
      <c r="I132" s="1048" t="s">
        <v>36</v>
      </c>
      <c r="J132" s="1048"/>
      <c r="K132" s="1089"/>
      <c r="L132" s="1089"/>
      <c r="M132" s="1089"/>
      <c r="N132" s="1089"/>
      <c r="O132" s="1089"/>
      <c r="P132" s="1089"/>
      <c r="Q132" s="1089"/>
      <c r="R132" s="1089"/>
      <c r="S132" s="1089"/>
      <c r="T132" s="1089"/>
      <c r="U132" s="1089"/>
      <c r="V132" s="1089"/>
      <c r="W132" s="1089"/>
      <c r="X132" s="1089"/>
      <c r="Y132" s="1089"/>
      <c r="Z132" s="1089"/>
      <c r="AA132" s="1089"/>
      <c r="AB132" s="1089"/>
      <c r="AC132" s="1089"/>
      <c r="AD132" s="1089"/>
      <c r="AE132" s="1089"/>
      <c r="AF132" s="1089"/>
      <c r="AG132" s="1089"/>
      <c r="AH132" s="1089"/>
      <c r="AI132" s="1089"/>
      <c r="AJ132" s="1089"/>
      <c r="AK132" s="1681"/>
      <c r="AL132" s="1681"/>
      <c r="AM132" s="1089"/>
      <c r="AN132" s="1089">
        <v>20</v>
      </c>
      <c r="AO132" s="1089">
        <v>20</v>
      </c>
      <c r="AP132" s="1089">
        <v>20</v>
      </c>
      <c r="AQ132" s="1117"/>
      <c r="AR132" s="1118"/>
      <c r="AS132" s="1118"/>
      <c r="AT132" s="1118"/>
      <c r="AU132" s="1118"/>
      <c r="AV132" s="1117"/>
      <c r="AW132" s="1049"/>
      <c r="AX132" s="1049"/>
      <c r="AY132" s="1049"/>
      <c r="AZ132" s="1089"/>
      <c r="BA132" s="1089"/>
      <c r="BB132" s="1117"/>
      <c r="BC132" s="1117"/>
      <c r="BD132" s="1691"/>
      <c r="BE132" s="1703"/>
      <c r="BF132" s="1678"/>
      <c r="BG132" s="1678"/>
      <c r="BH132" s="1678"/>
      <c r="BI132" s="1678"/>
      <c r="BJ132" s="1678"/>
    </row>
    <row r="133" spans="1:62" ht="17.25" customHeight="1" x14ac:dyDescent="0.2">
      <c r="A133" s="206"/>
      <c r="B133" s="117"/>
      <c r="C133" s="1625" t="s">
        <v>170</v>
      </c>
      <c r="D133" s="1641" t="s">
        <v>967</v>
      </c>
      <c r="E133" s="1641"/>
      <c r="F133" s="1664">
        <v>120</v>
      </c>
      <c r="G133" s="1720"/>
      <c r="H133" s="1067" t="s">
        <v>2075</v>
      </c>
      <c r="I133" s="1067" t="s">
        <v>48</v>
      </c>
      <c r="J133" s="1067"/>
      <c r="K133" s="1089"/>
      <c r="L133" s="1089"/>
      <c r="M133" s="1089"/>
      <c r="N133" s="1089"/>
      <c r="O133" s="1089"/>
      <c r="P133" s="1089"/>
      <c r="Q133" s="1089"/>
      <c r="R133" s="1089"/>
      <c r="S133" s="1089"/>
      <c r="T133" s="1089"/>
      <c r="U133" s="1089"/>
      <c r="V133" s="1089"/>
      <c r="W133" s="1089"/>
      <c r="X133" s="1089"/>
      <c r="Y133" s="1089"/>
      <c r="Z133" s="1089"/>
      <c r="AA133" s="1089"/>
      <c r="AB133" s="1089"/>
      <c r="AC133" s="1089"/>
      <c r="AD133" s="1089"/>
      <c r="AE133" s="1089"/>
      <c r="AF133" s="1089"/>
      <c r="AG133" s="1089"/>
      <c r="AH133" s="1089"/>
      <c r="AI133" s="1089"/>
      <c r="AJ133" s="1089"/>
      <c r="AK133" s="1681"/>
      <c r="AL133" s="1681"/>
      <c r="AM133" s="1089"/>
      <c r="AN133" s="1089"/>
      <c r="AO133" s="1089"/>
      <c r="AP133" s="1089"/>
      <c r="AQ133" s="1089">
        <v>20</v>
      </c>
      <c r="AR133" s="1089">
        <v>20</v>
      </c>
      <c r="AS133" s="1089">
        <v>20</v>
      </c>
      <c r="AT133" s="1089">
        <v>20</v>
      </c>
      <c r="AU133" s="1089">
        <v>20</v>
      </c>
      <c r="AV133" s="1089">
        <v>20</v>
      </c>
      <c r="AW133" s="1089"/>
      <c r="AX133" s="1089"/>
      <c r="AY133" s="1089"/>
      <c r="AZ133" s="1089"/>
      <c r="BA133" s="1089"/>
      <c r="BB133" s="1120"/>
      <c r="BC133" s="1120"/>
      <c r="BD133" s="1692"/>
      <c r="BE133" s="1704"/>
      <c r="BF133" s="1697"/>
      <c r="BG133" s="1697"/>
      <c r="BH133" s="1678"/>
      <c r="BI133" s="1678"/>
      <c r="BJ133" s="1678"/>
    </row>
    <row r="134" spans="1:62" ht="17.25" customHeight="1" x14ac:dyDescent="0.2">
      <c r="A134" s="206"/>
      <c r="B134" s="117"/>
      <c r="C134" s="1625" t="s">
        <v>171</v>
      </c>
      <c r="D134" s="1641" t="s">
        <v>940</v>
      </c>
      <c r="E134" s="1641"/>
      <c r="F134" s="1664">
        <v>150</v>
      </c>
      <c r="G134" s="1720"/>
      <c r="H134" s="1067" t="s">
        <v>2070</v>
      </c>
      <c r="I134" s="1067" t="s">
        <v>74</v>
      </c>
      <c r="J134" s="1067"/>
      <c r="K134" s="1089"/>
      <c r="L134" s="1089"/>
      <c r="M134" s="1089"/>
      <c r="N134" s="1089"/>
      <c r="O134" s="1089"/>
      <c r="P134" s="1089"/>
      <c r="Q134" s="1089"/>
      <c r="R134" s="1089"/>
      <c r="S134" s="1089"/>
      <c r="T134" s="1089"/>
      <c r="U134" s="1089"/>
      <c r="V134" s="1089"/>
      <c r="W134" s="1089"/>
      <c r="X134" s="1089"/>
      <c r="Y134" s="1089"/>
      <c r="Z134" s="1089"/>
      <c r="AA134" s="1089"/>
      <c r="AB134" s="1089"/>
      <c r="AC134" s="1089"/>
      <c r="AD134" s="1089"/>
      <c r="AE134" s="1089"/>
      <c r="AF134" s="1089"/>
      <c r="AG134" s="1089"/>
      <c r="AH134" s="1089"/>
      <c r="AI134" s="1089"/>
      <c r="AJ134" s="1089"/>
      <c r="AK134" s="1681"/>
      <c r="AL134" s="1681"/>
      <c r="AM134" s="1089"/>
      <c r="AN134" s="1089"/>
      <c r="AO134" s="1089"/>
      <c r="AP134" s="1089"/>
      <c r="AQ134" s="1089"/>
      <c r="AR134" s="1089"/>
      <c r="AS134" s="1089"/>
      <c r="AT134" s="1089"/>
      <c r="AU134" s="1089"/>
      <c r="AV134" s="1089"/>
      <c r="AW134" s="1089">
        <v>24</v>
      </c>
      <c r="AX134" s="1089">
        <v>24</v>
      </c>
      <c r="AY134" s="1089">
        <v>24</v>
      </c>
      <c r="AZ134" s="1089">
        <v>24</v>
      </c>
      <c r="BA134" s="1089">
        <v>30</v>
      </c>
      <c r="BB134" s="1089"/>
      <c r="BC134" s="1089"/>
      <c r="BD134" s="1688"/>
      <c r="BE134" s="1703"/>
      <c r="BF134" s="1678"/>
      <c r="BG134" s="1678"/>
      <c r="BH134" s="1678"/>
      <c r="BI134" s="1678"/>
      <c r="BJ134" s="1678"/>
    </row>
    <row r="135" spans="1:62" ht="17.25" customHeight="1" x14ac:dyDescent="0.2">
      <c r="A135" s="206"/>
      <c r="B135" s="117"/>
      <c r="C135" s="1625" t="s">
        <v>172</v>
      </c>
      <c r="D135" s="1641" t="s">
        <v>934</v>
      </c>
      <c r="E135" s="1641"/>
      <c r="F135" s="1664">
        <v>60</v>
      </c>
      <c r="G135" s="1720"/>
      <c r="H135" s="1067" t="s">
        <v>2056</v>
      </c>
      <c r="I135" s="1067"/>
      <c r="J135" s="1067"/>
      <c r="K135" s="1089"/>
      <c r="L135" s="1089"/>
      <c r="M135" s="1089"/>
      <c r="N135" s="1089"/>
      <c r="O135" s="1089"/>
      <c r="P135" s="1089"/>
      <c r="Q135" s="1089"/>
      <c r="R135" s="1089"/>
      <c r="S135" s="1089"/>
      <c r="T135" s="1089"/>
      <c r="U135" s="1089"/>
      <c r="V135" s="1089"/>
      <c r="W135" s="1089"/>
      <c r="X135" s="1089"/>
      <c r="Y135" s="1089"/>
      <c r="Z135" s="1089"/>
      <c r="AA135" s="1089"/>
      <c r="AB135" s="1089"/>
      <c r="AC135" s="1089"/>
      <c r="AD135" s="1089"/>
      <c r="AE135" s="1089"/>
      <c r="AF135" s="1089"/>
      <c r="AG135" s="1089"/>
      <c r="AH135" s="1089"/>
      <c r="AI135" s="1089"/>
      <c r="AJ135" s="1089"/>
      <c r="AK135" s="1681"/>
      <c r="AL135" s="1681"/>
      <c r="AM135" s="1089"/>
      <c r="AN135" s="1102"/>
      <c r="AO135" s="1070"/>
      <c r="AP135" s="1071"/>
      <c r="AQ135" s="1070"/>
      <c r="AR135" s="1070"/>
      <c r="AS135" s="1070"/>
      <c r="AT135" s="1070"/>
      <c r="AU135" s="1070"/>
      <c r="AV135" s="1071"/>
      <c r="AW135" s="1071"/>
      <c r="AX135" s="1070"/>
      <c r="AY135" s="1070"/>
      <c r="AZ135" s="1068"/>
      <c r="BA135" s="1068"/>
      <c r="BB135" s="1068">
        <v>24</v>
      </c>
      <c r="BC135" s="1068">
        <v>24</v>
      </c>
      <c r="BD135" s="1693">
        <v>12</v>
      </c>
      <c r="BE135" s="1704"/>
      <c r="BF135" s="1698"/>
      <c r="BG135" s="1696"/>
      <c r="BH135" s="1678"/>
      <c r="BI135" s="1678"/>
      <c r="BJ135" s="1678"/>
    </row>
    <row r="136" spans="1:62" ht="17.25" customHeight="1" x14ac:dyDescent="0.25">
      <c r="A136" s="206"/>
      <c r="B136" s="117"/>
      <c r="C136" s="1625" t="s">
        <v>293</v>
      </c>
      <c r="D136" s="1641" t="s">
        <v>932</v>
      </c>
      <c r="E136" s="1641"/>
      <c r="F136" s="1649">
        <v>60</v>
      </c>
      <c r="G136" s="1716"/>
      <c r="H136" s="1067" t="s">
        <v>2039</v>
      </c>
      <c r="I136" s="1067" t="s">
        <v>41</v>
      </c>
      <c r="J136" s="1067"/>
      <c r="K136" s="1089"/>
      <c r="L136" s="1089"/>
      <c r="M136" s="1089"/>
      <c r="N136" s="1089"/>
      <c r="O136" s="1089"/>
      <c r="P136" s="1089"/>
      <c r="Q136" s="1089"/>
      <c r="R136" s="1089"/>
      <c r="S136" s="1089"/>
      <c r="T136" s="1089"/>
      <c r="U136" s="1089"/>
      <c r="V136" s="1089"/>
      <c r="W136" s="1089"/>
      <c r="X136" s="1089"/>
      <c r="Y136" s="1089"/>
      <c r="Z136" s="1089"/>
      <c r="AA136" s="1089"/>
      <c r="AB136" s="1089"/>
      <c r="AC136" s="1089"/>
      <c r="AD136" s="1050"/>
      <c r="AE136" s="1050"/>
      <c r="AF136" s="1050"/>
      <c r="AG136" s="1050"/>
      <c r="AH136" s="1089"/>
      <c r="AI136" s="1089"/>
      <c r="AJ136" s="1089"/>
      <c r="AK136" s="1681"/>
      <c r="AL136" s="1681"/>
      <c r="AM136" s="1089"/>
      <c r="AN136" s="1089"/>
      <c r="AO136" s="1089"/>
      <c r="AP136" s="1089"/>
      <c r="AQ136" s="1089"/>
      <c r="AR136" s="1089"/>
      <c r="AS136" s="1089"/>
      <c r="AT136" s="1089"/>
      <c r="AU136" s="1089"/>
      <c r="AV136" s="1089"/>
      <c r="AW136" s="1102"/>
      <c r="AX136" s="1102"/>
      <c r="AY136" s="1102"/>
      <c r="AZ136" s="1102"/>
      <c r="BA136" s="1120"/>
      <c r="BB136" s="1089"/>
      <c r="BC136" s="1089"/>
      <c r="BD136" s="1688">
        <v>12</v>
      </c>
      <c r="BE136" s="1703">
        <v>24</v>
      </c>
      <c r="BF136" s="1678"/>
      <c r="BG136" s="1678"/>
      <c r="BH136" s="1678"/>
      <c r="BI136" s="1678"/>
      <c r="BJ136" s="1678"/>
    </row>
    <row r="137" spans="1:62" ht="17.25" customHeight="1" x14ac:dyDescent="0.2">
      <c r="A137" s="206"/>
      <c r="B137" s="117"/>
      <c r="C137" s="1643" t="s">
        <v>133</v>
      </c>
      <c r="D137" s="1652" t="s">
        <v>925</v>
      </c>
      <c r="E137" s="1652"/>
      <c r="F137" s="1650">
        <v>120</v>
      </c>
      <c r="G137" s="1717"/>
      <c r="H137" s="1067" t="s">
        <v>2020</v>
      </c>
      <c r="I137" s="1067" t="s">
        <v>64</v>
      </c>
      <c r="J137" s="1067"/>
      <c r="K137" s="1089"/>
      <c r="L137" s="1089"/>
      <c r="M137" s="1089"/>
      <c r="N137" s="1089"/>
      <c r="O137" s="1089"/>
      <c r="P137" s="1089"/>
      <c r="Q137" s="1089"/>
      <c r="R137" s="1089"/>
      <c r="S137" s="1089"/>
      <c r="T137" s="1089"/>
      <c r="U137" s="1089"/>
      <c r="V137" s="1089"/>
      <c r="W137" s="1089"/>
      <c r="X137" s="1089"/>
      <c r="Y137" s="1089">
        <v>12</v>
      </c>
      <c r="Z137" s="1089">
        <v>12</v>
      </c>
      <c r="AA137" s="1089"/>
      <c r="AB137" s="1089"/>
      <c r="AC137" s="1089"/>
      <c r="AD137" s="1089"/>
      <c r="AE137" s="1089">
        <v>12</v>
      </c>
      <c r="AF137" s="1089">
        <v>12</v>
      </c>
      <c r="AG137" s="1089">
        <v>12</v>
      </c>
      <c r="AH137" s="1089">
        <v>12</v>
      </c>
      <c r="AI137" s="1089">
        <v>12</v>
      </c>
      <c r="AJ137" s="1089">
        <v>12</v>
      </c>
      <c r="AK137" s="1681"/>
      <c r="AL137" s="1681"/>
      <c r="AM137" s="1089"/>
      <c r="AN137" s="1089">
        <v>12</v>
      </c>
      <c r="AO137" s="1089">
        <v>12</v>
      </c>
      <c r="AP137" s="1089"/>
      <c r="AQ137" s="1089"/>
      <c r="AR137" s="1089"/>
      <c r="AS137" s="1089"/>
      <c r="AT137" s="1089"/>
      <c r="AU137" s="1089"/>
      <c r="AV137" s="1089"/>
      <c r="AW137" s="1089"/>
      <c r="AX137" s="1089"/>
      <c r="AY137" s="1089"/>
      <c r="AZ137" s="1089"/>
      <c r="BA137" s="1089"/>
      <c r="BB137" s="1089"/>
      <c r="BC137" s="1089"/>
      <c r="BD137" s="1688"/>
      <c r="BE137" s="1703"/>
      <c r="BF137" s="1678"/>
      <c r="BG137" s="1678"/>
      <c r="BH137" s="1678"/>
      <c r="BI137" s="1678"/>
      <c r="BJ137" s="1678"/>
    </row>
    <row r="138" spans="1:62" s="1088" customFormat="1" ht="17.25" customHeight="1" x14ac:dyDescent="0.25">
      <c r="A138" s="263"/>
      <c r="B138" s="1059" t="s">
        <v>2083</v>
      </c>
      <c r="C138" s="1653"/>
      <c r="D138" s="1654" t="s">
        <v>843</v>
      </c>
      <c r="E138" s="1654"/>
      <c r="F138" s="1645">
        <f t="shared" ref="F138:AM138" si="13">SUM(F120:F137)</f>
        <v>1035</v>
      </c>
      <c r="G138" s="1645"/>
      <c r="H138" s="1087">
        <f t="shared" si="13"/>
        <v>0</v>
      </c>
      <c r="I138" s="1087">
        <f t="shared" si="13"/>
        <v>0</v>
      </c>
      <c r="J138" s="1087"/>
      <c r="K138" s="1087">
        <f t="shared" si="13"/>
        <v>15</v>
      </c>
      <c r="L138" s="1087">
        <f t="shared" si="13"/>
        <v>19</v>
      </c>
      <c r="M138" s="1087">
        <f t="shared" si="13"/>
        <v>19</v>
      </c>
      <c r="N138" s="1087">
        <f t="shared" si="13"/>
        <v>19</v>
      </c>
      <c r="O138" s="1087">
        <f t="shared" si="13"/>
        <v>19</v>
      </c>
      <c r="P138" s="1087">
        <f t="shared" si="13"/>
        <v>24</v>
      </c>
      <c r="Q138" s="1087">
        <f t="shared" si="13"/>
        <v>24</v>
      </c>
      <c r="R138" s="1087">
        <f t="shared" si="13"/>
        <v>9</v>
      </c>
      <c r="S138" s="1087">
        <f t="shared" si="13"/>
        <v>4</v>
      </c>
      <c r="T138" s="1087">
        <f t="shared" si="13"/>
        <v>4</v>
      </c>
      <c r="U138" s="1087">
        <f t="shared" si="13"/>
        <v>4</v>
      </c>
      <c r="V138" s="1087">
        <f t="shared" si="13"/>
        <v>12</v>
      </c>
      <c r="W138" s="1087">
        <f t="shared" si="13"/>
        <v>12</v>
      </c>
      <c r="X138" s="1087">
        <f t="shared" si="13"/>
        <v>12</v>
      </c>
      <c r="Y138" s="1087">
        <f t="shared" si="13"/>
        <v>34</v>
      </c>
      <c r="Z138" s="1087">
        <f t="shared" si="13"/>
        <v>44</v>
      </c>
      <c r="AA138" s="1087">
        <f t="shared" si="13"/>
        <v>29</v>
      </c>
      <c r="AB138" s="1087">
        <f t="shared" si="13"/>
        <v>29</v>
      </c>
      <c r="AC138" s="1087">
        <f t="shared" si="13"/>
        <v>24</v>
      </c>
      <c r="AD138" s="1087">
        <f t="shared" si="13"/>
        <v>29</v>
      </c>
      <c r="AE138" s="1087">
        <f t="shared" si="13"/>
        <v>31</v>
      </c>
      <c r="AF138" s="1087">
        <f t="shared" si="13"/>
        <v>31</v>
      </c>
      <c r="AG138" s="1087">
        <f t="shared" si="13"/>
        <v>31</v>
      </c>
      <c r="AH138" s="1087">
        <f t="shared" si="13"/>
        <v>29</v>
      </c>
      <c r="AI138" s="1087">
        <f t="shared" si="13"/>
        <v>27</v>
      </c>
      <c r="AJ138" s="1087">
        <f t="shared" si="13"/>
        <v>27</v>
      </c>
      <c r="AK138" s="1087">
        <f t="shared" si="13"/>
        <v>0</v>
      </c>
      <c r="AL138" s="1087">
        <f t="shared" si="13"/>
        <v>0</v>
      </c>
      <c r="AM138" s="1138">
        <f t="shared" si="13"/>
        <v>0</v>
      </c>
      <c r="AN138" s="1087">
        <f t="shared" ref="AN138:BE138" si="14">SUM(AN120:AN137)</f>
        <v>32</v>
      </c>
      <c r="AO138" s="1087">
        <f t="shared" si="14"/>
        <v>32</v>
      </c>
      <c r="AP138" s="1087">
        <f t="shared" si="14"/>
        <v>20</v>
      </c>
      <c r="AQ138" s="1087">
        <f t="shared" si="14"/>
        <v>20</v>
      </c>
      <c r="AR138" s="1087">
        <f t="shared" si="14"/>
        <v>20</v>
      </c>
      <c r="AS138" s="1087">
        <f t="shared" si="14"/>
        <v>20</v>
      </c>
      <c r="AT138" s="1087">
        <f t="shared" si="14"/>
        <v>20</v>
      </c>
      <c r="AU138" s="1087">
        <f t="shared" si="14"/>
        <v>20</v>
      </c>
      <c r="AV138" s="1087">
        <f t="shared" si="14"/>
        <v>20</v>
      </c>
      <c r="AW138" s="1087">
        <f t="shared" si="14"/>
        <v>24</v>
      </c>
      <c r="AX138" s="1087">
        <f t="shared" si="14"/>
        <v>24</v>
      </c>
      <c r="AY138" s="1087">
        <f t="shared" si="14"/>
        <v>24</v>
      </c>
      <c r="AZ138" s="1087">
        <f t="shared" si="14"/>
        <v>24</v>
      </c>
      <c r="BA138" s="1087">
        <f t="shared" si="14"/>
        <v>30</v>
      </c>
      <c r="BB138" s="1087">
        <f t="shared" si="14"/>
        <v>24</v>
      </c>
      <c r="BC138" s="1087">
        <f t="shared" si="14"/>
        <v>24</v>
      </c>
      <c r="BD138" s="1676">
        <f t="shared" si="14"/>
        <v>24</v>
      </c>
      <c r="BE138" s="1702">
        <f t="shared" si="14"/>
        <v>24</v>
      </c>
      <c r="BF138" s="1695"/>
      <c r="BG138" s="1695"/>
      <c r="BH138" s="1695"/>
      <c r="BI138" s="1695"/>
      <c r="BJ138" s="1695"/>
    </row>
    <row r="139" spans="1:62" ht="17.25" customHeight="1" x14ac:dyDescent="0.2">
      <c r="A139" s="206"/>
      <c r="B139" s="715" t="s">
        <v>2084</v>
      </c>
      <c r="C139" s="1667" t="s">
        <v>153</v>
      </c>
      <c r="D139" s="1666" t="s">
        <v>148</v>
      </c>
      <c r="E139" s="1666"/>
      <c r="F139" s="1667">
        <v>75</v>
      </c>
      <c r="G139" s="1721"/>
      <c r="H139" s="1067" t="s">
        <v>413</v>
      </c>
      <c r="I139" s="1067"/>
      <c r="J139" s="1067"/>
      <c r="K139" s="1089"/>
      <c r="L139" s="1089"/>
      <c r="M139" s="1089"/>
      <c r="N139" s="1089"/>
      <c r="O139" s="1089"/>
      <c r="P139" s="1089"/>
      <c r="Q139" s="1089"/>
      <c r="R139" s="1089"/>
      <c r="S139" s="1089"/>
      <c r="T139" s="1089"/>
      <c r="U139" s="1089"/>
      <c r="V139" s="1089"/>
      <c r="W139" s="1089"/>
      <c r="X139" s="1089"/>
      <c r="Y139" s="1089"/>
      <c r="Z139" s="1089"/>
      <c r="AA139" s="1089"/>
      <c r="AB139" s="1089"/>
      <c r="AC139" s="1089"/>
      <c r="AD139" s="1089"/>
      <c r="AE139" s="1089"/>
      <c r="AF139" s="1089"/>
      <c r="AG139" s="1089"/>
      <c r="AH139" s="1089"/>
      <c r="AI139" s="1089"/>
      <c r="AJ139" s="1089"/>
      <c r="AK139" s="1681"/>
      <c r="AL139" s="1681"/>
      <c r="AM139" s="1089"/>
      <c r="AN139" s="1089"/>
      <c r="AO139" s="1089"/>
      <c r="AP139" s="1089"/>
      <c r="AQ139" s="1089"/>
      <c r="AR139" s="1089"/>
      <c r="AS139" s="1089"/>
      <c r="AT139" s="1089"/>
      <c r="AU139" s="1089"/>
      <c r="AV139" s="1089"/>
      <c r="AW139" s="1089"/>
      <c r="AX139" s="1089"/>
      <c r="AY139" s="1089"/>
      <c r="AZ139" s="1089"/>
      <c r="BA139" s="1089"/>
      <c r="BB139" s="1089"/>
      <c r="BC139" s="1089"/>
      <c r="BD139" s="1688"/>
      <c r="BE139" s="1703"/>
      <c r="BF139" s="1678"/>
      <c r="BG139" s="1678"/>
      <c r="BH139" s="1678"/>
      <c r="BI139" s="1678"/>
      <c r="BJ139" s="1678"/>
    </row>
    <row r="140" spans="1:62" ht="17.25" customHeight="1" x14ac:dyDescent="0.2">
      <c r="A140" s="206">
        <v>14</v>
      </c>
      <c r="B140" s="117"/>
      <c r="C140" s="1667" t="s">
        <v>154</v>
      </c>
      <c r="D140" s="1666" t="s">
        <v>136</v>
      </c>
      <c r="E140" s="1666"/>
      <c r="F140" s="1667">
        <v>30</v>
      </c>
      <c r="G140" s="1721"/>
      <c r="H140" s="1067" t="s">
        <v>413</v>
      </c>
      <c r="I140" s="1067"/>
      <c r="J140" s="1067"/>
      <c r="K140" s="1089"/>
      <c r="L140" s="1089"/>
      <c r="M140" s="1089"/>
      <c r="N140" s="1089"/>
      <c r="O140" s="1089"/>
      <c r="P140" s="1089"/>
      <c r="Q140" s="1089"/>
      <c r="R140" s="1089"/>
      <c r="S140" s="1089"/>
      <c r="T140" s="1089"/>
      <c r="U140" s="1089"/>
      <c r="V140" s="1089"/>
      <c r="W140" s="1089"/>
      <c r="X140" s="1089"/>
      <c r="Y140" s="1089"/>
      <c r="Z140" s="1089"/>
      <c r="AA140" s="1089"/>
      <c r="AB140" s="1089"/>
      <c r="AC140" s="1089"/>
      <c r="AD140" s="1089"/>
      <c r="AE140" s="1089"/>
      <c r="AF140" s="1089"/>
      <c r="AG140" s="1089"/>
      <c r="AH140" s="1089"/>
      <c r="AI140" s="1089"/>
      <c r="AJ140" s="1089"/>
      <c r="AK140" s="1681"/>
      <c r="AL140" s="1681"/>
      <c r="AM140" s="1089"/>
      <c r="AN140" s="1089"/>
      <c r="AO140" s="1089"/>
      <c r="AP140" s="1089"/>
      <c r="AQ140" s="1089"/>
      <c r="AR140" s="1089"/>
      <c r="AS140" s="1089"/>
      <c r="AT140" s="1089"/>
      <c r="AU140" s="1089"/>
      <c r="AV140" s="1089"/>
      <c r="AW140" s="1089"/>
      <c r="AX140" s="1089"/>
      <c r="AY140" s="1089"/>
      <c r="AZ140" s="1089"/>
      <c r="BA140" s="1089"/>
      <c r="BB140" s="1089"/>
      <c r="BC140" s="1089"/>
      <c r="BD140" s="1688"/>
      <c r="BE140" s="1703"/>
      <c r="BF140" s="1678"/>
      <c r="BG140" s="1678"/>
      <c r="BH140" s="1678"/>
      <c r="BI140" s="1678"/>
      <c r="BJ140" s="1678"/>
    </row>
    <row r="141" spans="1:62" ht="17.25" customHeight="1" x14ac:dyDescent="0.2">
      <c r="A141" s="206"/>
      <c r="B141" s="117"/>
      <c r="C141" s="1667" t="s">
        <v>155</v>
      </c>
      <c r="D141" s="1666" t="s">
        <v>149</v>
      </c>
      <c r="E141" s="1666"/>
      <c r="F141" s="1667">
        <v>60</v>
      </c>
      <c r="G141" s="1721"/>
      <c r="H141" s="1067" t="s">
        <v>413</v>
      </c>
      <c r="I141" s="1067"/>
      <c r="J141" s="1067"/>
      <c r="K141" s="1089"/>
      <c r="L141" s="1089"/>
      <c r="M141" s="1089"/>
      <c r="N141" s="1089"/>
      <c r="O141" s="1089"/>
      <c r="P141" s="1089"/>
      <c r="Q141" s="1089"/>
      <c r="R141" s="1089"/>
      <c r="S141" s="1089"/>
      <c r="T141" s="1089"/>
      <c r="U141" s="1089"/>
      <c r="V141" s="1089"/>
      <c r="W141" s="1089"/>
      <c r="X141" s="1089"/>
      <c r="Y141" s="1089"/>
      <c r="Z141" s="1089"/>
      <c r="AA141" s="1089"/>
      <c r="AB141" s="1089"/>
      <c r="AC141" s="1089"/>
      <c r="AD141" s="1089"/>
      <c r="AE141" s="1089"/>
      <c r="AF141" s="1089"/>
      <c r="AG141" s="1089"/>
      <c r="AH141" s="1089"/>
      <c r="AI141" s="1089"/>
      <c r="AJ141" s="1089"/>
      <c r="AK141" s="1681"/>
      <c r="AL141" s="1681"/>
      <c r="AM141" s="1089"/>
      <c r="AN141" s="1089"/>
      <c r="AO141" s="1089"/>
      <c r="AP141" s="1089"/>
      <c r="AQ141" s="1089"/>
      <c r="AR141" s="1089"/>
      <c r="AS141" s="1089"/>
      <c r="AT141" s="1089"/>
      <c r="AU141" s="1089"/>
      <c r="AV141" s="1089"/>
      <c r="AW141" s="1089"/>
      <c r="AX141" s="1089"/>
      <c r="AY141" s="1089"/>
      <c r="AZ141" s="1089"/>
      <c r="BA141" s="1089"/>
      <c r="BB141" s="1089"/>
      <c r="BC141" s="1089"/>
      <c r="BD141" s="1688"/>
      <c r="BE141" s="1703"/>
      <c r="BF141" s="1678"/>
      <c r="BG141" s="1678"/>
      <c r="BH141" s="1678"/>
      <c r="BI141" s="1678"/>
      <c r="BJ141" s="1678"/>
    </row>
    <row r="142" spans="1:62" ht="17.25" customHeight="1" x14ac:dyDescent="0.2">
      <c r="A142" s="206"/>
      <c r="B142" s="117"/>
      <c r="C142" s="1667" t="s">
        <v>156</v>
      </c>
      <c r="D142" s="1666" t="s">
        <v>150</v>
      </c>
      <c r="E142" s="1666"/>
      <c r="F142" s="1667">
        <v>75</v>
      </c>
      <c r="G142" s="1721"/>
      <c r="H142" s="1067" t="s">
        <v>413</v>
      </c>
      <c r="I142" s="1067"/>
      <c r="J142" s="1067"/>
      <c r="K142" s="1089"/>
      <c r="L142" s="1089"/>
      <c r="M142" s="1089"/>
      <c r="N142" s="1089"/>
      <c r="O142" s="1089"/>
      <c r="P142" s="1089"/>
      <c r="Q142" s="1089"/>
      <c r="R142" s="1089"/>
      <c r="S142" s="1089"/>
      <c r="T142" s="1089"/>
      <c r="U142" s="1089"/>
      <c r="V142" s="1089"/>
      <c r="W142" s="1089"/>
      <c r="X142" s="1089"/>
      <c r="Y142" s="1089"/>
      <c r="Z142" s="1089"/>
      <c r="AA142" s="1089"/>
      <c r="AB142" s="1089"/>
      <c r="AC142" s="1089"/>
      <c r="AD142" s="1089"/>
      <c r="AE142" s="1089"/>
      <c r="AF142" s="1089"/>
      <c r="AG142" s="1089"/>
      <c r="AH142" s="1089"/>
      <c r="AI142" s="1089"/>
      <c r="AJ142" s="1089"/>
      <c r="AK142" s="1681"/>
      <c r="AL142" s="1681"/>
      <c r="AM142" s="1089"/>
      <c r="AN142" s="1089"/>
      <c r="AO142" s="1089"/>
      <c r="AP142" s="1089"/>
      <c r="AQ142" s="1089"/>
      <c r="AR142" s="1089"/>
      <c r="AS142" s="1089"/>
      <c r="AT142" s="1089"/>
      <c r="AU142" s="1089"/>
      <c r="AV142" s="1089"/>
      <c r="AW142" s="1089"/>
      <c r="AX142" s="1089"/>
      <c r="AY142" s="1089"/>
      <c r="AZ142" s="1089"/>
      <c r="BA142" s="1089"/>
      <c r="BB142" s="1089"/>
      <c r="BC142" s="1089"/>
      <c r="BD142" s="1688"/>
      <c r="BE142" s="1703"/>
      <c r="BF142" s="1678"/>
      <c r="BG142" s="1678"/>
      <c r="BH142" s="1678"/>
      <c r="BI142" s="1678"/>
      <c r="BJ142" s="1678"/>
    </row>
    <row r="143" spans="1:62" ht="17.25" customHeight="1" x14ac:dyDescent="0.2">
      <c r="A143" s="206"/>
      <c r="B143" s="117"/>
      <c r="C143" s="1667" t="s">
        <v>157</v>
      </c>
      <c r="D143" s="1666" t="s">
        <v>124</v>
      </c>
      <c r="E143" s="1666"/>
      <c r="F143" s="1667">
        <v>75</v>
      </c>
      <c r="G143" s="1721"/>
      <c r="H143" s="1067" t="s">
        <v>369</v>
      </c>
      <c r="I143" s="1067"/>
      <c r="J143" s="1067"/>
      <c r="K143" s="1089"/>
      <c r="L143" s="1089"/>
      <c r="M143" s="1089"/>
      <c r="N143" s="1089"/>
      <c r="O143" s="1089"/>
      <c r="P143" s="1089"/>
      <c r="Q143" s="1089"/>
      <c r="R143" s="1089"/>
      <c r="S143" s="1089"/>
      <c r="T143" s="1089"/>
      <c r="U143" s="1089"/>
      <c r="V143" s="1089"/>
      <c r="W143" s="1089"/>
      <c r="X143" s="1089"/>
      <c r="Y143" s="1089"/>
      <c r="Z143" s="1089"/>
      <c r="AA143" s="1089"/>
      <c r="AB143" s="1089"/>
      <c r="AC143" s="1089"/>
      <c r="AD143" s="1089"/>
      <c r="AE143" s="1089"/>
      <c r="AF143" s="1089"/>
      <c r="AG143" s="1089"/>
      <c r="AH143" s="1089"/>
      <c r="AI143" s="1089"/>
      <c r="AJ143" s="1089"/>
      <c r="AK143" s="1681"/>
      <c r="AL143" s="1681"/>
      <c r="AM143" s="1089"/>
      <c r="AN143" s="1089"/>
      <c r="AO143" s="1089"/>
      <c r="AP143" s="1089"/>
      <c r="AQ143" s="1089"/>
      <c r="AR143" s="1089"/>
      <c r="AS143" s="1089"/>
      <c r="AT143" s="1089"/>
      <c r="AU143" s="1089"/>
      <c r="AV143" s="1089"/>
      <c r="AW143" s="1089"/>
      <c r="AX143" s="1089"/>
      <c r="AY143" s="1089"/>
      <c r="AZ143" s="1089"/>
      <c r="BA143" s="1089"/>
      <c r="BB143" s="1089"/>
      <c r="BC143" s="1089"/>
      <c r="BD143" s="1688"/>
      <c r="BE143" s="1703"/>
      <c r="BF143" s="1678"/>
      <c r="BG143" s="1678"/>
      <c r="BH143" s="1678"/>
      <c r="BI143" s="1678"/>
      <c r="BJ143" s="1678"/>
    </row>
    <row r="144" spans="1:62" ht="17.25" customHeight="1" x14ac:dyDescent="0.2">
      <c r="A144" s="206"/>
      <c r="B144" s="117"/>
      <c r="C144" s="1667" t="s">
        <v>158</v>
      </c>
      <c r="D144" s="1666" t="s">
        <v>977</v>
      </c>
      <c r="E144" s="1666"/>
      <c r="F144" s="1667">
        <v>120</v>
      </c>
      <c r="G144" s="1721"/>
      <c r="H144" s="1067" t="s">
        <v>369</v>
      </c>
      <c r="I144" s="1067"/>
      <c r="J144" s="1067"/>
      <c r="K144" s="1089"/>
      <c r="L144" s="1089"/>
      <c r="M144" s="1089"/>
      <c r="N144" s="1089"/>
      <c r="O144" s="1089"/>
      <c r="P144" s="1089"/>
      <c r="Q144" s="1089"/>
      <c r="R144" s="1089"/>
      <c r="S144" s="1089"/>
      <c r="T144" s="1089"/>
      <c r="U144" s="1089"/>
      <c r="V144" s="1089"/>
      <c r="W144" s="1089"/>
      <c r="X144" s="1089"/>
      <c r="Y144" s="1089"/>
      <c r="Z144" s="1089"/>
      <c r="AA144" s="1089"/>
      <c r="AB144" s="1089"/>
      <c r="AC144" s="1089"/>
      <c r="AD144" s="1089"/>
      <c r="AE144" s="1089"/>
      <c r="AF144" s="1089"/>
      <c r="AG144" s="1089"/>
      <c r="AH144" s="1089"/>
      <c r="AI144" s="1089"/>
      <c r="AJ144" s="1089"/>
      <c r="AK144" s="1681"/>
      <c r="AL144" s="1681"/>
      <c r="AM144" s="1089"/>
      <c r="AN144" s="1089"/>
      <c r="AO144" s="1089"/>
      <c r="AP144" s="1089"/>
      <c r="AQ144" s="1089"/>
      <c r="AR144" s="1089"/>
      <c r="AS144" s="1089"/>
      <c r="AT144" s="1089"/>
      <c r="AU144" s="1089"/>
      <c r="AV144" s="1089"/>
      <c r="AW144" s="1089"/>
      <c r="AX144" s="1089"/>
      <c r="AY144" s="1089"/>
      <c r="AZ144" s="1089"/>
      <c r="BA144" s="1089"/>
      <c r="BB144" s="1089"/>
      <c r="BC144" s="1089"/>
      <c r="BD144" s="1688"/>
      <c r="BE144" s="1703"/>
      <c r="BF144" s="1678"/>
      <c r="BG144" s="1678"/>
      <c r="BH144" s="1678"/>
      <c r="BI144" s="1678"/>
      <c r="BJ144" s="1678"/>
    </row>
    <row r="145" spans="1:62" ht="17.25" customHeight="1" x14ac:dyDescent="0.25">
      <c r="A145" s="206"/>
      <c r="B145" s="117"/>
      <c r="C145" s="1667" t="s">
        <v>159</v>
      </c>
      <c r="D145" s="1665" t="s">
        <v>955</v>
      </c>
      <c r="E145" s="1665"/>
      <c r="F145" s="1667">
        <v>30</v>
      </c>
      <c r="G145" s="1721"/>
      <c r="H145" s="1067" t="s">
        <v>2057</v>
      </c>
      <c r="I145" s="1067" t="s">
        <v>99</v>
      </c>
      <c r="J145" s="1067"/>
      <c r="K145" s="1089"/>
      <c r="L145" s="1089"/>
      <c r="M145" s="1089"/>
      <c r="N145" s="1089"/>
      <c r="O145" s="1089"/>
      <c r="P145" s="1089"/>
      <c r="Q145" s="1089"/>
      <c r="R145" s="1089"/>
      <c r="S145" s="1089"/>
      <c r="T145" s="1089"/>
      <c r="U145" s="1089"/>
      <c r="V145" s="1089"/>
      <c r="W145" s="1089"/>
      <c r="X145" s="1089"/>
      <c r="Y145" s="1089"/>
      <c r="Z145" s="1089"/>
      <c r="AA145" s="1089"/>
      <c r="AB145" s="1089"/>
      <c r="AC145" s="1089"/>
      <c r="AD145" s="1089"/>
      <c r="AE145" s="1089"/>
      <c r="AF145" s="1089"/>
      <c r="AG145" s="1089"/>
      <c r="AH145" s="1089"/>
      <c r="AI145" s="1089"/>
      <c r="AJ145" s="1089"/>
      <c r="AK145" s="1681"/>
      <c r="AL145" s="1681"/>
      <c r="AM145" s="1089"/>
      <c r="AN145" s="1089"/>
      <c r="AO145" s="1089"/>
      <c r="AP145" s="1089"/>
      <c r="AQ145" s="1089"/>
      <c r="AR145" s="1089"/>
      <c r="AS145" s="1089"/>
      <c r="AT145" s="1089"/>
      <c r="AU145" s="1089"/>
      <c r="AV145" s="1089"/>
      <c r="AW145" s="1050"/>
      <c r="AX145" s="1050"/>
      <c r="AY145" s="1050"/>
      <c r="AZ145" s="1089"/>
      <c r="BA145" s="1089"/>
      <c r="BB145" s="1089"/>
      <c r="BC145" s="1089"/>
      <c r="BD145" s="1688"/>
      <c r="BE145" s="1703"/>
      <c r="BF145" s="1678"/>
      <c r="BG145" s="1678"/>
      <c r="BH145" s="1678"/>
      <c r="BI145" s="1678"/>
      <c r="BJ145" s="1678"/>
    </row>
    <row r="146" spans="1:62" ht="17.25" customHeight="1" x14ac:dyDescent="0.2">
      <c r="A146" s="206"/>
      <c r="B146" s="117"/>
      <c r="C146" s="1667" t="s">
        <v>167</v>
      </c>
      <c r="D146" s="1665" t="s">
        <v>962</v>
      </c>
      <c r="E146" s="1665"/>
      <c r="F146" s="1667">
        <v>45</v>
      </c>
      <c r="G146" s="1721"/>
      <c r="H146" s="1067" t="s">
        <v>369</v>
      </c>
      <c r="I146" s="1067"/>
      <c r="J146" s="1067"/>
      <c r="K146" s="1089"/>
      <c r="L146" s="1089"/>
      <c r="M146" s="1089"/>
      <c r="N146" s="1089"/>
      <c r="O146" s="1089"/>
      <c r="P146" s="1089"/>
      <c r="Q146" s="1079"/>
      <c r="R146" s="1079"/>
      <c r="S146" s="1079"/>
      <c r="T146" s="1079"/>
      <c r="U146" s="1079"/>
      <c r="V146" s="1079"/>
      <c r="W146" s="1079"/>
      <c r="X146" s="1090"/>
      <c r="Y146" s="1091"/>
      <c r="Z146" s="1091"/>
      <c r="AA146" s="1091"/>
      <c r="AB146" s="1091"/>
      <c r="AC146" s="1091"/>
      <c r="AD146" s="1089"/>
      <c r="AE146" s="1089"/>
      <c r="AF146" s="1089"/>
      <c r="AG146" s="1089"/>
      <c r="AH146" s="1089"/>
      <c r="AI146" s="1089"/>
      <c r="AJ146" s="1089"/>
      <c r="AK146" s="1681"/>
      <c r="AL146" s="1681"/>
      <c r="AM146" s="1089"/>
      <c r="AN146" s="1089"/>
      <c r="AO146" s="1089"/>
      <c r="AP146" s="1089"/>
      <c r="AQ146" s="1089"/>
      <c r="AR146" s="1089"/>
      <c r="AS146" s="1089"/>
      <c r="AT146" s="1089"/>
      <c r="AU146" s="1089"/>
      <c r="AV146" s="1089"/>
      <c r="AW146" s="1089"/>
      <c r="AX146" s="1089"/>
      <c r="AY146" s="1089"/>
      <c r="AZ146" s="1089"/>
      <c r="BA146" s="1089"/>
      <c r="BB146" s="1089"/>
      <c r="BC146" s="1089"/>
      <c r="BD146" s="1688"/>
      <c r="BE146" s="1703"/>
      <c r="BF146" s="1678"/>
      <c r="BG146" s="1678"/>
      <c r="BH146" s="1678"/>
      <c r="BI146" s="1678"/>
      <c r="BJ146" s="1678"/>
    </row>
    <row r="147" spans="1:62" ht="17.25" customHeight="1" x14ac:dyDescent="0.2">
      <c r="A147" s="206"/>
      <c r="B147" s="117"/>
      <c r="C147" s="1667" t="s">
        <v>161</v>
      </c>
      <c r="D147" s="1665" t="s">
        <v>963</v>
      </c>
      <c r="E147" s="1665"/>
      <c r="F147" s="1667">
        <v>45</v>
      </c>
      <c r="G147" s="1721"/>
      <c r="H147" s="1067" t="s">
        <v>2075</v>
      </c>
      <c r="I147" s="1067" t="s">
        <v>48</v>
      </c>
      <c r="J147" s="1067"/>
      <c r="K147" s="1089"/>
      <c r="L147" s="1089"/>
      <c r="M147" s="1089"/>
      <c r="N147" s="1089"/>
      <c r="O147" s="1089"/>
      <c r="P147" s="1089"/>
      <c r="Q147" s="1089"/>
      <c r="R147" s="1089"/>
      <c r="S147" s="1089"/>
      <c r="T147" s="1089"/>
      <c r="U147" s="1089"/>
      <c r="V147" s="1089"/>
      <c r="W147" s="1089"/>
      <c r="X147" s="1089"/>
      <c r="Y147" s="1089"/>
      <c r="Z147" s="1089"/>
      <c r="AA147" s="1089"/>
      <c r="AB147" s="1089"/>
      <c r="AC147" s="1089"/>
      <c r="AD147" s="1089"/>
      <c r="AE147" s="1089"/>
      <c r="AF147" s="1089"/>
      <c r="AG147" s="1089"/>
      <c r="AH147" s="1089"/>
      <c r="AI147" s="1089"/>
      <c r="AJ147" s="1089"/>
      <c r="AK147" s="1681"/>
      <c r="AL147" s="1681"/>
      <c r="AM147" s="1089"/>
      <c r="AN147" s="1089"/>
      <c r="AO147" s="1089"/>
      <c r="AP147" s="1089"/>
      <c r="AQ147" s="1089"/>
      <c r="AR147" s="1089"/>
      <c r="AS147" s="1089"/>
      <c r="AT147" s="1089"/>
      <c r="AU147" s="1089"/>
      <c r="AV147" s="1089"/>
      <c r="AW147" s="1089"/>
      <c r="AX147" s="1089"/>
      <c r="AY147" s="1089"/>
      <c r="AZ147" s="1089"/>
      <c r="BA147" s="1089"/>
      <c r="BB147" s="1089"/>
      <c r="BC147" s="1089"/>
      <c r="BD147" s="1688"/>
      <c r="BE147" s="1703"/>
      <c r="BF147" s="1678"/>
      <c r="BG147" s="1678"/>
      <c r="BH147" s="1678"/>
      <c r="BI147" s="1678"/>
      <c r="BJ147" s="1678"/>
    </row>
    <row r="148" spans="1:62" ht="17.25" customHeight="1" x14ac:dyDescent="0.25">
      <c r="A148" s="206"/>
      <c r="B148" s="117"/>
      <c r="C148" s="1669" t="s">
        <v>162</v>
      </c>
      <c r="D148" s="1668" t="s">
        <v>964</v>
      </c>
      <c r="E148" s="1668"/>
      <c r="F148" s="1669">
        <v>45</v>
      </c>
      <c r="G148" s="1722"/>
      <c r="H148" s="1067" t="s">
        <v>2020</v>
      </c>
      <c r="I148" s="1067" t="s">
        <v>64</v>
      </c>
      <c r="J148" s="1067"/>
      <c r="K148" s="1089"/>
      <c r="L148" s="1089"/>
      <c r="M148" s="1089"/>
      <c r="N148" s="1089"/>
      <c r="O148" s="1089"/>
      <c r="P148" s="1089"/>
      <c r="Q148" s="1089"/>
      <c r="R148" s="1050"/>
      <c r="S148" s="1050"/>
      <c r="T148" s="1050"/>
      <c r="U148" s="1050"/>
      <c r="V148" s="1089"/>
      <c r="W148" s="1089"/>
      <c r="X148" s="1089"/>
      <c r="Y148" s="1089"/>
      <c r="Z148" s="1089"/>
      <c r="AA148" s="1089"/>
      <c r="AB148" s="1089"/>
      <c r="AC148" s="1089"/>
      <c r="AD148" s="1089"/>
      <c r="AE148" s="1089"/>
      <c r="AF148" s="1089"/>
      <c r="AG148" s="1089"/>
      <c r="AH148" s="1089"/>
      <c r="AI148" s="1089"/>
      <c r="AJ148" s="1089"/>
      <c r="AK148" s="1681"/>
      <c r="AL148" s="1681"/>
      <c r="AM148" s="1089"/>
      <c r="AN148" s="1089"/>
      <c r="AO148" s="1089"/>
      <c r="AP148" s="1089"/>
      <c r="AQ148" s="1089"/>
      <c r="AR148" s="1089"/>
      <c r="AS148" s="1089"/>
      <c r="AT148" s="1089"/>
      <c r="AU148" s="1089"/>
      <c r="AV148" s="1089"/>
      <c r="AW148" s="1089"/>
      <c r="AX148" s="1089"/>
      <c r="AY148" s="1089"/>
      <c r="AZ148" s="1089"/>
      <c r="BA148" s="1089"/>
      <c r="BB148" s="1089"/>
      <c r="BC148" s="1089"/>
      <c r="BD148" s="1688"/>
      <c r="BE148" s="1705"/>
      <c r="BF148" s="1050"/>
      <c r="BG148" s="1050"/>
      <c r="BH148" s="1678"/>
      <c r="BI148" s="1678"/>
      <c r="BJ148" s="1678"/>
    </row>
    <row r="149" spans="1:62" ht="17.25" customHeight="1" x14ac:dyDescent="0.25">
      <c r="A149" s="206"/>
      <c r="B149" s="117"/>
      <c r="C149" s="1667" t="s">
        <v>119</v>
      </c>
      <c r="D149" s="1665" t="s">
        <v>965</v>
      </c>
      <c r="E149" s="1665"/>
      <c r="F149" s="1667">
        <v>30</v>
      </c>
      <c r="G149" s="1721"/>
      <c r="H149" s="1067" t="s">
        <v>2020</v>
      </c>
      <c r="I149" s="1067" t="s">
        <v>64</v>
      </c>
      <c r="J149" s="1067"/>
      <c r="K149" s="1089"/>
      <c r="L149" s="1089"/>
      <c r="M149" s="1089"/>
      <c r="N149" s="1089"/>
      <c r="O149" s="1089"/>
      <c r="P149" s="1089"/>
      <c r="Q149" s="1089"/>
      <c r="R149" s="1050"/>
      <c r="S149" s="1050"/>
      <c r="T149" s="1050"/>
      <c r="U149" s="1050"/>
      <c r="V149" s="1050"/>
      <c r="W149" s="1050"/>
      <c r="X149" s="1089"/>
      <c r="Y149" s="1089"/>
      <c r="Z149" s="1089"/>
      <c r="AA149" s="1089"/>
      <c r="AB149" s="1089"/>
      <c r="AC149" s="1089"/>
      <c r="AD149" s="1089"/>
      <c r="AE149" s="1089"/>
      <c r="AF149" s="1089"/>
      <c r="AG149" s="1089"/>
      <c r="AH149" s="1089"/>
      <c r="AI149" s="1089"/>
      <c r="AJ149" s="1089"/>
      <c r="AK149" s="1681"/>
      <c r="AL149" s="1681"/>
      <c r="AM149" s="1089"/>
      <c r="AN149" s="1089"/>
      <c r="AO149" s="1089"/>
      <c r="AP149" s="1089"/>
      <c r="AQ149" s="1089"/>
      <c r="AR149" s="1089"/>
      <c r="AS149" s="1089"/>
      <c r="AT149" s="1089"/>
      <c r="AU149" s="1089"/>
      <c r="AV149" s="1089"/>
      <c r="AW149" s="1089"/>
      <c r="AX149" s="1089"/>
      <c r="AY149" s="1089"/>
      <c r="AZ149" s="1089"/>
      <c r="BA149" s="1089"/>
      <c r="BB149" s="1089"/>
      <c r="BC149" s="1089"/>
      <c r="BD149" s="1688"/>
      <c r="BE149" s="1703"/>
      <c r="BF149" s="1678"/>
      <c r="BG149" s="1678"/>
      <c r="BH149" s="1678"/>
      <c r="BI149" s="1678"/>
      <c r="BJ149" s="1678"/>
    </row>
    <row r="150" spans="1:62" ht="17.25" customHeight="1" x14ac:dyDescent="0.2">
      <c r="A150" s="206"/>
      <c r="B150" s="117"/>
      <c r="C150" s="1667" t="s">
        <v>163</v>
      </c>
      <c r="D150" s="1665" t="s">
        <v>966</v>
      </c>
      <c r="E150" s="1665"/>
      <c r="F150" s="1667">
        <v>30</v>
      </c>
      <c r="G150" s="1721"/>
      <c r="H150" s="1067" t="s">
        <v>2070</v>
      </c>
      <c r="I150" s="1067" t="s">
        <v>74</v>
      </c>
      <c r="J150" s="1067"/>
      <c r="K150" s="1089"/>
      <c r="L150" s="1089"/>
      <c r="M150" s="1089"/>
      <c r="N150" s="1089"/>
      <c r="O150" s="1089"/>
      <c r="P150" s="1089"/>
      <c r="Q150" s="1089"/>
      <c r="R150" s="1089"/>
      <c r="S150" s="1089"/>
      <c r="T150" s="1089"/>
      <c r="U150" s="1089"/>
      <c r="V150" s="1089"/>
      <c r="W150" s="1089"/>
      <c r="X150" s="1089"/>
      <c r="Y150" s="1089"/>
      <c r="Z150" s="1089"/>
      <c r="AA150" s="1089"/>
      <c r="AB150" s="1089"/>
      <c r="AC150" s="1089"/>
      <c r="AD150" s="1089"/>
      <c r="AE150" s="1089"/>
      <c r="AF150" s="1089"/>
      <c r="AG150" s="1089"/>
      <c r="AH150" s="1089"/>
      <c r="AI150" s="1089"/>
      <c r="AJ150" s="1089"/>
      <c r="AK150" s="1681"/>
      <c r="AL150" s="1681"/>
      <c r="AM150" s="1089"/>
      <c r="AN150" s="1089"/>
      <c r="AO150" s="1089"/>
      <c r="AP150" s="1089"/>
      <c r="AQ150" s="1089"/>
      <c r="AR150" s="1089"/>
      <c r="AS150" s="1089"/>
      <c r="AT150" s="1089"/>
      <c r="AU150" s="1089"/>
      <c r="AV150" s="1089"/>
      <c r="AW150" s="1089"/>
      <c r="AX150" s="1089"/>
      <c r="AY150" s="1089"/>
      <c r="AZ150" s="1089"/>
      <c r="BA150" s="1089"/>
      <c r="BB150" s="1089"/>
      <c r="BC150" s="1089"/>
      <c r="BD150" s="1688"/>
      <c r="BE150" s="1703"/>
      <c r="BF150" s="1678"/>
      <c r="BG150" s="1678"/>
      <c r="BH150" s="1678"/>
      <c r="BI150" s="1678"/>
      <c r="BJ150" s="1678"/>
    </row>
    <row r="151" spans="1:62" ht="17.25" customHeight="1" x14ac:dyDescent="0.25">
      <c r="A151" s="206"/>
      <c r="B151" s="117"/>
      <c r="C151" s="1667" t="s">
        <v>164</v>
      </c>
      <c r="D151" s="1665" t="s">
        <v>59</v>
      </c>
      <c r="E151" s="1665"/>
      <c r="F151" s="1667">
        <v>30</v>
      </c>
      <c r="G151" s="1721"/>
      <c r="H151" s="1067" t="s">
        <v>413</v>
      </c>
      <c r="I151" s="1067"/>
      <c r="J151" s="1067"/>
      <c r="K151" s="1089"/>
      <c r="L151" s="1089"/>
      <c r="M151" s="1089"/>
      <c r="N151" s="1089"/>
      <c r="O151" s="1089"/>
      <c r="P151" s="1089"/>
      <c r="Q151" s="1089"/>
      <c r="R151" s="1089"/>
      <c r="S151" s="1089"/>
      <c r="T151" s="1089"/>
      <c r="U151" s="1089"/>
      <c r="V151" s="1089"/>
      <c r="W151" s="1089"/>
      <c r="X151" s="1089"/>
      <c r="Y151" s="1089"/>
      <c r="Z151" s="1089"/>
      <c r="AA151" s="1089"/>
      <c r="AB151" s="1089"/>
      <c r="AC151" s="1089"/>
      <c r="AD151" s="1089"/>
      <c r="AE151" s="1089"/>
      <c r="AF151" s="1089"/>
      <c r="AG151" s="1089"/>
      <c r="AH151" s="1089"/>
      <c r="AI151" s="1089"/>
      <c r="AJ151" s="1089"/>
      <c r="AK151" s="1681"/>
      <c r="AL151" s="1681"/>
      <c r="AM151" s="1089"/>
      <c r="AN151" s="1089"/>
      <c r="AO151" s="1089"/>
      <c r="AP151" s="1089"/>
      <c r="AQ151" s="1089"/>
      <c r="AR151" s="1089"/>
      <c r="AS151" s="1089"/>
      <c r="AT151" s="1050"/>
      <c r="AU151" s="1050"/>
      <c r="AV151" s="1050"/>
      <c r="AW151" s="1050"/>
      <c r="AX151" s="1050"/>
      <c r="AY151" s="1050"/>
      <c r="AZ151" s="1089"/>
      <c r="BA151" s="1089"/>
      <c r="BB151" s="1089"/>
      <c r="BC151" s="1089"/>
      <c r="BD151" s="1688"/>
      <c r="BE151" s="1703"/>
      <c r="BF151" s="1678"/>
      <c r="BG151" s="1678"/>
      <c r="BH151" s="1678"/>
      <c r="BI151" s="1678"/>
      <c r="BJ151" s="1678"/>
    </row>
    <row r="152" spans="1:62" ht="17.25" customHeight="1" x14ac:dyDescent="0.25">
      <c r="A152" s="206"/>
      <c r="B152" s="117"/>
      <c r="C152" s="1667" t="s">
        <v>170</v>
      </c>
      <c r="D152" s="1665" t="s">
        <v>2082</v>
      </c>
      <c r="E152" s="1665"/>
      <c r="F152" s="1667">
        <v>60</v>
      </c>
      <c r="G152" s="1721"/>
      <c r="H152" s="1067" t="s">
        <v>2020</v>
      </c>
      <c r="I152" s="1067" t="s">
        <v>64</v>
      </c>
      <c r="J152" s="1067"/>
      <c r="K152" s="1089"/>
      <c r="L152" s="1089"/>
      <c r="M152" s="1089"/>
      <c r="N152" s="1089"/>
      <c r="O152" s="1089"/>
      <c r="P152" s="1089"/>
      <c r="Q152" s="1089"/>
      <c r="R152" s="1089"/>
      <c r="S152" s="1089"/>
      <c r="T152" s="1089"/>
      <c r="U152" s="1089"/>
      <c r="V152" s="1089"/>
      <c r="W152" s="1089"/>
      <c r="X152" s="1089"/>
      <c r="Y152" s="1089"/>
      <c r="Z152" s="1089"/>
      <c r="AA152" s="1089"/>
      <c r="AB152" s="1089"/>
      <c r="AC152" s="1089"/>
      <c r="AD152" s="1089"/>
      <c r="AE152" s="1089"/>
      <c r="AF152" s="1089"/>
      <c r="AG152" s="1089"/>
      <c r="AH152" s="1089"/>
      <c r="AI152" s="1089"/>
      <c r="AJ152" s="1089"/>
      <c r="AK152" s="1681"/>
      <c r="AL152" s="1681"/>
      <c r="AM152" s="1089"/>
      <c r="AN152" s="1089"/>
      <c r="AO152" s="1089"/>
      <c r="AP152" s="1089"/>
      <c r="AQ152" s="1089"/>
      <c r="AR152" s="1089"/>
      <c r="AS152" s="1089"/>
      <c r="AT152" s="1050"/>
      <c r="AU152" s="1050"/>
      <c r="AV152" s="1050"/>
      <c r="AW152" s="1050"/>
      <c r="AX152" s="1050"/>
      <c r="AY152" s="1050"/>
      <c r="AZ152" s="1089"/>
      <c r="BA152" s="1089"/>
      <c r="BB152" s="1089"/>
      <c r="BC152" s="1089"/>
      <c r="BD152" s="1688"/>
      <c r="BE152" s="1703"/>
      <c r="BF152" s="1678"/>
      <c r="BG152" s="1678"/>
      <c r="BH152" s="1678"/>
      <c r="BI152" s="1678"/>
      <c r="BJ152" s="1678"/>
    </row>
    <row r="153" spans="1:62" ht="17.25" customHeight="1" x14ac:dyDescent="0.25">
      <c r="A153" s="206"/>
      <c r="B153" s="117"/>
      <c r="C153" s="1667" t="s">
        <v>171</v>
      </c>
      <c r="D153" s="1665" t="s">
        <v>967</v>
      </c>
      <c r="E153" s="1665"/>
      <c r="F153" s="1667">
        <v>120</v>
      </c>
      <c r="G153" s="1721"/>
      <c r="H153" s="1067" t="s">
        <v>2085</v>
      </c>
      <c r="I153" s="1067" t="s">
        <v>78</v>
      </c>
      <c r="J153" s="1067"/>
      <c r="K153" s="1089"/>
      <c r="L153" s="1089"/>
      <c r="M153" s="1089"/>
      <c r="N153" s="1089"/>
      <c r="O153" s="1089"/>
      <c r="P153" s="1089"/>
      <c r="Q153" s="1089"/>
      <c r="R153" s="1089"/>
      <c r="S153" s="1089"/>
      <c r="T153" s="1089"/>
      <c r="U153" s="1089"/>
      <c r="V153" s="1089"/>
      <c r="W153" s="1089"/>
      <c r="X153" s="1089"/>
      <c r="Y153" s="1089"/>
      <c r="Z153" s="1089"/>
      <c r="AA153" s="1089"/>
      <c r="AB153" s="1089"/>
      <c r="AC153" s="1089"/>
      <c r="AD153" s="1089"/>
      <c r="AE153" s="1089"/>
      <c r="AF153" s="1089"/>
      <c r="AG153" s="1089"/>
      <c r="AH153" s="1089"/>
      <c r="AI153" s="1089"/>
      <c r="AJ153" s="1089"/>
      <c r="AK153" s="1681"/>
      <c r="AL153" s="1681"/>
      <c r="AM153" s="1089"/>
      <c r="AN153" s="1089"/>
      <c r="AO153" s="1089"/>
      <c r="AP153" s="1089"/>
      <c r="AQ153" s="1089"/>
      <c r="AR153" s="1089"/>
      <c r="AS153" s="1089"/>
      <c r="AT153" s="1050"/>
      <c r="AU153" s="1050"/>
      <c r="AV153" s="1050"/>
      <c r="AW153" s="1050"/>
      <c r="AX153" s="1050"/>
      <c r="AY153" s="1050"/>
      <c r="AZ153" s="1050"/>
      <c r="BA153" s="1050"/>
      <c r="BB153" s="1050"/>
      <c r="BC153" s="1089"/>
      <c r="BD153" s="1688"/>
      <c r="BE153" s="1703"/>
      <c r="BF153" s="1678"/>
      <c r="BG153" s="1678"/>
      <c r="BH153" s="1678"/>
      <c r="BI153" s="1678"/>
      <c r="BJ153" s="1678"/>
    </row>
    <row r="154" spans="1:62" ht="17.25" customHeight="1" x14ac:dyDescent="0.25">
      <c r="A154" s="206"/>
      <c r="B154" s="117"/>
      <c r="C154" s="1669" t="s">
        <v>172</v>
      </c>
      <c r="D154" s="1668" t="s">
        <v>940</v>
      </c>
      <c r="E154" s="1668"/>
      <c r="F154" s="1669">
        <v>150</v>
      </c>
      <c r="G154" s="1722"/>
      <c r="H154" s="1067" t="s">
        <v>2067</v>
      </c>
      <c r="I154" s="1067" t="s">
        <v>90</v>
      </c>
      <c r="J154" s="1067"/>
      <c r="K154" s="1089"/>
      <c r="L154" s="1089"/>
      <c r="M154" s="1089"/>
      <c r="N154" s="1089"/>
      <c r="O154" s="1089"/>
      <c r="P154" s="1089"/>
      <c r="Q154" s="1089"/>
      <c r="R154" s="1089"/>
      <c r="S154" s="1089"/>
      <c r="T154" s="1089"/>
      <c r="U154" s="1089"/>
      <c r="V154" s="1089"/>
      <c r="W154" s="1089"/>
      <c r="X154" s="1089"/>
      <c r="Y154" s="1089"/>
      <c r="Z154" s="1089"/>
      <c r="AA154" s="1089"/>
      <c r="AB154" s="1089"/>
      <c r="AC154" s="1089"/>
      <c r="AD154" s="1089"/>
      <c r="AE154" s="1089"/>
      <c r="AF154" s="1089"/>
      <c r="AG154" s="1089"/>
      <c r="AH154" s="1089"/>
      <c r="AI154" s="1089"/>
      <c r="AJ154" s="1089"/>
      <c r="AK154" s="1681"/>
      <c r="AL154" s="1681"/>
      <c r="AM154" s="1089"/>
      <c r="AN154" s="1089"/>
      <c r="AO154" s="1089"/>
      <c r="AP154" s="1089"/>
      <c r="AQ154" s="1089"/>
      <c r="AR154" s="1089"/>
      <c r="AS154" s="1089"/>
      <c r="AT154" s="1089"/>
      <c r="AU154" s="1089"/>
      <c r="AV154" s="1089"/>
      <c r="AW154" s="1089"/>
      <c r="AX154" s="1089"/>
      <c r="AY154" s="1089"/>
      <c r="AZ154" s="1050"/>
      <c r="BA154" s="1050"/>
      <c r="BB154" s="1050"/>
      <c r="BC154" s="1089"/>
      <c r="BD154" s="1688"/>
      <c r="BE154" s="1703"/>
      <c r="BF154" s="1678"/>
      <c r="BG154" s="1678"/>
      <c r="BH154" s="1678"/>
      <c r="BI154" s="1678"/>
      <c r="BJ154" s="1678"/>
    </row>
    <row r="155" spans="1:62" s="1088" customFormat="1" ht="17.25" customHeight="1" x14ac:dyDescent="0.25">
      <c r="A155" s="263"/>
      <c r="B155" s="1059" t="s">
        <v>1778</v>
      </c>
      <c r="C155" s="1653"/>
      <c r="D155" s="1654" t="s">
        <v>843</v>
      </c>
      <c r="E155" s="1654"/>
      <c r="F155" s="1645">
        <f t="shared" ref="F155:BE155" si="15">SUM(F139:F154)</f>
        <v>1020</v>
      </c>
      <c r="G155" s="1645"/>
      <c r="H155" s="1087">
        <f t="shared" si="15"/>
        <v>0</v>
      </c>
      <c r="I155" s="1087">
        <f t="shared" si="15"/>
        <v>0</v>
      </c>
      <c r="J155" s="1087"/>
      <c r="K155" s="1087">
        <f t="shared" si="15"/>
        <v>0</v>
      </c>
      <c r="L155" s="1087">
        <f t="shared" si="15"/>
        <v>0</v>
      </c>
      <c r="M155" s="1087">
        <f t="shared" si="15"/>
        <v>0</v>
      </c>
      <c r="N155" s="1087">
        <f t="shared" si="15"/>
        <v>0</v>
      </c>
      <c r="O155" s="1087">
        <f t="shared" si="15"/>
        <v>0</v>
      </c>
      <c r="P155" s="1087">
        <f t="shared" si="15"/>
        <v>0</v>
      </c>
      <c r="Q155" s="1087">
        <f t="shared" si="15"/>
        <v>0</v>
      </c>
      <c r="R155" s="1087">
        <f t="shared" si="15"/>
        <v>0</v>
      </c>
      <c r="S155" s="1087">
        <f t="shared" si="15"/>
        <v>0</v>
      </c>
      <c r="T155" s="1087">
        <f t="shared" si="15"/>
        <v>0</v>
      </c>
      <c r="U155" s="1087">
        <f t="shared" si="15"/>
        <v>0</v>
      </c>
      <c r="V155" s="1087">
        <f t="shared" si="15"/>
        <v>0</v>
      </c>
      <c r="W155" s="1087">
        <f t="shared" si="15"/>
        <v>0</v>
      </c>
      <c r="X155" s="1087">
        <f t="shared" si="15"/>
        <v>0</v>
      </c>
      <c r="Y155" s="1087">
        <f t="shared" si="15"/>
        <v>0</v>
      </c>
      <c r="Z155" s="1087">
        <f t="shared" si="15"/>
        <v>0</v>
      </c>
      <c r="AA155" s="1087">
        <f t="shared" si="15"/>
        <v>0</v>
      </c>
      <c r="AB155" s="1087">
        <f t="shared" si="15"/>
        <v>0</v>
      </c>
      <c r="AC155" s="1087">
        <f t="shared" si="15"/>
        <v>0</v>
      </c>
      <c r="AD155" s="1087">
        <f t="shared" si="15"/>
        <v>0</v>
      </c>
      <c r="AE155" s="1087">
        <f t="shared" si="15"/>
        <v>0</v>
      </c>
      <c r="AF155" s="1087">
        <f t="shared" si="15"/>
        <v>0</v>
      </c>
      <c r="AG155" s="1087">
        <f t="shared" si="15"/>
        <v>0</v>
      </c>
      <c r="AH155" s="1087">
        <f t="shared" si="15"/>
        <v>0</v>
      </c>
      <c r="AI155" s="1087">
        <f t="shared" si="15"/>
        <v>0</v>
      </c>
      <c r="AJ155" s="1087">
        <f t="shared" si="15"/>
        <v>0</v>
      </c>
      <c r="AK155" s="1087">
        <f t="shared" si="15"/>
        <v>0</v>
      </c>
      <c r="AL155" s="1087">
        <f t="shared" si="15"/>
        <v>0</v>
      </c>
      <c r="AM155" s="1138">
        <f t="shared" si="15"/>
        <v>0</v>
      </c>
      <c r="AN155" s="1087">
        <f t="shared" si="15"/>
        <v>0</v>
      </c>
      <c r="AO155" s="1087">
        <f t="shared" si="15"/>
        <v>0</v>
      </c>
      <c r="AP155" s="1087">
        <f t="shared" si="15"/>
        <v>0</v>
      </c>
      <c r="AQ155" s="1087">
        <f t="shared" si="15"/>
        <v>0</v>
      </c>
      <c r="AR155" s="1087">
        <f t="shared" si="15"/>
        <v>0</v>
      </c>
      <c r="AS155" s="1087">
        <f t="shared" si="15"/>
        <v>0</v>
      </c>
      <c r="AT155" s="1087">
        <f t="shared" si="15"/>
        <v>0</v>
      </c>
      <c r="AU155" s="1087">
        <f t="shared" si="15"/>
        <v>0</v>
      </c>
      <c r="AV155" s="1087">
        <f t="shared" si="15"/>
        <v>0</v>
      </c>
      <c r="AW155" s="1087">
        <f t="shared" si="15"/>
        <v>0</v>
      </c>
      <c r="AX155" s="1087">
        <f t="shared" si="15"/>
        <v>0</v>
      </c>
      <c r="AY155" s="1087">
        <f t="shared" si="15"/>
        <v>0</v>
      </c>
      <c r="AZ155" s="1087">
        <f t="shared" si="15"/>
        <v>0</v>
      </c>
      <c r="BA155" s="1087">
        <f t="shared" si="15"/>
        <v>0</v>
      </c>
      <c r="BB155" s="1087">
        <f t="shared" si="15"/>
        <v>0</v>
      </c>
      <c r="BC155" s="1087">
        <f t="shared" si="15"/>
        <v>0</v>
      </c>
      <c r="BD155" s="1676">
        <f t="shared" si="15"/>
        <v>0</v>
      </c>
      <c r="BE155" s="1702">
        <f t="shared" si="15"/>
        <v>0</v>
      </c>
      <c r="BF155" s="1695"/>
      <c r="BG155" s="1695"/>
      <c r="BH155" s="1695"/>
      <c r="BI155" s="1695"/>
      <c r="BJ155" s="1695"/>
    </row>
    <row r="156" spans="1:62" ht="17.25" customHeight="1" x14ac:dyDescent="0.2">
      <c r="A156" s="206"/>
      <c r="B156" s="117" t="s">
        <v>2086</v>
      </c>
      <c r="C156" s="1625" t="s">
        <v>153</v>
      </c>
      <c r="D156" s="1639" t="s">
        <v>148</v>
      </c>
      <c r="E156" s="1639"/>
      <c r="F156" s="1625">
        <v>30</v>
      </c>
      <c r="G156" s="1709"/>
      <c r="H156" s="1067" t="s">
        <v>413</v>
      </c>
      <c r="I156" s="1048"/>
      <c r="J156" s="1048"/>
      <c r="K156" s="1089">
        <v>15</v>
      </c>
      <c r="L156" s="1089">
        <v>15</v>
      </c>
      <c r="M156" s="1089"/>
      <c r="N156" s="1089"/>
      <c r="O156" s="1089"/>
      <c r="P156" s="1089"/>
      <c r="Q156" s="1089"/>
      <c r="R156" s="1089"/>
      <c r="S156" s="1089"/>
      <c r="T156" s="1089"/>
      <c r="U156" s="1089"/>
      <c r="V156" s="1089"/>
      <c r="W156" s="1089"/>
      <c r="X156" s="1089"/>
      <c r="Y156" s="1089"/>
      <c r="Z156" s="1089"/>
      <c r="AA156" s="1089"/>
      <c r="AB156" s="1089"/>
      <c r="AC156" s="1089"/>
      <c r="AD156" s="1089"/>
      <c r="AE156" s="1089"/>
      <c r="AF156" s="1089"/>
      <c r="AG156" s="1089"/>
      <c r="AH156" s="1089"/>
      <c r="AI156" s="1089"/>
      <c r="AJ156" s="1089"/>
      <c r="AK156" s="1681"/>
      <c r="AL156" s="1681"/>
      <c r="AM156" s="1089"/>
      <c r="AN156" s="1089"/>
      <c r="AO156" s="1089"/>
      <c r="AP156" s="1089"/>
      <c r="AQ156" s="1089"/>
      <c r="AR156" s="1089"/>
      <c r="AS156" s="1051"/>
      <c r="AT156" s="1049"/>
      <c r="AU156" s="1049"/>
      <c r="AV156" s="1049"/>
      <c r="AW156" s="1049"/>
      <c r="AX156" s="1089"/>
      <c r="AY156" s="1089"/>
      <c r="AZ156" s="1089"/>
      <c r="BA156" s="1089"/>
      <c r="BB156" s="1089"/>
      <c r="BC156" s="1089"/>
      <c r="BD156" s="1688"/>
      <c r="BE156" s="1703"/>
      <c r="BF156" s="1678"/>
      <c r="BG156" s="1678"/>
      <c r="BH156" s="1678"/>
      <c r="BI156" s="1678"/>
      <c r="BJ156" s="1678"/>
    </row>
    <row r="157" spans="1:62" ht="17.25" customHeight="1" x14ac:dyDescent="0.2">
      <c r="A157" s="206">
        <v>15</v>
      </c>
      <c r="B157" s="117"/>
      <c r="C157" s="1625" t="s">
        <v>154</v>
      </c>
      <c r="D157" s="1639" t="s">
        <v>136</v>
      </c>
      <c r="E157" s="1639"/>
      <c r="F157" s="1625">
        <v>15</v>
      </c>
      <c r="G157" s="1709"/>
      <c r="H157" s="1067" t="s">
        <v>413</v>
      </c>
      <c r="I157" s="1048"/>
      <c r="J157" s="1048"/>
      <c r="K157" s="1089"/>
      <c r="L157" s="1089"/>
      <c r="M157" s="1089">
        <v>15</v>
      </c>
      <c r="N157" s="1089"/>
      <c r="O157" s="1089"/>
      <c r="P157" s="1089"/>
      <c r="Q157" s="1089"/>
      <c r="R157" s="1089"/>
      <c r="S157" s="1089"/>
      <c r="T157" s="1089"/>
      <c r="U157" s="1089"/>
      <c r="V157" s="1089"/>
      <c r="W157" s="1089"/>
      <c r="X157" s="1089"/>
      <c r="Y157" s="1089"/>
      <c r="Z157" s="1089"/>
      <c r="AA157" s="1089"/>
      <c r="AB157" s="1089"/>
      <c r="AC157" s="1089"/>
      <c r="AD157" s="1089"/>
      <c r="AE157" s="1089"/>
      <c r="AF157" s="1089"/>
      <c r="AG157" s="1089"/>
      <c r="AH157" s="1089"/>
      <c r="AI157" s="1089"/>
      <c r="AJ157" s="1089"/>
      <c r="AK157" s="1681"/>
      <c r="AL157" s="1681"/>
      <c r="AM157" s="1089"/>
      <c r="AN157" s="1089"/>
      <c r="AO157" s="1089"/>
      <c r="AP157" s="1089"/>
      <c r="AQ157" s="1089"/>
      <c r="AR157" s="1089"/>
      <c r="AS157" s="1089"/>
      <c r="AT157" s="1089"/>
      <c r="AU157" s="1089"/>
      <c r="AV157" s="1089"/>
      <c r="AW157" s="1049"/>
      <c r="AX157" s="1049"/>
      <c r="AY157" s="1049"/>
      <c r="AZ157" s="1089"/>
      <c r="BA157" s="1089"/>
      <c r="BB157" s="1089"/>
      <c r="BC157" s="1089"/>
      <c r="BD157" s="1688"/>
      <c r="BE157" s="1703"/>
      <c r="BF157" s="1678"/>
      <c r="BG157" s="1678"/>
      <c r="BH157" s="1678"/>
      <c r="BI157" s="1678"/>
      <c r="BJ157" s="1678"/>
    </row>
    <row r="158" spans="1:62" ht="17.25" customHeight="1" x14ac:dyDescent="0.2">
      <c r="A158" s="206"/>
      <c r="B158" s="117"/>
      <c r="C158" s="1625" t="s">
        <v>155</v>
      </c>
      <c r="D158" s="1639" t="s">
        <v>149</v>
      </c>
      <c r="E158" s="1639"/>
      <c r="F158" s="1625">
        <v>30</v>
      </c>
      <c r="G158" s="1709"/>
      <c r="H158" s="1067" t="s">
        <v>413</v>
      </c>
      <c r="I158" s="1067"/>
      <c r="J158" s="1067"/>
      <c r="K158" s="1089"/>
      <c r="L158" s="1089"/>
      <c r="M158" s="1089"/>
      <c r="N158" s="1089">
        <v>15</v>
      </c>
      <c r="O158" s="1089">
        <v>15</v>
      </c>
      <c r="P158" s="1089"/>
      <c r="Q158" s="1089"/>
      <c r="R158" s="1089"/>
      <c r="S158" s="1089"/>
      <c r="T158" s="1089"/>
      <c r="U158" s="1089"/>
      <c r="V158" s="1089"/>
      <c r="W158" s="1089"/>
      <c r="X158" s="1089"/>
      <c r="Y158" s="1089"/>
      <c r="Z158" s="1089"/>
      <c r="AA158" s="1089"/>
      <c r="AB158" s="1089"/>
      <c r="AC158" s="1089"/>
      <c r="AD158" s="1089"/>
      <c r="AE158" s="1089"/>
      <c r="AF158" s="1089"/>
      <c r="AG158" s="1089"/>
      <c r="AH158" s="1089"/>
      <c r="AI158" s="1089"/>
      <c r="AJ158" s="1089"/>
      <c r="AK158" s="1681"/>
      <c r="AL158" s="1681"/>
      <c r="AM158" s="1089"/>
      <c r="AN158" s="1089"/>
      <c r="AO158" s="1089"/>
      <c r="AP158" s="1089"/>
      <c r="AQ158" s="1089"/>
      <c r="AR158" s="1089"/>
      <c r="AS158" s="1089"/>
      <c r="AT158" s="1089"/>
      <c r="AU158" s="1089"/>
      <c r="AV158" s="1089"/>
      <c r="AW158" s="1089"/>
      <c r="AX158" s="1089"/>
      <c r="AY158" s="1089"/>
      <c r="AZ158" s="1089"/>
      <c r="BA158" s="1089"/>
      <c r="BB158" s="1089"/>
      <c r="BC158" s="1089"/>
      <c r="BD158" s="1688"/>
      <c r="BE158" s="1703"/>
      <c r="BF158" s="1678"/>
      <c r="BG158" s="1678"/>
      <c r="BH158" s="1678"/>
      <c r="BI158" s="1678"/>
      <c r="BJ158" s="1678"/>
    </row>
    <row r="159" spans="1:62" ht="17.25" customHeight="1" x14ac:dyDescent="0.2">
      <c r="A159" s="206"/>
      <c r="B159" s="117"/>
      <c r="C159" s="1625" t="s">
        <v>156</v>
      </c>
      <c r="D159" s="1639" t="s">
        <v>969</v>
      </c>
      <c r="E159" s="1639"/>
      <c r="F159" s="1625">
        <v>45</v>
      </c>
      <c r="G159" s="1709"/>
      <c r="H159" s="1067" t="s">
        <v>413</v>
      </c>
      <c r="I159" s="1067"/>
      <c r="J159" s="1067"/>
      <c r="K159" s="1089"/>
      <c r="L159" s="1089"/>
      <c r="M159" s="1089"/>
      <c r="N159" s="1089"/>
      <c r="O159" s="1089"/>
      <c r="P159" s="1089">
        <v>20</v>
      </c>
      <c r="Q159" s="1089">
        <v>25</v>
      </c>
      <c r="R159" s="1089"/>
      <c r="S159" s="1089"/>
      <c r="T159" s="1089"/>
      <c r="U159" s="1089"/>
      <c r="V159" s="1089"/>
      <c r="W159" s="1089"/>
      <c r="X159" s="1089"/>
      <c r="Y159" s="1089"/>
      <c r="Z159" s="1089"/>
      <c r="AA159" s="1089"/>
      <c r="AB159" s="1089"/>
      <c r="AC159" s="1089"/>
      <c r="AD159" s="1089"/>
      <c r="AE159" s="1089"/>
      <c r="AF159" s="1089"/>
      <c r="AG159" s="1089"/>
      <c r="AH159" s="1089"/>
      <c r="AI159" s="1089"/>
      <c r="AJ159" s="1089"/>
      <c r="AK159" s="1678"/>
      <c r="AL159" s="1678"/>
      <c r="AM159" s="1049"/>
      <c r="AN159" s="1089"/>
      <c r="AO159" s="1089"/>
      <c r="AP159" s="1089"/>
      <c r="AQ159" s="1089"/>
      <c r="AR159" s="1089"/>
      <c r="AS159" s="1089"/>
      <c r="AT159" s="1089"/>
      <c r="AU159" s="1089"/>
      <c r="AV159" s="1089"/>
      <c r="AW159" s="1089"/>
      <c r="AX159" s="1089"/>
      <c r="AY159" s="1089"/>
      <c r="AZ159" s="1089"/>
      <c r="BA159" s="1089"/>
      <c r="BB159" s="1089"/>
      <c r="BC159" s="1089"/>
      <c r="BD159" s="1688"/>
      <c r="BE159" s="1703"/>
      <c r="BF159" s="1678"/>
      <c r="BG159" s="1678"/>
      <c r="BH159" s="1678"/>
      <c r="BI159" s="1678"/>
      <c r="BJ159" s="1678"/>
    </row>
    <row r="160" spans="1:62" s="1548" customFormat="1" x14ac:dyDescent="0.25">
      <c r="A160" s="1589"/>
      <c r="B160" s="755"/>
      <c r="C160" s="1655" t="s">
        <v>157</v>
      </c>
      <c r="D160" s="1656" t="s">
        <v>124</v>
      </c>
      <c r="E160" s="1656"/>
      <c r="F160" s="1655">
        <f t="shared" ref="F160:F161" si="16">SUM(L160:BE160)</f>
        <v>45</v>
      </c>
      <c r="G160" s="1655"/>
      <c r="H160" s="1536" t="s">
        <v>2416</v>
      </c>
      <c r="I160" s="754" t="s">
        <v>125</v>
      </c>
      <c r="J160" s="754"/>
      <c r="K160" s="754"/>
      <c r="L160" s="1547"/>
      <c r="M160" s="1547"/>
      <c r="N160" s="1547"/>
      <c r="O160" s="1547"/>
      <c r="P160" s="1547"/>
      <c r="Q160" s="1547"/>
      <c r="R160" s="1547"/>
      <c r="S160" s="1547"/>
      <c r="T160" s="1547"/>
      <c r="U160" s="1529">
        <v>8</v>
      </c>
      <c r="V160" s="1529">
        <v>8</v>
      </c>
      <c r="W160" s="1529">
        <v>8</v>
      </c>
      <c r="X160" s="1529">
        <v>8</v>
      </c>
      <c r="Y160" s="1529">
        <v>8</v>
      </c>
      <c r="Z160" s="1547">
        <v>5</v>
      </c>
      <c r="AA160" s="1591"/>
      <c r="AB160" s="1591"/>
      <c r="AC160" s="1547"/>
      <c r="AD160" s="1547"/>
      <c r="AE160" s="1547"/>
      <c r="AF160" s="1547"/>
      <c r="AG160" s="1547"/>
      <c r="AH160" s="1547"/>
      <c r="AI160" s="1547"/>
      <c r="AJ160" s="1547"/>
      <c r="AK160" s="1682"/>
      <c r="AL160" s="1682"/>
      <c r="AM160" s="1547"/>
      <c r="AN160" s="1547"/>
      <c r="AO160" s="1591"/>
      <c r="AP160" s="1591"/>
      <c r="AQ160" s="1591"/>
      <c r="AR160" s="1547"/>
      <c r="AS160" s="1547"/>
      <c r="AT160" s="1547"/>
      <c r="AU160" s="1547"/>
      <c r="AV160" s="1547"/>
      <c r="AW160" s="1547"/>
      <c r="AX160" s="1547"/>
      <c r="AY160" s="1547"/>
      <c r="AZ160" s="1547"/>
      <c r="BA160" s="1547"/>
      <c r="BB160" s="1547"/>
      <c r="BC160" s="1547"/>
      <c r="BD160" s="1574"/>
      <c r="BE160" s="1603"/>
      <c r="BF160" s="1682"/>
      <c r="BG160" s="1682"/>
      <c r="BH160" s="1682"/>
      <c r="BI160" s="1547"/>
      <c r="BJ160" s="1547"/>
    </row>
    <row r="161" spans="1:62" s="1548" customFormat="1" x14ac:dyDescent="0.25">
      <c r="A161" s="1589"/>
      <c r="B161" s="755"/>
      <c r="C161" s="1655" t="s">
        <v>158</v>
      </c>
      <c r="D161" s="1656" t="s">
        <v>2431</v>
      </c>
      <c r="E161" s="1656"/>
      <c r="F161" s="1655">
        <f t="shared" si="16"/>
        <v>90</v>
      </c>
      <c r="G161" s="1655"/>
      <c r="H161" s="1536" t="s">
        <v>2433</v>
      </c>
      <c r="I161" s="754" t="s">
        <v>144</v>
      </c>
      <c r="J161" s="754"/>
      <c r="K161" s="754"/>
      <c r="L161" s="1547">
        <v>4</v>
      </c>
      <c r="M161" s="1547">
        <v>4</v>
      </c>
      <c r="N161" s="1547">
        <v>4</v>
      </c>
      <c r="O161" s="1547">
        <v>4</v>
      </c>
      <c r="P161" s="1547">
        <v>4</v>
      </c>
      <c r="Q161" s="1547">
        <v>4</v>
      </c>
      <c r="R161" s="1547">
        <v>4</v>
      </c>
      <c r="S161" s="1547">
        <v>4</v>
      </c>
      <c r="T161" s="1547">
        <v>4</v>
      </c>
      <c r="U161" s="1547">
        <v>4</v>
      </c>
      <c r="V161" s="1547">
        <v>4</v>
      </c>
      <c r="W161" s="1547">
        <v>4</v>
      </c>
      <c r="X161" s="1547">
        <v>4</v>
      </c>
      <c r="Y161" s="1547">
        <v>4</v>
      </c>
      <c r="Z161" s="1547">
        <v>4</v>
      </c>
      <c r="AA161" s="1547">
        <v>4</v>
      </c>
      <c r="AB161" s="1547">
        <v>4</v>
      </c>
      <c r="AC161" s="1547">
        <v>4</v>
      </c>
      <c r="AD161" s="1547">
        <v>4</v>
      </c>
      <c r="AE161" s="1547">
        <v>4</v>
      </c>
      <c r="AF161" s="1547">
        <v>4</v>
      </c>
      <c r="AG161" s="1547">
        <v>4</v>
      </c>
      <c r="AH161" s="1547">
        <v>2</v>
      </c>
      <c r="AI161" s="1547"/>
      <c r="AJ161" s="1547"/>
      <c r="AK161" s="1682"/>
      <c r="AL161" s="1682"/>
      <c r="AM161" s="1547"/>
      <c r="AN161" s="1547"/>
      <c r="AO161" s="1591"/>
      <c r="AP161" s="1591"/>
      <c r="AQ161" s="1591"/>
      <c r="AR161" s="1547"/>
      <c r="AS161" s="1547"/>
      <c r="AT161" s="1547"/>
      <c r="AU161" s="1547"/>
      <c r="AV161" s="1547"/>
      <c r="AW161" s="1547"/>
      <c r="AX161" s="1547"/>
      <c r="AY161" s="1547"/>
      <c r="AZ161" s="1547"/>
      <c r="BA161" s="1547"/>
      <c r="BB161" s="1547"/>
      <c r="BC161" s="1547"/>
      <c r="BD161" s="1574"/>
      <c r="BE161" s="1603"/>
      <c r="BF161" s="1682"/>
      <c r="BG161" s="1682"/>
      <c r="BH161" s="1682"/>
      <c r="BI161" s="1547"/>
      <c r="BJ161" s="1547"/>
    </row>
    <row r="162" spans="1:62" ht="17.25" customHeight="1" x14ac:dyDescent="0.25">
      <c r="A162" s="206"/>
      <c r="B162" s="117"/>
      <c r="C162" s="1625" t="s">
        <v>92</v>
      </c>
      <c r="D162" s="1639" t="s">
        <v>59</v>
      </c>
      <c r="E162" s="1639"/>
      <c r="F162" s="1625">
        <v>30</v>
      </c>
      <c r="G162" s="1709"/>
      <c r="H162" s="1067" t="s">
        <v>413</v>
      </c>
      <c r="I162" s="1067"/>
      <c r="J162" s="1067"/>
      <c r="K162" s="1089"/>
      <c r="L162" s="1089"/>
      <c r="M162" s="1089"/>
      <c r="N162" s="1089"/>
      <c r="O162" s="1089"/>
      <c r="P162" s="1089"/>
      <c r="Q162" s="1089"/>
      <c r="R162" s="1089"/>
      <c r="S162" s="1089"/>
      <c r="T162" s="1089"/>
      <c r="U162" s="1089"/>
      <c r="V162" s="1089"/>
      <c r="W162" s="1089"/>
      <c r="X162" s="1089">
        <v>15</v>
      </c>
      <c r="Y162" s="1089">
        <v>15</v>
      </c>
      <c r="Z162" s="1050"/>
      <c r="AA162" s="1050"/>
      <c r="AB162" s="1050"/>
      <c r="AC162" s="1050"/>
      <c r="AD162" s="1050"/>
      <c r="AE162" s="1089"/>
      <c r="AF162" s="1089"/>
      <c r="AG162" s="1089"/>
      <c r="AH162" s="1089"/>
      <c r="AI162" s="1089"/>
      <c r="AJ162" s="1089"/>
      <c r="AK162" s="1681"/>
      <c r="AL162" s="1681"/>
      <c r="AM162" s="1089"/>
      <c r="AN162" s="1089"/>
      <c r="AO162" s="1089"/>
      <c r="AP162" s="1089"/>
      <c r="AQ162" s="1089"/>
      <c r="AR162" s="1089"/>
      <c r="AS162" s="1089"/>
      <c r="AT162" s="1089"/>
      <c r="AU162" s="1089"/>
      <c r="AV162" s="1089"/>
      <c r="AW162" s="1089"/>
      <c r="AX162" s="1089"/>
      <c r="AY162" s="1089"/>
      <c r="AZ162" s="1089"/>
      <c r="BA162" s="1089"/>
      <c r="BB162" s="1089"/>
      <c r="BC162" s="1089"/>
      <c r="BD162" s="1688"/>
      <c r="BE162" s="1703"/>
      <c r="BF162" s="1678"/>
      <c r="BG162" s="1678"/>
      <c r="BH162" s="1678"/>
      <c r="BI162" s="1678"/>
      <c r="BJ162" s="1678"/>
    </row>
    <row r="163" spans="1:62" ht="17.25" customHeight="1" x14ac:dyDescent="0.25">
      <c r="A163" s="206"/>
      <c r="B163" s="117"/>
      <c r="C163" s="1625" t="s">
        <v>94</v>
      </c>
      <c r="D163" s="1639" t="s">
        <v>978</v>
      </c>
      <c r="E163" s="1639"/>
      <c r="F163" s="1625">
        <v>30</v>
      </c>
      <c r="G163" s="1709"/>
      <c r="H163" s="1067" t="s">
        <v>2070</v>
      </c>
      <c r="I163" s="1067" t="s">
        <v>74</v>
      </c>
      <c r="J163" s="1067"/>
      <c r="K163" s="1089"/>
      <c r="L163" s="1089"/>
      <c r="M163" s="1089"/>
      <c r="N163" s="1089"/>
      <c r="O163" s="1089"/>
      <c r="P163" s="1089"/>
      <c r="Q163" s="1050"/>
      <c r="R163" s="1050"/>
      <c r="S163" s="1050"/>
      <c r="T163" s="1050"/>
      <c r="U163" s="1050"/>
      <c r="V163" s="1050"/>
      <c r="W163" s="1089"/>
      <c r="X163" s="1089"/>
      <c r="Y163" s="1089"/>
      <c r="Z163" s="1089">
        <v>15</v>
      </c>
      <c r="AA163" s="1089">
        <v>15</v>
      </c>
      <c r="AB163" s="1089"/>
      <c r="AC163" s="1089"/>
      <c r="AD163" s="1089"/>
      <c r="AE163" s="1089"/>
      <c r="AF163" s="1089"/>
      <c r="AG163" s="1089"/>
      <c r="AH163" s="1089"/>
      <c r="AI163" s="1089"/>
      <c r="AJ163" s="1089"/>
      <c r="AK163" s="1681"/>
      <c r="AL163" s="1681"/>
      <c r="AM163" s="1089"/>
      <c r="AN163" s="1089"/>
      <c r="AO163" s="1089"/>
      <c r="AP163" s="1089"/>
      <c r="AQ163" s="1089"/>
      <c r="AR163" s="1089"/>
      <c r="AS163" s="1089"/>
      <c r="AT163" s="1089"/>
      <c r="AU163" s="1089"/>
      <c r="AV163" s="1089"/>
      <c r="AW163" s="1089"/>
      <c r="AX163" s="1089"/>
      <c r="AY163" s="1089"/>
      <c r="AZ163" s="1089"/>
      <c r="BA163" s="1089"/>
      <c r="BB163" s="1089"/>
      <c r="BC163" s="1089"/>
      <c r="BD163" s="1688"/>
      <c r="BE163" s="1703"/>
      <c r="BF163" s="1678"/>
      <c r="BG163" s="1678"/>
      <c r="BH163" s="1678"/>
      <c r="BI163" s="1678"/>
      <c r="BJ163" s="1678"/>
    </row>
    <row r="164" spans="1:62" ht="17.25" customHeight="1" x14ac:dyDescent="0.25">
      <c r="A164" s="206"/>
      <c r="B164" s="117"/>
      <c r="C164" s="1625" t="s">
        <v>95</v>
      </c>
      <c r="D164" s="1639" t="s">
        <v>979</v>
      </c>
      <c r="E164" s="1639"/>
      <c r="F164" s="1625">
        <v>60</v>
      </c>
      <c r="G164" s="1709"/>
      <c r="H164" s="1067" t="s">
        <v>2075</v>
      </c>
      <c r="I164" s="1067" t="s">
        <v>48</v>
      </c>
      <c r="J164" s="1067"/>
      <c r="K164" s="1089"/>
      <c r="L164" s="1089"/>
      <c r="M164" s="1089"/>
      <c r="N164" s="1089"/>
      <c r="O164" s="1089"/>
      <c r="P164" s="1089"/>
      <c r="Q164" s="1050"/>
      <c r="R164" s="1050"/>
      <c r="S164" s="1050"/>
      <c r="T164" s="1050"/>
      <c r="U164" s="1050"/>
      <c r="V164" s="1050"/>
      <c r="W164" s="1089"/>
      <c r="X164" s="1089"/>
      <c r="Y164" s="1089"/>
      <c r="Z164" s="1089"/>
      <c r="AA164" s="1089"/>
      <c r="AB164" s="1089">
        <v>20</v>
      </c>
      <c r="AC164" s="1089">
        <v>20</v>
      </c>
      <c r="AD164" s="1089">
        <v>20</v>
      </c>
      <c r="AE164" s="1089"/>
      <c r="AF164" s="1089"/>
      <c r="AG164" s="1089"/>
      <c r="AH164" s="1089"/>
      <c r="AI164" s="1089"/>
      <c r="AJ164" s="1089"/>
      <c r="AK164" s="1681"/>
      <c r="AL164" s="1681"/>
      <c r="AM164" s="1089"/>
      <c r="AN164" s="1089"/>
      <c r="AO164" s="1089"/>
      <c r="AP164" s="1089"/>
      <c r="AQ164" s="1089"/>
      <c r="AR164" s="1089"/>
      <c r="AS164" s="1089"/>
      <c r="AT164" s="1089"/>
      <c r="AU164" s="1089"/>
      <c r="AV164" s="1089"/>
      <c r="AW164" s="1089"/>
      <c r="AX164" s="1089"/>
      <c r="AY164" s="1089"/>
      <c r="AZ164" s="1089"/>
      <c r="BA164" s="1089"/>
      <c r="BB164" s="1089"/>
      <c r="BC164" s="1089"/>
      <c r="BD164" s="1688"/>
      <c r="BE164" s="1703"/>
      <c r="BF164" s="1678"/>
      <c r="BG164" s="1678"/>
      <c r="BH164" s="1678"/>
      <c r="BI164" s="1678"/>
      <c r="BJ164" s="1678"/>
    </row>
    <row r="165" spans="1:62" ht="17.25" customHeight="1" x14ac:dyDescent="0.25">
      <c r="A165" s="206"/>
      <c r="B165" s="117"/>
      <c r="C165" s="1625" t="s">
        <v>96</v>
      </c>
      <c r="D165" s="1639" t="s">
        <v>955</v>
      </c>
      <c r="E165" s="1639"/>
      <c r="F165" s="1625">
        <v>30</v>
      </c>
      <c r="G165" s="1709"/>
      <c r="H165" s="1067" t="s">
        <v>2057</v>
      </c>
      <c r="I165" s="1067" t="s">
        <v>99</v>
      </c>
      <c r="J165" s="1067"/>
      <c r="K165" s="1089"/>
      <c r="L165" s="1089"/>
      <c r="M165" s="1050"/>
      <c r="N165" s="1050"/>
      <c r="O165" s="1050"/>
      <c r="P165" s="1050"/>
      <c r="Q165" s="1050"/>
      <c r="R165" s="1089"/>
      <c r="S165" s="1089"/>
      <c r="T165" s="1089"/>
      <c r="U165" s="1089"/>
      <c r="V165" s="1089"/>
      <c r="W165" s="1089"/>
      <c r="X165" s="1089"/>
      <c r="Y165" s="1089"/>
      <c r="Z165" s="1089"/>
      <c r="AA165" s="1089"/>
      <c r="AB165" s="1089"/>
      <c r="AC165" s="1089"/>
      <c r="AD165" s="1089"/>
      <c r="AE165" s="1089">
        <v>15</v>
      </c>
      <c r="AF165" s="1089">
        <v>15</v>
      </c>
      <c r="AG165" s="1089"/>
      <c r="AH165" s="1089"/>
      <c r="AI165" s="1089"/>
      <c r="AJ165" s="1089"/>
      <c r="AK165" s="1681"/>
      <c r="AL165" s="1681"/>
      <c r="AM165" s="1089"/>
      <c r="AN165" s="1089"/>
      <c r="AO165" s="1089"/>
      <c r="AP165" s="1089"/>
      <c r="AQ165" s="1089"/>
      <c r="AR165" s="1089"/>
      <c r="AS165" s="1089"/>
      <c r="AT165" s="1089"/>
      <c r="AU165" s="1089"/>
      <c r="AV165" s="1089"/>
      <c r="AW165" s="1089"/>
      <c r="AX165" s="1089"/>
      <c r="AY165" s="1089"/>
      <c r="AZ165" s="1089"/>
      <c r="BA165" s="1089"/>
      <c r="BB165" s="1089"/>
      <c r="BC165" s="1089"/>
      <c r="BD165" s="1688"/>
      <c r="BE165" s="1703"/>
      <c r="BF165" s="1678"/>
      <c r="BG165" s="1678"/>
      <c r="BH165" s="1678"/>
      <c r="BI165" s="1678"/>
      <c r="BJ165" s="1678"/>
    </row>
    <row r="166" spans="1:62" ht="17.25" customHeight="1" x14ac:dyDescent="0.25">
      <c r="A166" s="206"/>
      <c r="B166" s="117"/>
      <c r="C166" s="1625" t="s">
        <v>145</v>
      </c>
      <c r="D166" s="1639" t="s">
        <v>915</v>
      </c>
      <c r="E166" s="1639"/>
      <c r="F166" s="1625">
        <v>60</v>
      </c>
      <c r="G166" s="1709"/>
      <c r="H166" s="1067" t="s">
        <v>2087</v>
      </c>
      <c r="I166" s="1067" t="s">
        <v>87</v>
      </c>
      <c r="J166" s="1067"/>
      <c r="K166" s="1089"/>
      <c r="L166" s="1089"/>
      <c r="M166" s="1089"/>
      <c r="N166" s="1089"/>
      <c r="O166" s="1089"/>
      <c r="P166" s="1089"/>
      <c r="Q166" s="1089"/>
      <c r="R166" s="1089"/>
      <c r="S166" s="1089"/>
      <c r="T166" s="1089"/>
      <c r="U166" s="1089"/>
      <c r="V166" s="1089"/>
      <c r="W166" s="1089"/>
      <c r="X166" s="1050"/>
      <c r="Y166" s="1050"/>
      <c r="Z166" s="1050"/>
      <c r="AA166" s="1050"/>
      <c r="AB166" s="1050"/>
      <c r="AC166" s="1050"/>
      <c r="AD166" s="1050"/>
      <c r="AE166" s="1050"/>
      <c r="AF166" s="1050"/>
      <c r="AG166" s="1050">
        <v>20</v>
      </c>
      <c r="AH166" s="1050">
        <v>20</v>
      </c>
      <c r="AI166" s="1089">
        <v>20</v>
      </c>
      <c r="AJ166" s="1089"/>
      <c r="AK166" s="1681"/>
      <c r="AL166" s="1681"/>
      <c r="AM166" s="1089"/>
      <c r="AN166" s="1089"/>
      <c r="AO166" s="1089"/>
      <c r="AP166" s="1089"/>
      <c r="AQ166" s="1089"/>
      <c r="AR166" s="1089"/>
      <c r="AS166" s="1089"/>
      <c r="AT166" s="1089"/>
      <c r="AU166" s="1089"/>
      <c r="AV166" s="1089"/>
      <c r="AW166" s="1089"/>
      <c r="AX166" s="1089"/>
      <c r="AY166" s="1089"/>
      <c r="AZ166" s="1089"/>
      <c r="BA166" s="1089"/>
      <c r="BB166" s="1089"/>
      <c r="BC166" s="1089"/>
      <c r="BD166" s="1688"/>
      <c r="BE166" s="1703"/>
      <c r="BF166" s="1678"/>
      <c r="BG166" s="1678"/>
      <c r="BH166" s="1678"/>
      <c r="BI166" s="1678"/>
      <c r="BJ166" s="1678"/>
    </row>
    <row r="167" spans="1:62" ht="17.25" customHeight="1" x14ac:dyDescent="0.25">
      <c r="A167" s="206"/>
      <c r="B167" s="117"/>
      <c r="C167" s="1625" t="s">
        <v>163</v>
      </c>
      <c r="D167" s="1639" t="s">
        <v>941</v>
      </c>
      <c r="E167" s="1639"/>
      <c r="F167" s="1625">
        <v>30</v>
      </c>
      <c r="G167" s="1709"/>
      <c r="H167" s="1067" t="s">
        <v>2070</v>
      </c>
      <c r="I167" s="1067" t="s">
        <v>74</v>
      </c>
      <c r="J167" s="1067"/>
      <c r="K167" s="1089"/>
      <c r="L167" s="1089"/>
      <c r="M167" s="1089"/>
      <c r="N167" s="1089"/>
      <c r="O167" s="1089"/>
      <c r="P167" s="1089"/>
      <c r="Q167" s="1089"/>
      <c r="R167" s="1089"/>
      <c r="S167" s="1089"/>
      <c r="T167" s="1089"/>
      <c r="U167" s="1089"/>
      <c r="V167" s="1089"/>
      <c r="W167" s="1089"/>
      <c r="X167" s="1089"/>
      <c r="Y167" s="1089"/>
      <c r="Z167" s="1089"/>
      <c r="AA167" s="1089"/>
      <c r="AB167" s="1050"/>
      <c r="AC167" s="1050"/>
      <c r="AD167" s="1050"/>
      <c r="AE167" s="1050"/>
      <c r="AF167" s="1050"/>
      <c r="AG167" s="1050"/>
      <c r="AH167" s="1050"/>
      <c r="AI167" s="1050"/>
      <c r="AJ167" s="1089">
        <v>20</v>
      </c>
      <c r="AK167" s="1681"/>
      <c r="AL167" s="1681"/>
      <c r="AM167" s="1089"/>
      <c r="AN167" s="1089">
        <v>10</v>
      </c>
      <c r="AO167" s="1089"/>
      <c r="AP167" s="1089"/>
      <c r="AQ167" s="1089"/>
      <c r="AR167" s="1089"/>
      <c r="AS167" s="1089"/>
      <c r="AT167" s="1089"/>
      <c r="AU167" s="1089"/>
      <c r="AV167" s="1089"/>
      <c r="AW167" s="1089"/>
      <c r="AX167" s="1089"/>
      <c r="AY167" s="1089"/>
      <c r="AZ167" s="1089"/>
      <c r="BA167" s="1089"/>
      <c r="BB167" s="1089"/>
      <c r="BC167" s="1089"/>
      <c r="BD167" s="1688"/>
      <c r="BE167" s="1703"/>
      <c r="BF167" s="1678"/>
      <c r="BG167" s="1678"/>
      <c r="BH167" s="1678"/>
      <c r="BI167" s="1678"/>
      <c r="BJ167" s="1678"/>
    </row>
    <row r="168" spans="1:62" ht="17.25" customHeight="1" x14ac:dyDescent="0.25">
      <c r="A168" s="206"/>
      <c r="B168" s="117"/>
      <c r="C168" s="1643" t="s">
        <v>164</v>
      </c>
      <c r="D168" s="1642" t="s">
        <v>980</v>
      </c>
      <c r="E168" s="1642"/>
      <c r="F168" s="1643">
        <v>45</v>
      </c>
      <c r="G168" s="1714"/>
      <c r="H168" s="1067" t="s">
        <v>2070</v>
      </c>
      <c r="I168" s="1067" t="s">
        <v>74</v>
      </c>
      <c r="J168" s="1067"/>
      <c r="K168" s="1089"/>
      <c r="L168" s="1089"/>
      <c r="M168" s="1089"/>
      <c r="N168" s="1089"/>
      <c r="O168" s="1089"/>
      <c r="P168" s="1089"/>
      <c r="Q168" s="1089"/>
      <c r="R168" s="1089"/>
      <c r="S168" s="1089"/>
      <c r="T168" s="1089"/>
      <c r="U168" s="1089"/>
      <c r="V168" s="1089"/>
      <c r="W168" s="1089"/>
      <c r="X168" s="1089"/>
      <c r="Y168" s="1089"/>
      <c r="Z168" s="1089"/>
      <c r="AA168" s="1050"/>
      <c r="AB168" s="1050"/>
      <c r="AC168" s="1050"/>
      <c r="AD168" s="1050"/>
      <c r="AE168" s="1050"/>
      <c r="AF168" s="1050"/>
      <c r="AG168" s="1089"/>
      <c r="AH168" s="1089"/>
      <c r="AI168" s="1089"/>
      <c r="AJ168" s="1089"/>
      <c r="AK168" s="1681"/>
      <c r="AL168" s="1681"/>
      <c r="AM168" s="1089"/>
      <c r="AN168" s="1089">
        <v>10</v>
      </c>
      <c r="AO168" s="1089">
        <v>20</v>
      </c>
      <c r="AP168" s="1089">
        <v>25</v>
      </c>
      <c r="AQ168" s="1089"/>
      <c r="AR168" s="1089"/>
      <c r="AS168" s="1089"/>
      <c r="AT168" s="1089"/>
      <c r="AU168" s="1089"/>
      <c r="AV168" s="1089"/>
      <c r="AW168" s="1089"/>
      <c r="AX168" s="1089"/>
      <c r="AY168" s="1089"/>
      <c r="AZ168" s="1089"/>
      <c r="BA168" s="1089"/>
      <c r="BB168" s="1089"/>
      <c r="BC168" s="1089"/>
      <c r="BD168" s="1688"/>
      <c r="BE168" s="1703"/>
      <c r="BF168" s="1678"/>
      <c r="BG168" s="1678"/>
      <c r="BH168" s="1678"/>
      <c r="BI168" s="1678"/>
      <c r="BJ168" s="1678"/>
    </row>
    <row r="169" spans="1:62" ht="17.25" customHeight="1" x14ac:dyDescent="0.25">
      <c r="A169" s="206"/>
      <c r="B169" s="117"/>
      <c r="C169" s="1625" t="s">
        <v>170</v>
      </c>
      <c r="D169" s="1639" t="s">
        <v>956</v>
      </c>
      <c r="E169" s="1639"/>
      <c r="F169" s="1625">
        <v>60</v>
      </c>
      <c r="G169" s="1709"/>
      <c r="H169" s="1067" t="s">
        <v>2051</v>
      </c>
      <c r="I169" s="1067" t="s">
        <v>62</v>
      </c>
      <c r="J169" s="1067"/>
      <c r="K169" s="1089"/>
      <c r="L169" s="1089"/>
      <c r="M169" s="1089"/>
      <c r="N169" s="1089"/>
      <c r="O169" s="1089"/>
      <c r="P169" s="1089"/>
      <c r="Q169" s="1089"/>
      <c r="R169" s="1089"/>
      <c r="S169" s="1089"/>
      <c r="T169" s="1089"/>
      <c r="U169" s="1089"/>
      <c r="V169" s="1089"/>
      <c r="W169" s="1089"/>
      <c r="X169" s="1089"/>
      <c r="Y169" s="1089"/>
      <c r="Z169" s="1089"/>
      <c r="AA169" s="1050"/>
      <c r="AB169" s="1050"/>
      <c r="AC169" s="1050"/>
      <c r="AD169" s="1050"/>
      <c r="AE169" s="1050"/>
      <c r="AF169" s="1050"/>
      <c r="AG169" s="1089"/>
      <c r="AH169" s="1089"/>
      <c r="AI169" s="1089"/>
      <c r="AJ169" s="1089"/>
      <c r="AK169" s="1681"/>
      <c r="AL169" s="1681"/>
      <c r="AM169" s="1089"/>
      <c r="AN169" s="1050"/>
      <c r="AO169" s="1050"/>
      <c r="AP169" s="1050"/>
      <c r="AQ169" s="1050">
        <v>20</v>
      </c>
      <c r="AR169" s="1050">
        <v>20</v>
      </c>
      <c r="AS169" s="1050">
        <v>20</v>
      </c>
      <c r="AT169" s="1089"/>
      <c r="AU169" s="1089"/>
      <c r="AV169" s="1089"/>
      <c r="AW169" s="1089"/>
      <c r="AX169" s="1089"/>
      <c r="AY169" s="1089"/>
      <c r="AZ169" s="1089"/>
      <c r="BA169" s="1089"/>
      <c r="BB169" s="1089"/>
      <c r="BC169" s="1089"/>
      <c r="BD169" s="1688"/>
      <c r="BE169" s="1703"/>
      <c r="BF169" s="1678"/>
      <c r="BG169" s="1678"/>
      <c r="BH169" s="1678"/>
      <c r="BI169" s="1678"/>
      <c r="BJ169" s="1678"/>
    </row>
    <row r="170" spans="1:62" ht="17.25" customHeight="1" x14ac:dyDescent="0.2">
      <c r="A170" s="206"/>
      <c r="B170" s="117"/>
      <c r="C170" s="1625" t="s">
        <v>98</v>
      </c>
      <c r="D170" s="1639" t="s">
        <v>981</v>
      </c>
      <c r="E170" s="1639"/>
      <c r="F170" s="1625">
        <v>60</v>
      </c>
      <c r="G170" s="1709"/>
      <c r="H170" s="1067" t="s">
        <v>2070</v>
      </c>
      <c r="I170" s="1067" t="s">
        <v>74</v>
      </c>
      <c r="J170" s="1067"/>
      <c r="K170" s="1089"/>
      <c r="L170" s="1089"/>
      <c r="M170" s="1089"/>
      <c r="N170" s="1089"/>
      <c r="O170" s="1089"/>
      <c r="P170" s="1089"/>
      <c r="Q170" s="1089"/>
      <c r="R170" s="1089"/>
      <c r="S170" s="1089"/>
      <c r="T170" s="1089"/>
      <c r="U170" s="1089"/>
      <c r="V170" s="1089"/>
      <c r="W170" s="1089"/>
      <c r="X170" s="1089"/>
      <c r="Y170" s="1089"/>
      <c r="Z170" s="1089"/>
      <c r="AA170" s="1089"/>
      <c r="AB170" s="1089"/>
      <c r="AC170" s="1089"/>
      <c r="AD170" s="1089"/>
      <c r="AE170" s="1089"/>
      <c r="AF170" s="1089"/>
      <c r="AG170" s="1089"/>
      <c r="AH170" s="1089"/>
      <c r="AI170" s="1089"/>
      <c r="AJ170" s="1089"/>
      <c r="AK170" s="1681"/>
      <c r="AL170" s="1681"/>
      <c r="AM170" s="1089"/>
      <c r="AN170" s="1089"/>
      <c r="AO170" s="1102"/>
      <c r="AP170" s="1071"/>
      <c r="AQ170" s="1070"/>
      <c r="AR170" s="1071"/>
      <c r="AS170" s="1089"/>
      <c r="AT170" s="1089">
        <v>20</v>
      </c>
      <c r="AU170" s="1089">
        <v>20</v>
      </c>
      <c r="AV170" s="1089">
        <v>20</v>
      </c>
      <c r="AW170" s="1089"/>
      <c r="AX170" s="1089"/>
      <c r="AY170" s="1089"/>
      <c r="AZ170" s="1089"/>
      <c r="BA170" s="1089"/>
      <c r="BB170" s="1089"/>
      <c r="BC170" s="1089"/>
      <c r="BD170" s="1688"/>
      <c r="BE170" s="1703"/>
      <c r="BF170" s="1678"/>
      <c r="BG170" s="1678"/>
      <c r="BH170" s="1678"/>
      <c r="BI170" s="1678"/>
      <c r="BJ170" s="1678"/>
    </row>
    <row r="171" spans="1:62" ht="17.25" customHeight="1" x14ac:dyDescent="0.25">
      <c r="A171" s="206"/>
      <c r="B171" s="117"/>
      <c r="C171" s="1625" t="s">
        <v>47</v>
      </c>
      <c r="D171" s="1639" t="s">
        <v>982</v>
      </c>
      <c r="E171" s="1639"/>
      <c r="F171" s="1625">
        <v>180</v>
      </c>
      <c r="G171" s="1709"/>
      <c r="H171" s="1067" t="s">
        <v>2075</v>
      </c>
      <c r="I171" s="1067" t="s">
        <v>48</v>
      </c>
      <c r="J171" s="1067"/>
      <c r="K171" s="1089"/>
      <c r="L171" s="1089"/>
      <c r="M171" s="1089"/>
      <c r="N171" s="1089"/>
      <c r="O171" s="1089"/>
      <c r="P171" s="1089"/>
      <c r="Q171" s="1089"/>
      <c r="R171" s="1089"/>
      <c r="S171" s="1089"/>
      <c r="T171" s="1089"/>
      <c r="U171" s="1089"/>
      <c r="V171" s="1089"/>
      <c r="W171" s="1089"/>
      <c r="X171" s="1089"/>
      <c r="Y171" s="1089"/>
      <c r="Z171" s="1089"/>
      <c r="AA171" s="1089"/>
      <c r="AB171" s="1089"/>
      <c r="AC171" s="1089"/>
      <c r="AD171" s="1089"/>
      <c r="AE171" s="1089"/>
      <c r="AF171" s="1089"/>
      <c r="AG171" s="1089"/>
      <c r="AH171" s="1089"/>
      <c r="AI171" s="1089"/>
      <c r="AJ171" s="1089"/>
      <c r="AK171" s="1681"/>
      <c r="AL171" s="1681"/>
      <c r="AM171" s="1089"/>
      <c r="AN171" s="1089"/>
      <c r="AO171" s="1126"/>
      <c r="AP171" s="1068"/>
      <c r="AQ171" s="1069"/>
      <c r="AR171" s="1068"/>
      <c r="AS171" s="1050"/>
      <c r="AT171" s="1050"/>
      <c r="AU171" s="1050"/>
      <c r="AV171" s="1050"/>
      <c r="AW171" s="1050">
        <v>24</v>
      </c>
      <c r="AX171" s="1050">
        <v>24</v>
      </c>
      <c r="AY171" s="1050">
        <v>24</v>
      </c>
      <c r="AZ171" s="1050">
        <v>24</v>
      </c>
      <c r="BA171" s="1050">
        <v>24</v>
      </c>
      <c r="BB171" s="1050">
        <v>24</v>
      </c>
      <c r="BC171" s="1050">
        <v>24</v>
      </c>
      <c r="BD171" s="1694">
        <v>12</v>
      </c>
      <c r="BE171" s="1705"/>
      <c r="BF171" s="1678"/>
      <c r="BG171" s="1678"/>
      <c r="BH171" s="1678"/>
      <c r="BI171" s="1678"/>
      <c r="BJ171" s="1678"/>
    </row>
    <row r="172" spans="1:62" ht="17.25" customHeight="1" x14ac:dyDescent="0.25">
      <c r="A172" s="206"/>
      <c r="B172" s="117"/>
      <c r="C172" s="1625" t="s">
        <v>134</v>
      </c>
      <c r="D172" s="1639" t="s">
        <v>948</v>
      </c>
      <c r="E172" s="1639"/>
      <c r="F172" s="1625">
        <v>90</v>
      </c>
      <c r="G172" s="1709"/>
      <c r="H172" s="1067" t="s">
        <v>2079</v>
      </c>
      <c r="I172" s="1067" t="s">
        <v>78</v>
      </c>
      <c r="J172" s="1067"/>
      <c r="K172" s="1089"/>
      <c r="L172" s="1089"/>
      <c r="M172" s="1089"/>
      <c r="N172" s="1089"/>
      <c r="O172" s="1089"/>
      <c r="P172" s="1089"/>
      <c r="Q172" s="1089"/>
      <c r="R172" s="1089"/>
      <c r="S172" s="1089"/>
      <c r="T172" s="1089"/>
      <c r="U172" s="1089"/>
      <c r="V172" s="1089"/>
      <c r="W172" s="1089"/>
      <c r="X172" s="1089"/>
      <c r="Y172" s="1089"/>
      <c r="Z172" s="1089"/>
      <c r="AA172" s="1089"/>
      <c r="AB172" s="1089"/>
      <c r="AC172" s="1089"/>
      <c r="AD172" s="1089"/>
      <c r="AE172" s="1089"/>
      <c r="AF172" s="1089"/>
      <c r="AG172" s="1089"/>
      <c r="AH172" s="1089"/>
      <c r="AI172" s="1089"/>
      <c r="AJ172" s="1089"/>
      <c r="AK172" s="1681"/>
      <c r="AL172" s="1681"/>
      <c r="AM172" s="1089"/>
      <c r="AN172" s="1089"/>
      <c r="AO172" s="1089"/>
      <c r="AP172" s="1089"/>
      <c r="AQ172" s="1089"/>
      <c r="AR172" s="1089"/>
      <c r="AS172" s="1089"/>
      <c r="AT172" s="1050"/>
      <c r="AU172" s="1050"/>
      <c r="AV172" s="1050"/>
      <c r="AW172" s="1050"/>
      <c r="AX172" s="1050"/>
      <c r="AY172" s="1050"/>
      <c r="AZ172" s="1050"/>
      <c r="BA172" s="1050"/>
      <c r="BB172" s="1050"/>
      <c r="BC172" s="1050"/>
      <c r="BD172" s="1694"/>
      <c r="BE172" s="1705"/>
      <c r="BF172" s="1678"/>
      <c r="BG172" s="1678"/>
      <c r="BH172" s="1678"/>
      <c r="BI172" s="1678"/>
      <c r="BJ172" s="1678"/>
    </row>
    <row r="173" spans="1:62" s="1088" customFormat="1" ht="17.25" customHeight="1" x14ac:dyDescent="0.25">
      <c r="A173" s="263"/>
      <c r="B173" s="1059" t="s">
        <v>2088</v>
      </c>
      <c r="C173" s="1653"/>
      <c r="D173" s="1654" t="s">
        <v>843</v>
      </c>
      <c r="E173" s="1654"/>
      <c r="F173" s="1645">
        <f t="shared" ref="F173:AM173" si="17">SUM(F156:F172)</f>
        <v>930</v>
      </c>
      <c r="G173" s="1645"/>
      <c r="H173" s="1087">
        <f t="shared" si="17"/>
        <v>0</v>
      </c>
      <c r="I173" s="1087">
        <f t="shared" si="17"/>
        <v>0</v>
      </c>
      <c r="J173" s="1087"/>
      <c r="K173" s="1087">
        <f t="shared" si="17"/>
        <v>15</v>
      </c>
      <c r="L173" s="1087">
        <f t="shared" si="17"/>
        <v>19</v>
      </c>
      <c r="M173" s="1087">
        <f t="shared" si="17"/>
        <v>19</v>
      </c>
      <c r="N173" s="1087">
        <f t="shared" si="17"/>
        <v>19</v>
      </c>
      <c r="O173" s="1087">
        <f t="shared" si="17"/>
        <v>19</v>
      </c>
      <c r="P173" s="1087">
        <f t="shared" si="17"/>
        <v>24</v>
      </c>
      <c r="Q173" s="1087">
        <f t="shared" si="17"/>
        <v>29</v>
      </c>
      <c r="R173" s="1087">
        <f t="shared" si="17"/>
        <v>4</v>
      </c>
      <c r="S173" s="1087">
        <f t="shared" si="17"/>
        <v>4</v>
      </c>
      <c r="T173" s="1087">
        <f t="shared" si="17"/>
        <v>4</v>
      </c>
      <c r="U173" s="1087">
        <f t="shared" si="17"/>
        <v>12</v>
      </c>
      <c r="V173" s="1087">
        <f t="shared" si="17"/>
        <v>12</v>
      </c>
      <c r="W173" s="1087">
        <f t="shared" si="17"/>
        <v>12</v>
      </c>
      <c r="X173" s="1087">
        <f t="shared" si="17"/>
        <v>27</v>
      </c>
      <c r="Y173" s="1087">
        <f t="shared" si="17"/>
        <v>27</v>
      </c>
      <c r="Z173" s="1087">
        <f t="shared" si="17"/>
        <v>24</v>
      </c>
      <c r="AA173" s="1087">
        <f t="shared" si="17"/>
        <v>19</v>
      </c>
      <c r="AB173" s="1087">
        <f t="shared" si="17"/>
        <v>24</v>
      </c>
      <c r="AC173" s="1087">
        <f t="shared" si="17"/>
        <v>24</v>
      </c>
      <c r="AD173" s="1087">
        <f t="shared" si="17"/>
        <v>24</v>
      </c>
      <c r="AE173" s="1087">
        <f t="shared" si="17"/>
        <v>19</v>
      </c>
      <c r="AF173" s="1087">
        <f t="shared" si="17"/>
        <v>19</v>
      </c>
      <c r="AG173" s="1087">
        <f t="shared" si="17"/>
        <v>24</v>
      </c>
      <c r="AH173" s="1087">
        <f t="shared" si="17"/>
        <v>22</v>
      </c>
      <c r="AI173" s="1087">
        <f t="shared" si="17"/>
        <v>20</v>
      </c>
      <c r="AJ173" s="1087">
        <f t="shared" si="17"/>
        <v>20</v>
      </c>
      <c r="AK173" s="1087">
        <f t="shared" si="17"/>
        <v>0</v>
      </c>
      <c r="AL173" s="1087">
        <f t="shared" si="17"/>
        <v>0</v>
      </c>
      <c r="AM173" s="1138">
        <f t="shared" si="17"/>
        <v>0</v>
      </c>
      <c r="AN173" s="1087">
        <f t="shared" ref="AN173:BE173" si="18">SUM(AN156:AN172)</f>
        <v>20</v>
      </c>
      <c r="AO173" s="1087">
        <f t="shared" si="18"/>
        <v>20</v>
      </c>
      <c r="AP173" s="1087">
        <f t="shared" si="18"/>
        <v>25</v>
      </c>
      <c r="AQ173" s="1087">
        <f t="shared" si="18"/>
        <v>20</v>
      </c>
      <c r="AR173" s="1087">
        <f t="shared" si="18"/>
        <v>20</v>
      </c>
      <c r="AS173" s="1087">
        <f t="shared" si="18"/>
        <v>20</v>
      </c>
      <c r="AT173" s="1087">
        <f t="shared" si="18"/>
        <v>20</v>
      </c>
      <c r="AU173" s="1087">
        <f t="shared" si="18"/>
        <v>20</v>
      </c>
      <c r="AV173" s="1087">
        <f t="shared" si="18"/>
        <v>20</v>
      </c>
      <c r="AW173" s="1087">
        <f t="shared" si="18"/>
        <v>24</v>
      </c>
      <c r="AX173" s="1087">
        <f t="shared" si="18"/>
        <v>24</v>
      </c>
      <c r="AY173" s="1087">
        <f t="shared" si="18"/>
        <v>24</v>
      </c>
      <c r="AZ173" s="1087">
        <f t="shared" si="18"/>
        <v>24</v>
      </c>
      <c r="BA173" s="1087">
        <f t="shared" si="18"/>
        <v>24</v>
      </c>
      <c r="BB173" s="1087">
        <f t="shared" si="18"/>
        <v>24</v>
      </c>
      <c r="BC173" s="1087">
        <f t="shared" si="18"/>
        <v>24</v>
      </c>
      <c r="BD173" s="1676">
        <f t="shared" si="18"/>
        <v>12</v>
      </c>
      <c r="BE173" s="1702">
        <f t="shared" si="18"/>
        <v>0</v>
      </c>
      <c r="BF173" s="1695"/>
      <c r="BG173" s="1695"/>
      <c r="BH173" s="1695"/>
      <c r="BI173" s="1695"/>
      <c r="BJ173" s="1695"/>
    </row>
    <row r="174" spans="1:62" ht="17.25" customHeight="1" x14ac:dyDescent="0.2">
      <c r="A174" s="206"/>
      <c r="B174" s="117" t="s">
        <v>2089</v>
      </c>
      <c r="C174" s="1671" t="s">
        <v>153</v>
      </c>
      <c r="D174" s="1670" t="s">
        <v>148</v>
      </c>
      <c r="E174" s="1670"/>
      <c r="F174" s="1671">
        <v>75</v>
      </c>
      <c r="G174" s="1723"/>
      <c r="H174" s="1067"/>
      <c r="I174" s="1095"/>
      <c r="J174" s="1095"/>
      <c r="K174" s="1089"/>
      <c r="L174" s="1089"/>
      <c r="M174" s="1089"/>
      <c r="N174" s="1089"/>
      <c r="O174" s="1089"/>
      <c r="P174" s="1089"/>
      <c r="Q174" s="1089"/>
      <c r="R174" s="1089"/>
      <c r="S174" s="1089"/>
      <c r="T174" s="1089"/>
      <c r="U174" s="1089"/>
      <c r="V174" s="1089"/>
      <c r="W174" s="1089"/>
      <c r="X174" s="1089"/>
      <c r="Y174" s="1089"/>
      <c r="Z174" s="1089"/>
      <c r="AA174" s="1089"/>
      <c r="AB174" s="1089"/>
      <c r="AC174" s="1089"/>
      <c r="AD174" s="1089"/>
      <c r="AE174" s="1089"/>
      <c r="AF174" s="1089"/>
      <c r="AG174" s="1089"/>
      <c r="AH174" s="1089"/>
      <c r="AI174" s="1089"/>
      <c r="AJ174" s="1089"/>
      <c r="AK174" s="1681"/>
      <c r="AL174" s="1681"/>
      <c r="AM174" s="1089"/>
      <c r="AN174" s="1089"/>
      <c r="AO174" s="1089"/>
      <c r="AP174" s="1089"/>
      <c r="AQ174" s="1089"/>
      <c r="AR174" s="1089"/>
      <c r="AS174" s="1089"/>
      <c r="AT174" s="1089"/>
      <c r="AU174" s="1089"/>
      <c r="AV174" s="1089"/>
      <c r="AW174" s="1089"/>
      <c r="AX174" s="1089"/>
      <c r="AY174" s="1089"/>
      <c r="AZ174" s="1089"/>
      <c r="BA174" s="1089"/>
      <c r="BB174" s="1089"/>
      <c r="BC174" s="1089"/>
      <c r="BD174" s="1688"/>
      <c r="BE174" s="1703"/>
      <c r="BF174" s="1678"/>
      <c r="BG174" s="1678"/>
      <c r="BH174" s="1678"/>
      <c r="BI174" s="1678"/>
      <c r="BJ174" s="1678"/>
    </row>
    <row r="175" spans="1:62" ht="17.25" customHeight="1" x14ac:dyDescent="0.2">
      <c r="A175" s="206">
        <v>16</v>
      </c>
      <c r="B175" s="117"/>
      <c r="C175" s="1671" t="s">
        <v>154</v>
      </c>
      <c r="D175" s="1670" t="s">
        <v>136</v>
      </c>
      <c r="E175" s="1670"/>
      <c r="F175" s="1671">
        <v>30</v>
      </c>
      <c r="G175" s="1723"/>
      <c r="H175" s="1067"/>
      <c r="I175" s="1095"/>
      <c r="J175" s="1095"/>
      <c r="K175" s="1089"/>
      <c r="L175" s="1089"/>
      <c r="M175" s="1089"/>
      <c r="N175" s="1089"/>
      <c r="O175" s="1089"/>
      <c r="P175" s="1089"/>
      <c r="Q175" s="1089"/>
      <c r="R175" s="1089"/>
      <c r="S175" s="1089"/>
      <c r="T175" s="1089"/>
      <c r="U175" s="1089"/>
      <c r="V175" s="1089"/>
      <c r="W175" s="1089"/>
      <c r="X175" s="1089"/>
      <c r="Y175" s="1089"/>
      <c r="Z175" s="1089"/>
      <c r="AA175" s="1089"/>
      <c r="AB175" s="1089"/>
      <c r="AC175" s="1089"/>
      <c r="AD175" s="1089"/>
      <c r="AE175" s="1089"/>
      <c r="AF175" s="1089"/>
      <c r="AG175" s="1089"/>
      <c r="AH175" s="1089"/>
      <c r="AI175" s="1089"/>
      <c r="AJ175" s="1089"/>
      <c r="AK175" s="1681"/>
      <c r="AL175" s="1681"/>
      <c r="AM175" s="1089"/>
      <c r="AN175" s="1089"/>
      <c r="AO175" s="1089"/>
      <c r="AP175" s="1089"/>
      <c r="AQ175" s="1089"/>
      <c r="AR175" s="1089"/>
      <c r="AS175" s="1089"/>
      <c r="AT175" s="1089"/>
      <c r="AU175" s="1089"/>
      <c r="AV175" s="1089"/>
      <c r="AW175" s="1089"/>
      <c r="AX175" s="1089"/>
      <c r="AY175" s="1089"/>
      <c r="AZ175" s="1089"/>
      <c r="BA175" s="1089"/>
      <c r="BB175" s="1089"/>
      <c r="BC175" s="1089"/>
      <c r="BD175" s="1688"/>
      <c r="BE175" s="1703"/>
      <c r="BF175" s="1678"/>
      <c r="BG175" s="1678"/>
      <c r="BH175" s="1678"/>
      <c r="BI175" s="1678"/>
      <c r="BJ175" s="1678"/>
    </row>
    <row r="176" spans="1:62" ht="17.25" customHeight="1" x14ac:dyDescent="0.2">
      <c r="A176" s="206"/>
      <c r="B176" s="117"/>
      <c r="C176" s="1671" t="s">
        <v>155</v>
      </c>
      <c r="D176" s="1670" t="s">
        <v>149</v>
      </c>
      <c r="E176" s="1670"/>
      <c r="F176" s="1671">
        <v>60</v>
      </c>
      <c r="G176" s="1723"/>
      <c r="H176" s="1067"/>
      <c r="I176" s="1095"/>
      <c r="J176" s="1095"/>
      <c r="K176" s="1089"/>
      <c r="L176" s="1089"/>
      <c r="M176" s="1089"/>
      <c r="N176" s="1089"/>
      <c r="O176" s="1089"/>
      <c r="P176" s="1089"/>
      <c r="Q176" s="1089"/>
      <c r="R176" s="1089"/>
      <c r="S176" s="1089"/>
      <c r="T176" s="1089"/>
      <c r="U176" s="1089"/>
      <c r="V176" s="1089"/>
      <c r="W176" s="1089"/>
      <c r="X176" s="1089"/>
      <c r="Y176" s="1089"/>
      <c r="Z176" s="1089"/>
      <c r="AA176" s="1089"/>
      <c r="AB176" s="1089"/>
      <c r="AC176" s="1089"/>
      <c r="AD176" s="1089"/>
      <c r="AE176" s="1089"/>
      <c r="AF176" s="1089"/>
      <c r="AG176" s="1089"/>
      <c r="AH176" s="1089"/>
      <c r="AI176" s="1089"/>
      <c r="AJ176" s="1089"/>
      <c r="AK176" s="1681"/>
      <c r="AL176" s="1681"/>
      <c r="AM176" s="1089"/>
      <c r="AN176" s="1089"/>
      <c r="AO176" s="1089"/>
      <c r="AP176" s="1089"/>
      <c r="AQ176" s="1089"/>
      <c r="AR176" s="1089"/>
      <c r="AS176" s="1089"/>
      <c r="AT176" s="1089"/>
      <c r="AU176" s="1089"/>
      <c r="AV176" s="1089"/>
      <c r="AW176" s="1089"/>
      <c r="AX176" s="1089"/>
      <c r="AY176" s="1089"/>
      <c r="AZ176" s="1089"/>
      <c r="BA176" s="1089"/>
      <c r="BB176" s="1089"/>
      <c r="BC176" s="1089"/>
      <c r="BD176" s="1688"/>
      <c r="BE176" s="1703"/>
      <c r="BF176" s="1678"/>
      <c r="BG176" s="1678"/>
      <c r="BH176" s="1678"/>
      <c r="BI176" s="1678"/>
      <c r="BJ176" s="1678"/>
    </row>
    <row r="177" spans="1:62" ht="17.25" customHeight="1" x14ac:dyDescent="0.2">
      <c r="A177" s="206"/>
      <c r="B177" s="117"/>
      <c r="C177" s="1671" t="s">
        <v>156</v>
      </c>
      <c r="D177" s="1670" t="s">
        <v>150</v>
      </c>
      <c r="E177" s="1670"/>
      <c r="F177" s="1671">
        <v>75</v>
      </c>
      <c r="G177" s="1723"/>
      <c r="H177" s="1067"/>
      <c r="I177" s="1095"/>
      <c r="J177" s="1095"/>
      <c r="K177" s="1089"/>
      <c r="L177" s="1089"/>
      <c r="M177" s="1089"/>
      <c r="N177" s="1089"/>
      <c r="O177" s="1089"/>
      <c r="P177" s="1089"/>
      <c r="Q177" s="1089"/>
      <c r="R177" s="1089"/>
      <c r="S177" s="1089"/>
      <c r="T177" s="1089"/>
      <c r="U177" s="1089"/>
      <c r="V177" s="1089"/>
      <c r="W177" s="1089"/>
      <c r="X177" s="1089"/>
      <c r="Y177" s="1089"/>
      <c r="Z177" s="1089"/>
      <c r="AA177" s="1089"/>
      <c r="AB177" s="1089"/>
      <c r="AC177" s="1089"/>
      <c r="AD177" s="1089"/>
      <c r="AE177" s="1089"/>
      <c r="AF177" s="1089"/>
      <c r="AG177" s="1089"/>
      <c r="AH177" s="1089"/>
      <c r="AI177" s="1089"/>
      <c r="AJ177" s="1089"/>
      <c r="AK177" s="1681"/>
      <c r="AL177" s="1681"/>
      <c r="AM177" s="1089"/>
      <c r="AN177" s="1089"/>
      <c r="AO177" s="1089"/>
      <c r="AP177" s="1089"/>
      <c r="AQ177" s="1089"/>
      <c r="AR177" s="1089"/>
      <c r="AS177" s="1089"/>
      <c r="AT177" s="1089"/>
      <c r="AU177" s="1089"/>
      <c r="AV177" s="1089"/>
      <c r="AW177" s="1089"/>
      <c r="AX177" s="1089"/>
      <c r="AY177" s="1089"/>
      <c r="AZ177" s="1089"/>
      <c r="BA177" s="1089"/>
      <c r="BB177" s="1089"/>
      <c r="BC177" s="1089"/>
      <c r="BD177" s="1688"/>
      <c r="BE177" s="1703"/>
      <c r="BF177" s="1678"/>
      <c r="BG177" s="1678"/>
      <c r="BH177" s="1678"/>
      <c r="BI177" s="1678"/>
      <c r="BJ177" s="1678"/>
    </row>
    <row r="178" spans="1:62" ht="17.25" customHeight="1" x14ac:dyDescent="0.2">
      <c r="A178" s="206"/>
      <c r="B178" s="117"/>
      <c r="C178" s="1671" t="s">
        <v>157</v>
      </c>
      <c r="D178" s="1670" t="s">
        <v>124</v>
      </c>
      <c r="E178" s="1670"/>
      <c r="F178" s="1671">
        <v>75</v>
      </c>
      <c r="G178" s="1723"/>
      <c r="H178" s="1067"/>
      <c r="I178" s="1095"/>
      <c r="J178" s="1095"/>
      <c r="K178" s="1089"/>
      <c r="L178" s="1089"/>
      <c r="M178" s="1089"/>
      <c r="N178" s="1089"/>
      <c r="O178" s="1089"/>
      <c r="P178" s="1089"/>
      <c r="Q178" s="1089"/>
      <c r="R178" s="1089"/>
      <c r="S178" s="1089"/>
      <c r="T178" s="1089"/>
      <c r="U178" s="1089"/>
      <c r="V178" s="1089"/>
      <c r="W178" s="1089"/>
      <c r="X178" s="1089"/>
      <c r="Y178" s="1089"/>
      <c r="Z178" s="1089"/>
      <c r="AA178" s="1089"/>
      <c r="AB178" s="1089"/>
      <c r="AC178" s="1089"/>
      <c r="AD178" s="1089"/>
      <c r="AE178" s="1089"/>
      <c r="AF178" s="1089"/>
      <c r="AG178" s="1089"/>
      <c r="AH178" s="1089"/>
      <c r="AI178" s="1089"/>
      <c r="AJ178" s="1089"/>
      <c r="AK178" s="1681"/>
      <c r="AL178" s="1681"/>
      <c r="AM178" s="1089"/>
      <c r="AN178" s="1089"/>
      <c r="AO178" s="1089"/>
      <c r="AP178" s="1089"/>
      <c r="AQ178" s="1089"/>
      <c r="AR178" s="1089"/>
      <c r="AS178" s="1089"/>
      <c r="AT178" s="1089"/>
      <c r="AU178" s="1089"/>
      <c r="AV178" s="1089"/>
      <c r="AW178" s="1089"/>
      <c r="AX178" s="1089"/>
      <c r="AY178" s="1089"/>
      <c r="AZ178" s="1089"/>
      <c r="BA178" s="1089"/>
      <c r="BB178" s="1089"/>
      <c r="BC178" s="1089"/>
      <c r="BD178" s="1688"/>
      <c r="BE178" s="1703"/>
      <c r="BF178" s="1678"/>
      <c r="BG178" s="1678"/>
      <c r="BH178" s="1678"/>
      <c r="BI178" s="1678"/>
      <c r="BJ178" s="1678"/>
    </row>
    <row r="179" spans="1:62" ht="17.25" customHeight="1" x14ac:dyDescent="0.2">
      <c r="A179" s="206"/>
      <c r="B179" s="117"/>
      <c r="C179" s="1671" t="s">
        <v>158</v>
      </c>
      <c r="D179" s="1670" t="s">
        <v>977</v>
      </c>
      <c r="E179" s="1670"/>
      <c r="F179" s="1671">
        <v>120</v>
      </c>
      <c r="G179" s="1723"/>
      <c r="H179" s="1067"/>
      <c r="I179" s="1095"/>
      <c r="J179" s="1095"/>
      <c r="K179" s="1089"/>
      <c r="L179" s="1089"/>
      <c r="M179" s="1089"/>
      <c r="N179" s="1089"/>
      <c r="O179" s="1089"/>
      <c r="P179" s="1089"/>
      <c r="Q179" s="1089"/>
      <c r="R179" s="1089"/>
      <c r="S179" s="1089"/>
      <c r="T179" s="1089"/>
      <c r="U179" s="1089"/>
      <c r="V179" s="1089"/>
      <c r="W179" s="1089"/>
      <c r="X179" s="1089"/>
      <c r="Y179" s="1089"/>
      <c r="Z179" s="1089"/>
      <c r="AA179" s="1089"/>
      <c r="AB179" s="1089"/>
      <c r="AC179" s="1089"/>
      <c r="AD179" s="1089"/>
      <c r="AE179" s="1089"/>
      <c r="AF179" s="1089"/>
      <c r="AG179" s="1089"/>
      <c r="AH179" s="1089"/>
      <c r="AI179" s="1089"/>
      <c r="AJ179" s="1089"/>
      <c r="AK179" s="1681"/>
      <c r="AL179" s="1681"/>
      <c r="AM179" s="1089"/>
      <c r="AN179" s="1089"/>
      <c r="AO179" s="1089"/>
      <c r="AP179" s="1089"/>
      <c r="AQ179" s="1089"/>
      <c r="AR179" s="1089"/>
      <c r="AS179" s="1089"/>
      <c r="AT179" s="1089"/>
      <c r="AU179" s="1089"/>
      <c r="AV179" s="1089"/>
      <c r="AW179" s="1089"/>
      <c r="AX179" s="1089"/>
      <c r="AY179" s="1089"/>
      <c r="AZ179" s="1089"/>
      <c r="BA179" s="1089"/>
      <c r="BB179" s="1089"/>
      <c r="BC179" s="1089"/>
      <c r="BD179" s="1688"/>
      <c r="BE179" s="1703"/>
      <c r="BF179" s="1678"/>
      <c r="BG179" s="1678"/>
      <c r="BH179" s="1678"/>
      <c r="BI179" s="1678"/>
      <c r="BJ179" s="1678"/>
    </row>
    <row r="180" spans="1:62" ht="17.25" customHeight="1" x14ac:dyDescent="0.2">
      <c r="A180" s="206"/>
      <c r="B180" s="117"/>
      <c r="C180" s="1671" t="s">
        <v>92</v>
      </c>
      <c r="D180" s="1670" t="s">
        <v>59</v>
      </c>
      <c r="E180" s="1670"/>
      <c r="F180" s="1671">
        <v>30</v>
      </c>
      <c r="G180" s="1723"/>
      <c r="H180" s="1067"/>
      <c r="I180" s="1095"/>
      <c r="J180" s="1095"/>
      <c r="K180" s="1089"/>
      <c r="L180" s="1089"/>
      <c r="M180" s="1089"/>
      <c r="N180" s="1089"/>
      <c r="O180" s="1089"/>
      <c r="P180" s="1089"/>
      <c r="Q180" s="1089"/>
      <c r="R180" s="1089"/>
      <c r="S180" s="1089"/>
      <c r="T180" s="1089"/>
      <c r="U180" s="1089"/>
      <c r="V180" s="1089"/>
      <c r="W180" s="1089"/>
      <c r="X180" s="1089"/>
      <c r="Y180" s="1089"/>
      <c r="Z180" s="1089"/>
      <c r="AA180" s="1089"/>
      <c r="AB180" s="1089"/>
      <c r="AC180" s="1089"/>
      <c r="AD180" s="1089"/>
      <c r="AE180" s="1089"/>
      <c r="AF180" s="1089"/>
      <c r="AG180" s="1089"/>
      <c r="AH180" s="1089"/>
      <c r="AI180" s="1089"/>
      <c r="AJ180" s="1089"/>
      <c r="AK180" s="1681"/>
      <c r="AL180" s="1681"/>
      <c r="AM180" s="1089"/>
      <c r="AN180" s="1089"/>
      <c r="AO180" s="1089"/>
      <c r="AP180" s="1089"/>
      <c r="AQ180" s="1089"/>
      <c r="AR180" s="1089"/>
      <c r="AS180" s="1089"/>
      <c r="AT180" s="1089"/>
      <c r="AU180" s="1089"/>
      <c r="AV180" s="1089"/>
      <c r="AW180" s="1089"/>
      <c r="AX180" s="1089"/>
      <c r="AY180" s="1089"/>
      <c r="AZ180" s="1089"/>
      <c r="BA180" s="1089"/>
      <c r="BB180" s="1089"/>
      <c r="BC180" s="1089"/>
      <c r="BD180" s="1688"/>
      <c r="BE180" s="1703"/>
      <c r="BF180" s="1678"/>
      <c r="BG180" s="1678"/>
      <c r="BH180" s="1678"/>
      <c r="BI180" s="1678"/>
      <c r="BJ180" s="1678"/>
    </row>
    <row r="181" spans="1:62" ht="17.25" customHeight="1" x14ac:dyDescent="0.25">
      <c r="A181" s="206"/>
      <c r="B181" s="117"/>
      <c r="C181" s="1671" t="s">
        <v>94</v>
      </c>
      <c r="D181" s="1672" t="s">
        <v>962</v>
      </c>
      <c r="E181" s="1672"/>
      <c r="F181" s="1671">
        <v>45</v>
      </c>
      <c r="G181" s="1723"/>
      <c r="H181" s="1067"/>
      <c r="I181" s="1095"/>
      <c r="J181" s="1095"/>
      <c r="K181" s="1089"/>
      <c r="L181" s="1089"/>
      <c r="M181" s="1089"/>
      <c r="N181" s="1089"/>
      <c r="O181" s="1089"/>
      <c r="P181" s="1089"/>
      <c r="Q181" s="1089"/>
      <c r="R181" s="1089"/>
      <c r="S181" s="1089"/>
      <c r="T181" s="1089"/>
      <c r="U181" s="1089"/>
      <c r="V181" s="1089"/>
      <c r="W181" s="1089"/>
      <c r="X181" s="1089"/>
      <c r="Y181" s="1089"/>
      <c r="Z181" s="1089"/>
      <c r="AA181" s="1089"/>
      <c r="AB181" s="1089"/>
      <c r="AC181" s="1089"/>
      <c r="AD181" s="1089"/>
      <c r="AE181" s="1089"/>
      <c r="AF181" s="1089"/>
      <c r="AG181" s="1089"/>
      <c r="AH181" s="1089"/>
      <c r="AI181" s="1089"/>
      <c r="AJ181" s="1089"/>
      <c r="AK181" s="1681"/>
      <c r="AL181" s="1681"/>
      <c r="AM181" s="1089"/>
      <c r="AN181" s="1089"/>
      <c r="AO181" s="1089"/>
      <c r="AP181" s="1089"/>
      <c r="AQ181" s="1089"/>
      <c r="AR181" s="1089"/>
      <c r="AS181" s="1089"/>
      <c r="AT181" s="1089"/>
      <c r="AU181" s="1089"/>
      <c r="AV181" s="1089"/>
      <c r="AW181" s="1089"/>
      <c r="AX181" s="1089"/>
      <c r="AY181" s="1089"/>
      <c r="AZ181" s="1089"/>
      <c r="BA181" s="1089"/>
      <c r="BB181" s="1089"/>
      <c r="BC181" s="1089"/>
      <c r="BD181" s="1688"/>
      <c r="BE181" s="1703"/>
      <c r="BF181" s="1678"/>
      <c r="BG181" s="1678"/>
      <c r="BH181" s="1678"/>
      <c r="BI181" s="1678"/>
      <c r="BJ181" s="1678"/>
    </row>
    <row r="182" spans="1:62" ht="17.25" customHeight="1" x14ac:dyDescent="0.2">
      <c r="A182" s="206"/>
      <c r="B182" s="117"/>
      <c r="C182" s="1671" t="s">
        <v>95</v>
      </c>
      <c r="D182" s="1670" t="s">
        <v>966</v>
      </c>
      <c r="E182" s="1670"/>
      <c r="F182" s="1671">
        <v>30</v>
      </c>
      <c r="G182" s="1723"/>
      <c r="H182" s="1067"/>
      <c r="I182" s="1095"/>
      <c r="J182" s="1095"/>
      <c r="K182" s="1089"/>
      <c r="L182" s="1089"/>
      <c r="M182" s="1089"/>
      <c r="N182" s="1089"/>
      <c r="O182" s="1089"/>
      <c r="P182" s="1089"/>
      <c r="Q182" s="1089"/>
      <c r="R182" s="1089"/>
      <c r="S182" s="1089"/>
      <c r="T182" s="1089"/>
      <c r="U182" s="1089"/>
      <c r="V182" s="1089"/>
      <c r="W182" s="1089"/>
      <c r="X182" s="1089"/>
      <c r="Y182" s="1089"/>
      <c r="Z182" s="1089"/>
      <c r="AA182" s="1089"/>
      <c r="AB182" s="1089"/>
      <c r="AC182" s="1089"/>
      <c r="AD182" s="1089"/>
      <c r="AE182" s="1089"/>
      <c r="AF182" s="1089"/>
      <c r="AG182" s="1089"/>
      <c r="AH182" s="1089"/>
      <c r="AI182" s="1089"/>
      <c r="AJ182" s="1089"/>
      <c r="AK182" s="1681"/>
      <c r="AL182" s="1681"/>
      <c r="AM182" s="1089"/>
      <c r="AN182" s="1089"/>
      <c r="AO182" s="1089"/>
      <c r="AP182" s="1089"/>
      <c r="AQ182" s="1089"/>
      <c r="AR182" s="1089"/>
      <c r="AS182" s="1089"/>
      <c r="AT182" s="1089"/>
      <c r="AU182" s="1089"/>
      <c r="AV182" s="1089"/>
      <c r="AW182" s="1089"/>
      <c r="AX182" s="1089"/>
      <c r="AY182" s="1089"/>
      <c r="AZ182" s="1089"/>
      <c r="BA182" s="1089"/>
      <c r="BB182" s="1089"/>
      <c r="BC182" s="1089"/>
      <c r="BD182" s="1688"/>
      <c r="BE182" s="1703"/>
      <c r="BF182" s="1678"/>
      <c r="BG182" s="1678"/>
      <c r="BH182" s="1678"/>
      <c r="BI182" s="1678"/>
      <c r="BJ182" s="1678"/>
    </row>
    <row r="183" spans="1:62" ht="17.25" customHeight="1" x14ac:dyDescent="0.2">
      <c r="A183" s="206"/>
      <c r="B183" s="117"/>
      <c r="C183" s="1671" t="s">
        <v>96</v>
      </c>
      <c r="D183" s="1670" t="s">
        <v>979</v>
      </c>
      <c r="E183" s="1670"/>
      <c r="F183" s="1671">
        <v>90</v>
      </c>
      <c r="G183" s="1723"/>
      <c r="H183" s="1067"/>
      <c r="I183" s="1095"/>
      <c r="J183" s="1095"/>
      <c r="K183" s="1089"/>
      <c r="L183" s="1089"/>
      <c r="M183" s="1089"/>
      <c r="N183" s="1089"/>
      <c r="O183" s="1089"/>
      <c r="P183" s="1089"/>
      <c r="Q183" s="1089"/>
      <c r="R183" s="1089"/>
      <c r="S183" s="1089"/>
      <c r="T183" s="1089"/>
      <c r="U183" s="1089"/>
      <c r="V183" s="1089"/>
      <c r="W183" s="1089"/>
      <c r="X183" s="1089"/>
      <c r="Y183" s="1089"/>
      <c r="Z183" s="1089"/>
      <c r="AA183" s="1089"/>
      <c r="AB183" s="1089"/>
      <c r="AC183" s="1089"/>
      <c r="AD183" s="1089"/>
      <c r="AE183" s="1089"/>
      <c r="AF183" s="1089"/>
      <c r="AG183" s="1089"/>
      <c r="AH183" s="1089"/>
      <c r="AI183" s="1089"/>
      <c r="AJ183" s="1089"/>
      <c r="AK183" s="1681"/>
      <c r="AL183" s="1681"/>
      <c r="AM183" s="1089"/>
      <c r="AN183" s="1089"/>
      <c r="AO183" s="1089"/>
      <c r="AP183" s="1089"/>
      <c r="AQ183" s="1089"/>
      <c r="AR183" s="1089"/>
      <c r="AS183" s="1089"/>
      <c r="AT183" s="1089"/>
      <c r="AU183" s="1089"/>
      <c r="AV183" s="1089"/>
      <c r="AW183" s="1089"/>
      <c r="AX183" s="1089"/>
      <c r="AY183" s="1089"/>
      <c r="AZ183" s="1089"/>
      <c r="BA183" s="1089"/>
      <c r="BB183" s="1089"/>
      <c r="BC183" s="1089"/>
      <c r="BD183" s="1688"/>
      <c r="BE183" s="1703"/>
      <c r="BF183" s="1678"/>
      <c r="BG183" s="1678"/>
      <c r="BH183" s="1678"/>
      <c r="BI183" s="1678"/>
      <c r="BJ183" s="1678"/>
    </row>
    <row r="184" spans="1:62" s="1083" customFormat="1" ht="17.25" customHeight="1" x14ac:dyDescent="0.2">
      <c r="A184" s="472"/>
      <c r="B184" s="1130"/>
      <c r="C184" s="1671" t="s">
        <v>97</v>
      </c>
      <c r="D184" s="1670" t="s">
        <v>955</v>
      </c>
      <c r="E184" s="1670"/>
      <c r="F184" s="1671">
        <v>30</v>
      </c>
      <c r="G184" s="1723"/>
      <c r="H184" s="1131"/>
      <c r="I184" s="1132"/>
      <c r="J184" s="1132"/>
      <c r="K184" s="1081"/>
      <c r="L184" s="1081"/>
      <c r="M184" s="1081"/>
      <c r="N184" s="1081"/>
      <c r="O184" s="1081"/>
      <c r="P184" s="1081"/>
      <c r="Q184" s="1081"/>
      <c r="R184" s="1081"/>
      <c r="S184" s="1081"/>
      <c r="T184" s="1081"/>
      <c r="U184" s="1081"/>
      <c r="V184" s="1081"/>
      <c r="W184" s="1081"/>
      <c r="X184" s="1081"/>
      <c r="Y184" s="1081"/>
      <c r="Z184" s="1081"/>
      <c r="AA184" s="1081"/>
      <c r="AB184" s="1081"/>
      <c r="AC184" s="1081"/>
      <c r="AD184" s="1081"/>
      <c r="AE184" s="1081"/>
      <c r="AF184" s="1081"/>
      <c r="AG184" s="1081"/>
      <c r="AH184" s="1081"/>
      <c r="AI184" s="1081"/>
      <c r="AJ184" s="1081"/>
      <c r="AK184" s="1681"/>
      <c r="AL184" s="1681"/>
      <c r="AM184" s="1677"/>
      <c r="AN184" s="1081"/>
      <c r="AO184" s="1081"/>
      <c r="AP184" s="1081"/>
      <c r="AQ184" s="1081"/>
      <c r="AR184" s="1081"/>
      <c r="AS184" s="1081"/>
      <c r="AT184" s="1081"/>
      <c r="AU184" s="1081"/>
      <c r="AV184" s="1081"/>
      <c r="AW184" s="1081"/>
      <c r="AX184" s="1081"/>
      <c r="AY184" s="1081"/>
      <c r="AZ184" s="1081"/>
      <c r="BA184" s="1081"/>
      <c r="BB184" s="1081"/>
      <c r="BC184" s="1081"/>
      <c r="BD184" s="1687"/>
      <c r="BE184" s="1699"/>
      <c r="BF184" s="1081"/>
      <c r="BG184" s="1081"/>
      <c r="BH184" s="1081"/>
      <c r="BI184" s="1081"/>
      <c r="BJ184" s="1081"/>
    </row>
    <row r="185" spans="1:62" ht="17.25" customHeight="1" x14ac:dyDescent="0.2">
      <c r="A185" s="206"/>
      <c r="B185" s="117"/>
      <c r="C185" s="1674" t="s">
        <v>139</v>
      </c>
      <c r="D185" s="1673" t="s">
        <v>915</v>
      </c>
      <c r="E185" s="1673"/>
      <c r="F185" s="1674">
        <v>60</v>
      </c>
      <c r="G185" s="1724"/>
      <c r="H185" s="1067"/>
      <c r="I185" s="1095"/>
      <c r="J185" s="1095"/>
      <c r="K185" s="1089"/>
      <c r="L185" s="1089"/>
      <c r="M185" s="1089"/>
      <c r="N185" s="1089"/>
      <c r="O185" s="1089"/>
      <c r="P185" s="1089"/>
      <c r="Q185" s="1089"/>
      <c r="R185" s="1089"/>
      <c r="S185" s="1089"/>
      <c r="T185" s="1089"/>
      <c r="U185" s="1089"/>
      <c r="V185" s="1089"/>
      <c r="W185" s="1089"/>
      <c r="X185" s="1089"/>
      <c r="Y185" s="1089"/>
      <c r="Z185" s="1089"/>
      <c r="AA185" s="1089"/>
      <c r="AB185" s="1089"/>
      <c r="AC185" s="1089"/>
      <c r="AD185" s="1089"/>
      <c r="AE185" s="1089"/>
      <c r="AF185" s="1089"/>
      <c r="AG185" s="1089"/>
      <c r="AH185" s="1089"/>
      <c r="AI185" s="1089"/>
      <c r="AJ185" s="1089"/>
      <c r="AK185" s="1681"/>
      <c r="AL185" s="1681"/>
      <c r="AM185" s="1089"/>
      <c r="AN185" s="1089"/>
      <c r="AO185" s="1089"/>
      <c r="AP185" s="1089"/>
      <c r="AQ185" s="1089"/>
      <c r="AR185" s="1089"/>
      <c r="AS185" s="1089"/>
      <c r="AT185" s="1089"/>
      <c r="AU185" s="1089"/>
      <c r="AV185" s="1089"/>
      <c r="AW185" s="1089"/>
      <c r="AX185" s="1089"/>
      <c r="AY185" s="1089"/>
      <c r="AZ185" s="1089"/>
      <c r="BA185" s="1089"/>
      <c r="BB185" s="1089"/>
      <c r="BC185" s="1089"/>
      <c r="BD185" s="1688"/>
      <c r="BE185" s="1703"/>
      <c r="BF185" s="1678"/>
      <c r="BG185" s="1678"/>
      <c r="BH185" s="1678"/>
      <c r="BI185" s="1678"/>
      <c r="BJ185" s="1678"/>
    </row>
    <row r="186" spans="1:62" ht="17.25" customHeight="1" x14ac:dyDescent="0.2">
      <c r="A186" s="206"/>
      <c r="B186" s="117"/>
      <c r="C186" s="1671" t="s">
        <v>164</v>
      </c>
      <c r="D186" s="1670" t="s">
        <v>941</v>
      </c>
      <c r="E186" s="1670"/>
      <c r="F186" s="1671">
        <v>30</v>
      </c>
      <c r="G186" s="1723"/>
      <c r="H186" s="1067"/>
      <c r="I186" s="1095"/>
      <c r="J186" s="1095"/>
      <c r="K186" s="1089"/>
      <c r="L186" s="1089"/>
      <c r="M186" s="1089"/>
      <c r="N186" s="1089"/>
      <c r="O186" s="1089"/>
      <c r="P186" s="1089"/>
      <c r="Q186" s="1089"/>
      <c r="R186" s="1089"/>
      <c r="S186" s="1089"/>
      <c r="T186" s="1089"/>
      <c r="U186" s="1089"/>
      <c r="V186" s="1089"/>
      <c r="W186" s="1089"/>
      <c r="X186" s="1089"/>
      <c r="Y186" s="1089"/>
      <c r="Z186" s="1089"/>
      <c r="AA186" s="1089"/>
      <c r="AB186" s="1089"/>
      <c r="AC186" s="1089"/>
      <c r="AD186" s="1089"/>
      <c r="AE186" s="1089"/>
      <c r="AF186" s="1089"/>
      <c r="AG186" s="1089"/>
      <c r="AH186" s="1089"/>
      <c r="AI186" s="1089"/>
      <c r="AJ186" s="1089"/>
      <c r="AK186" s="1681"/>
      <c r="AL186" s="1681"/>
      <c r="AM186" s="1089"/>
      <c r="AN186" s="1089"/>
      <c r="AO186" s="1089"/>
      <c r="AP186" s="1089"/>
      <c r="AQ186" s="1089"/>
      <c r="AR186" s="1089"/>
      <c r="AS186" s="1089"/>
      <c r="AT186" s="1089"/>
      <c r="AU186" s="1089"/>
      <c r="AV186" s="1089"/>
      <c r="AW186" s="1089"/>
      <c r="AX186" s="1089"/>
      <c r="AY186" s="1089"/>
      <c r="AZ186" s="1089"/>
      <c r="BA186" s="1089"/>
      <c r="BB186" s="1089"/>
      <c r="BC186" s="1089"/>
      <c r="BD186" s="1688"/>
      <c r="BE186" s="1703"/>
      <c r="BF186" s="1678"/>
      <c r="BG186" s="1678"/>
      <c r="BH186" s="1678"/>
      <c r="BI186" s="1678"/>
      <c r="BJ186" s="1678"/>
    </row>
    <row r="187" spans="1:62" ht="17.25" customHeight="1" x14ac:dyDescent="0.2">
      <c r="A187" s="206"/>
      <c r="B187" s="117"/>
      <c r="C187" s="1671" t="s">
        <v>165</v>
      </c>
      <c r="D187" s="1670" t="s">
        <v>980</v>
      </c>
      <c r="E187" s="1670"/>
      <c r="F187" s="1671">
        <v>45</v>
      </c>
      <c r="G187" s="1723"/>
      <c r="H187" s="1067"/>
      <c r="I187" s="1095"/>
      <c r="J187" s="1095"/>
      <c r="K187" s="1089"/>
      <c r="L187" s="1089"/>
      <c r="M187" s="1089"/>
      <c r="N187" s="1089"/>
      <c r="O187" s="1089"/>
      <c r="P187" s="1089"/>
      <c r="Q187" s="1089"/>
      <c r="R187" s="1089"/>
      <c r="S187" s="1089"/>
      <c r="T187" s="1089"/>
      <c r="U187" s="1089"/>
      <c r="V187" s="1089"/>
      <c r="W187" s="1089"/>
      <c r="X187" s="1089"/>
      <c r="Y187" s="1089"/>
      <c r="Z187" s="1089"/>
      <c r="AA187" s="1089"/>
      <c r="AB187" s="1089"/>
      <c r="AC187" s="1089"/>
      <c r="AD187" s="1089"/>
      <c r="AE187" s="1089"/>
      <c r="AF187" s="1089"/>
      <c r="AG187" s="1089"/>
      <c r="AH187" s="1089"/>
      <c r="AI187" s="1089"/>
      <c r="AJ187" s="1089"/>
      <c r="AK187" s="1681"/>
      <c r="AL187" s="1681"/>
      <c r="AM187" s="1089"/>
      <c r="AN187" s="1089"/>
      <c r="AO187" s="1089"/>
      <c r="AP187" s="1089"/>
      <c r="AQ187" s="1089"/>
      <c r="AR187" s="1089"/>
      <c r="AS187" s="1089"/>
      <c r="AT187" s="1089"/>
      <c r="AU187" s="1089"/>
      <c r="AV187" s="1089"/>
      <c r="AW187" s="1089"/>
      <c r="AX187" s="1089"/>
      <c r="AY187" s="1089"/>
      <c r="AZ187" s="1089"/>
      <c r="BA187" s="1089"/>
      <c r="BB187" s="1089"/>
      <c r="BC187" s="1089"/>
      <c r="BD187" s="1688"/>
      <c r="BE187" s="1703"/>
      <c r="BF187" s="1678"/>
      <c r="BG187" s="1678"/>
      <c r="BH187" s="1678"/>
      <c r="BI187" s="1678"/>
      <c r="BJ187" s="1678"/>
    </row>
    <row r="188" spans="1:62" ht="17.25" customHeight="1" x14ac:dyDescent="0.2">
      <c r="A188" s="206"/>
      <c r="B188" s="117"/>
      <c r="C188" s="1671" t="s">
        <v>171</v>
      </c>
      <c r="D188" s="1670" t="s">
        <v>956</v>
      </c>
      <c r="E188" s="1670"/>
      <c r="F188" s="1671">
        <v>60</v>
      </c>
      <c r="G188" s="1723"/>
      <c r="H188" s="1067"/>
      <c r="I188" s="1095"/>
      <c r="J188" s="1095"/>
      <c r="K188" s="1089"/>
      <c r="L188" s="1089"/>
      <c r="M188" s="1089"/>
      <c r="N188" s="1089"/>
      <c r="O188" s="1089"/>
      <c r="P188" s="1089"/>
      <c r="Q188" s="1089"/>
      <c r="R188" s="1089"/>
      <c r="S188" s="1089"/>
      <c r="T188" s="1089"/>
      <c r="U188" s="1089"/>
      <c r="V188" s="1089"/>
      <c r="W188" s="1089"/>
      <c r="X188" s="1089"/>
      <c r="Y188" s="1089"/>
      <c r="Z188" s="1089"/>
      <c r="AA188" s="1089"/>
      <c r="AB188" s="1089"/>
      <c r="AC188" s="1089"/>
      <c r="AD188" s="1089"/>
      <c r="AE188" s="1089"/>
      <c r="AF188" s="1089"/>
      <c r="AG188" s="1089"/>
      <c r="AH188" s="1089"/>
      <c r="AI188" s="1089"/>
      <c r="AJ188" s="1089"/>
      <c r="AK188" s="1681"/>
      <c r="AL188" s="1681"/>
      <c r="AM188" s="1089"/>
      <c r="AN188" s="1089"/>
      <c r="AO188" s="1089"/>
      <c r="AP188" s="1089"/>
      <c r="AQ188" s="1089"/>
      <c r="AR188" s="1089"/>
      <c r="AS188" s="1089"/>
      <c r="AT188" s="1089"/>
      <c r="AU188" s="1089"/>
      <c r="AV188" s="1089"/>
      <c r="AW188" s="1089"/>
      <c r="AX188" s="1089"/>
      <c r="AY188" s="1089"/>
      <c r="AZ188" s="1089"/>
      <c r="BA188" s="1089"/>
      <c r="BB188" s="1089"/>
      <c r="BC188" s="1089"/>
      <c r="BD188" s="1688"/>
      <c r="BE188" s="1703"/>
      <c r="BF188" s="1678"/>
      <c r="BG188" s="1678"/>
      <c r="BH188" s="1678"/>
      <c r="BI188" s="1678"/>
      <c r="BJ188" s="1678"/>
    </row>
    <row r="189" spans="1:62" ht="17.25" customHeight="1" x14ac:dyDescent="0.2">
      <c r="A189" s="206"/>
      <c r="B189" s="117"/>
      <c r="C189" s="1671" t="s">
        <v>47</v>
      </c>
      <c r="D189" s="1670" t="s">
        <v>981</v>
      </c>
      <c r="E189" s="1670"/>
      <c r="F189" s="1671">
        <v>60</v>
      </c>
      <c r="G189" s="1723"/>
      <c r="H189" s="1067"/>
      <c r="I189" s="1095"/>
      <c r="J189" s="1095"/>
      <c r="K189" s="1089"/>
      <c r="L189" s="1089"/>
      <c r="M189" s="1089"/>
      <c r="N189" s="1089"/>
      <c r="O189" s="1089"/>
      <c r="P189" s="1089"/>
      <c r="Q189" s="1089"/>
      <c r="R189" s="1089"/>
      <c r="S189" s="1089"/>
      <c r="T189" s="1089"/>
      <c r="U189" s="1089"/>
      <c r="V189" s="1089"/>
      <c r="W189" s="1089"/>
      <c r="X189" s="1089"/>
      <c r="Y189" s="1089"/>
      <c r="Z189" s="1089"/>
      <c r="AA189" s="1089"/>
      <c r="AB189" s="1089"/>
      <c r="AC189" s="1089"/>
      <c r="AD189" s="1089"/>
      <c r="AE189" s="1089"/>
      <c r="AF189" s="1089"/>
      <c r="AG189" s="1089"/>
      <c r="AH189" s="1089"/>
      <c r="AI189" s="1089"/>
      <c r="AJ189" s="1089"/>
      <c r="AK189" s="1681"/>
      <c r="AL189" s="1681"/>
      <c r="AM189" s="1089"/>
      <c r="AN189" s="1089"/>
      <c r="AO189" s="1089"/>
      <c r="AP189" s="1089"/>
      <c r="AQ189" s="1089"/>
      <c r="AR189" s="1089"/>
      <c r="AS189" s="1089"/>
      <c r="AT189" s="1089"/>
      <c r="AU189" s="1089"/>
      <c r="AV189" s="1089"/>
      <c r="AW189" s="1089"/>
      <c r="AX189" s="1089"/>
      <c r="AY189" s="1089"/>
      <c r="AZ189" s="1089"/>
      <c r="BA189" s="1089"/>
      <c r="BB189" s="1089"/>
      <c r="BC189" s="1089"/>
      <c r="BD189" s="1688"/>
      <c r="BE189" s="1703"/>
      <c r="BF189" s="1678"/>
      <c r="BG189" s="1678"/>
      <c r="BH189" s="1678"/>
      <c r="BI189" s="1678"/>
      <c r="BJ189" s="1678"/>
    </row>
    <row r="190" spans="1:62" ht="17.25" customHeight="1" x14ac:dyDescent="0.2">
      <c r="A190" s="206"/>
      <c r="B190" s="117"/>
      <c r="C190" s="1674" t="s">
        <v>49</v>
      </c>
      <c r="D190" s="1673" t="s">
        <v>982</v>
      </c>
      <c r="E190" s="1673"/>
      <c r="F190" s="1674">
        <v>180</v>
      </c>
      <c r="G190" s="1724"/>
      <c r="H190" s="1067"/>
      <c r="I190" s="1095"/>
      <c r="J190" s="1095"/>
      <c r="K190" s="1089"/>
      <c r="L190" s="1089"/>
      <c r="M190" s="1089"/>
      <c r="N190" s="1089"/>
      <c r="O190" s="1089"/>
      <c r="P190" s="1089"/>
      <c r="Q190" s="1089"/>
      <c r="R190" s="1089"/>
      <c r="S190" s="1089"/>
      <c r="T190" s="1089"/>
      <c r="U190" s="1089"/>
      <c r="V190" s="1089"/>
      <c r="W190" s="1089"/>
      <c r="X190" s="1089"/>
      <c r="Y190" s="1089"/>
      <c r="Z190" s="1089"/>
      <c r="AA190" s="1089"/>
      <c r="AB190" s="1089"/>
      <c r="AC190" s="1089"/>
      <c r="AD190" s="1089"/>
      <c r="AE190" s="1089"/>
      <c r="AF190" s="1089"/>
      <c r="AG190" s="1089"/>
      <c r="AH190" s="1089"/>
      <c r="AI190" s="1089"/>
      <c r="AJ190" s="1089"/>
      <c r="AK190" s="1681"/>
      <c r="AL190" s="1681"/>
      <c r="AM190" s="1089"/>
      <c r="AN190" s="1089"/>
      <c r="AO190" s="1089"/>
      <c r="AP190" s="1089"/>
      <c r="AQ190" s="1089"/>
      <c r="AR190" s="1089"/>
      <c r="AS190" s="1089"/>
      <c r="AT190" s="1089"/>
      <c r="AU190" s="1089"/>
      <c r="AV190" s="1089"/>
      <c r="AW190" s="1089"/>
      <c r="AX190" s="1089"/>
      <c r="AY190" s="1089"/>
      <c r="AZ190" s="1089"/>
      <c r="BA190" s="1089"/>
      <c r="BB190" s="1089"/>
      <c r="BC190" s="1089"/>
      <c r="BD190" s="1688"/>
      <c r="BE190" s="1703"/>
      <c r="BF190" s="1678"/>
      <c r="BG190" s="1678"/>
      <c r="BH190" s="1678"/>
      <c r="BI190" s="1678"/>
      <c r="BJ190" s="1678"/>
    </row>
  </sheetData>
  <mergeCells count="27">
    <mergeCell ref="BA6:BE6"/>
    <mergeCell ref="J6:J9"/>
    <mergeCell ref="AJ6:AM6"/>
    <mergeCell ref="AN6:AR6"/>
    <mergeCell ref="AS6:AV6"/>
    <mergeCell ref="AW6:AZ6"/>
    <mergeCell ref="A4:BJ4"/>
    <mergeCell ref="A5:BJ5"/>
    <mergeCell ref="A6:A9"/>
    <mergeCell ref="B6:B9"/>
    <mergeCell ref="C6:C9"/>
    <mergeCell ref="D6:D9"/>
    <mergeCell ref="F6:F9"/>
    <mergeCell ref="H6:H9"/>
    <mergeCell ref="I6:I9"/>
    <mergeCell ref="K6:M6"/>
    <mergeCell ref="N6:Q6"/>
    <mergeCell ref="R6:V6"/>
    <mergeCell ref="W6:Z6"/>
    <mergeCell ref="AA6:AE6"/>
    <mergeCell ref="AF6:AI6"/>
    <mergeCell ref="BF6:BI6"/>
    <mergeCell ref="A54:A63"/>
    <mergeCell ref="A65:A75"/>
    <mergeCell ref="A78:A93"/>
    <mergeCell ref="A94:A104"/>
    <mergeCell ref="A21:A39"/>
  </mergeCells>
  <pageMargins left="0" right="0" top="0" bottom="0" header="0.3" footer="0.3"/>
  <pageSetup paperSize="9" scale="60" orientation="landscape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9900FF"/>
  </sheetPr>
  <dimension ref="A1:BK312"/>
  <sheetViews>
    <sheetView zoomScale="85" zoomScaleNormal="85" workbookViewId="0">
      <pane xSplit="3" ySplit="10" topLeftCell="D254" activePane="bottomRight" state="frozen"/>
      <selection pane="topRight" activeCell="D1" sqref="D1"/>
      <selection pane="bottomLeft" activeCell="A11" sqref="A11"/>
      <selection pane="bottomRight" activeCell="B192" sqref="B192"/>
    </sheetView>
  </sheetViews>
  <sheetFormatPr defaultRowHeight="15" x14ac:dyDescent="0.25"/>
  <cols>
    <col min="1" max="1" width="3.42578125" style="1139" customWidth="1"/>
    <col min="2" max="2" width="7.7109375" style="1139" customWidth="1"/>
    <col min="3" max="3" width="6.85546875" style="1139" customWidth="1"/>
    <col min="4" max="4" width="32.5703125" style="1139" customWidth="1"/>
    <col min="5" max="5" width="7.42578125" style="1139" hidden="1" customWidth="1"/>
    <col min="6" max="6" width="5.7109375" style="1139" customWidth="1"/>
    <col min="7" max="7" width="5.7109375" style="1139" hidden="1" customWidth="1"/>
    <col min="8" max="8" width="9.42578125" style="1139" customWidth="1"/>
    <col min="9" max="9" width="5.28515625" style="1139" customWidth="1"/>
    <col min="10" max="10" width="4.28515625" style="1139" customWidth="1"/>
    <col min="11" max="62" width="3.7109375" style="1139" customWidth="1"/>
    <col min="63" max="258" width="9.140625" style="1139"/>
    <col min="259" max="259" width="3.42578125" style="1139" customWidth="1"/>
    <col min="260" max="260" width="7.7109375" style="1139" customWidth="1"/>
    <col min="261" max="261" width="6.85546875" style="1139" customWidth="1"/>
    <col min="262" max="262" width="32.5703125" style="1139" customWidth="1"/>
    <col min="263" max="263" width="5.7109375" style="1139" customWidth="1"/>
    <col min="264" max="264" width="9.42578125" style="1139" customWidth="1"/>
    <col min="265" max="265" width="5.28515625" style="1139" customWidth="1"/>
    <col min="266" max="266" width="4.28515625" style="1139" customWidth="1"/>
    <col min="267" max="267" width="3.42578125" style="1139" customWidth="1"/>
    <col min="268" max="318" width="4.28515625" style="1139" customWidth="1"/>
    <col min="319" max="514" width="9.140625" style="1139"/>
    <col min="515" max="515" width="3.42578125" style="1139" customWidth="1"/>
    <col min="516" max="516" width="7.7109375" style="1139" customWidth="1"/>
    <col min="517" max="517" width="6.85546875" style="1139" customWidth="1"/>
    <col min="518" max="518" width="32.5703125" style="1139" customWidth="1"/>
    <col min="519" max="519" width="5.7109375" style="1139" customWidth="1"/>
    <col min="520" max="520" width="9.42578125" style="1139" customWidth="1"/>
    <col min="521" max="521" width="5.28515625" style="1139" customWidth="1"/>
    <col min="522" max="522" width="4.28515625" style="1139" customWidth="1"/>
    <col min="523" max="523" width="3.42578125" style="1139" customWidth="1"/>
    <col min="524" max="574" width="4.28515625" style="1139" customWidth="1"/>
    <col min="575" max="770" width="9.140625" style="1139"/>
    <col min="771" max="771" width="3.42578125" style="1139" customWidth="1"/>
    <col min="772" max="772" width="7.7109375" style="1139" customWidth="1"/>
    <col min="773" max="773" width="6.85546875" style="1139" customWidth="1"/>
    <col min="774" max="774" width="32.5703125" style="1139" customWidth="1"/>
    <col min="775" max="775" width="5.7109375" style="1139" customWidth="1"/>
    <col min="776" max="776" width="9.42578125" style="1139" customWidth="1"/>
    <col min="777" max="777" width="5.28515625" style="1139" customWidth="1"/>
    <col min="778" max="778" width="4.28515625" style="1139" customWidth="1"/>
    <col min="779" max="779" width="3.42578125" style="1139" customWidth="1"/>
    <col min="780" max="830" width="4.28515625" style="1139" customWidth="1"/>
    <col min="831" max="1026" width="9.140625" style="1139"/>
    <col min="1027" max="1027" width="3.42578125" style="1139" customWidth="1"/>
    <col min="1028" max="1028" width="7.7109375" style="1139" customWidth="1"/>
    <col min="1029" max="1029" width="6.85546875" style="1139" customWidth="1"/>
    <col min="1030" max="1030" width="32.5703125" style="1139" customWidth="1"/>
    <col min="1031" max="1031" width="5.7109375" style="1139" customWidth="1"/>
    <col min="1032" max="1032" width="9.42578125" style="1139" customWidth="1"/>
    <col min="1033" max="1033" width="5.28515625" style="1139" customWidth="1"/>
    <col min="1034" max="1034" width="4.28515625" style="1139" customWidth="1"/>
    <col min="1035" max="1035" width="3.42578125" style="1139" customWidth="1"/>
    <col min="1036" max="1086" width="4.28515625" style="1139" customWidth="1"/>
    <col min="1087" max="1282" width="9.140625" style="1139"/>
    <col min="1283" max="1283" width="3.42578125" style="1139" customWidth="1"/>
    <col min="1284" max="1284" width="7.7109375" style="1139" customWidth="1"/>
    <col min="1285" max="1285" width="6.85546875" style="1139" customWidth="1"/>
    <col min="1286" max="1286" width="32.5703125" style="1139" customWidth="1"/>
    <col min="1287" max="1287" width="5.7109375" style="1139" customWidth="1"/>
    <col min="1288" max="1288" width="9.42578125" style="1139" customWidth="1"/>
    <col min="1289" max="1289" width="5.28515625" style="1139" customWidth="1"/>
    <col min="1290" max="1290" width="4.28515625" style="1139" customWidth="1"/>
    <col min="1291" max="1291" width="3.42578125" style="1139" customWidth="1"/>
    <col min="1292" max="1342" width="4.28515625" style="1139" customWidth="1"/>
    <col min="1343" max="1538" width="9.140625" style="1139"/>
    <col min="1539" max="1539" width="3.42578125" style="1139" customWidth="1"/>
    <col min="1540" max="1540" width="7.7109375" style="1139" customWidth="1"/>
    <col min="1541" max="1541" width="6.85546875" style="1139" customWidth="1"/>
    <col min="1542" max="1542" width="32.5703125" style="1139" customWidth="1"/>
    <col min="1543" max="1543" width="5.7109375" style="1139" customWidth="1"/>
    <col min="1544" max="1544" width="9.42578125" style="1139" customWidth="1"/>
    <col min="1545" max="1545" width="5.28515625" style="1139" customWidth="1"/>
    <col min="1546" max="1546" width="4.28515625" style="1139" customWidth="1"/>
    <col min="1547" max="1547" width="3.42578125" style="1139" customWidth="1"/>
    <col min="1548" max="1598" width="4.28515625" style="1139" customWidth="1"/>
    <col min="1599" max="1794" width="9.140625" style="1139"/>
    <col min="1795" max="1795" width="3.42578125" style="1139" customWidth="1"/>
    <col min="1796" max="1796" width="7.7109375" style="1139" customWidth="1"/>
    <col min="1797" max="1797" width="6.85546875" style="1139" customWidth="1"/>
    <col min="1798" max="1798" width="32.5703125" style="1139" customWidth="1"/>
    <col min="1799" max="1799" width="5.7109375" style="1139" customWidth="1"/>
    <col min="1800" max="1800" width="9.42578125" style="1139" customWidth="1"/>
    <col min="1801" max="1801" width="5.28515625" style="1139" customWidth="1"/>
    <col min="1802" max="1802" width="4.28515625" style="1139" customWidth="1"/>
    <col min="1803" max="1803" width="3.42578125" style="1139" customWidth="1"/>
    <col min="1804" max="1854" width="4.28515625" style="1139" customWidth="1"/>
    <col min="1855" max="2050" width="9.140625" style="1139"/>
    <col min="2051" max="2051" width="3.42578125" style="1139" customWidth="1"/>
    <col min="2052" max="2052" width="7.7109375" style="1139" customWidth="1"/>
    <col min="2053" max="2053" width="6.85546875" style="1139" customWidth="1"/>
    <col min="2054" max="2054" width="32.5703125" style="1139" customWidth="1"/>
    <col min="2055" max="2055" width="5.7109375" style="1139" customWidth="1"/>
    <col min="2056" max="2056" width="9.42578125" style="1139" customWidth="1"/>
    <col min="2057" max="2057" width="5.28515625" style="1139" customWidth="1"/>
    <col min="2058" max="2058" width="4.28515625" style="1139" customWidth="1"/>
    <col min="2059" max="2059" width="3.42578125" style="1139" customWidth="1"/>
    <col min="2060" max="2110" width="4.28515625" style="1139" customWidth="1"/>
    <col min="2111" max="2306" width="9.140625" style="1139"/>
    <col min="2307" max="2307" width="3.42578125" style="1139" customWidth="1"/>
    <col min="2308" max="2308" width="7.7109375" style="1139" customWidth="1"/>
    <col min="2309" max="2309" width="6.85546875" style="1139" customWidth="1"/>
    <col min="2310" max="2310" width="32.5703125" style="1139" customWidth="1"/>
    <col min="2311" max="2311" width="5.7109375" style="1139" customWidth="1"/>
    <col min="2312" max="2312" width="9.42578125" style="1139" customWidth="1"/>
    <col min="2313" max="2313" width="5.28515625" style="1139" customWidth="1"/>
    <col min="2314" max="2314" width="4.28515625" style="1139" customWidth="1"/>
    <col min="2315" max="2315" width="3.42578125" style="1139" customWidth="1"/>
    <col min="2316" max="2366" width="4.28515625" style="1139" customWidth="1"/>
    <col min="2367" max="2562" width="9.140625" style="1139"/>
    <col min="2563" max="2563" width="3.42578125" style="1139" customWidth="1"/>
    <col min="2564" max="2564" width="7.7109375" style="1139" customWidth="1"/>
    <col min="2565" max="2565" width="6.85546875" style="1139" customWidth="1"/>
    <col min="2566" max="2566" width="32.5703125" style="1139" customWidth="1"/>
    <col min="2567" max="2567" width="5.7109375" style="1139" customWidth="1"/>
    <col min="2568" max="2568" width="9.42578125" style="1139" customWidth="1"/>
    <col min="2569" max="2569" width="5.28515625" style="1139" customWidth="1"/>
    <col min="2570" max="2570" width="4.28515625" style="1139" customWidth="1"/>
    <col min="2571" max="2571" width="3.42578125" style="1139" customWidth="1"/>
    <col min="2572" max="2622" width="4.28515625" style="1139" customWidth="1"/>
    <col min="2623" max="2818" width="9.140625" style="1139"/>
    <col min="2819" max="2819" width="3.42578125" style="1139" customWidth="1"/>
    <col min="2820" max="2820" width="7.7109375" style="1139" customWidth="1"/>
    <col min="2821" max="2821" width="6.85546875" style="1139" customWidth="1"/>
    <col min="2822" max="2822" width="32.5703125" style="1139" customWidth="1"/>
    <col min="2823" max="2823" width="5.7109375" style="1139" customWidth="1"/>
    <col min="2824" max="2824" width="9.42578125" style="1139" customWidth="1"/>
    <col min="2825" max="2825" width="5.28515625" style="1139" customWidth="1"/>
    <col min="2826" max="2826" width="4.28515625" style="1139" customWidth="1"/>
    <col min="2827" max="2827" width="3.42578125" style="1139" customWidth="1"/>
    <col min="2828" max="2878" width="4.28515625" style="1139" customWidth="1"/>
    <col min="2879" max="3074" width="9.140625" style="1139"/>
    <col min="3075" max="3075" width="3.42578125" style="1139" customWidth="1"/>
    <col min="3076" max="3076" width="7.7109375" style="1139" customWidth="1"/>
    <col min="3077" max="3077" width="6.85546875" style="1139" customWidth="1"/>
    <col min="3078" max="3078" width="32.5703125" style="1139" customWidth="1"/>
    <col min="3079" max="3079" width="5.7109375" style="1139" customWidth="1"/>
    <col min="3080" max="3080" width="9.42578125" style="1139" customWidth="1"/>
    <col min="3081" max="3081" width="5.28515625" style="1139" customWidth="1"/>
    <col min="3082" max="3082" width="4.28515625" style="1139" customWidth="1"/>
    <col min="3083" max="3083" width="3.42578125" style="1139" customWidth="1"/>
    <col min="3084" max="3134" width="4.28515625" style="1139" customWidth="1"/>
    <col min="3135" max="3330" width="9.140625" style="1139"/>
    <col min="3331" max="3331" width="3.42578125" style="1139" customWidth="1"/>
    <col min="3332" max="3332" width="7.7109375" style="1139" customWidth="1"/>
    <col min="3333" max="3333" width="6.85546875" style="1139" customWidth="1"/>
    <col min="3334" max="3334" width="32.5703125" style="1139" customWidth="1"/>
    <col min="3335" max="3335" width="5.7109375" style="1139" customWidth="1"/>
    <col min="3336" max="3336" width="9.42578125" style="1139" customWidth="1"/>
    <col min="3337" max="3337" width="5.28515625" style="1139" customWidth="1"/>
    <col min="3338" max="3338" width="4.28515625" style="1139" customWidth="1"/>
    <col min="3339" max="3339" width="3.42578125" style="1139" customWidth="1"/>
    <col min="3340" max="3390" width="4.28515625" style="1139" customWidth="1"/>
    <col min="3391" max="3586" width="9.140625" style="1139"/>
    <col min="3587" max="3587" width="3.42578125" style="1139" customWidth="1"/>
    <col min="3588" max="3588" width="7.7109375" style="1139" customWidth="1"/>
    <col min="3589" max="3589" width="6.85546875" style="1139" customWidth="1"/>
    <col min="3590" max="3590" width="32.5703125" style="1139" customWidth="1"/>
    <col min="3591" max="3591" width="5.7109375" style="1139" customWidth="1"/>
    <col min="3592" max="3592" width="9.42578125" style="1139" customWidth="1"/>
    <col min="3593" max="3593" width="5.28515625" style="1139" customWidth="1"/>
    <col min="3594" max="3594" width="4.28515625" style="1139" customWidth="1"/>
    <col min="3595" max="3595" width="3.42578125" style="1139" customWidth="1"/>
    <col min="3596" max="3646" width="4.28515625" style="1139" customWidth="1"/>
    <col min="3647" max="3842" width="9.140625" style="1139"/>
    <col min="3843" max="3843" width="3.42578125" style="1139" customWidth="1"/>
    <col min="3844" max="3844" width="7.7109375" style="1139" customWidth="1"/>
    <col min="3845" max="3845" width="6.85546875" style="1139" customWidth="1"/>
    <col min="3846" max="3846" width="32.5703125" style="1139" customWidth="1"/>
    <col min="3847" max="3847" width="5.7109375" style="1139" customWidth="1"/>
    <col min="3848" max="3848" width="9.42578125" style="1139" customWidth="1"/>
    <col min="3849" max="3849" width="5.28515625" style="1139" customWidth="1"/>
    <col min="3850" max="3850" width="4.28515625" style="1139" customWidth="1"/>
    <col min="3851" max="3851" width="3.42578125" style="1139" customWidth="1"/>
    <col min="3852" max="3902" width="4.28515625" style="1139" customWidth="1"/>
    <col min="3903" max="4098" width="9.140625" style="1139"/>
    <col min="4099" max="4099" width="3.42578125" style="1139" customWidth="1"/>
    <col min="4100" max="4100" width="7.7109375" style="1139" customWidth="1"/>
    <col min="4101" max="4101" width="6.85546875" style="1139" customWidth="1"/>
    <col min="4102" max="4102" width="32.5703125" style="1139" customWidth="1"/>
    <col min="4103" max="4103" width="5.7109375" style="1139" customWidth="1"/>
    <col min="4104" max="4104" width="9.42578125" style="1139" customWidth="1"/>
    <col min="4105" max="4105" width="5.28515625" style="1139" customWidth="1"/>
    <col min="4106" max="4106" width="4.28515625" style="1139" customWidth="1"/>
    <col min="4107" max="4107" width="3.42578125" style="1139" customWidth="1"/>
    <col min="4108" max="4158" width="4.28515625" style="1139" customWidth="1"/>
    <col min="4159" max="4354" width="9.140625" style="1139"/>
    <col min="4355" max="4355" width="3.42578125" style="1139" customWidth="1"/>
    <col min="4356" max="4356" width="7.7109375" style="1139" customWidth="1"/>
    <col min="4357" max="4357" width="6.85546875" style="1139" customWidth="1"/>
    <col min="4358" max="4358" width="32.5703125" style="1139" customWidth="1"/>
    <col min="4359" max="4359" width="5.7109375" style="1139" customWidth="1"/>
    <col min="4360" max="4360" width="9.42578125" style="1139" customWidth="1"/>
    <col min="4361" max="4361" width="5.28515625" style="1139" customWidth="1"/>
    <col min="4362" max="4362" width="4.28515625" style="1139" customWidth="1"/>
    <col min="4363" max="4363" width="3.42578125" style="1139" customWidth="1"/>
    <col min="4364" max="4414" width="4.28515625" style="1139" customWidth="1"/>
    <col min="4415" max="4610" width="9.140625" style="1139"/>
    <col min="4611" max="4611" width="3.42578125" style="1139" customWidth="1"/>
    <col min="4612" max="4612" width="7.7109375" style="1139" customWidth="1"/>
    <col min="4613" max="4613" width="6.85546875" style="1139" customWidth="1"/>
    <col min="4614" max="4614" width="32.5703125" style="1139" customWidth="1"/>
    <col min="4615" max="4615" width="5.7109375" style="1139" customWidth="1"/>
    <col min="4616" max="4616" width="9.42578125" style="1139" customWidth="1"/>
    <col min="4617" max="4617" width="5.28515625" style="1139" customWidth="1"/>
    <col min="4618" max="4618" width="4.28515625" style="1139" customWidth="1"/>
    <col min="4619" max="4619" width="3.42578125" style="1139" customWidth="1"/>
    <col min="4620" max="4670" width="4.28515625" style="1139" customWidth="1"/>
    <col min="4671" max="4866" width="9.140625" style="1139"/>
    <col min="4867" max="4867" width="3.42578125" style="1139" customWidth="1"/>
    <col min="4868" max="4868" width="7.7109375" style="1139" customWidth="1"/>
    <col min="4869" max="4869" width="6.85546875" style="1139" customWidth="1"/>
    <col min="4870" max="4870" width="32.5703125" style="1139" customWidth="1"/>
    <col min="4871" max="4871" width="5.7109375" style="1139" customWidth="1"/>
    <col min="4872" max="4872" width="9.42578125" style="1139" customWidth="1"/>
    <col min="4873" max="4873" width="5.28515625" style="1139" customWidth="1"/>
    <col min="4874" max="4874" width="4.28515625" style="1139" customWidth="1"/>
    <col min="4875" max="4875" width="3.42578125" style="1139" customWidth="1"/>
    <col min="4876" max="4926" width="4.28515625" style="1139" customWidth="1"/>
    <col min="4927" max="5122" width="9.140625" style="1139"/>
    <col min="5123" max="5123" width="3.42578125" style="1139" customWidth="1"/>
    <col min="5124" max="5124" width="7.7109375" style="1139" customWidth="1"/>
    <col min="5125" max="5125" width="6.85546875" style="1139" customWidth="1"/>
    <col min="5126" max="5126" width="32.5703125" style="1139" customWidth="1"/>
    <col min="5127" max="5127" width="5.7109375" style="1139" customWidth="1"/>
    <col min="5128" max="5128" width="9.42578125" style="1139" customWidth="1"/>
    <col min="5129" max="5129" width="5.28515625" style="1139" customWidth="1"/>
    <col min="5130" max="5130" width="4.28515625" style="1139" customWidth="1"/>
    <col min="5131" max="5131" width="3.42578125" style="1139" customWidth="1"/>
    <col min="5132" max="5182" width="4.28515625" style="1139" customWidth="1"/>
    <col min="5183" max="5378" width="9.140625" style="1139"/>
    <col min="5379" max="5379" width="3.42578125" style="1139" customWidth="1"/>
    <col min="5380" max="5380" width="7.7109375" style="1139" customWidth="1"/>
    <col min="5381" max="5381" width="6.85546875" style="1139" customWidth="1"/>
    <col min="5382" max="5382" width="32.5703125" style="1139" customWidth="1"/>
    <col min="5383" max="5383" width="5.7109375" style="1139" customWidth="1"/>
    <col min="5384" max="5384" width="9.42578125" style="1139" customWidth="1"/>
    <col min="5385" max="5385" width="5.28515625" style="1139" customWidth="1"/>
    <col min="5386" max="5386" width="4.28515625" style="1139" customWidth="1"/>
    <col min="5387" max="5387" width="3.42578125" style="1139" customWidth="1"/>
    <col min="5388" max="5438" width="4.28515625" style="1139" customWidth="1"/>
    <col min="5439" max="5634" width="9.140625" style="1139"/>
    <col min="5635" max="5635" width="3.42578125" style="1139" customWidth="1"/>
    <col min="5636" max="5636" width="7.7109375" style="1139" customWidth="1"/>
    <col min="5637" max="5637" width="6.85546875" style="1139" customWidth="1"/>
    <col min="5638" max="5638" width="32.5703125" style="1139" customWidth="1"/>
    <col min="5639" max="5639" width="5.7109375" style="1139" customWidth="1"/>
    <col min="5640" max="5640" width="9.42578125" style="1139" customWidth="1"/>
    <col min="5641" max="5641" width="5.28515625" style="1139" customWidth="1"/>
    <col min="5642" max="5642" width="4.28515625" style="1139" customWidth="1"/>
    <col min="5643" max="5643" width="3.42578125" style="1139" customWidth="1"/>
    <col min="5644" max="5694" width="4.28515625" style="1139" customWidth="1"/>
    <col min="5695" max="5890" width="9.140625" style="1139"/>
    <col min="5891" max="5891" width="3.42578125" style="1139" customWidth="1"/>
    <col min="5892" max="5892" width="7.7109375" style="1139" customWidth="1"/>
    <col min="5893" max="5893" width="6.85546875" style="1139" customWidth="1"/>
    <col min="5894" max="5894" width="32.5703125" style="1139" customWidth="1"/>
    <col min="5895" max="5895" width="5.7109375" style="1139" customWidth="1"/>
    <col min="5896" max="5896" width="9.42578125" style="1139" customWidth="1"/>
    <col min="5897" max="5897" width="5.28515625" style="1139" customWidth="1"/>
    <col min="5898" max="5898" width="4.28515625" style="1139" customWidth="1"/>
    <col min="5899" max="5899" width="3.42578125" style="1139" customWidth="1"/>
    <col min="5900" max="5950" width="4.28515625" style="1139" customWidth="1"/>
    <col min="5951" max="6146" width="9.140625" style="1139"/>
    <col min="6147" max="6147" width="3.42578125" style="1139" customWidth="1"/>
    <col min="6148" max="6148" width="7.7109375" style="1139" customWidth="1"/>
    <col min="6149" max="6149" width="6.85546875" style="1139" customWidth="1"/>
    <col min="6150" max="6150" width="32.5703125" style="1139" customWidth="1"/>
    <col min="6151" max="6151" width="5.7109375" style="1139" customWidth="1"/>
    <col min="6152" max="6152" width="9.42578125" style="1139" customWidth="1"/>
    <col min="6153" max="6153" width="5.28515625" style="1139" customWidth="1"/>
    <col min="6154" max="6154" width="4.28515625" style="1139" customWidth="1"/>
    <col min="6155" max="6155" width="3.42578125" style="1139" customWidth="1"/>
    <col min="6156" max="6206" width="4.28515625" style="1139" customWidth="1"/>
    <col min="6207" max="6402" width="9.140625" style="1139"/>
    <col min="6403" max="6403" width="3.42578125" style="1139" customWidth="1"/>
    <col min="6404" max="6404" width="7.7109375" style="1139" customWidth="1"/>
    <col min="6405" max="6405" width="6.85546875" style="1139" customWidth="1"/>
    <col min="6406" max="6406" width="32.5703125" style="1139" customWidth="1"/>
    <col min="6407" max="6407" width="5.7109375" style="1139" customWidth="1"/>
    <col min="6408" max="6408" width="9.42578125" style="1139" customWidth="1"/>
    <col min="6409" max="6409" width="5.28515625" style="1139" customWidth="1"/>
    <col min="6410" max="6410" width="4.28515625" style="1139" customWidth="1"/>
    <col min="6411" max="6411" width="3.42578125" style="1139" customWidth="1"/>
    <col min="6412" max="6462" width="4.28515625" style="1139" customWidth="1"/>
    <col min="6463" max="6658" width="9.140625" style="1139"/>
    <col min="6659" max="6659" width="3.42578125" style="1139" customWidth="1"/>
    <col min="6660" max="6660" width="7.7109375" style="1139" customWidth="1"/>
    <col min="6661" max="6661" width="6.85546875" style="1139" customWidth="1"/>
    <col min="6662" max="6662" width="32.5703125" style="1139" customWidth="1"/>
    <col min="6663" max="6663" width="5.7109375" style="1139" customWidth="1"/>
    <col min="6664" max="6664" width="9.42578125" style="1139" customWidth="1"/>
    <col min="6665" max="6665" width="5.28515625" style="1139" customWidth="1"/>
    <col min="6666" max="6666" width="4.28515625" style="1139" customWidth="1"/>
    <col min="6667" max="6667" width="3.42578125" style="1139" customWidth="1"/>
    <col min="6668" max="6718" width="4.28515625" style="1139" customWidth="1"/>
    <col min="6719" max="6914" width="9.140625" style="1139"/>
    <col min="6915" max="6915" width="3.42578125" style="1139" customWidth="1"/>
    <col min="6916" max="6916" width="7.7109375" style="1139" customWidth="1"/>
    <col min="6917" max="6917" width="6.85546875" style="1139" customWidth="1"/>
    <col min="6918" max="6918" width="32.5703125" style="1139" customWidth="1"/>
    <col min="6919" max="6919" width="5.7109375" style="1139" customWidth="1"/>
    <col min="6920" max="6920" width="9.42578125" style="1139" customWidth="1"/>
    <col min="6921" max="6921" width="5.28515625" style="1139" customWidth="1"/>
    <col min="6922" max="6922" width="4.28515625" style="1139" customWidth="1"/>
    <col min="6923" max="6923" width="3.42578125" style="1139" customWidth="1"/>
    <col min="6924" max="6974" width="4.28515625" style="1139" customWidth="1"/>
    <col min="6975" max="7170" width="9.140625" style="1139"/>
    <col min="7171" max="7171" width="3.42578125" style="1139" customWidth="1"/>
    <col min="7172" max="7172" width="7.7109375" style="1139" customWidth="1"/>
    <col min="7173" max="7173" width="6.85546875" style="1139" customWidth="1"/>
    <col min="7174" max="7174" width="32.5703125" style="1139" customWidth="1"/>
    <col min="7175" max="7175" width="5.7109375" style="1139" customWidth="1"/>
    <col min="7176" max="7176" width="9.42578125" style="1139" customWidth="1"/>
    <col min="7177" max="7177" width="5.28515625" style="1139" customWidth="1"/>
    <col min="7178" max="7178" width="4.28515625" style="1139" customWidth="1"/>
    <col min="7179" max="7179" width="3.42578125" style="1139" customWidth="1"/>
    <col min="7180" max="7230" width="4.28515625" style="1139" customWidth="1"/>
    <col min="7231" max="7426" width="9.140625" style="1139"/>
    <col min="7427" max="7427" width="3.42578125" style="1139" customWidth="1"/>
    <col min="7428" max="7428" width="7.7109375" style="1139" customWidth="1"/>
    <col min="7429" max="7429" width="6.85546875" style="1139" customWidth="1"/>
    <col min="7430" max="7430" width="32.5703125" style="1139" customWidth="1"/>
    <col min="7431" max="7431" width="5.7109375" style="1139" customWidth="1"/>
    <col min="7432" max="7432" width="9.42578125" style="1139" customWidth="1"/>
    <col min="7433" max="7433" width="5.28515625" style="1139" customWidth="1"/>
    <col min="7434" max="7434" width="4.28515625" style="1139" customWidth="1"/>
    <col min="7435" max="7435" width="3.42578125" style="1139" customWidth="1"/>
    <col min="7436" max="7486" width="4.28515625" style="1139" customWidth="1"/>
    <col min="7487" max="7682" width="9.140625" style="1139"/>
    <col min="7683" max="7683" width="3.42578125" style="1139" customWidth="1"/>
    <col min="7684" max="7684" width="7.7109375" style="1139" customWidth="1"/>
    <col min="7685" max="7685" width="6.85546875" style="1139" customWidth="1"/>
    <col min="7686" max="7686" width="32.5703125" style="1139" customWidth="1"/>
    <col min="7687" max="7687" width="5.7109375" style="1139" customWidth="1"/>
    <col min="7688" max="7688" width="9.42578125" style="1139" customWidth="1"/>
    <col min="7689" max="7689" width="5.28515625" style="1139" customWidth="1"/>
    <col min="7690" max="7690" width="4.28515625" style="1139" customWidth="1"/>
    <col min="7691" max="7691" width="3.42578125" style="1139" customWidth="1"/>
    <col min="7692" max="7742" width="4.28515625" style="1139" customWidth="1"/>
    <col min="7743" max="7938" width="9.140625" style="1139"/>
    <col min="7939" max="7939" width="3.42578125" style="1139" customWidth="1"/>
    <col min="7940" max="7940" width="7.7109375" style="1139" customWidth="1"/>
    <col min="7941" max="7941" width="6.85546875" style="1139" customWidth="1"/>
    <col min="7942" max="7942" width="32.5703125" style="1139" customWidth="1"/>
    <col min="7943" max="7943" width="5.7109375" style="1139" customWidth="1"/>
    <col min="7944" max="7944" width="9.42578125" style="1139" customWidth="1"/>
    <col min="7945" max="7945" width="5.28515625" style="1139" customWidth="1"/>
    <col min="7946" max="7946" width="4.28515625" style="1139" customWidth="1"/>
    <col min="7947" max="7947" width="3.42578125" style="1139" customWidth="1"/>
    <col min="7948" max="7998" width="4.28515625" style="1139" customWidth="1"/>
    <col min="7999" max="8194" width="9.140625" style="1139"/>
    <col min="8195" max="8195" width="3.42578125" style="1139" customWidth="1"/>
    <col min="8196" max="8196" width="7.7109375" style="1139" customWidth="1"/>
    <col min="8197" max="8197" width="6.85546875" style="1139" customWidth="1"/>
    <col min="8198" max="8198" width="32.5703125" style="1139" customWidth="1"/>
    <col min="8199" max="8199" width="5.7109375" style="1139" customWidth="1"/>
    <col min="8200" max="8200" width="9.42578125" style="1139" customWidth="1"/>
    <col min="8201" max="8201" width="5.28515625" style="1139" customWidth="1"/>
    <col min="8202" max="8202" width="4.28515625" style="1139" customWidth="1"/>
    <col min="8203" max="8203" width="3.42578125" style="1139" customWidth="1"/>
    <col min="8204" max="8254" width="4.28515625" style="1139" customWidth="1"/>
    <col min="8255" max="8450" width="9.140625" style="1139"/>
    <col min="8451" max="8451" width="3.42578125" style="1139" customWidth="1"/>
    <col min="8452" max="8452" width="7.7109375" style="1139" customWidth="1"/>
    <col min="8453" max="8453" width="6.85546875" style="1139" customWidth="1"/>
    <col min="8454" max="8454" width="32.5703125" style="1139" customWidth="1"/>
    <col min="8455" max="8455" width="5.7109375" style="1139" customWidth="1"/>
    <col min="8456" max="8456" width="9.42578125" style="1139" customWidth="1"/>
    <col min="8457" max="8457" width="5.28515625" style="1139" customWidth="1"/>
    <col min="8458" max="8458" width="4.28515625" style="1139" customWidth="1"/>
    <col min="8459" max="8459" width="3.42578125" style="1139" customWidth="1"/>
    <col min="8460" max="8510" width="4.28515625" style="1139" customWidth="1"/>
    <col min="8511" max="8706" width="9.140625" style="1139"/>
    <col min="8707" max="8707" width="3.42578125" style="1139" customWidth="1"/>
    <col min="8708" max="8708" width="7.7109375" style="1139" customWidth="1"/>
    <col min="8709" max="8709" width="6.85546875" style="1139" customWidth="1"/>
    <col min="8710" max="8710" width="32.5703125" style="1139" customWidth="1"/>
    <col min="8711" max="8711" width="5.7109375" style="1139" customWidth="1"/>
    <col min="8712" max="8712" width="9.42578125" style="1139" customWidth="1"/>
    <col min="8713" max="8713" width="5.28515625" style="1139" customWidth="1"/>
    <col min="8714" max="8714" width="4.28515625" style="1139" customWidth="1"/>
    <col min="8715" max="8715" width="3.42578125" style="1139" customWidth="1"/>
    <col min="8716" max="8766" width="4.28515625" style="1139" customWidth="1"/>
    <col min="8767" max="8962" width="9.140625" style="1139"/>
    <col min="8963" max="8963" width="3.42578125" style="1139" customWidth="1"/>
    <col min="8964" max="8964" width="7.7109375" style="1139" customWidth="1"/>
    <col min="8965" max="8965" width="6.85546875" style="1139" customWidth="1"/>
    <col min="8966" max="8966" width="32.5703125" style="1139" customWidth="1"/>
    <col min="8967" max="8967" width="5.7109375" style="1139" customWidth="1"/>
    <col min="8968" max="8968" width="9.42578125" style="1139" customWidth="1"/>
    <col min="8969" max="8969" width="5.28515625" style="1139" customWidth="1"/>
    <col min="8970" max="8970" width="4.28515625" style="1139" customWidth="1"/>
    <col min="8971" max="8971" width="3.42578125" style="1139" customWidth="1"/>
    <col min="8972" max="9022" width="4.28515625" style="1139" customWidth="1"/>
    <col min="9023" max="9218" width="9.140625" style="1139"/>
    <col min="9219" max="9219" width="3.42578125" style="1139" customWidth="1"/>
    <col min="9220" max="9220" width="7.7109375" style="1139" customWidth="1"/>
    <col min="9221" max="9221" width="6.85546875" style="1139" customWidth="1"/>
    <col min="9222" max="9222" width="32.5703125" style="1139" customWidth="1"/>
    <col min="9223" max="9223" width="5.7109375" style="1139" customWidth="1"/>
    <col min="9224" max="9224" width="9.42578125" style="1139" customWidth="1"/>
    <col min="9225" max="9225" width="5.28515625" style="1139" customWidth="1"/>
    <col min="9226" max="9226" width="4.28515625" style="1139" customWidth="1"/>
    <col min="9227" max="9227" width="3.42578125" style="1139" customWidth="1"/>
    <col min="9228" max="9278" width="4.28515625" style="1139" customWidth="1"/>
    <col min="9279" max="9474" width="9.140625" style="1139"/>
    <col min="9475" max="9475" width="3.42578125" style="1139" customWidth="1"/>
    <col min="9476" max="9476" width="7.7109375" style="1139" customWidth="1"/>
    <col min="9477" max="9477" width="6.85546875" style="1139" customWidth="1"/>
    <col min="9478" max="9478" width="32.5703125" style="1139" customWidth="1"/>
    <col min="9479" max="9479" width="5.7109375" style="1139" customWidth="1"/>
    <col min="9480" max="9480" width="9.42578125" style="1139" customWidth="1"/>
    <col min="9481" max="9481" width="5.28515625" style="1139" customWidth="1"/>
    <col min="9482" max="9482" width="4.28515625" style="1139" customWidth="1"/>
    <col min="9483" max="9483" width="3.42578125" style="1139" customWidth="1"/>
    <col min="9484" max="9534" width="4.28515625" style="1139" customWidth="1"/>
    <col min="9535" max="9730" width="9.140625" style="1139"/>
    <col min="9731" max="9731" width="3.42578125" style="1139" customWidth="1"/>
    <col min="9732" max="9732" width="7.7109375" style="1139" customWidth="1"/>
    <col min="9733" max="9733" width="6.85546875" style="1139" customWidth="1"/>
    <col min="9734" max="9734" width="32.5703125" style="1139" customWidth="1"/>
    <col min="9735" max="9735" width="5.7109375" style="1139" customWidth="1"/>
    <col min="9736" max="9736" width="9.42578125" style="1139" customWidth="1"/>
    <col min="9737" max="9737" width="5.28515625" style="1139" customWidth="1"/>
    <col min="9738" max="9738" width="4.28515625" style="1139" customWidth="1"/>
    <col min="9739" max="9739" width="3.42578125" style="1139" customWidth="1"/>
    <col min="9740" max="9790" width="4.28515625" style="1139" customWidth="1"/>
    <col min="9791" max="9986" width="9.140625" style="1139"/>
    <col min="9987" max="9987" width="3.42578125" style="1139" customWidth="1"/>
    <col min="9988" max="9988" width="7.7109375" style="1139" customWidth="1"/>
    <col min="9989" max="9989" width="6.85546875" style="1139" customWidth="1"/>
    <col min="9990" max="9990" width="32.5703125" style="1139" customWidth="1"/>
    <col min="9991" max="9991" width="5.7109375" style="1139" customWidth="1"/>
    <col min="9992" max="9992" width="9.42578125" style="1139" customWidth="1"/>
    <col min="9993" max="9993" width="5.28515625" style="1139" customWidth="1"/>
    <col min="9994" max="9994" width="4.28515625" style="1139" customWidth="1"/>
    <col min="9995" max="9995" width="3.42578125" style="1139" customWidth="1"/>
    <col min="9996" max="10046" width="4.28515625" style="1139" customWidth="1"/>
    <col min="10047" max="10242" width="9.140625" style="1139"/>
    <col min="10243" max="10243" width="3.42578125" style="1139" customWidth="1"/>
    <col min="10244" max="10244" width="7.7109375" style="1139" customWidth="1"/>
    <col min="10245" max="10245" width="6.85546875" style="1139" customWidth="1"/>
    <col min="10246" max="10246" width="32.5703125" style="1139" customWidth="1"/>
    <col min="10247" max="10247" width="5.7109375" style="1139" customWidth="1"/>
    <col min="10248" max="10248" width="9.42578125" style="1139" customWidth="1"/>
    <col min="10249" max="10249" width="5.28515625" style="1139" customWidth="1"/>
    <col min="10250" max="10250" width="4.28515625" style="1139" customWidth="1"/>
    <col min="10251" max="10251" width="3.42578125" style="1139" customWidth="1"/>
    <col min="10252" max="10302" width="4.28515625" style="1139" customWidth="1"/>
    <col min="10303" max="10498" width="9.140625" style="1139"/>
    <col min="10499" max="10499" width="3.42578125" style="1139" customWidth="1"/>
    <col min="10500" max="10500" width="7.7109375" style="1139" customWidth="1"/>
    <col min="10501" max="10501" width="6.85546875" style="1139" customWidth="1"/>
    <col min="10502" max="10502" width="32.5703125" style="1139" customWidth="1"/>
    <col min="10503" max="10503" width="5.7109375" style="1139" customWidth="1"/>
    <col min="10504" max="10504" width="9.42578125" style="1139" customWidth="1"/>
    <col min="10505" max="10505" width="5.28515625" style="1139" customWidth="1"/>
    <col min="10506" max="10506" width="4.28515625" style="1139" customWidth="1"/>
    <col min="10507" max="10507" width="3.42578125" style="1139" customWidth="1"/>
    <col min="10508" max="10558" width="4.28515625" style="1139" customWidth="1"/>
    <col min="10559" max="10754" width="9.140625" style="1139"/>
    <col min="10755" max="10755" width="3.42578125" style="1139" customWidth="1"/>
    <col min="10756" max="10756" width="7.7109375" style="1139" customWidth="1"/>
    <col min="10757" max="10757" width="6.85546875" style="1139" customWidth="1"/>
    <col min="10758" max="10758" width="32.5703125" style="1139" customWidth="1"/>
    <col min="10759" max="10759" width="5.7109375" style="1139" customWidth="1"/>
    <col min="10760" max="10760" width="9.42578125" style="1139" customWidth="1"/>
    <col min="10761" max="10761" width="5.28515625" style="1139" customWidth="1"/>
    <col min="10762" max="10762" width="4.28515625" style="1139" customWidth="1"/>
    <col min="10763" max="10763" width="3.42578125" style="1139" customWidth="1"/>
    <col min="10764" max="10814" width="4.28515625" style="1139" customWidth="1"/>
    <col min="10815" max="11010" width="9.140625" style="1139"/>
    <col min="11011" max="11011" width="3.42578125" style="1139" customWidth="1"/>
    <col min="11012" max="11012" width="7.7109375" style="1139" customWidth="1"/>
    <col min="11013" max="11013" width="6.85546875" style="1139" customWidth="1"/>
    <col min="11014" max="11014" width="32.5703125" style="1139" customWidth="1"/>
    <col min="11015" max="11015" width="5.7109375" style="1139" customWidth="1"/>
    <col min="11016" max="11016" width="9.42578125" style="1139" customWidth="1"/>
    <col min="11017" max="11017" width="5.28515625" style="1139" customWidth="1"/>
    <col min="11018" max="11018" width="4.28515625" style="1139" customWidth="1"/>
    <col min="11019" max="11019" width="3.42578125" style="1139" customWidth="1"/>
    <col min="11020" max="11070" width="4.28515625" style="1139" customWidth="1"/>
    <col min="11071" max="11266" width="9.140625" style="1139"/>
    <col min="11267" max="11267" width="3.42578125" style="1139" customWidth="1"/>
    <col min="11268" max="11268" width="7.7109375" style="1139" customWidth="1"/>
    <col min="11269" max="11269" width="6.85546875" style="1139" customWidth="1"/>
    <col min="11270" max="11270" width="32.5703125" style="1139" customWidth="1"/>
    <col min="11271" max="11271" width="5.7109375" style="1139" customWidth="1"/>
    <col min="11272" max="11272" width="9.42578125" style="1139" customWidth="1"/>
    <col min="11273" max="11273" width="5.28515625" style="1139" customWidth="1"/>
    <col min="11274" max="11274" width="4.28515625" style="1139" customWidth="1"/>
    <col min="11275" max="11275" width="3.42578125" style="1139" customWidth="1"/>
    <col min="11276" max="11326" width="4.28515625" style="1139" customWidth="1"/>
    <col min="11327" max="11522" width="9.140625" style="1139"/>
    <col min="11523" max="11523" width="3.42578125" style="1139" customWidth="1"/>
    <col min="11524" max="11524" width="7.7109375" style="1139" customWidth="1"/>
    <col min="11525" max="11525" width="6.85546875" style="1139" customWidth="1"/>
    <col min="11526" max="11526" width="32.5703125" style="1139" customWidth="1"/>
    <col min="11527" max="11527" width="5.7109375" style="1139" customWidth="1"/>
    <col min="11528" max="11528" width="9.42578125" style="1139" customWidth="1"/>
    <col min="11529" max="11529" width="5.28515625" style="1139" customWidth="1"/>
    <col min="11530" max="11530" width="4.28515625" style="1139" customWidth="1"/>
    <col min="11531" max="11531" width="3.42578125" style="1139" customWidth="1"/>
    <col min="11532" max="11582" width="4.28515625" style="1139" customWidth="1"/>
    <col min="11583" max="11778" width="9.140625" style="1139"/>
    <col min="11779" max="11779" width="3.42578125" style="1139" customWidth="1"/>
    <col min="11780" max="11780" width="7.7109375" style="1139" customWidth="1"/>
    <col min="11781" max="11781" width="6.85546875" style="1139" customWidth="1"/>
    <col min="11782" max="11782" width="32.5703125" style="1139" customWidth="1"/>
    <col min="11783" max="11783" width="5.7109375" style="1139" customWidth="1"/>
    <col min="11784" max="11784" width="9.42578125" style="1139" customWidth="1"/>
    <col min="11785" max="11785" width="5.28515625" style="1139" customWidth="1"/>
    <col min="11786" max="11786" width="4.28515625" style="1139" customWidth="1"/>
    <col min="11787" max="11787" width="3.42578125" style="1139" customWidth="1"/>
    <col min="11788" max="11838" width="4.28515625" style="1139" customWidth="1"/>
    <col min="11839" max="12034" width="9.140625" style="1139"/>
    <col min="12035" max="12035" width="3.42578125" style="1139" customWidth="1"/>
    <col min="12036" max="12036" width="7.7109375" style="1139" customWidth="1"/>
    <col min="12037" max="12037" width="6.85546875" style="1139" customWidth="1"/>
    <col min="12038" max="12038" width="32.5703125" style="1139" customWidth="1"/>
    <col min="12039" max="12039" width="5.7109375" style="1139" customWidth="1"/>
    <col min="12040" max="12040" width="9.42578125" style="1139" customWidth="1"/>
    <col min="12041" max="12041" width="5.28515625" style="1139" customWidth="1"/>
    <col min="12042" max="12042" width="4.28515625" style="1139" customWidth="1"/>
    <col min="12043" max="12043" width="3.42578125" style="1139" customWidth="1"/>
    <col min="12044" max="12094" width="4.28515625" style="1139" customWidth="1"/>
    <col min="12095" max="12290" width="9.140625" style="1139"/>
    <col min="12291" max="12291" width="3.42578125" style="1139" customWidth="1"/>
    <col min="12292" max="12292" width="7.7109375" style="1139" customWidth="1"/>
    <col min="12293" max="12293" width="6.85546875" style="1139" customWidth="1"/>
    <col min="12294" max="12294" width="32.5703125" style="1139" customWidth="1"/>
    <col min="12295" max="12295" width="5.7109375" style="1139" customWidth="1"/>
    <col min="12296" max="12296" width="9.42578125" style="1139" customWidth="1"/>
    <col min="12297" max="12297" width="5.28515625" style="1139" customWidth="1"/>
    <col min="12298" max="12298" width="4.28515625" style="1139" customWidth="1"/>
    <col min="12299" max="12299" width="3.42578125" style="1139" customWidth="1"/>
    <col min="12300" max="12350" width="4.28515625" style="1139" customWidth="1"/>
    <col min="12351" max="12546" width="9.140625" style="1139"/>
    <col min="12547" max="12547" width="3.42578125" style="1139" customWidth="1"/>
    <col min="12548" max="12548" width="7.7109375" style="1139" customWidth="1"/>
    <col min="12549" max="12549" width="6.85546875" style="1139" customWidth="1"/>
    <col min="12550" max="12550" width="32.5703125" style="1139" customWidth="1"/>
    <col min="12551" max="12551" width="5.7109375" style="1139" customWidth="1"/>
    <col min="12552" max="12552" width="9.42578125" style="1139" customWidth="1"/>
    <col min="12553" max="12553" width="5.28515625" style="1139" customWidth="1"/>
    <col min="12554" max="12554" width="4.28515625" style="1139" customWidth="1"/>
    <col min="12555" max="12555" width="3.42578125" style="1139" customWidth="1"/>
    <col min="12556" max="12606" width="4.28515625" style="1139" customWidth="1"/>
    <col min="12607" max="12802" width="9.140625" style="1139"/>
    <col min="12803" max="12803" width="3.42578125" style="1139" customWidth="1"/>
    <col min="12804" max="12804" width="7.7109375" style="1139" customWidth="1"/>
    <col min="12805" max="12805" width="6.85546875" style="1139" customWidth="1"/>
    <col min="12806" max="12806" width="32.5703125" style="1139" customWidth="1"/>
    <col min="12807" max="12807" width="5.7109375" style="1139" customWidth="1"/>
    <col min="12808" max="12808" width="9.42578125" style="1139" customWidth="1"/>
    <col min="12809" max="12809" width="5.28515625" style="1139" customWidth="1"/>
    <col min="12810" max="12810" width="4.28515625" style="1139" customWidth="1"/>
    <col min="12811" max="12811" width="3.42578125" style="1139" customWidth="1"/>
    <col min="12812" max="12862" width="4.28515625" style="1139" customWidth="1"/>
    <col min="12863" max="13058" width="9.140625" style="1139"/>
    <col min="13059" max="13059" width="3.42578125" style="1139" customWidth="1"/>
    <col min="13060" max="13060" width="7.7109375" style="1139" customWidth="1"/>
    <col min="13061" max="13061" width="6.85546875" style="1139" customWidth="1"/>
    <col min="13062" max="13062" width="32.5703125" style="1139" customWidth="1"/>
    <col min="13063" max="13063" width="5.7109375" style="1139" customWidth="1"/>
    <col min="13064" max="13064" width="9.42578125" style="1139" customWidth="1"/>
    <col min="13065" max="13065" width="5.28515625" style="1139" customWidth="1"/>
    <col min="13066" max="13066" width="4.28515625" style="1139" customWidth="1"/>
    <col min="13067" max="13067" width="3.42578125" style="1139" customWidth="1"/>
    <col min="13068" max="13118" width="4.28515625" style="1139" customWidth="1"/>
    <col min="13119" max="13314" width="9.140625" style="1139"/>
    <col min="13315" max="13315" width="3.42578125" style="1139" customWidth="1"/>
    <col min="13316" max="13316" width="7.7109375" style="1139" customWidth="1"/>
    <col min="13317" max="13317" width="6.85546875" style="1139" customWidth="1"/>
    <col min="13318" max="13318" width="32.5703125" style="1139" customWidth="1"/>
    <col min="13319" max="13319" width="5.7109375" style="1139" customWidth="1"/>
    <col min="13320" max="13320" width="9.42578125" style="1139" customWidth="1"/>
    <col min="13321" max="13321" width="5.28515625" style="1139" customWidth="1"/>
    <col min="13322" max="13322" width="4.28515625" style="1139" customWidth="1"/>
    <col min="13323" max="13323" width="3.42578125" style="1139" customWidth="1"/>
    <col min="13324" max="13374" width="4.28515625" style="1139" customWidth="1"/>
    <col min="13375" max="13570" width="9.140625" style="1139"/>
    <col min="13571" max="13571" width="3.42578125" style="1139" customWidth="1"/>
    <col min="13572" max="13572" width="7.7109375" style="1139" customWidth="1"/>
    <col min="13573" max="13573" width="6.85546875" style="1139" customWidth="1"/>
    <col min="13574" max="13574" width="32.5703125" style="1139" customWidth="1"/>
    <col min="13575" max="13575" width="5.7109375" style="1139" customWidth="1"/>
    <col min="13576" max="13576" width="9.42578125" style="1139" customWidth="1"/>
    <col min="13577" max="13577" width="5.28515625" style="1139" customWidth="1"/>
    <col min="13578" max="13578" width="4.28515625" style="1139" customWidth="1"/>
    <col min="13579" max="13579" width="3.42578125" style="1139" customWidth="1"/>
    <col min="13580" max="13630" width="4.28515625" style="1139" customWidth="1"/>
    <col min="13631" max="13826" width="9.140625" style="1139"/>
    <col min="13827" max="13827" width="3.42578125" style="1139" customWidth="1"/>
    <col min="13828" max="13828" width="7.7109375" style="1139" customWidth="1"/>
    <col min="13829" max="13829" width="6.85546875" style="1139" customWidth="1"/>
    <col min="13830" max="13830" width="32.5703125" style="1139" customWidth="1"/>
    <col min="13831" max="13831" width="5.7109375" style="1139" customWidth="1"/>
    <col min="13832" max="13832" width="9.42578125" style="1139" customWidth="1"/>
    <col min="13833" max="13833" width="5.28515625" style="1139" customWidth="1"/>
    <col min="13834" max="13834" width="4.28515625" style="1139" customWidth="1"/>
    <col min="13835" max="13835" width="3.42578125" style="1139" customWidth="1"/>
    <col min="13836" max="13886" width="4.28515625" style="1139" customWidth="1"/>
    <col min="13887" max="14082" width="9.140625" style="1139"/>
    <col min="14083" max="14083" width="3.42578125" style="1139" customWidth="1"/>
    <col min="14084" max="14084" width="7.7109375" style="1139" customWidth="1"/>
    <col min="14085" max="14085" width="6.85546875" style="1139" customWidth="1"/>
    <col min="14086" max="14086" width="32.5703125" style="1139" customWidth="1"/>
    <col min="14087" max="14087" width="5.7109375" style="1139" customWidth="1"/>
    <col min="14088" max="14088" width="9.42578125" style="1139" customWidth="1"/>
    <col min="14089" max="14089" width="5.28515625" style="1139" customWidth="1"/>
    <col min="14090" max="14090" width="4.28515625" style="1139" customWidth="1"/>
    <col min="14091" max="14091" width="3.42578125" style="1139" customWidth="1"/>
    <col min="14092" max="14142" width="4.28515625" style="1139" customWidth="1"/>
    <col min="14143" max="14338" width="9.140625" style="1139"/>
    <col min="14339" max="14339" width="3.42578125" style="1139" customWidth="1"/>
    <col min="14340" max="14340" width="7.7109375" style="1139" customWidth="1"/>
    <col min="14341" max="14341" width="6.85546875" style="1139" customWidth="1"/>
    <col min="14342" max="14342" width="32.5703125" style="1139" customWidth="1"/>
    <col min="14343" max="14343" width="5.7109375" style="1139" customWidth="1"/>
    <col min="14344" max="14344" width="9.42578125" style="1139" customWidth="1"/>
    <col min="14345" max="14345" width="5.28515625" style="1139" customWidth="1"/>
    <col min="14346" max="14346" width="4.28515625" style="1139" customWidth="1"/>
    <col min="14347" max="14347" width="3.42578125" style="1139" customWidth="1"/>
    <col min="14348" max="14398" width="4.28515625" style="1139" customWidth="1"/>
    <col min="14399" max="14594" width="9.140625" style="1139"/>
    <col min="14595" max="14595" width="3.42578125" style="1139" customWidth="1"/>
    <col min="14596" max="14596" width="7.7109375" style="1139" customWidth="1"/>
    <col min="14597" max="14597" width="6.85546875" style="1139" customWidth="1"/>
    <col min="14598" max="14598" width="32.5703125" style="1139" customWidth="1"/>
    <col min="14599" max="14599" width="5.7109375" style="1139" customWidth="1"/>
    <col min="14600" max="14600" width="9.42578125" style="1139" customWidth="1"/>
    <col min="14601" max="14601" width="5.28515625" style="1139" customWidth="1"/>
    <col min="14602" max="14602" width="4.28515625" style="1139" customWidth="1"/>
    <col min="14603" max="14603" width="3.42578125" style="1139" customWidth="1"/>
    <col min="14604" max="14654" width="4.28515625" style="1139" customWidth="1"/>
    <col min="14655" max="14850" width="9.140625" style="1139"/>
    <col min="14851" max="14851" width="3.42578125" style="1139" customWidth="1"/>
    <col min="14852" max="14852" width="7.7109375" style="1139" customWidth="1"/>
    <col min="14853" max="14853" width="6.85546875" style="1139" customWidth="1"/>
    <col min="14854" max="14854" width="32.5703125" style="1139" customWidth="1"/>
    <col min="14855" max="14855" width="5.7109375" style="1139" customWidth="1"/>
    <col min="14856" max="14856" width="9.42578125" style="1139" customWidth="1"/>
    <col min="14857" max="14857" width="5.28515625" style="1139" customWidth="1"/>
    <col min="14858" max="14858" width="4.28515625" style="1139" customWidth="1"/>
    <col min="14859" max="14859" width="3.42578125" style="1139" customWidth="1"/>
    <col min="14860" max="14910" width="4.28515625" style="1139" customWidth="1"/>
    <col min="14911" max="15106" width="9.140625" style="1139"/>
    <col min="15107" max="15107" width="3.42578125" style="1139" customWidth="1"/>
    <col min="15108" max="15108" width="7.7109375" style="1139" customWidth="1"/>
    <col min="15109" max="15109" width="6.85546875" style="1139" customWidth="1"/>
    <col min="15110" max="15110" width="32.5703125" style="1139" customWidth="1"/>
    <col min="15111" max="15111" width="5.7109375" style="1139" customWidth="1"/>
    <col min="15112" max="15112" width="9.42578125" style="1139" customWidth="1"/>
    <col min="15113" max="15113" width="5.28515625" style="1139" customWidth="1"/>
    <col min="15114" max="15114" width="4.28515625" style="1139" customWidth="1"/>
    <col min="15115" max="15115" width="3.42578125" style="1139" customWidth="1"/>
    <col min="15116" max="15166" width="4.28515625" style="1139" customWidth="1"/>
    <col min="15167" max="15362" width="9.140625" style="1139"/>
    <col min="15363" max="15363" width="3.42578125" style="1139" customWidth="1"/>
    <col min="15364" max="15364" width="7.7109375" style="1139" customWidth="1"/>
    <col min="15365" max="15365" width="6.85546875" style="1139" customWidth="1"/>
    <col min="15366" max="15366" width="32.5703125" style="1139" customWidth="1"/>
    <col min="15367" max="15367" width="5.7109375" style="1139" customWidth="1"/>
    <col min="15368" max="15368" width="9.42578125" style="1139" customWidth="1"/>
    <col min="15369" max="15369" width="5.28515625" style="1139" customWidth="1"/>
    <col min="15370" max="15370" width="4.28515625" style="1139" customWidth="1"/>
    <col min="15371" max="15371" width="3.42578125" style="1139" customWidth="1"/>
    <col min="15372" max="15422" width="4.28515625" style="1139" customWidth="1"/>
    <col min="15423" max="15618" width="9.140625" style="1139"/>
    <col min="15619" max="15619" width="3.42578125" style="1139" customWidth="1"/>
    <col min="15620" max="15620" width="7.7109375" style="1139" customWidth="1"/>
    <col min="15621" max="15621" width="6.85546875" style="1139" customWidth="1"/>
    <col min="15622" max="15622" width="32.5703125" style="1139" customWidth="1"/>
    <col min="15623" max="15623" width="5.7109375" style="1139" customWidth="1"/>
    <col min="15624" max="15624" width="9.42578125" style="1139" customWidth="1"/>
    <col min="15625" max="15625" width="5.28515625" style="1139" customWidth="1"/>
    <col min="15626" max="15626" width="4.28515625" style="1139" customWidth="1"/>
    <col min="15627" max="15627" width="3.42578125" style="1139" customWidth="1"/>
    <col min="15628" max="15678" width="4.28515625" style="1139" customWidth="1"/>
    <col min="15679" max="15874" width="9.140625" style="1139"/>
    <col min="15875" max="15875" width="3.42578125" style="1139" customWidth="1"/>
    <col min="15876" max="15876" width="7.7109375" style="1139" customWidth="1"/>
    <col min="15877" max="15877" width="6.85546875" style="1139" customWidth="1"/>
    <col min="15878" max="15878" width="32.5703125" style="1139" customWidth="1"/>
    <col min="15879" max="15879" width="5.7109375" style="1139" customWidth="1"/>
    <col min="15880" max="15880" width="9.42578125" style="1139" customWidth="1"/>
    <col min="15881" max="15881" width="5.28515625" style="1139" customWidth="1"/>
    <col min="15882" max="15882" width="4.28515625" style="1139" customWidth="1"/>
    <col min="15883" max="15883" width="3.42578125" style="1139" customWidth="1"/>
    <col min="15884" max="15934" width="4.28515625" style="1139" customWidth="1"/>
    <col min="15935" max="16130" width="9.140625" style="1139"/>
    <col min="16131" max="16131" width="3.42578125" style="1139" customWidth="1"/>
    <col min="16132" max="16132" width="7.7109375" style="1139" customWidth="1"/>
    <col min="16133" max="16133" width="6.85546875" style="1139" customWidth="1"/>
    <col min="16134" max="16134" width="32.5703125" style="1139" customWidth="1"/>
    <col min="16135" max="16135" width="5.7109375" style="1139" customWidth="1"/>
    <col min="16136" max="16136" width="9.42578125" style="1139" customWidth="1"/>
    <col min="16137" max="16137" width="5.28515625" style="1139" customWidth="1"/>
    <col min="16138" max="16138" width="4.28515625" style="1139" customWidth="1"/>
    <col min="16139" max="16139" width="3.42578125" style="1139" customWidth="1"/>
    <col min="16140" max="16190" width="4.28515625" style="1139" customWidth="1"/>
    <col min="16191" max="16384" width="9.140625" style="1139"/>
  </cols>
  <sheetData>
    <row r="1" spans="1:63" ht="15.75" x14ac:dyDescent="0.25">
      <c r="A1" s="1038" t="s">
        <v>2013</v>
      </c>
      <c r="B1" s="1038"/>
      <c r="C1" s="1038"/>
      <c r="D1" s="1038"/>
      <c r="E1" s="1038"/>
      <c r="F1" s="1038"/>
      <c r="G1" s="1038"/>
      <c r="H1" s="1038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39"/>
      <c r="AA1" s="1039"/>
      <c r="AB1" s="1039"/>
      <c r="AC1" s="1039"/>
      <c r="AD1" s="1039"/>
      <c r="AE1" s="1039"/>
      <c r="AF1" s="1039"/>
      <c r="AG1" s="1039"/>
      <c r="AH1" s="1039"/>
      <c r="AI1" s="1039"/>
      <c r="AJ1" s="1039"/>
      <c r="AK1" s="1039"/>
      <c r="AL1" s="1039"/>
      <c r="AM1" s="1039"/>
      <c r="AN1" s="1039"/>
      <c r="AO1" s="1039"/>
      <c r="AP1" s="1039"/>
      <c r="AQ1" s="1039"/>
      <c r="AR1" s="1039"/>
      <c r="AS1" s="1039"/>
      <c r="AT1" s="1039"/>
      <c r="AU1" s="1039"/>
      <c r="AV1" s="1039"/>
      <c r="AW1" s="1039"/>
      <c r="AX1" s="1039"/>
      <c r="AY1" s="1039"/>
      <c r="AZ1" s="1039"/>
      <c r="BA1" s="1039"/>
      <c r="BB1" s="1039"/>
      <c r="BC1" s="1039"/>
      <c r="BD1" s="1039"/>
      <c r="BE1" s="1039"/>
      <c r="BF1" s="1039"/>
      <c r="BG1" s="1039"/>
      <c r="BH1" s="1039"/>
      <c r="BI1" s="1039"/>
      <c r="BJ1" s="1039"/>
    </row>
    <row r="2" spans="1:63" ht="15.75" x14ac:dyDescent="0.25">
      <c r="A2" s="1040" t="s">
        <v>2014</v>
      </c>
      <c r="B2" s="1040"/>
      <c r="C2" s="1040"/>
      <c r="D2" s="1040"/>
      <c r="E2" s="1040"/>
      <c r="F2" s="1040"/>
      <c r="G2" s="1040"/>
      <c r="H2" s="1040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039"/>
      <c r="U2" s="1039"/>
      <c r="V2" s="1039"/>
      <c r="W2" s="1039"/>
      <c r="X2" s="1039"/>
      <c r="Y2" s="1039"/>
      <c r="Z2" s="1039"/>
      <c r="AA2" s="1039"/>
      <c r="AB2" s="1039"/>
      <c r="AC2" s="1039"/>
      <c r="AD2" s="1039"/>
      <c r="AE2" s="1039"/>
      <c r="AF2" s="1039"/>
      <c r="AG2" s="1039"/>
      <c r="AH2" s="1039"/>
      <c r="AI2" s="1039"/>
      <c r="AJ2" s="1039"/>
      <c r="AK2" s="1039"/>
      <c r="AL2" s="1039"/>
      <c r="AM2" s="1039"/>
      <c r="AN2" s="1039"/>
      <c r="AO2" s="1039"/>
      <c r="AP2" s="1039"/>
      <c r="AQ2" s="1039"/>
      <c r="AR2" s="1039"/>
      <c r="AS2" s="1039"/>
      <c r="AT2" s="1039"/>
      <c r="AU2" s="1039"/>
      <c r="AV2" s="1039"/>
      <c r="AW2" s="1039"/>
      <c r="AX2" s="1039"/>
      <c r="AY2" s="1039"/>
      <c r="AZ2" s="1039"/>
      <c r="BA2" s="1039"/>
      <c r="BB2" s="1039"/>
      <c r="BC2" s="1039"/>
      <c r="BD2" s="1039"/>
      <c r="BE2" s="1039"/>
      <c r="BF2" s="1039"/>
      <c r="BG2" s="1039"/>
      <c r="BH2" s="1039"/>
      <c r="BI2" s="1039"/>
      <c r="BJ2" s="1039"/>
    </row>
    <row r="3" spans="1:63" ht="15.75" x14ac:dyDescent="0.25">
      <c r="A3" s="1040" t="s">
        <v>2015</v>
      </c>
      <c r="B3" s="1040"/>
      <c r="C3" s="1040"/>
      <c r="D3" s="1040"/>
      <c r="E3" s="1040"/>
      <c r="F3" s="1040"/>
      <c r="G3" s="1040"/>
      <c r="H3" s="1040"/>
      <c r="I3" s="1039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  <c r="AB3" s="1039"/>
      <c r="AC3" s="1039"/>
      <c r="AD3" s="1039"/>
      <c r="AE3" s="1039"/>
      <c r="AF3" s="1039"/>
      <c r="AG3" s="1039"/>
      <c r="AH3" s="1039"/>
      <c r="AI3" s="1039"/>
      <c r="AJ3" s="1039"/>
      <c r="AK3" s="1039"/>
      <c r="AL3" s="1039"/>
      <c r="AM3" s="1039"/>
      <c r="AN3" s="1039"/>
      <c r="AO3" s="1039"/>
      <c r="AP3" s="1039"/>
      <c r="AQ3" s="1039"/>
      <c r="AR3" s="1039"/>
      <c r="AS3" s="1039"/>
      <c r="AT3" s="1039"/>
      <c r="AU3" s="1039"/>
      <c r="AV3" s="1039"/>
      <c r="AW3" s="1039"/>
      <c r="AX3" s="1039"/>
      <c r="AY3" s="1039"/>
      <c r="AZ3" s="1039"/>
      <c r="BA3" s="1039"/>
      <c r="BB3" s="1039"/>
      <c r="BC3" s="1039"/>
      <c r="BD3" s="1039"/>
      <c r="BE3" s="1039"/>
      <c r="BF3" s="1039"/>
      <c r="BG3" s="1039"/>
      <c r="BH3" s="1039"/>
      <c r="BI3" s="1039"/>
      <c r="BJ3" s="1039"/>
    </row>
    <row r="4" spans="1:63" x14ac:dyDescent="0.25">
      <c r="A4" s="1039"/>
      <c r="B4" s="1039"/>
      <c r="C4" s="1039"/>
      <c r="D4" s="1039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39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</row>
    <row r="5" spans="1:63" x14ac:dyDescent="0.25">
      <c r="A5" s="2310" t="s">
        <v>2016</v>
      </c>
      <c r="B5" s="2310"/>
      <c r="C5" s="2310"/>
      <c r="D5" s="2310"/>
      <c r="E5" s="2310"/>
      <c r="F5" s="2310"/>
      <c r="G5" s="2310"/>
      <c r="H5" s="2310"/>
      <c r="I5" s="2310"/>
      <c r="J5" s="2310"/>
      <c r="K5" s="2310"/>
      <c r="L5" s="2310"/>
      <c r="M5" s="2310"/>
      <c r="N5" s="2310"/>
      <c r="O5" s="2310"/>
      <c r="P5" s="2310"/>
      <c r="Q5" s="2310"/>
      <c r="R5" s="2310"/>
      <c r="S5" s="2310"/>
      <c r="T5" s="2310"/>
      <c r="U5" s="2310"/>
      <c r="V5" s="2310"/>
      <c r="W5" s="2310"/>
      <c r="X5" s="2310"/>
      <c r="Y5" s="2310"/>
      <c r="Z5" s="2310"/>
      <c r="AA5" s="2310"/>
      <c r="AB5" s="2310"/>
      <c r="AC5" s="2310"/>
      <c r="AD5" s="2310"/>
      <c r="AE5" s="2310"/>
      <c r="AF5" s="2310"/>
      <c r="AG5" s="2310"/>
      <c r="AH5" s="2310"/>
      <c r="AI5" s="2310"/>
      <c r="AJ5" s="2310"/>
      <c r="AK5" s="2310"/>
      <c r="AL5" s="2310"/>
      <c r="AM5" s="2310"/>
      <c r="AN5" s="2310"/>
      <c r="AO5" s="2310"/>
      <c r="AP5" s="2310"/>
      <c r="AQ5" s="2310"/>
      <c r="AR5" s="2310"/>
      <c r="AS5" s="2310"/>
      <c r="AT5" s="2310"/>
      <c r="AU5" s="2310"/>
      <c r="AV5" s="2310"/>
      <c r="AW5" s="2310"/>
      <c r="AX5" s="2310"/>
      <c r="AY5" s="2310"/>
      <c r="AZ5" s="2310"/>
      <c r="BA5" s="2310"/>
      <c r="BB5" s="2310"/>
      <c r="BC5" s="2310"/>
      <c r="BD5" s="2310"/>
      <c r="BE5" s="2310"/>
      <c r="BF5" s="2310"/>
      <c r="BG5" s="2310"/>
      <c r="BH5" s="2310"/>
      <c r="BI5" s="2310"/>
      <c r="BJ5" s="2310"/>
      <c r="BK5" s="1155"/>
    </row>
    <row r="6" spans="1:63" x14ac:dyDescent="0.25">
      <c r="A6" s="2310" t="s">
        <v>2017</v>
      </c>
      <c r="B6" s="2310"/>
      <c r="C6" s="2310"/>
      <c r="D6" s="2310"/>
      <c r="E6" s="2310"/>
      <c r="F6" s="2310"/>
      <c r="G6" s="2310"/>
      <c r="H6" s="2310"/>
      <c r="I6" s="2310"/>
      <c r="J6" s="2310"/>
      <c r="K6" s="2310"/>
      <c r="L6" s="2310"/>
      <c r="M6" s="2310"/>
      <c r="N6" s="2310"/>
      <c r="O6" s="2310"/>
      <c r="P6" s="2310"/>
      <c r="Q6" s="2310"/>
      <c r="R6" s="2310"/>
      <c r="S6" s="2310"/>
      <c r="T6" s="2310"/>
      <c r="U6" s="2310"/>
      <c r="V6" s="2310"/>
      <c r="W6" s="2310"/>
      <c r="X6" s="2310"/>
      <c r="Y6" s="2310"/>
      <c r="Z6" s="2310"/>
      <c r="AA6" s="2310"/>
      <c r="AB6" s="2310"/>
      <c r="AC6" s="2310"/>
      <c r="AD6" s="2310"/>
      <c r="AE6" s="2310"/>
      <c r="AF6" s="2310"/>
      <c r="AG6" s="2310"/>
      <c r="AH6" s="2310"/>
      <c r="AI6" s="2310"/>
      <c r="AJ6" s="2310"/>
      <c r="AK6" s="2310"/>
      <c r="AL6" s="2310"/>
      <c r="AM6" s="2310"/>
      <c r="AN6" s="2310"/>
      <c r="AO6" s="2310"/>
      <c r="AP6" s="2310"/>
      <c r="AQ6" s="2310"/>
      <c r="AR6" s="2310"/>
      <c r="AS6" s="2310"/>
      <c r="AT6" s="2310"/>
      <c r="AU6" s="2310"/>
      <c r="AV6" s="2310"/>
      <c r="AW6" s="2310"/>
      <c r="AX6" s="2310"/>
      <c r="AY6" s="2310"/>
      <c r="AZ6" s="2310"/>
      <c r="BA6" s="2310"/>
      <c r="BB6" s="2310"/>
      <c r="BC6" s="2310"/>
      <c r="BD6" s="2310"/>
      <c r="BE6" s="2310"/>
      <c r="BF6" s="2310"/>
      <c r="BG6" s="2310"/>
      <c r="BH6" s="2310"/>
      <c r="BI6" s="2310"/>
      <c r="BJ6" s="2310"/>
      <c r="BK6" s="1155"/>
    </row>
    <row r="7" spans="1:63" x14ac:dyDescent="0.25">
      <c r="A7" s="2311" t="s">
        <v>3</v>
      </c>
      <c r="B7" s="2311" t="s">
        <v>28</v>
      </c>
      <c r="C7" s="2314" t="s">
        <v>835</v>
      </c>
      <c r="D7" s="2317" t="s">
        <v>836</v>
      </c>
      <c r="E7" s="1621"/>
      <c r="F7" s="2318" t="s">
        <v>837</v>
      </c>
      <c r="G7" s="1622"/>
      <c r="H7" s="2318" t="s">
        <v>838</v>
      </c>
      <c r="I7" s="2319" t="s">
        <v>839</v>
      </c>
      <c r="J7" s="2320" t="s">
        <v>2444</v>
      </c>
      <c r="K7" s="2276" t="s">
        <v>1885</v>
      </c>
      <c r="L7" s="2276"/>
      <c r="M7" s="2276"/>
      <c r="N7" s="2270" t="s">
        <v>1886</v>
      </c>
      <c r="O7" s="2274"/>
      <c r="P7" s="2274"/>
      <c r="Q7" s="2274"/>
      <c r="R7" s="2270" t="s">
        <v>1887</v>
      </c>
      <c r="S7" s="2274"/>
      <c r="T7" s="2274"/>
      <c r="U7" s="2274"/>
      <c r="V7" s="2274"/>
      <c r="W7" s="2270" t="s">
        <v>1888</v>
      </c>
      <c r="X7" s="2274"/>
      <c r="Y7" s="2274"/>
      <c r="Z7" s="2274"/>
      <c r="AA7" s="2270" t="s">
        <v>1889</v>
      </c>
      <c r="AB7" s="2274"/>
      <c r="AC7" s="2274"/>
      <c r="AD7" s="2274"/>
      <c r="AE7" s="2274"/>
      <c r="AF7" s="2270" t="s">
        <v>1890</v>
      </c>
      <c r="AG7" s="2270"/>
      <c r="AH7" s="2270"/>
      <c r="AI7" s="2270"/>
      <c r="AJ7" s="2270" t="s">
        <v>1891</v>
      </c>
      <c r="AK7" s="2274"/>
      <c r="AL7" s="2274"/>
      <c r="AM7" s="2274"/>
      <c r="AN7" s="2270" t="s">
        <v>1892</v>
      </c>
      <c r="AO7" s="2274"/>
      <c r="AP7" s="2274"/>
      <c r="AQ7" s="2274"/>
      <c r="AR7" s="2274"/>
      <c r="AS7" s="2270" t="s">
        <v>1893</v>
      </c>
      <c r="AT7" s="2274"/>
      <c r="AU7" s="2274"/>
      <c r="AV7" s="2274"/>
      <c r="AW7" s="2270" t="s">
        <v>1894</v>
      </c>
      <c r="AX7" s="2270"/>
      <c r="AY7" s="2270"/>
      <c r="AZ7" s="2270"/>
      <c r="BA7" s="2270" t="s">
        <v>1895</v>
      </c>
      <c r="BB7" s="2270"/>
      <c r="BC7" s="2270"/>
      <c r="BD7" s="2270"/>
      <c r="BE7" s="2270"/>
      <c r="BF7" s="2270" t="s">
        <v>1896</v>
      </c>
      <c r="BG7" s="2270"/>
      <c r="BH7" s="2270"/>
      <c r="BI7" s="2270"/>
      <c r="BJ7" s="944" t="s">
        <v>1882</v>
      </c>
      <c r="BK7" s="1155"/>
    </row>
    <row r="8" spans="1:63" x14ac:dyDescent="0.25">
      <c r="A8" s="2312"/>
      <c r="B8" s="2312"/>
      <c r="C8" s="2315"/>
      <c r="D8" s="2315"/>
      <c r="E8" s="1619"/>
      <c r="F8" s="2318"/>
      <c r="G8" s="1622"/>
      <c r="H8" s="2318"/>
      <c r="I8" s="2318"/>
      <c r="J8" s="2321"/>
      <c r="K8" s="945">
        <v>1</v>
      </c>
      <c r="L8" s="945">
        <v>2</v>
      </c>
      <c r="M8" s="945">
        <v>3</v>
      </c>
      <c r="N8" s="945">
        <v>4</v>
      </c>
      <c r="O8" s="945">
        <v>5</v>
      </c>
      <c r="P8" s="945">
        <v>6</v>
      </c>
      <c r="Q8" s="945">
        <v>7</v>
      </c>
      <c r="R8" s="945">
        <v>8</v>
      </c>
      <c r="S8" s="945">
        <v>9</v>
      </c>
      <c r="T8" s="945">
        <v>10</v>
      </c>
      <c r="U8" s="945">
        <v>11</v>
      </c>
      <c r="V8" s="945">
        <v>12</v>
      </c>
      <c r="W8" s="945">
        <v>13</v>
      </c>
      <c r="X8" s="945">
        <v>14</v>
      </c>
      <c r="Y8" s="945">
        <v>15</v>
      </c>
      <c r="Z8" s="945">
        <v>16</v>
      </c>
      <c r="AA8" s="945">
        <v>17</v>
      </c>
      <c r="AB8" s="945">
        <v>18</v>
      </c>
      <c r="AC8" s="945">
        <v>19</v>
      </c>
      <c r="AD8" s="945">
        <v>20</v>
      </c>
      <c r="AE8" s="945">
        <v>21</v>
      </c>
      <c r="AF8" s="945">
        <v>22</v>
      </c>
      <c r="AG8" s="945">
        <v>23</v>
      </c>
      <c r="AH8" s="945">
        <v>24</v>
      </c>
      <c r="AI8" s="945">
        <v>25</v>
      </c>
      <c r="AJ8" s="945">
        <v>26</v>
      </c>
      <c r="AK8" s="945">
        <v>27</v>
      </c>
      <c r="AL8" s="945">
        <v>28</v>
      </c>
      <c r="AM8" s="945">
        <v>29</v>
      </c>
      <c r="AN8" s="945">
        <v>30</v>
      </c>
      <c r="AO8" s="945">
        <v>31</v>
      </c>
      <c r="AP8" s="945">
        <v>32</v>
      </c>
      <c r="AQ8" s="945">
        <v>33</v>
      </c>
      <c r="AR8" s="945">
        <v>34</v>
      </c>
      <c r="AS8" s="945">
        <v>35</v>
      </c>
      <c r="AT8" s="945">
        <v>36</v>
      </c>
      <c r="AU8" s="945">
        <v>37</v>
      </c>
      <c r="AV8" s="945">
        <v>38</v>
      </c>
      <c r="AW8" s="945">
        <v>39</v>
      </c>
      <c r="AX8" s="945">
        <v>40</v>
      </c>
      <c r="AY8" s="945">
        <v>41</v>
      </c>
      <c r="AZ8" s="945">
        <v>42</v>
      </c>
      <c r="BA8" s="945">
        <v>43</v>
      </c>
      <c r="BB8" s="945">
        <v>44</v>
      </c>
      <c r="BC8" s="945">
        <v>45</v>
      </c>
      <c r="BD8" s="945">
        <v>46</v>
      </c>
      <c r="BE8" s="945">
        <v>47</v>
      </c>
      <c r="BF8" s="945">
        <v>48</v>
      </c>
      <c r="BG8" s="945">
        <v>49</v>
      </c>
      <c r="BH8" s="945">
        <v>50</v>
      </c>
      <c r="BI8" s="945">
        <v>51</v>
      </c>
      <c r="BJ8" s="945">
        <v>52</v>
      </c>
      <c r="BK8" s="1155"/>
    </row>
    <row r="9" spans="1:63" x14ac:dyDescent="0.25">
      <c r="A9" s="2312"/>
      <c r="B9" s="2312"/>
      <c r="C9" s="2315"/>
      <c r="D9" s="2315"/>
      <c r="E9" s="1619"/>
      <c r="F9" s="2318"/>
      <c r="G9" s="1622"/>
      <c r="H9" s="2318"/>
      <c r="I9" s="2318"/>
      <c r="J9" s="2321"/>
      <c r="K9" s="2">
        <v>7</v>
      </c>
      <c r="L9" s="2">
        <v>14</v>
      </c>
      <c r="M9" s="2">
        <v>21</v>
      </c>
      <c r="N9" s="2">
        <v>28</v>
      </c>
      <c r="O9" s="2">
        <v>4</v>
      </c>
      <c r="P9" s="2">
        <v>11</v>
      </c>
      <c r="Q9" s="2">
        <v>18</v>
      </c>
      <c r="R9" s="2">
        <v>25</v>
      </c>
      <c r="S9" s="2">
        <v>2</v>
      </c>
      <c r="T9" s="2">
        <v>9</v>
      </c>
      <c r="U9" s="2">
        <v>16</v>
      </c>
      <c r="V9" s="2">
        <v>23</v>
      </c>
      <c r="W9" s="2">
        <v>30</v>
      </c>
      <c r="X9" s="2">
        <v>6</v>
      </c>
      <c r="Y9" s="2">
        <v>13</v>
      </c>
      <c r="Z9" s="2">
        <v>20</v>
      </c>
      <c r="AA9" s="2">
        <v>27</v>
      </c>
      <c r="AB9" s="2">
        <v>4</v>
      </c>
      <c r="AC9" s="2">
        <v>11</v>
      </c>
      <c r="AD9" s="2">
        <v>18</v>
      </c>
      <c r="AE9" s="2">
        <v>25</v>
      </c>
      <c r="AF9" s="2">
        <v>1</v>
      </c>
      <c r="AG9" s="2">
        <v>8</v>
      </c>
      <c r="AH9" s="2">
        <v>15</v>
      </c>
      <c r="AI9" s="2">
        <v>22</v>
      </c>
      <c r="AJ9" s="9">
        <v>29</v>
      </c>
      <c r="AK9" s="9">
        <v>5</v>
      </c>
      <c r="AL9" s="9">
        <v>12</v>
      </c>
      <c r="AM9" s="2">
        <v>19</v>
      </c>
      <c r="AN9" s="2">
        <v>26</v>
      </c>
      <c r="AO9" s="2">
        <v>4</v>
      </c>
      <c r="AP9" s="2">
        <v>11</v>
      </c>
      <c r="AQ9" s="2">
        <v>18</v>
      </c>
      <c r="AR9" s="2">
        <v>25</v>
      </c>
      <c r="AS9" s="2">
        <v>1</v>
      </c>
      <c r="AT9" s="2">
        <v>8</v>
      </c>
      <c r="AU9" s="2">
        <v>15</v>
      </c>
      <c r="AV9" s="2">
        <v>22</v>
      </c>
      <c r="AW9" s="2">
        <v>29</v>
      </c>
      <c r="AX9" s="2">
        <v>6</v>
      </c>
      <c r="AY9" s="2">
        <v>13</v>
      </c>
      <c r="AZ9" s="2">
        <v>20</v>
      </c>
      <c r="BA9" s="2">
        <v>27</v>
      </c>
      <c r="BB9" s="2">
        <v>3</v>
      </c>
      <c r="BC9" s="2">
        <v>10</v>
      </c>
      <c r="BD9" s="2">
        <v>17</v>
      </c>
      <c r="BE9" s="2">
        <v>24</v>
      </c>
      <c r="BF9" s="2">
        <v>1</v>
      </c>
      <c r="BG9" s="9">
        <v>8</v>
      </c>
      <c r="BH9" s="9">
        <v>15</v>
      </c>
      <c r="BI9" s="9">
        <v>22</v>
      </c>
      <c r="BJ9" s="9">
        <v>29</v>
      </c>
      <c r="BK9" s="1155"/>
    </row>
    <row r="10" spans="1:63" x14ac:dyDescent="0.25">
      <c r="A10" s="2313"/>
      <c r="B10" s="2313"/>
      <c r="C10" s="2316"/>
      <c r="D10" s="2316"/>
      <c r="E10" s="1620"/>
      <c r="F10" s="2318"/>
      <c r="G10" s="1622"/>
      <c r="H10" s="2318"/>
      <c r="I10" s="2318"/>
      <c r="J10" s="2322"/>
      <c r="K10" s="891">
        <v>13</v>
      </c>
      <c r="L10" s="891">
        <v>20</v>
      </c>
      <c r="M10" s="891">
        <v>27</v>
      </c>
      <c r="N10" s="891">
        <v>3</v>
      </c>
      <c r="O10" s="891">
        <v>10</v>
      </c>
      <c r="P10" s="891">
        <v>17</v>
      </c>
      <c r="Q10" s="891">
        <v>24</v>
      </c>
      <c r="R10" s="891">
        <v>1</v>
      </c>
      <c r="S10" s="891">
        <v>8</v>
      </c>
      <c r="T10" s="891">
        <v>15</v>
      </c>
      <c r="U10" s="891">
        <v>22</v>
      </c>
      <c r="V10" s="891">
        <v>29</v>
      </c>
      <c r="W10" s="891">
        <v>5</v>
      </c>
      <c r="X10" s="891">
        <v>12</v>
      </c>
      <c r="Y10" s="891">
        <v>19</v>
      </c>
      <c r="Z10" s="891">
        <v>26</v>
      </c>
      <c r="AA10" s="891">
        <v>3</v>
      </c>
      <c r="AB10" s="891">
        <v>10</v>
      </c>
      <c r="AC10" s="891">
        <v>17</v>
      </c>
      <c r="AD10" s="891">
        <v>24</v>
      </c>
      <c r="AE10" s="891">
        <v>31</v>
      </c>
      <c r="AF10" s="891">
        <v>7</v>
      </c>
      <c r="AG10" s="891">
        <v>14</v>
      </c>
      <c r="AH10" s="891">
        <v>21</v>
      </c>
      <c r="AI10" s="891">
        <v>28</v>
      </c>
      <c r="AJ10" s="1743">
        <v>4</v>
      </c>
      <c r="AK10" s="886">
        <v>11</v>
      </c>
      <c r="AL10" s="886">
        <v>18</v>
      </c>
      <c r="AM10" s="891">
        <v>25</v>
      </c>
      <c r="AN10" s="891">
        <v>3</v>
      </c>
      <c r="AO10" s="891">
        <v>10</v>
      </c>
      <c r="AP10" s="891">
        <v>17</v>
      </c>
      <c r="AQ10" s="891">
        <v>24</v>
      </c>
      <c r="AR10" s="891">
        <v>31</v>
      </c>
      <c r="AS10" s="891">
        <v>7</v>
      </c>
      <c r="AT10" s="891">
        <v>14</v>
      </c>
      <c r="AU10" s="891">
        <v>21</v>
      </c>
      <c r="AV10" s="891">
        <v>28</v>
      </c>
      <c r="AW10" s="891">
        <v>5</v>
      </c>
      <c r="AX10" s="891">
        <v>12</v>
      </c>
      <c r="AY10" s="891">
        <v>19</v>
      </c>
      <c r="AZ10" s="891">
        <v>26</v>
      </c>
      <c r="BA10" s="891">
        <v>2</v>
      </c>
      <c r="BB10" s="891">
        <v>9</v>
      </c>
      <c r="BC10" s="891">
        <v>16</v>
      </c>
      <c r="BD10" s="891">
        <v>23</v>
      </c>
      <c r="BE10" s="891">
        <v>30</v>
      </c>
      <c r="BF10" s="891">
        <v>7</v>
      </c>
      <c r="BG10" s="886">
        <v>14</v>
      </c>
      <c r="BH10" s="886">
        <v>21</v>
      </c>
      <c r="BI10" s="886">
        <v>28</v>
      </c>
      <c r="BJ10" s="886">
        <v>4</v>
      </c>
      <c r="BK10" s="1155"/>
    </row>
    <row r="11" spans="1:63" x14ac:dyDescent="0.25">
      <c r="A11" s="2304">
        <v>1</v>
      </c>
      <c r="B11" s="1157" t="s">
        <v>93</v>
      </c>
      <c r="C11" s="1158" t="s">
        <v>43</v>
      </c>
      <c r="D11" s="1159" t="s">
        <v>989</v>
      </c>
      <c r="E11" s="1159"/>
      <c r="F11" s="1160">
        <v>90</v>
      </c>
      <c r="G11" s="1766"/>
      <c r="H11" s="1161" t="s">
        <v>943</v>
      </c>
      <c r="I11" s="1162" t="s">
        <v>44</v>
      </c>
      <c r="J11" s="1163"/>
      <c r="K11" s="1163">
        <v>30</v>
      </c>
      <c r="L11" s="1163">
        <v>30</v>
      </c>
      <c r="M11" s="1163">
        <v>30</v>
      </c>
      <c r="N11" s="1163"/>
      <c r="O11" s="1163"/>
      <c r="P11" s="1162"/>
      <c r="Q11" s="1162"/>
      <c r="R11" s="1162"/>
      <c r="S11" s="1162"/>
      <c r="T11" s="1162"/>
      <c r="U11" s="1162"/>
      <c r="V11" s="1162"/>
      <c r="W11" s="1162"/>
      <c r="X11" s="1162"/>
      <c r="Y11" s="1162"/>
      <c r="Z11" s="1162"/>
      <c r="AA11" s="1162"/>
      <c r="AB11" s="1164"/>
      <c r="AC11" s="1164"/>
      <c r="AD11" s="1164"/>
      <c r="AE11" s="1162"/>
      <c r="AF11" s="1162"/>
      <c r="AG11" s="1162"/>
      <c r="AH11" s="1162"/>
      <c r="AI11" s="1735"/>
      <c r="AJ11" s="1705"/>
      <c r="AK11" s="1725"/>
      <c r="AL11" s="1725"/>
      <c r="AM11" s="1745"/>
      <c r="AN11" s="1162"/>
      <c r="AO11" s="1162"/>
      <c r="AP11" s="1162"/>
      <c r="AQ11" s="1162"/>
      <c r="AR11" s="1162"/>
      <c r="AS11" s="1162"/>
      <c r="AT11" s="1162"/>
      <c r="AU11" s="1162"/>
      <c r="AV11" s="1162"/>
      <c r="AW11" s="1162"/>
      <c r="AX11" s="1162"/>
      <c r="AY11" s="1162"/>
      <c r="AZ11" s="1162"/>
      <c r="BA11" s="1162"/>
      <c r="BB11" s="1162"/>
      <c r="BC11" s="1162"/>
      <c r="BD11" s="1162"/>
      <c r="BE11" s="1162"/>
      <c r="BF11" s="1755"/>
      <c r="BG11" s="1726"/>
      <c r="BH11" s="1726"/>
      <c r="BI11" s="1726"/>
      <c r="BJ11" s="1727"/>
      <c r="BK11" s="1155">
        <f>SUM(J11:BJ11)</f>
        <v>90</v>
      </c>
    </row>
    <row r="12" spans="1:63" x14ac:dyDescent="0.25">
      <c r="A12" s="2305"/>
      <c r="B12" s="1162"/>
      <c r="C12" s="1158" t="s">
        <v>45</v>
      </c>
      <c r="D12" s="1159" t="s">
        <v>914</v>
      </c>
      <c r="E12" s="1159"/>
      <c r="F12" s="1160">
        <v>30</v>
      </c>
      <c r="G12" s="1766"/>
      <c r="H12" s="1161" t="s">
        <v>2093</v>
      </c>
      <c r="I12" s="1162"/>
      <c r="J12" s="1163"/>
      <c r="K12" s="1163"/>
      <c r="L12" s="1163"/>
      <c r="M12" s="1163"/>
      <c r="N12" s="1163"/>
      <c r="O12" s="1163"/>
      <c r="P12" s="1162"/>
      <c r="Q12" s="1162"/>
      <c r="R12" s="1162"/>
      <c r="S12" s="1162"/>
      <c r="T12" s="1162"/>
      <c r="U12" s="1162"/>
      <c r="V12" s="1162"/>
      <c r="W12" s="1162"/>
      <c r="X12" s="1162"/>
      <c r="Y12" s="1162"/>
      <c r="Z12" s="1162"/>
      <c r="AA12" s="1162"/>
      <c r="AB12" s="1164"/>
      <c r="AC12" s="1164"/>
      <c r="AD12" s="1164"/>
      <c r="AE12" s="1162"/>
      <c r="AF12" s="1162"/>
      <c r="AG12" s="1162"/>
      <c r="AH12" s="1162"/>
      <c r="AI12" s="1735"/>
      <c r="AJ12" s="1705"/>
      <c r="AK12" s="1725"/>
      <c r="AL12" s="1725"/>
      <c r="AM12" s="1745"/>
      <c r="AN12" s="1050"/>
      <c r="AO12" s="1050"/>
      <c r="AP12" s="1050"/>
      <c r="AQ12" s="1050"/>
      <c r="AR12" s="1050"/>
      <c r="AS12" s="1050"/>
      <c r="AT12" s="1050"/>
      <c r="AU12" s="1050"/>
      <c r="AV12" s="1162"/>
      <c r="AW12" s="1162"/>
      <c r="AX12" s="1162"/>
      <c r="AY12" s="1162"/>
      <c r="AZ12" s="1162"/>
      <c r="BA12" s="1162"/>
      <c r="BB12" s="1162"/>
      <c r="BC12" s="1162"/>
      <c r="BD12" s="1162"/>
      <c r="BE12" s="1162"/>
      <c r="BF12" s="1755"/>
      <c r="BG12" s="1726"/>
      <c r="BH12" s="1726"/>
      <c r="BI12" s="1726"/>
      <c r="BJ12" s="1727"/>
      <c r="BK12" s="1155"/>
    </row>
    <row r="13" spans="1:63" x14ac:dyDescent="0.25">
      <c r="A13" s="2305"/>
      <c r="B13" s="1162"/>
      <c r="C13" s="1165" t="s">
        <v>2</v>
      </c>
      <c r="D13" s="1148"/>
      <c r="E13" s="1759"/>
      <c r="F13" s="1166"/>
      <c r="G13" s="1767"/>
      <c r="H13" s="1161"/>
      <c r="I13" s="1162"/>
      <c r="J13" s="1163"/>
      <c r="K13" s="1163"/>
      <c r="L13" s="1163"/>
      <c r="M13" s="1163"/>
      <c r="N13" s="1163"/>
      <c r="O13" s="1163"/>
      <c r="P13" s="1162"/>
      <c r="Q13" s="1162"/>
      <c r="R13" s="1162"/>
      <c r="S13" s="1162"/>
      <c r="T13" s="1162"/>
      <c r="U13" s="1162"/>
      <c r="V13" s="1162"/>
      <c r="W13" s="1162"/>
      <c r="X13" s="1162"/>
      <c r="Y13" s="1162"/>
      <c r="Z13" s="1162"/>
      <c r="AA13" s="1162"/>
      <c r="AB13" s="1164"/>
      <c r="AC13" s="1164"/>
      <c r="AD13" s="1164"/>
      <c r="AE13" s="1162"/>
      <c r="AF13" s="1162"/>
      <c r="AG13" s="1162"/>
      <c r="AH13" s="1162"/>
      <c r="AI13" s="1735"/>
      <c r="AJ13" s="1705"/>
      <c r="AK13" s="1725"/>
      <c r="AL13" s="1725"/>
      <c r="AM13" s="1745"/>
      <c r="AN13" s="1050"/>
      <c r="AO13" s="1050"/>
      <c r="AP13" s="1050"/>
      <c r="AQ13" s="1050"/>
      <c r="AR13" s="1050"/>
      <c r="AS13" s="1050"/>
      <c r="AT13" s="1050"/>
      <c r="AU13" s="1050"/>
      <c r="AV13" s="1162"/>
      <c r="AW13" s="1162"/>
      <c r="AX13" s="1162"/>
      <c r="AY13" s="1162"/>
      <c r="AZ13" s="1162"/>
      <c r="BA13" s="1162"/>
      <c r="BB13" s="1162"/>
      <c r="BC13" s="1162"/>
      <c r="BD13" s="1162"/>
      <c r="BE13" s="1162"/>
      <c r="BF13" s="1755"/>
      <c r="BG13" s="1726"/>
      <c r="BH13" s="1726"/>
      <c r="BI13" s="1726"/>
      <c r="BJ13" s="1727"/>
      <c r="BK13" s="1155">
        <f t="shared" ref="BK13:BK76" si="0">SUM(J13:BJ13)</f>
        <v>0</v>
      </c>
    </row>
    <row r="14" spans="1:63" s="1156" customFormat="1" x14ac:dyDescent="0.25">
      <c r="A14" s="1167"/>
      <c r="B14" s="1151" t="s">
        <v>1789</v>
      </c>
      <c r="C14" s="1168"/>
      <c r="D14" s="1168" t="s">
        <v>843</v>
      </c>
      <c r="E14" s="1760"/>
      <c r="F14" s="1154">
        <f t="shared" ref="F14:O14" si="1">SUM(F11:F13)</f>
        <v>120</v>
      </c>
      <c r="G14" s="1154"/>
      <c r="H14" s="1154">
        <f t="shared" si="1"/>
        <v>0</v>
      </c>
      <c r="I14" s="1154">
        <f t="shared" si="1"/>
        <v>0</v>
      </c>
      <c r="J14" s="1154">
        <f t="shared" si="1"/>
        <v>0</v>
      </c>
      <c r="K14" s="1154">
        <f t="shared" si="1"/>
        <v>30</v>
      </c>
      <c r="L14" s="1154">
        <f t="shared" si="1"/>
        <v>30</v>
      </c>
      <c r="M14" s="1154">
        <f t="shared" si="1"/>
        <v>30</v>
      </c>
      <c r="N14" s="1154">
        <f t="shared" si="1"/>
        <v>0</v>
      </c>
      <c r="O14" s="1154">
        <f t="shared" si="1"/>
        <v>0</v>
      </c>
      <c r="P14" s="1151"/>
      <c r="Q14" s="1151"/>
      <c r="R14" s="1151"/>
      <c r="S14" s="1151"/>
      <c r="T14" s="1151"/>
      <c r="U14" s="1151"/>
      <c r="V14" s="1151"/>
      <c r="W14" s="1151"/>
      <c r="X14" s="1151"/>
      <c r="Y14" s="1151"/>
      <c r="Z14" s="1151"/>
      <c r="AA14" s="1151"/>
      <c r="AB14" s="1169"/>
      <c r="AC14" s="1169"/>
      <c r="AD14" s="1169"/>
      <c r="AE14" s="1151"/>
      <c r="AF14" s="1151"/>
      <c r="AG14" s="1151"/>
      <c r="AH14" s="1151"/>
      <c r="AI14" s="1736"/>
      <c r="AJ14" s="1705"/>
      <c r="AK14" s="1725"/>
      <c r="AL14" s="1725"/>
      <c r="AM14" s="1746"/>
      <c r="AN14" s="1151"/>
      <c r="AO14" s="1151"/>
      <c r="AP14" s="1151"/>
      <c r="AQ14" s="1151"/>
      <c r="AR14" s="1151"/>
      <c r="AS14" s="1151"/>
      <c r="AT14" s="1151"/>
      <c r="AU14" s="1151"/>
      <c r="AV14" s="1151"/>
      <c r="AW14" s="1151"/>
      <c r="AX14" s="1151"/>
      <c r="AY14" s="1151"/>
      <c r="AZ14" s="1151"/>
      <c r="BA14" s="1151"/>
      <c r="BB14" s="1151"/>
      <c r="BC14" s="1151"/>
      <c r="BD14" s="1151"/>
      <c r="BE14" s="1162"/>
      <c r="BF14" s="1755"/>
      <c r="BG14" s="1726"/>
      <c r="BH14" s="1726"/>
      <c r="BI14" s="1726"/>
      <c r="BJ14" s="1727"/>
      <c r="BK14" s="1155">
        <f t="shared" si="0"/>
        <v>90</v>
      </c>
    </row>
    <row r="15" spans="1:63" x14ac:dyDescent="0.25">
      <c r="A15" s="2308">
        <v>2</v>
      </c>
      <c r="B15" s="1170" t="s">
        <v>2094</v>
      </c>
      <c r="C15" s="1171" t="s">
        <v>171</v>
      </c>
      <c r="D15" s="1171" t="s">
        <v>1022</v>
      </c>
      <c r="E15" s="1171"/>
      <c r="F15" s="1123">
        <v>88</v>
      </c>
      <c r="G15" s="1768"/>
      <c r="H15" s="1161" t="s">
        <v>337</v>
      </c>
      <c r="I15" s="1161" t="s">
        <v>80</v>
      </c>
      <c r="J15" s="1163"/>
      <c r="K15" s="1163">
        <v>20</v>
      </c>
      <c r="L15" s="1163">
        <v>24</v>
      </c>
      <c r="M15" s="1163">
        <v>24</v>
      </c>
      <c r="N15" s="1163">
        <v>20</v>
      </c>
      <c r="O15" s="1163"/>
      <c r="P15" s="1163"/>
      <c r="Q15" s="1163"/>
      <c r="R15" s="1163"/>
      <c r="S15" s="1163"/>
      <c r="T15" s="1163"/>
      <c r="U15" s="1163"/>
      <c r="V15" s="1163"/>
      <c r="W15" s="1163"/>
      <c r="X15" s="1163"/>
      <c r="Y15" s="1163"/>
      <c r="Z15" s="1163"/>
      <c r="AA15" s="1163"/>
      <c r="AB15" s="1163"/>
      <c r="AC15" s="1163"/>
      <c r="AD15" s="1163"/>
      <c r="AE15" s="1162"/>
      <c r="AF15" s="1162"/>
      <c r="AG15" s="1162"/>
      <c r="AH15" s="1162"/>
      <c r="AI15" s="1735"/>
      <c r="AJ15" s="1705"/>
      <c r="AK15" s="1725"/>
      <c r="AL15" s="1725"/>
      <c r="AM15" s="1745"/>
      <c r="AN15" s="1162"/>
      <c r="AO15" s="1162"/>
      <c r="AP15" s="1162"/>
      <c r="AQ15" s="1162"/>
      <c r="AR15" s="1162"/>
      <c r="AS15" s="1162"/>
      <c r="AT15" s="1162"/>
      <c r="AU15" s="1162"/>
      <c r="AV15" s="1162"/>
      <c r="AW15" s="1162"/>
      <c r="AX15" s="1162"/>
      <c r="AY15" s="1162"/>
      <c r="AZ15" s="1162"/>
      <c r="BA15" s="1162"/>
      <c r="BB15" s="1162"/>
      <c r="BC15" s="1162"/>
      <c r="BD15" s="1162"/>
      <c r="BE15" s="1162"/>
      <c r="BF15" s="1755"/>
      <c r="BG15" s="1726"/>
      <c r="BH15" s="1726"/>
      <c r="BI15" s="1726"/>
      <c r="BJ15" s="1727"/>
      <c r="BK15" s="1155">
        <f t="shared" si="0"/>
        <v>88</v>
      </c>
    </row>
    <row r="16" spans="1:63" x14ac:dyDescent="0.25">
      <c r="A16" s="2307"/>
      <c r="B16" s="1162"/>
      <c r="C16" s="1171" t="s">
        <v>285</v>
      </c>
      <c r="D16" s="1172" t="s">
        <v>1007</v>
      </c>
      <c r="E16" s="1172"/>
      <c r="F16" s="1123">
        <v>20</v>
      </c>
      <c r="G16" s="1768"/>
      <c r="H16" s="1161" t="s">
        <v>306</v>
      </c>
      <c r="I16" s="1161" t="s">
        <v>109</v>
      </c>
      <c r="J16" s="1163"/>
      <c r="K16" s="1163"/>
      <c r="L16" s="1163"/>
      <c r="M16" s="1163"/>
      <c r="N16" s="1163"/>
      <c r="O16" s="1163"/>
      <c r="P16" s="1163"/>
      <c r="Q16" s="1163"/>
      <c r="R16" s="1163"/>
      <c r="S16" s="1163"/>
      <c r="T16" s="1163"/>
      <c r="U16" s="1163"/>
      <c r="V16" s="1163"/>
      <c r="W16" s="1163"/>
      <c r="X16" s="1163"/>
      <c r="Y16" s="1163"/>
      <c r="Z16" s="1163"/>
      <c r="AA16" s="1163"/>
      <c r="AB16" s="1163"/>
      <c r="AC16" s="1163"/>
      <c r="AD16" s="1163"/>
      <c r="AE16" s="1162"/>
      <c r="AF16" s="1162"/>
      <c r="AG16" s="1162"/>
      <c r="AH16" s="1162"/>
      <c r="AI16" s="1735"/>
      <c r="AJ16" s="1705"/>
      <c r="AK16" s="1725"/>
      <c r="AL16" s="1725"/>
      <c r="AM16" s="1745"/>
      <c r="AN16" s="1162">
        <v>20</v>
      </c>
      <c r="AO16" s="1162"/>
      <c r="AP16" s="1162"/>
      <c r="AQ16" s="1162"/>
      <c r="AR16" s="1162"/>
      <c r="AS16" s="1162"/>
      <c r="AT16" s="1162"/>
      <c r="AU16" s="1162"/>
      <c r="AV16" s="1162"/>
      <c r="AW16" s="1162"/>
      <c r="AX16" s="1162"/>
      <c r="AY16" s="1162"/>
      <c r="AZ16" s="1162"/>
      <c r="BA16" s="1162"/>
      <c r="BB16" s="1162"/>
      <c r="BC16" s="1162"/>
      <c r="BD16" s="1162"/>
      <c r="BE16" s="1162"/>
      <c r="BF16" s="1755"/>
      <c r="BG16" s="1726"/>
      <c r="BH16" s="1726"/>
      <c r="BI16" s="1726"/>
      <c r="BJ16" s="1727"/>
      <c r="BK16" s="1155">
        <f t="shared" si="0"/>
        <v>20</v>
      </c>
    </row>
    <row r="17" spans="1:63" x14ac:dyDescent="0.25">
      <c r="A17" s="2307"/>
      <c r="B17" s="1162"/>
      <c r="C17" s="1045" t="s">
        <v>2021</v>
      </c>
      <c r="D17" s="1116" t="s">
        <v>2022</v>
      </c>
      <c r="E17" s="1116"/>
      <c r="F17" s="1046">
        <v>60</v>
      </c>
      <c r="G17" s="1769"/>
      <c r="H17" s="1161" t="s">
        <v>306</v>
      </c>
      <c r="I17" s="1161" t="s">
        <v>109</v>
      </c>
      <c r="J17" s="1163"/>
      <c r="K17" s="1163"/>
      <c r="L17" s="1163"/>
      <c r="M17" s="1163"/>
      <c r="N17" s="1163"/>
      <c r="O17" s="1163"/>
      <c r="P17" s="1163"/>
      <c r="Q17" s="1163"/>
      <c r="R17" s="1163"/>
      <c r="S17" s="1163"/>
      <c r="T17" s="1163"/>
      <c r="U17" s="1163"/>
      <c r="V17" s="1163"/>
      <c r="W17" s="1163"/>
      <c r="X17" s="1163"/>
      <c r="Y17" s="1163"/>
      <c r="Z17" s="1163"/>
      <c r="AA17" s="1163"/>
      <c r="AB17" s="1163"/>
      <c r="AC17" s="1163"/>
      <c r="AD17" s="1163"/>
      <c r="AE17" s="1162"/>
      <c r="AF17" s="1162"/>
      <c r="AG17" s="1162"/>
      <c r="AH17" s="1162"/>
      <c r="AI17" s="1735"/>
      <c r="AJ17" s="1705"/>
      <c r="AK17" s="1725"/>
      <c r="AL17" s="1725"/>
      <c r="AM17" s="1745"/>
      <c r="AN17" s="1173"/>
      <c r="AO17" s="1174">
        <v>30</v>
      </c>
      <c r="AP17" s="1162">
        <v>30</v>
      </c>
      <c r="AQ17" s="1162"/>
      <c r="AR17" s="1162"/>
      <c r="AS17" s="1162"/>
      <c r="AT17" s="1162"/>
      <c r="AU17" s="1162"/>
      <c r="AV17" s="1162"/>
      <c r="AW17" s="1162"/>
      <c r="AX17" s="1162"/>
      <c r="AY17" s="1162"/>
      <c r="AZ17" s="1162"/>
      <c r="BA17" s="1162"/>
      <c r="BB17" s="1162"/>
      <c r="BC17" s="1162"/>
      <c r="BD17" s="1162"/>
      <c r="BE17" s="1162"/>
      <c r="BF17" s="1755"/>
      <c r="BG17" s="1726"/>
      <c r="BH17" s="1726"/>
      <c r="BI17" s="1726"/>
      <c r="BJ17" s="1727"/>
      <c r="BK17" s="1155">
        <f t="shared" si="0"/>
        <v>60</v>
      </c>
    </row>
    <row r="18" spans="1:63" x14ac:dyDescent="0.25">
      <c r="A18" s="2307"/>
      <c r="B18" s="1162"/>
      <c r="C18" s="1045" t="s">
        <v>2095</v>
      </c>
      <c r="D18" s="1045" t="s">
        <v>914</v>
      </c>
      <c r="E18" s="1045"/>
      <c r="F18" s="1046">
        <v>30</v>
      </c>
      <c r="G18" s="1769"/>
      <c r="H18" s="1161" t="s">
        <v>2056</v>
      </c>
      <c r="I18" s="1161"/>
      <c r="J18" s="1163"/>
      <c r="K18" s="1163"/>
      <c r="L18" s="1163"/>
      <c r="M18" s="1163"/>
      <c r="N18" s="1163"/>
      <c r="O18" s="1163"/>
      <c r="P18" s="1163"/>
      <c r="Q18" s="1163"/>
      <c r="R18" s="1163"/>
      <c r="S18" s="1163"/>
      <c r="T18" s="1163"/>
      <c r="U18" s="1163"/>
      <c r="V18" s="1163"/>
      <c r="W18" s="1163"/>
      <c r="X18" s="1163"/>
      <c r="Y18" s="1163"/>
      <c r="Z18" s="1163"/>
      <c r="AA18" s="1163"/>
      <c r="AB18" s="1163"/>
      <c r="AC18" s="1163"/>
      <c r="AD18" s="1163"/>
      <c r="AE18" s="1162"/>
      <c r="AF18" s="1162"/>
      <c r="AG18" s="1162"/>
      <c r="AH18" s="1162"/>
      <c r="AI18" s="1735"/>
      <c r="AJ18" s="1705"/>
      <c r="AK18" s="1725"/>
      <c r="AL18" s="1725"/>
      <c r="AM18" s="1745"/>
      <c r="AN18" s="1162"/>
      <c r="AO18" s="1162"/>
      <c r="AP18" s="1162"/>
      <c r="AQ18" s="1162"/>
      <c r="AR18" s="1162"/>
      <c r="AS18" s="1162"/>
      <c r="AT18" s="1162"/>
      <c r="AU18" s="1162"/>
      <c r="AV18" s="1162"/>
      <c r="AW18" s="1162"/>
      <c r="AX18" s="1162"/>
      <c r="AY18" s="1162"/>
      <c r="AZ18" s="1162"/>
      <c r="BA18" s="1162"/>
      <c r="BB18" s="1162"/>
      <c r="BC18" s="1162"/>
      <c r="BD18" s="1162"/>
      <c r="BE18" s="1162"/>
      <c r="BF18" s="1755"/>
      <c r="BG18" s="1726"/>
      <c r="BH18" s="1726"/>
      <c r="BI18" s="1726"/>
      <c r="BJ18" s="1727"/>
      <c r="BK18" s="1155">
        <f t="shared" si="0"/>
        <v>0</v>
      </c>
    </row>
    <row r="19" spans="1:63" x14ac:dyDescent="0.25">
      <c r="A19" s="2307"/>
      <c r="B19" s="1162"/>
      <c r="C19" s="1056" t="s">
        <v>1915</v>
      </c>
      <c r="D19" s="1056" t="s">
        <v>10</v>
      </c>
      <c r="E19" s="1056"/>
      <c r="F19" s="1086">
        <v>360</v>
      </c>
      <c r="G19" s="1770"/>
      <c r="H19" s="1161"/>
      <c r="I19" s="1161"/>
      <c r="J19" s="1163"/>
      <c r="K19" s="1163"/>
      <c r="L19" s="1163"/>
      <c r="M19" s="1163"/>
      <c r="N19" s="1163"/>
      <c r="O19" s="1163"/>
      <c r="P19" s="1163"/>
      <c r="Q19" s="1163"/>
      <c r="R19" s="1163"/>
      <c r="S19" s="1163"/>
      <c r="T19" s="1163"/>
      <c r="U19" s="1163"/>
      <c r="V19" s="1163"/>
      <c r="W19" s="1163"/>
      <c r="X19" s="1163"/>
      <c r="Y19" s="1163"/>
      <c r="Z19" s="1163"/>
      <c r="AA19" s="1163"/>
      <c r="AB19" s="1163"/>
      <c r="AC19" s="1163"/>
      <c r="AD19" s="1163"/>
      <c r="AE19" s="1162"/>
      <c r="AF19" s="1162"/>
      <c r="AG19" s="1162"/>
      <c r="AH19" s="1162"/>
      <c r="AI19" s="1735"/>
      <c r="AJ19" s="1705"/>
      <c r="AK19" s="1725"/>
      <c r="AL19" s="1725"/>
      <c r="AM19" s="1745"/>
      <c r="AN19" s="1162"/>
      <c r="AO19" s="1050"/>
      <c r="AP19" s="1050"/>
      <c r="AQ19" s="1050" t="s">
        <v>3</v>
      </c>
      <c r="AR19" s="1050" t="s">
        <v>3</v>
      </c>
      <c r="AS19" s="1050" t="s">
        <v>3</v>
      </c>
      <c r="AT19" s="1162" t="s">
        <v>3</v>
      </c>
      <c r="AU19" s="1162" t="s">
        <v>3</v>
      </c>
      <c r="AV19" s="1162" t="s">
        <v>3</v>
      </c>
      <c r="AW19" s="1162" t="s">
        <v>3</v>
      </c>
      <c r="AX19" s="1162" t="s">
        <v>3</v>
      </c>
      <c r="AY19" s="1162" t="s">
        <v>3</v>
      </c>
      <c r="AZ19" s="1162" t="s">
        <v>3</v>
      </c>
      <c r="BA19" s="1162" t="s">
        <v>3</v>
      </c>
      <c r="BB19" s="1162" t="s">
        <v>3</v>
      </c>
      <c r="BC19" s="1162"/>
      <c r="BD19" s="1162"/>
      <c r="BE19" s="1162"/>
      <c r="BF19" s="1755"/>
      <c r="BG19" s="1726"/>
      <c r="BH19" s="1726"/>
      <c r="BI19" s="1726"/>
      <c r="BJ19" s="1727"/>
      <c r="BK19" s="1155">
        <f t="shared" si="0"/>
        <v>0</v>
      </c>
    </row>
    <row r="20" spans="1:63" s="1156" customFormat="1" x14ac:dyDescent="0.25">
      <c r="A20" s="2309"/>
      <c r="B20" s="1151" t="s">
        <v>2096</v>
      </c>
      <c r="C20" s="1168"/>
      <c r="D20" s="1168" t="s">
        <v>843</v>
      </c>
      <c r="E20" s="1760"/>
      <c r="F20" s="1175">
        <f t="shared" ref="F20:BE20" si="2">SUM(F15:F19)</f>
        <v>558</v>
      </c>
      <c r="G20" s="1175"/>
      <c r="H20" s="1175">
        <f t="shared" si="2"/>
        <v>0</v>
      </c>
      <c r="I20" s="1175">
        <f t="shared" si="2"/>
        <v>0</v>
      </c>
      <c r="J20" s="1175">
        <f t="shared" si="2"/>
        <v>0</v>
      </c>
      <c r="K20" s="1175">
        <f t="shared" si="2"/>
        <v>20</v>
      </c>
      <c r="L20" s="1175">
        <f t="shared" si="2"/>
        <v>24</v>
      </c>
      <c r="M20" s="1175">
        <f t="shared" si="2"/>
        <v>24</v>
      </c>
      <c r="N20" s="1175">
        <f t="shared" si="2"/>
        <v>20</v>
      </c>
      <c r="O20" s="1175">
        <f t="shared" si="2"/>
        <v>0</v>
      </c>
      <c r="P20" s="1175">
        <f t="shared" si="2"/>
        <v>0</v>
      </c>
      <c r="Q20" s="1175">
        <f t="shared" si="2"/>
        <v>0</v>
      </c>
      <c r="R20" s="1175">
        <f t="shared" si="2"/>
        <v>0</v>
      </c>
      <c r="S20" s="1175">
        <f t="shared" si="2"/>
        <v>0</v>
      </c>
      <c r="T20" s="1175">
        <f t="shared" si="2"/>
        <v>0</v>
      </c>
      <c r="U20" s="1175">
        <f t="shared" si="2"/>
        <v>0</v>
      </c>
      <c r="V20" s="1175">
        <f t="shared" si="2"/>
        <v>0</v>
      </c>
      <c r="W20" s="1175">
        <f t="shared" si="2"/>
        <v>0</v>
      </c>
      <c r="X20" s="1175">
        <f t="shared" si="2"/>
        <v>0</v>
      </c>
      <c r="Y20" s="1175">
        <f t="shared" si="2"/>
        <v>0</v>
      </c>
      <c r="Z20" s="1175">
        <f t="shared" si="2"/>
        <v>0</v>
      </c>
      <c r="AA20" s="1175">
        <f t="shared" si="2"/>
        <v>0</v>
      </c>
      <c r="AB20" s="1175">
        <f t="shared" si="2"/>
        <v>0</v>
      </c>
      <c r="AC20" s="1175">
        <f t="shared" si="2"/>
        <v>0</v>
      </c>
      <c r="AD20" s="1175">
        <f t="shared" si="2"/>
        <v>0</v>
      </c>
      <c r="AE20" s="1175">
        <f t="shared" si="2"/>
        <v>0</v>
      </c>
      <c r="AF20" s="1175">
        <f t="shared" si="2"/>
        <v>0</v>
      </c>
      <c r="AG20" s="1175">
        <f t="shared" si="2"/>
        <v>0</v>
      </c>
      <c r="AH20" s="1175">
        <f t="shared" si="2"/>
        <v>0</v>
      </c>
      <c r="AI20" s="1737">
        <f t="shared" si="2"/>
        <v>0</v>
      </c>
      <c r="AJ20" s="1705"/>
      <c r="AK20" s="1728">
        <f t="shared" si="2"/>
        <v>0</v>
      </c>
      <c r="AL20" s="1728">
        <f t="shared" si="2"/>
        <v>0</v>
      </c>
      <c r="AM20" s="1747">
        <f>SUM(AM15:AM19)</f>
        <v>0</v>
      </c>
      <c r="AN20" s="1175">
        <f t="shared" si="2"/>
        <v>20</v>
      </c>
      <c r="AO20" s="1175">
        <f t="shared" si="2"/>
        <v>30</v>
      </c>
      <c r="AP20" s="1175">
        <f t="shared" si="2"/>
        <v>30</v>
      </c>
      <c r="AQ20" s="1175">
        <f t="shared" si="2"/>
        <v>0</v>
      </c>
      <c r="AR20" s="1175">
        <f t="shared" si="2"/>
        <v>0</v>
      </c>
      <c r="AS20" s="1175">
        <f t="shared" si="2"/>
        <v>0</v>
      </c>
      <c r="AT20" s="1175">
        <f t="shared" si="2"/>
        <v>0</v>
      </c>
      <c r="AU20" s="1175">
        <f t="shared" si="2"/>
        <v>0</v>
      </c>
      <c r="AV20" s="1175">
        <f t="shared" si="2"/>
        <v>0</v>
      </c>
      <c r="AW20" s="1175">
        <f t="shared" si="2"/>
        <v>0</v>
      </c>
      <c r="AX20" s="1175">
        <f t="shared" si="2"/>
        <v>0</v>
      </c>
      <c r="AY20" s="1175">
        <f t="shared" si="2"/>
        <v>0</v>
      </c>
      <c r="AZ20" s="1175">
        <f t="shared" si="2"/>
        <v>0</v>
      </c>
      <c r="BA20" s="1175">
        <f t="shared" si="2"/>
        <v>0</v>
      </c>
      <c r="BB20" s="1175">
        <f t="shared" si="2"/>
        <v>0</v>
      </c>
      <c r="BC20" s="1175">
        <f t="shared" si="2"/>
        <v>0</v>
      </c>
      <c r="BD20" s="1175">
        <f t="shared" si="2"/>
        <v>0</v>
      </c>
      <c r="BE20" s="1756">
        <f t="shared" si="2"/>
        <v>0</v>
      </c>
      <c r="BF20" s="1755"/>
      <c r="BG20" s="1726"/>
      <c r="BH20" s="1726"/>
      <c r="BI20" s="1726"/>
      <c r="BJ20" s="1727"/>
      <c r="BK20" s="1155">
        <f t="shared" si="0"/>
        <v>168</v>
      </c>
    </row>
    <row r="21" spans="1:63" x14ac:dyDescent="0.25">
      <c r="A21" s="2308">
        <v>3</v>
      </c>
      <c r="B21" s="1170" t="s">
        <v>1008</v>
      </c>
      <c r="C21" s="1176" t="s">
        <v>2097</v>
      </c>
      <c r="D21" s="1177"/>
      <c r="E21" s="1177"/>
      <c r="F21" s="1055"/>
      <c r="G21" s="1771"/>
      <c r="H21" s="1161"/>
      <c r="I21" s="1162"/>
      <c r="J21" s="1163"/>
      <c r="K21" s="1163"/>
      <c r="L21" s="1163"/>
      <c r="M21" s="1163"/>
      <c r="N21" s="1163"/>
      <c r="O21" s="1163"/>
      <c r="P21" s="1163"/>
      <c r="Q21" s="1163"/>
      <c r="R21" s="1163"/>
      <c r="S21" s="1163"/>
      <c r="T21" s="1163"/>
      <c r="U21" s="1163"/>
      <c r="V21" s="1163"/>
      <c r="W21" s="1163"/>
      <c r="X21" s="1163"/>
      <c r="Y21" s="1163"/>
      <c r="Z21" s="1163"/>
      <c r="AA21" s="1163"/>
      <c r="AB21" s="1163"/>
      <c r="AC21" s="1163"/>
      <c r="AD21" s="1163"/>
      <c r="AE21" s="1162"/>
      <c r="AF21" s="1162"/>
      <c r="AG21" s="1162"/>
      <c r="AH21" s="1162"/>
      <c r="AI21" s="1735"/>
      <c r="AJ21" s="1705"/>
      <c r="AK21" s="1725"/>
      <c r="AL21" s="1725"/>
      <c r="AM21" s="1745"/>
      <c r="AN21" s="1162"/>
      <c r="AO21" s="1162"/>
      <c r="AP21" s="1162"/>
      <c r="AQ21" s="1162"/>
      <c r="AR21" s="1162"/>
      <c r="AS21" s="1162"/>
      <c r="AT21" s="1162"/>
      <c r="AU21" s="1162"/>
      <c r="AV21" s="1162"/>
      <c r="AW21" s="1162"/>
      <c r="AX21" s="1162"/>
      <c r="AY21" s="1162"/>
      <c r="AZ21" s="1162"/>
      <c r="BA21" s="1162"/>
      <c r="BB21" s="1162"/>
      <c r="BC21" s="1162"/>
      <c r="BD21" s="1162"/>
      <c r="BE21" s="1162"/>
      <c r="BF21" s="1755"/>
      <c r="BG21" s="1726"/>
      <c r="BH21" s="1726"/>
      <c r="BI21" s="1726"/>
      <c r="BJ21" s="1727"/>
      <c r="BK21" s="1155">
        <f t="shared" si="0"/>
        <v>0</v>
      </c>
    </row>
    <row r="22" spans="1:63" x14ac:dyDescent="0.25">
      <c r="A22" s="2307"/>
      <c r="B22" s="1162"/>
      <c r="C22" s="1103" t="s">
        <v>2</v>
      </c>
      <c r="D22" s="1177"/>
      <c r="E22" s="1177"/>
      <c r="F22" s="1160"/>
      <c r="G22" s="1766"/>
      <c r="H22" s="1161"/>
      <c r="I22" s="1162"/>
      <c r="J22" s="1163"/>
      <c r="K22" s="1163"/>
      <c r="L22" s="1163"/>
      <c r="M22" s="1163"/>
      <c r="N22" s="1163"/>
      <c r="O22" s="1163"/>
      <c r="P22" s="1163"/>
      <c r="Q22" s="1163"/>
      <c r="R22" s="1163"/>
      <c r="S22" s="1163"/>
      <c r="T22" s="1163"/>
      <c r="U22" s="1163"/>
      <c r="V22" s="1163"/>
      <c r="W22" s="1163"/>
      <c r="X22" s="1163"/>
      <c r="Y22" s="1163"/>
      <c r="Z22" s="1163"/>
      <c r="AA22" s="1050"/>
      <c r="AB22" s="1050"/>
      <c r="AC22" s="1050"/>
      <c r="AD22" s="1050"/>
      <c r="AE22" s="1162"/>
      <c r="AF22" s="1162"/>
      <c r="AG22" s="1162"/>
      <c r="AH22" s="1162"/>
      <c r="AI22" s="1735"/>
      <c r="AJ22" s="1705"/>
      <c r="AK22" s="1725"/>
      <c r="AL22" s="1725"/>
      <c r="AM22" s="1745"/>
      <c r="AN22" s="1162"/>
      <c r="AO22" s="1162"/>
      <c r="AP22" s="1178"/>
      <c r="AQ22" s="1178"/>
      <c r="AR22" s="1042"/>
      <c r="AS22" s="1042"/>
      <c r="AT22" s="1042"/>
      <c r="AU22" s="1042"/>
      <c r="AV22" s="1042"/>
      <c r="AW22" s="1042"/>
      <c r="AX22" s="1042"/>
      <c r="AY22" s="1162"/>
      <c r="AZ22" s="1162"/>
      <c r="BA22" s="1162"/>
      <c r="BB22" s="1162"/>
      <c r="BC22" s="1162"/>
      <c r="BD22" s="1162"/>
      <c r="BE22" s="1162"/>
      <c r="BF22" s="1755"/>
      <c r="BG22" s="1726"/>
      <c r="BH22" s="1726"/>
      <c r="BI22" s="1726"/>
      <c r="BJ22" s="1727"/>
      <c r="BK22" s="1155">
        <f t="shared" si="0"/>
        <v>0</v>
      </c>
    </row>
    <row r="23" spans="1:63" s="1156" customFormat="1" x14ac:dyDescent="0.25">
      <c r="A23" s="2307"/>
      <c r="B23" s="1151" t="s">
        <v>2098</v>
      </c>
      <c r="C23" s="1168"/>
      <c r="D23" s="1168" t="s">
        <v>843</v>
      </c>
      <c r="E23" s="1760"/>
      <c r="F23" s="1175">
        <f t="shared" ref="F23:BE23" si="3">SUM(F18:F22)</f>
        <v>948</v>
      </c>
      <c r="G23" s="1175"/>
      <c r="H23" s="1175">
        <f t="shared" si="3"/>
        <v>0</v>
      </c>
      <c r="I23" s="1175">
        <f t="shared" si="3"/>
        <v>0</v>
      </c>
      <c r="J23" s="1175">
        <f t="shared" si="3"/>
        <v>0</v>
      </c>
      <c r="K23" s="1175">
        <f t="shared" si="3"/>
        <v>20</v>
      </c>
      <c r="L23" s="1175">
        <f t="shared" si="3"/>
        <v>24</v>
      </c>
      <c r="M23" s="1175">
        <f t="shared" si="3"/>
        <v>24</v>
      </c>
      <c r="N23" s="1175">
        <f t="shared" si="3"/>
        <v>20</v>
      </c>
      <c r="O23" s="1175">
        <f t="shared" si="3"/>
        <v>0</v>
      </c>
      <c r="P23" s="1175">
        <f t="shared" si="3"/>
        <v>0</v>
      </c>
      <c r="Q23" s="1175">
        <f t="shared" si="3"/>
        <v>0</v>
      </c>
      <c r="R23" s="1175">
        <f t="shared" si="3"/>
        <v>0</v>
      </c>
      <c r="S23" s="1175">
        <f t="shared" si="3"/>
        <v>0</v>
      </c>
      <c r="T23" s="1175">
        <f t="shared" si="3"/>
        <v>0</v>
      </c>
      <c r="U23" s="1175">
        <f t="shared" si="3"/>
        <v>0</v>
      </c>
      <c r="V23" s="1175">
        <f t="shared" si="3"/>
        <v>0</v>
      </c>
      <c r="W23" s="1175">
        <f t="shared" si="3"/>
        <v>0</v>
      </c>
      <c r="X23" s="1175">
        <f t="shared" si="3"/>
        <v>0</v>
      </c>
      <c r="Y23" s="1175">
        <f t="shared" si="3"/>
        <v>0</v>
      </c>
      <c r="Z23" s="1175">
        <f t="shared" si="3"/>
        <v>0</v>
      </c>
      <c r="AA23" s="1175">
        <f t="shared" si="3"/>
        <v>0</v>
      </c>
      <c r="AB23" s="1175">
        <f t="shared" si="3"/>
        <v>0</v>
      </c>
      <c r="AC23" s="1175">
        <f t="shared" si="3"/>
        <v>0</v>
      </c>
      <c r="AD23" s="1175">
        <f t="shared" si="3"/>
        <v>0</v>
      </c>
      <c r="AE23" s="1175">
        <f t="shared" si="3"/>
        <v>0</v>
      </c>
      <c r="AF23" s="1175">
        <f t="shared" si="3"/>
        <v>0</v>
      </c>
      <c r="AG23" s="1175">
        <f t="shared" si="3"/>
        <v>0</v>
      </c>
      <c r="AH23" s="1175">
        <f t="shared" si="3"/>
        <v>0</v>
      </c>
      <c r="AI23" s="1737">
        <f t="shared" si="3"/>
        <v>0</v>
      </c>
      <c r="AJ23" s="1705"/>
      <c r="AK23" s="1728">
        <f t="shared" si="3"/>
        <v>0</v>
      </c>
      <c r="AL23" s="1728">
        <f t="shared" si="3"/>
        <v>0</v>
      </c>
      <c r="AM23" s="1747">
        <f>SUM(AM18:AM22)</f>
        <v>0</v>
      </c>
      <c r="AN23" s="1175">
        <f t="shared" si="3"/>
        <v>20</v>
      </c>
      <c r="AO23" s="1175">
        <f t="shared" si="3"/>
        <v>30</v>
      </c>
      <c r="AP23" s="1175">
        <f t="shared" si="3"/>
        <v>30</v>
      </c>
      <c r="AQ23" s="1175">
        <f t="shared" si="3"/>
        <v>0</v>
      </c>
      <c r="AR23" s="1175">
        <f t="shared" si="3"/>
        <v>0</v>
      </c>
      <c r="AS23" s="1175">
        <f t="shared" si="3"/>
        <v>0</v>
      </c>
      <c r="AT23" s="1175">
        <f t="shared" si="3"/>
        <v>0</v>
      </c>
      <c r="AU23" s="1175">
        <f t="shared" si="3"/>
        <v>0</v>
      </c>
      <c r="AV23" s="1175">
        <f t="shared" si="3"/>
        <v>0</v>
      </c>
      <c r="AW23" s="1175">
        <f t="shared" si="3"/>
        <v>0</v>
      </c>
      <c r="AX23" s="1175">
        <f t="shared" si="3"/>
        <v>0</v>
      </c>
      <c r="AY23" s="1175">
        <f t="shared" si="3"/>
        <v>0</v>
      </c>
      <c r="AZ23" s="1175">
        <f t="shared" si="3"/>
        <v>0</v>
      </c>
      <c r="BA23" s="1175">
        <f t="shared" si="3"/>
        <v>0</v>
      </c>
      <c r="BB23" s="1175">
        <f t="shared" si="3"/>
        <v>0</v>
      </c>
      <c r="BC23" s="1175">
        <f t="shared" si="3"/>
        <v>0</v>
      </c>
      <c r="BD23" s="1175">
        <f t="shared" si="3"/>
        <v>0</v>
      </c>
      <c r="BE23" s="1756">
        <f t="shared" si="3"/>
        <v>0</v>
      </c>
      <c r="BF23" s="1755"/>
      <c r="BG23" s="1726"/>
      <c r="BH23" s="1726"/>
      <c r="BI23" s="1726"/>
      <c r="BJ23" s="1727"/>
      <c r="BK23" s="1155">
        <f>SUM(J23:BJ23)</f>
        <v>168</v>
      </c>
    </row>
    <row r="24" spans="1:63" x14ac:dyDescent="0.25">
      <c r="A24" s="2307">
        <v>4</v>
      </c>
      <c r="B24" s="1162" t="s">
        <v>1010</v>
      </c>
      <c r="C24" s="1176" t="s">
        <v>2097</v>
      </c>
      <c r="D24" s="1177"/>
      <c r="E24" s="1177"/>
      <c r="F24" s="1160"/>
      <c r="G24" s="1766"/>
      <c r="H24" s="1161"/>
      <c r="I24" s="1162"/>
      <c r="J24" s="1163"/>
      <c r="K24" s="1163"/>
      <c r="L24" s="1163"/>
      <c r="M24" s="1163"/>
      <c r="N24" s="1163"/>
      <c r="O24" s="1163"/>
      <c r="P24" s="1163"/>
      <c r="Q24" s="1163"/>
      <c r="R24" s="1163"/>
      <c r="S24" s="1163"/>
      <c r="T24" s="1163"/>
      <c r="U24" s="1163"/>
      <c r="V24" s="1163"/>
      <c r="W24" s="1163"/>
      <c r="X24" s="1050"/>
      <c r="Y24" s="1050"/>
      <c r="Z24" s="1050"/>
      <c r="AA24" s="1163"/>
      <c r="AB24" s="1163"/>
      <c r="AC24" s="1163"/>
      <c r="AD24" s="1163"/>
      <c r="AE24" s="1162"/>
      <c r="AF24" s="1162"/>
      <c r="AG24" s="1162"/>
      <c r="AH24" s="1162"/>
      <c r="AI24" s="1735"/>
      <c r="AJ24" s="1705"/>
      <c r="AK24" s="1725"/>
      <c r="AL24" s="1725"/>
      <c r="AM24" s="1745"/>
      <c r="AN24" s="1162"/>
      <c r="AO24" s="1162"/>
      <c r="AP24" s="1162"/>
      <c r="AQ24" s="1162"/>
      <c r="AR24" s="1162"/>
      <c r="AS24" s="1162"/>
      <c r="AT24" s="1162"/>
      <c r="AU24" s="1162"/>
      <c r="AV24" s="1162"/>
      <c r="AW24" s="1162"/>
      <c r="AX24" s="1179"/>
      <c r="AY24" s="1180"/>
      <c r="AZ24" s="1181"/>
      <c r="BA24" s="1162"/>
      <c r="BB24" s="1162"/>
      <c r="BC24" s="1162"/>
      <c r="BD24" s="1162"/>
      <c r="BE24" s="1162"/>
      <c r="BF24" s="1755"/>
      <c r="BG24" s="1726"/>
      <c r="BH24" s="1726"/>
      <c r="BI24" s="1726"/>
      <c r="BJ24" s="1727"/>
      <c r="BK24" s="1155">
        <f t="shared" si="0"/>
        <v>0</v>
      </c>
    </row>
    <row r="25" spans="1:63" x14ac:dyDescent="0.25">
      <c r="A25" s="2307"/>
      <c r="B25" s="1162"/>
      <c r="C25" s="1103" t="s">
        <v>2</v>
      </c>
      <c r="D25" s="1177"/>
      <c r="E25" s="1177"/>
      <c r="F25" s="1160"/>
      <c r="G25" s="1766"/>
      <c r="H25" s="1161"/>
      <c r="I25" s="1162"/>
      <c r="J25" s="1163"/>
      <c r="K25" s="1163"/>
      <c r="L25" s="1163"/>
      <c r="M25" s="1163"/>
      <c r="N25" s="1163"/>
      <c r="O25" s="1163"/>
      <c r="P25" s="1163"/>
      <c r="Q25" s="1163"/>
      <c r="R25" s="1163"/>
      <c r="S25" s="1163"/>
      <c r="T25" s="1163"/>
      <c r="U25" s="1163"/>
      <c r="V25" s="1163"/>
      <c r="W25" s="1163"/>
      <c r="X25" s="1163"/>
      <c r="Y25" s="1163"/>
      <c r="Z25" s="1163"/>
      <c r="AA25" s="1163"/>
      <c r="AB25" s="1163"/>
      <c r="AC25" s="1163"/>
      <c r="AD25" s="1163"/>
      <c r="AE25" s="1162"/>
      <c r="AF25" s="1162"/>
      <c r="AG25" s="1162"/>
      <c r="AH25" s="1162"/>
      <c r="AI25" s="1735"/>
      <c r="AJ25" s="1705"/>
      <c r="AK25" s="1725"/>
      <c r="AL25" s="1725"/>
      <c r="AM25" s="1745"/>
      <c r="AN25" s="1162"/>
      <c r="AO25" s="1162"/>
      <c r="AP25" s="1162"/>
      <c r="AQ25" s="1162"/>
      <c r="AR25" s="1162"/>
      <c r="AS25" s="1162"/>
      <c r="AT25" s="1162"/>
      <c r="AU25" s="1162"/>
      <c r="AV25" s="1162"/>
      <c r="AW25" s="1162"/>
      <c r="AX25" s="1162"/>
      <c r="AY25" s="1162"/>
      <c r="AZ25" s="1162"/>
      <c r="BA25" s="1162"/>
      <c r="BB25" s="1162"/>
      <c r="BC25" s="1162"/>
      <c r="BD25" s="1162"/>
      <c r="BE25" s="1162"/>
      <c r="BF25" s="1755"/>
      <c r="BG25" s="1726"/>
      <c r="BH25" s="1726"/>
      <c r="BI25" s="1726"/>
      <c r="BJ25" s="1727"/>
      <c r="BK25" s="1155">
        <f t="shared" si="0"/>
        <v>0</v>
      </c>
    </row>
    <row r="26" spans="1:63" s="1156" customFormat="1" x14ac:dyDescent="0.25">
      <c r="A26" s="2307"/>
      <c r="B26" s="1151" t="s">
        <v>2083</v>
      </c>
      <c r="C26" s="1168"/>
      <c r="D26" s="1168" t="s">
        <v>843</v>
      </c>
      <c r="E26" s="1760"/>
      <c r="F26" s="1175">
        <f t="shared" ref="F26:BE26" si="4">SUM(F21:F25)</f>
        <v>948</v>
      </c>
      <c r="G26" s="1175"/>
      <c r="H26" s="1175">
        <f t="shared" si="4"/>
        <v>0</v>
      </c>
      <c r="I26" s="1175">
        <f t="shared" si="4"/>
        <v>0</v>
      </c>
      <c r="J26" s="1175">
        <f t="shared" si="4"/>
        <v>0</v>
      </c>
      <c r="K26" s="1175">
        <f t="shared" si="4"/>
        <v>20</v>
      </c>
      <c r="L26" s="1175">
        <f t="shared" si="4"/>
        <v>24</v>
      </c>
      <c r="M26" s="1175">
        <f t="shared" si="4"/>
        <v>24</v>
      </c>
      <c r="N26" s="1175">
        <f t="shared" si="4"/>
        <v>20</v>
      </c>
      <c r="O26" s="1175">
        <f t="shared" si="4"/>
        <v>0</v>
      </c>
      <c r="P26" s="1175">
        <f t="shared" si="4"/>
        <v>0</v>
      </c>
      <c r="Q26" s="1175">
        <f t="shared" si="4"/>
        <v>0</v>
      </c>
      <c r="R26" s="1175">
        <f t="shared" si="4"/>
        <v>0</v>
      </c>
      <c r="S26" s="1175">
        <f t="shared" si="4"/>
        <v>0</v>
      </c>
      <c r="T26" s="1175">
        <f t="shared" si="4"/>
        <v>0</v>
      </c>
      <c r="U26" s="1175">
        <f t="shared" si="4"/>
        <v>0</v>
      </c>
      <c r="V26" s="1175">
        <f t="shared" si="4"/>
        <v>0</v>
      </c>
      <c r="W26" s="1175">
        <f t="shared" si="4"/>
        <v>0</v>
      </c>
      <c r="X26" s="1175">
        <f t="shared" si="4"/>
        <v>0</v>
      </c>
      <c r="Y26" s="1175">
        <f t="shared" si="4"/>
        <v>0</v>
      </c>
      <c r="Z26" s="1175">
        <f t="shared" si="4"/>
        <v>0</v>
      </c>
      <c r="AA26" s="1175">
        <f t="shared" si="4"/>
        <v>0</v>
      </c>
      <c r="AB26" s="1175">
        <f t="shared" si="4"/>
        <v>0</v>
      </c>
      <c r="AC26" s="1175">
        <f t="shared" si="4"/>
        <v>0</v>
      </c>
      <c r="AD26" s="1175">
        <f t="shared" si="4"/>
        <v>0</v>
      </c>
      <c r="AE26" s="1175">
        <f t="shared" si="4"/>
        <v>0</v>
      </c>
      <c r="AF26" s="1175">
        <f t="shared" si="4"/>
        <v>0</v>
      </c>
      <c r="AG26" s="1175">
        <f t="shared" si="4"/>
        <v>0</v>
      </c>
      <c r="AH26" s="1175">
        <f t="shared" si="4"/>
        <v>0</v>
      </c>
      <c r="AI26" s="1737">
        <f t="shared" si="4"/>
        <v>0</v>
      </c>
      <c r="AJ26" s="1705"/>
      <c r="AK26" s="1728">
        <f t="shared" si="4"/>
        <v>0</v>
      </c>
      <c r="AL26" s="1728">
        <f t="shared" si="4"/>
        <v>0</v>
      </c>
      <c r="AM26" s="1747">
        <f>SUM(AM21:AM25)</f>
        <v>0</v>
      </c>
      <c r="AN26" s="1175">
        <f t="shared" si="4"/>
        <v>20</v>
      </c>
      <c r="AO26" s="1175">
        <f t="shared" si="4"/>
        <v>30</v>
      </c>
      <c r="AP26" s="1175">
        <f t="shared" si="4"/>
        <v>30</v>
      </c>
      <c r="AQ26" s="1175">
        <f t="shared" si="4"/>
        <v>0</v>
      </c>
      <c r="AR26" s="1175">
        <f t="shared" si="4"/>
        <v>0</v>
      </c>
      <c r="AS26" s="1175">
        <f t="shared" si="4"/>
        <v>0</v>
      </c>
      <c r="AT26" s="1175">
        <f t="shared" si="4"/>
        <v>0</v>
      </c>
      <c r="AU26" s="1175">
        <f t="shared" si="4"/>
        <v>0</v>
      </c>
      <c r="AV26" s="1175">
        <f t="shared" si="4"/>
        <v>0</v>
      </c>
      <c r="AW26" s="1175">
        <f t="shared" si="4"/>
        <v>0</v>
      </c>
      <c r="AX26" s="1175">
        <f t="shared" si="4"/>
        <v>0</v>
      </c>
      <c r="AY26" s="1175">
        <f t="shared" si="4"/>
        <v>0</v>
      </c>
      <c r="AZ26" s="1175">
        <f t="shared" si="4"/>
        <v>0</v>
      </c>
      <c r="BA26" s="1175">
        <f t="shared" si="4"/>
        <v>0</v>
      </c>
      <c r="BB26" s="1175">
        <f t="shared" si="4"/>
        <v>0</v>
      </c>
      <c r="BC26" s="1175">
        <f t="shared" si="4"/>
        <v>0</v>
      </c>
      <c r="BD26" s="1175">
        <f t="shared" si="4"/>
        <v>0</v>
      </c>
      <c r="BE26" s="1756">
        <f t="shared" si="4"/>
        <v>0</v>
      </c>
      <c r="BF26" s="1755"/>
      <c r="BG26" s="1726"/>
      <c r="BH26" s="1726"/>
      <c r="BI26" s="1726"/>
      <c r="BJ26" s="1727"/>
      <c r="BK26" s="1155">
        <f t="shared" si="0"/>
        <v>168</v>
      </c>
    </row>
    <row r="27" spans="1:63" x14ac:dyDescent="0.25">
      <c r="A27" s="2307">
        <v>5</v>
      </c>
      <c r="B27" s="1162" t="s">
        <v>1011</v>
      </c>
      <c r="C27" s="1176" t="s">
        <v>2097</v>
      </c>
      <c r="D27" s="1171"/>
      <c r="E27" s="1171"/>
      <c r="F27" s="1182"/>
      <c r="G27" s="1772"/>
      <c r="H27" s="1161"/>
      <c r="I27" s="1162"/>
      <c r="J27" s="1162"/>
      <c r="K27" s="1162"/>
      <c r="L27" s="1162"/>
      <c r="M27" s="1162"/>
      <c r="N27" s="1162"/>
      <c r="O27" s="1162"/>
      <c r="P27" s="1162"/>
      <c r="Q27" s="1162"/>
      <c r="R27" s="1162"/>
      <c r="S27" s="1162"/>
      <c r="T27" s="1162"/>
      <c r="U27" s="1162"/>
      <c r="V27" s="1162"/>
      <c r="W27" s="1162"/>
      <c r="X27" s="1162"/>
      <c r="Y27" s="1162"/>
      <c r="Z27" s="1162"/>
      <c r="AA27" s="1162"/>
      <c r="AB27" s="1164"/>
      <c r="AC27" s="1164"/>
      <c r="AD27" s="1164"/>
      <c r="AE27" s="1162"/>
      <c r="AF27" s="1162"/>
      <c r="AG27" s="1162"/>
      <c r="AH27" s="1162"/>
      <c r="AI27" s="1694"/>
      <c r="AJ27" s="1705"/>
      <c r="AK27" s="1725"/>
      <c r="AL27" s="1725"/>
      <c r="AM27" s="1734"/>
      <c r="AN27" s="1162"/>
      <c r="AO27" s="1162"/>
      <c r="AP27" s="1162"/>
      <c r="AQ27" s="1162"/>
      <c r="AR27" s="1162"/>
      <c r="AS27" s="1162"/>
      <c r="AT27" s="1162"/>
      <c r="AU27" s="1162"/>
      <c r="AV27" s="1162"/>
      <c r="AW27" s="1162"/>
      <c r="AX27" s="1162"/>
      <c r="AY27" s="1162"/>
      <c r="AZ27" s="1050"/>
      <c r="BA27" s="1050"/>
      <c r="BB27" s="1162"/>
      <c r="BC27" s="1162"/>
      <c r="BD27" s="1162"/>
      <c r="BE27" s="1162"/>
      <c r="BF27" s="1755"/>
      <c r="BG27" s="1726"/>
      <c r="BH27" s="1726"/>
      <c r="BI27" s="1726"/>
      <c r="BJ27" s="1727"/>
      <c r="BK27" s="1155">
        <f t="shared" si="0"/>
        <v>0</v>
      </c>
    </row>
    <row r="28" spans="1:63" x14ac:dyDescent="0.25">
      <c r="A28" s="2307"/>
      <c r="B28" s="1162"/>
      <c r="C28" s="1103" t="s">
        <v>2</v>
      </c>
      <c r="D28" s="1171"/>
      <c r="E28" s="1171"/>
      <c r="F28" s="1182"/>
      <c r="G28" s="1772"/>
      <c r="H28" s="1161"/>
      <c r="I28" s="1162"/>
      <c r="J28" s="1163"/>
      <c r="K28" s="1163"/>
      <c r="L28" s="1163"/>
      <c r="M28" s="1163"/>
      <c r="N28" s="1163"/>
      <c r="O28" s="1163"/>
      <c r="P28" s="1163"/>
      <c r="Q28" s="1163"/>
      <c r="R28" s="1163"/>
      <c r="S28" s="1163"/>
      <c r="T28" s="1163"/>
      <c r="U28" s="1162"/>
      <c r="V28" s="1162"/>
      <c r="W28" s="1162"/>
      <c r="X28" s="1162"/>
      <c r="Y28" s="1162"/>
      <c r="Z28" s="1162"/>
      <c r="AA28" s="1162"/>
      <c r="AB28" s="1164"/>
      <c r="AC28" s="1164"/>
      <c r="AD28" s="1164"/>
      <c r="AE28" s="1162"/>
      <c r="AF28" s="1162"/>
      <c r="AG28" s="1162"/>
      <c r="AH28" s="1162"/>
      <c r="AI28" s="1735"/>
      <c r="AJ28" s="1705"/>
      <c r="AK28" s="1725"/>
      <c r="AL28" s="1725"/>
      <c r="AM28" s="1745"/>
      <c r="AN28" s="1162"/>
      <c r="AO28" s="1162"/>
      <c r="AP28" s="1162"/>
      <c r="AQ28" s="1162"/>
      <c r="AR28" s="1162"/>
      <c r="AS28" s="1162"/>
      <c r="AT28" s="1162"/>
      <c r="AU28" s="1162"/>
      <c r="AV28" s="1162"/>
      <c r="AW28" s="1162"/>
      <c r="AX28" s="1162"/>
      <c r="AY28" s="1162"/>
      <c r="AZ28" s="1162"/>
      <c r="BA28" s="1162"/>
      <c r="BB28" s="1162"/>
      <c r="BC28" s="1162"/>
      <c r="BD28" s="1162"/>
      <c r="BE28" s="1162"/>
      <c r="BF28" s="1755"/>
      <c r="BG28" s="1726"/>
      <c r="BH28" s="1726"/>
      <c r="BI28" s="1726"/>
      <c r="BJ28" s="1727"/>
      <c r="BK28" s="1155">
        <f t="shared" si="0"/>
        <v>0</v>
      </c>
    </row>
    <row r="29" spans="1:63" s="1156" customFormat="1" x14ac:dyDescent="0.25">
      <c r="A29" s="2307"/>
      <c r="B29" s="1151" t="s">
        <v>2083</v>
      </c>
      <c r="C29" s="1168"/>
      <c r="D29" s="1168" t="s">
        <v>843</v>
      </c>
      <c r="E29" s="1760"/>
      <c r="F29" s="1175">
        <f t="shared" ref="F29:BE29" si="5">SUM(F24:F28)</f>
        <v>948</v>
      </c>
      <c r="G29" s="1175"/>
      <c r="H29" s="1175">
        <f t="shared" si="5"/>
        <v>0</v>
      </c>
      <c r="I29" s="1175">
        <f t="shared" si="5"/>
        <v>0</v>
      </c>
      <c r="J29" s="1175">
        <f t="shared" si="5"/>
        <v>0</v>
      </c>
      <c r="K29" s="1175">
        <f t="shared" si="5"/>
        <v>20</v>
      </c>
      <c r="L29" s="1175">
        <f t="shared" si="5"/>
        <v>24</v>
      </c>
      <c r="M29" s="1175">
        <f t="shared" si="5"/>
        <v>24</v>
      </c>
      <c r="N29" s="1175">
        <f t="shared" si="5"/>
        <v>20</v>
      </c>
      <c r="O29" s="1175">
        <f t="shared" si="5"/>
        <v>0</v>
      </c>
      <c r="P29" s="1175">
        <f t="shared" si="5"/>
        <v>0</v>
      </c>
      <c r="Q29" s="1175">
        <f t="shared" si="5"/>
        <v>0</v>
      </c>
      <c r="R29" s="1175">
        <f t="shared" si="5"/>
        <v>0</v>
      </c>
      <c r="S29" s="1175">
        <f t="shared" si="5"/>
        <v>0</v>
      </c>
      <c r="T29" s="1175">
        <f t="shared" si="5"/>
        <v>0</v>
      </c>
      <c r="U29" s="1175">
        <f t="shared" si="5"/>
        <v>0</v>
      </c>
      <c r="V29" s="1175">
        <f t="shared" si="5"/>
        <v>0</v>
      </c>
      <c r="W29" s="1175">
        <f t="shared" si="5"/>
        <v>0</v>
      </c>
      <c r="X29" s="1175">
        <f t="shared" si="5"/>
        <v>0</v>
      </c>
      <c r="Y29" s="1175">
        <f t="shared" si="5"/>
        <v>0</v>
      </c>
      <c r="Z29" s="1175">
        <f t="shared" si="5"/>
        <v>0</v>
      </c>
      <c r="AA29" s="1175">
        <f t="shared" si="5"/>
        <v>0</v>
      </c>
      <c r="AB29" s="1175">
        <f t="shared" si="5"/>
        <v>0</v>
      </c>
      <c r="AC29" s="1175">
        <f t="shared" si="5"/>
        <v>0</v>
      </c>
      <c r="AD29" s="1175">
        <f t="shared" si="5"/>
        <v>0</v>
      </c>
      <c r="AE29" s="1175">
        <f t="shared" si="5"/>
        <v>0</v>
      </c>
      <c r="AF29" s="1175">
        <f t="shared" si="5"/>
        <v>0</v>
      </c>
      <c r="AG29" s="1175">
        <f t="shared" si="5"/>
        <v>0</v>
      </c>
      <c r="AH29" s="1175">
        <f t="shared" si="5"/>
        <v>0</v>
      </c>
      <c r="AI29" s="1737">
        <f t="shared" si="5"/>
        <v>0</v>
      </c>
      <c r="AJ29" s="1705"/>
      <c r="AK29" s="1728">
        <f t="shared" si="5"/>
        <v>0</v>
      </c>
      <c r="AL29" s="1728">
        <f t="shared" si="5"/>
        <v>0</v>
      </c>
      <c r="AM29" s="1747">
        <f>SUM(AM24:AM28)</f>
        <v>0</v>
      </c>
      <c r="AN29" s="1175">
        <f t="shared" si="5"/>
        <v>20</v>
      </c>
      <c r="AO29" s="1175">
        <f t="shared" si="5"/>
        <v>30</v>
      </c>
      <c r="AP29" s="1175">
        <f t="shared" si="5"/>
        <v>30</v>
      </c>
      <c r="AQ29" s="1175">
        <f t="shared" si="5"/>
        <v>0</v>
      </c>
      <c r="AR29" s="1175">
        <f t="shared" si="5"/>
        <v>0</v>
      </c>
      <c r="AS29" s="1175">
        <f t="shared" si="5"/>
        <v>0</v>
      </c>
      <c r="AT29" s="1175">
        <f t="shared" si="5"/>
        <v>0</v>
      </c>
      <c r="AU29" s="1175">
        <f t="shared" si="5"/>
        <v>0</v>
      </c>
      <c r="AV29" s="1175">
        <f t="shared" si="5"/>
        <v>0</v>
      </c>
      <c r="AW29" s="1175">
        <f t="shared" si="5"/>
        <v>0</v>
      </c>
      <c r="AX29" s="1175">
        <f t="shared" si="5"/>
        <v>0</v>
      </c>
      <c r="AY29" s="1175">
        <f t="shared" si="5"/>
        <v>0</v>
      </c>
      <c r="AZ29" s="1175">
        <f t="shared" si="5"/>
        <v>0</v>
      </c>
      <c r="BA29" s="1175">
        <f t="shared" si="5"/>
        <v>0</v>
      </c>
      <c r="BB29" s="1175">
        <f t="shared" si="5"/>
        <v>0</v>
      </c>
      <c r="BC29" s="1175">
        <f t="shared" si="5"/>
        <v>0</v>
      </c>
      <c r="BD29" s="1175">
        <f t="shared" si="5"/>
        <v>0</v>
      </c>
      <c r="BE29" s="1756">
        <f t="shared" si="5"/>
        <v>0</v>
      </c>
      <c r="BF29" s="1755"/>
      <c r="BG29" s="1726"/>
      <c r="BH29" s="1726"/>
      <c r="BI29" s="1726"/>
      <c r="BJ29" s="1727"/>
      <c r="BK29" s="1155">
        <f>SUM(J29:BJ29)</f>
        <v>168</v>
      </c>
    </row>
    <row r="30" spans="1:63" x14ac:dyDescent="0.25">
      <c r="A30" s="2307">
        <v>6</v>
      </c>
      <c r="B30" s="1170" t="s">
        <v>1012</v>
      </c>
      <c r="C30" s="1056" t="s">
        <v>284</v>
      </c>
      <c r="D30" s="1080" t="s">
        <v>1009</v>
      </c>
      <c r="E30" s="1201"/>
      <c r="F30" s="1086">
        <v>120</v>
      </c>
      <c r="G30" s="1770"/>
      <c r="H30" s="1161" t="s">
        <v>330</v>
      </c>
      <c r="I30" s="1162" t="s">
        <v>31</v>
      </c>
      <c r="J30" s="1163">
        <v>30</v>
      </c>
      <c r="K30" s="1163">
        <v>30</v>
      </c>
      <c r="L30" s="1163">
        <v>30</v>
      </c>
      <c r="M30" s="1163">
        <v>30</v>
      </c>
      <c r="N30" s="1163"/>
      <c r="O30" s="1163"/>
      <c r="P30" s="1163"/>
      <c r="Q30" s="1163"/>
      <c r="R30" s="1163"/>
      <c r="S30" s="1163"/>
      <c r="T30" s="1163"/>
      <c r="U30" s="1163"/>
      <c r="V30" s="1162"/>
      <c r="W30" s="1162"/>
      <c r="X30" s="1162"/>
      <c r="Y30" s="1162"/>
      <c r="Z30" s="1162"/>
      <c r="AA30" s="1162"/>
      <c r="AB30" s="1164"/>
      <c r="AC30" s="1164"/>
      <c r="AD30" s="1164"/>
      <c r="AE30" s="1162"/>
      <c r="AF30" s="1162"/>
      <c r="AG30" s="1162"/>
      <c r="AH30" s="1162"/>
      <c r="AI30" s="1735"/>
      <c r="AJ30" s="1705"/>
      <c r="AK30" s="1725"/>
      <c r="AL30" s="1725"/>
      <c r="AM30" s="1745"/>
      <c r="AN30" s="1050"/>
      <c r="AO30" s="1050"/>
      <c r="AP30" s="1050"/>
      <c r="AQ30" s="1050"/>
      <c r="AR30" s="1050"/>
      <c r="AS30" s="1050"/>
      <c r="AT30" s="1050"/>
      <c r="AU30" s="1050"/>
      <c r="AV30" s="1050"/>
      <c r="AW30" s="1162"/>
      <c r="AX30" s="1162"/>
      <c r="AY30" s="1162"/>
      <c r="AZ30" s="1162"/>
      <c r="BA30" s="1162"/>
      <c r="BB30" s="1162"/>
      <c r="BC30" s="1162"/>
      <c r="BD30" s="1162"/>
      <c r="BE30" s="1162"/>
      <c r="BF30" s="1755"/>
      <c r="BG30" s="1726"/>
      <c r="BH30" s="1726"/>
      <c r="BI30" s="1726"/>
      <c r="BJ30" s="1727"/>
      <c r="BK30" s="1155">
        <f t="shared" si="0"/>
        <v>120</v>
      </c>
    </row>
    <row r="31" spans="1:63" s="1156" customFormat="1" x14ac:dyDescent="0.25">
      <c r="A31" s="2307"/>
      <c r="B31" s="1151" t="s">
        <v>2052</v>
      </c>
      <c r="C31" s="1168"/>
      <c r="D31" s="1168" t="s">
        <v>843</v>
      </c>
      <c r="E31" s="1760"/>
      <c r="F31" s="1175">
        <f t="shared" ref="F31:AI31" si="6">SUM(F30:F30)</f>
        <v>120</v>
      </c>
      <c r="G31" s="1175"/>
      <c r="H31" s="1175">
        <f t="shared" si="6"/>
        <v>0</v>
      </c>
      <c r="I31" s="1175">
        <f t="shared" si="6"/>
        <v>0</v>
      </c>
      <c r="J31" s="1175">
        <f t="shared" si="6"/>
        <v>30</v>
      </c>
      <c r="K31" s="1175">
        <f t="shared" si="6"/>
        <v>30</v>
      </c>
      <c r="L31" s="1175">
        <f t="shared" si="6"/>
        <v>30</v>
      </c>
      <c r="M31" s="1175">
        <f t="shared" si="6"/>
        <v>30</v>
      </c>
      <c r="N31" s="1175">
        <f t="shared" si="6"/>
        <v>0</v>
      </c>
      <c r="O31" s="1175">
        <f t="shared" si="6"/>
        <v>0</v>
      </c>
      <c r="P31" s="1175">
        <f t="shared" si="6"/>
        <v>0</v>
      </c>
      <c r="Q31" s="1175">
        <f t="shared" si="6"/>
        <v>0</v>
      </c>
      <c r="R31" s="1175">
        <f t="shared" si="6"/>
        <v>0</v>
      </c>
      <c r="S31" s="1175">
        <f t="shared" si="6"/>
        <v>0</v>
      </c>
      <c r="T31" s="1175">
        <f t="shared" si="6"/>
        <v>0</v>
      </c>
      <c r="U31" s="1175">
        <f t="shared" si="6"/>
        <v>0</v>
      </c>
      <c r="V31" s="1175">
        <f t="shared" si="6"/>
        <v>0</v>
      </c>
      <c r="W31" s="1175">
        <f t="shared" si="6"/>
        <v>0</v>
      </c>
      <c r="X31" s="1175">
        <f t="shared" si="6"/>
        <v>0</v>
      </c>
      <c r="Y31" s="1175">
        <f t="shared" si="6"/>
        <v>0</v>
      </c>
      <c r="Z31" s="1175">
        <f t="shared" si="6"/>
        <v>0</v>
      </c>
      <c r="AA31" s="1175">
        <f t="shared" si="6"/>
        <v>0</v>
      </c>
      <c r="AB31" s="1175">
        <f t="shared" si="6"/>
        <v>0</v>
      </c>
      <c r="AC31" s="1175">
        <f t="shared" si="6"/>
        <v>0</v>
      </c>
      <c r="AD31" s="1175">
        <f t="shared" si="6"/>
        <v>0</v>
      </c>
      <c r="AE31" s="1175">
        <f t="shared" si="6"/>
        <v>0</v>
      </c>
      <c r="AF31" s="1175">
        <f t="shared" si="6"/>
        <v>0</v>
      </c>
      <c r="AG31" s="1175">
        <f t="shared" si="6"/>
        <v>0</v>
      </c>
      <c r="AH31" s="1175">
        <f t="shared" si="6"/>
        <v>0</v>
      </c>
      <c r="AI31" s="1737">
        <f t="shared" si="6"/>
        <v>0</v>
      </c>
      <c r="AJ31" s="1705"/>
      <c r="AK31" s="1725"/>
      <c r="AL31" s="1725"/>
      <c r="AM31" s="1747">
        <f>SUM(AM30:AM30)</f>
        <v>0</v>
      </c>
      <c r="AN31" s="1151"/>
      <c r="AO31" s="1151"/>
      <c r="AP31" s="1151"/>
      <c r="AQ31" s="1151"/>
      <c r="AR31" s="1151"/>
      <c r="AS31" s="1151"/>
      <c r="AT31" s="1151"/>
      <c r="AU31" s="1151"/>
      <c r="AV31" s="1151"/>
      <c r="AW31" s="1151"/>
      <c r="AX31" s="1151"/>
      <c r="AY31" s="1151"/>
      <c r="AZ31" s="1151"/>
      <c r="BA31" s="1151"/>
      <c r="BB31" s="1151"/>
      <c r="BC31" s="1151"/>
      <c r="BD31" s="1151"/>
      <c r="BE31" s="1162"/>
      <c r="BF31" s="1755"/>
      <c r="BG31" s="1726"/>
      <c r="BH31" s="1726"/>
      <c r="BI31" s="1726"/>
      <c r="BJ31" s="1727"/>
      <c r="BK31" s="1155">
        <f t="shared" si="0"/>
        <v>120</v>
      </c>
    </row>
    <row r="32" spans="1:63" x14ac:dyDescent="0.25">
      <c r="A32" s="2307">
        <v>7</v>
      </c>
      <c r="B32" s="1170" t="s">
        <v>2099</v>
      </c>
      <c r="C32" s="1183" t="s">
        <v>2</v>
      </c>
      <c r="D32" s="1184"/>
      <c r="E32" s="1184"/>
      <c r="F32" s="1185"/>
      <c r="G32" s="1773"/>
      <c r="H32" s="1161"/>
      <c r="I32" s="1162"/>
      <c r="J32" s="1163"/>
      <c r="K32" s="1163"/>
      <c r="L32" s="1163"/>
      <c r="M32" s="1163"/>
      <c r="N32" s="1163"/>
      <c r="O32" s="1163"/>
      <c r="P32" s="1163"/>
      <c r="Q32" s="1163"/>
      <c r="R32" s="1163"/>
      <c r="S32" s="1163"/>
      <c r="T32" s="1163"/>
      <c r="U32" s="1163"/>
      <c r="V32" s="1162"/>
      <c r="W32" s="1162"/>
      <c r="X32" s="1162"/>
      <c r="Y32" s="1162"/>
      <c r="Z32" s="1162"/>
      <c r="AA32" s="1162"/>
      <c r="AB32" s="1164"/>
      <c r="AC32" s="1164"/>
      <c r="AD32" s="1164"/>
      <c r="AE32" s="1162"/>
      <c r="AF32" s="1162"/>
      <c r="AG32" s="1162"/>
      <c r="AH32" s="1162"/>
      <c r="AI32" s="1735"/>
      <c r="AJ32" s="1705"/>
      <c r="AK32" s="1725"/>
      <c r="AL32" s="1725"/>
      <c r="AM32" s="1745"/>
      <c r="AN32" s="1162"/>
      <c r="AO32" s="1162"/>
      <c r="AP32" s="1162"/>
      <c r="AQ32" s="1162"/>
      <c r="AR32" s="1162"/>
      <c r="AS32" s="1162"/>
      <c r="AT32" s="1162"/>
      <c r="AU32" s="1162"/>
      <c r="AV32" s="1162"/>
      <c r="AW32" s="1162"/>
      <c r="AX32" s="1050"/>
      <c r="AY32" s="1050"/>
      <c r="AZ32" s="1050"/>
      <c r="BA32" s="1050"/>
      <c r="BB32" s="1050"/>
      <c r="BC32" s="1162"/>
      <c r="BD32" s="1162"/>
      <c r="BE32" s="1162"/>
      <c r="BF32" s="1755"/>
      <c r="BG32" s="1726"/>
      <c r="BH32" s="1726"/>
      <c r="BI32" s="1726"/>
      <c r="BJ32" s="1727"/>
      <c r="BK32" s="1155">
        <f t="shared" si="0"/>
        <v>0</v>
      </c>
    </row>
    <row r="33" spans="1:63" s="1156" customFormat="1" x14ac:dyDescent="0.25">
      <c r="A33" s="2307"/>
      <c r="B33" s="1151" t="s">
        <v>2083</v>
      </c>
      <c r="C33" s="1168"/>
      <c r="D33" s="1168" t="s">
        <v>843</v>
      </c>
      <c r="E33" s="1760"/>
      <c r="F33" s="1175">
        <f t="shared" ref="F33:AI33" si="7">SUM(F32:F32)</f>
        <v>0</v>
      </c>
      <c r="G33" s="1175"/>
      <c r="H33" s="1175">
        <f t="shared" si="7"/>
        <v>0</v>
      </c>
      <c r="I33" s="1175">
        <f t="shared" si="7"/>
        <v>0</v>
      </c>
      <c r="J33" s="1175">
        <f t="shared" si="7"/>
        <v>0</v>
      </c>
      <c r="K33" s="1175">
        <f t="shared" si="7"/>
        <v>0</v>
      </c>
      <c r="L33" s="1175">
        <f t="shared" si="7"/>
        <v>0</v>
      </c>
      <c r="M33" s="1175">
        <f t="shared" si="7"/>
        <v>0</v>
      </c>
      <c r="N33" s="1175">
        <f t="shared" si="7"/>
        <v>0</v>
      </c>
      <c r="O33" s="1175">
        <f t="shared" si="7"/>
        <v>0</v>
      </c>
      <c r="P33" s="1175">
        <f t="shared" si="7"/>
        <v>0</v>
      </c>
      <c r="Q33" s="1175">
        <f t="shared" si="7"/>
        <v>0</v>
      </c>
      <c r="R33" s="1175">
        <f t="shared" si="7"/>
        <v>0</v>
      </c>
      <c r="S33" s="1175">
        <f t="shared" si="7"/>
        <v>0</v>
      </c>
      <c r="T33" s="1175">
        <f t="shared" si="7"/>
        <v>0</v>
      </c>
      <c r="U33" s="1175">
        <f t="shared" si="7"/>
        <v>0</v>
      </c>
      <c r="V33" s="1175">
        <f t="shared" si="7"/>
        <v>0</v>
      </c>
      <c r="W33" s="1175">
        <f t="shared" si="7"/>
        <v>0</v>
      </c>
      <c r="X33" s="1175">
        <f t="shared" si="7"/>
        <v>0</v>
      </c>
      <c r="Y33" s="1175">
        <f t="shared" si="7"/>
        <v>0</v>
      </c>
      <c r="Z33" s="1175">
        <f t="shared" si="7"/>
        <v>0</v>
      </c>
      <c r="AA33" s="1175">
        <f t="shared" si="7"/>
        <v>0</v>
      </c>
      <c r="AB33" s="1175">
        <f t="shared" si="7"/>
        <v>0</v>
      </c>
      <c r="AC33" s="1175">
        <f t="shared" si="7"/>
        <v>0</v>
      </c>
      <c r="AD33" s="1175">
        <f t="shared" si="7"/>
        <v>0</v>
      </c>
      <c r="AE33" s="1175">
        <f t="shared" si="7"/>
        <v>0</v>
      </c>
      <c r="AF33" s="1175">
        <f t="shared" si="7"/>
        <v>0</v>
      </c>
      <c r="AG33" s="1175">
        <f t="shared" si="7"/>
        <v>0</v>
      </c>
      <c r="AH33" s="1175">
        <f t="shared" si="7"/>
        <v>0</v>
      </c>
      <c r="AI33" s="1737">
        <f t="shared" si="7"/>
        <v>0</v>
      </c>
      <c r="AJ33" s="1705"/>
      <c r="AK33" s="1725"/>
      <c r="AL33" s="1725"/>
      <c r="AM33" s="1747">
        <f>SUM(AM32:AM32)</f>
        <v>0</v>
      </c>
      <c r="AN33" s="1151"/>
      <c r="AO33" s="1151"/>
      <c r="AP33" s="1151"/>
      <c r="AQ33" s="1151"/>
      <c r="AR33" s="1151"/>
      <c r="AS33" s="1151"/>
      <c r="AT33" s="1151"/>
      <c r="AU33" s="1151"/>
      <c r="AV33" s="1151"/>
      <c r="AW33" s="1151"/>
      <c r="AX33" s="1151"/>
      <c r="AY33" s="1151"/>
      <c r="AZ33" s="1151"/>
      <c r="BA33" s="1151"/>
      <c r="BB33" s="1151"/>
      <c r="BC33" s="1151"/>
      <c r="BD33" s="1151"/>
      <c r="BE33" s="1162"/>
      <c r="BF33" s="1755"/>
      <c r="BG33" s="1726"/>
      <c r="BH33" s="1726"/>
      <c r="BI33" s="1726"/>
      <c r="BJ33" s="1727"/>
      <c r="BK33" s="1155">
        <f>SUM(J33:BJ33)</f>
        <v>0</v>
      </c>
    </row>
    <row r="34" spans="1:63" x14ac:dyDescent="0.25">
      <c r="A34" s="2307">
        <v>8</v>
      </c>
      <c r="B34" s="1170" t="s">
        <v>2100</v>
      </c>
      <c r="C34" s="1045" t="s">
        <v>97</v>
      </c>
      <c r="D34" s="1094" t="s">
        <v>955</v>
      </c>
      <c r="E34" s="1094"/>
      <c r="F34" s="1046">
        <v>30</v>
      </c>
      <c r="G34" s="1769"/>
      <c r="H34" s="1161" t="s">
        <v>333</v>
      </c>
      <c r="I34" s="1162" t="s">
        <v>2012</v>
      </c>
      <c r="J34" s="1163"/>
      <c r="K34" s="1163"/>
      <c r="L34" s="1163"/>
      <c r="M34" s="1163"/>
      <c r="N34" s="1163"/>
      <c r="O34" s="1163">
        <v>30</v>
      </c>
      <c r="P34" s="1163"/>
      <c r="Q34" s="1163"/>
      <c r="R34" s="1163"/>
      <c r="S34" s="1163"/>
      <c r="T34" s="1163"/>
      <c r="U34" s="1163"/>
      <c r="V34" s="1163"/>
      <c r="W34" s="1163"/>
      <c r="X34" s="1163"/>
      <c r="Y34" s="1163"/>
      <c r="Z34" s="1162"/>
      <c r="AA34" s="1162"/>
      <c r="AB34" s="1164"/>
      <c r="AC34" s="1164"/>
      <c r="AD34" s="1164"/>
      <c r="AE34" s="1162"/>
      <c r="AF34" s="1162"/>
      <c r="AG34" s="1162"/>
      <c r="AH34" s="1162"/>
      <c r="AI34" s="1735"/>
      <c r="AJ34" s="1705"/>
      <c r="AK34" s="1725"/>
      <c r="AL34" s="1725"/>
      <c r="AM34" s="1745"/>
      <c r="AN34" s="1162"/>
      <c r="AO34" s="1162"/>
      <c r="AP34" s="1162"/>
      <c r="AQ34" s="1162"/>
      <c r="AR34" s="1162"/>
      <c r="AS34" s="1162"/>
      <c r="AT34" s="1162"/>
      <c r="AU34" s="1162"/>
      <c r="AV34" s="1162"/>
      <c r="AW34" s="1162"/>
      <c r="AX34" s="1050"/>
      <c r="AY34" s="1050"/>
      <c r="AZ34" s="1050"/>
      <c r="BA34" s="1050"/>
      <c r="BB34" s="1050"/>
      <c r="BC34" s="1050"/>
      <c r="BD34" s="1050"/>
      <c r="BE34" s="1050"/>
      <c r="BF34" s="1755"/>
      <c r="BG34" s="1726"/>
      <c r="BH34" s="1726"/>
      <c r="BI34" s="1726"/>
      <c r="BJ34" s="1727"/>
      <c r="BK34" s="1155">
        <f t="shared" si="0"/>
        <v>30</v>
      </c>
    </row>
    <row r="35" spans="1:63" x14ac:dyDescent="0.25">
      <c r="A35" s="2307"/>
      <c r="B35" s="1170"/>
      <c r="C35" s="1045" t="s">
        <v>140</v>
      </c>
      <c r="D35" s="1094" t="s">
        <v>957</v>
      </c>
      <c r="E35" s="1094"/>
      <c r="F35" s="1106">
        <v>60</v>
      </c>
      <c r="G35" s="1774"/>
      <c r="H35" s="1161" t="s">
        <v>324</v>
      </c>
      <c r="I35" s="1162" t="s">
        <v>84</v>
      </c>
      <c r="J35" s="1163"/>
      <c r="K35" s="1163"/>
      <c r="L35" s="1163"/>
      <c r="M35" s="1163"/>
      <c r="N35" s="1163"/>
      <c r="O35" s="1163"/>
      <c r="P35" s="1163"/>
      <c r="Q35" s="1163"/>
      <c r="R35" s="1163"/>
      <c r="S35" s="1163"/>
      <c r="T35" s="1163"/>
      <c r="U35" s="1163">
        <v>30</v>
      </c>
      <c r="V35" s="1163">
        <v>30</v>
      </c>
      <c r="W35" s="1163"/>
      <c r="X35" s="1163"/>
      <c r="Y35" s="1163"/>
      <c r="Z35" s="1162"/>
      <c r="AA35" s="1162"/>
      <c r="AB35" s="1164"/>
      <c r="AC35" s="1164"/>
      <c r="AD35" s="1164"/>
      <c r="AE35" s="1162"/>
      <c r="AF35" s="1162"/>
      <c r="AG35" s="1162"/>
      <c r="AH35" s="1162"/>
      <c r="AI35" s="1735"/>
      <c r="AJ35" s="1705"/>
      <c r="AK35" s="1725"/>
      <c r="AL35" s="1725"/>
      <c r="AM35" s="1745"/>
      <c r="AN35" s="1162"/>
      <c r="AO35" s="1162"/>
      <c r="AP35" s="1162"/>
      <c r="AQ35" s="1162"/>
      <c r="AR35" s="1162"/>
      <c r="AS35" s="1162"/>
      <c r="AT35" s="1162"/>
      <c r="AU35" s="1162"/>
      <c r="AV35" s="1162"/>
      <c r="AW35" s="1162"/>
      <c r="AX35" s="1050"/>
      <c r="AY35" s="1050"/>
      <c r="AZ35" s="1050"/>
      <c r="BA35" s="1050"/>
      <c r="BB35" s="1050"/>
      <c r="BC35" s="1050"/>
      <c r="BD35" s="1050"/>
      <c r="BE35" s="1050"/>
      <c r="BF35" s="1755"/>
      <c r="BG35" s="1726"/>
      <c r="BH35" s="1726"/>
      <c r="BI35" s="1726"/>
      <c r="BJ35" s="1727"/>
      <c r="BK35" s="1155"/>
    </row>
    <row r="36" spans="1:63" x14ac:dyDescent="0.25">
      <c r="A36" s="2307"/>
      <c r="B36" s="1170"/>
      <c r="C36" s="1045" t="s">
        <v>455</v>
      </c>
      <c r="D36" s="1094" t="s">
        <v>944</v>
      </c>
      <c r="E36" s="1094"/>
      <c r="F36" s="1046">
        <v>45</v>
      </c>
      <c r="G36" s="1769"/>
      <c r="H36" s="1161" t="s">
        <v>324</v>
      </c>
      <c r="I36" s="1162" t="s">
        <v>84</v>
      </c>
      <c r="J36" s="1163"/>
      <c r="K36" s="1163"/>
      <c r="L36" s="1163"/>
      <c r="M36" s="1163"/>
      <c r="N36" s="1163"/>
      <c r="O36" s="1163"/>
      <c r="P36" s="1163"/>
      <c r="Q36" s="1163"/>
      <c r="R36" s="1163"/>
      <c r="S36" s="1163"/>
      <c r="T36" s="1163"/>
      <c r="U36" s="1163"/>
      <c r="V36" s="1163"/>
      <c r="W36" s="1163">
        <v>20</v>
      </c>
      <c r="X36" s="1163">
        <v>25</v>
      </c>
      <c r="Y36" s="1163"/>
      <c r="Z36" s="1162"/>
      <c r="AA36" s="1162"/>
      <c r="AB36" s="1164"/>
      <c r="AC36" s="1164"/>
      <c r="AD36" s="1164"/>
      <c r="AE36" s="1162"/>
      <c r="AF36" s="1162"/>
      <c r="AG36" s="1162"/>
      <c r="AH36" s="1162"/>
      <c r="AI36" s="1735"/>
      <c r="AJ36" s="1705"/>
      <c r="AK36" s="1725"/>
      <c r="AL36" s="1725"/>
      <c r="AM36" s="1745"/>
      <c r="AN36" s="1162"/>
      <c r="AO36" s="1162"/>
      <c r="AP36" s="1162"/>
      <c r="AQ36" s="1162"/>
      <c r="AR36" s="1162"/>
      <c r="AS36" s="1162"/>
      <c r="AT36" s="1162"/>
      <c r="AU36" s="1162"/>
      <c r="AV36" s="1162"/>
      <c r="AW36" s="1162"/>
      <c r="AX36" s="1050"/>
      <c r="AY36" s="1050"/>
      <c r="AZ36" s="1050"/>
      <c r="BA36" s="1050"/>
      <c r="BB36" s="1050"/>
      <c r="BC36" s="1050"/>
      <c r="BD36" s="1050"/>
      <c r="BE36" s="1050"/>
      <c r="BF36" s="1755"/>
      <c r="BG36" s="1726"/>
      <c r="BH36" s="1726"/>
      <c r="BI36" s="1726"/>
      <c r="BJ36" s="1727"/>
      <c r="BK36" s="1155"/>
    </row>
    <row r="37" spans="1:63" x14ac:dyDescent="0.25">
      <c r="A37" s="2307"/>
      <c r="B37" s="1170"/>
      <c r="C37" s="1045" t="s">
        <v>52</v>
      </c>
      <c r="D37" s="1094" t="s">
        <v>948</v>
      </c>
      <c r="E37" s="1094"/>
      <c r="F37" s="1046">
        <v>90</v>
      </c>
      <c r="G37" s="1769"/>
      <c r="H37" s="1161" t="s">
        <v>324</v>
      </c>
      <c r="I37" s="1162" t="s">
        <v>84</v>
      </c>
      <c r="J37" s="1163"/>
      <c r="K37" s="1163"/>
      <c r="L37" s="1163"/>
      <c r="M37" s="1163"/>
      <c r="N37" s="1163"/>
      <c r="O37" s="1163"/>
      <c r="P37" s="1163"/>
      <c r="Q37" s="1163"/>
      <c r="R37" s="1163"/>
      <c r="S37" s="1163"/>
      <c r="T37" s="1163"/>
      <c r="U37" s="1163"/>
      <c r="V37" s="1163"/>
      <c r="W37" s="1163"/>
      <c r="X37" s="1163"/>
      <c r="Y37" s="1163">
        <v>30</v>
      </c>
      <c r="Z37" s="1162">
        <v>30</v>
      </c>
      <c r="AA37" s="1162">
        <v>30</v>
      </c>
      <c r="AB37" s="1164"/>
      <c r="AC37" s="1164"/>
      <c r="AD37" s="1164"/>
      <c r="AE37" s="1162"/>
      <c r="AF37" s="1162"/>
      <c r="AG37" s="1162"/>
      <c r="AH37" s="1162"/>
      <c r="AI37" s="1735"/>
      <c r="AJ37" s="1705"/>
      <c r="AK37" s="1725"/>
      <c r="AL37" s="1725"/>
      <c r="AM37" s="1745"/>
      <c r="AN37" s="1162"/>
      <c r="AO37" s="1162"/>
      <c r="AP37" s="1162"/>
      <c r="AQ37" s="1162"/>
      <c r="AR37" s="1162"/>
      <c r="AS37" s="1162"/>
      <c r="AT37" s="1162"/>
      <c r="AU37" s="1162"/>
      <c r="AV37" s="1162"/>
      <c r="AW37" s="1162"/>
      <c r="AX37" s="1050"/>
      <c r="AY37" s="1050"/>
      <c r="AZ37" s="1050"/>
      <c r="BA37" s="1050"/>
      <c r="BB37" s="1050"/>
      <c r="BC37" s="1050"/>
      <c r="BD37" s="1050"/>
      <c r="BE37" s="1050"/>
      <c r="BF37" s="1755"/>
      <c r="BG37" s="1726"/>
      <c r="BH37" s="1726"/>
      <c r="BI37" s="1726"/>
      <c r="BJ37" s="1727"/>
      <c r="BK37" s="1155"/>
    </row>
    <row r="38" spans="1:63" x14ac:dyDescent="0.25">
      <c r="A38" s="2307"/>
      <c r="B38" s="1170"/>
      <c r="C38" s="1045" t="s">
        <v>34</v>
      </c>
      <c r="D38" s="1094" t="s">
        <v>1798</v>
      </c>
      <c r="E38" s="1094"/>
      <c r="F38" s="1106">
        <v>60</v>
      </c>
      <c r="G38" s="1774"/>
      <c r="H38" s="1161" t="s">
        <v>913</v>
      </c>
      <c r="I38" s="1162" t="s">
        <v>99</v>
      </c>
      <c r="J38" s="1163"/>
      <c r="K38" s="1163"/>
      <c r="L38" s="1163"/>
      <c r="M38" s="1163"/>
      <c r="N38" s="1163"/>
      <c r="O38" s="1163"/>
      <c r="P38" s="1163"/>
      <c r="Q38" s="1163"/>
      <c r="R38" s="1163"/>
      <c r="S38" s="1163"/>
      <c r="T38" s="1163"/>
      <c r="U38" s="1163"/>
      <c r="V38" s="1163"/>
      <c r="W38" s="1163"/>
      <c r="X38" s="1163"/>
      <c r="Y38" s="1163"/>
      <c r="Z38" s="1162"/>
      <c r="AA38" s="1162"/>
      <c r="AB38" s="1164"/>
      <c r="AC38" s="1164"/>
      <c r="AD38" s="1164"/>
      <c r="AE38" s="1162">
        <v>20</v>
      </c>
      <c r="AF38" s="1162">
        <v>20</v>
      </c>
      <c r="AG38" s="1162">
        <v>20</v>
      </c>
      <c r="AH38" s="1162"/>
      <c r="AI38" s="1735"/>
      <c r="AJ38" s="1705"/>
      <c r="AK38" s="1725"/>
      <c r="AL38" s="1725"/>
      <c r="AM38" s="1745"/>
      <c r="AN38" s="1162"/>
      <c r="AO38" s="1162"/>
      <c r="AP38" s="1162"/>
      <c r="AQ38" s="1162"/>
      <c r="AR38" s="1162"/>
      <c r="AS38" s="1162"/>
      <c r="AT38" s="1162"/>
      <c r="AU38" s="1162"/>
      <c r="AV38" s="1162"/>
      <c r="AW38" s="1162"/>
      <c r="AX38" s="1050"/>
      <c r="AY38" s="1050"/>
      <c r="AZ38" s="1050"/>
      <c r="BA38" s="1050"/>
      <c r="BB38" s="1050"/>
      <c r="BC38" s="1050"/>
      <c r="BD38" s="1050"/>
      <c r="BE38" s="1050"/>
      <c r="BF38" s="1755"/>
      <c r="BG38" s="1726"/>
      <c r="BH38" s="1726"/>
      <c r="BI38" s="1726"/>
      <c r="BJ38" s="1727"/>
      <c r="BK38" s="1155"/>
    </row>
    <row r="39" spans="1:63" x14ac:dyDescent="0.25">
      <c r="A39" s="2307"/>
      <c r="B39" s="1170"/>
      <c r="C39" s="1045" t="s">
        <v>112</v>
      </c>
      <c r="D39" s="1094" t="s">
        <v>1799</v>
      </c>
      <c r="E39" s="1094"/>
      <c r="F39" s="1046">
        <v>90</v>
      </c>
      <c r="G39" s="1769"/>
      <c r="H39" s="1161" t="s">
        <v>333</v>
      </c>
      <c r="I39" s="1162" t="s">
        <v>2101</v>
      </c>
      <c r="J39" s="1163"/>
      <c r="K39" s="1163"/>
      <c r="L39" s="1163"/>
      <c r="M39" s="1163"/>
      <c r="N39" s="1163"/>
      <c r="O39" s="1163"/>
      <c r="P39" s="1163">
        <v>24</v>
      </c>
      <c r="Q39" s="1163">
        <v>24</v>
      </c>
      <c r="R39" s="1163">
        <v>24</v>
      </c>
      <c r="S39" s="1163">
        <v>24</v>
      </c>
      <c r="T39" s="1163">
        <v>18</v>
      </c>
      <c r="U39" s="1163"/>
      <c r="V39" s="1163"/>
      <c r="W39" s="1163"/>
      <c r="X39" s="1163"/>
      <c r="Y39" s="1163"/>
      <c r="Z39" s="1162"/>
      <c r="AA39" s="1162"/>
      <c r="AB39" s="1164"/>
      <c r="AC39" s="1164"/>
      <c r="AD39" s="1164"/>
      <c r="AE39" s="1162"/>
      <c r="AF39" s="1162"/>
      <c r="AG39" s="1162"/>
      <c r="AH39" s="1162"/>
      <c r="AI39" s="1735"/>
      <c r="AJ39" s="1705"/>
      <c r="AK39" s="1725"/>
      <c r="AL39" s="1725"/>
      <c r="AM39" s="1745"/>
      <c r="AN39" s="1162"/>
      <c r="AO39" s="1162"/>
      <c r="AP39" s="1162"/>
      <c r="AQ39" s="1162"/>
      <c r="AR39" s="1162"/>
      <c r="AS39" s="1162"/>
      <c r="AT39" s="1162"/>
      <c r="AU39" s="1162"/>
      <c r="AV39" s="1162"/>
      <c r="AW39" s="1162"/>
      <c r="AX39" s="1050"/>
      <c r="AY39" s="1050"/>
      <c r="AZ39" s="1050"/>
      <c r="BA39" s="1050"/>
      <c r="BB39" s="1050"/>
      <c r="BC39" s="1050"/>
      <c r="BD39" s="1050"/>
      <c r="BE39" s="1050"/>
      <c r="BF39" s="1755"/>
      <c r="BG39" s="1726"/>
      <c r="BH39" s="1726"/>
      <c r="BI39" s="1726"/>
      <c r="BJ39" s="1727"/>
      <c r="BK39" s="1155"/>
    </row>
    <row r="40" spans="1:63" x14ac:dyDescent="0.25">
      <c r="A40" s="2307"/>
      <c r="B40" s="1162"/>
      <c r="C40" s="1045" t="s">
        <v>66</v>
      </c>
      <c r="D40" s="1094" t="s">
        <v>960</v>
      </c>
      <c r="E40" s="1094"/>
      <c r="F40" s="1046">
        <v>90</v>
      </c>
      <c r="G40" s="1769"/>
      <c r="H40" s="1161" t="s">
        <v>306</v>
      </c>
      <c r="I40" s="1162" t="s">
        <v>109</v>
      </c>
      <c r="J40" s="1162"/>
      <c r="K40" s="1162">
        <v>24</v>
      </c>
      <c r="L40" s="1162">
        <v>24</v>
      </c>
      <c r="M40" s="1162">
        <v>24</v>
      </c>
      <c r="N40" s="1162">
        <v>18</v>
      </c>
      <c r="O40" s="1162"/>
      <c r="P40" s="1162"/>
      <c r="Q40" s="1162"/>
      <c r="R40" s="1162"/>
      <c r="S40" s="1162"/>
      <c r="T40" s="1162"/>
      <c r="U40" s="1162"/>
      <c r="V40" s="1162"/>
      <c r="W40" s="1162"/>
      <c r="X40" s="1162"/>
      <c r="Y40" s="1162"/>
      <c r="Z40" s="1162"/>
      <c r="AA40" s="1162"/>
      <c r="AB40" s="1164"/>
      <c r="AC40" s="1164"/>
      <c r="AD40" s="1164"/>
      <c r="AE40" s="1162"/>
      <c r="AF40" s="1162"/>
      <c r="AG40" s="1162"/>
      <c r="AH40" s="1162"/>
      <c r="AI40" s="1735"/>
      <c r="AJ40" s="1705"/>
      <c r="AK40" s="1725"/>
      <c r="AL40" s="1725"/>
      <c r="AM40" s="1745"/>
      <c r="AN40" s="1162"/>
      <c r="AO40" s="1162"/>
      <c r="AP40" s="1162"/>
      <c r="AQ40" s="1162"/>
      <c r="AR40" s="1162"/>
      <c r="AS40" s="1162"/>
      <c r="AT40" s="1162"/>
      <c r="AU40" s="1162"/>
      <c r="AV40" s="1162"/>
      <c r="AW40" s="1162"/>
      <c r="AX40" s="1162"/>
      <c r="AY40" s="1162"/>
      <c r="AZ40" s="1162"/>
      <c r="BA40" s="1162"/>
      <c r="BB40" s="1162"/>
      <c r="BC40" s="1162"/>
      <c r="BD40" s="1162"/>
      <c r="BE40" s="1162"/>
      <c r="BF40" s="1755"/>
      <c r="BG40" s="1726"/>
      <c r="BH40" s="1726"/>
      <c r="BI40" s="1726"/>
      <c r="BJ40" s="1727"/>
      <c r="BK40" s="1155">
        <f t="shared" si="0"/>
        <v>90</v>
      </c>
    </row>
    <row r="41" spans="1:63" x14ac:dyDescent="0.25">
      <c r="A41" s="2307"/>
      <c r="B41" s="1162"/>
      <c r="C41" s="1056" t="s">
        <v>40</v>
      </c>
      <c r="D41" s="1096" t="s">
        <v>918</v>
      </c>
      <c r="E41" s="1096"/>
      <c r="F41" s="1086">
        <v>60</v>
      </c>
      <c r="G41" s="1770"/>
      <c r="H41" s="1161" t="s">
        <v>324</v>
      </c>
      <c r="I41" s="1162" t="s">
        <v>84</v>
      </c>
      <c r="J41" s="1162"/>
      <c r="K41" s="1162"/>
      <c r="L41" s="1162"/>
      <c r="M41" s="1162"/>
      <c r="N41" s="1162"/>
      <c r="O41" s="1162"/>
      <c r="P41" s="1162"/>
      <c r="Q41" s="1162"/>
      <c r="R41" s="1162"/>
      <c r="S41" s="1162"/>
      <c r="T41" s="1162"/>
      <c r="U41" s="1162"/>
      <c r="V41" s="1162"/>
      <c r="W41" s="1162"/>
      <c r="X41" s="1162"/>
      <c r="Y41" s="1162"/>
      <c r="Z41" s="1162"/>
      <c r="AA41" s="1162"/>
      <c r="AB41" s="1164">
        <v>20</v>
      </c>
      <c r="AC41" s="1164">
        <v>20</v>
      </c>
      <c r="AD41" s="1164">
        <v>20</v>
      </c>
      <c r="AE41" s="1162"/>
      <c r="AF41" s="1162"/>
      <c r="AG41" s="1162"/>
      <c r="AH41" s="1162"/>
      <c r="AI41" s="1735"/>
      <c r="AJ41" s="1705"/>
      <c r="AK41" s="1725"/>
      <c r="AL41" s="1725"/>
      <c r="AM41" s="1745"/>
      <c r="AN41" s="1050"/>
      <c r="AO41" s="1050"/>
      <c r="AP41" s="1050"/>
      <c r="AQ41" s="1050"/>
      <c r="AR41" s="1050"/>
      <c r="AS41" s="1050"/>
      <c r="AT41" s="1162"/>
      <c r="AU41" s="1162"/>
      <c r="AV41" s="1162"/>
      <c r="AW41" s="1162"/>
      <c r="AX41" s="1162"/>
      <c r="AY41" s="1162"/>
      <c r="AZ41" s="1162"/>
      <c r="BA41" s="1162"/>
      <c r="BB41" s="1162"/>
      <c r="BC41" s="1162"/>
      <c r="BD41" s="1162"/>
      <c r="BE41" s="1162"/>
      <c r="BF41" s="1755"/>
      <c r="BG41" s="1726"/>
      <c r="BH41" s="1726"/>
      <c r="BI41" s="1726"/>
      <c r="BJ41" s="1727"/>
      <c r="BK41" s="1155">
        <f t="shared" si="0"/>
        <v>60</v>
      </c>
    </row>
    <row r="42" spans="1:63" x14ac:dyDescent="0.25">
      <c r="A42" s="2307"/>
      <c r="B42" s="1162"/>
      <c r="C42" s="1046" t="s">
        <v>43</v>
      </c>
      <c r="D42" s="1074" t="s">
        <v>989</v>
      </c>
      <c r="E42" s="1074"/>
      <c r="F42" s="1046">
        <v>60</v>
      </c>
      <c r="G42" s="1769"/>
      <c r="H42" s="1161" t="s">
        <v>913</v>
      </c>
      <c r="I42" s="1162" t="s">
        <v>99</v>
      </c>
      <c r="J42" s="1163"/>
      <c r="K42" s="1163"/>
      <c r="L42" s="1163"/>
      <c r="M42" s="1163"/>
      <c r="N42" s="1163"/>
      <c r="O42" s="1163"/>
      <c r="P42" s="1163"/>
      <c r="Q42" s="1163"/>
      <c r="R42" s="1163"/>
      <c r="S42" s="1163"/>
      <c r="T42" s="1163"/>
      <c r="U42" s="1163"/>
      <c r="V42" s="1163"/>
      <c r="W42" s="1163"/>
      <c r="X42" s="1162"/>
      <c r="Y42" s="1162"/>
      <c r="Z42" s="1162"/>
      <c r="AA42" s="1162"/>
      <c r="AB42" s="1164"/>
      <c r="AC42" s="1164"/>
      <c r="AD42" s="1164"/>
      <c r="AE42" s="1162"/>
      <c r="AF42" s="1162"/>
      <c r="AG42" s="1162"/>
      <c r="AH42" s="1162">
        <v>20</v>
      </c>
      <c r="AI42" s="1735">
        <v>20</v>
      </c>
      <c r="AJ42" s="1705"/>
      <c r="AK42" s="1725"/>
      <c r="AL42" s="1725"/>
      <c r="AM42" s="1745">
        <v>20</v>
      </c>
      <c r="AN42" s="1162"/>
      <c r="AO42" s="1162"/>
      <c r="AP42" s="1162"/>
      <c r="AQ42" s="1162"/>
      <c r="AR42" s="1162"/>
      <c r="AS42" s="1050"/>
      <c r="AT42" s="1050"/>
      <c r="AU42" s="1050"/>
      <c r="AV42" s="1050"/>
      <c r="AW42" s="1050"/>
      <c r="AX42" s="1050"/>
      <c r="AY42" s="1162"/>
      <c r="AZ42" s="1162"/>
      <c r="BA42" s="1162"/>
      <c r="BB42" s="1162"/>
      <c r="BC42" s="1162"/>
      <c r="BD42" s="1162"/>
      <c r="BE42" s="1162"/>
      <c r="BF42" s="1755"/>
      <c r="BG42" s="1726"/>
      <c r="BH42" s="1726"/>
      <c r="BI42" s="1726"/>
      <c r="BJ42" s="1727"/>
      <c r="BK42" s="1155">
        <f t="shared" si="0"/>
        <v>60</v>
      </c>
    </row>
    <row r="43" spans="1:63" x14ac:dyDescent="0.25">
      <c r="A43" s="2307"/>
      <c r="B43" s="1162"/>
      <c r="C43" s="1046" t="s">
        <v>45</v>
      </c>
      <c r="D43" s="1074" t="s">
        <v>914</v>
      </c>
      <c r="E43" s="1074"/>
      <c r="F43" s="1046">
        <v>30</v>
      </c>
      <c r="G43" s="1769"/>
      <c r="H43" s="1161" t="s">
        <v>985</v>
      </c>
      <c r="I43" s="1162"/>
      <c r="J43" s="1163"/>
      <c r="K43" s="1163"/>
      <c r="L43" s="1163"/>
      <c r="M43" s="1163"/>
      <c r="N43" s="1163"/>
      <c r="O43" s="1163"/>
      <c r="P43" s="1163"/>
      <c r="Q43" s="1163"/>
      <c r="R43" s="1163"/>
      <c r="S43" s="1163"/>
      <c r="T43" s="1163"/>
      <c r="U43" s="1163"/>
      <c r="V43" s="1163"/>
      <c r="W43" s="1163"/>
      <c r="X43" s="1162"/>
      <c r="Y43" s="1162"/>
      <c r="Z43" s="1162"/>
      <c r="AA43" s="1162"/>
      <c r="AB43" s="1164"/>
      <c r="AC43" s="1164"/>
      <c r="AD43" s="1164"/>
      <c r="AE43" s="1162"/>
      <c r="AF43" s="1162"/>
      <c r="AG43" s="1162"/>
      <c r="AH43" s="1162"/>
      <c r="AI43" s="1735"/>
      <c r="AJ43" s="1705"/>
      <c r="AK43" s="1725"/>
      <c r="AL43" s="1725"/>
      <c r="AM43" s="1745"/>
      <c r="AN43" s="1162">
        <v>30</v>
      </c>
      <c r="AO43" s="1162"/>
      <c r="AP43" s="1162"/>
      <c r="AQ43" s="1162"/>
      <c r="AR43" s="1162"/>
      <c r="AS43" s="1050"/>
      <c r="AT43" s="1050"/>
      <c r="AU43" s="1050"/>
      <c r="AV43" s="1050"/>
      <c r="AW43" s="1050"/>
      <c r="AX43" s="1050"/>
      <c r="AY43" s="1162"/>
      <c r="AZ43" s="1162"/>
      <c r="BA43" s="1162"/>
      <c r="BB43" s="1162"/>
      <c r="BC43" s="1162"/>
      <c r="BD43" s="1162"/>
      <c r="BE43" s="1162"/>
      <c r="BF43" s="1755"/>
      <c r="BG43" s="1726"/>
      <c r="BH43" s="1726"/>
      <c r="BI43" s="1726"/>
      <c r="BJ43" s="1727"/>
      <c r="BK43" s="1155"/>
    </row>
    <row r="44" spans="1:63" x14ac:dyDescent="0.25">
      <c r="A44" s="2307"/>
      <c r="B44" s="1162"/>
      <c r="C44" s="1046" t="s">
        <v>1922</v>
      </c>
      <c r="D44" s="1074" t="s">
        <v>1800</v>
      </c>
      <c r="E44" s="1074"/>
      <c r="F44" s="1046">
        <v>60</v>
      </c>
      <c r="G44" s="1769"/>
      <c r="H44" s="1161" t="s">
        <v>913</v>
      </c>
      <c r="I44" s="1162" t="s">
        <v>99</v>
      </c>
      <c r="J44" s="1163"/>
      <c r="K44" s="1163"/>
      <c r="L44" s="1163"/>
      <c r="M44" s="1163"/>
      <c r="N44" s="1162"/>
      <c r="O44" s="1162"/>
      <c r="P44" s="1162"/>
      <c r="Q44" s="1162"/>
      <c r="R44" s="1162"/>
      <c r="S44" s="1162"/>
      <c r="T44" s="1162"/>
      <c r="U44" s="1162"/>
      <c r="V44" s="1162"/>
      <c r="W44" s="1162"/>
      <c r="X44" s="1162"/>
      <c r="Y44" s="1162"/>
      <c r="Z44" s="1162"/>
      <c r="AA44" s="1162"/>
      <c r="AB44" s="1164"/>
      <c r="AC44" s="1164"/>
      <c r="AD44" s="1164"/>
      <c r="AE44" s="1162"/>
      <c r="AF44" s="1162"/>
      <c r="AG44" s="1162"/>
      <c r="AH44" s="1162"/>
      <c r="AI44" s="1735"/>
      <c r="AJ44" s="1705"/>
      <c r="AK44" s="1725"/>
      <c r="AL44" s="1725"/>
      <c r="AM44" s="1745"/>
      <c r="AN44" s="1162"/>
      <c r="AO44" s="1162">
        <v>20</v>
      </c>
      <c r="AP44" s="1162">
        <v>20</v>
      </c>
      <c r="AQ44" s="1162">
        <v>20</v>
      </c>
      <c r="AR44" s="1162"/>
      <c r="AS44" s="1162"/>
      <c r="AT44" s="1162"/>
      <c r="AU44" s="1162"/>
      <c r="AV44" s="1162"/>
      <c r="AW44" s="1162"/>
      <c r="AX44" s="1162"/>
      <c r="AY44" s="1162"/>
      <c r="AZ44" s="1162"/>
      <c r="BA44" s="1162"/>
      <c r="BB44" s="1162"/>
      <c r="BC44" s="1162"/>
      <c r="BD44" s="1162"/>
      <c r="BE44" s="1162"/>
      <c r="BF44" s="1755"/>
      <c r="BG44" s="1726"/>
      <c r="BH44" s="1726"/>
      <c r="BI44" s="1726"/>
      <c r="BJ44" s="1727"/>
      <c r="BK44" s="1155">
        <f t="shared" si="0"/>
        <v>60</v>
      </c>
    </row>
    <row r="45" spans="1:63" x14ac:dyDescent="0.25">
      <c r="A45" s="2307"/>
      <c r="B45" s="1162"/>
      <c r="C45" s="1086" t="s">
        <v>193</v>
      </c>
      <c r="D45" s="1085" t="s">
        <v>10</v>
      </c>
      <c r="E45" s="1085"/>
      <c r="F45" s="1086">
        <v>450</v>
      </c>
      <c r="G45" s="1770"/>
      <c r="H45" s="1161"/>
      <c r="I45" s="1162"/>
      <c r="J45" s="1163"/>
      <c r="K45" s="1163"/>
      <c r="L45" s="1163"/>
      <c r="M45" s="1163"/>
      <c r="N45" s="1163"/>
      <c r="O45" s="1163"/>
      <c r="P45" s="1163"/>
      <c r="Q45" s="1163"/>
      <c r="R45" s="1163"/>
      <c r="S45" s="1162"/>
      <c r="T45" s="1162"/>
      <c r="U45" s="1162"/>
      <c r="V45" s="1162"/>
      <c r="W45" s="1162"/>
      <c r="X45" s="1162"/>
      <c r="Y45" s="1162"/>
      <c r="Z45" s="1162"/>
      <c r="AA45" s="1162"/>
      <c r="AB45" s="1164"/>
      <c r="AC45" s="1164"/>
      <c r="AD45" s="1164"/>
      <c r="AE45" s="1162"/>
      <c r="AF45" s="1162"/>
      <c r="AG45" s="1162"/>
      <c r="AH45" s="1162"/>
      <c r="AI45" s="1735"/>
      <c r="AJ45" s="1705"/>
      <c r="AK45" s="1725"/>
      <c r="AL45" s="1725"/>
      <c r="AM45" s="1745"/>
      <c r="AN45" s="1162"/>
      <c r="AO45" s="1162"/>
      <c r="AP45" s="1162"/>
      <c r="AQ45" s="1162"/>
      <c r="AR45" s="1162" t="s">
        <v>3</v>
      </c>
      <c r="AS45" s="1162" t="s">
        <v>3</v>
      </c>
      <c r="AT45" s="1162" t="s">
        <v>3</v>
      </c>
      <c r="AU45" s="1162" t="s">
        <v>3</v>
      </c>
      <c r="AV45" s="1162" t="s">
        <v>3</v>
      </c>
      <c r="AW45" s="1162" t="s">
        <v>3</v>
      </c>
      <c r="AX45" s="1162" t="s">
        <v>3</v>
      </c>
      <c r="AY45" s="1162" t="s">
        <v>3</v>
      </c>
      <c r="AZ45" s="1162" t="s">
        <v>3</v>
      </c>
      <c r="BA45" s="1162" t="s">
        <v>3</v>
      </c>
      <c r="BB45" s="1162" t="s">
        <v>3</v>
      </c>
      <c r="BC45" s="1162" t="s">
        <v>3</v>
      </c>
      <c r="BD45" s="1162"/>
      <c r="BE45" s="1162"/>
      <c r="BF45" s="1755"/>
      <c r="BG45" s="1726"/>
      <c r="BH45" s="1726"/>
      <c r="BI45" s="1726"/>
      <c r="BJ45" s="1727"/>
      <c r="BK45" s="1155">
        <f t="shared" si="0"/>
        <v>0</v>
      </c>
    </row>
    <row r="46" spans="1:63" s="1156" customFormat="1" x14ac:dyDescent="0.25">
      <c r="A46" s="1150"/>
      <c r="B46" s="1151" t="s">
        <v>2098</v>
      </c>
      <c r="C46" s="1168"/>
      <c r="D46" s="1168" t="s">
        <v>843</v>
      </c>
      <c r="E46" s="1760"/>
      <c r="F46" s="1175">
        <f t="shared" ref="F46:AI46" si="8">SUM(F34:F45)</f>
        <v>1125</v>
      </c>
      <c r="G46" s="1175"/>
      <c r="H46" s="1175">
        <f t="shared" si="8"/>
        <v>0</v>
      </c>
      <c r="I46" s="1175">
        <f t="shared" si="8"/>
        <v>0</v>
      </c>
      <c r="J46" s="1175">
        <f t="shared" si="8"/>
        <v>0</v>
      </c>
      <c r="K46" s="1175">
        <f t="shared" si="8"/>
        <v>24</v>
      </c>
      <c r="L46" s="1175">
        <f t="shared" si="8"/>
        <v>24</v>
      </c>
      <c r="M46" s="1175">
        <f t="shared" si="8"/>
        <v>24</v>
      </c>
      <c r="N46" s="1175">
        <f t="shared" si="8"/>
        <v>18</v>
      </c>
      <c r="O46" s="1175">
        <f t="shared" si="8"/>
        <v>30</v>
      </c>
      <c r="P46" s="1175">
        <f t="shared" si="8"/>
        <v>24</v>
      </c>
      <c r="Q46" s="1175">
        <f t="shared" si="8"/>
        <v>24</v>
      </c>
      <c r="R46" s="1175">
        <f t="shared" si="8"/>
        <v>24</v>
      </c>
      <c r="S46" s="1175">
        <f t="shared" si="8"/>
        <v>24</v>
      </c>
      <c r="T46" s="1175">
        <f t="shared" si="8"/>
        <v>18</v>
      </c>
      <c r="U46" s="1175">
        <f t="shared" si="8"/>
        <v>30</v>
      </c>
      <c r="V46" s="1175">
        <f t="shared" si="8"/>
        <v>30</v>
      </c>
      <c r="W46" s="1175">
        <f t="shared" si="8"/>
        <v>20</v>
      </c>
      <c r="X46" s="1175">
        <f t="shared" si="8"/>
        <v>25</v>
      </c>
      <c r="Y46" s="1175">
        <f t="shared" si="8"/>
        <v>30</v>
      </c>
      <c r="Z46" s="1175">
        <f t="shared" si="8"/>
        <v>30</v>
      </c>
      <c r="AA46" s="1175">
        <f t="shared" si="8"/>
        <v>30</v>
      </c>
      <c r="AB46" s="1175">
        <f t="shared" si="8"/>
        <v>20</v>
      </c>
      <c r="AC46" s="1175">
        <f t="shared" si="8"/>
        <v>20</v>
      </c>
      <c r="AD46" s="1175">
        <f t="shared" si="8"/>
        <v>20</v>
      </c>
      <c r="AE46" s="1175">
        <f t="shared" si="8"/>
        <v>20</v>
      </c>
      <c r="AF46" s="1175">
        <f t="shared" si="8"/>
        <v>20</v>
      </c>
      <c r="AG46" s="1175">
        <f t="shared" si="8"/>
        <v>20</v>
      </c>
      <c r="AH46" s="1175">
        <f t="shared" si="8"/>
        <v>20</v>
      </c>
      <c r="AI46" s="1737">
        <f t="shared" si="8"/>
        <v>20</v>
      </c>
      <c r="AJ46" s="1705"/>
      <c r="AK46" s="1725"/>
      <c r="AL46" s="1725"/>
      <c r="AM46" s="1747">
        <f>SUM(AM34:AM45)</f>
        <v>20</v>
      </c>
      <c r="AN46" s="1151"/>
      <c r="AO46" s="1151"/>
      <c r="AP46" s="1151"/>
      <c r="AQ46" s="1151"/>
      <c r="AR46" s="1151"/>
      <c r="AS46" s="1151"/>
      <c r="AT46" s="1151"/>
      <c r="AU46" s="1151"/>
      <c r="AV46" s="1151"/>
      <c r="AW46" s="1151"/>
      <c r="AX46" s="1151"/>
      <c r="AY46" s="1151"/>
      <c r="AZ46" s="1151"/>
      <c r="BA46" s="1151"/>
      <c r="BB46" s="1151"/>
      <c r="BC46" s="1151"/>
      <c r="BD46" s="1151"/>
      <c r="BE46" s="1162"/>
      <c r="BF46" s="1755"/>
      <c r="BG46" s="1726"/>
      <c r="BH46" s="1726"/>
      <c r="BI46" s="1726"/>
      <c r="BJ46" s="1727"/>
      <c r="BK46" s="1155">
        <f t="shared" si="0"/>
        <v>609</v>
      </c>
    </row>
    <row r="47" spans="1:63" x14ac:dyDescent="0.25">
      <c r="A47" s="2307">
        <v>9</v>
      </c>
      <c r="B47" s="1170" t="s">
        <v>1017</v>
      </c>
      <c r="C47" s="1183" t="s">
        <v>2</v>
      </c>
      <c r="D47" s="1177"/>
      <c r="E47" s="1177"/>
      <c r="F47" s="1186"/>
      <c r="G47" s="1775"/>
      <c r="H47" s="1161"/>
      <c r="I47" s="1162"/>
      <c r="J47" s="1163"/>
      <c r="K47" s="1163"/>
      <c r="L47" s="1163"/>
      <c r="M47" s="1163"/>
      <c r="N47" s="1163"/>
      <c r="O47" s="1163"/>
      <c r="P47" s="1163"/>
      <c r="Q47" s="1163"/>
      <c r="R47" s="1163"/>
      <c r="S47" s="1162"/>
      <c r="T47" s="1162"/>
      <c r="U47" s="1162"/>
      <c r="V47" s="1162"/>
      <c r="W47" s="1162"/>
      <c r="X47" s="1162"/>
      <c r="Y47" s="1162"/>
      <c r="Z47" s="1162"/>
      <c r="AA47" s="1162"/>
      <c r="AB47" s="1164"/>
      <c r="AC47" s="1164"/>
      <c r="AD47" s="1164"/>
      <c r="AE47" s="1162"/>
      <c r="AF47" s="1162"/>
      <c r="AG47" s="1162"/>
      <c r="AH47" s="1162"/>
      <c r="AI47" s="1735"/>
      <c r="AJ47" s="1705"/>
      <c r="AK47" s="1725"/>
      <c r="AL47" s="1725"/>
      <c r="AM47" s="1745"/>
      <c r="AN47" s="1162"/>
      <c r="AO47" s="1162"/>
      <c r="AP47" s="1162"/>
      <c r="AQ47" s="1162"/>
      <c r="AR47" s="1162"/>
      <c r="AS47" s="1162"/>
      <c r="AT47" s="1162"/>
      <c r="AU47" s="1162"/>
      <c r="AV47" s="1162"/>
      <c r="AW47" s="1162"/>
      <c r="AX47" s="1162"/>
      <c r="AY47" s="1162"/>
      <c r="AZ47" s="1162"/>
      <c r="BA47" s="1162"/>
      <c r="BB47" s="1162"/>
      <c r="BC47" s="1162"/>
      <c r="BD47" s="1162"/>
      <c r="BE47" s="1162"/>
      <c r="BF47" s="1755"/>
      <c r="BG47" s="1726"/>
      <c r="BH47" s="1726"/>
      <c r="BI47" s="1726"/>
      <c r="BJ47" s="1727"/>
      <c r="BK47" s="1155">
        <f t="shared" si="0"/>
        <v>0</v>
      </c>
    </row>
    <row r="48" spans="1:63" s="1156" customFormat="1" x14ac:dyDescent="0.25">
      <c r="A48" s="2307"/>
      <c r="B48" s="1151" t="s">
        <v>2083</v>
      </c>
      <c r="C48" s="1168"/>
      <c r="D48" s="1168" t="s">
        <v>843</v>
      </c>
      <c r="E48" s="1760"/>
      <c r="F48" s="1175">
        <f t="shared" ref="F48:AI48" si="9">SUM(F36:F47)</f>
        <v>2160</v>
      </c>
      <c r="G48" s="1175"/>
      <c r="H48" s="1175">
        <f t="shared" si="9"/>
        <v>0</v>
      </c>
      <c r="I48" s="1175">
        <f t="shared" si="9"/>
        <v>0</v>
      </c>
      <c r="J48" s="1175">
        <f t="shared" si="9"/>
        <v>0</v>
      </c>
      <c r="K48" s="1175">
        <f t="shared" si="9"/>
        <v>48</v>
      </c>
      <c r="L48" s="1175">
        <f t="shared" si="9"/>
        <v>48</v>
      </c>
      <c r="M48" s="1175">
        <f t="shared" si="9"/>
        <v>48</v>
      </c>
      <c r="N48" s="1175">
        <f t="shared" si="9"/>
        <v>36</v>
      </c>
      <c r="O48" s="1175">
        <f t="shared" si="9"/>
        <v>30</v>
      </c>
      <c r="P48" s="1175">
        <f t="shared" si="9"/>
        <v>48</v>
      </c>
      <c r="Q48" s="1175">
        <f t="shared" si="9"/>
        <v>48</v>
      </c>
      <c r="R48" s="1175">
        <f t="shared" si="9"/>
        <v>48</v>
      </c>
      <c r="S48" s="1175">
        <f t="shared" si="9"/>
        <v>48</v>
      </c>
      <c r="T48" s="1175">
        <f t="shared" si="9"/>
        <v>36</v>
      </c>
      <c r="U48" s="1175">
        <f t="shared" si="9"/>
        <v>30</v>
      </c>
      <c r="V48" s="1175">
        <f t="shared" si="9"/>
        <v>30</v>
      </c>
      <c r="W48" s="1175">
        <f t="shared" si="9"/>
        <v>40</v>
      </c>
      <c r="X48" s="1175">
        <f t="shared" si="9"/>
        <v>50</v>
      </c>
      <c r="Y48" s="1175">
        <f t="shared" si="9"/>
        <v>60</v>
      </c>
      <c r="Z48" s="1175">
        <f t="shared" si="9"/>
        <v>60</v>
      </c>
      <c r="AA48" s="1175">
        <f t="shared" si="9"/>
        <v>60</v>
      </c>
      <c r="AB48" s="1175">
        <f t="shared" si="9"/>
        <v>40</v>
      </c>
      <c r="AC48" s="1175">
        <f t="shared" si="9"/>
        <v>40</v>
      </c>
      <c r="AD48" s="1175">
        <f t="shared" si="9"/>
        <v>40</v>
      </c>
      <c r="AE48" s="1175">
        <f t="shared" si="9"/>
        <v>40</v>
      </c>
      <c r="AF48" s="1175">
        <f t="shared" si="9"/>
        <v>40</v>
      </c>
      <c r="AG48" s="1175">
        <f t="shared" si="9"/>
        <v>40</v>
      </c>
      <c r="AH48" s="1175">
        <f t="shared" si="9"/>
        <v>40</v>
      </c>
      <c r="AI48" s="1737">
        <f t="shared" si="9"/>
        <v>40</v>
      </c>
      <c r="AJ48" s="1705"/>
      <c r="AK48" s="1725"/>
      <c r="AL48" s="1725"/>
      <c r="AM48" s="1747">
        <f>SUM(AM36:AM47)</f>
        <v>40</v>
      </c>
      <c r="AN48" s="1151"/>
      <c r="AO48" s="1151"/>
      <c r="AP48" s="1151"/>
      <c r="AQ48" s="1151"/>
      <c r="AR48" s="1151"/>
      <c r="AS48" s="1151"/>
      <c r="AT48" s="1151"/>
      <c r="AU48" s="1151"/>
      <c r="AV48" s="1151"/>
      <c r="AW48" s="1151"/>
      <c r="AX48" s="1151"/>
      <c r="AY48" s="1151"/>
      <c r="AZ48" s="1151"/>
      <c r="BA48" s="1151"/>
      <c r="BB48" s="1151"/>
      <c r="BC48" s="1151"/>
      <c r="BD48" s="1151"/>
      <c r="BE48" s="1162"/>
      <c r="BF48" s="1755"/>
      <c r="BG48" s="1726"/>
      <c r="BH48" s="1726"/>
      <c r="BI48" s="1726"/>
      <c r="BJ48" s="1727"/>
      <c r="BK48" s="1155">
        <f>SUM(J48:BJ48)</f>
        <v>1128</v>
      </c>
    </row>
    <row r="49" spans="1:63" x14ac:dyDescent="0.25">
      <c r="A49" s="2307">
        <v>10</v>
      </c>
      <c r="B49" s="1162" t="s">
        <v>1019</v>
      </c>
      <c r="C49" s="1183" t="s">
        <v>2</v>
      </c>
      <c r="D49" s="1187"/>
      <c r="E49" s="1187"/>
      <c r="F49" s="1183"/>
      <c r="G49" s="1776"/>
      <c r="H49" s="1161"/>
      <c r="I49" s="1162"/>
      <c r="J49" s="1162"/>
      <c r="K49" s="1162"/>
      <c r="L49" s="1162"/>
      <c r="M49" s="1162"/>
      <c r="N49" s="1162"/>
      <c r="O49" s="1162"/>
      <c r="P49" s="1162"/>
      <c r="Q49" s="1162"/>
      <c r="R49" s="1162"/>
      <c r="S49" s="1162"/>
      <c r="T49" s="1162"/>
      <c r="U49" s="1162"/>
      <c r="V49" s="1162"/>
      <c r="W49" s="1162"/>
      <c r="X49" s="1162"/>
      <c r="Y49" s="1162"/>
      <c r="Z49" s="1162"/>
      <c r="AA49" s="1162"/>
      <c r="AB49" s="1164"/>
      <c r="AC49" s="1164"/>
      <c r="AD49" s="1164"/>
      <c r="AE49" s="1162"/>
      <c r="AF49" s="1162"/>
      <c r="AG49" s="1162"/>
      <c r="AH49" s="1162"/>
      <c r="AI49" s="1735"/>
      <c r="AJ49" s="1705"/>
      <c r="AK49" s="1725"/>
      <c r="AL49" s="1725"/>
      <c r="AM49" s="1745"/>
      <c r="AN49" s="1162"/>
      <c r="AO49" s="1162"/>
      <c r="AP49" s="1162"/>
      <c r="AQ49" s="1162"/>
      <c r="AR49" s="1162"/>
      <c r="AS49" s="1162"/>
      <c r="AT49" s="1162"/>
      <c r="AU49" s="1162"/>
      <c r="AV49" s="1162"/>
      <c r="AW49" s="1162"/>
      <c r="AX49" s="1162"/>
      <c r="AY49" s="1162"/>
      <c r="AZ49" s="1162"/>
      <c r="BA49" s="1162"/>
      <c r="BB49" s="1162"/>
      <c r="BC49" s="1162"/>
      <c r="BD49" s="1162"/>
      <c r="BE49" s="1162"/>
      <c r="BF49" s="1755"/>
      <c r="BG49" s="1726"/>
      <c r="BH49" s="1726"/>
      <c r="BI49" s="1726"/>
      <c r="BJ49" s="1727"/>
      <c r="BK49" s="1155">
        <f t="shared" si="0"/>
        <v>0</v>
      </c>
    </row>
    <row r="50" spans="1:63" s="1156" customFormat="1" x14ac:dyDescent="0.25">
      <c r="A50" s="2307"/>
      <c r="B50" s="1151" t="s">
        <v>2083</v>
      </c>
      <c r="C50" s="1168"/>
      <c r="D50" s="1168" t="s">
        <v>843</v>
      </c>
      <c r="E50" s="1760"/>
      <c r="F50" s="1175">
        <f t="shared" ref="F50:AI50" si="10">SUM(F38:F49)</f>
        <v>4185</v>
      </c>
      <c r="G50" s="1175"/>
      <c r="H50" s="1175">
        <f t="shared" si="10"/>
        <v>0</v>
      </c>
      <c r="I50" s="1175">
        <f t="shared" si="10"/>
        <v>0</v>
      </c>
      <c r="J50" s="1175">
        <f t="shared" si="10"/>
        <v>0</v>
      </c>
      <c r="K50" s="1175">
        <f t="shared" si="10"/>
        <v>96</v>
      </c>
      <c r="L50" s="1175">
        <f t="shared" si="10"/>
        <v>96</v>
      </c>
      <c r="M50" s="1175">
        <f t="shared" si="10"/>
        <v>96</v>
      </c>
      <c r="N50" s="1175">
        <f t="shared" si="10"/>
        <v>72</v>
      </c>
      <c r="O50" s="1175">
        <f t="shared" si="10"/>
        <v>60</v>
      </c>
      <c r="P50" s="1175">
        <f t="shared" si="10"/>
        <v>96</v>
      </c>
      <c r="Q50" s="1175">
        <f t="shared" si="10"/>
        <v>96</v>
      </c>
      <c r="R50" s="1175">
        <f t="shared" si="10"/>
        <v>96</v>
      </c>
      <c r="S50" s="1175">
        <f t="shared" si="10"/>
        <v>96</v>
      </c>
      <c r="T50" s="1175">
        <f t="shared" si="10"/>
        <v>72</v>
      </c>
      <c r="U50" s="1175">
        <f t="shared" si="10"/>
        <v>60</v>
      </c>
      <c r="V50" s="1175">
        <f t="shared" si="10"/>
        <v>60</v>
      </c>
      <c r="W50" s="1175">
        <f t="shared" si="10"/>
        <v>60</v>
      </c>
      <c r="X50" s="1175">
        <f t="shared" si="10"/>
        <v>75</v>
      </c>
      <c r="Y50" s="1175">
        <f t="shared" si="10"/>
        <v>90</v>
      </c>
      <c r="Z50" s="1175">
        <f t="shared" si="10"/>
        <v>90</v>
      </c>
      <c r="AA50" s="1175">
        <f t="shared" si="10"/>
        <v>90</v>
      </c>
      <c r="AB50" s="1175">
        <f t="shared" si="10"/>
        <v>80</v>
      </c>
      <c r="AC50" s="1175">
        <f t="shared" si="10"/>
        <v>80</v>
      </c>
      <c r="AD50" s="1175">
        <f t="shared" si="10"/>
        <v>80</v>
      </c>
      <c r="AE50" s="1175">
        <f t="shared" si="10"/>
        <v>80</v>
      </c>
      <c r="AF50" s="1175">
        <f t="shared" si="10"/>
        <v>80</v>
      </c>
      <c r="AG50" s="1175">
        <f t="shared" si="10"/>
        <v>80</v>
      </c>
      <c r="AH50" s="1175">
        <f t="shared" si="10"/>
        <v>80</v>
      </c>
      <c r="AI50" s="1737">
        <f t="shared" si="10"/>
        <v>80</v>
      </c>
      <c r="AJ50" s="1705"/>
      <c r="AK50" s="1725"/>
      <c r="AL50" s="1725"/>
      <c r="AM50" s="1747">
        <f>SUM(AM38:AM49)</f>
        <v>80</v>
      </c>
      <c r="AN50" s="1151"/>
      <c r="AO50" s="1151"/>
      <c r="AP50" s="1151"/>
      <c r="AQ50" s="1151"/>
      <c r="AR50" s="1151"/>
      <c r="AS50" s="1151"/>
      <c r="AT50" s="1151"/>
      <c r="AU50" s="1151"/>
      <c r="AV50" s="1151"/>
      <c r="AW50" s="1151"/>
      <c r="AX50" s="1151"/>
      <c r="AY50" s="1151"/>
      <c r="AZ50" s="1151"/>
      <c r="BA50" s="1151"/>
      <c r="BB50" s="1151"/>
      <c r="BC50" s="1151"/>
      <c r="BD50" s="1151"/>
      <c r="BE50" s="1162"/>
      <c r="BF50" s="1755"/>
      <c r="BG50" s="1726"/>
      <c r="BH50" s="1726"/>
      <c r="BI50" s="1726"/>
      <c r="BJ50" s="1727"/>
      <c r="BK50" s="1155">
        <f t="shared" si="0"/>
        <v>2121</v>
      </c>
    </row>
    <row r="51" spans="1:63" x14ac:dyDescent="0.25">
      <c r="A51" s="2307">
        <v>11</v>
      </c>
      <c r="B51" s="1170" t="s">
        <v>2102</v>
      </c>
      <c r="C51" s="1188" t="s">
        <v>167</v>
      </c>
      <c r="D51" s="1188" t="s">
        <v>962</v>
      </c>
      <c r="E51" s="1188"/>
      <c r="F51" s="1055">
        <v>45</v>
      </c>
      <c r="G51" s="1771"/>
      <c r="H51" s="1161" t="s">
        <v>413</v>
      </c>
      <c r="I51" s="1162"/>
      <c r="J51" s="1162"/>
      <c r="K51" s="1162"/>
      <c r="L51" s="1162">
        <v>15</v>
      </c>
      <c r="M51" s="1162">
        <v>15</v>
      </c>
      <c r="N51" s="1162">
        <v>15</v>
      </c>
      <c r="O51" s="1162"/>
      <c r="P51" s="1162"/>
      <c r="Q51" s="1162"/>
      <c r="R51" s="1162"/>
      <c r="S51" s="1162"/>
      <c r="T51" s="1162"/>
      <c r="U51" s="1162"/>
      <c r="V51" s="1162"/>
      <c r="W51" s="1162"/>
      <c r="X51" s="1162"/>
      <c r="Y51" s="1162"/>
      <c r="Z51" s="1162"/>
      <c r="AA51" s="1162"/>
      <c r="AB51" s="1164"/>
      <c r="AC51" s="1164"/>
      <c r="AD51" s="1164"/>
      <c r="AE51" s="1162"/>
      <c r="AF51" s="1162"/>
      <c r="AG51" s="1162"/>
      <c r="AH51" s="1162"/>
      <c r="AI51" s="1735"/>
      <c r="AJ51" s="1705"/>
      <c r="AK51" s="1725"/>
      <c r="AL51" s="1725"/>
      <c r="AM51" s="1745"/>
      <c r="AN51" s="1162"/>
      <c r="AO51" s="1162"/>
      <c r="AP51" s="1162"/>
      <c r="AQ51" s="1189"/>
      <c r="AR51" s="1190"/>
      <c r="AS51" s="1191"/>
      <c r="AT51" s="1191"/>
      <c r="AU51" s="1191"/>
      <c r="AV51" s="1191"/>
      <c r="AW51" s="1191"/>
      <c r="AX51" s="1191"/>
      <c r="AY51" s="1050"/>
      <c r="AZ51" s="1050"/>
      <c r="BA51" s="1050"/>
      <c r="BB51" s="1050"/>
      <c r="BC51" s="1162"/>
      <c r="BD51" s="1162"/>
      <c r="BE51" s="1162"/>
      <c r="BF51" s="1755"/>
      <c r="BG51" s="1726"/>
      <c r="BH51" s="1726"/>
      <c r="BI51" s="1726"/>
      <c r="BJ51" s="1727"/>
      <c r="BK51" s="1155">
        <f t="shared" si="0"/>
        <v>45</v>
      </c>
    </row>
    <row r="52" spans="1:63" x14ac:dyDescent="0.25">
      <c r="A52" s="2307"/>
      <c r="B52" s="1162"/>
      <c r="C52" s="1045" t="s">
        <v>293</v>
      </c>
      <c r="D52" s="1045" t="s">
        <v>921</v>
      </c>
      <c r="E52" s="1045"/>
      <c r="F52" s="1055">
        <v>60</v>
      </c>
      <c r="G52" s="1771"/>
      <c r="H52" s="1161" t="s">
        <v>2056</v>
      </c>
      <c r="I52" s="1162"/>
      <c r="J52" s="1163"/>
      <c r="K52" s="1163"/>
      <c r="L52" s="1163"/>
      <c r="M52" s="1163"/>
      <c r="N52" s="1163"/>
      <c r="O52" s="1163"/>
      <c r="P52" s="1163"/>
      <c r="Q52" s="1163"/>
      <c r="R52" s="1163"/>
      <c r="S52" s="1162"/>
      <c r="T52" s="1162"/>
      <c r="U52" s="1162"/>
      <c r="V52" s="1162"/>
      <c r="W52" s="1162"/>
      <c r="X52" s="1162"/>
      <c r="Y52" s="1162"/>
      <c r="Z52" s="1162"/>
      <c r="AA52" s="1162"/>
      <c r="AB52" s="1164"/>
      <c r="AC52" s="1164"/>
      <c r="AD52" s="1164"/>
      <c r="AE52" s="1162"/>
      <c r="AF52" s="1162"/>
      <c r="AG52" s="1162"/>
      <c r="AH52" s="1162"/>
      <c r="AI52" s="1735"/>
      <c r="AJ52" s="1705"/>
      <c r="AK52" s="1725"/>
      <c r="AL52" s="1725"/>
      <c r="AM52" s="1745"/>
      <c r="AN52" s="1162"/>
      <c r="AO52" s="1162"/>
      <c r="AP52" s="1162"/>
      <c r="AQ52" s="1162"/>
      <c r="AR52" s="1162"/>
      <c r="AS52" s="1162"/>
      <c r="AT52" s="1162"/>
      <c r="AU52" s="1162"/>
      <c r="AV52" s="1162"/>
      <c r="AW52" s="1162"/>
      <c r="AX52" s="1162"/>
      <c r="AY52" s="1162"/>
      <c r="AZ52" s="1162"/>
      <c r="BA52" s="1162"/>
      <c r="BB52" s="1162"/>
      <c r="BC52" s="1162"/>
      <c r="BD52" s="1162"/>
      <c r="BE52" s="1162"/>
      <c r="BF52" s="1755"/>
      <c r="BG52" s="1726"/>
      <c r="BH52" s="1726"/>
      <c r="BI52" s="1726"/>
      <c r="BJ52" s="1727"/>
      <c r="BK52" s="1155">
        <f t="shared" si="0"/>
        <v>0</v>
      </c>
    </row>
    <row r="53" spans="1:63" ht="22.5" x14ac:dyDescent="0.25">
      <c r="A53" s="2307"/>
      <c r="B53" s="1162"/>
      <c r="C53" s="1172" t="s">
        <v>271</v>
      </c>
      <c r="D53" s="1172" t="s">
        <v>1005</v>
      </c>
      <c r="E53" s="1172"/>
      <c r="F53" s="1046">
        <v>150</v>
      </c>
      <c r="G53" s="1769"/>
      <c r="H53" s="1161" t="s">
        <v>330</v>
      </c>
      <c r="I53" s="1162" t="s">
        <v>31</v>
      </c>
      <c r="J53" s="1163"/>
      <c r="K53" s="1163">
        <v>20</v>
      </c>
      <c r="L53" s="1163">
        <v>10</v>
      </c>
      <c r="M53" s="1163">
        <v>20</v>
      </c>
      <c r="N53" s="1163">
        <v>20</v>
      </c>
      <c r="O53" s="1163">
        <v>20</v>
      </c>
      <c r="P53" s="1163">
        <v>20</v>
      </c>
      <c r="Q53" s="1163">
        <v>20</v>
      </c>
      <c r="R53" s="1163">
        <v>20</v>
      </c>
      <c r="S53" s="1163"/>
      <c r="T53" s="1163"/>
      <c r="U53" s="1163"/>
      <c r="V53" s="1163"/>
      <c r="W53" s="1163"/>
      <c r="X53" s="1163"/>
      <c r="Y53" s="1163"/>
      <c r="Z53" s="1162"/>
      <c r="AA53" s="1162"/>
      <c r="AB53" s="1164"/>
      <c r="AC53" s="1164"/>
      <c r="AD53" s="1164"/>
      <c r="AE53" s="1162"/>
      <c r="AF53" s="1162"/>
      <c r="AG53" s="1162"/>
      <c r="AH53" s="1162"/>
      <c r="AI53" s="1735"/>
      <c r="AJ53" s="1705"/>
      <c r="AK53" s="1725"/>
      <c r="AL53" s="1725"/>
      <c r="AM53" s="1745"/>
      <c r="AN53" s="1162"/>
      <c r="AO53" s="1162"/>
      <c r="AP53" s="1162"/>
      <c r="AQ53" s="1162"/>
      <c r="AR53" s="1162"/>
      <c r="AS53" s="1050"/>
      <c r="AT53" s="1050"/>
      <c r="AU53" s="1050"/>
      <c r="AV53" s="1162"/>
      <c r="AW53" s="1162"/>
      <c r="AX53" s="1162"/>
      <c r="AY53" s="1162"/>
      <c r="AZ53" s="1162"/>
      <c r="BA53" s="1162"/>
      <c r="BB53" s="1162"/>
      <c r="BC53" s="1050"/>
      <c r="BD53" s="1050"/>
      <c r="BE53" s="1050"/>
      <c r="BF53" s="1050"/>
      <c r="BG53" s="1726"/>
      <c r="BH53" s="1726"/>
      <c r="BI53" s="1726"/>
      <c r="BJ53" s="1727"/>
      <c r="BK53" s="1155">
        <f t="shared" si="0"/>
        <v>150</v>
      </c>
    </row>
    <row r="54" spans="1:63" x14ac:dyDescent="0.25">
      <c r="A54" s="2307"/>
      <c r="B54" s="1162"/>
      <c r="C54" s="1192" t="s">
        <v>284</v>
      </c>
      <c r="D54" s="1192" t="s">
        <v>1006</v>
      </c>
      <c r="E54" s="1192"/>
      <c r="F54" s="1086">
        <v>150</v>
      </c>
      <c r="G54" s="1770"/>
      <c r="H54" s="1161" t="s">
        <v>316</v>
      </c>
      <c r="I54" s="1162" t="s">
        <v>111</v>
      </c>
      <c r="J54" s="1163"/>
      <c r="K54" s="1163"/>
      <c r="L54" s="1163"/>
      <c r="M54" s="1163"/>
      <c r="N54" s="1163"/>
      <c r="O54" s="1163"/>
      <c r="P54" s="1163"/>
      <c r="Q54" s="1163"/>
      <c r="R54" s="1163"/>
      <c r="S54" s="1163">
        <v>16</v>
      </c>
      <c r="T54" s="1163">
        <v>16</v>
      </c>
      <c r="U54" s="1163">
        <v>16</v>
      </c>
      <c r="V54" s="1163">
        <v>16</v>
      </c>
      <c r="W54" s="1163">
        <v>16</v>
      </c>
      <c r="X54" s="1163">
        <v>16</v>
      </c>
      <c r="Y54" s="1163">
        <v>16</v>
      </c>
      <c r="Z54" s="1163">
        <v>16</v>
      </c>
      <c r="AA54" s="1163">
        <v>18</v>
      </c>
      <c r="AB54" s="1163"/>
      <c r="AC54" s="1163"/>
      <c r="AD54" s="1163"/>
      <c r="AE54" s="1162"/>
      <c r="AF54" s="1162"/>
      <c r="AG54" s="1162"/>
      <c r="AH54" s="1162"/>
      <c r="AI54" s="1735"/>
      <c r="AJ54" s="1705"/>
      <c r="AK54" s="1725"/>
      <c r="AL54" s="1725"/>
      <c r="AM54" s="1745"/>
      <c r="AN54" s="1162"/>
      <c r="AO54" s="1162"/>
      <c r="AP54" s="1162"/>
      <c r="AQ54" s="1162"/>
      <c r="AR54" s="1162"/>
      <c r="AS54" s="1162"/>
      <c r="AT54" s="1162"/>
      <c r="AU54" s="1162"/>
      <c r="AV54" s="1162"/>
      <c r="AW54" s="1162"/>
      <c r="AX54" s="1162"/>
      <c r="AY54" s="1162"/>
      <c r="AZ54" s="1162"/>
      <c r="BA54" s="1162"/>
      <c r="BB54" s="1162"/>
      <c r="BC54" s="1162"/>
      <c r="BD54" s="1162"/>
      <c r="BE54" s="1162"/>
      <c r="BF54" s="1755"/>
      <c r="BG54" s="1726"/>
      <c r="BH54" s="1726"/>
      <c r="BI54" s="1726"/>
      <c r="BJ54" s="1727"/>
      <c r="BK54" s="1155">
        <f t="shared" si="0"/>
        <v>146</v>
      </c>
    </row>
    <row r="55" spans="1:63" x14ac:dyDescent="0.25">
      <c r="A55" s="2307"/>
      <c r="B55" s="1162"/>
      <c r="C55" s="1046" t="s">
        <v>276</v>
      </c>
      <c r="D55" s="1045" t="s">
        <v>898</v>
      </c>
      <c r="E55" s="1045"/>
      <c r="F55" s="1046">
        <v>120</v>
      </c>
      <c r="G55" s="1769"/>
      <c r="H55" s="1161" t="s">
        <v>316</v>
      </c>
      <c r="I55" s="1162" t="s">
        <v>111</v>
      </c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3"/>
      <c r="V55" s="1162"/>
      <c r="W55" s="1162"/>
      <c r="X55" s="1162"/>
      <c r="Y55" s="1162"/>
      <c r="Z55" s="1162"/>
      <c r="AA55" s="1162"/>
      <c r="AB55" s="1164">
        <v>12</v>
      </c>
      <c r="AC55" s="1164">
        <v>12</v>
      </c>
      <c r="AD55" s="1164">
        <v>12</v>
      </c>
      <c r="AE55" s="1162">
        <v>12</v>
      </c>
      <c r="AF55" s="1162">
        <v>12</v>
      </c>
      <c r="AG55" s="1162">
        <v>12</v>
      </c>
      <c r="AH55" s="1162">
        <v>12</v>
      </c>
      <c r="AI55" s="1735">
        <v>12</v>
      </c>
      <c r="AJ55" s="1705"/>
      <c r="AK55" s="1725"/>
      <c r="AL55" s="1725"/>
      <c r="AM55" s="1745">
        <v>12</v>
      </c>
      <c r="AN55" s="1193">
        <v>12</v>
      </c>
      <c r="AO55" s="1193"/>
      <c r="AP55" s="1162"/>
      <c r="AQ55" s="1162"/>
      <c r="AR55" s="1162"/>
      <c r="AS55" s="1162"/>
      <c r="AT55" s="1162"/>
      <c r="AU55" s="1162"/>
      <c r="AV55" s="1162"/>
      <c r="AW55" s="1162"/>
      <c r="AX55" s="1162"/>
      <c r="AY55" s="1162"/>
      <c r="AZ55" s="1162"/>
      <c r="BA55" s="1162"/>
      <c r="BB55" s="1162"/>
      <c r="BC55" s="1162"/>
      <c r="BD55" s="1162"/>
      <c r="BE55" s="1162"/>
      <c r="BF55" s="1755"/>
      <c r="BG55" s="1726"/>
      <c r="BH55" s="1726"/>
      <c r="BI55" s="1726"/>
      <c r="BJ55" s="1727"/>
      <c r="BK55" s="1155">
        <f t="shared" si="0"/>
        <v>120</v>
      </c>
    </row>
    <row r="56" spans="1:63" x14ac:dyDescent="0.25">
      <c r="A56" s="2307"/>
      <c r="B56" s="1162"/>
      <c r="C56" s="1046" t="s">
        <v>278</v>
      </c>
      <c r="D56" s="1045" t="s">
        <v>1009</v>
      </c>
      <c r="E56" s="1045"/>
      <c r="F56" s="1046">
        <v>120</v>
      </c>
      <c r="G56" s="1769"/>
      <c r="H56" s="1161" t="s">
        <v>306</v>
      </c>
      <c r="I56" s="1162" t="s">
        <v>109</v>
      </c>
      <c r="J56" s="1163"/>
      <c r="K56" s="1163"/>
      <c r="L56" s="1163"/>
      <c r="M56" s="1163"/>
      <c r="N56" s="1163"/>
      <c r="O56" s="1163"/>
      <c r="P56" s="1163"/>
      <c r="Q56" s="1163"/>
      <c r="R56" s="1163"/>
      <c r="S56" s="1163"/>
      <c r="T56" s="1163"/>
      <c r="U56" s="1163"/>
      <c r="V56" s="1163"/>
      <c r="W56" s="1163"/>
      <c r="X56" s="1163"/>
      <c r="Y56" s="1163"/>
      <c r="Z56" s="1163"/>
      <c r="AA56" s="1163"/>
      <c r="AB56" s="1163"/>
      <c r="AC56" s="1163"/>
      <c r="AD56" s="1164"/>
      <c r="AE56" s="1162"/>
      <c r="AF56" s="1162"/>
      <c r="AG56" s="1162"/>
      <c r="AH56" s="1162"/>
      <c r="AI56" s="1735"/>
      <c r="AJ56" s="1705"/>
      <c r="AK56" s="1725"/>
      <c r="AL56" s="1725"/>
      <c r="AM56" s="1745"/>
      <c r="AN56" s="1162"/>
      <c r="AO56" s="1162">
        <v>12</v>
      </c>
      <c r="AP56" s="1178">
        <v>12</v>
      </c>
      <c r="AQ56" s="1178">
        <v>12</v>
      </c>
      <c r="AR56" s="1162">
        <v>12</v>
      </c>
      <c r="AS56" s="1162">
        <v>12</v>
      </c>
      <c r="AT56" s="1162">
        <v>12</v>
      </c>
      <c r="AU56" s="1162">
        <v>12</v>
      </c>
      <c r="AV56" s="1162">
        <v>12</v>
      </c>
      <c r="AW56" s="1162">
        <v>12</v>
      </c>
      <c r="AX56" s="1162">
        <v>12</v>
      </c>
      <c r="AY56" s="1162"/>
      <c r="AZ56" s="1162"/>
      <c r="BA56" s="1162"/>
      <c r="BB56" s="1162"/>
      <c r="BC56" s="1162"/>
      <c r="BD56" s="1162"/>
      <c r="BE56" s="1162"/>
      <c r="BF56" s="1755"/>
      <c r="BG56" s="1726"/>
      <c r="BH56" s="1726"/>
      <c r="BI56" s="1726"/>
      <c r="BJ56" s="1727"/>
      <c r="BK56" s="1155">
        <f t="shared" si="0"/>
        <v>120</v>
      </c>
    </row>
    <row r="57" spans="1:63" x14ac:dyDescent="0.25">
      <c r="A57" s="2307"/>
      <c r="B57" s="1162"/>
      <c r="C57" s="1046" t="s">
        <v>285</v>
      </c>
      <c r="D57" s="1045" t="s">
        <v>1007</v>
      </c>
      <c r="E57" s="1045"/>
      <c r="F57" s="1046">
        <v>60</v>
      </c>
      <c r="G57" s="1769"/>
      <c r="H57" s="1161" t="s">
        <v>306</v>
      </c>
      <c r="I57" s="1162" t="s">
        <v>109</v>
      </c>
      <c r="J57" s="1162"/>
      <c r="K57" s="1194"/>
      <c r="L57" s="1194"/>
      <c r="M57" s="1162"/>
      <c r="N57" s="1162"/>
      <c r="O57" s="1162"/>
      <c r="P57" s="1162"/>
      <c r="Q57" s="1162"/>
      <c r="R57" s="1162"/>
      <c r="S57" s="1162"/>
      <c r="T57" s="1162"/>
      <c r="U57" s="1162"/>
      <c r="V57" s="1162"/>
      <c r="W57" s="1162"/>
      <c r="X57" s="1162"/>
      <c r="Y57" s="1162"/>
      <c r="Z57" s="1162"/>
      <c r="AA57" s="1162"/>
      <c r="AB57" s="1164"/>
      <c r="AC57" s="1164"/>
      <c r="AD57" s="1164"/>
      <c r="AE57" s="1162"/>
      <c r="AF57" s="1162"/>
      <c r="AG57" s="1162"/>
      <c r="AH57" s="1162"/>
      <c r="AI57" s="1735"/>
      <c r="AJ57" s="1705"/>
      <c r="AK57" s="1725"/>
      <c r="AL57" s="1725"/>
      <c r="AM57" s="1745"/>
      <c r="AN57" s="1162"/>
      <c r="AO57" s="1162"/>
      <c r="AP57" s="1162"/>
      <c r="AQ57" s="1162"/>
      <c r="AR57" s="1162"/>
      <c r="AS57" s="1162"/>
      <c r="AT57" s="1162"/>
      <c r="AU57" s="1162"/>
      <c r="AV57" s="1162"/>
      <c r="AW57" s="1162"/>
      <c r="AX57" s="1162"/>
      <c r="AY57" s="1162">
        <v>20</v>
      </c>
      <c r="AZ57" s="1162">
        <v>20</v>
      </c>
      <c r="BA57" s="1162">
        <v>20</v>
      </c>
      <c r="BB57" s="1162"/>
      <c r="BC57" s="1162"/>
      <c r="BD57" s="1162"/>
      <c r="BE57" s="1162"/>
      <c r="BF57" s="1755"/>
      <c r="BG57" s="1726"/>
      <c r="BH57" s="1726"/>
      <c r="BI57" s="1726"/>
      <c r="BJ57" s="1727"/>
      <c r="BK57" s="1155">
        <f t="shared" si="0"/>
        <v>60</v>
      </c>
    </row>
    <row r="58" spans="1:63" x14ac:dyDescent="0.25">
      <c r="A58" s="2307"/>
      <c r="B58" s="1162"/>
      <c r="C58" s="1086" t="s">
        <v>1238</v>
      </c>
      <c r="D58" s="1195" t="s">
        <v>2019</v>
      </c>
      <c r="E58" s="1195"/>
      <c r="F58" s="1086">
        <v>60</v>
      </c>
      <c r="G58" s="1770"/>
      <c r="H58" s="1161" t="s">
        <v>306</v>
      </c>
      <c r="I58" s="1162" t="s">
        <v>109</v>
      </c>
      <c r="J58" s="1162"/>
      <c r="K58" s="1194"/>
      <c r="L58" s="1194"/>
      <c r="M58" s="1162"/>
      <c r="N58" s="1162"/>
      <c r="O58" s="1162"/>
      <c r="P58" s="1162"/>
      <c r="Q58" s="1162"/>
      <c r="R58" s="1162"/>
      <c r="S58" s="1162"/>
      <c r="T58" s="1162"/>
      <c r="U58" s="1162"/>
      <c r="V58" s="1162"/>
      <c r="W58" s="1162"/>
      <c r="X58" s="1162"/>
      <c r="Y58" s="1162"/>
      <c r="Z58" s="1162"/>
      <c r="AA58" s="1162"/>
      <c r="AB58" s="1164"/>
      <c r="AC58" s="1164"/>
      <c r="AD58" s="1164"/>
      <c r="AE58" s="1162"/>
      <c r="AF58" s="1162"/>
      <c r="AG58" s="1162"/>
      <c r="AH58" s="1162"/>
      <c r="AI58" s="1735"/>
      <c r="AJ58" s="1705"/>
      <c r="AK58" s="1725"/>
      <c r="AL58" s="1725"/>
      <c r="AM58" s="1745"/>
      <c r="AN58" s="1162"/>
      <c r="AO58" s="1162"/>
      <c r="AP58" s="1162"/>
      <c r="AQ58" s="1162"/>
      <c r="AR58" s="1162"/>
      <c r="AS58" s="1162"/>
      <c r="AT58" s="1162"/>
      <c r="AU58" s="1162"/>
      <c r="AV58" s="1162"/>
      <c r="AW58" s="1162"/>
      <c r="AX58" s="1162"/>
      <c r="AY58" s="1162"/>
      <c r="AZ58" s="1162"/>
      <c r="BA58" s="1162"/>
      <c r="BB58" s="1162">
        <v>15</v>
      </c>
      <c r="BC58" s="1162">
        <v>15</v>
      </c>
      <c r="BD58" s="1162">
        <v>15</v>
      </c>
      <c r="BE58" s="1162">
        <v>15</v>
      </c>
      <c r="BF58" s="1050"/>
      <c r="BG58" s="1705"/>
      <c r="BH58" s="1705"/>
      <c r="BI58" s="1705"/>
      <c r="BJ58" s="1705">
        <v>12</v>
      </c>
      <c r="BK58" s="1155"/>
    </row>
    <row r="59" spans="1:63" s="1200" customFormat="1" x14ac:dyDescent="0.25">
      <c r="A59" s="1196"/>
      <c r="B59" s="1151" t="s">
        <v>1760</v>
      </c>
      <c r="C59" s="1197"/>
      <c r="D59" s="1197" t="s">
        <v>843</v>
      </c>
      <c r="E59" s="1761"/>
      <c r="F59" s="1198">
        <f t="shared" ref="F59:AI59" si="11">SUM(F51:F58)</f>
        <v>765</v>
      </c>
      <c r="G59" s="1198"/>
      <c r="H59" s="1198">
        <f t="shared" si="11"/>
        <v>0</v>
      </c>
      <c r="I59" s="1198">
        <f t="shared" si="11"/>
        <v>0</v>
      </c>
      <c r="J59" s="1198">
        <f t="shared" si="11"/>
        <v>0</v>
      </c>
      <c r="K59" s="1198">
        <f t="shared" si="11"/>
        <v>20</v>
      </c>
      <c r="L59" s="1198">
        <f t="shared" si="11"/>
        <v>25</v>
      </c>
      <c r="M59" s="1198">
        <f t="shared" si="11"/>
        <v>35</v>
      </c>
      <c r="N59" s="1198">
        <f t="shared" si="11"/>
        <v>35</v>
      </c>
      <c r="O59" s="1198">
        <f t="shared" si="11"/>
        <v>20</v>
      </c>
      <c r="P59" s="1198">
        <f t="shared" si="11"/>
        <v>20</v>
      </c>
      <c r="Q59" s="1198">
        <f t="shared" si="11"/>
        <v>20</v>
      </c>
      <c r="R59" s="1198">
        <f t="shared" si="11"/>
        <v>20</v>
      </c>
      <c r="S59" s="1198">
        <f t="shared" si="11"/>
        <v>16</v>
      </c>
      <c r="T59" s="1198">
        <f t="shared" si="11"/>
        <v>16</v>
      </c>
      <c r="U59" s="1198">
        <f t="shared" si="11"/>
        <v>16</v>
      </c>
      <c r="V59" s="1198">
        <f t="shared" si="11"/>
        <v>16</v>
      </c>
      <c r="W59" s="1198">
        <f t="shared" si="11"/>
        <v>16</v>
      </c>
      <c r="X59" s="1198">
        <f t="shared" si="11"/>
        <v>16</v>
      </c>
      <c r="Y59" s="1198">
        <f t="shared" si="11"/>
        <v>16</v>
      </c>
      <c r="Z59" s="1198">
        <f t="shared" si="11"/>
        <v>16</v>
      </c>
      <c r="AA59" s="1198">
        <f t="shared" si="11"/>
        <v>18</v>
      </c>
      <c r="AB59" s="1198">
        <f t="shared" si="11"/>
        <v>12</v>
      </c>
      <c r="AC59" s="1198">
        <f t="shared" si="11"/>
        <v>12</v>
      </c>
      <c r="AD59" s="1198">
        <f t="shared" si="11"/>
        <v>12</v>
      </c>
      <c r="AE59" s="1198">
        <f t="shared" si="11"/>
        <v>12</v>
      </c>
      <c r="AF59" s="1198">
        <f t="shared" si="11"/>
        <v>12</v>
      </c>
      <c r="AG59" s="1198">
        <f t="shared" si="11"/>
        <v>12</v>
      </c>
      <c r="AH59" s="1198">
        <f t="shared" si="11"/>
        <v>12</v>
      </c>
      <c r="AI59" s="1738">
        <f t="shared" si="11"/>
        <v>12</v>
      </c>
      <c r="AJ59" s="1705"/>
      <c r="AK59" s="1725"/>
      <c r="AL59" s="1725"/>
      <c r="AM59" s="1748">
        <f>SUM(AM51:AM58)</f>
        <v>12</v>
      </c>
      <c r="AN59" s="1199"/>
      <c r="AO59" s="1199"/>
      <c r="AP59" s="1199"/>
      <c r="AQ59" s="1199"/>
      <c r="AR59" s="1199"/>
      <c r="AS59" s="1199"/>
      <c r="AT59" s="1199"/>
      <c r="AU59" s="1199"/>
      <c r="AV59" s="1199"/>
      <c r="AW59" s="1199"/>
      <c r="AX59" s="1199"/>
      <c r="AY59" s="1199"/>
      <c r="AZ59" s="1199"/>
      <c r="BA59" s="1199"/>
      <c r="BB59" s="1199"/>
      <c r="BC59" s="1199"/>
      <c r="BD59" s="1199"/>
      <c r="BE59" s="1162"/>
      <c r="BF59" s="1755"/>
      <c r="BG59" s="1726"/>
      <c r="BH59" s="1726"/>
      <c r="BI59" s="1726"/>
      <c r="BJ59" s="1727"/>
      <c r="BK59" s="1155">
        <f t="shared" si="0"/>
        <v>449</v>
      </c>
    </row>
    <row r="60" spans="1:63" x14ac:dyDescent="0.25">
      <c r="A60" s="2307">
        <v>12</v>
      </c>
      <c r="B60" s="1170" t="s">
        <v>2103</v>
      </c>
      <c r="C60" s="1045" t="s">
        <v>161</v>
      </c>
      <c r="D60" s="1080" t="s">
        <v>2104</v>
      </c>
      <c r="E60" s="1080"/>
      <c r="F60" s="1046">
        <v>45</v>
      </c>
      <c r="G60" s="1769"/>
      <c r="H60" s="1161" t="s">
        <v>306</v>
      </c>
      <c r="I60" s="1162" t="s">
        <v>109</v>
      </c>
      <c r="J60" s="1163">
        <v>25</v>
      </c>
      <c r="K60" s="1163">
        <v>20</v>
      </c>
      <c r="L60" s="1162"/>
      <c r="M60" s="1162"/>
      <c r="N60" s="1162"/>
      <c r="O60" s="1162"/>
      <c r="P60" s="1162"/>
      <c r="Q60" s="1162"/>
      <c r="R60" s="1162"/>
      <c r="S60" s="1162"/>
      <c r="T60" s="1162"/>
      <c r="U60" s="1162"/>
      <c r="V60" s="1162"/>
      <c r="W60" s="1162"/>
      <c r="X60" s="1162"/>
      <c r="Y60" s="1162"/>
      <c r="Z60" s="1162"/>
      <c r="AA60" s="1162"/>
      <c r="AB60" s="1164"/>
      <c r="AC60" s="1164"/>
      <c r="AD60" s="1164"/>
      <c r="AE60" s="1162"/>
      <c r="AF60" s="1162"/>
      <c r="AG60" s="1162"/>
      <c r="AH60" s="1162"/>
      <c r="AI60" s="1735"/>
      <c r="AJ60" s="1705"/>
      <c r="AK60" s="1725"/>
      <c r="AL60" s="1725"/>
      <c r="AM60" s="1745"/>
      <c r="AN60" s="1162"/>
      <c r="AO60" s="1162"/>
      <c r="AP60" s="1162"/>
      <c r="AQ60" s="1162"/>
      <c r="AR60" s="1162"/>
      <c r="AS60" s="1162"/>
      <c r="AT60" s="1162"/>
      <c r="AU60" s="1162"/>
      <c r="AV60" s="1162"/>
      <c r="AW60" s="1162"/>
      <c r="AX60" s="1162"/>
      <c r="AY60" s="1162"/>
      <c r="AZ60" s="1162"/>
      <c r="BA60" s="1162"/>
      <c r="BB60" s="1162"/>
      <c r="BC60" s="1162"/>
      <c r="BD60" s="1162"/>
      <c r="BE60" s="1162"/>
      <c r="BF60" s="1755"/>
      <c r="BG60" s="1726"/>
      <c r="BH60" s="1726"/>
      <c r="BI60" s="1726"/>
      <c r="BJ60" s="1727"/>
      <c r="BK60" s="1155">
        <f t="shared" si="0"/>
        <v>45</v>
      </c>
    </row>
    <row r="61" spans="1:63" x14ac:dyDescent="0.25">
      <c r="A61" s="2307"/>
      <c r="B61" s="1162"/>
      <c r="C61" s="1045" t="s">
        <v>163</v>
      </c>
      <c r="D61" s="1080" t="s">
        <v>59</v>
      </c>
      <c r="E61" s="1080"/>
      <c r="F61" s="1046">
        <v>30</v>
      </c>
      <c r="G61" s="1769"/>
      <c r="H61" s="1161" t="s">
        <v>413</v>
      </c>
      <c r="I61" s="1162"/>
      <c r="J61" s="1163"/>
      <c r="K61" s="1163"/>
      <c r="L61" s="1163"/>
      <c r="M61" s="1163"/>
      <c r="N61" s="1163"/>
      <c r="O61" s="1163"/>
      <c r="P61" s="1162"/>
      <c r="Q61" s="1162"/>
      <c r="R61" s="1162"/>
      <c r="S61" s="1162"/>
      <c r="T61" s="1162"/>
      <c r="U61" s="1162"/>
      <c r="V61" s="1162"/>
      <c r="W61" s="1162"/>
      <c r="X61" s="1162"/>
      <c r="Y61" s="1162"/>
      <c r="Z61" s="1162"/>
      <c r="AA61" s="1162"/>
      <c r="AB61" s="1164"/>
      <c r="AC61" s="1164"/>
      <c r="AD61" s="1164"/>
      <c r="AE61" s="1162"/>
      <c r="AF61" s="1162"/>
      <c r="AG61" s="1162"/>
      <c r="AH61" s="1162"/>
      <c r="AI61" s="1735"/>
      <c r="AJ61" s="1705"/>
      <c r="AK61" s="1725"/>
      <c r="AL61" s="1725"/>
      <c r="AM61" s="1745"/>
      <c r="AN61" s="1162"/>
      <c r="AO61" s="1162"/>
      <c r="AP61" s="1162"/>
      <c r="AQ61" s="1162"/>
      <c r="AR61" s="1162"/>
      <c r="AS61" s="1162"/>
      <c r="AT61" s="1162"/>
      <c r="AU61" s="1162"/>
      <c r="AV61" s="1162"/>
      <c r="AW61" s="1162"/>
      <c r="AX61" s="1162"/>
      <c r="AY61" s="1162"/>
      <c r="AZ61" s="1162"/>
      <c r="BA61" s="1162"/>
      <c r="BB61" s="1162"/>
      <c r="BC61" s="1162"/>
      <c r="BD61" s="1162"/>
      <c r="BE61" s="1162"/>
      <c r="BF61" s="1755"/>
      <c r="BG61" s="1726"/>
      <c r="BH61" s="1726"/>
      <c r="BI61" s="1726"/>
      <c r="BJ61" s="1727"/>
      <c r="BK61" s="1155">
        <f t="shared" si="0"/>
        <v>0</v>
      </c>
    </row>
    <row r="62" spans="1:63" x14ac:dyDescent="0.25">
      <c r="A62" s="2307"/>
      <c r="B62" s="1162"/>
      <c r="C62" s="1045" t="s">
        <v>172</v>
      </c>
      <c r="D62" s="1080" t="s">
        <v>934</v>
      </c>
      <c r="E62" s="1080"/>
      <c r="F62" s="1055">
        <v>60</v>
      </c>
      <c r="G62" s="1771"/>
      <c r="H62" s="1161" t="s">
        <v>365</v>
      </c>
      <c r="I62" s="1162" t="s">
        <v>364</v>
      </c>
      <c r="J62" s="1163"/>
      <c r="K62" s="1163"/>
      <c r="L62" s="1163"/>
      <c r="M62" s="1163"/>
      <c r="N62" s="1163"/>
      <c r="O62" s="1163"/>
      <c r="P62" s="1163"/>
      <c r="Q62" s="1163"/>
      <c r="R62" s="1163"/>
      <c r="S62" s="1163"/>
      <c r="T62" s="1163"/>
      <c r="U62" s="1163"/>
      <c r="V62" s="1163"/>
      <c r="W62" s="1162"/>
      <c r="X62" s="1162"/>
      <c r="Y62" s="1162"/>
      <c r="Z62" s="1162"/>
      <c r="AA62" s="1162"/>
      <c r="AB62" s="1164"/>
      <c r="AC62" s="1164"/>
      <c r="AD62" s="1164"/>
      <c r="AE62" s="1162"/>
      <c r="AF62" s="1162"/>
      <c r="AG62" s="1162"/>
      <c r="AH62" s="1162"/>
      <c r="AI62" s="1735"/>
      <c r="AJ62" s="1705"/>
      <c r="AK62" s="1725"/>
      <c r="AL62" s="1725"/>
      <c r="AM62" s="1745"/>
      <c r="AN62" s="1162"/>
      <c r="AO62" s="1162"/>
      <c r="AP62" s="1162"/>
      <c r="AQ62" s="1162"/>
      <c r="AR62" s="1162"/>
      <c r="AS62" s="1162"/>
      <c r="AT62" s="1162"/>
      <c r="AU62" s="1162"/>
      <c r="AV62" s="1162"/>
      <c r="AW62" s="1162"/>
      <c r="AX62" s="1162">
        <v>20</v>
      </c>
      <c r="AY62" s="1162">
        <v>20</v>
      </c>
      <c r="AZ62" s="1162">
        <v>20</v>
      </c>
      <c r="BA62" s="1162"/>
      <c r="BB62" s="1162"/>
      <c r="BC62" s="1162"/>
      <c r="BD62" s="1162"/>
      <c r="BE62" s="1162"/>
      <c r="BF62" s="1755"/>
      <c r="BG62" s="1726"/>
      <c r="BH62" s="1726"/>
      <c r="BI62" s="1726"/>
      <c r="BJ62" s="1727"/>
      <c r="BK62" s="1155">
        <f t="shared" si="0"/>
        <v>60</v>
      </c>
    </row>
    <row r="63" spans="1:63" x14ac:dyDescent="0.25">
      <c r="A63" s="2307"/>
      <c r="B63" s="1162"/>
      <c r="C63" s="1045" t="s">
        <v>284</v>
      </c>
      <c r="D63" s="1080" t="s">
        <v>1009</v>
      </c>
      <c r="E63" s="1080"/>
      <c r="F63" s="1046">
        <v>120</v>
      </c>
      <c r="G63" s="1769"/>
      <c r="H63" s="1161"/>
      <c r="I63" s="1162"/>
      <c r="J63" s="1162"/>
      <c r="K63" s="1162"/>
      <c r="L63" s="1162"/>
      <c r="M63" s="1162"/>
      <c r="N63" s="1162"/>
      <c r="O63" s="1162"/>
      <c r="P63" s="1162"/>
      <c r="Q63" s="1162"/>
      <c r="R63" s="1162"/>
      <c r="S63" s="1162"/>
      <c r="T63" s="1162"/>
      <c r="U63" s="1162"/>
      <c r="V63" s="1162"/>
      <c r="W63" s="1162"/>
      <c r="X63" s="1162"/>
      <c r="Y63" s="1162"/>
      <c r="Z63" s="1162"/>
      <c r="AA63" s="1162"/>
      <c r="AB63" s="1164"/>
      <c r="AC63" s="1164"/>
      <c r="AD63" s="1164"/>
      <c r="AE63" s="1162"/>
      <c r="AF63" s="1162"/>
      <c r="AG63" s="1162"/>
      <c r="AH63" s="1162"/>
      <c r="AI63" s="1735"/>
      <c r="AJ63" s="1705"/>
      <c r="AK63" s="1725"/>
      <c r="AL63" s="1725"/>
      <c r="AM63" s="1745"/>
      <c r="AN63" s="1162">
        <v>12</v>
      </c>
      <c r="AO63" s="1162">
        <v>12</v>
      </c>
      <c r="AP63" s="1050">
        <v>12</v>
      </c>
      <c r="AQ63" s="1050">
        <v>12</v>
      </c>
      <c r="AR63" s="1050">
        <v>12</v>
      </c>
      <c r="AS63" s="1050">
        <v>12</v>
      </c>
      <c r="AT63" s="1050">
        <v>12</v>
      </c>
      <c r="AU63" s="1050">
        <v>12</v>
      </c>
      <c r="AV63" s="1050">
        <v>12</v>
      </c>
      <c r="AW63" s="1050">
        <v>12</v>
      </c>
      <c r="AX63" s="1162"/>
      <c r="AY63" s="1162"/>
      <c r="AZ63" s="1162"/>
      <c r="BA63" s="1162"/>
      <c r="BB63" s="1162"/>
      <c r="BC63" s="1162"/>
      <c r="BD63" s="1162"/>
      <c r="BE63" s="1162"/>
      <c r="BF63" s="1755"/>
      <c r="BG63" s="1726"/>
      <c r="BH63" s="1726"/>
      <c r="BI63" s="1726"/>
      <c r="BJ63" s="1727"/>
      <c r="BK63" s="1155">
        <f t="shared" si="0"/>
        <v>120</v>
      </c>
    </row>
    <row r="64" spans="1:63" x14ac:dyDescent="0.25">
      <c r="A64" s="2307"/>
      <c r="B64" s="1162"/>
      <c r="C64" s="1045" t="s">
        <v>273</v>
      </c>
      <c r="D64" s="1080" t="s">
        <v>918</v>
      </c>
      <c r="E64" s="1080"/>
      <c r="F64" s="1046">
        <v>60</v>
      </c>
      <c r="G64" s="1769"/>
      <c r="H64" s="1161" t="s">
        <v>306</v>
      </c>
      <c r="I64" s="1162" t="s">
        <v>109</v>
      </c>
      <c r="J64" s="1162"/>
      <c r="K64" s="1162"/>
      <c r="L64" s="1162">
        <v>20</v>
      </c>
      <c r="M64" s="1162">
        <v>20</v>
      </c>
      <c r="N64" s="1162">
        <v>20</v>
      </c>
      <c r="O64" s="1162">
        <v>20</v>
      </c>
      <c r="P64" s="1162"/>
      <c r="Q64" s="1162"/>
      <c r="R64" s="1162"/>
      <c r="S64" s="1162"/>
      <c r="T64" s="1162"/>
      <c r="U64" s="1162"/>
      <c r="V64" s="1162"/>
      <c r="W64" s="1162"/>
      <c r="X64" s="1162"/>
      <c r="Y64" s="1162"/>
      <c r="Z64" s="1162"/>
      <c r="AA64" s="1162"/>
      <c r="AB64" s="1164"/>
      <c r="AC64" s="1164"/>
      <c r="AD64" s="1164"/>
      <c r="AE64" s="1162"/>
      <c r="AF64" s="1162"/>
      <c r="AG64" s="1162"/>
      <c r="AH64" s="1162"/>
      <c r="AI64" s="1735"/>
      <c r="AJ64" s="1705"/>
      <c r="AK64" s="1725"/>
      <c r="AL64" s="1725"/>
      <c r="AM64" s="1745"/>
      <c r="AN64" s="1162"/>
      <c r="AO64" s="1162"/>
      <c r="AP64" s="1162"/>
      <c r="AQ64" s="1162"/>
      <c r="AR64" s="1162"/>
      <c r="AS64" s="1162"/>
      <c r="AT64" s="1162"/>
      <c r="AU64" s="1162"/>
      <c r="AV64" s="1162"/>
      <c r="AW64" s="1162"/>
      <c r="AX64" s="1162"/>
      <c r="AY64" s="1162"/>
      <c r="AZ64" s="1162"/>
      <c r="BA64" s="1162"/>
      <c r="BB64" s="1162"/>
      <c r="BC64" s="1050"/>
      <c r="BD64" s="1050"/>
      <c r="BE64" s="1050"/>
      <c r="BF64" s="1050"/>
      <c r="BG64" s="1705"/>
      <c r="BH64" s="1705"/>
      <c r="BI64" s="1726"/>
      <c r="BJ64" s="1727"/>
      <c r="BK64" s="1155">
        <f t="shared" si="0"/>
        <v>80</v>
      </c>
    </row>
    <row r="65" spans="1:63" x14ac:dyDescent="0.25">
      <c r="A65" s="2307"/>
      <c r="B65" s="1162"/>
      <c r="C65" s="1107" t="s">
        <v>274</v>
      </c>
      <c r="D65" s="1201" t="s">
        <v>10</v>
      </c>
      <c r="E65" s="1201"/>
      <c r="F65" s="1109">
        <v>270</v>
      </c>
      <c r="G65" s="1769"/>
      <c r="H65" s="1161"/>
      <c r="I65" s="1162"/>
      <c r="J65" s="1163"/>
      <c r="K65" s="1163"/>
      <c r="L65" s="1163"/>
      <c r="M65" s="1163"/>
      <c r="N65" s="1163"/>
      <c r="O65" s="1163"/>
      <c r="P65" s="1163" t="s">
        <v>3</v>
      </c>
      <c r="Q65" s="1163" t="s">
        <v>3</v>
      </c>
      <c r="R65" s="1163" t="s">
        <v>3</v>
      </c>
      <c r="S65" s="1163" t="s">
        <v>3</v>
      </c>
      <c r="T65" s="1163" t="s">
        <v>3</v>
      </c>
      <c r="U65" s="1163" t="s">
        <v>3</v>
      </c>
      <c r="V65" s="1163" t="s">
        <v>3</v>
      </c>
      <c r="W65" s="1163" t="s">
        <v>3</v>
      </c>
      <c r="X65" s="1163" t="s">
        <v>3</v>
      </c>
      <c r="Y65" s="1163" t="s">
        <v>3</v>
      </c>
      <c r="Z65" s="1163" t="s">
        <v>3</v>
      </c>
      <c r="AA65" s="1163" t="s">
        <v>3</v>
      </c>
      <c r="AB65" s="1163" t="s">
        <v>3</v>
      </c>
      <c r="AC65" s="1163" t="s">
        <v>3</v>
      </c>
      <c r="AD65" s="1164" t="s">
        <v>3</v>
      </c>
      <c r="AE65" s="1162" t="s">
        <v>3</v>
      </c>
      <c r="AF65" s="1162" t="s">
        <v>3</v>
      </c>
      <c r="AG65" s="1162" t="s">
        <v>3</v>
      </c>
      <c r="AH65" s="1162" t="s">
        <v>3</v>
      </c>
      <c r="AI65" s="1735" t="s">
        <v>3</v>
      </c>
      <c r="AJ65" s="1705"/>
      <c r="AK65" s="1725"/>
      <c r="AL65" s="1725"/>
      <c r="AM65" s="1745" t="s">
        <v>3</v>
      </c>
      <c r="AN65" s="1162"/>
      <c r="AO65" s="1162"/>
      <c r="AP65" s="1162"/>
      <c r="AQ65" s="1162"/>
      <c r="AR65" s="1162"/>
      <c r="AS65" s="1162"/>
      <c r="AT65" s="1162"/>
      <c r="AU65" s="1162"/>
      <c r="AV65" s="1162"/>
      <c r="AW65" s="1162"/>
      <c r="AX65" s="1041"/>
      <c r="AY65" s="1041"/>
      <c r="AZ65" s="1041"/>
      <c r="BA65" s="1041"/>
      <c r="BB65" s="1041"/>
      <c r="BC65" s="1041"/>
      <c r="BD65" s="1162"/>
      <c r="BE65" s="1162"/>
      <c r="BF65" s="1755"/>
      <c r="BG65" s="1726"/>
      <c r="BH65" s="1726"/>
      <c r="BI65" s="1726"/>
      <c r="BJ65" s="1727"/>
      <c r="BK65" s="1155">
        <f t="shared" si="0"/>
        <v>0</v>
      </c>
    </row>
    <row r="66" spans="1:63" s="1156" customFormat="1" x14ac:dyDescent="0.25">
      <c r="A66" s="1150"/>
      <c r="B66" s="1151" t="s">
        <v>2088</v>
      </c>
      <c r="C66" s="1202"/>
      <c r="D66" s="1202" t="s">
        <v>843</v>
      </c>
      <c r="E66" s="1762"/>
      <c r="F66" s="1175">
        <f t="shared" ref="F66:AI66" si="12">SUM(F60:F65)</f>
        <v>585</v>
      </c>
      <c r="G66" s="1175"/>
      <c r="H66" s="1175">
        <f t="shared" si="12"/>
        <v>0</v>
      </c>
      <c r="I66" s="1175">
        <f t="shared" si="12"/>
        <v>0</v>
      </c>
      <c r="J66" s="1175">
        <f t="shared" si="12"/>
        <v>25</v>
      </c>
      <c r="K66" s="1175">
        <f t="shared" si="12"/>
        <v>20</v>
      </c>
      <c r="L66" s="1175">
        <f t="shared" si="12"/>
        <v>20</v>
      </c>
      <c r="M66" s="1175">
        <f t="shared" si="12"/>
        <v>20</v>
      </c>
      <c r="N66" s="1175">
        <f t="shared" si="12"/>
        <v>20</v>
      </c>
      <c r="O66" s="1175">
        <f t="shared" si="12"/>
        <v>20</v>
      </c>
      <c r="P66" s="1175">
        <f t="shared" si="12"/>
        <v>0</v>
      </c>
      <c r="Q66" s="1175">
        <f t="shared" si="12"/>
        <v>0</v>
      </c>
      <c r="R66" s="1175">
        <f t="shared" si="12"/>
        <v>0</v>
      </c>
      <c r="S66" s="1175">
        <f t="shared" si="12"/>
        <v>0</v>
      </c>
      <c r="T66" s="1175">
        <f t="shared" si="12"/>
        <v>0</v>
      </c>
      <c r="U66" s="1175">
        <f t="shared" si="12"/>
        <v>0</v>
      </c>
      <c r="V66" s="1175">
        <f t="shared" si="12"/>
        <v>0</v>
      </c>
      <c r="W66" s="1175">
        <f t="shared" si="12"/>
        <v>0</v>
      </c>
      <c r="X66" s="1175">
        <f t="shared" si="12"/>
        <v>0</v>
      </c>
      <c r="Y66" s="1175">
        <f t="shared" si="12"/>
        <v>0</v>
      </c>
      <c r="Z66" s="1175">
        <f t="shared" si="12"/>
        <v>0</v>
      </c>
      <c r="AA66" s="1175">
        <f t="shared" si="12"/>
        <v>0</v>
      </c>
      <c r="AB66" s="1175">
        <f t="shared" si="12"/>
        <v>0</v>
      </c>
      <c r="AC66" s="1175">
        <f t="shared" si="12"/>
        <v>0</v>
      </c>
      <c r="AD66" s="1175">
        <f t="shared" si="12"/>
        <v>0</v>
      </c>
      <c r="AE66" s="1175">
        <f t="shared" si="12"/>
        <v>0</v>
      </c>
      <c r="AF66" s="1175">
        <f t="shared" si="12"/>
        <v>0</v>
      </c>
      <c r="AG66" s="1175">
        <f t="shared" si="12"/>
        <v>0</v>
      </c>
      <c r="AH66" s="1175">
        <f t="shared" si="12"/>
        <v>0</v>
      </c>
      <c r="AI66" s="1737">
        <f t="shared" si="12"/>
        <v>0</v>
      </c>
      <c r="AJ66" s="1705"/>
      <c r="AK66" s="1725"/>
      <c r="AL66" s="1725"/>
      <c r="AM66" s="1747">
        <f>SUM(AM60:AM65)</f>
        <v>0</v>
      </c>
      <c r="AN66" s="1151"/>
      <c r="AO66" s="1151"/>
      <c r="AP66" s="1151"/>
      <c r="AQ66" s="1151"/>
      <c r="AR66" s="1151"/>
      <c r="AS66" s="1151"/>
      <c r="AT66" s="1151"/>
      <c r="AU66" s="1151"/>
      <c r="AV66" s="1151"/>
      <c r="AW66" s="1151"/>
      <c r="AX66" s="1151"/>
      <c r="AY66" s="1151"/>
      <c r="AZ66" s="1151"/>
      <c r="BA66" s="1151"/>
      <c r="BB66" s="1151"/>
      <c r="BC66" s="1151"/>
      <c r="BD66" s="1151"/>
      <c r="BE66" s="1162"/>
      <c r="BF66" s="1755"/>
      <c r="BG66" s="1726"/>
      <c r="BH66" s="1726"/>
      <c r="BI66" s="1726"/>
      <c r="BJ66" s="1727"/>
      <c r="BK66" s="1155">
        <f t="shared" si="0"/>
        <v>125</v>
      </c>
    </row>
    <row r="67" spans="1:63" x14ac:dyDescent="0.25">
      <c r="A67" s="2307">
        <v>13</v>
      </c>
      <c r="B67" s="1170" t="s">
        <v>2105</v>
      </c>
      <c r="C67" s="1045" t="s">
        <v>159</v>
      </c>
      <c r="D67" s="1080" t="s">
        <v>955</v>
      </c>
      <c r="E67" s="1080"/>
      <c r="F67" s="1046">
        <v>30</v>
      </c>
      <c r="G67" s="1769"/>
      <c r="H67" s="1161" t="s">
        <v>900</v>
      </c>
      <c r="I67" s="1162" t="s">
        <v>36</v>
      </c>
      <c r="J67" s="1162"/>
      <c r="K67" s="1162"/>
      <c r="L67" s="1162"/>
      <c r="M67" s="1162"/>
      <c r="N67" s="1162"/>
      <c r="O67" s="1162"/>
      <c r="P67" s="1162"/>
      <c r="Q67" s="1162"/>
      <c r="R67" s="1162"/>
      <c r="S67" s="1162"/>
      <c r="T67" s="1162"/>
      <c r="U67" s="1162"/>
      <c r="V67" s="1162"/>
      <c r="W67" s="1162"/>
      <c r="X67" s="1162">
        <v>30</v>
      </c>
      <c r="Y67" s="1162"/>
      <c r="Z67" s="1162"/>
      <c r="AA67" s="1162"/>
      <c r="AB67" s="1164"/>
      <c r="AC67" s="1164"/>
      <c r="AD67" s="1164"/>
      <c r="AE67" s="1162"/>
      <c r="AF67" s="1162"/>
      <c r="AG67" s="1162"/>
      <c r="AH67" s="1162"/>
      <c r="AI67" s="1735"/>
      <c r="AJ67" s="1705"/>
      <c r="AK67" s="1725"/>
      <c r="AL67" s="1725"/>
      <c r="AM67" s="1745"/>
      <c r="AN67" s="1162"/>
      <c r="AO67" s="1162"/>
      <c r="AP67" s="1162"/>
      <c r="AQ67" s="1162"/>
      <c r="AR67" s="1162"/>
      <c r="AS67" s="1162"/>
      <c r="AT67" s="1162"/>
      <c r="AU67" s="1162"/>
      <c r="AV67" s="1162"/>
      <c r="AW67" s="1162"/>
      <c r="AX67" s="1162"/>
      <c r="AY67" s="1162"/>
      <c r="AZ67" s="1162"/>
      <c r="BA67" s="1162"/>
      <c r="BB67" s="1162"/>
      <c r="BC67" s="1162"/>
      <c r="BD67" s="1162"/>
      <c r="BE67" s="1162"/>
      <c r="BF67" s="1755"/>
      <c r="BG67" s="1726"/>
      <c r="BH67" s="1726"/>
      <c r="BI67" s="1726"/>
      <c r="BJ67" s="1727"/>
      <c r="BK67" s="1155">
        <f t="shared" si="0"/>
        <v>30</v>
      </c>
    </row>
    <row r="68" spans="1:63" x14ac:dyDescent="0.25">
      <c r="A68" s="2307"/>
      <c r="B68" s="1162"/>
      <c r="C68" s="1045" t="s">
        <v>163</v>
      </c>
      <c r="D68" s="1080" t="s">
        <v>59</v>
      </c>
      <c r="E68" s="1080"/>
      <c r="F68" s="1046">
        <v>30</v>
      </c>
      <c r="G68" s="1769"/>
      <c r="H68" s="1161" t="s">
        <v>413</v>
      </c>
      <c r="I68" s="1162"/>
      <c r="J68" s="1162"/>
      <c r="K68" s="1162"/>
      <c r="L68" s="1162"/>
      <c r="M68" s="1162"/>
      <c r="N68" s="1162"/>
      <c r="O68" s="1162"/>
      <c r="P68" s="1162"/>
      <c r="Q68" s="1162"/>
      <c r="R68" s="1162"/>
      <c r="S68" s="1162"/>
      <c r="T68" s="1162"/>
      <c r="U68" s="1162"/>
      <c r="V68" s="1162"/>
      <c r="W68" s="1162"/>
      <c r="X68" s="1162"/>
      <c r="Y68" s="1162"/>
      <c r="Z68" s="1162"/>
      <c r="AA68" s="1162"/>
      <c r="AB68" s="1164"/>
      <c r="AC68" s="1164"/>
      <c r="AD68" s="1164"/>
      <c r="AE68" s="1162"/>
      <c r="AF68" s="1162"/>
      <c r="AG68" s="1162"/>
      <c r="AH68" s="1162"/>
      <c r="AI68" s="1735"/>
      <c r="AJ68" s="1705"/>
      <c r="AK68" s="1725"/>
      <c r="AL68" s="1725"/>
      <c r="AM68" s="1745"/>
      <c r="AN68" s="1162"/>
      <c r="AO68" s="1162"/>
      <c r="AP68" s="1162"/>
      <c r="AQ68" s="1162"/>
      <c r="AR68" s="1162"/>
      <c r="AS68" s="1162"/>
      <c r="AT68" s="1162"/>
      <c r="AU68" s="1162"/>
      <c r="AV68" s="1162"/>
      <c r="AW68" s="1162"/>
      <c r="AX68" s="1162"/>
      <c r="AY68" s="1162"/>
      <c r="AZ68" s="1162"/>
      <c r="BA68" s="1162"/>
      <c r="BB68" s="1162"/>
      <c r="BC68" s="1162"/>
      <c r="BD68" s="1162"/>
      <c r="BE68" s="1162"/>
      <c r="BF68" s="1755"/>
      <c r="BG68" s="1726"/>
      <c r="BH68" s="1726"/>
      <c r="BI68" s="1726"/>
      <c r="BJ68" s="1727"/>
      <c r="BK68" s="1155">
        <f t="shared" si="0"/>
        <v>0</v>
      </c>
    </row>
    <row r="69" spans="1:63" x14ac:dyDescent="0.25">
      <c r="A69" s="2307"/>
      <c r="B69" s="1162"/>
      <c r="C69" s="1045" t="s">
        <v>170</v>
      </c>
      <c r="D69" s="1080" t="s">
        <v>967</v>
      </c>
      <c r="E69" s="1080"/>
      <c r="F69" s="1055">
        <v>120</v>
      </c>
      <c r="G69" s="1771"/>
      <c r="H69" s="1161" t="s">
        <v>333</v>
      </c>
      <c r="I69" s="1162" t="s">
        <v>105</v>
      </c>
      <c r="J69" s="1163"/>
      <c r="K69" s="1163"/>
      <c r="L69" s="1163">
        <v>20</v>
      </c>
      <c r="M69" s="1163">
        <v>20</v>
      </c>
      <c r="N69" s="1163">
        <v>20</v>
      </c>
      <c r="O69" s="1163">
        <v>20</v>
      </c>
      <c r="P69" s="1163">
        <v>20</v>
      </c>
      <c r="Q69" s="1163">
        <v>20</v>
      </c>
      <c r="R69" s="1163"/>
      <c r="S69" s="1163"/>
      <c r="T69" s="1163"/>
      <c r="U69" s="1163"/>
      <c r="V69" s="1163"/>
      <c r="W69" s="1163"/>
      <c r="X69" s="1163"/>
      <c r="Y69" s="1163"/>
      <c r="Z69" s="1163"/>
      <c r="AA69" s="1163"/>
      <c r="AB69" s="1163"/>
      <c r="AC69" s="1164"/>
      <c r="AD69" s="1164"/>
      <c r="AE69" s="1162"/>
      <c r="AF69" s="1162"/>
      <c r="AG69" s="1162"/>
      <c r="AH69" s="1162"/>
      <c r="AI69" s="1735"/>
      <c r="AJ69" s="1705"/>
      <c r="AK69" s="1725"/>
      <c r="AL69" s="1725"/>
      <c r="AM69" s="1745"/>
      <c r="AN69" s="1162"/>
      <c r="AO69" s="1162"/>
      <c r="AP69" s="1162"/>
      <c r="AQ69" s="1162"/>
      <c r="AR69" s="1162"/>
      <c r="AS69" s="1162"/>
      <c r="AT69" s="1162"/>
      <c r="AU69" s="1162"/>
      <c r="AV69" s="1162"/>
      <c r="AW69" s="1162"/>
      <c r="AX69" s="1162"/>
      <c r="AY69" s="1162"/>
      <c r="AZ69" s="1162"/>
      <c r="BA69" s="1162"/>
      <c r="BB69" s="1162"/>
      <c r="BC69" s="1162"/>
      <c r="BD69" s="1162"/>
      <c r="BE69" s="1162"/>
      <c r="BF69" s="1755"/>
      <c r="BG69" s="1726"/>
      <c r="BH69" s="1726"/>
      <c r="BI69" s="1726"/>
      <c r="BJ69" s="1727"/>
      <c r="BK69" s="1155">
        <f t="shared" si="0"/>
        <v>120</v>
      </c>
    </row>
    <row r="70" spans="1:63" x14ac:dyDescent="0.25">
      <c r="A70" s="2307"/>
      <c r="B70" s="1162"/>
      <c r="C70" s="1045" t="s">
        <v>172</v>
      </c>
      <c r="D70" s="1080" t="s">
        <v>934</v>
      </c>
      <c r="E70" s="1080"/>
      <c r="F70" s="1055">
        <v>60</v>
      </c>
      <c r="G70" s="1771"/>
      <c r="H70" s="1161" t="s">
        <v>349</v>
      </c>
      <c r="I70" s="1162" t="s">
        <v>348</v>
      </c>
      <c r="J70" s="1163"/>
      <c r="K70" s="1163"/>
      <c r="L70" s="1163"/>
      <c r="M70" s="1163"/>
      <c r="N70" s="1163"/>
      <c r="O70" s="1163"/>
      <c r="P70" s="1163"/>
      <c r="Q70" s="1163"/>
      <c r="R70" s="1163"/>
      <c r="S70" s="1163"/>
      <c r="T70" s="1163"/>
      <c r="U70" s="1163"/>
      <c r="V70" s="1163"/>
      <c r="W70" s="1163"/>
      <c r="X70" s="1163"/>
      <c r="Y70" s="1163"/>
      <c r="Z70" s="1163"/>
      <c r="AA70" s="1163"/>
      <c r="AB70" s="1163"/>
      <c r="AC70" s="1163"/>
      <c r="AD70" s="1163"/>
      <c r="AE70" s="1162"/>
      <c r="AF70" s="1162"/>
      <c r="AG70" s="1162"/>
      <c r="AH70" s="1162"/>
      <c r="AI70" s="1735"/>
      <c r="AJ70" s="1705"/>
      <c r="AK70" s="1725"/>
      <c r="AL70" s="1725"/>
      <c r="AM70" s="1745"/>
      <c r="AN70" s="1162"/>
      <c r="AO70" s="1162"/>
      <c r="AP70" s="1162"/>
      <c r="AQ70" s="1162"/>
      <c r="AR70" s="1162"/>
      <c r="AS70" s="1162"/>
      <c r="AT70" s="1162"/>
      <c r="AU70" s="1162"/>
      <c r="AV70" s="1162"/>
      <c r="AW70" s="1162"/>
      <c r="AX70" s="1162"/>
      <c r="AY70" s="1162"/>
      <c r="AZ70" s="1162"/>
      <c r="BA70" s="1162"/>
      <c r="BB70" s="1162">
        <v>20</v>
      </c>
      <c r="BC70" s="1162">
        <v>20</v>
      </c>
      <c r="BD70" s="1162">
        <v>20</v>
      </c>
      <c r="BE70" s="1162"/>
      <c r="BF70" s="1755"/>
      <c r="BG70" s="1726"/>
      <c r="BH70" s="1726"/>
      <c r="BI70" s="1726"/>
      <c r="BJ70" s="1727"/>
      <c r="BK70" s="1155">
        <f t="shared" si="0"/>
        <v>60</v>
      </c>
    </row>
    <row r="71" spans="1:63" x14ac:dyDescent="0.25">
      <c r="A71" s="2307"/>
      <c r="B71" s="1162"/>
      <c r="C71" s="1045" t="s">
        <v>271</v>
      </c>
      <c r="D71" s="1080" t="s">
        <v>898</v>
      </c>
      <c r="E71" s="1080"/>
      <c r="F71" s="1046">
        <v>120</v>
      </c>
      <c r="G71" s="1769"/>
      <c r="H71" s="1161" t="s">
        <v>310</v>
      </c>
      <c r="I71" s="1162" t="s">
        <v>77</v>
      </c>
      <c r="J71" s="1162"/>
      <c r="K71" s="1162"/>
      <c r="L71" s="1162"/>
      <c r="M71" s="1162"/>
      <c r="N71" s="1162"/>
      <c r="O71" s="1162"/>
      <c r="P71" s="1162"/>
      <c r="Q71" s="1162"/>
      <c r="R71" s="1162">
        <v>20</v>
      </c>
      <c r="S71" s="1162">
        <v>20</v>
      </c>
      <c r="T71" s="1162">
        <v>20</v>
      </c>
      <c r="U71" s="1162">
        <v>20</v>
      </c>
      <c r="V71" s="1162">
        <v>20</v>
      </c>
      <c r="W71" s="1162">
        <v>20</v>
      </c>
      <c r="X71" s="1162"/>
      <c r="Y71" s="1162"/>
      <c r="Z71" s="1162"/>
      <c r="AA71" s="1162"/>
      <c r="AB71" s="1164"/>
      <c r="AC71" s="1164"/>
      <c r="AD71" s="1164"/>
      <c r="AE71" s="1162"/>
      <c r="AF71" s="1162"/>
      <c r="AG71" s="1162"/>
      <c r="AH71" s="1162"/>
      <c r="AI71" s="1735"/>
      <c r="AJ71" s="1705"/>
      <c r="AK71" s="1725"/>
      <c r="AL71" s="1725"/>
      <c r="AM71" s="1745"/>
      <c r="AN71" s="1162"/>
      <c r="AO71" s="1162"/>
      <c r="AP71" s="1162"/>
      <c r="AQ71" s="1162"/>
      <c r="AR71" s="1162"/>
      <c r="AS71" s="1162"/>
      <c r="AT71" s="1162"/>
      <c r="AU71" s="1162"/>
      <c r="AV71" s="1162"/>
      <c r="AW71" s="1162"/>
      <c r="AX71" s="1162"/>
      <c r="AY71" s="1162"/>
      <c r="AZ71" s="1050"/>
      <c r="BA71" s="1050"/>
      <c r="BB71" s="1050"/>
      <c r="BC71" s="1050"/>
      <c r="BD71" s="1050"/>
      <c r="BE71" s="1050"/>
      <c r="BF71" s="1050"/>
      <c r="BG71" s="1726"/>
      <c r="BH71" s="1726"/>
      <c r="BI71" s="1726"/>
      <c r="BJ71" s="1727"/>
      <c r="BK71" s="1155">
        <f t="shared" si="0"/>
        <v>120</v>
      </c>
    </row>
    <row r="72" spans="1:63" x14ac:dyDescent="0.25">
      <c r="A72" s="2307"/>
      <c r="B72" s="1162"/>
      <c r="C72" s="1056" t="s">
        <v>284</v>
      </c>
      <c r="D72" s="1103" t="s">
        <v>1009</v>
      </c>
      <c r="E72" s="1103"/>
      <c r="F72" s="1086">
        <v>120</v>
      </c>
      <c r="G72" s="1770"/>
      <c r="H72" s="1161" t="s">
        <v>900</v>
      </c>
      <c r="I72" s="1162" t="s">
        <v>36</v>
      </c>
      <c r="J72" s="1162"/>
      <c r="K72" s="1162"/>
      <c r="L72" s="1162"/>
      <c r="M72" s="1162"/>
      <c r="N72" s="1162"/>
      <c r="O72" s="1162"/>
      <c r="P72" s="1162"/>
      <c r="Q72" s="1162"/>
      <c r="R72" s="1162"/>
      <c r="S72" s="1162"/>
      <c r="T72" s="1162"/>
      <c r="U72" s="1162"/>
      <c r="V72" s="1162"/>
      <c r="W72" s="1162"/>
      <c r="X72" s="1162"/>
      <c r="Y72" s="1162">
        <v>20</v>
      </c>
      <c r="Z72" s="1162">
        <v>20</v>
      </c>
      <c r="AA72" s="1162">
        <v>20</v>
      </c>
      <c r="AB72" s="1164">
        <v>20</v>
      </c>
      <c r="AC72" s="1164">
        <v>20</v>
      </c>
      <c r="AD72" s="1164">
        <v>20</v>
      </c>
      <c r="AE72" s="1162"/>
      <c r="AF72" s="1162"/>
      <c r="AG72" s="1162"/>
      <c r="AH72" s="1162"/>
      <c r="AI72" s="1735"/>
      <c r="AJ72" s="1705"/>
      <c r="AK72" s="1725"/>
      <c r="AL72" s="1725"/>
      <c r="AM72" s="1745"/>
      <c r="AN72" s="1162"/>
      <c r="AO72" s="1162"/>
      <c r="AP72" s="1162"/>
      <c r="AQ72" s="1162"/>
      <c r="AR72" s="1162"/>
      <c r="AS72" s="1162"/>
      <c r="AT72" s="1162"/>
      <c r="AU72" s="1162"/>
      <c r="AV72" s="1162"/>
      <c r="AW72" s="1162"/>
      <c r="AX72" s="1162"/>
      <c r="AY72" s="1162"/>
      <c r="AZ72" s="1162"/>
      <c r="BA72" s="1162"/>
      <c r="BB72" s="1162"/>
      <c r="BC72" s="1162"/>
      <c r="BD72" s="1162"/>
      <c r="BE72" s="1162"/>
      <c r="BF72" s="1755"/>
      <c r="BG72" s="1726"/>
      <c r="BH72" s="1726"/>
      <c r="BI72" s="1726"/>
      <c r="BJ72" s="1727"/>
      <c r="BK72" s="1155">
        <f t="shared" si="0"/>
        <v>120</v>
      </c>
    </row>
    <row r="73" spans="1:63" x14ac:dyDescent="0.25">
      <c r="A73" s="2307"/>
      <c r="B73" s="1162"/>
      <c r="C73" s="1046" t="s">
        <v>273</v>
      </c>
      <c r="D73" s="1080" t="s">
        <v>918</v>
      </c>
      <c r="E73" s="1080"/>
      <c r="F73" s="1046">
        <v>60</v>
      </c>
      <c r="G73" s="1769"/>
      <c r="H73" s="1161" t="s">
        <v>900</v>
      </c>
      <c r="I73" s="1162" t="s">
        <v>36</v>
      </c>
      <c r="J73" s="1162"/>
      <c r="K73" s="1162"/>
      <c r="L73" s="1162"/>
      <c r="M73" s="1162"/>
      <c r="N73" s="1162"/>
      <c r="O73" s="1162"/>
      <c r="P73" s="1162"/>
      <c r="Q73" s="1162"/>
      <c r="R73" s="1162"/>
      <c r="S73" s="1162"/>
      <c r="T73" s="1162"/>
      <c r="U73" s="1162"/>
      <c r="V73" s="1162"/>
      <c r="W73" s="1162"/>
      <c r="X73" s="1162"/>
      <c r="Y73" s="1162"/>
      <c r="Z73" s="1162"/>
      <c r="AA73" s="1162"/>
      <c r="AB73" s="1164"/>
      <c r="AC73" s="1164"/>
      <c r="AD73" s="1164"/>
      <c r="AE73" s="1162">
        <v>12</v>
      </c>
      <c r="AF73" s="1162">
        <v>12</v>
      </c>
      <c r="AG73" s="1162">
        <v>12</v>
      </c>
      <c r="AH73" s="1162">
        <v>12</v>
      </c>
      <c r="AI73" s="1735">
        <v>12</v>
      </c>
      <c r="AJ73" s="1705"/>
      <c r="AK73" s="1725"/>
      <c r="AL73" s="1725"/>
      <c r="AM73" s="1745"/>
      <c r="AN73" s="1162"/>
      <c r="AO73" s="1162"/>
      <c r="AP73" s="1162"/>
      <c r="AQ73" s="1162"/>
      <c r="AR73" s="1162"/>
      <c r="AS73" s="1162"/>
      <c r="AT73" s="1162"/>
      <c r="AU73" s="1162"/>
      <c r="AV73" s="1162"/>
      <c r="AW73" s="1162"/>
      <c r="AX73" s="1162"/>
      <c r="AY73" s="1162"/>
      <c r="AZ73" s="1162"/>
      <c r="BA73" s="1162"/>
      <c r="BB73" s="1162"/>
      <c r="BC73" s="1162"/>
      <c r="BD73" s="1162"/>
      <c r="BE73" s="1162"/>
      <c r="BF73" s="1755"/>
      <c r="BG73" s="1726"/>
      <c r="BH73" s="1726"/>
      <c r="BI73" s="1726"/>
      <c r="BJ73" s="1727">
        <v>24</v>
      </c>
      <c r="BK73" s="1155">
        <f t="shared" si="0"/>
        <v>84</v>
      </c>
    </row>
    <row r="74" spans="1:63" x14ac:dyDescent="0.25">
      <c r="A74" s="2307"/>
      <c r="B74" s="1162"/>
      <c r="C74" s="1086" t="s">
        <v>274</v>
      </c>
      <c r="D74" s="1103" t="s">
        <v>10</v>
      </c>
      <c r="E74" s="1103"/>
      <c r="F74" s="1086">
        <v>270</v>
      </c>
      <c r="G74" s="1770"/>
      <c r="H74" s="1161"/>
      <c r="I74" s="1162"/>
      <c r="J74" s="1162"/>
      <c r="K74" s="1162"/>
      <c r="L74" s="1162"/>
      <c r="M74" s="1162"/>
      <c r="N74" s="1162"/>
      <c r="O74" s="1162"/>
      <c r="P74" s="1162"/>
      <c r="Q74" s="1162"/>
      <c r="R74" s="1162"/>
      <c r="S74" s="1162"/>
      <c r="T74" s="1162"/>
      <c r="U74" s="1162"/>
      <c r="V74" s="1162"/>
      <c r="W74" s="1162"/>
      <c r="X74" s="1162"/>
      <c r="Y74" s="1162"/>
      <c r="Z74" s="1162"/>
      <c r="AA74" s="1162"/>
      <c r="AB74" s="1164"/>
      <c r="AC74" s="1164"/>
      <c r="AD74" s="1164"/>
      <c r="AE74" s="1162"/>
      <c r="AF74" s="1162"/>
      <c r="AG74" s="1162"/>
      <c r="AH74" s="1162"/>
      <c r="AI74" s="1735"/>
      <c r="AJ74" s="1705"/>
      <c r="AK74" s="1725"/>
      <c r="AL74" s="1725"/>
      <c r="AM74" s="1745"/>
      <c r="AN74" s="1050" t="s">
        <v>3</v>
      </c>
      <c r="AO74" s="1050" t="s">
        <v>3</v>
      </c>
      <c r="AP74" s="1050" t="s">
        <v>3</v>
      </c>
      <c r="AQ74" s="1050" t="s">
        <v>3</v>
      </c>
      <c r="AR74" s="1050" t="s">
        <v>3</v>
      </c>
      <c r="AS74" s="1050" t="s">
        <v>3</v>
      </c>
      <c r="AT74" s="1050" t="s">
        <v>3</v>
      </c>
      <c r="AU74" s="1050" t="s">
        <v>3</v>
      </c>
      <c r="AV74" s="1050" t="s">
        <v>3</v>
      </c>
      <c r="AW74" s="1050" t="s">
        <v>3</v>
      </c>
      <c r="AX74" s="1050" t="s">
        <v>3</v>
      </c>
      <c r="AY74" s="1050" t="s">
        <v>3</v>
      </c>
      <c r="AZ74" s="1050"/>
      <c r="BA74" s="1050"/>
      <c r="BB74" s="1162"/>
      <c r="BC74" s="1162"/>
      <c r="BD74" s="1162"/>
      <c r="BE74" s="1162"/>
      <c r="BF74" s="1755"/>
      <c r="BG74" s="1726"/>
      <c r="BH74" s="1726"/>
      <c r="BI74" s="1726"/>
      <c r="BJ74" s="1727"/>
      <c r="BK74" s="1155">
        <f t="shared" si="0"/>
        <v>0</v>
      </c>
    </row>
    <row r="75" spans="1:63" s="1156" customFormat="1" x14ac:dyDescent="0.25">
      <c r="A75" s="1150"/>
      <c r="B75" s="1151" t="s">
        <v>1779</v>
      </c>
      <c r="C75" s="1202"/>
      <c r="D75" s="1202" t="s">
        <v>843</v>
      </c>
      <c r="E75" s="1762"/>
      <c r="F75" s="1175">
        <f t="shared" ref="F75:BE75" si="13">SUM(F67:F74)</f>
        <v>810</v>
      </c>
      <c r="G75" s="1175"/>
      <c r="H75" s="1175">
        <f t="shared" si="13"/>
        <v>0</v>
      </c>
      <c r="I75" s="1175">
        <f t="shared" si="13"/>
        <v>0</v>
      </c>
      <c r="J75" s="1175">
        <f t="shared" si="13"/>
        <v>0</v>
      </c>
      <c r="K75" s="1175">
        <f t="shared" si="13"/>
        <v>0</v>
      </c>
      <c r="L75" s="1175">
        <f t="shared" si="13"/>
        <v>20</v>
      </c>
      <c r="M75" s="1175">
        <f t="shared" si="13"/>
        <v>20</v>
      </c>
      <c r="N75" s="1175">
        <f t="shared" si="13"/>
        <v>20</v>
      </c>
      <c r="O75" s="1175">
        <f t="shared" si="13"/>
        <v>20</v>
      </c>
      <c r="P75" s="1175">
        <f t="shared" si="13"/>
        <v>20</v>
      </c>
      <c r="Q75" s="1175">
        <f t="shared" si="13"/>
        <v>20</v>
      </c>
      <c r="R75" s="1175">
        <f t="shared" si="13"/>
        <v>20</v>
      </c>
      <c r="S75" s="1175">
        <f t="shared" si="13"/>
        <v>20</v>
      </c>
      <c r="T75" s="1175">
        <f t="shared" si="13"/>
        <v>20</v>
      </c>
      <c r="U75" s="1175">
        <f t="shared" si="13"/>
        <v>20</v>
      </c>
      <c r="V75" s="1175">
        <f t="shared" si="13"/>
        <v>20</v>
      </c>
      <c r="W75" s="1175">
        <f t="shared" si="13"/>
        <v>20</v>
      </c>
      <c r="X75" s="1175">
        <f t="shared" si="13"/>
        <v>30</v>
      </c>
      <c r="Y75" s="1175">
        <f t="shared" si="13"/>
        <v>20</v>
      </c>
      <c r="Z75" s="1175">
        <f t="shared" si="13"/>
        <v>20</v>
      </c>
      <c r="AA75" s="1175">
        <f t="shared" si="13"/>
        <v>20</v>
      </c>
      <c r="AB75" s="1175">
        <f t="shared" si="13"/>
        <v>20</v>
      </c>
      <c r="AC75" s="1175">
        <f t="shared" si="13"/>
        <v>20</v>
      </c>
      <c r="AD75" s="1175">
        <f t="shared" si="13"/>
        <v>20</v>
      </c>
      <c r="AE75" s="1175">
        <f t="shared" si="13"/>
        <v>12</v>
      </c>
      <c r="AF75" s="1175">
        <f t="shared" si="13"/>
        <v>12</v>
      </c>
      <c r="AG75" s="1175">
        <f t="shared" si="13"/>
        <v>12</v>
      </c>
      <c r="AH75" s="1175">
        <f t="shared" si="13"/>
        <v>12</v>
      </c>
      <c r="AI75" s="1737">
        <f t="shared" si="13"/>
        <v>12</v>
      </c>
      <c r="AJ75" s="1705"/>
      <c r="AK75" s="1728">
        <f t="shared" si="13"/>
        <v>0</v>
      </c>
      <c r="AL75" s="1728">
        <f t="shared" si="13"/>
        <v>0</v>
      </c>
      <c r="AM75" s="1747">
        <f>SUM(AM67:AM74)</f>
        <v>0</v>
      </c>
      <c r="AN75" s="1175">
        <f t="shared" si="13"/>
        <v>0</v>
      </c>
      <c r="AO75" s="1175">
        <f t="shared" si="13"/>
        <v>0</v>
      </c>
      <c r="AP75" s="1175">
        <f t="shared" si="13"/>
        <v>0</v>
      </c>
      <c r="AQ75" s="1175">
        <f t="shared" si="13"/>
        <v>0</v>
      </c>
      <c r="AR75" s="1175">
        <f t="shared" si="13"/>
        <v>0</v>
      </c>
      <c r="AS75" s="1175">
        <f t="shared" si="13"/>
        <v>0</v>
      </c>
      <c r="AT75" s="1175">
        <f t="shared" si="13"/>
        <v>0</v>
      </c>
      <c r="AU75" s="1175">
        <f t="shared" si="13"/>
        <v>0</v>
      </c>
      <c r="AV75" s="1175">
        <f t="shared" si="13"/>
        <v>0</v>
      </c>
      <c r="AW75" s="1175">
        <f t="shared" si="13"/>
        <v>0</v>
      </c>
      <c r="AX75" s="1175">
        <f t="shared" si="13"/>
        <v>0</v>
      </c>
      <c r="AY75" s="1175">
        <f t="shared" si="13"/>
        <v>0</v>
      </c>
      <c r="AZ75" s="1175">
        <f t="shared" si="13"/>
        <v>0</v>
      </c>
      <c r="BA75" s="1175">
        <f t="shared" si="13"/>
        <v>0</v>
      </c>
      <c r="BB75" s="1175">
        <f t="shared" si="13"/>
        <v>20</v>
      </c>
      <c r="BC75" s="1175">
        <f t="shared" si="13"/>
        <v>20</v>
      </c>
      <c r="BD75" s="1175">
        <f t="shared" si="13"/>
        <v>20</v>
      </c>
      <c r="BE75" s="1756">
        <f t="shared" si="13"/>
        <v>0</v>
      </c>
      <c r="BF75" s="1755"/>
      <c r="BG75" s="1726"/>
      <c r="BH75" s="1726"/>
      <c r="BI75" s="1726"/>
      <c r="BJ75" s="1727"/>
      <c r="BK75" s="1155">
        <f t="shared" si="0"/>
        <v>510</v>
      </c>
    </row>
    <row r="76" spans="1:63" x14ac:dyDescent="0.25">
      <c r="A76" s="2307">
        <v>14</v>
      </c>
      <c r="B76" s="1170" t="s">
        <v>2106</v>
      </c>
      <c r="C76" s="1045" t="s">
        <v>159</v>
      </c>
      <c r="D76" s="1080" t="s">
        <v>955</v>
      </c>
      <c r="E76" s="1080"/>
      <c r="F76" s="1046">
        <v>30</v>
      </c>
      <c r="G76" s="1769"/>
      <c r="H76" s="1203" t="s">
        <v>2051</v>
      </c>
      <c r="I76" s="1162" t="s">
        <v>62</v>
      </c>
      <c r="J76" s="1203"/>
      <c r="K76" s="1162"/>
      <c r="L76" s="1162"/>
      <c r="M76" s="1162"/>
      <c r="N76" s="1162">
        <v>30</v>
      </c>
      <c r="O76" s="1162"/>
      <c r="P76" s="1162"/>
      <c r="Q76" s="1162"/>
      <c r="R76" s="1162"/>
      <c r="S76" s="1162"/>
      <c r="T76" s="1162"/>
      <c r="U76" s="1162"/>
      <c r="V76" s="1162"/>
      <c r="W76" s="1162"/>
      <c r="X76" s="1162"/>
      <c r="Y76" s="1162"/>
      <c r="Z76" s="1162"/>
      <c r="AA76" s="1162"/>
      <c r="AB76" s="1164"/>
      <c r="AC76" s="1164"/>
      <c r="AD76" s="1164"/>
      <c r="AE76" s="1162"/>
      <c r="AF76" s="1162"/>
      <c r="AG76" s="1162"/>
      <c r="AH76" s="1162"/>
      <c r="AI76" s="1735"/>
      <c r="AJ76" s="1705"/>
      <c r="AK76" s="1725"/>
      <c r="AL76" s="1725"/>
      <c r="AM76" s="1745"/>
      <c r="AN76" s="1162"/>
      <c r="AO76" s="1162"/>
      <c r="AP76" s="1162"/>
      <c r="AQ76" s="1162"/>
      <c r="AR76" s="1162"/>
      <c r="AS76" s="1162"/>
      <c r="AT76" s="1162"/>
      <c r="AU76" s="1162"/>
      <c r="AV76" s="1162"/>
      <c r="AW76" s="1162"/>
      <c r="AX76" s="1162"/>
      <c r="AY76" s="1162"/>
      <c r="AZ76" s="1162"/>
      <c r="BA76" s="1162"/>
      <c r="BB76" s="1162"/>
      <c r="BC76" s="1162"/>
      <c r="BD76" s="1162"/>
      <c r="BE76" s="1735"/>
      <c r="BF76" s="1162"/>
      <c r="BG76" s="1725"/>
      <c r="BH76" s="1725"/>
      <c r="BI76" s="1725"/>
      <c r="BJ76" s="1725"/>
      <c r="BK76" s="1155">
        <f t="shared" si="0"/>
        <v>30</v>
      </c>
    </row>
    <row r="77" spans="1:63" x14ac:dyDescent="0.25">
      <c r="A77" s="2307"/>
      <c r="B77" s="1162"/>
      <c r="C77" s="1045" t="s">
        <v>163</v>
      </c>
      <c r="D77" s="1080" t="s">
        <v>59</v>
      </c>
      <c r="E77" s="1080"/>
      <c r="F77" s="1046">
        <v>30</v>
      </c>
      <c r="G77" s="1769"/>
      <c r="H77" s="1194" t="s">
        <v>413</v>
      </c>
      <c r="I77" s="1162"/>
      <c r="J77" s="1203"/>
      <c r="K77" s="1162"/>
      <c r="L77" s="1162"/>
      <c r="M77" s="1162"/>
      <c r="N77" s="1162"/>
      <c r="O77" s="1162"/>
      <c r="P77" s="1162"/>
      <c r="Q77" s="1162"/>
      <c r="R77" s="1162"/>
      <c r="S77" s="1162"/>
      <c r="T77" s="1162"/>
      <c r="U77" s="1162"/>
      <c r="V77" s="1162"/>
      <c r="W77" s="1162"/>
      <c r="X77" s="1162"/>
      <c r="Y77" s="1162"/>
      <c r="Z77" s="1162"/>
      <c r="AA77" s="1162"/>
      <c r="AB77" s="1164"/>
      <c r="AC77" s="1164"/>
      <c r="AD77" s="1164"/>
      <c r="AE77" s="1162"/>
      <c r="AF77" s="1162"/>
      <c r="AG77" s="1162"/>
      <c r="AH77" s="1162"/>
      <c r="AI77" s="1735"/>
      <c r="AJ77" s="1705"/>
      <c r="AK77" s="1725"/>
      <c r="AL77" s="1725"/>
      <c r="AM77" s="1745"/>
      <c r="AN77" s="1162"/>
      <c r="AO77" s="1162"/>
      <c r="AP77" s="1162"/>
      <c r="AQ77" s="1162"/>
      <c r="AR77" s="1162"/>
      <c r="AS77" s="1162"/>
      <c r="AT77" s="1162"/>
      <c r="AU77" s="1162"/>
      <c r="AV77" s="1162"/>
      <c r="AW77" s="1162"/>
      <c r="AX77" s="1162"/>
      <c r="AY77" s="1162"/>
      <c r="AZ77" s="1162"/>
      <c r="BA77" s="1162"/>
      <c r="BB77" s="1162"/>
      <c r="BC77" s="1162"/>
      <c r="BD77" s="1162"/>
      <c r="BE77" s="1735"/>
      <c r="BF77" s="1162"/>
      <c r="BG77" s="1725"/>
      <c r="BH77" s="1725"/>
      <c r="BI77" s="1725"/>
      <c r="BJ77" s="1725"/>
      <c r="BK77" s="1155">
        <f t="shared" ref="BK77:BK136" si="14">SUM(J77:BJ77)</f>
        <v>0</v>
      </c>
    </row>
    <row r="78" spans="1:63" x14ac:dyDescent="0.25">
      <c r="A78" s="2307"/>
      <c r="B78" s="1162"/>
      <c r="C78" s="1045" t="s">
        <v>172</v>
      </c>
      <c r="D78" s="1080" t="s">
        <v>934</v>
      </c>
      <c r="E78" s="1080"/>
      <c r="F78" s="1055">
        <v>60</v>
      </c>
      <c r="G78" s="1771"/>
      <c r="H78" s="1194" t="s">
        <v>356</v>
      </c>
      <c r="I78" s="1162" t="s">
        <v>355</v>
      </c>
      <c r="J78" s="1203"/>
      <c r="K78" s="1162"/>
      <c r="L78" s="1162"/>
      <c r="M78" s="1162"/>
      <c r="N78" s="1162"/>
      <c r="O78" s="1162"/>
      <c r="P78" s="1162"/>
      <c r="Q78" s="1162"/>
      <c r="R78" s="1162"/>
      <c r="S78" s="1162"/>
      <c r="T78" s="1162"/>
      <c r="U78" s="1162"/>
      <c r="V78" s="1162"/>
      <c r="W78" s="1162"/>
      <c r="X78" s="1162"/>
      <c r="Y78" s="1162"/>
      <c r="Z78" s="1162"/>
      <c r="AA78" s="1162"/>
      <c r="AB78" s="1164"/>
      <c r="AC78" s="1164"/>
      <c r="AD78" s="1164"/>
      <c r="AE78" s="1162"/>
      <c r="AF78" s="1162"/>
      <c r="AG78" s="1162"/>
      <c r="AH78" s="1162"/>
      <c r="AI78" s="1735"/>
      <c r="AJ78" s="1705"/>
      <c r="AK78" s="1725"/>
      <c r="AL78" s="1725"/>
      <c r="AM78" s="1745"/>
      <c r="AN78" s="1162"/>
      <c r="AO78" s="1162"/>
      <c r="AP78" s="1162"/>
      <c r="AQ78" s="1162"/>
      <c r="AR78" s="1162"/>
      <c r="AS78" s="1162"/>
      <c r="AT78" s="1162"/>
      <c r="AU78" s="1162"/>
      <c r="AV78" s="1162">
        <v>40</v>
      </c>
      <c r="AW78" s="1162">
        <v>40</v>
      </c>
      <c r="AX78" s="1162">
        <v>40</v>
      </c>
      <c r="AY78" s="1162"/>
      <c r="AZ78" s="1162"/>
      <c r="BA78" s="1162"/>
      <c r="BB78" s="1162"/>
      <c r="BC78" s="1162"/>
      <c r="BD78" s="1162"/>
      <c r="BE78" s="1735"/>
      <c r="BF78" s="1162"/>
      <c r="BG78" s="1725"/>
      <c r="BH78" s="1725"/>
      <c r="BI78" s="1725"/>
      <c r="BJ78" s="1725"/>
      <c r="BK78" s="1155">
        <f t="shared" si="14"/>
        <v>120</v>
      </c>
    </row>
    <row r="79" spans="1:63" x14ac:dyDescent="0.25">
      <c r="A79" s="2307"/>
      <c r="B79" s="1162"/>
      <c r="C79" s="1045" t="s">
        <v>293</v>
      </c>
      <c r="D79" s="1080" t="s">
        <v>932</v>
      </c>
      <c r="E79" s="1080"/>
      <c r="F79" s="1046">
        <v>60</v>
      </c>
      <c r="G79" s="1769"/>
      <c r="H79" s="1203" t="s">
        <v>2051</v>
      </c>
      <c r="I79" s="1194" t="s">
        <v>62</v>
      </c>
      <c r="J79" s="1162"/>
      <c r="K79" s="1194">
        <v>20</v>
      </c>
      <c r="L79" s="1194">
        <v>20</v>
      </c>
      <c r="M79" s="1162">
        <v>20</v>
      </c>
      <c r="N79" s="1162"/>
      <c r="O79" s="1162"/>
      <c r="P79" s="1162"/>
      <c r="Q79" s="1162"/>
      <c r="R79" s="1162"/>
      <c r="S79" s="1162"/>
      <c r="T79" s="1162"/>
      <c r="U79" s="1162"/>
      <c r="V79" s="1162"/>
      <c r="W79" s="1162"/>
      <c r="X79" s="1162"/>
      <c r="Y79" s="1162"/>
      <c r="Z79" s="1162"/>
      <c r="AA79" s="1162"/>
      <c r="AB79" s="1164"/>
      <c r="AC79" s="1164"/>
      <c r="AD79" s="1164"/>
      <c r="AE79" s="1162"/>
      <c r="AF79" s="1162"/>
      <c r="AG79" s="1162"/>
      <c r="AH79" s="1162"/>
      <c r="AI79" s="1735"/>
      <c r="AJ79" s="1705"/>
      <c r="AK79" s="1725"/>
      <c r="AL79" s="1725"/>
      <c r="AM79" s="1745"/>
      <c r="AN79" s="1162"/>
      <c r="AO79" s="1162"/>
      <c r="AP79" s="1162"/>
      <c r="AQ79" s="1162"/>
      <c r="AR79" s="1162"/>
      <c r="AS79" s="1162"/>
      <c r="AT79" s="1162"/>
      <c r="AU79" s="1162"/>
      <c r="AV79" s="1162"/>
      <c r="AW79" s="1162"/>
      <c r="AX79" s="1162"/>
      <c r="AY79" s="1162"/>
      <c r="AZ79" s="1162"/>
      <c r="BA79" s="1162"/>
      <c r="BB79" s="1162"/>
      <c r="BC79" s="1162"/>
      <c r="BD79" s="1162"/>
      <c r="BE79" s="1735"/>
      <c r="BF79" s="1162"/>
      <c r="BG79" s="1725"/>
      <c r="BH79" s="1725"/>
      <c r="BI79" s="1725"/>
      <c r="BJ79" s="1725"/>
      <c r="BK79" s="1155">
        <f t="shared" si="14"/>
        <v>60</v>
      </c>
    </row>
    <row r="80" spans="1:63" x14ac:dyDescent="0.25">
      <c r="A80" s="2307"/>
      <c r="B80" s="1162"/>
      <c r="C80" s="1045" t="s">
        <v>176</v>
      </c>
      <c r="D80" s="1080" t="s">
        <v>1006</v>
      </c>
      <c r="E80" s="1080"/>
      <c r="F80" s="1046">
        <v>150</v>
      </c>
      <c r="G80" s="1769"/>
      <c r="H80" s="1161" t="s">
        <v>2063</v>
      </c>
      <c r="I80" s="1162" t="s">
        <v>109</v>
      </c>
      <c r="J80" s="1163"/>
      <c r="K80" s="1163"/>
      <c r="L80" s="1163"/>
      <c r="M80" s="1163"/>
      <c r="N80" s="1163"/>
      <c r="O80" s="1163">
        <v>20</v>
      </c>
      <c r="P80" s="1163">
        <v>20</v>
      </c>
      <c r="Q80" s="1163">
        <v>20</v>
      </c>
      <c r="R80" s="1163">
        <v>20</v>
      </c>
      <c r="S80" s="1162">
        <v>20</v>
      </c>
      <c r="T80" s="1162">
        <v>20</v>
      </c>
      <c r="U80" s="1162">
        <v>20</v>
      </c>
      <c r="V80" s="1162">
        <v>10</v>
      </c>
      <c r="W80" s="1162"/>
      <c r="X80" s="1162"/>
      <c r="Y80" s="1162"/>
      <c r="Z80" s="1162"/>
      <c r="AA80" s="1162"/>
      <c r="AB80" s="1164"/>
      <c r="AC80" s="1164"/>
      <c r="AD80" s="1164"/>
      <c r="AE80" s="1162"/>
      <c r="AF80" s="1162"/>
      <c r="AG80" s="1162"/>
      <c r="AH80" s="1162"/>
      <c r="AI80" s="1735"/>
      <c r="AJ80" s="1705"/>
      <c r="AK80" s="1725"/>
      <c r="AL80" s="1725"/>
      <c r="AM80" s="1745"/>
      <c r="AN80" s="1162"/>
      <c r="AO80" s="1162"/>
      <c r="AP80" s="1162"/>
      <c r="AQ80" s="1162"/>
      <c r="AR80" s="1162"/>
      <c r="AS80" s="1162"/>
      <c r="AT80" s="1162"/>
      <c r="AU80" s="1162"/>
      <c r="AV80" s="1162"/>
      <c r="AW80" s="1162"/>
      <c r="AX80" s="1162"/>
      <c r="AY80" s="1162"/>
      <c r="AZ80" s="1162"/>
      <c r="BA80" s="1162"/>
      <c r="BB80" s="1162"/>
      <c r="BC80" s="1162"/>
      <c r="BD80" s="1162"/>
      <c r="BE80" s="1735"/>
      <c r="BF80" s="1162"/>
      <c r="BG80" s="1725"/>
      <c r="BH80" s="1725"/>
      <c r="BI80" s="1725"/>
      <c r="BJ80" s="1725"/>
      <c r="BK80" s="1155">
        <f t="shared" si="14"/>
        <v>150</v>
      </c>
    </row>
    <row r="81" spans="1:63" x14ac:dyDescent="0.25">
      <c r="A81" s="2307"/>
      <c r="B81" s="1162"/>
      <c r="C81" s="1056" t="s">
        <v>271</v>
      </c>
      <c r="D81" s="1103" t="s">
        <v>898</v>
      </c>
      <c r="E81" s="1103"/>
      <c r="F81" s="1086">
        <v>120</v>
      </c>
      <c r="G81" s="1770"/>
      <c r="H81" s="1161" t="s">
        <v>2068</v>
      </c>
      <c r="I81" s="1162" t="s">
        <v>33</v>
      </c>
      <c r="J81" s="1163"/>
      <c r="K81" s="1163"/>
      <c r="L81" s="1163"/>
      <c r="M81" s="1163"/>
      <c r="N81" s="1163"/>
      <c r="O81" s="1163"/>
      <c r="P81" s="1163"/>
      <c r="Q81" s="1163"/>
      <c r="R81" s="1163"/>
      <c r="S81" s="1163"/>
      <c r="T81" s="1163"/>
      <c r="U81" s="1162"/>
      <c r="V81" s="1162"/>
      <c r="W81" s="1162">
        <v>20</v>
      </c>
      <c r="X81" s="1162">
        <v>20</v>
      </c>
      <c r="Y81" s="1162">
        <v>20</v>
      </c>
      <c r="Z81" s="1162">
        <v>20</v>
      </c>
      <c r="AA81" s="1162">
        <v>20</v>
      </c>
      <c r="AB81" s="1164">
        <v>20</v>
      </c>
      <c r="AC81" s="1164"/>
      <c r="AD81" s="1164"/>
      <c r="AE81" s="1162"/>
      <c r="AF81" s="1162"/>
      <c r="AG81" s="1162"/>
      <c r="AH81" s="1162"/>
      <c r="AI81" s="1735"/>
      <c r="AJ81" s="1705"/>
      <c r="AK81" s="1725"/>
      <c r="AL81" s="1725"/>
      <c r="AM81" s="1745"/>
      <c r="AN81" s="1162"/>
      <c r="AO81" s="1162"/>
      <c r="AP81" s="1162"/>
      <c r="AQ81" s="1162"/>
      <c r="AR81" s="1162"/>
      <c r="AS81" s="1162"/>
      <c r="AT81" s="1162"/>
      <c r="AU81" s="1162"/>
      <c r="AV81" s="1162"/>
      <c r="AW81" s="1162"/>
      <c r="AX81" s="1162"/>
      <c r="AY81" s="1162"/>
      <c r="AZ81" s="1162"/>
      <c r="BA81" s="1162"/>
      <c r="BB81" s="1162"/>
      <c r="BC81" s="1162"/>
      <c r="BD81" s="1162"/>
      <c r="BE81" s="1735"/>
      <c r="BF81" s="1162"/>
      <c r="BG81" s="1725"/>
      <c r="BH81" s="1725"/>
      <c r="BI81" s="1725"/>
      <c r="BJ81" s="1725"/>
      <c r="BK81" s="1155">
        <f t="shared" si="14"/>
        <v>120</v>
      </c>
    </row>
    <row r="82" spans="1:63" x14ac:dyDescent="0.25">
      <c r="A82" s="2307"/>
      <c r="B82" s="1162"/>
      <c r="C82" s="1097" t="s">
        <v>284</v>
      </c>
      <c r="D82" s="1098" t="s">
        <v>1009</v>
      </c>
      <c r="E82" s="1098"/>
      <c r="F82" s="1097">
        <v>120</v>
      </c>
      <c r="G82" s="1777"/>
      <c r="H82" s="1161" t="s">
        <v>2068</v>
      </c>
      <c r="I82" s="1162" t="s">
        <v>33</v>
      </c>
      <c r="J82" s="1163"/>
      <c r="K82" s="1163"/>
      <c r="L82" s="1163"/>
      <c r="M82" s="1163"/>
      <c r="N82" s="1163"/>
      <c r="O82" s="1163"/>
      <c r="P82" s="1163"/>
      <c r="Q82" s="1163"/>
      <c r="R82" s="1163"/>
      <c r="S82" s="1163"/>
      <c r="T82" s="1163"/>
      <c r="U82" s="1163"/>
      <c r="V82" s="1163"/>
      <c r="W82" s="1162"/>
      <c r="X82" s="1162"/>
      <c r="Y82" s="1162"/>
      <c r="Z82" s="1162"/>
      <c r="AA82" s="1162"/>
      <c r="AB82" s="1164"/>
      <c r="AC82" s="1164">
        <v>20</v>
      </c>
      <c r="AD82" s="1164">
        <v>20</v>
      </c>
      <c r="AE82" s="1162">
        <v>20</v>
      </c>
      <c r="AF82" s="1162">
        <v>20</v>
      </c>
      <c r="AG82" s="1162">
        <v>20</v>
      </c>
      <c r="AH82" s="1162">
        <v>20</v>
      </c>
      <c r="AI82" s="1735"/>
      <c r="AJ82" s="1705"/>
      <c r="AK82" s="1725"/>
      <c r="AL82" s="1725"/>
      <c r="AM82" s="1745"/>
      <c r="AN82" s="1162"/>
      <c r="AO82" s="1162"/>
      <c r="AP82" s="1162"/>
      <c r="AQ82" s="1162"/>
      <c r="AR82" s="1162"/>
      <c r="AS82" s="1162"/>
      <c r="AT82" s="1162"/>
      <c r="AU82" s="1162"/>
      <c r="AV82" s="1162"/>
      <c r="AW82" s="1162"/>
      <c r="AX82" s="1162"/>
      <c r="AY82" s="1162"/>
      <c r="AZ82" s="1162"/>
      <c r="BA82" s="1162"/>
      <c r="BB82" s="1162"/>
      <c r="BC82" s="1162"/>
      <c r="BD82" s="1162"/>
      <c r="BE82" s="1735"/>
      <c r="BF82" s="1162"/>
      <c r="BG82" s="1725"/>
      <c r="BH82" s="1725"/>
      <c r="BI82" s="1725"/>
      <c r="BJ82" s="1725"/>
      <c r="BK82" s="1155">
        <f t="shared" si="14"/>
        <v>120</v>
      </c>
    </row>
    <row r="83" spans="1:63" x14ac:dyDescent="0.25">
      <c r="A83" s="2307"/>
      <c r="B83" s="1162"/>
      <c r="C83" s="1097" t="s">
        <v>273</v>
      </c>
      <c r="D83" s="1098" t="s">
        <v>918</v>
      </c>
      <c r="E83" s="1098"/>
      <c r="F83" s="1097">
        <v>60</v>
      </c>
      <c r="G83" s="1777"/>
      <c r="H83" s="1161" t="s">
        <v>2107</v>
      </c>
      <c r="I83" s="1162" t="s">
        <v>77</v>
      </c>
      <c r="J83" s="1163"/>
      <c r="K83" s="1163"/>
      <c r="L83" s="1163"/>
      <c r="M83" s="1163"/>
      <c r="N83" s="1163"/>
      <c r="O83" s="1163"/>
      <c r="P83" s="1163"/>
      <c r="Q83" s="1163"/>
      <c r="R83" s="1163"/>
      <c r="S83" s="1163"/>
      <c r="T83" s="1163"/>
      <c r="U83" s="1163"/>
      <c r="V83" s="1163"/>
      <c r="W83" s="1163"/>
      <c r="X83" s="1163"/>
      <c r="Y83" s="1163"/>
      <c r="Z83" s="1163"/>
      <c r="AA83" s="1163"/>
      <c r="AB83" s="1163"/>
      <c r="AC83" s="1164"/>
      <c r="AD83" s="1164"/>
      <c r="AE83" s="1162"/>
      <c r="AF83" s="1162"/>
      <c r="AG83" s="1162"/>
      <c r="AH83" s="1162"/>
      <c r="AI83" s="1735">
        <v>20</v>
      </c>
      <c r="AJ83" s="1705"/>
      <c r="AK83" s="1725"/>
      <c r="AL83" s="1725"/>
      <c r="AM83" s="1745">
        <v>20</v>
      </c>
      <c r="AN83" s="1162">
        <v>20</v>
      </c>
      <c r="AO83" s="1162"/>
      <c r="AP83" s="1162"/>
      <c r="AQ83" s="1162"/>
      <c r="AR83" s="1162"/>
      <c r="AS83" s="1162"/>
      <c r="AT83" s="1162"/>
      <c r="AU83" s="1162"/>
      <c r="AV83" s="1162"/>
      <c r="AW83" s="1162"/>
      <c r="AX83" s="1162"/>
      <c r="AY83" s="1162"/>
      <c r="AZ83" s="1162"/>
      <c r="BA83" s="1162"/>
      <c r="BB83" s="1162"/>
      <c r="BC83" s="1162"/>
      <c r="BD83" s="1162"/>
      <c r="BE83" s="1735"/>
      <c r="BF83" s="1162"/>
      <c r="BG83" s="1725"/>
      <c r="BH83" s="1725"/>
      <c r="BI83" s="1725"/>
      <c r="BJ83" s="1725"/>
      <c r="BK83" s="1155">
        <f t="shared" si="14"/>
        <v>60</v>
      </c>
    </row>
    <row r="84" spans="1:63" x14ac:dyDescent="0.25">
      <c r="A84" s="2307"/>
      <c r="B84" s="1162"/>
      <c r="C84" s="1099" t="s">
        <v>274</v>
      </c>
      <c r="D84" s="1100" t="s">
        <v>10</v>
      </c>
      <c r="E84" s="1100"/>
      <c r="F84" s="1099">
        <v>270</v>
      </c>
      <c r="G84" s="1778"/>
      <c r="H84" s="1161"/>
      <c r="I84" s="1162"/>
      <c r="J84" s="1163"/>
      <c r="K84" s="1163"/>
      <c r="L84" s="1163"/>
      <c r="M84" s="1163"/>
      <c r="N84" s="1163"/>
      <c r="O84" s="1163"/>
      <c r="P84" s="1163"/>
      <c r="Q84" s="1163"/>
      <c r="R84" s="1163"/>
      <c r="S84" s="1163"/>
      <c r="T84" s="1163"/>
      <c r="U84" s="1163"/>
      <c r="V84" s="1163"/>
      <c r="W84" s="1163"/>
      <c r="X84" s="1163"/>
      <c r="Y84" s="1162"/>
      <c r="Z84" s="1162"/>
      <c r="AA84" s="1162"/>
      <c r="AB84" s="1164"/>
      <c r="AC84" s="1164"/>
      <c r="AD84" s="1164"/>
      <c r="AE84" s="1162"/>
      <c r="AF84" s="1162"/>
      <c r="AG84" s="1162"/>
      <c r="AH84" s="1162"/>
      <c r="AI84" s="1735"/>
      <c r="AJ84" s="1705"/>
      <c r="AK84" s="1725"/>
      <c r="AL84" s="1725"/>
      <c r="AM84" s="1745"/>
      <c r="AN84" s="1162"/>
      <c r="AO84" s="1162" t="s">
        <v>3</v>
      </c>
      <c r="AP84" s="1162" t="s">
        <v>3</v>
      </c>
      <c r="AQ84" s="1162" t="s">
        <v>3</v>
      </c>
      <c r="AR84" s="1162" t="s">
        <v>3</v>
      </c>
      <c r="AS84" s="1162" t="s">
        <v>3</v>
      </c>
      <c r="AT84" s="1162" t="s">
        <v>3</v>
      </c>
      <c r="AU84" s="1162" t="s">
        <v>3</v>
      </c>
      <c r="AV84" s="1162" t="s">
        <v>3</v>
      </c>
      <c r="AW84" s="1162" t="s">
        <v>3</v>
      </c>
      <c r="AX84" s="1162" t="s">
        <v>3</v>
      </c>
      <c r="AY84" s="1162" t="s">
        <v>3</v>
      </c>
      <c r="AZ84" s="1162" t="s">
        <v>3</v>
      </c>
      <c r="BA84" s="1162"/>
      <c r="BB84" s="1162"/>
      <c r="BC84" s="1162"/>
      <c r="BD84" s="1162"/>
      <c r="BE84" s="1735"/>
      <c r="BF84" s="1162"/>
      <c r="BG84" s="1725"/>
      <c r="BH84" s="1725"/>
      <c r="BI84" s="1725"/>
      <c r="BJ84" s="1725"/>
      <c r="BK84" s="1155">
        <f t="shared" si="14"/>
        <v>0</v>
      </c>
    </row>
    <row r="85" spans="1:63" s="1156" customFormat="1" x14ac:dyDescent="0.25">
      <c r="A85" s="1150"/>
      <c r="B85" s="1151" t="s">
        <v>2108</v>
      </c>
      <c r="C85" s="1202"/>
      <c r="D85" s="1202" t="s">
        <v>843</v>
      </c>
      <c r="E85" s="1762"/>
      <c r="F85" s="1175">
        <f t="shared" ref="F85:BE85" si="15">SUM(F76:F84)</f>
        <v>900</v>
      </c>
      <c r="G85" s="1175"/>
      <c r="H85" s="1175">
        <f t="shared" si="15"/>
        <v>0</v>
      </c>
      <c r="I85" s="1175">
        <f t="shared" si="15"/>
        <v>0</v>
      </c>
      <c r="J85" s="1175">
        <f t="shared" si="15"/>
        <v>0</v>
      </c>
      <c r="K85" s="1175">
        <f t="shared" si="15"/>
        <v>20</v>
      </c>
      <c r="L85" s="1175">
        <f t="shared" si="15"/>
        <v>20</v>
      </c>
      <c r="M85" s="1175">
        <f t="shared" si="15"/>
        <v>20</v>
      </c>
      <c r="N85" s="1175">
        <f t="shared" si="15"/>
        <v>30</v>
      </c>
      <c r="O85" s="1175">
        <f t="shared" si="15"/>
        <v>20</v>
      </c>
      <c r="P85" s="1175">
        <f t="shared" si="15"/>
        <v>20</v>
      </c>
      <c r="Q85" s="1175">
        <f t="shared" si="15"/>
        <v>20</v>
      </c>
      <c r="R85" s="1175">
        <f t="shared" si="15"/>
        <v>20</v>
      </c>
      <c r="S85" s="1175">
        <f t="shared" si="15"/>
        <v>20</v>
      </c>
      <c r="T85" s="1175">
        <f t="shared" si="15"/>
        <v>20</v>
      </c>
      <c r="U85" s="1175">
        <f t="shared" si="15"/>
        <v>20</v>
      </c>
      <c r="V85" s="1175">
        <f t="shared" si="15"/>
        <v>10</v>
      </c>
      <c r="W85" s="1175">
        <f t="shared" si="15"/>
        <v>20</v>
      </c>
      <c r="X85" s="1175">
        <f t="shared" si="15"/>
        <v>20</v>
      </c>
      <c r="Y85" s="1175">
        <f t="shared" si="15"/>
        <v>20</v>
      </c>
      <c r="Z85" s="1175">
        <f t="shared" si="15"/>
        <v>20</v>
      </c>
      <c r="AA85" s="1175">
        <f t="shared" si="15"/>
        <v>20</v>
      </c>
      <c r="AB85" s="1175">
        <f t="shared" si="15"/>
        <v>20</v>
      </c>
      <c r="AC85" s="1175">
        <f t="shared" si="15"/>
        <v>20</v>
      </c>
      <c r="AD85" s="1175">
        <f t="shared" si="15"/>
        <v>20</v>
      </c>
      <c r="AE85" s="1175">
        <f t="shared" si="15"/>
        <v>20</v>
      </c>
      <c r="AF85" s="1175">
        <f t="shared" si="15"/>
        <v>20</v>
      </c>
      <c r="AG85" s="1175">
        <f t="shared" si="15"/>
        <v>20</v>
      </c>
      <c r="AH85" s="1175">
        <f t="shared" si="15"/>
        <v>20</v>
      </c>
      <c r="AI85" s="1737">
        <f t="shared" si="15"/>
        <v>20</v>
      </c>
      <c r="AJ85" s="1705"/>
      <c r="AK85" s="1728">
        <f t="shared" si="15"/>
        <v>0</v>
      </c>
      <c r="AL85" s="1728">
        <f t="shared" si="15"/>
        <v>0</v>
      </c>
      <c r="AM85" s="1747">
        <f>SUM(AM76:AM84)</f>
        <v>20</v>
      </c>
      <c r="AN85" s="1175">
        <f t="shared" si="15"/>
        <v>20</v>
      </c>
      <c r="AO85" s="1175">
        <f t="shared" si="15"/>
        <v>0</v>
      </c>
      <c r="AP85" s="1175">
        <f t="shared" si="15"/>
        <v>0</v>
      </c>
      <c r="AQ85" s="1175">
        <f t="shared" si="15"/>
        <v>0</v>
      </c>
      <c r="AR85" s="1175">
        <f t="shared" si="15"/>
        <v>0</v>
      </c>
      <c r="AS85" s="1175">
        <f t="shared" si="15"/>
        <v>0</v>
      </c>
      <c r="AT85" s="1175">
        <f t="shared" si="15"/>
        <v>0</v>
      </c>
      <c r="AU85" s="1175">
        <f t="shared" si="15"/>
        <v>0</v>
      </c>
      <c r="AV85" s="1175">
        <f t="shared" si="15"/>
        <v>40</v>
      </c>
      <c r="AW85" s="1175">
        <f t="shared" si="15"/>
        <v>40</v>
      </c>
      <c r="AX85" s="1175">
        <f t="shared" si="15"/>
        <v>40</v>
      </c>
      <c r="AY85" s="1175">
        <f t="shared" si="15"/>
        <v>0</v>
      </c>
      <c r="AZ85" s="1175">
        <f t="shared" si="15"/>
        <v>0</v>
      </c>
      <c r="BA85" s="1175">
        <f t="shared" si="15"/>
        <v>0</v>
      </c>
      <c r="BB85" s="1175">
        <f t="shared" si="15"/>
        <v>0</v>
      </c>
      <c r="BC85" s="1175">
        <f t="shared" si="15"/>
        <v>0</v>
      </c>
      <c r="BD85" s="1175">
        <f t="shared" si="15"/>
        <v>0</v>
      </c>
      <c r="BE85" s="1757">
        <f t="shared" si="15"/>
        <v>0</v>
      </c>
      <c r="BF85" s="1162"/>
      <c r="BG85" s="1725"/>
      <c r="BH85" s="1725"/>
      <c r="BI85" s="1725"/>
      <c r="BJ85" s="1725"/>
      <c r="BK85" s="1155">
        <f t="shared" si="14"/>
        <v>660</v>
      </c>
    </row>
    <row r="86" spans="1:63" x14ac:dyDescent="0.25">
      <c r="A86" s="2307">
        <v>15</v>
      </c>
      <c r="B86" s="1170" t="s">
        <v>2109</v>
      </c>
      <c r="C86" s="1045" t="s">
        <v>161</v>
      </c>
      <c r="D86" s="1080" t="s">
        <v>964</v>
      </c>
      <c r="E86" s="1080"/>
      <c r="F86" s="1046">
        <v>45</v>
      </c>
      <c r="G86" s="1769"/>
      <c r="H86" s="1194" t="s">
        <v>2092</v>
      </c>
      <c r="I86" s="1162" t="s">
        <v>77</v>
      </c>
      <c r="J86" s="1203"/>
      <c r="K86" s="1162">
        <v>20</v>
      </c>
      <c r="L86" s="1162">
        <v>25</v>
      </c>
      <c r="M86" s="1162"/>
      <c r="N86" s="1162"/>
      <c r="O86" s="1162"/>
      <c r="P86" s="1162"/>
      <c r="Q86" s="1162"/>
      <c r="R86" s="1162"/>
      <c r="S86" s="1162"/>
      <c r="T86" s="1162"/>
      <c r="U86" s="1162"/>
      <c r="V86" s="1162"/>
      <c r="W86" s="1162"/>
      <c r="X86" s="1162"/>
      <c r="Y86" s="1162"/>
      <c r="Z86" s="1162"/>
      <c r="AA86" s="1162"/>
      <c r="AB86" s="1164"/>
      <c r="AC86" s="1164"/>
      <c r="AD86" s="1164"/>
      <c r="AE86" s="1162"/>
      <c r="AF86" s="1162"/>
      <c r="AG86" s="1162"/>
      <c r="AH86" s="1162"/>
      <c r="AI86" s="1735"/>
      <c r="AJ86" s="1705"/>
      <c r="AK86" s="1725"/>
      <c r="AL86" s="1725"/>
      <c r="AM86" s="1745"/>
      <c r="AN86" s="1162"/>
      <c r="AO86" s="1162"/>
      <c r="AP86" s="1162"/>
      <c r="AQ86" s="1162"/>
      <c r="AR86" s="1162"/>
      <c r="AS86" s="1162"/>
      <c r="AT86" s="1162"/>
      <c r="AU86" s="1162"/>
      <c r="AV86" s="1162"/>
      <c r="AW86" s="1162"/>
      <c r="AX86" s="1162"/>
      <c r="AY86" s="1162"/>
      <c r="AZ86" s="1162"/>
      <c r="BA86" s="1162"/>
      <c r="BB86" s="1162"/>
      <c r="BC86" s="1162"/>
      <c r="BD86" s="1162"/>
      <c r="BE86" s="1735"/>
      <c r="BF86" s="1162"/>
      <c r="BG86" s="1725"/>
      <c r="BH86" s="1725"/>
      <c r="BI86" s="1725"/>
      <c r="BJ86" s="1725"/>
      <c r="BK86" s="1155">
        <f t="shared" si="14"/>
        <v>45</v>
      </c>
    </row>
    <row r="87" spans="1:63" x14ac:dyDescent="0.25">
      <c r="A87" s="2307"/>
      <c r="B87" s="1162"/>
      <c r="C87" s="1045" t="s">
        <v>163</v>
      </c>
      <c r="D87" s="1080" t="s">
        <v>59</v>
      </c>
      <c r="E87" s="1080"/>
      <c r="F87" s="1046">
        <v>30</v>
      </c>
      <c r="G87" s="1769"/>
      <c r="H87" s="1194" t="s">
        <v>413</v>
      </c>
      <c r="I87" s="1162"/>
      <c r="J87" s="1203"/>
      <c r="K87" s="1162"/>
      <c r="L87" s="1162"/>
      <c r="M87" s="1162"/>
      <c r="N87" s="1162"/>
      <c r="O87" s="1162"/>
      <c r="P87" s="1162"/>
      <c r="Q87" s="1162"/>
      <c r="R87" s="1162"/>
      <c r="S87" s="1162"/>
      <c r="T87" s="1162"/>
      <c r="U87" s="1162"/>
      <c r="V87" s="1162"/>
      <c r="W87" s="1162"/>
      <c r="X87" s="1162"/>
      <c r="Y87" s="1162"/>
      <c r="Z87" s="1162"/>
      <c r="AA87" s="1162"/>
      <c r="AB87" s="1164"/>
      <c r="AC87" s="1164"/>
      <c r="AD87" s="1164"/>
      <c r="AE87" s="1162"/>
      <c r="AF87" s="1162"/>
      <c r="AG87" s="1162"/>
      <c r="AH87" s="1162"/>
      <c r="AI87" s="1735"/>
      <c r="AJ87" s="1705"/>
      <c r="AK87" s="1725"/>
      <c r="AL87" s="1725"/>
      <c r="AM87" s="1745"/>
      <c r="AN87" s="1162"/>
      <c r="AO87" s="1162"/>
      <c r="AP87" s="1162"/>
      <c r="AQ87" s="1162"/>
      <c r="AR87" s="1162"/>
      <c r="AS87" s="1162"/>
      <c r="AT87" s="1162"/>
      <c r="AU87" s="1162"/>
      <c r="AV87" s="1162"/>
      <c r="AW87" s="1162"/>
      <c r="AX87" s="1162"/>
      <c r="AY87" s="1162"/>
      <c r="AZ87" s="1162"/>
      <c r="BA87" s="1162"/>
      <c r="BB87" s="1162"/>
      <c r="BC87" s="1162"/>
      <c r="BD87" s="1162"/>
      <c r="BE87" s="1735"/>
      <c r="BF87" s="1162"/>
      <c r="BG87" s="1725"/>
      <c r="BH87" s="1725"/>
      <c r="BI87" s="1725"/>
      <c r="BJ87" s="1725"/>
      <c r="BK87" s="1155">
        <f t="shared" si="14"/>
        <v>0</v>
      </c>
    </row>
    <row r="88" spans="1:63" x14ac:dyDescent="0.25">
      <c r="A88" s="2307"/>
      <c r="B88" s="1162"/>
      <c r="C88" s="1045" t="s">
        <v>172</v>
      </c>
      <c r="D88" s="1080" t="s">
        <v>934</v>
      </c>
      <c r="E88" s="1080"/>
      <c r="F88" s="1055">
        <v>60</v>
      </c>
      <c r="G88" s="1771"/>
      <c r="H88" s="1194" t="s">
        <v>356</v>
      </c>
      <c r="I88" s="1162" t="s">
        <v>355</v>
      </c>
      <c r="J88" s="1162"/>
      <c r="K88" s="1162"/>
      <c r="L88" s="1162"/>
      <c r="M88" s="1162"/>
      <c r="N88" s="1162"/>
      <c r="O88" s="1162"/>
      <c r="P88" s="1162"/>
      <c r="Q88" s="1162"/>
      <c r="R88" s="1162"/>
      <c r="S88" s="1162"/>
      <c r="T88" s="1162"/>
      <c r="U88" s="1162"/>
      <c r="V88" s="1162"/>
      <c r="W88" s="1162"/>
      <c r="X88" s="1162"/>
      <c r="Y88" s="1162"/>
      <c r="Z88" s="1162"/>
      <c r="AA88" s="1162"/>
      <c r="AB88" s="1164"/>
      <c r="AC88" s="1164"/>
      <c r="AD88" s="1164"/>
      <c r="AE88" s="1162"/>
      <c r="AF88" s="1162"/>
      <c r="AG88" s="1162"/>
      <c r="AH88" s="1162"/>
      <c r="AI88" s="1735"/>
      <c r="AJ88" s="1705"/>
      <c r="AK88" s="1725"/>
      <c r="AL88" s="1725"/>
      <c r="AM88" s="1745"/>
      <c r="AN88" s="1162"/>
      <c r="AO88" s="1162"/>
      <c r="AP88" s="1162"/>
      <c r="AQ88" s="1162"/>
      <c r="AR88" s="1162"/>
      <c r="AS88" s="1162">
        <v>40</v>
      </c>
      <c r="AT88" s="1162">
        <v>40</v>
      </c>
      <c r="AU88" s="1162">
        <v>40</v>
      </c>
      <c r="AV88" s="1162"/>
      <c r="AW88" s="1162"/>
      <c r="AX88" s="1162"/>
      <c r="AY88" s="1162"/>
      <c r="AZ88" s="1162"/>
      <c r="BA88" s="1162"/>
      <c r="BB88" s="1162"/>
      <c r="BC88" s="1162"/>
      <c r="BD88" s="1162"/>
      <c r="BE88" s="1735"/>
      <c r="BF88" s="1162"/>
      <c r="BG88" s="1725"/>
      <c r="BH88" s="1725"/>
      <c r="BI88" s="1725"/>
      <c r="BJ88" s="1725"/>
      <c r="BK88" s="1155">
        <f t="shared" si="14"/>
        <v>120</v>
      </c>
    </row>
    <row r="89" spans="1:63" x14ac:dyDescent="0.25">
      <c r="A89" s="2307"/>
      <c r="B89" s="1162"/>
      <c r="C89" s="1045" t="s">
        <v>293</v>
      </c>
      <c r="D89" s="1080" t="s">
        <v>932</v>
      </c>
      <c r="E89" s="1080"/>
      <c r="F89" s="1046">
        <v>60</v>
      </c>
      <c r="G89" s="1769"/>
      <c r="H89" s="1194" t="s">
        <v>2110</v>
      </c>
      <c r="I89" s="1194" t="s">
        <v>105</v>
      </c>
      <c r="J89" s="1162"/>
      <c r="K89" s="1162"/>
      <c r="L89" s="1162"/>
      <c r="M89" s="1162">
        <v>20</v>
      </c>
      <c r="N89" s="1162">
        <v>20</v>
      </c>
      <c r="O89" s="1162">
        <v>20</v>
      </c>
      <c r="P89" s="1162"/>
      <c r="Q89" s="1162"/>
      <c r="R89" s="1162"/>
      <c r="S89" s="1162"/>
      <c r="T89" s="1162"/>
      <c r="U89" s="1162"/>
      <c r="V89" s="1162"/>
      <c r="W89" s="1162"/>
      <c r="X89" s="1162"/>
      <c r="Y89" s="1162"/>
      <c r="Z89" s="1162"/>
      <c r="AA89" s="1162"/>
      <c r="AB89" s="1164"/>
      <c r="AC89" s="1164"/>
      <c r="AD89" s="1164"/>
      <c r="AE89" s="1162"/>
      <c r="AF89" s="1162"/>
      <c r="AG89" s="1162"/>
      <c r="AH89" s="1162"/>
      <c r="AI89" s="1735"/>
      <c r="AJ89" s="1705"/>
      <c r="AK89" s="1725"/>
      <c r="AL89" s="1725"/>
      <c r="AM89" s="1745"/>
      <c r="AN89" s="1162"/>
      <c r="AO89" s="1162"/>
      <c r="AP89" s="1162"/>
      <c r="AQ89" s="1162"/>
      <c r="AR89" s="1162"/>
      <c r="AS89" s="1162"/>
      <c r="AT89" s="1162"/>
      <c r="AU89" s="1162"/>
      <c r="AV89" s="1162"/>
      <c r="AW89" s="1162"/>
      <c r="AX89" s="1162"/>
      <c r="AY89" s="1162"/>
      <c r="AZ89" s="1162"/>
      <c r="BA89" s="1162"/>
      <c r="BB89" s="1162"/>
      <c r="BC89" s="1162"/>
      <c r="BD89" s="1162"/>
      <c r="BE89" s="1735"/>
      <c r="BF89" s="1162"/>
      <c r="BG89" s="1725"/>
      <c r="BH89" s="1725"/>
      <c r="BI89" s="1725"/>
      <c r="BJ89" s="1725"/>
      <c r="BK89" s="1155">
        <f t="shared" si="14"/>
        <v>60</v>
      </c>
    </row>
    <row r="90" spans="1:63" x14ac:dyDescent="0.25">
      <c r="A90" s="2307"/>
      <c r="B90" s="1162"/>
      <c r="C90" s="1045" t="s">
        <v>176</v>
      </c>
      <c r="D90" s="1080" t="s">
        <v>1006</v>
      </c>
      <c r="E90" s="1080"/>
      <c r="F90" s="1046">
        <v>150</v>
      </c>
      <c r="G90" s="1769"/>
      <c r="H90" s="1161" t="s">
        <v>2092</v>
      </c>
      <c r="I90" s="1162" t="s">
        <v>2111</v>
      </c>
      <c r="J90" s="1163"/>
      <c r="K90" s="1163"/>
      <c r="L90" s="1163"/>
      <c r="M90" s="1163"/>
      <c r="N90" s="1163"/>
      <c r="O90" s="1163"/>
      <c r="P90" s="1163">
        <v>20</v>
      </c>
      <c r="Q90" s="1163">
        <v>20</v>
      </c>
      <c r="R90" s="1163">
        <v>20</v>
      </c>
      <c r="S90" s="1163">
        <v>20</v>
      </c>
      <c r="T90" s="1163">
        <v>20</v>
      </c>
      <c r="U90" s="1163">
        <v>20</v>
      </c>
      <c r="V90" s="1163">
        <v>20</v>
      </c>
      <c r="W90" s="1163">
        <v>10</v>
      </c>
      <c r="X90" s="1162"/>
      <c r="Y90" s="1162"/>
      <c r="Z90" s="1162"/>
      <c r="AA90" s="1162"/>
      <c r="AB90" s="1164"/>
      <c r="AC90" s="1164"/>
      <c r="AD90" s="1164"/>
      <c r="AE90" s="1162"/>
      <c r="AF90" s="1162"/>
      <c r="AG90" s="1162"/>
      <c r="AH90" s="1162"/>
      <c r="AI90" s="1735"/>
      <c r="AJ90" s="1705"/>
      <c r="AK90" s="1725"/>
      <c r="AL90" s="1725"/>
      <c r="AM90" s="1745"/>
      <c r="AN90" s="1162"/>
      <c r="AO90" s="1162"/>
      <c r="AP90" s="1162"/>
      <c r="AQ90" s="1162"/>
      <c r="AR90" s="1162"/>
      <c r="AS90" s="1162"/>
      <c r="AT90" s="1162"/>
      <c r="AU90" s="1162"/>
      <c r="AV90" s="1162"/>
      <c r="AW90" s="1162"/>
      <c r="AX90" s="1162"/>
      <c r="AY90" s="1162"/>
      <c r="AZ90" s="1162"/>
      <c r="BA90" s="1162"/>
      <c r="BB90" s="1162"/>
      <c r="BC90" s="1162"/>
      <c r="BD90" s="1162"/>
      <c r="BE90" s="1735"/>
      <c r="BF90" s="1162"/>
      <c r="BG90" s="1725"/>
      <c r="BH90" s="1725"/>
      <c r="BI90" s="1725"/>
      <c r="BJ90" s="1725"/>
      <c r="BK90" s="1155">
        <f t="shared" si="14"/>
        <v>150</v>
      </c>
    </row>
    <row r="91" spans="1:63" x14ac:dyDescent="0.25">
      <c r="A91" s="2307"/>
      <c r="B91" s="1162"/>
      <c r="C91" s="1056" t="s">
        <v>271</v>
      </c>
      <c r="D91" s="1103" t="s">
        <v>898</v>
      </c>
      <c r="E91" s="1103"/>
      <c r="F91" s="1086">
        <v>120</v>
      </c>
      <c r="G91" s="1770"/>
      <c r="H91" s="1161" t="s">
        <v>2068</v>
      </c>
      <c r="I91" s="1162" t="s">
        <v>2112</v>
      </c>
      <c r="J91" s="1163"/>
      <c r="K91" s="1163"/>
      <c r="L91" s="1163"/>
      <c r="M91" s="1163"/>
      <c r="N91" s="1163"/>
      <c r="O91" s="1163"/>
      <c r="P91" s="1163"/>
      <c r="Q91" s="1163"/>
      <c r="R91" s="1163"/>
      <c r="S91" s="1163"/>
      <c r="T91" s="1162"/>
      <c r="U91" s="1162"/>
      <c r="V91" s="1162"/>
      <c r="W91" s="1162"/>
      <c r="X91" s="1162">
        <v>20</v>
      </c>
      <c r="Y91" s="1162">
        <v>20</v>
      </c>
      <c r="Z91" s="1162">
        <v>20</v>
      </c>
      <c r="AA91" s="1162">
        <v>20</v>
      </c>
      <c r="AB91" s="1164">
        <v>20</v>
      </c>
      <c r="AC91" s="1164">
        <v>20</v>
      </c>
      <c r="AD91" s="1164"/>
      <c r="AE91" s="1162"/>
      <c r="AF91" s="1162"/>
      <c r="AG91" s="1162"/>
      <c r="AH91" s="1162"/>
      <c r="AI91" s="1735"/>
      <c r="AJ91" s="1705"/>
      <c r="AK91" s="1725"/>
      <c r="AL91" s="1725"/>
      <c r="AM91" s="1745"/>
      <c r="AN91" s="1162"/>
      <c r="AO91" s="1162"/>
      <c r="AP91" s="1162"/>
      <c r="AQ91" s="1162"/>
      <c r="AR91" s="1162"/>
      <c r="AS91" s="1162"/>
      <c r="AT91" s="1162"/>
      <c r="AU91" s="1162"/>
      <c r="AV91" s="1162"/>
      <c r="AW91" s="1162"/>
      <c r="AX91" s="1162"/>
      <c r="AY91" s="1162"/>
      <c r="AZ91" s="1162"/>
      <c r="BA91" s="1162"/>
      <c r="BB91" s="1162"/>
      <c r="BC91" s="1162"/>
      <c r="BD91" s="1162"/>
      <c r="BE91" s="1735"/>
      <c r="BF91" s="1162"/>
      <c r="BG91" s="1725"/>
      <c r="BH91" s="1725"/>
      <c r="BI91" s="1725"/>
      <c r="BJ91" s="1725"/>
      <c r="BK91" s="1155">
        <f t="shared" si="14"/>
        <v>120</v>
      </c>
    </row>
    <row r="92" spans="1:63" x14ac:dyDescent="0.25">
      <c r="A92" s="2307"/>
      <c r="B92" s="1162"/>
      <c r="C92" s="1046" t="s">
        <v>284</v>
      </c>
      <c r="D92" s="1080" t="s">
        <v>1009</v>
      </c>
      <c r="E92" s="1080"/>
      <c r="F92" s="1046">
        <v>120</v>
      </c>
      <c r="G92" s="1769"/>
      <c r="H92" s="1161" t="s">
        <v>2068</v>
      </c>
      <c r="I92" s="1162" t="s">
        <v>2112</v>
      </c>
      <c r="J92" s="1162"/>
      <c r="K92" s="1162"/>
      <c r="L92" s="1162"/>
      <c r="M92" s="1162"/>
      <c r="N92" s="1162"/>
      <c r="O92" s="1162"/>
      <c r="P92" s="1162"/>
      <c r="Q92" s="1162"/>
      <c r="R92" s="1162"/>
      <c r="S92" s="1162"/>
      <c r="T92" s="1162"/>
      <c r="U92" s="1162"/>
      <c r="V92" s="1162"/>
      <c r="W92" s="1162"/>
      <c r="X92" s="1162"/>
      <c r="Y92" s="1162"/>
      <c r="Z92" s="1162"/>
      <c r="AA92" s="1162"/>
      <c r="AB92" s="1164"/>
      <c r="AC92" s="1164"/>
      <c r="AD92" s="1162">
        <v>20</v>
      </c>
      <c r="AE92" s="1162">
        <v>20</v>
      </c>
      <c r="AF92" s="1162">
        <v>20</v>
      </c>
      <c r="AG92" s="1162">
        <v>20</v>
      </c>
      <c r="AH92" s="1164">
        <v>20</v>
      </c>
      <c r="AI92" s="1739">
        <v>20</v>
      </c>
      <c r="AJ92" s="1705"/>
      <c r="AK92" s="1725"/>
      <c r="AL92" s="1725"/>
      <c r="AM92" s="1745"/>
      <c r="AN92" s="1162"/>
      <c r="AO92" s="1162"/>
      <c r="AP92" s="1162"/>
      <c r="AQ92" s="1162"/>
      <c r="AR92" s="1162"/>
      <c r="AS92" s="1162"/>
      <c r="AT92" s="1162"/>
      <c r="AU92" s="1162"/>
      <c r="AV92" s="1162"/>
      <c r="AW92" s="1162"/>
      <c r="AX92" s="1162"/>
      <c r="AY92" s="1162"/>
      <c r="AZ92" s="1162"/>
      <c r="BA92" s="1162"/>
      <c r="BB92" s="1162"/>
      <c r="BC92" s="1162"/>
      <c r="BD92" s="1162"/>
      <c r="BE92" s="1735"/>
      <c r="BF92" s="1162"/>
      <c r="BG92" s="1725"/>
      <c r="BH92" s="1725"/>
      <c r="BI92" s="1725"/>
      <c r="BJ92" s="1725"/>
      <c r="BK92" s="1155">
        <f t="shared" si="14"/>
        <v>120</v>
      </c>
    </row>
    <row r="93" spans="1:63" x14ac:dyDescent="0.25">
      <c r="A93" s="2307"/>
      <c r="B93" s="1162"/>
      <c r="C93" s="1099" t="s">
        <v>274</v>
      </c>
      <c r="D93" s="1100" t="s">
        <v>10</v>
      </c>
      <c r="E93" s="1100"/>
      <c r="F93" s="1099">
        <v>270</v>
      </c>
      <c r="G93" s="1778"/>
      <c r="H93" s="1161"/>
      <c r="I93" s="1162"/>
      <c r="J93" s="1163"/>
      <c r="K93" s="1162"/>
      <c r="L93" s="1162"/>
      <c r="M93" s="1162"/>
      <c r="N93" s="1162"/>
      <c r="O93" s="1162"/>
      <c r="P93" s="1162"/>
      <c r="Q93" s="1162"/>
      <c r="R93" s="1162"/>
      <c r="S93" s="1162"/>
      <c r="T93" s="1162"/>
      <c r="U93" s="1162"/>
      <c r="V93" s="1162"/>
      <c r="W93" s="1162"/>
      <c r="X93" s="1162"/>
      <c r="Y93" s="1162"/>
      <c r="Z93" s="1162"/>
      <c r="AA93" s="1162"/>
      <c r="AB93" s="1164"/>
      <c r="AC93" s="1164"/>
      <c r="AD93" s="1164"/>
      <c r="AE93" s="1162"/>
      <c r="AF93" s="1162"/>
      <c r="AG93" s="1162"/>
      <c r="AH93" s="1162"/>
      <c r="AI93" s="1735"/>
      <c r="AJ93" s="1705"/>
      <c r="AK93" s="1725"/>
      <c r="AL93" s="1725"/>
      <c r="AM93" s="1745"/>
      <c r="AN93" s="1162" t="s">
        <v>3</v>
      </c>
      <c r="AO93" s="1162" t="s">
        <v>3</v>
      </c>
      <c r="AP93" s="1162" t="s">
        <v>3</v>
      </c>
      <c r="AQ93" s="1162" t="s">
        <v>3</v>
      </c>
      <c r="AR93" s="1162" t="s">
        <v>3</v>
      </c>
      <c r="AS93" s="1162" t="s">
        <v>3</v>
      </c>
      <c r="AT93" s="1162" t="s">
        <v>3</v>
      </c>
      <c r="AU93" s="1162" t="s">
        <v>3</v>
      </c>
      <c r="AV93" s="1162" t="s">
        <v>3</v>
      </c>
      <c r="AW93" s="1162" t="s">
        <v>3</v>
      </c>
      <c r="AX93" s="1162" t="s">
        <v>3</v>
      </c>
      <c r="AY93" s="1162" t="s">
        <v>3</v>
      </c>
      <c r="AZ93" s="1162"/>
      <c r="BA93" s="1162"/>
      <c r="BB93" s="1162"/>
      <c r="BC93" s="1162"/>
      <c r="BD93" s="1162"/>
      <c r="BE93" s="1735"/>
      <c r="BF93" s="1162"/>
      <c r="BG93" s="1725"/>
      <c r="BH93" s="1725"/>
      <c r="BI93" s="1725"/>
      <c r="BJ93" s="1725"/>
      <c r="BK93" s="1155">
        <f t="shared" si="14"/>
        <v>0</v>
      </c>
    </row>
    <row r="94" spans="1:63" s="1156" customFormat="1" x14ac:dyDescent="0.25">
      <c r="A94" s="1150"/>
      <c r="B94" s="1151" t="s">
        <v>1780</v>
      </c>
      <c r="C94" s="1202"/>
      <c r="D94" s="1202" t="s">
        <v>843</v>
      </c>
      <c r="E94" s="1762"/>
      <c r="F94" s="1175">
        <f t="shared" ref="F94:AL94" si="16">SUM(F86:F93)</f>
        <v>855</v>
      </c>
      <c r="G94" s="1175"/>
      <c r="H94" s="1175">
        <f t="shared" si="16"/>
        <v>0</v>
      </c>
      <c r="I94" s="1175">
        <f t="shared" si="16"/>
        <v>0</v>
      </c>
      <c r="J94" s="1175">
        <f t="shared" si="16"/>
        <v>0</v>
      </c>
      <c r="K94" s="1175">
        <f t="shared" si="16"/>
        <v>20</v>
      </c>
      <c r="L94" s="1175">
        <f t="shared" si="16"/>
        <v>25</v>
      </c>
      <c r="M94" s="1175">
        <f t="shared" si="16"/>
        <v>20</v>
      </c>
      <c r="N94" s="1175">
        <f t="shared" si="16"/>
        <v>20</v>
      </c>
      <c r="O94" s="1175">
        <f t="shared" si="16"/>
        <v>20</v>
      </c>
      <c r="P94" s="1175">
        <f t="shared" si="16"/>
        <v>20</v>
      </c>
      <c r="Q94" s="1175">
        <f t="shared" si="16"/>
        <v>20</v>
      </c>
      <c r="R94" s="1175">
        <f t="shared" si="16"/>
        <v>20</v>
      </c>
      <c r="S94" s="1175">
        <f t="shared" si="16"/>
        <v>20</v>
      </c>
      <c r="T94" s="1175">
        <f t="shared" si="16"/>
        <v>20</v>
      </c>
      <c r="U94" s="1175">
        <f t="shared" si="16"/>
        <v>20</v>
      </c>
      <c r="V94" s="1175">
        <f t="shared" si="16"/>
        <v>20</v>
      </c>
      <c r="W94" s="1175">
        <f t="shared" si="16"/>
        <v>10</v>
      </c>
      <c r="X94" s="1175">
        <f t="shared" si="16"/>
        <v>20</v>
      </c>
      <c r="Y94" s="1175">
        <f t="shared" si="16"/>
        <v>20</v>
      </c>
      <c r="Z94" s="1175">
        <f t="shared" si="16"/>
        <v>20</v>
      </c>
      <c r="AA94" s="1175">
        <f t="shared" si="16"/>
        <v>20</v>
      </c>
      <c r="AB94" s="1175">
        <f t="shared" si="16"/>
        <v>20</v>
      </c>
      <c r="AC94" s="1175">
        <f t="shared" si="16"/>
        <v>20</v>
      </c>
      <c r="AD94" s="1175">
        <f t="shared" si="16"/>
        <v>20</v>
      </c>
      <c r="AE94" s="1175">
        <f t="shared" si="16"/>
        <v>20</v>
      </c>
      <c r="AF94" s="1175">
        <f t="shared" si="16"/>
        <v>20</v>
      </c>
      <c r="AG94" s="1175">
        <f t="shared" si="16"/>
        <v>20</v>
      </c>
      <c r="AH94" s="1175">
        <f t="shared" si="16"/>
        <v>20</v>
      </c>
      <c r="AI94" s="1737">
        <f t="shared" si="16"/>
        <v>20</v>
      </c>
      <c r="AJ94" s="1705"/>
      <c r="AK94" s="1728">
        <f t="shared" si="16"/>
        <v>0</v>
      </c>
      <c r="AL94" s="1728">
        <f t="shared" si="16"/>
        <v>0</v>
      </c>
      <c r="AM94" s="1747">
        <f>SUM(AM86:AM93)</f>
        <v>0</v>
      </c>
      <c r="AN94" s="1175"/>
      <c r="AO94" s="1175"/>
      <c r="AP94" s="1175"/>
      <c r="AQ94" s="1175"/>
      <c r="AR94" s="1175"/>
      <c r="AS94" s="1175"/>
      <c r="AT94" s="1175"/>
      <c r="AU94" s="1175"/>
      <c r="AV94" s="1175"/>
      <c r="AW94" s="1175"/>
      <c r="AX94" s="1175"/>
      <c r="AY94" s="1175"/>
      <c r="AZ94" s="1175"/>
      <c r="BA94" s="1175"/>
      <c r="BB94" s="1175"/>
      <c r="BC94" s="1175"/>
      <c r="BD94" s="1175"/>
      <c r="BE94" s="1757"/>
      <c r="BF94" s="1162"/>
      <c r="BG94" s="1725"/>
      <c r="BH94" s="1725"/>
      <c r="BI94" s="1725"/>
      <c r="BJ94" s="1725"/>
      <c r="BK94" s="1155">
        <f t="shared" si="14"/>
        <v>495</v>
      </c>
    </row>
    <row r="95" spans="1:63" x14ac:dyDescent="0.25">
      <c r="A95" s="2307">
        <v>16</v>
      </c>
      <c r="B95" s="1170" t="s">
        <v>2113</v>
      </c>
      <c r="C95" s="1045" t="s">
        <v>159</v>
      </c>
      <c r="D95" s="1080" t="s">
        <v>955</v>
      </c>
      <c r="E95" s="1080"/>
      <c r="F95" s="1046">
        <v>30</v>
      </c>
      <c r="G95" s="1769"/>
      <c r="H95" s="1161" t="s">
        <v>2114</v>
      </c>
      <c r="I95" s="1162" t="s">
        <v>31</v>
      </c>
      <c r="J95" s="1203"/>
      <c r="K95" s="1162">
        <v>30</v>
      </c>
      <c r="L95" s="1162"/>
      <c r="M95" s="1162"/>
      <c r="N95" s="1162"/>
      <c r="O95" s="1162"/>
      <c r="P95" s="1162"/>
      <c r="Q95" s="1162"/>
      <c r="R95" s="1162"/>
      <c r="S95" s="1162"/>
      <c r="T95" s="1162"/>
      <c r="U95" s="1162"/>
      <c r="V95" s="1162"/>
      <c r="W95" s="1162"/>
      <c r="X95" s="1162"/>
      <c r="Y95" s="1162"/>
      <c r="Z95" s="1162"/>
      <c r="AA95" s="1162"/>
      <c r="AB95" s="1164"/>
      <c r="AC95" s="1164"/>
      <c r="AD95" s="1164"/>
      <c r="AE95" s="1162"/>
      <c r="AF95" s="1162"/>
      <c r="AG95" s="1162"/>
      <c r="AH95" s="1162"/>
      <c r="AI95" s="1735"/>
      <c r="AJ95" s="1705"/>
      <c r="AK95" s="1725"/>
      <c r="AL95" s="1725"/>
      <c r="AM95" s="1745"/>
      <c r="AN95" s="1162"/>
      <c r="AO95" s="1162"/>
      <c r="AP95" s="1162"/>
      <c r="AQ95" s="1162"/>
      <c r="AR95" s="1162"/>
      <c r="AS95" s="1162"/>
      <c r="AT95" s="1162"/>
      <c r="AU95" s="1162"/>
      <c r="AV95" s="1162"/>
      <c r="AW95" s="1162"/>
      <c r="AX95" s="1162"/>
      <c r="AY95" s="1162"/>
      <c r="AZ95" s="1162"/>
      <c r="BA95" s="1162"/>
      <c r="BB95" s="1162"/>
      <c r="BC95" s="1162"/>
      <c r="BD95" s="1162"/>
      <c r="BE95" s="1735"/>
      <c r="BF95" s="1162"/>
      <c r="BG95" s="1725"/>
      <c r="BH95" s="1725"/>
      <c r="BI95" s="1725"/>
      <c r="BJ95" s="1725"/>
      <c r="BK95" s="1155">
        <f t="shared" si="14"/>
        <v>30</v>
      </c>
    </row>
    <row r="96" spans="1:63" x14ac:dyDescent="0.25">
      <c r="A96" s="2307"/>
      <c r="B96" s="1162"/>
      <c r="C96" s="1045" t="s">
        <v>167</v>
      </c>
      <c r="D96" s="1080" t="s">
        <v>963</v>
      </c>
      <c r="E96" s="1080"/>
      <c r="F96" s="1046">
        <v>45</v>
      </c>
      <c r="G96" s="1769"/>
      <c r="H96" s="1194" t="s">
        <v>2051</v>
      </c>
      <c r="I96" s="1162" t="s">
        <v>62</v>
      </c>
      <c r="J96" s="1203"/>
      <c r="K96" s="1162"/>
      <c r="L96" s="1162">
        <v>20</v>
      </c>
      <c r="M96" s="1162">
        <v>25</v>
      </c>
      <c r="N96" s="1162"/>
      <c r="O96" s="1162"/>
      <c r="P96" s="1162"/>
      <c r="Q96" s="1162"/>
      <c r="R96" s="1162"/>
      <c r="S96" s="1162"/>
      <c r="T96" s="1162"/>
      <c r="U96" s="1162"/>
      <c r="V96" s="1162"/>
      <c r="W96" s="1162"/>
      <c r="X96" s="1162"/>
      <c r="Y96" s="1162"/>
      <c r="Z96" s="1162"/>
      <c r="AA96" s="1162"/>
      <c r="AB96" s="1164"/>
      <c r="AC96" s="1164"/>
      <c r="AD96" s="1164"/>
      <c r="AE96" s="1162"/>
      <c r="AF96" s="1162"/>
      <c r="AG96" s="1162"/>
      <c r="AH96" s="1162"/>
      <c r="AI96" s="1735"/>
      <c r="AJ96" s="1705"/>
      <c r="AK96" s="1725"/>
      <c r="AL96" s="1725"/>
      <c r="AM96" s="1745"/>
      <c r="AN96" s="1162"/>
      <c r="AO96" s="1162"/>
      <c r="AP96" s="1162"/>
      <c r="AQ96" s="1162"/>
      <c r="AR96" s="1162"/>
      <c r="AS96" s="1162"/>
      <c r="AT96" s="1162"/>
      <c r="AU96" s="1162"/>
      <c r="AV96" s="1162"/>
      <c r="AW96" s="1162"/>
      <c r="AX96" s="1162"/>
      <c r="AY96" s="1162"/>
      <c r="AZ96" s="1162"/>
      <c r="BA96" s="1162"/>
      <c r="BB96" s="1162"/>
      <c r="BC96" s="1162"/>
      <c r="BD96" s="1162"/>
      <c r="BE96" s="1735"/>
      <c r="BF96" s="1162"/>
      <c r="BG96" s="1725"/>
      <c r="BH96" s="1725"/>
      <c r="BI96" s="1725"/>
      <c r="BJ96" s="1725"/>
      <c r="BK96" s="1155">
        <f t="shared" si="14"/>
        <v>45</v>
      </c>
    </row>
    <row r="97" spans="1:63" x14ac:dyDescent="0.25">
      <c r="A97" s="2307"/>
      <c r="B97" s="1162"/>
      <c r="C97" s="1045" t="s">
        <v>163</v>
      </c>
      <c r="D97" s="1080" t="s">
        <v>59</v>
      </c>
      <c r="E97" s="1080"/>
      <c r="F97" s="1046">
        <v>30</v>
      </c>
      <c r="G97" s="1769"/>
      <c r="H97" s="1194"/>
      <c r="I97" s="1162"/>
      <c r="J97" s="1162"/>
      <c r="K97" s="1162"/>
      <c r="L97" s="1162"/>
      <c r="M97" s="1162"/>
      <c r="N97" s="1162"/>
      <c r="O97" s="1162"/>
      <c r="P97" s="1162"/>
      <c r="Q97" s="1162"/>
      <c r="R97" s="1162"/>
      <c r="S97" s="1162"/>
      <c r="T97" s="1162"/>
      <c r="U97" s="1162"/>
      <c r="V97" s="1162"/>
      <c r="W97" s="1162"/>
      <c r="X97" s="1162"/>
      <c r="Y97" s="1162"/>
      <c r="Z97" s="1162"/>
      <c r="AA97" s="1162"/>
      <c r="AB97" s="1164"/>
      <c r="AC97" s="1164"/>
      <c r="AD97" s="1164"/>
      <c r="AE97" s="1162"/>
      <c r="AF97" s="1162"/>
      <c r="AG97" s="1162"/>
      <c r="AH97" s="1162"/>
      <c r="AI97" s="1735"/>
      <c r="AJ97" s="1705"/>
      <c r="AK97" s="1725"/>
      <c r="AL97" s="1725"/>
      <c r="AM97" s="1745"/>
      <c r="AN97" s="1162"/>
      <c r="AO97" s="1162"/>
      <c r="AP97" s="1162"/>
      <c r="AQ97" s="1162"/>
      <c r="AR97" s="1162"/>
      <c r="AS97" s="1162"/>
      <c r="AT97" s="1162"/>
      <c r="AU97" s="1162"/>
      <c r="AV97" s="1162"/>
      <c r="AW97" s="1162"/>
      <c r="AX97" s="1162"/>
      <c r="AY97" s="1162"/>
      <c r="AZ97" s="1162"/>
      <c r="BA97" s="1162"/>
      <c r="BB97" s="1162"/>
      <c r="BC97" s="1162"/>
      <c r="BD97" s="1162"/>
      <c r="BE97" s="1735"/>
      <c r="BF97" s="1162"/>
      <c r="BG97" s="1725"/>
      <c r="BH97" s="1725"/>
      <c r="BI97" s="1725"/>
      <c r="BJ97" s="1725"/>
      <c r="BK97" s="1155">
        <f t="shared" si="14"/>
        <v>0</v>
      </c>
    </row>
    <row r="98" spans="1:63" x14ac:dyDescent="0.25">
      <c r="A98" s="2307"/>
      <c r="B98" s="1162"/>
      <c r="C98" s="1045" t="s">
        <v>172</v>
      </c>
      <c r="D98" s="1080" t="s">
        <v>934</v>
      </c>
      <c r="E98" s="1080"/>
      <c r="F98" s="1055">
        <v>120</v>
      </c>
      <c r="G98" s="1771"/>
      <c r="H98" s="1194" t="s">
        <v>315</v>
      </c>
      <c r="I98" s="1194" t="s">
        <v>357</v>
      </c>
      <c r="J98" s="1162"/>
      <c r="K98" s="1162"/>
      <c r="L98" s="1162"/>
      <c r="M98" s="1162"/>
      <c r="N98" s="1162"/>
      <c r="O98" s="1162"/>
      <c r="P98" s="1162"/>
      <c r="Q98" s="1162"/>
      <c r="R98" s="1162"/>
      <c r="S98" s="1162"/>
      <c r="T98" s="1162"/>
      <c r="U98" s="1162"/>
      <c r="V98" s="1162"/>
      <c r="W98" s="1162"/>
      <c r="X98" s="1162"/>
      <c r="Y98" s="1162"/>
      <c r="Z98" s="1162"/>
      <c r="AA98" s="1162"/>
      <c r="AB98" s="1164"/>
      <c r="AC98" s="1164"/>
      <c r="AD98" s="1164"/>
      <c r="AE98" s="1162"/>
      <c r="AF98" s="1162"/>
      <c r="AG98" s="1162"/>
      <c r="AH98" s="1162"/>
      <c r="AI98" s="1735"/>
      <c r="AJ98" s="1705"/>
      <c r="AK98" s="1725"/>
      <c r="AL98" s="1725"/>
      <c r="AM98" s="1745"/>
      <c r="AN98" s="1162"/>
      <c r="AO98" s="1162"/>
      <c r="AP98" s="1162"/>
      <c r="AQ98" s="1162"/>
      <c r="AR98" s="1162"/>
      <c r="AS98" s="1162"/>
      <c r="AT98" s="1162"/>
      <c r="AU98" s="1162"/>
      <c r="AV98" s="1162"/>
      <c r="AW98" s="1162"/>
      <c r="AX98" s="1162">
        <v>20</v>
      </c>
      <c r="AY98" s="1162">
        <v>20</v>
      </c>
      <c r="AZ98" s="1162">
        <v>20</v>
      </c>
      <c r="BA98" s="1162">
        <v>20</v>
      </c>
      <c r="BB98" s="1162">
        <v>20</v>
      </c>
      <c r="BC98" s="1162">
        <v>20</v>
      </c>
      <c r="BD98" s="1162"/>
      <c r="BE98" s="1735"/>
      <c r="BF98" s="1162"/>
      <c r="BG98" s="1725"/>
      <c r="BH98" s="1725"/>
      <c r="BI98" s="1725"/>
      <c r="BJ98" s="1725"/>
      <c r="BK98" s="1155">
        <f t="shared" si="14"/>
        <v>120</v>
      </c>
    </row>
    <row r="99" spans="1:63" x14ac:dyDescent="0.25">
      <c r="A99" s="2307"/>
      <c r="B99" s="1162"/>
      <c r="C99" s="1045" t="s">
        <v>293</v>
      </c>
      <c r="D99" s="1080" t="s">
        <v>932</v>
      </c>
      <c r="E99" s="1080"/>
      <c r="F99" s="1046">
        <v>60</v>
      </c>
      <c r="G99" s="1769"/>
      <c r="H99" s="1194" t="s">
        <v>2051</v>
      </c>
      <c r="I99" s="1162" t="s">
        <v>62</v>
      </c>
      <c r="J99" s="1163"/>
      <c r="K99" s="1163"/>
      <c r="L99" s="1163"/>
      <c r="M99" s="1163"/>
      <c r="N99" s="1163">
        <v>20</v>
      </c>
      <c r="O99" s="1163">
        <v>20</v>
      </c>
      <c r="P99" s="1163">
        <v>20</v>
      </c>
      <c r="Q99" s="1163"/>
      <c r="R99" s="1163"/>
      <c r="S99" s="1163"/>
      <c r="T99" s="1162"/>
      <c r="U99" s="1162"/>
      <c r="V99" s="1162"/>
      <c r="W99" s="1162"/>
      <c r="X99" s="1162"/>
      <c r="Y99" s="1162"/>
      <c r="Z99" s="1162"/>
      <c r="AA99" s="1162"/>
      <c r="AB99" s="1164"/>
      <c r="AC99" s="1164"/>
      <c r="AD99" s="1164"/>
      <c r="AE99" s="1162"/>
      <c r="AF99" s="1162"/>
      <c r="AG99" s="1162"/>
      <c r="AH99" s="1162"/>
      <c r="AI99" s="1735"/>
      <c r="AJ99" s="1705"/>
      <c r="AK99" s="1725"/>
      <c r="AL99" s="1725"/>
      <c r="AM99" s="1745"/>
      <c r="AN99" s="1162"/>
      <c r="AO99" s="1162"/>
      <c r="AP99" s="1162"/>
      <c r="AQ99" s="1162"/>
      <c r="AR99" s="1162"/>
      <c r="AS99" s="1162"/>
      <c r="AT99" s="1162"/>
      <c r="AU99" s="1162"/>
      <c r="AV99" s="1162"/>
      <c r="AW99" s="1162"/>
      <c r="AX99" s="1162"/>
      <c r="AY99" s="1162"/>
      <c r="AZ99" s="1162"/>
      <c r="BA99" s="1162"/>
      <c r="BB99" s="1162"/>
      <c r="BC99" s="1162"/>
      <c r="BD99" s="1162"/>
      <c r="BE99" s="1735"/>
      <c r="BF99" s="1162"/>
      <c r="BG99" s="1725"/>
      <c r="BH99" s="1725"/>
      <c r="BI99" s="1725"/>
      <c r="BJ99" s="1725"/>
      <c r="BK99" s="1155">
        <f t="shared" si="14"/>
        <v>60</v>
      </c>
    </row>
    <row r="100" spans="1:63" x14ac:dyDescent="0.25">
      <c r="A100" s="2307"/>
      <c r="B100" s="1162"/>
      <c r="C100" s="1045" t="s">
        <v>176</v>
      </c>
      <c r="D100" s="1080" t="s">
        <v>1006</v>
      </c>
      <c r="E100" s="1080"/>
      <c r="F100" s="1046">
        <v>150</v>
      </c>
      <c r="G100" s="1769"/>
      <c r="H100" s="1161" t="s">
        <v>2114</v>
      </c>
      <c r="I100" s="1162" t="s">
        <v>31</v>
      </c>
      <c r="J100" s="1163"/>
      <c r="K100" s="1163"/>
      <c r="L100" s="1163"/>
      <c r="M100" s="1163"/>
      <c r="N100" s="1163"/>
      <c r="O100" s="1163"/>
      <c r="P100" s="1163"/>
      <c r="Q100" s="1163">
        <v>20</v>
      </c>
      <c r="R100" s="1163">
        <v>20</v>
      </c>
      <c r="S100" s="1163">
        <v>20</v>
      </c>
      <c r="T100" s="1163">
        <v>20</v>
      </c>
      <c r="U100" s="1163">
        <v>20</v>
      </c>
      <c r="V100" s="1163">
        <v>20</v>
      </c>
      <c r="W100" s="1162">
        <v>20</v>
      </c>
      <c r="X100" s="1162">
        <v>10</v>
      </c>
      <c r="Y100" s="1162"/>
      <c r="Z100" s="1162"/>
      <c r="AA100" s="1162"/>
      <c r="AB100" s="1164"/>
      <c r="AC100" s="1164"/>
      <c r="AD100" s="1164"/>
      <c r="AE100" s="1162"/>
      <c r="AF100" s="1162"/>
      <c r="AG100" s="1162"/>
      <c r="AH100" s="1162"/>
      <c r="AI100" s="1735"/>
      <c r="AJ100" s="1705"/>
      <c r="AK100" s="1725"/>
      <c r="AL100" s="1725"/>
      <c r="AM100" s="1745"/>
      <c r="AN100" s="1162"/>
      <c r="AO100" s="1162"/>
      <c r="AP100" s="1162"/>
      <c r="AQ100" s="1162"/>
      <c r="AR100" s="1162"/>
      <c r="AS100" s="1162"/>
      <c r="AT100" s="1162"/>
      <c r="AU100" s="1162"/>
      <c r="AV100" s="1162"/>
      <c r="AW100" s="1162"/>
      <c r="AX100" s="1162"/>
      <c r="AY100" s="1162"/>
      <c r="AZ100" s="1162"/>
      <c r="BA100" s="1162"/>
      <c r="BB100" s="1162"/>
      <c r="BC100" s="1162"/>
      <c r="BD100" s="1162"/>
      <c r="BE100" s="1735"/>
      <c r="BF100" s="1162"/>
      <c r="BG100" s="1725"/>
      <c r="BH100" s="1725"/>
      <c r="BI100" s="1725"/>
      <c r="BJ100" s="1725"/>
      <c r="BK100" s="1155">
        <f t="shared" si="14"/>
        <v>150</v>
      </c>
    </row>
    <row r="101" spans="1:63" x14ac:dyDescent="0.25">
      <c r="A101" s="2307"/>
      <c r="B101" s="1162"/>
      <c r="C101" s="1056" t="s">
        <v>271</v>
      </c>
      <c r="D101" s="1103" t="s">
        <v>898</v>
      </c>
      <c r="E101" s="1103"/>
      <c r="F101" s="1086">
        <v>120</v>
      </c>
      <c r="G101" s="1770"/>
      <c r="H101" s="1161" t="s">
        <v>2115</v>
      </c>
      <c r="I101" s="1162" t="s">
        <v>39</v>
      </c>
      <c r="J101" s="1163"/>
      <c r="K101" s="1163"/>
      <c r="L101" s="1163"/>
      <c r="M101" s="1162"/>
      <c r="N101" s="1162"/>
      <c r="O101" s="1162"/>
      <c r="P101" s="1162"/>
      <c r="Q101" s="1162"/>
      <c r="R101" s="1162"/>
      <c r="S101" s="1162"/>
      <c r="T101" s="1162"/>
      <c r="U101" s="1162"/>
      <c r="V101" s="1162"/>
      <c r="W101" s="1162"/>
      <c r="X101" s="1162"/>
      <c r="Y101" s="1162">
        <v>20</v>
      </c>
      <c r="Z101" s="1162">
        <v>20</v>
      </c>
      <c r="AA101" s="1162">
        <v>20</v>
      </c>
      <c r="AB101" s="1164">
        <v>20</v>
      </c>
      <c r="AC101" s="1164">
        <v>20</v>
      </c>
      <c r="AD101" s="1164">
        <v>20</v>
      </c>
      <c r="AE101" s="1162"/>
      <c r="AF101" s="1162"/>
      <c r="AG101" s="1162"/>
      <c r="AH101" s="1162"/>
      <c r="AI101" s="1735"/>
      <c r="AJ101" s="1705"/>
      <c r="AK101" s="1725"/>
      <c r="AL101" s="1725"/>
      <c r="AM101" s="1745"/>
      <c r="AN101" s="1162"/>
      <c r="AO101" s="1162"/>
      <c r="AP101" s="1162"/>
      <c r="AQ101" s="1162"/>
      <c r="AR101" s="1162"/>
      <c r="AS101" s="1162"/>
      <c r="AT101" s="1162"/>
      <c r="AU101" s="1162"/>
      <c r="AV101" s="1162"/>
      <c r="AW101" s="1162"/>
      <c r="AX101" s="1162"/>
      <c r="AY101" s="1162"/>
      <c r="AZ101" s="1162"/>
      <c r="BA101" s="1162"/>
      <c r="BB101" s="1162"/>
      <c r="BC101" s="1162"/>
      <c r="BD101" s="1162"/>
      <c r="BE101" s="1735"/>
      <c r="BF101" s="1162"/>
      <c r="BG101" s="1725"/>
      <c r="BH101" s="1725"/>
      <c r="BI101" s="1725"/>
      <c r="BJ101" s="1725"/>
      <c r="BK101" s="1155">
        <f t="shared" si="14"/>
        <v>120</v>
      </c>
    </row>
    <row r="102" spans="1:63" x14ac:dyDescent="0.25">
      <c r="A102" s="2307"/>
      <c r="B102" s="1162"/>
      <c r="C102" s="1046" t="s">
        <v>284</v>
      </c>
      <c r="D102" s="1080" t="s">
        <v>1009</v>
      </c>
      <c r="E102" s="1080"/>
      <c r="F102" s="1046">
        <v>120</v>
      </c>
      <c r="G102" s="1769"/>
      <c r="H102" s="1161" t="s">
        <v>2115</v>
      </c>
      <c r="I102" s="1162" t="s">
        <v>39</v>
      </c>
      <c r="J102" s="1163"/>
      <c r="K102" s="1163"/>
      <c r="L102" s="1163"/>
      <c r="M102" s="1163"/>
      <c r="N102" s="1163"/>
      <c r="O102" s="1163"/>
      <c r="P102" s="1162"/>
      <c r="Q102" s="1162"/>
      <c r="R102" s="1162"/>
      <c r="S102" s="1162"/>
      <c r="T102" s="1162"/>
      <c r="U102" s="1162"/>
      <c r="V102" s="1162"/>
      <c r="W102" s="1162"/>
      <c r="X102" s="1162"/>
      <c r="Y102" s="1162"/>
      <c r="Z102" s="1162"/>
      <c r="AA102" s="1162"/>
      <c r="AB102" s="1164"/>
      <c r="AC102" s="1164"/>
      <c r="AD102" s="1164"/>
      <c r="AE102" s="1162">
        <v>20</v>
      </c>
      <c r="AF102" s="1162">
        <v>20</v>
      </c>
      <c r="AG102" s="1162">
        <v>20</v>
      </c>
      <c r="AH102" s="1164">
        <v>20</v>
      </c>
      <c r="AI102" s="1739">
        <v>20</v>
      </c>
      <c r="AJ102" s="1705"/>
      <c r="AK102" s="1725"/>
      <c r="AL102" s="1725"/>
      <c r="AM102" s="1749">
        <v>20</v>
      </c>
      <c r="AN102" s="1162"/>
      <c r="AO102" s="1162"/>
      <c r="AP102" s="1162"/>
      <c r="AQ102" s="1162"/>
      <c r="AR102" s="1162"/>
      <c r="AS102" s="1162"/>
      <c r="AT102" s="1162"/>
      <c r="AU102" s="1162"/>
      <c r="AV102" s="1162"/>
      <c r="AW102" s="1162"/>
      <c r="AX102" s="1162"/>
      <c r="AY102" s="1162"/>
      <c r="AZ102" s="1162"/>
      <c r="BA102" s="1162"/>
      <c r="BB102" s="1162"/>
      <c r="BC102" s="1162"/>
      <c r="BD102" s="1162"/>
      <c r="BE102" s="1735"/>
      <c r="BF102" s="1162"/>
      <c r="BG102" s="1725"/>
      <c r="BH102" s="1725"/>
      <c r="BI102" s="1725"/>
      <c r="BJ102" s="1725"/>
      <c r="BK102" s="1155">
        <f t="shared" si="14"/>
        <v>120</v>
      </c>
    </row>
    <row r="103" spans="1:63" x14ac:dyDescent="0.25">
      <c r="A103" s="2307"/>
      <c r="B103" s="1162"/>
      <c r="C103" s="1046" t="s">
        <v>273</v>
      </c>
      <c r="D103" s="1080" t="s">
        <v>918</v>
      </c>
      <c r="E103" s="1080"/>
      <c r="F103" s="1046">
        <v>60</v>
      </c>
      <c r="G103" s="1769"/>
      <c r="H103" s="1161" t="s">
        <v>2060</v>
      </c>
      <c r="I103" s="1162" t="s">
        <v>36</v>
      </c>
      <c r="J103" s="1163"/>
      <c r="K103" s="1163"/>
      <c r="L103" s="1163"/>
      <c r="M103" s="1163"/>
      <c r="N103" s="1163"/>
      <c r="O103" s="1163"/>
      <c r="P103" s="1163"/>
      <c r="Q103" s="1163"/>
      <c r="R103" s="1163"/>
      <c r="S103" s="1163"/>
      <c r="T103" s="1163"/>
      <c r="U103" s="1163"/>
      <c r="V103" s="1163"/>
      <c r="W103" s="1163"/>
      <c r="X103" s="1163"/>
      <c r="Y103" s="1163"/>
      <c r="Z103" s="1163"/>
      <c r="AA103" s="1163"/>
      <c r="AB103" s="1163"/>
      <c r="AC103" s="1164"/>
      <c r="AD103" s="1164"/>
      <c r="AE103" s="1162"/>
      <c r="AF103" s="1162"/>
      <c r="AG103" s="1162"/>
      <c r="AH103" s="1162"/>
      <c r="AI103" s="1735"/>
      <c r="AJ103" s="1705"/>
      <c r="AK103" s="1725"/>
      <c r="AL103" s="1725"/>
      <c r="AM103" s="1745"/>
      <c r="AN103" s="1050">
        <v>20</v>
      </c>
      <c r="AO103" s="1050">
        <v>20</v>
      </c>
      <c r="AP103" s="1162">
        <v>20</v>
      </c>
      <c r="AQ103" s="1162"/>
      <c r="AR103" s="1162"/>
      <c r="AS103" s="1162"/>
      <c r="AT103" s="1162"/>
      <c r="AU103" s="1162"/>
      <c r="AV103" s="1162"/>
      <c r="AW103" s="1162"/>
      <c r="AX103" s="1162"/>
      <c r="AY103" s="1162"/>
      <c r="AZ103" s="1162"/>
      <c r="BA103" s="1162"/>
      <c r="BB103" s="1162"/>
      <c r="BC103" s="1162"/>
      <c r="BD103" s="1162"/>
      <c r="BE103" s="1735"/>
      <c r="BF103" s="1162"/>
      <c r="BG103" s="1725"/>
      <c r="BH103" s="1725"/>
      <c r="BI103" s="1725"/>
      <c r="BJ103" s="1725"/>
      <c r="BK103" s="1155">
        <f t="shared" si="14"/>
        <v>60</v>
      </c>
    </row>
    <row r="104" spans="1:63" x14ac:dyDescent="0.25">
      <c r="A104" s="2307"/>
      <c r="B104" s="1162"/>
      <c r="C104" s="1086" t="s">
        <v>274</v>
      </c>
      <c r="D104" s="1103" t="s">
        <v>10</v>
      </c>
      <c r="E104" s="1103"/>
      <c r="F104" s="1086">
        <v>270</v>
      </c>
      <c r="G104" s="1770"/>
      <c r="H104" s="1161"/>
      <c r="I104" s="1162"/>
      <c r="J104" s="1163"/>
      <c r="K104" s="1163"/>
      <c r="L104" s="1163"/>
      <c r="M104" s="1163"/>
      <c r="N104" s="1163"/>
      <c r="O104" s="1163"/>
      <c r="P104" s="1163"/>
      <c r="Q104" s="1163"/>
      <c r="R104" s="1163"/>
      <c r="S104" s="1163"/>
      <c r="T104" s="1163"/>
      <c r="U104" s="1163"/>
      <c r="V104" s="1163"/>
      <c r="W104" s="1163"/>
      <c r="X104" s="1163"/>
      <c r="Y104" s="1163"/>
      <c r="Z104" s="1162"/>
      <c r="AA104" s="1162"/>
      <c r="AB104" s="1164"/>
      <c r="AC104" s="1164"/>
      <c r="AD104" s="1164"/>
      <c r="AE104" s="1162"/>
      <c r="AF104" s="1162"/>
      <c r="AG104" s="1162"/>
      <c r="AH104" s="1162"/>
      <c r="AI104" s="1735"/>
      <c r="AJ104" s="1705"/>
      <c r="AK104" s="1725"/>
      <c r="AL104" s="1725"/>
      <c r="AM104" s="1745"/>
      <c r="AN104" s="1162"/>
      <c r="AO104" s="1162"/>
      <c r="AP104" s="1162"/>
      <c r="AQ104" s="1162" t="s">
        <v>3</v>
      </c>
      <c r="AR104" s="1162" t="s">
        <v>3</v>
      </c>
      <c r="AS104" s="1162" t="s">
        <v>3</v>
      </c>
      <c r="AT104" s="1162" t="s">
        <v>3</v>
      </c>
      <c r="AU104" s="1162" t="s">
        <v>3</v>
      </c>
      <c r="AV104" s="1162" t="s">
        <v>3</v>
      </c>
      <c r="AW104" s="1162" t="s">
        <v>3</v>
      </c>
      <c r="AX104" s="1050" t="s">
        <v>3</v>
      </c>
      <c r="AY104" s="1050" t="s">
        <v>3</v>
      </c>
      <c r="AZ104" s="1050" t="s">
        <v>3</v>
      </c>
      <c r="BA104" s="1050" t="s">
        <v>3</v>
      </c>
      <c r="BB104" s="1050" t="s">
        <v>3</v>
      </c>
      <c r="BC104" s="1050"/>
      <c r="BD104" s="1162"/>
      <c r="BE104" s="1735"/>
      <c r="BF104" s="1162"/>
      <c r="BG104" s="1725"/>
      <c r="BH104" s="1725"/>
      <c r="BI104" s="1725"/>
      <c r="BJ104" s="1725"/>
      <c r="BK104" s="1155">
        <f t="shared" si="14"/>
        <v>0</v>
      </c>
    </row>
    <row r="105" spans="1:63" s="1156" customFormat="1" x14ac:dyDescent="0.25">
      <c r="A105" s="1150"/>
      <c r="B105" s="1151" t="s">
        <v>2108</v>
      </c>
      <c r="C105" s="1202"/>
      <c r="D105" s="1202" t="s">
        <v>843</v>
      </c>
      <c r="E105" s="1762"/>
      <c r="F105" s="1175">
        <f t="shared" ref="F105:AL105" si="17">SUM(F95:F104)</f>
        <v>1005</v>
      </c>
      <c r="G105" s="1175"/>
      <c r="H105" s="1175">
        <f t="shared" si="17"/>
        <v>0</v>
      </c>
      <c r="I105" s="1175">
        <f t="shared" si="17"/>
        <v>0</v>
      </c>
      <c r="J105" s="1175">
        <f t="shared" si="17"/>
        <v>0</v>
      </c>
      <c r="K105" s="1175">
        <f t="shared" si="17"/>
        <v>30</v>
      </c>
      <c r="L105" s="1175">
        <f t="shared" si="17"/>
        <v>20</v>
      </c>
      <c r="M105" s="1175">
        <f t="shared" si="17"/>
        <v>25</v>
      </c>
      <c r="N105" s="1175">
        <f t="shared" si="17"/>
        <v>20</v>
      </c>
      <c r="O105" s="1175">
        <f t="shared" si="17"/>
        <v>20</v>
      </c>
      <c r="P105" s="1175">
        <f t="shared" si="17"/>
        <v>20</v>
      </c>
      <c r="Q105" s="1175">
        <f t="shared" si="17"/>
        <v>20</v>
      </c>
      <c r="R105" s="1175">
        <f t="shared" si="17"/>
        <v>20</v>
      </c>
      <c r="S105" s="1175">
        <f t="shared" si="17"/>
        <v>20</v>
      </c>
      <c r="T105" s="1175">
        <f t="shared" si="17"/>
        <v>20</v>
      </c>
      <c r="U105" s="1175">
        <f t="shared" si="17"/>
        <v>20</v>
      </c>
      <c r="V105" s="1175">
        <f t="shared" si="17"/>
        <v>20</v>
      </c>
      <c r="W105" s="1175">
        <f t="shared" si="17"/>
        <v>20</v>
      </c>
      <c r="X105" s="1175">
        <f t="shared" si="17"/>
        <v>10</v>
      </c>
      <c r="Y105" s="1175">
        <f t="shared" si="17"/>
        <v>20</v>
      </c>
      <c r="Z105" s="1175">
        <f t="shared" si="17"/>
        <v>20</v>
      </c>
      <c r="AA105" s="1175">
        <f t="shared" si="17"/>
        <v>20</v>
      </c>
      <c r="AB105" s="1175">
        <f t="shared" si="17"/>
        <v>20</v>
      </c>
      <c r="AC105" s="1175">
        <f t="shared" si="17"/>
        <v>20</v>
      </c>
      <c r="AD105" s="1175">
        <f t="shared" si="17"/>
        <v>20</v>
      </c>
      <c r="AE105" s="1175">
        <f t="shared" si="17"/>
        <v>20</v>
      </c>
      <c r="AF105" s="1175">
        <f t="shared" si="17"/>
        <v>20</v>
      </c>
      <c r="AG105" s="1175">
        <f t="shared" si="17"/>
        <v>20</v>
      </c>
      <c r="AH105" s="1175">
        <f t="shared" si="17"/>
        <v>20</v>
      </c>
      <c r="AI105" s="1737">
        <f t="shared" si="17"/>
        <v>20</v>
      </c>
      <c r="AJ105" s="1705"/>
      <c r="AK105" s="1728">
        <f t="shared" si="17"/>
        <v>0</v>
      </c>
      <c r="AL105" s="1728">
        <f t="shared" si="17"/>
        <v>0</v>
      </c>
      <c r="AM105" s="1747">
        <f>SUM(AM95:AM104)</f>
        <v>20</v>
      </c>
      <c r="AN105" s="1175"/>
      <c r="AO105" s="1175"/>
      <c r="AP105" s="1175"/>
      <c r="AQ105" s="1175"/>
      <c r="AR105" s="1175"/>
      <c r="AS105" s="1175"/>
      <c r="AT105" s="1175"/>
      <c r="AU105" s="1175"/>
      <c r="AV105" s="1175"/>
      <c r="AW105" s="1175"/>
      <c r="AX105" s="1175"/>
      <c r="AY105" s="1175"/>
      <c r="AZ105" s="1175"/>
      <c r="BA105" s="1175"/>
      <c r="BB105" s="1175"/>
      <c r="BC105" s="1175"/>
      <c r="BD105" s="1175"/>
      <c r="BE105" s="1757"/>
      <c r="BF105" s="1162"/>
      <c r="BG105" s="1725"/>
      <c r="BH105" s="1725"/>
      <c r="BI105" s="1725"/>
      <c r="BJ105" s="1725"/>
      <c r="BK105" s="1155">
        <f t="shared" si="14"/>
        <v>525</v>
      </c>
    </row>
    <row r="106" spans="1:63" x14ac:dyDescent="0.25">
      <c r="A106" s="2307">
        <v>17</v>
      </c>
      <c r="B106" s="1162" t="s">
        <v>2116</v>
      </c>
      <c r="C106" s="1045" t="s">
        <v>171</v>
      </c>
      <c r="D106" s="1074" t="s">
        <v>956</v>
      </c>
      <c r="E106" s="1074"/>
      <c r="F106" s="1046">
        <v>60</v>
      </c>
      <c r="G106" s="1769"/>
      <c r="H106" s="1194" t="s">
        <v>2049</v>
      </c>
      <c r="I106" s="1162" t="s">
        <v>44</v>
      </c>
      <c r="J106" s="1203"/>
      <c r="K106" s="1162">
        <v>20</v>
      </c>
      <c r="L106" s="1162">
        <v>20</v>
      </c>
      <c r="M106" s="1162">
        <v>20</v>
      </c>
      <c r="N106" s="1162"/>
      <c r="O106" s="1162"/>
      <c r="P106" s="1162"/>
      <c r="Q106" s="1162"/>
      <c r="R106" s="1162"/>
      <c r="S106" s="1162"/>
      <c r="T106" s="1162"/>
      <c r="U106" s="1162"/>
      <c r="V106" s="1162"/>
      <c r="W106" s="1162"/>
      <c r="X106" s="1162"/>
      <c r="Y106" s="1162"/>
      <c r="Z106" s="1162"/>
      <c r="AA106" s="1162"/>
      <c r="AB106" s="1164"/>
      <c r="AC106" s="1164"/>
      <c r="AD106" s="1164"/>
      <c r="AE106" s="1162"/>
      <c r="AF106" s="1162"/>
      <c r="AG106" s="1162"/>
      <c r="AH106" s="1162"/>
      <c r="AI106" s="1735"/>
      <c r="AJ106" s="1705"/>
      <c r="AK106" s="1725"/>
      <c r="AL106" s="1725"/>
      <c r="AM106" s="1745"/>
      <c r="AN106" s="1162"/>
      <c r="AO106" s="1162"/>
      <c r="AP106" s="1162"/>
      <c r="AQ106" s="1162"/>
      <c r="AR106" s="1162"/>
      <c r="AS106" s="1162"/>
      <c r="AT106" s="1162"/>
      <c r="AU106" s="1162"/>
      <c r="AV106" s="1162"/>
      <c r="AW106" s="1162"/>
      <c r="AX106" s="1162"/>
      <c r="AY106" s="1162"/>
      <c r="AZ106" s="1162"/>
      <c r="BA106" s="1162"/>
      <c r="BB106" s="1162"/>
      <c r="BC106" s="1162"/>
      <c r="BD106" s="1162"/>
      <c r="BE106" s="1735"/>
      <c r="BF106" s="1162"/>
      <c r="BG106" s="1725"/>
      <c r="BH106" s="1725"/>
      <c r="BI106" s="1725"/>
      <c r="BJ106" s="1725"/>
      <c r="BK106" s="1155">
        <f t="shared" si="14"/>
        <v>60</v>
      </c>
    </row>
    <row r="107" spans="1:63" x14ac:dyDescent="0.25">
      <c r="A107" s="2307"/>
      <c r="B107" s="1162"/>
      <c r="C107" s="1045" t="s">
        <v>140</v>
      </c>
      <c r="D107" s="1074" t="s">
        <v>957</v>
      </c>
      <c r="E107" s="1074"/>
      <c r="F107" s="1075">
        <v>20</v>
      </c>
      <c r="G107" s="1779"/>
      <c r="H107" s="1194" t="s">
        <v>2079</v>
      </c>
      <c r="I107" s="1162" t="s">
        <v>78</v>
      </c>
      <c r="J107" s="1203"/>
      <c r="K107" s="1162"/>
      <c r="L107" s="1162"/>
      <c r="M107" s="1162"/>
      <c r="N107" s="1162"/>
      <c r="O107" s="1162"/>
      <c r="P107" s="1162"/>
      <c r="Q107" s="1162"/>
      <c r="R107" s="1162"/>
      <c r="S107" s="1162"/>
      <c r="T107" s="1162">
        <v>20</v>
      </c>
      <c r="U107" s="1162"/>
      <c r="V107" s="1162"/>
      <c r="W107" s="1162"/>
      <c r="X107" s="1162"/>
      <c r="Y107" s="1162"/>
      <c r="Z107" s="1162"/>
      <c r="AA107" s="1162"/>
      <c r="AB107" s="1164"/>
      <c r="AC107" s="1164"/>
      <c r="AD107" s="1164"/>
      <c r="AE107" s="1162"/>
      <c r="AF107" s="1162"/>
      <c r="AG107" s="1162"/>
      <c r="AH107" s="1162"/>
      <c r="AI107" s="1735"/>
      <c r="AJ107" s="1705"/>
      <c r="AK107" s="1725"/>
      <c r="AL107" s="1725"/>
      <c r="AM107" s="1745"/>
      <c r="AN107" s="1162"/>
      <c r="AO107" s="1162"/>
      <c r="AP107" s="1162"/>
      <c r="AQ107" s="1162"/>
      <c r="AR107" s="1162"/>
      <c r="AS107" s="1162"/>
      <c r="AT107" s="1162"/>
      <c r="AU107" s="1162"/>
      <c r="AV107" s="1162"/>
      <c r="AW107" s="1162"/>
      <c r="AX107" s="1162"/>
      <c r="AY107" s="1162"/>
      <c r="AZ107" s="1162"/>
      <c r="BA107" s="1162"/>
      <c r="BB107" s="1162"/>
      <c r="BC107" s="1162"/>
      <c r="BD107" s="1162"/>
      <c r="BE107" s="1735"/>
      <c r="BF107" s="1162"/>
      <c r="BG107" s="1725"/>
      <c r="BH107" s="1725"/>
      <c r="BI107" s="1725"/>
      <c r="BJ107" s="1725"/>
      <c r="BK107" s="1155">
        <f t="shared" si="14"/>
        <v>20</v>
      </c>
    </row>
    <row r="108" spans="1:63" x14ac:dyDescent="0.25">
      <c r="A108" s="2307"/>
      <c r="B108" s="1162"/>
      <c r="C108" s="1045" t="s">
        <v>68</v>
      </c>
      <c r="D108" s="1074" t="s">
        <v>942</v>
      </c>
      <c r="E108" s="1074"/>
      <c r="F108" s="1046">
        <v>60</v>
      </c>
      <c r="G108" s="1769"/>
      <c r="H108" s="1194" t="s">
        <v>2049</v>
      </c>
      <c r="I108" s="1162" t="s">
        <v>44</v>
      </c>
      <c r="J108" s="1162"/>
      <c r="K108" s="1162"/>
      <c r="L108" s="1162"/>
      <c r="M108" s="1162"/>
      <c r="N108" s="1162">
        <v>20</v>
      </c>
      <c r="O108" s="1162">
        <v>20</v>
      </c>
      <c r="P108" s="1162">
        <v>20</v>
      </c>
      <c r="Q108" s="1162"/>
      <c r="R108" s="1162"/>
      <c r="S108" s="1162"/>
      <c r="T108" s="1162"/>
      <c r="U108" s="1162"/>
      <c r="V108" s="1162"/>
      <c r="W108" s="1162"/>
      <c r="X108" s="1162"/>
      <c r="Y108" s="1162"/>
      <c r="Z108" s="1162"/>
      <c r="AA108" s="1162"/>
      <c r="AB108" s="1164"/>
      <c r="AC108" s="1164"/>
      <c r="AD108" s="1164"/>
      <c r="AE108" s="1162"/>
      <c r="AF108" s="1162"/>
      <c r="AG108" s="1162"/>
      <c r="AH108" s="1162"/>
      <c r="AI108" s="1735"/>
      <c r="AJ108" s="1705"/>
      <c r="AK108" s="1725"/>
      <c r="AL108" s="1725"/>
      <c r="AM108" s="1745"/>
      <c r="AN108" s="1162"/>
      <c r="AO108" s="1162"/>
      <c r="AP108" s="1162"/>
      <c r="AQ108" s="1162"/>
      <c r="AR108" s="1162"/>
      <c r="AS108" s="1162"/>
      <c r="AT108" s="1162"/>
      <c r="AU108" s="1162"/>
      <c r="AV108" s="1162"/>
      <c r="AW108" s="1162"/>
      <c r="AX108" s="1162"/>
      <c r="AY108" s="1162"/>
      <c r="AZ108" s="1162"/>
      <c r="BA108" s="1162"/>
      <c r="BB108" s="1162"/>
      <c r="BC108" s="1162"/>
      <c r="BD108" s="1162"/>
      <c r="BE108" s="1735"/>
      <c r="BF108" s="1162"/>
      <c r="BG108" s="1725"/>
      <c r="BH108" s="1725"/>
      <c r="BI108" s="1725"/>
      <c r="BJ108" s="1725"/>
      <c r="BK108" s="1155">
        <f t="shared" si="14"/>
        <v>60</v>
      </c>
    </row>
    <row r="109" spans="1:63" x14ac:dyDescent="0.25">
      <c r="A109" s="2307"/>
      <c r="B109" s="1162"/>
      <c r="C109" s="1045" t="s">
        <v>83</v>
      </c>
      <c r="D109" s="1074" t="s">
        <v>945</v>
      </c>
      <c r="E109" s="1074"/>
      <c r="F109" s="1046">
        <v>60</v>
      </c>
      <c r="G109" s="1769"/>
      <c r="H109" s="1194" t="s">
        <v>2049</v>
      </c>
      <c r="I109" s="1162" t="s">
        <v>44</v>
      </c>
      <c r="J109" s="1162"/>
      <c r="K109" s="1162"/>
      <c r="L109" s="1162"/>
      <c r="M109" s="1162"/>
      <c r="N109" s="1162"/>
      <c r="O109" s="1162"/>
      <c r="P109" s="1162"/>
      <c r="Q109" s="1162">
        <v>20</v>
      </c>
      <c r="R109" s="1162">
        <v>20</v>
      </c>
      <c r="S109" s="1162">
        <v>20</v>
      </c>
      <c r="T109" s="1162"/>
      <c r="U109" s="1162"/>
      <c r="V109" s="1162"/>
      <c r="W109" s="1162"/>
      <c r="X109" s="1162"/>
      <c r="Y109" s="1162"/>
      <c r="Z109" s="1162"/>
      <c r="AA109" s="1162"/>
      <c r="AB109" s="1164"/>
      <c r="AC109" s="1164"/>
      <c r="AD109" s="1164"/>
      <c r="AE109" s="1162"/>
      <c r="AF109" s="1162"/>
      <c r="AG109" s="1162"/>
      <c r="AH109" s="1162"/>
      <c r="AI109" s="1735"/>
      <c r="AJ109" s="1705"/>
      <c r="AK109" s="1725"/>
      <c r="AL109" s="1725"/>
      <c r="AM109" s="1745"/>
      <c r="AN109" s="1162"/>
      <c r="AO109" s="1162"/>
      <c r="AP109" s="1162"/>
      <c r="AQ109" s="1162"/>
      <c r="AR109" s="1162"/>
      <c r="AS109" s="1162"/>
      <c r="AT109" s="1162"/>
      <c r="AU109" s="1162"/>
      <c r="AV109" s="1162"/>
      <c r="AW109" s="1162"/>
      <c r="AX109" s="1162"/>
      <c r="AY109" s="1162"/>
      <c r="AZ109" s="1162"/>
      <c r="BA109" s="1162"/>
      <c r="BB109" s="1162"/>
      <c r="BC109" s="1162"/>
      <c r="BD109" s="1162"/>
      <c r="BE109" s="1735"/>
      <c r="BF109" s="1162"/>
      <c r="BG109" s="1725"/>
      <c r="BH109" s="1725"/>
      <c r="BI109" s="1725"/>
      <c r="BJ109" s="1725"/>
      <c r="BK109" s="1155">
        <f t="shared" si="14"/>
        <v>60</v>
      </c>
    </row>
    <row r="110" spans="1:63" x14ac:dyDescent="0.25">
      <c r="A110" s="2307"/>
      <c r="B110" s="1162"/>
      <c r="C110" s="1045" t="s">
        <v>88</v>
      </c>
      <c r="D110" s="1074" t="s">
        <v>946</v>
      </c>
      <c r="E110" s="1074"/>
      <c r="F110" s="1046">
        <v>60</v>
      </c>
      <c r="G110" s="1769"/>
      <c r="H110" s="1161" t="s">
        <v>2025</v>
      </c>
      <c r="I110" s="1162" t="s">
        <v>42</v>
      </c>
      <c r="J110" s="1163"/>
      <c r="K110" s="1163"/>
      <c r="L110" s="1163"/>
      <c r="M110" s="1163"/>
      <c r="N110" s="1163"/>
      <c r="O110" s="1163"/>
      <c r="P110" s="1163"/>
      <c r="Q110" s="1163"/>
      <c r="R110" s="1163"/>
      <c r="S110" s="1163"/>
      <c r="T110" s="1162"/>
      <c r="U110" s="1162">
        <v>20</v>
      </c>
      <c r="V110" s="1162">
        <v>20</v>
      </c>
      <c r="W110" s="1162">
        <v>20</v>
      </c>
      <c r="X110" s="1162"/>
      <c r="Y110" s="1162"/>
      <c r="Z110" s="1162"/>
      <c r="AA110" s="1162"/>
      <c r="AB110" s="1164"/>
      <c r="AC110" s="1164"/>
      <c r="AD110" s="1164"/>
      <c r="AE110" s="1162"/>
      <c r="AF110" s="1162"/>
      <c r="AG110" s="1162"/>
      <c r="AH110" s="1162"/>
      <c r="AI110" s="1735"/>
      <c r="AJ110" s="1705"/>
      <c r="AK110" s="1725"/>
      <c r="AL110" s="1725"/>
      <c r="AM110" s="1745"/>
      <c r="AN110" s="1162"/>
      <c r="AO110" s="1162"/>
      <c r="AP110" s="1162"/>
      <c r="AQ110" s="1162"/>
      <c r="AR110" s="1162"/>
      <c r="AS110" s="1162"/>
      <c r="AT110" s="1162"/>
      <c r="AU110" s="1162"/>
      <c r="AV110" s="1162"/>
      <c r="AW110" s="1162"/>
      <c r="AX110" s="1162"/>
      <c r="AY110" s="1162"/>
      <c r="AZ110" s="1162"/>
      <c r="BA110" s="1162"/>
      <c r="BB110" s="1162"/>
      <c r="BC110" s="1162"/>
      <c r="BD110" s="1162"/>
      <c r="BE110" s="1735"/>
      <c r="BF110" s="1162"/>
      <c r="BG110" s="1725"/>
      <c r="BH110" s="1725"/>
      <c r="BI110" s="1725"/>
      <c r="BJ110" s="1725"/>
      <c r="BK110" s="1155">
        <f t="shared" si="14"/>
        <v>60</v>
      </c>
    </row>
    <row r="111" spans="1:63" x14ac:dyDescent="0.25">
      <c r="A111" s="2307"/>
      <c r="B111" s="1162"/>
      <c r="C111" s="1045" t="s">
        <v>61</v>
      </c>
      <c r="D111" s="1074" t="s">
        <v>950</v>
      </c>
      <c r="E111" s="1074"/>
      <c r="F111" s="1046">
        <v>120</v>
      </c>
      <c r="G111" s="1769"/>
      <c r="H111" s="1161" t="s">
        <v>2025</v>
      </c>
      <c r="I111" s="1162" t="s">
        <v>42</v>
      </c>
      <c r="J111" s="1163"/>
      <c r="K111" s="1163"/>
      <c r="L111" s="1163"/>
      <c r="M111" s="1163"/>
      <c r="N111" s="1163"/>
      <c r="O111" s="1163"/>
      <c r="P111" s="1163"/>
      <c r="Q111" s="1163"/>
      <c r="R111" s="1163"/>
      <c r="S111" s="1163"/>
      <c r="T111" s="1163"/>
      <c r="U111" s="1163"/>
      <c r="V111" s="1163"/>
      <c r="W111" s="1162"/>
      <c r="X111" s="1162">
        <v>20</v>
      </c>
      <c r="Y111" s="1162">
        <v>20</v>
      </c>
      <c r="Z111" s="1162">
        <v>20</v>
      </c>
      <c r="AA111" s="1162">
        <v>20</v>
      </c>
      <c r="AB111" s="1164">
        <v>20</v>
      </c>
      <c r="AC111" s="1164">
        <v>20</v>
      </c>
      <c r="AD111" s="1164"/>
      <c r="AE111" s="1162"/>
      <c r="AF111" s="1162"/>
      <c r="AG111" s="1162"/>
      <c r="AH111" s="1162"/>
      <c r="AI111" s="1735"/>
      <c r="AJ111" s="1705"/>
      <c r="AK111" s="1725"/>
      <c r="AL111" s="1725"/>
      <c r="AM111" s="1745"/>
      <c r="AN111" s="1162"/>
      <c r="AO111" s="1162"/>
      <c r="AP111" s="1162"/>
      <c r="AQ111" s="1162"/>
      <c r="AR111" s="1162"/>
      <c r="AS111" s="1162"/>
      <c r="AT111" s="1162"/>
      <c r="AU111" s="1162"/>
      <c r="AV111" s="1162"/>
      <c r="AW111" s="1162"/>
      <c r="AX111" s="1162"/>
      <c r="AY111" s="1162"/>
      <c r="AZ111" s="1162"/>
      <c r="BA111" s="1162"/>
      <c r="BB111" s="1162"/>
      <c r="BC111" s="1162"/>
      <c r="BD111" s="1162"/>
      <c r="BE111" s="1735"/>
      <c r="BF111" s="1162"/>
      <c r="BG111" s="1725"/>
      <c r="BH111" s="1725"/>
      <c r="BI111" s="1725"/>
      <c r="BJ111" s="1725"/>
      <c r="BK111" s="1155">
        <f t="shared" si="14"/>
        <v>120</v>
      </c>
    </row>
    <row r="112" spans="1:63" x14ac:dyDescent="0.25">
      <c r="A112" s="2307"/>
      <c r="B112" s="1162"/>
      <c r="C112" s="1045" t="s">
        <v>32</v>
      </c>
      <c r="D112" s="1074" t="s">
        <v>951</v>
      </c>
      <c r="E112" s="1074"/>
      <c r="F112" s="1046">
        <v>120</v>
      </c>
      <c r="G112" s="1769"/>
      <c r="H112" s="1161" t="s">
        <v>2072</v>
      </c>
      <c r="I112" s="1162" t="s">
        <v>81</v>
      </c>
      <c r="J112" s="1163"/>
      <c r="K112" s="1163"/>
      <c r="L112" s="1163"/>
      <c r="M112" s="1163"/>
      <c r="N112" s="1162"/>
      <c r="O112" s="1162"/>
      <c r="P112" s="1162"/>
      <c r="Q112" s="1162"/>
      <c r="R112" s="1162"/>
      <c r="S112" s="1162"/>
      <c r="T112" s="1162"/>
      <c r="U112" s="1162"/>
      <c r="V112" s="1162"/>
      <c r="W112" s="1162"/>
      <c r="X112" s="1162"/>
      <c r="Y112" s="1162"/>
      <c r="Z112" s="1162"/>
      <c r="AA112" s="1162"/>
      <c r="AB112" s="1164"/>
      <c r="AC112" s="1164"/>
      <c r="AD112" s="1164">
        <v>20</v>
      </c>
      <c r="AE112" s="1162">
        <v>20</v>
      </c>
      <c r="AF112" s="1162">
        <v>20</v>
      </c>
      <c r="AG112" s="1162">
        <v>20</v>
      </c>
      <c r="AH112" s="1162">
        <v>20</v>
      </c>
      <c r="AI112" s="1735">
        <v>20</v>
      </c>
      <c r="AJ112" s="1705"/>
      <c r="AK112" s="1725"/>
      <c r="AL112" s="1725"/>
      <c r="AM112" s="1745"/>
      <c r="AN112" s="1162"/>
      <c r="AO112" s="1162"/>
      <c r="AP112" s="1162"/>
      <c r="AQ112" s="1162"/>
      <c r="AR112" s="1162"/>
      <c r="AS112" s="1162"/>
      <c r="AT112" s="1162"/>
      <c r="AU112" s="1162"/>
      <c r="AV112" s="1162"/>
      <c r="AW112" s="1162"/>
      <c r="AX112" s="1162"/>
      <c r="AY112" s="1162"/>
      <c r="AZ112" s="1162"/>
      <c r="BA112" s="1162"/>
      <c r="BB112" s="1162"/>
      <c r="BC112" s="1162"/>
      <c r="BD112" s="1162"/>
      <c r="BE112" s="1735"/>
      <c r="BF112" s="1162"/>
      <c r="BG112" s="1725"/>
      <c r="BH112" s="1725"/>
      <c r="BI112" s="1725"/>
      <c r="BJ112" s="1725"/>
      <c r="BK112" s="1155"/>
    </row>
    <row r="113" spans="1:63" x14ac:dyDescent="0.25">
      <c r="A113" s="2307"/>
      <c r="B113" s="1162"/>
      <c r="C113" s="1056" t="s">
        <v>34</v>
      </c>
      <c r="D113" s="1085" t="s">
        <v>1798</v>
      </c>
      <c r="E113" s="1085"/>
      <c r="F113" s="1204">
        <v>60</v>
      </c>
      <c r="G113" s="1780"/>
      <c r="H113" s="1161" t="s">
        <v>2072</v>
      </c>
      <c r="I113" s="1162" t="s">
        <v>81</v>
      </c>
      <c r="J113" s="1162"/>
      <c r="K113" s="1162"/>
      <c r="L113" s="1162"/>
      <c r="M113" s="1162"/>
      <c r="N113" s="1162"/>
      <c r="O113" s="1162"/>
      <c r="P113" s="1162"/>
      <c r="Q113" s="1162"/>
      <c r="R113" s="1162"/>
      <c r="S113" s="1162"/>
      <c r="T113" s="1162"/>
      <c r="U113" s="1162"/>
      <c r="V113" s="1162"/>
      <c r="W113" s="1162"/>
      <c r="X113" s="1162"/>
      <c r="Y113" s="1162"/>
      <c r="Z113" s="1162"/>
      <c r="AA113" s="1162"/>
      <c r="AB113" s="1164"/>
      <c r="AC113" s="1164"/>
      <c r="AD113" s="1164"/>
      <c r="AE113" s="1162"/>
      <c r="AF113" s="1162"/>
      <c r="AG113" s="1162"/>
      <c r="AH113" s="1162"/>
      <c r="AI113" s="1735"/>
      <c r="AJ113" s="1705"/>
      <c r="AK113" s="1725"/>
      <c r="AL113" s="1725"/>
      <c r="AM113" s="1745">
        <v>20</v>
      </c>
      <c r="AN113" s="1162">
        <v>20</v>
      </c>
      <c r="AO113" s="1162">
        <v>20</v>
      </c>
      <c r="AP113" s="1162"/>
      <c r="AQ113" s="1162"/>
      <c r="AR113" s="1162"/>
      <c r="AS113" s="1162"/>
      <c r="AT113" s="1162"/>
      <c r="AU113" s="1162"/>
      <c r="AV113" s="1162"/>
      <c r="AW113" s="1162"/>
      <c r="AX113" s="1162"/>
      <c r="AY113" s="1162"/>
      <c r="AZ113" s="1162"/>
      <c r="BA113" s="1162"/>
      <c r="BB113" s="1162"/>
      <c r="BC113" s="1162"/>
      <c r="BD113" s="1162"/>
      <c r="BE113" s="1735"/>
      <c r="BF113" s="1162"/>
      <c r="BG113" s="1725"/>
      <c r="BH113" s="1725"/>
      <c r="BI113" s="1725"/>
      <c r="BJ113" s="1725"/>
      <c r="BK113" s="1155"/>
    </row>
    <row r="114" spans="1:63" x14ac:dyDescent="0.25">
      <c r="A114" s="2307"/>
      <c r="B114" s="1162"/>
      <c r="C114" s="1104" t="s">
        <v>37</v>
      </c>
      <c r="D114" s="1144" t="s">
        <v>917</v>
      </c>
      <c r="E114" s="1144"/>
      <c r="F114" s="1097">
        <v>150</v>
      </c>
      <c r="G114" s="1777"/>
      <c r="H114" s="1161" t="s">
        <v>2028</v>
      </c>
      <c r="I114" s="1162" t="s">
        <v>35</v>
      </c>
      <c r="J114" s="1163"/>
      <c r="K114" s="1163"/>
      <c r="L114" s="1163"/>
      <c r="M114" s="1163"/>
      <c r="N114" s="1163"/>
      <c r="O114" s="1163"/>
      <c r="P114" s="1163"/>
      <c r="Q114" s="1163"/>
      <c r="R114" s="1163"/>
      <c r="S114" s="1163"/>
      <c r="T114" s="1163"/>
      <c r="U114" s="1163"/>
      <c r="V114" s="1163"/>
      <c r="W114" s="1163"/>
      <c r="X114" s="1163"/>
      <c r="Y114" s="1163"/>
      <c r="Z114" s="1163"/>
      <c r="AA114" s="1163"/>
      <c r="AB114" s="1163"/>
      <c r="AC114" s="1164"/>
      <c r="AD114" s="1164"/>
      <c r="AE114" s="1162"/>
      <c r="AF114" s="1162"/>
      <c r="AG114" s="1162"/>
      <c r="AH114" s="1162"/>
      <c r="AI114" s="1735"/>
      <c r="AJ114" s="1705"/>
      <c r="AK114" s="1725"/>
      <c r="AL114" s="1725"/>
      <c r="AM114" s="1745"/>
      <c r="AN114" s="1162"/>
      <c r="AO114" s="1162"/>
      <c r="AP114" s="1050">
        <v>20</v>
      </c>
      <c r="AQ114" s="1050">
        <v>20</v>
      </c>
      <c r="AR114" s="1050">
        <v>20</v>
      </c>
      <c r="AS114" s="1050">
        <v>20</v>
      </c>
      <c r="AT114" s="1050">
        <v>20</v>
      </c>
      <c r="AU114" s="1050">
        <v>20</v>
      </c>
      <c r="AV114" s="1162">
        <v>20</v>
      </c>
      <c r="AW114" s="1162">
        <v>10</v>
      </c>
      <c r="AX114" s="1162"/>
      <c r="AY114" s="1162"/>
      <c r="AZ114" s="1162"/>
      <c r="BA114" s="1162"/>
      <c r="BB114" s="1162"/>
      <c r="BC114" s="1162"/>
      <c r="BD114" s="1162"/>
      <c r="BE114" s="1735"/>
      <c r="BF114" s="1162"/>
      <c r="BG114" s="1725"/>
      <c r="BH114" s="1725"/>
      <c r="BI114" s="1725"/>
      <c r="BJ114" s="1725"/>
      <c r="BK114" s="1155"/>
    </row>
    <row r="115" spans="1:63" x14ac:dyDescent="0.25">
      <c r="A115" s="2307"/>
      <c r="B115" s="1162"/>
      <c r="C115" s="1104" t="s">
        <v>112</v>
      </c>
      <c r="D115" s="1144" t="s">
        <v>1799</v>
      </c>
      <c r="E115" s="1144"/>
      <c r="F115" s="1097">
        <v>90</v>
      </c>
      <c r="G115" s="1777"/>
      <c r="H115" s="1161" t="s">
        <v>2025</v>
      </c>
      <c r="I115" s="1162" t="s">
        <v>42</v>
      </c>
      <c r="J115" s="1162"/>
      <c r="K115" s="1162"/>
      <c r="L115" s="1162"/>
      <c r="M115" s="1162"/>
      <c r="N115" s="1162"/>
      <c r="O115" s="1162"/>
      <c r="P115" s="1162"/>
      <c r="Q115" s="1162"/>
      <c r="R115" s="1162"/>
      <c r="S115" s="1162"/>
      <c r="T115" s="1162"/>
      <c r="U115" s="1162"/>
      <c r="V115" s="1162"/>
      <c r="W115" s="1162"/>
      <c r="X115" s="1162"/>
      <c r="Y115" s="1162"/>
      <c r="Z115" s="1162"/>
      <c r="AA115" s="1162"/>
      <c r="AB115" s="1164"/>
      <c r="AC115" s="1164"/>
      <c r="AD115" s="1164"/>
      <c r="AE115" s="1162"/>
      <c r="AF115" s="1162"/>
      <c r="AG115" s="1162"/>
      <c r="AH115" s="1162"/>
      <c r="AI115" s="1739"/>
      <c r="AJ115" s="1705"/>
      <c r="AK115" s="1725"/>
      <c r="AL115" s="1725"/>
      <c r="AM115" s="1749"/>
      <c r="AN115" s="1162"/>
      <c r="AO115" s="1162"/>
      <c r="AP115" s="1162"/>
      <c r="AQ115" s="1162"/>
      <c r="AR115" s="1162"/>
      <c r="AS115" s="1162"/>
      <c r="AT115" s="1162"/>
      <c r="AU115" s="1050"/>
      <c r="AV115" s="1050"/>
      <c r="AW115" s="1050">
        <v>10</v>
      </c>
      <c r="AX115" s="1050">
        <v>20</v>
      </c>
      <c r="AY115" s="1050">
        <v>20</v>
      </c>
      <c r="AZ115" s="1050">
        <v>20</v>
      </c>
      <c r="BA115" s="1050">
        <v>20</v>
      </c>
      <c r="BB115" s="1050"/>
      <c r="BC115" s="1050"/>
      <c r="BD115" s="1162"/>
      <c r="BE115" s="1735"/>
      <c r="BF115" s="1162"/>
      <c r="BG115" s="1725"/>
      <c r="BH115" s="1725"/>
      <c r="BI115" s="1725"/>
      <c r="BJ115" s="1725"/>
      <c r="BK115" s="1155"/>
    </row>
    <row r="116" spans="1:63" x14ac:dyDescent="0.25">
      <c r="A116" s="2307"/>
      <c r="B116" s="1162"/>
      <c r="C116" s="1104" t="s">
        <v>66</v>
      </c>
      <c r="D116" s="1144" t="s">
        <v>960</v>
      </c>
      <c r="E116" s="1144"/>
      <c r="F116" s="1097">
        <v>90</v>
      </c>
      <c r="G116" s="1777"/>
      <c r="H116" s="1161" t="s">
        <v>2063</v>
      </c>
      <c r="I116" s="1162" t="s">
        <v>109</v>
      </c>
      <c r="J116" s="1162"/>
      <c r="K116" s="1162"/>
      <c r="L116" s="1162"/>
      <c r="M116" s="1162"/>
      <c r="N116" s="1162"/>
      <c r="O116" s="1162"/>
      <c r="P116" s="1162"/>
      <c r="Q116" s="1162"/>
      <c r="R116" s="1162"/>
      <c r="S116" s="1162"/>
      <c r="T116" s="1162"/>
      <c r="U116" s="1162"/>
      <c r="V116" s="1162"/>
      <c r="W116" s="1162"/>
      <c r="X116" s="1162"/>
      <c r="Y116" s="1162"/>
      <c r="Z116" s="1162"/>
      <c r="AA116" s="1162"/>
      <c r="AB116" s="1164"/>
      <c r="AC116" s="1164"/>
      <c r="AD116" s="1164"/>
      <c r="AE116" s="1162"/>
      <c r="AF116" s="1162"/>
      <c r="AG116" s="1162"/>
      <c r="AH116" s="1162"/>
      <c r="AI116" s="1739"/>
      <c r="AJ116" s="1705"/>
      <c r="AK116" s="1744"/>
      <c r="AL116" s="1725"/>
      <c r="AM116" s="1749"/>
      <c r="AN116" s="1162"/>
      <c r="AO116" s="1162"/>
      <c r="AP116" s="1162"/>
      <c r="AQ116" s="1162"/>
      <c r="AR116" s="1162"/>
      <c r="AS116" s="1162"/>
      <c r="AT116" s="1162"/>
      <c r="AU116" s="1162"/>
      <c r="AV116" s="1162"/>
      <c r="AW116" s="1162"/>
      <c r="AX116" s="1162"/>
      <c r="AY116" s="1162"/>
      <c r="AZ116" s="1162"/>
      <c r="BA116" s="1162"/>
      <c r="BB116" s="1050">
        <v>10</v>
      </c>
      <c r="BC116" s="1050">
        <v>20</v>
      </c>
      <c r="BD116" s="1050">
        <v>20</v>
      </c>
      <c r="BE116" s="1694">
        <v>20</v>
      </c>
      <c r="BF116" s="1050">
        <v>20</v>
      </c>
      <c r="BG116" s="1705"/>
      <c r="BH116" s="1705"/>
      <c r="BI116" s="1705"/>
      <c r="BJ116" s="1705"/>
      <c r="BK116" s="1155"/>
    </row>
    <row r="117" spans="1:63" s="1156" customFormat="1" x14ac:dyDescent="0.25">
      <c r="A117" s="2307"/>
      <c r="B117" s="1151" t="s">
        <v>2088</v>
      </c>
      <c r="C117" s="1202"/>
      <c r="D117" s="1202" t="s">
        <v>843</v>
      </c>
      <c r="E117" s="1762"/>
      <c r="F117" s="1175">
        <f t="shared" ref="F117:AL117" si="18">SUM(F105:F116)</f>
        <v>1895</v>
      </c>
      <c r="G117" s="1175"/>
      <c r="H117" s="1175">
        <f t="shared" si="18"/>
        <v>0</v>
      </c>
      <c r="I117" s="1175">
        <f t="shared" si="18"/>
        <v>0</v>
      </c>
      <c r="J117" s="1175">
        <f t="shared" si="18"/>
        <v>0</v>
      </c>
      <c r="K117" s="1175">
        <f t="shared" si="18"/>
        <v>50</v>
      </c>
      <c r="L117" s="1175">
        <f t="shared" si="18"/>
        <v>40</v>
      </c>
      <c r="M117" s="1175">
        <f t="shared" si="18"/>
        <v>45</v>
      </c>
      <c r="N117" s="1175">
        <f t="shared" si="18"/>
        <v>40</v>
      </c>
      <c r="O117" s="1175">
        <f t="shared" si="18"/>
        <v>40</v>
      </c>
      <c r="P117" s="1175">
        <f t="shared" si="18"/>
        <v>40</v>
      </c>
      <c r="Q117" s="1175">
        <f t="shared" si="18"/>
        <v>40</v>
      </c>
      <c r="R117" s="1175">
        <f t="shared" si="18"/>
        <v>40</v>
      </c>
      <c r="S117" s="1175">
        <f t="shared" si="18"/>
        <v>40</v>
      </c>
      <c r="T117" s="1175">
        <f t="shared" si="18"/>
        <v>40</v>
      </c>
      <c r="U117" s="1175">
        <f t="shared" si="18"/>
        <v>40</v>
      </c>
      <c r="V117" s="1175">
        <f t="shared" si="18"/>
        <v>40</v>
      </c>
      <c r="W117" s="1175">
        <f t="shared" si="18"/>
        <v>40</v>
      </c>
      <c r="X117" s="1175">
        <f t="shared" si="18"/>
        <v>30</v>
      </c>
      <c r="Y117" s="1175">
        <f t="shared" si="18"/>
        <v>40</v>
      </c>
      <c r="Z117" s="1175">
        <f t="shared" si="18"/>
        <v>40</v>
      </c>
      <c r="AA117" s="1175">
        <f t="shared" si="18"/>
        <v>40</v>
      </c>
      <c r="AB117" s="1175">
        <f t="shared" si="18"/>
        <v>40</v>
      </c>
      <c r="AC117" s="1175">
        <f t="shared" si="18"/>
        <v>40</v>
      </c>
      <c r="AD117" s="1175">
        <f t="shared" si="18"/>
        <v>40</v>
      </c>
      <c r="AE117" s="1175">
        <f t="shared" si="18"/>
        <v>40</v>
      </c>
      <c r="AF117" s="1175">
        <f t="shared" si="18"/>
        <v>40</v>
      </c>
      <c r="AG117" s="1175">
        <f t="shared" si="18"/>
        <v>40</v>
      </c>
      <c r="AH117" s="1175">
        <f t="shared" si="18"/>
        <v>40</v>
      </c>
      <c r="AI117" s="1737">
        <f t="shared" si="18"/>
        <v>40</v>
      </c>
      <c r="AJ117" s="1705"/>
      <c r="AK117" s="1728">
        <f t="shared" si="18"/>
        <v>0</v>
      </c>
      <c r="AL117" s="1728">
        <f t="shared" si="18"/>
        <v>0</v>
      </c>
      <c r="AM117" s="1747">
        <f>SUM(AM105:AM116)</f>
        <v>40</v>
      </c>
      <c r="AN117" s="1175"/>
      <c r="AO117" s="1175"/>
      <c r="AP117" s="1175"/>
      <c r="AQ117" s="1175"/>
      <c r="AR117" s="1175"/>
      <c r="AS117" s="1175"/>
      <c r="AT117" s="1175"/>
      <c r="AU117" s="1175"/>
      <c r="AV117" s="1175"/>
      <c r="AW117" s="1175"/>
      <c r="AX117" s="1175"/>
      <c r="AY117" s="1175"/>
      <c r="AZ117" s="1175"/>
      <c r="BA117" s="1175"/>
      <c r="BB117" s="1175"/>
      <c r="BC117" s="1175"/>
      <c r="BD117" s="1175"/>
      <c r="BE117" s="1757"/>
      <c r="BF117" s="1162"/>
      <c r="BG117" s="1725"/>
      <c r="BH117" s="1725"/>
      <c r="BI117" s="1725"/>
      <c r="BJ117" s="1725"/>
      <c r="BK117" s="1155">
        <f t="shared" si="14"/>
        <v>1045</v>
      </c>
    </row>
    <row r="118" spans="1:63" x14ac:dyDescent="0.25">
      <c r="A118" s="2307">
        <v>18</v>
      </c>
      <c r="B118" s="1170" t="s">
        <v>2117</v>
      </c>
      <c r="C118" s="1045" t="s">
        <v>96</v>
      </c>
      <c r="D118" s="1094" t="s">
        <v>955</v>
      </c>
      <c r="E118" s="1094"/>
      <c r="F118" s="1046">
        <v>30</v>
      </c>
      <c r="G118" s="1769"/>
      <c r="H118" s="1194" t="s">
        <v>2072</v>
      </c>
      <c r="I118" s="1162" t="s">
        <v>81</v>
      </c>
      <c r="J118" s="1162"/>
      <c r="K118" s="1162">
        <v>30</v>
      </c>
      <c r="L118" s="1162"/>
      <c r="M118" s="1162"/>
      <c r="N118" s="1162"/>
      <c r="O118" s="1162"/>
      <c r="P118" s="1162"/>
      <c r="Q118" s="1162"/>
      <c r="R118" s="1162"/>
      <c r="S118" s="1162"/>
      <c r="T118" s="1162"/>
      <c r="U118" s="1162"/>
      <c r="V118" s="1162"/>
      <c r="W118" s="1162"/>
      <c r="X118" s="1162"/>
      <c r="Y118" s="1162"/>
      <c r="Z118" s="1162"/>
      <c r="AA118" s="1162"/>
      <c r="AB118" s="1164"/>
      <c r="AC118" s="1164"/>
      <c r="AD118" s="1164"/>
      <c r="AE118" s="1162"/>
      <c r="AF118" s="1162"/>
      <c r="AG118" s="1162"/>
      <c r="AH118" s="1162"/>
      <c r="AI118" s="1735"/>
      <c r="AJ118" s="1705"/>
      <c r="AK118" s="1725"/>
      <c r="AL118" s="1725"/>
      <c r="AM118" s="1745"/>
      <c r="AN118" s="1162"/>
      <c r="AO118" s="1162"/>
      <c r="AP118" s="1162"/>
      <c r="AQ118" s="1162"/>
      <c r="AR118" s="1162"/>
      <c r="AS118" s="1162"/>
      <c r="AT118" s="1162"/>
      <c r="AU118" s="1162"/>
      <c r="AV118" s="1162"/>
      <c r="AW118" s="1162"/>
      <c r="AX118" s="1162"/>
      <c r="AY118" s="1162"/>
      <c r="AZ118" s="1162"/>
      <c r="BA118" s="1162"/>
      <c r="BB118" s="1162"/>
      <c r="BC118" s="1162"/>
      <c r="BD118" s="1162"/>
      <c r="BE118" s="1735"/>
      <c r="BF118" s="1162"/>
      <c r="BG118" s="1725"/>
      <c r="BH118" s="1725"/>
      <c r="BI118" s="1725"/>
      <c r="BJ118" s="1725"/>
      <c r="BK118" s="1155">
        <f t="shared" si="14"/>
        <v>30</v>
      </c>
    </row>
    <row r="119" spans="1:63" x14ac:dyDescent="0.25">
      <c r="A119" s="2307"/>
      <c r="B119" s="1162"/>
      <c r="C119" s="1045" t="s">
        <v>163</v>
      </c>
      <c r="D119" s="1094" t="s">
        <v>941</v>
      </c>
      <c r="E119" s="1094"/>
      <c r="F119" s="1046">
        <v>30</v>
      </c>
      <c r="G119" s="1769"/>
      <c r="H119" s="1194" t="s">
        <v>2072</v>
      </c>
      <c r="I119" s="1162" t="s">
        <v>81</v>
      </c>
      <c r="J119" s="1162"/>
      <c r="K119" s="1162"/>
      <c r="L119" s="1162">
        <v>30</v>
      </c>
      <c r="M119" s="1162"/>
      <c r="N119" s="1162"/>
      <c r="O119" s="1162"/>
      <c r="P119" s="1162"/>
      <c r="Q119" s="1162"/>
      <c r="R119" s="1162"/>
      <c r="S119" s="1162"/>
      <c r="T119" s="1162"/>
      <c r="U119" s="1162"/>
      <c r="V119" s="1162"/>
      <c r="W119" s="1162"/>
      <c r="X119" s="1162"/>
      <c r="Y119" s="1162"/>
      <c r="Z119" s="1162"/>
      <c r="AA119" s="1162"/>
      <c r="AB119" s="1164"/>
      <c r="AC119" s="1164"/>
      <c r="AD119" s="1164"/>
      <c r="AE119" s="1162"/>
      <c r="AF119" s="1162"/>
      <c r="AG119" s="1162"/>
      <c r="AH119" s="1162"/>
      <c r="AI119" s="1735"/>
      <c r="AJ119" s="1705"/>
      <c r="AK119" s="1725"/>
      <c r="AL119" s="1725"/>
      <c r="AM119" s="1745"/>
      <c r="AN119" s="1162"/>
      <c r="AO119" s="1162"/>
      <c r="AP119" s="1162"/>
      <c r="AQ119" s="1162"/>
      <c r="AR119" s="1162"/>
      <c r="AS119" s="1162"/>
      <c r="AT119" s="1162"/>
      <c r="AU119" s="1162"/>
      <c r="AV119" s="1162"/>
      <c r="AW119" s="1162"/>
      <c r="AX119" s="1162"/>
      <c r="AY119" s="1162"/>
      <c r="AZ119" s="1162"/>
      <c r="BA119" s="1162"/>
      <c r="BB119" s="1162"/>
      <c r="BC119" s="1162"/>
      <c r="BD119" s="1162"/>
      <c r="BE119" s="1735"/>
      <c r="BF119" s="1162"/>
      <c r="BG119" s="1725"/>
      <c r="BH119" s="1725"/>
      <c r="BI119" s="1725"/>
      <c r="BJ119" s="1725"/>
      <c r="BK119" s="1155">
        <f t="shared" si="14"/>
        <v>30</v>
      </c>
    </row>
    <row r="120" spans="1:63" x14ac:dyDescent="0.25">
      <c r="A120" s="2307"/>
      <c r="B120" s="1162"/>
      <c r="C120" s="1045" t="s">
        <v>47</v>
      </c>
      <c r="D120" s="1094" t="s">
        <v>982</v>
      </c>
      <c r="E120" s="1094"/>
      <c r="F120" s="1054">
        <v>92</v>
      </c>
      <c r="G120" s="1781"/>
      <c r="H120" s="1194" t="s">
        <v>2079</v>
      </c>
      <c r="I120" s="1162" t="s">
        <v>78</v>
      </c>
      <c r="J120" s="1162"/>
      <c r="K120" s="1162"/>
      <c r="L120" s="1162"/>
      <c r="M120" s="1162"/>
      <c r="N120" s="1162"/>
      <c r="O120" s="1162"/>
      <c r="P120" s="1162"/>
      <c r="Q120" s="1162"/>
      <c r="R120" s="1162"/>
      <c r="S120" s="1162"/>
      <c r="T120" s="1162"/>
      <c r="U120" s="1162"/>
      <c r="V120" s="1162"/>
      <c r="W120" s="1162"/>
      <c r="X120" s="1162"/>
      <c r="Y120" s="1162"/>
      <c r="Z120" s="1162"/>
      <c r="AA120" s="1162"/>
      <c r="AB120" s="1164"/>
      <c r="AC120" s="1164"/>
      <c r="AD120" s="1164"/>
      <c r="AE120" s="1162"/>
      <c r="AF120" s="1162"/>
      <c r="AG120" s="1162"/>
      <c r="AH120" s="1162"/>
      <c r="AI120" s="1735"/>
      <c r="AJ120" s="1705"/>
      <c r="AK120" s="1725"/>
      <c r="AL120" s="1725"/>
      <c r="AM120" s="1745"/>
      <c r="AN120" s="1162">
        <v>12</v>
      </c>
      <c r="AO120" s="1162">
        <v>12</v>
      </c>
      <c r="AP120" s="1162">
        <v>12</v>
      </c>
      <c r="AQ120" s="1162">
        <v>12</v>
      </c>
      <c r="AR120" s="1162">
        <v>12</v>
      </c>
      <c r="AS120" s="1162">
        <v>12</v>
      </c>
      <c r="AT120" s="1162">
        <v>12</v>
      </c>
      <c r="AU120" s="1162">
        <v>8</v>
      </c>
      <c r="AV120" s="1162"/>
      <c r="AW120" s="1162"/>
      <c r="AX120" s="1162"/>
      <c r="AY120" s="1162"/>
      <c r="AZ120" s="1162"/>
      <c r="BA120" s="1162"/>
      <c r="BB120" s="1162"/>
      <c r="BC120" s="1162"/>
      <c r="BD120" s="1162"/>
      <c r="BE120" s="1735"/>
      <c r="BF120" s="1162"/>
      <c r="BG120" s="1725"/>
      <c r="BH120" s="1725"/>
      <c r="BI120" s="1725"/>
      <c r="BJ120" s="1725"/>
      <c r="BK120" s="1155">
        <f t="shared" si="14"/>
        <v>92</v>
      </c>
    </row>
    <row r="121" spans="1:63" x14ac:dyDescent="0.25">
      <c r="A121" s="2307"/>
      <c r="B121" s="1162"/>
      <c r="C121" s="1045" t="s">
        <v>83</v>
      </c>
      <c r="D121" s="1094" t="s">
        <v>960</v>
      </c>
      <c r="E121" s="1094"/>
      <c r="F121" s="1046">
        <v>90</v>
      </c>
      <c r="G121" s="1769"/>
      <c r="H121" s="1203" t="s">
        <v>2060</v>
      </c>
      <c r="I121" s="1194" t="s">
        <v>36</v>
      </c>
      <c r="J121" s="1162"/>
      <c r="K121" s="1162"/>
      <c r="L121" s="1162"/>
      <c r="M121" s="1162"/>
      <c r="N121" s="1162"/>
      <c r="O121" s="1162"/>
      <c r="P121" s="1162"/>
      <c r="Q121" s="1162"/>
      <c r="R121" s="1162"/>
      <c r="S121" s="1162"/>
      <c r="T121" s="1162"/>
      <c r="U121" s="1162"/>
      <c r="V121" s="1162"/>
      <c r="W121" s="1162"/>
      <c r="X121" s="1162"/>
      <c r="Y121" s="1162"/>
      <c r="Z121" s="1162"/>
      <c r="AA121" s="1162"/>
      <c r="AB121" s="1164"/>
      <c r="AC121" s="1164"/>
      <c r="AD121" s="1164"/>
      <c r="AE121" s="1162"/>
      <c r="AF121" s="1162"/>
      <c r="AG121" s="1162"/>
      <c r="AH121" s="1162"/>
      <c r="AI121" s="1735"/>
      <c r="AJ121" s="1705"/>
      <c r="AK121" s="1725"/>
      <c r="AL121" s="1725"/>
      <c r="AM121" s="1745"/>
      <c r="AN121" s="1162"/>
      <c r="AO121" s="1162"/>
      <c r="AP121" s="1162"/>
      <c r="AQ121" s="1162"/>
      <c r="AR121" s="1162"/>
      <c r="AS121" s="1162"/>
      <c r="AT121" s="1162"/>
      <c r="AU121" s="1162"/>
      <c r="AV121" s="1162">
        <v>12</v>
      </c>
      <c r="AW121" s="1162">
        <v>12</v>
      </c>
      <c r="AX121" s="1162">
        <v>12</v>
      </c>
      <c r="AY121" s="1162">
        <v>12</v>
      </c>
      <c r="AZ121" s="1162">
        <v>12</v>
      </c>
      <c r="BA121" s="1162">
        <v>12</v>
      </c>
      <c r="BB121" s="1162">
        <v>12</v>
      </c>
      <c r="BC121" s="1162">
        <v>6</v>
      </c>
      <c r="BD121" s="1162"/>
      <c r="BE121" s="1735"/>
      <c r="BF121" s="1162"/>
      <c r="BG121" s="1725"/>
      <c r="BH121" s="1725"/>
      <c r="BI121" s="1725"/>
      <c r="BJ121" s="1725"/>
      <c r="BK121" s="1155">
        <f t="shared" si="14"/>
        <v>90</v>
      </c>
    </row>
    <row r="122" spans="1:63" s="1209" customFormat="1" x14ac:dyDescent="0.25">
      <c r="A122" s="2307"/>
      <c r="B122" s="1205"/>
      <c r="C122" s="1045" t="s">
        <v>88</v>
      </c>
      <c r="D122" s="1094" t="s">
        <v>918</v>
      </c>
      <c r="E122" s="1094"/>
      <c r="F122" s="1046">
        <v>60</v>
      </c>
      <c r="G122" s="1769"/>
      <c r="H122" s="1194" t="s">
        <v>2072</v>
      </c>
      <c r="I122" s="1162" t="s">
        <v>81</v>
      </c>
      <c r="J122" s="1206"/>
      <c r="K122" s="1206"/>
      <c r="L122" s="1206"/>
      <c r="M122" s="1206">
        <v>20</v>
      </c>
      <c r="N122" s="1206">
        <v>20</v>
      </c>
      <c r="O122" s="1206">
        <v>20</v>
      </c>
      <c r="P122" s="1206"/>
      <c r="Q122" s="1206"/>
      <c r="R122" s="1206"/>
      <c r="S122" s="1206"/>
      <c r="T122" s="1206"/>
      <c r="U122" s="1206"/>
      <c r="V122" s="1206"/>
      <c r="W122" s="1205"/>
      <c r="X122" s="1205"/>
      <c r="Y122" s="1205"/>
      <c r="Z122" s="1205"/>
      <c r="AA122" s="1205"/>
      <c r="AB122" s="1207"/>
      <c r="AC122" s="1207"/>
      <c r="AD122" s="1207"/>
      <c r="AE122" s="1205"/>
      <c r="AF122" s="1205"/>
      <c r="AG122" s="1205"/>
      <c r="AH122" s="1205"/>
      <c r="AI122" s="1740"/>
      <c r="AJ122" s="1705"/>
      <c r="AK122" s="1725"/>
      <c r="AL122" s="1725"/>
      <c r="AM122" s="1750"/>
      <c r="AN122" s="1205"/>
      <c r="AO122" s="1205"/>
      <c r="AP122" s="1205"/>
      <c r="AQ122" s="1205"/>
      <c r="AR122" s="1205"/>
      <c r="AS122" s="1205"/>
      <c r="AT122" s="1205"/>
      <c r="AU122" s="1205"/>
      <c r="AV122" s="1205"/>
      <c r="AW122" s="1205"/>
      <c r="AX122" s="1205"/>
      <c r="AY122" s="1205"/>
      <c r="AZ122" s="1205"/>
      <c r="BA122" s="1205"/>
      <c r="BB122" s="1205"/>
      <c r="BC122" s="1205"/>
      <c r="BD122" s="1205"/>
      <c r="BE122" s="1735"/>
      <c r="BF122" s="1162"/>
      <c r="BG122" s="1725"/>
      <c r="BH122" s="1725"/>
      <c r="BI122" s="1725"/>
      <c r="BJ122" s="1725"/>
      <c r="BK122" s="1208">
        <f t="shared" si="14"/>
        <v>60</v>
      </c>
    </row>
    <row r="123" spans="1:63" x14ac:dyDescent="0.25">
      <c r="A123" s="2307"/>
      <c r="B123" s="1162"/>
      <c r="C123" s="1056" t="s">
        <v>72</v>
      </c>
      <c r="D123" s="1096" t="s">
        <v>945</v>
      </c>
      <c r="E123" s="1096"/>
      <c r="F123" s="1086">
        <v>60</v>
      </c>
      <c r="G123" s="1770"/>
      <c r="H123" s="1194" t="s">
        <v>2072</v>
      </c>
      <c r="I123" s="1162" t="s">
        <v>81</v>
      </c>
      <c r="J123" s="1163"/>
      <c r="K123" s="1163"/>
      <c r="L123" s="1163"/>
      <c r="M123" s="1163"/>
      <c r="N123" s="1163"/>
      <c r="O123" s="1163"/>
      <c r="P123" s="1163">
        <v>20</v>
      </c>
      <c r="Q123" s="1163">
        <v>20</v>
      </c>
      <c r="R123" s="1163">
        <v>20</v>
      </c>
      <c r="S123" s="1163"/>
      <c r="T123" s="1163"/>
      <c r="U123" s="1163"/>
      <c r="V123" s="1163"/>
      <c r="W123" s="1163"/>
      <c r="X123" s="1162"/>
      <c r="Y123" s="1162"/>
      <c r="Z123" s="1162"/>
      <c r="AA123" s="1162"/>
      <c r="AB123" s="1164"/>
      <c r="AC123" s="1164"/>
      <c r="AD123" s="1164"/>
      <c r="AE123" s="1162"/>
      <c r="AF123" s="1162"/>
      <c r="AG123" s="1162"/>
      <c r="AH123" s="1162"/>
      <c r="AI123" s="1735"/>
      <c r="AJ123" s="1705"/>
      <c r="AK123" s="1725"/>
      <c r="AL123" s="1725"/>
      <c r="AM123" s="1745"/>
      <c r="AN123" s="1162"/>
      <c r="AO123" s="1162"/>
      <c r="AP123" s="1162"/>
      <c r="AQ123" s="1162"/>
      <c r="AR123" s="1162"/>
      <c r="AS123" s="1162"/>
      <c r="AT123" s="1162"/>
      <c r="AU123" s="1162"/>
      <c r="AV123" s="1162"/>
      <c r="AW123" s="1162"/>
      <c r="AX123" s="1162"/>
      <c r="AY123" s="1162"/>
      <c r="AZ123" s="1162"/>
      <c r="BA123" s="1162"/>
      <c r="BB123" s="1162"/>
      <c r="BC123" s="1162"/>
      <c r="BD123" s="1162"/>
      <c r="BE123" s="1735"/>
      <c r="BF123" s="1162"/>
      <c r="BG123" s="1725"/>
      <c r="BH123" s="1725"/>
      <c r="BI123" s="1725"/>
      <c r="BJ123" s="1725"/>
      <c r="BK123" s="1155">
        <f t="shared" si="14"/>
        <v>60</v>
      </c>
    </row>
    <row r="124" spans="1:63" x14ac:dyDescent="0.25">
      <c r="A124" s="2307"/>
      <c r="B124" s="1162"/>
      <c r="C124" s="1056" t="s">
        <v>54</v>
      </c>
      <c r="D124" s="1096" t="s">
        <v>2044</v>
      </c>
      <c r="E124" s="1096"/>
      <c r="F124" s="1086">
        <v>60</v>
      </c>
      <c r="G124" s="1770"/>
      <c r="H124" s="1161" t="s">
        <v>2051</v>
      </c>
      <c r="I124" s="1162" t="s">
        <v>62</v>
      </c>
      <c r="J124" s="1163"/>
      <c r="K124" s="1163"/>
      <c r="L124" s="1163"/>
      <c r="M124" s="1163"/>
      <c r="N124" s="1163"/>
      <c r="O124" s="1163"/>
      <c r="P124" s="1163"/>
      <c r="Q124" s="1163"/>
      <c r="R124" s="1163"/>
      <c r="S124" s="1163">
        <v>20</v>
      </c>
      <c r="T124" s="1163">
        <v>20</v>
      </c>
      <c r="U124" s="1163">
        <v>20</v>
      </c>
      <c r="V124" s="1163"/>
      <c r="W124" s="1163"/>
      <c r="X124" s="1163"/>
      <c r="Y124" s="1163"/>
      <c r="Z124" s="1163"/>
      <c r="AA124" s="1162"/>
      <c r="AB124" s="1164"/>
      <c r="AC124" s="1164"/>
      <c r="AD124" s="1164"/>
      <c r="AE124" s="1162"/>
      <c r="AF124" s="1162"/>
      <c r="AG124" s="1162"/>
      <c r="AH124" s="1162"/>
      <c r="AI124" s="1735"/>
      <c r="AJ124" s="1705"/>
      <c r="AK124" s="1725"/>
      <c r="AL124" s="1725"/>
      <c r="AM124" s="1745"/>
      <c r="AN124" s="1162"/>
      <c r="AO124" s="1162"/>
      <c r="AP124" s="1162"/>
      <c r="AQ124" s="1162"/>
      <c r="AR124" s="1162"/>
      <c r="AS124" s="1162"/>
      <c r="AT124" s="1162"/>
      <c r="AU124" s="1162"/>
      <c r="AV124" s="1162"/>
      <c r="AW124" s="1162"/>
      <c r="AX124" s="1162"/>
      <c r="AY124" s="1162"/>
      <c r="AZ124" s="1162"/>
      <c r="BA124" s="1162"/>
      <c r="BB124" s="1162"/>
      <c r="BC124" s="1162"/>
      <c r="BD124" s="1162"/>
      <c r="BE124" s="1735"/>
      <c r="BF124" s="1162"/>
      <c r="BG124" s="1725"/>
      <c r="BH124" s="1725"/>
      <c r="BI124" s="1725"/>
      <c r="BJ124" s="1725"/>
      <c r="BK124" s="1155">
        <f t="shared" si="14"/>
        <v>60</v>
      </c>
    </row>
    <row r="125" spans="1:63" s="1209" customFormat="1" x14ac:dyDescent="0.25">
      <c r="A125" s="2307"/>
      <c r="B125" s="1205"/>
      <c r="C125" s="1086" t="s">
        <v>56</v>
      </c>
      <c r="D125" s="1085" t="s">
        <v>10</v>
      </c>
      <c r="E125" s="1085"/>
      <c r="F125" s="1086">
        <v>360</v>
      </c>
      <c r="G125" s="1770"/>
      <c r="H125" s="1161"/>
      <c r="I125" s="1205"/>
      <c r="J125" s="1205"/>
      <c r="K125" s="1205"/>
      <c r="L125" s="1205"/>
      <c r="M125" s="1205"/>
      <c r="N125" s="1205"/>
      <c r="O125" s="1205"/>
      <c r="P125" s="1205"/>
      <c r="Q125" s="1205"/>
      <c r="R125" s="1205"/>
      <c r="S125" s="1205"/>
      <c r="T125" s="1205"/>
      <c r="U125" s="1205"/>
      <c r="V125" s="1205" t="s">
        <v>3</v>
      </c>
      <c r="W125" s="1205" t="s">
        <v>3</v>
      </c>
      <c r="X125" s="1205" t="s">
        <v>3</v>
      </c>
      <c r="Y125" s="1205" t="s">
        <v>3</v>
      </c>
      <c r="Z125" s="1205" t="s">
        <v>3</v>
      </c>
      <c r="AA125" s="1205" t="s">
        <v>3</v>
      </c>
      <c r="AB125" s="1207" t="s">
        <v>3</v>
      </c>
      <c r="AC125" s="1207" t="s">
        <v>3</v>
      </c>
      <c r="AD125" s="1207" t="s">
        <v>3</v>
      </c>
      <c r="AE125" s="1205" t="s">
        <v>3</v>
      </c>
      <c r="AF125" s="1205" t="s">
        <v>3</v>
      </c>
      <c r="AG125" s="1205" t="s">
        <v>3</v>
      </c>
      <c r="AH125" s="1205" t="s">
        <v>3</v>
      </c>
      <c r="AI125" s="1740" t="s">
        <v>3</v>
      </c>
      <c r="AJ125" s="1705"/>
      <c r="AK125" s="1725"/>
      <c r="AL125" s="1725"/>
      <c r="AM125" s="1750" t="s">
        <v>3</v>
      </c>
      <c r="AN125" s="1205"/>
      <c r="AO125" s="1205"/>
      <c r="AP125" s="1205"/>
      <c r="AQ125" s="1205"/>
      <c r="AR125" s="1205"/>
      <c r="AS125" s="1205"/>
      <c r="AT125" s="1205"/>
      <c r="AU125" s="1205"/>
      <c r="AV125" s="1205"/>
      <c r="AW125" s="1205"/>
      <c r="AX125" s="1205"/>
      <c r="AY125" s="1205"/>
      <c r="AZ125" s="1205"/>
      <c r="BA125" s="1205"/>
      <c r="BB125" s="1205"/>
      <c r="BC125" s="1205"/>
      <c r="BD125" s="1205"/>
      <c r="BE125" s="1735"/>
      <c r="BF125" s="1162"/>
      <c r="BG125" s="1725"/>
      <c r="BH125" s="1725"/>
      <c r="BI125" s="1725"/>
      <c r="BJ125" s="1725"/>
      <c r="BK125" s="1208">
        <f t="shared" si="14"/>
        <v>0</v>
      </c>
    </row>
    <row r="126" spans="1:63" s="1156" customFormat="1" x14ac:dyDescent="0.25">
      <c r="A126" s="2307"/>
      <c r="B126" s="1151" t="s">
        <v>1778</v>
      </c>
      <c r="C126" s="1202"/>
      <c r="D126" s="1202" t="s">
        <v>843</v>
      </c>
      <c r="E126" s="1762"/>
      <c r="F126" s="1175">
        <f t="shared" ref="F126:AL126" si="19">SUM(F106:F125)</f>
        <v>3567</v>
      </c>
      <c r="G126" s="1175"/>
      <c r="H126" s="1175">
        <f t="shared" si="19"/>
        <v>0</v>
      </c>
      <c r="I126" s="1175">
        <f t="shared" si="19"/>
        <v>0</v>
      </c>
      <c r="J126" s="1175">
        <f t="shared" si="19"/>
        <v>0</v>
      </c>
      <c r="K126" s="1175">
        <f t="shared" si="19"/>
        <v>100</v>
      </c>
      <c r="L126" s="1175">
        <f t="shared" si="19"/>
        <v>90</v>
      </c>
      <c r="M126" s="1175">
        <f t="shared" si="19"/>
        <v>85</v>
      </c>
      <c r="N126" s="1175">
        <f t="shared" si="19"/>
        <v>80</v>
      </c>
      <c r="O126" s="1175">
        <f t="shared" si="19"/>
        <v>80</v>
      </c>
      <c r="P126" s="1175">
        <f t="shared" si="19"/>
        <v>80</v>
      </c>
      <c r="Q126" s="1175">
        <f t="shared" si="19"/>
        <v>80</v>
      </c>
      <c r="R126" s="1175">
        <f t="shared" si="19"/>
        <v>80</v>
      </c>
      <c r="S126" s="1175">
        <f t="shared" si="19"/>
        <v>80</v>
      </c>
      <c r="T126" s="1175">
        <f t="shared" si="19"/>
        <v>80</v>
      </c>
      <c r="U126" s="1175">
        <f t="shared" si="19"/>
        <v>80</v>
      </c>
      <c r="V126" s="1175">
        <f t="shared" si="19"/>
        <v>60</v>
      </c>
      <c r="W126" s="1175">
        <f t="shared" si="19"/>
        <v>60</v>
      </c>
      <c r="X126" s="1175">
        <f t="shared" si="19"/>
        <v>50</v>
      </c>
      <c r="Y126" s="1175">
        <f t="shared" si="19"/>
        <v>60</v>
      </c>
      <c r="Z126" s="1175">
        <f t="shared" si="19"/>
        <v>60</v>
      </c>
      <c r="AA126" s="1175">
        <f t="shared" si="19"/>
        <v>60</v>
      </c>
      <c r="AB126" s="1175">
        <f t="shared" si="19"/>
        <v>60</v>
      </c>
      <c r="AC126" s="1175">
        <f t="shared" si="19"/>
        <v>60</v>
      </c>
      <c r="AD126" s="1175">
        <f t="shared" si="19"/>
        <v>60</v>
      </c>
      <c r="AE126" s="1175">
        <f t="shared" si="19"/>
        <v>60</v>
      </c>
      <c r="AF126" s="1175">
        <f t="shared" si="19"/>
        <v>60</v>
      </c>
      <c r="AG126" s="1175">
        <f t="shared" si="19"/>
        <v>60</v>
      </c>
      <c r="AH126" s="1175">
        <f t="shared" si="19"/>
        <v>60</v>
      </c>
      <c r="AI126" s="1737">
        <f t="shared" si="19"/>
        <v>60</v>
      </c>
      <c r="AJ126" s="1705"/>
      <c r="AK126" s="1728">
        <f t="shared" si="19"/>
        <v>0</v>
      </c>
      <c r="AL126" s="1728">
        <f t="shared" si="19"/>
        <v>0</v>
      </c>
      <c r="AM126" s="1747">
        <f>SUM(AM106:AM125)</f>
        <v>60</v>
      </c>
      <c r="AN126" s="1175"/>
      <c r="AO126" s="1175"/>
      <c r="AP126" s="1175"/>
      <c r="AQ126" s="1175"/>
      <c r="AR126" s="1175"/>
      <c r="AS126" s="1175"/>
      <c r="AT126" s="1175"/>
      <c r="AU126" s="1175"/>
      <c r="AV126" s="1175"/>
      <c r="AW126" s="1175"/>
      <c r="AX126" s="1175"/>
      <c r="AY126" s="1175"/>
      <c r="AZ126" s="1175"/>
      <c r="BA126" s="1175"/>
      <c r="BB126" s="1175"/>
      <c r="BC126" s="1175"/>
      <c r="BD126" s="1175"/>
      <c r="BE126" s="1757"/>
      <c r="BF126" s="1162"/>
      <c r="BG126" s="1725"/>
      <c r="BH126" s="1725"/>
      <c r="BI126" s="1725"/>
      <c r="BJ126" s="1725"/>
      <c r="BK126" s="1155">
        <f t="shared" si="14"/>
        <v>1805</v>
      </c>
    </row>
    <row r="127" spans="1:63" s="1209" customFormat="1" x14ac:dyDescent="0.25">
      <c r="A127" s="2306">
        <v>19</v>
      </c>
      <c r="B127" s="1170" t="s">
        <v>2118</v>
      </c>
      <c r="C127" s="1045" t="s">
        <v>96</v>
      </c>
      <c r="D127" s="1074" t="s">
        <v>955</v>
      </c>
      <c r="E127" s="1074"/>
      <c r="F127" s="1046">
        <v>30</v>
      </c>
      <c r="G127" s="1769"/>
      <c r="H127" s="1210" t="s">
        <v>2030</v>
      </c>
      <c r="I127" s="1210" t="s">
        <v>87</v>
      </c>
      <c r="J127" s="1163"/>
      <c r="K127" s="1163"/>
      <c r="L127" s="1163"/>
      <c r="M127" s="1163"/>
      <c r="N127" s="1163"/>
      <c r="O127" s="1163"/>
      <c r="P127" s="1163"/>
      <c r="Q127" s="1163"/>
      <c r="R127" s="1163"/>
      <c r="S127" s="1163"/>
      <c r="T127" s="1163">
        <v>30</v>
      </c>
      <c r="U127" s="1163"/>
      <c r="V127" s="1163"/>
      <c r="W127" s="1163"/>
      <c r="X127" s="1163"/>
      <c r="Y127" s="1163"/>
      <c r="Z127" s="1163"/>
      <c r="AA127" s="1050"/>
      <c r="AB127" s="1050"/>
      <c r="AC127" s="1050"/>
      <c r="AD127" s="1050"/>
      <c r="AE127" s="1210"/>
      <c r="AF127" s="1210"/>
      <c r="AG127" s="1210"/>
      <c r="AH127" s="1210"/>
      <c r="AI127" s="1730"/>
      <c r="AJ127" s="1705"/>
      <c r="AK127" s="1728"/>
      <c r="AL127" s="1728"/>
      <c r="AM127" s="1732"/>
      <c r="AN127" s="1210"/>
      <c r="AO127" s="1210"/>
      <c r="AP127" s="1210"/>
      <c r="AQ127" s="1210"/>
      <c r="AR127" s="1210"/>
      <c r="AS127" s="1210"/>
      <c r="AT127" s="1210"/>
      <c r="AU127" s="1210"/>
      <c r="AV127" s="1210"/>
      <c r="AW127" s="1050"/>
      <c r="AX127" s="1210"/>
      <c r="AY127" s="1210"/>
      <c r="AZ127" s="1210"/>
      <c r="BA127" s="1210"/>
      <c r="BB127" s="1210"/>
      <c r="BC127" s="1210"/>
      <c r="BD127" s="1210"/>
      <c r="BE127" s="1757"/>
      <c r="BF127" s="1162"/>
      <c r="BG127" s="1725"/>
      <c r="BH127" s="1725"/>
      <c r="BI127" s="1725"/>
      <c r="BJ127" s="1725"/>
      <c r="BK127" s="1155">
        <f t="shared" si="14"/>
        <v>30</v>
      </c>
    </row>
    <row r="128" spans="1:63" s="1209" customFormat="1" x14ac:dyDescent="0.25">
      <c r="A128" s="2306"/>
      <c r="B128" s="1205"/>
      <c r="C128" s="1045" t="s">
        <v>47</v>
      </c>
      <c r="D128" s="1074" t="s">
        <v>982</v>
      </c>
      <c r="E128" s="1074"/>
      <c r="F128" s="1046">
        <v>180</v>
      </c>
      <c r="G128" s="1769"/>
      <c r="H128" s="1210" t="s">
        <v>2071</v>
      </c>
      <c r="I128" s="1210" t="s">
        <v>85</v>
      </c>
      <c r="J128" s="1210"/>
      <c r="K128" s="1210">
        <v>20</v>
      </c>
      <c r="L128" s="1210">
        <v>20</v>
      </c>
      <c r="M128" s="1210">
        <v>20</v>
      </c>
      <c r="N128" s="1210">
        <v>20</v>
      </c>
      <c r="O128" s="1210">
        <v>20</v>
      </c>
      <c r="P128" s="1210">
        <v>20</v>
      </c>
      <c r="Q128" s="1210">
        <v>20</v>
      </c>
      <c r="R128" s="1210">
        <v>20</v>
      </c>
      <c r="S128" s="1210">
        <v>20</v>
      </c>
      <c r="T128" s="1210"/>
      <c r="U128" s="1210"/>
      <c r="V128" s="1210"/>
      <c r="W128" s="1210"/>
      <c r="X128" s="1210"/>
      <c r="Y128" s="1210"/>
      <c r="Z128" s="1210"/>
      <c r="AA128" s="1210"/>
      <c r="AB128" s="1210"/>
      <c r="AC128" s="1210"/>
      <c r="AD128" s="1210"/>
      <c r="AE128" s="1210"/>
      <c r="AF128" s="1210"/>
      <c r="AG128" s="1210"/>
      <c r="AH128" s="1050"/>
      <c r="AI128" s="1694"/>
      <c r="AJ128" s="1705"/>
      <c r="AK128" s="1728"/>
      <c r="AL128" s="1728"/>
      <c r="AM128" s="1734"/>
      <c r="AN128" s="1210"/>
      <c r="AO128" s="1210"/>
      <c r="AP128" s="1210"/>
      <c r="AQ128" s="1210"/>
      <c r="AR128" s="1210"/>
      <c r="AS128" s="1210"/>
      <c r="AT128" s="1210"/>
      <c r="AU128" s="1210"/>
      <c r="AV128" s="1210"/>
      <c r="AW128" s="1210"/>
      <c r="AX128" s="1210"/>
      <c r="AY128" s="1210"/>
      <c r="AZ128" s="1210"/>
      <c r="BA128" s="1210"/>
      <c r="BB128" s="1210"/>
      <c r="BC128" s="1210"/>
      <c r="BD128" s="1210"/>
      <c r="BE128" s="1757"/>
      <c r="BF128" s="1162"/>
      <c r="BG128" s="1725"/>
      <c r="BH128" s="1725"/>
      <c r="BI128" s="1725"/>
      <c r="BJ128" s="1725"/>
      <c r="BK128" s="1155">
        <f t="shared" si="14"/>
        <v>180</v>
      </c>
    </row>
    <row r="129" spans="1:63" s="1209" customFormat="1" x14ac:dyDescent="0.25">
      <c r="A129" s="2306"/>
      <c r="B129" s="1205"/>
      <c r="C129" s="1045" t="s">
        <v>134</v>
      </c>
      <c r="D129" s="1074" t="s">
        <v>948</v>
      </c>
      <c r="E129" s="1074"/>
      <c r="F129" s="1046">
        <v>90</v>
      </c>
      <c r="G129" s="1769"/>
      <c r="H129" s="1210" t="s">
        <v>2030</v>
      </c>
      <c r="I129" s="1210" t="s">
        <v>87</v>
      </c>
      <c r="J129" s="1210"/>
      <c r="K129" s="1210"/>
      <c r="L129" s="1210"/>
      <c r="M129" s="1210"/>
      <c r="N129" s="1210"/>
      <c r="O129" s="1210"/>
      <c r="P129" s="1210"/>
      <c r="Q129" s="1210"/>
      <c r="R129" s="1210"/>
      <c r="S129" s="1210"/>
      <c r="T129" s="1210"/>
      <c r="U129" s="1210">
        <v>30</v>
      </c>
      <c r="V129" s="1210">
        <v>30</v>
      </c>
      <c r="W129" s="1210">
        <v>30</v>
      </c>
      <c r="X129" s="1210"/>
      <c r="Y129" s="1210"/>
      <c r="Z129" s="1210"/>
      <c r="AA129" s="1210"/>
      <c r="AB129" s="1210"/>
      <c r="AC129" s="1210"/>
      <c r="AD129" s="1210"/>
      <c r="AE129" s="1210"/>
      <c r="AF129" s="1210"/>
      <c r="AG129" s="1210"/>
      <c r="AH129" s="1210"/>
      <c r="AI129" s="1730"/>
      <c r="AJ129" s="1705"/>
      <c r="AK129" s="1728"/>
      <c r="AL129" s="1728"/>
      <c r="AM129" s="1732"/>
      <c r="AN129" s="1210"/>
      <c r="AO129" s="1210"/>
      <c r="AP129" s="1210"/>
      <c r="AQ129" s="1210"/>
      <c r="AR129" s="1210"/>
      <c r="AS129" s="1050"/>
      <c r="AT129" s="1050"/>
      <c r="AU129" s="1050"/>
      <c r="AV129" s="1050"/>
      <c r="AW129" s="1210"/>
      <c r="AX129" s="1210"/>
      <c r="AY129" s="1210"/>
      <c r="AZ129" s="1210"/>
      <c r="BA129" s="1210"/>
      <c r="BB129" s="1210"/>
      <c r="BC129" s="1210"/>
      <c r="BD129" s="1210"/>
      <c r="BE129" s="1757"/>
      <c r="BF129" s="1162"/>
      <c r="BG129" s="1725"/>
      <c r="BH129" s="1725"/>
      <c r="BI129" s="1725"/>
      <c r="BJ129" s="1725"/>
      <c r="BK129" s="1155">
        <f t="shared" si="14"/>
        <v>90</v>
      </c>
    </row>
    <row r="130" spans="1:63" s="1209" customFormat="1" x14ac:dyDescent="0.25">
      <c r="A130" s="2306"/>
      <c r="B130" s="1205"/>
      <c r="C130" s="1045" t="s">
        <v>83</v>
      </c>
      <c r="D130" s="1074" t="s">
        <v>960</v>
      </c>
      <c r="E130" s="1074"/>
      <c r="F130" s="1046">
        <v>90</v>
      </c>
      <c r="G130" s="1769"/>
      <c r="H130" s="1210" t="s">
        <v>2058</v>
      </c>
      <c r="I130" s="1210" t="s">
        <v>111</v>
      </c>
      <c r="J130" s="1210"/>
      <c r="K130" s="1210"/>
      <c r="L130" s="1210"/>
      <c r="M130" s="1210"/>
      <c r="N130" s="1210"/>
      <c r="O130" s="1210"/>
      <c r="P130" s="1210"/>
      <c r="Q130" s="1210"/>
      <c r="R130" s="1210"/>
      <c r="S130" s="1210"/>
      <c r="T130" s="1210"/>
      <c r="U130" s="1210"/>
      <c r="V130" s="1210"/>
      <c r="W130" s="1210"/>
      <c r="X130" s="1210"/>
      <c r="Y130" s="1210"/>
      <c r="Z130" s="1210"/>
      <c r="AA130" s="1210"/>
      <c r="AB130" s="1210"/>
      <c r="AC130" s="1210">
        <v>12</v>
      </c>
      <c r="AD130" s="1050">
        <v>12</v>
      </c>
      <c r="AE130" s="1050">
        <v>12</v>
      </c>
      <c r="AF130" s="1050">
        <v>12</v>
      </c>
      <c r="AG130" s="1050">
        <v>12</v>
      </c>
      <c r="AH130" s="1210">
        <v>12</v>
      </c>
      <c r="AI130" s="1730">
        <v>12</v>
      </c>
      <c r="AJ130" s="1705"/>
      <c r="AK130" s="1728"/>
      <c r="AL130" s="1728"/>
      <c r="AM130" s="1732">
        <v>6</v>
      </c>
      <c r="AN130" s="1210"/>
      <c r="AO130" s="1210"/>
      <c r="AP130" s="1210"/>
      <c r="AQ130" s="1210"/>
      <c r="AR130" s="1210"/>
      <c r="AS130" s="1210"/>
      <c r="AT130" s="1210"/>
      <c r="AU130" s="1210"/>
      <c r="AV130" s="1210"/>
      <c r="AW130" s="1210"/>
      <c r="AX130" s="1210"/>
      <c r="AY130" s="1210"/>
      <c r="AZ130" s="1210"/>
      <c r="BA130" s="1210"/>
      <c r="BB130" s="1210"/>
      <c r="BC130" s="1210"/>
      <c r="BD130" s="1210"/>
      <c r="BE130" s="1757"/>
      <c r="BF130" s="1162"/>
      <c r="BG130" s="1725"/>
      <c r="BH130" s="1725"/>
      <c r="BI130" s="1725"/>
      <c r="BJ130" s="1725"/>
      <c r="BK130" s="1155">
        <f t="shared" si="14"/>
        <v>90</v>
      </c>
    </row>
    <row r="131" spans="1:63" s="1209" customFormat="1" x14ac:dyDescent="0.25">
      <c r="A131" s="2306"/>
      <c r="B131" s="1205"/>
      <c r="C131" s="1045" t="s">
        <v>88</v>
      </c>
      <c r="D131" s="1074" t="s">
        <v>918</v>
      </c>
      <c r="E131" s="1074"/>
      <c r="F131" s="1046">
        <v>60</v>
      </c>
      <c r="G131" s="1769"/>
      <c r="H131" s="1210" t="s">
        <v>2030</v>
      </c>
      <c r="I131" s="1210" t="s">
        <v>87</v>
      </c>
      <c r="J131" s="1163"/>
      <c r="K131" s="1163"/>
      <c r="L131" s="1163"/>
      <c r="M131" s="1163"/>
      <c r="N131" s="1163"/>
      <c r="O131" s="1163"/>
      <c r="P131" s="1163"/>
      <c r="Q131" s="1163"/>
      <c r="R131" s="1163"/>
      <c r="S131" s="1163"/>
      <c r="T131" s="1163"/>
      <c r="U131" s="1163"/>
      <c r="V131" s="1163"/>
      <c r="W131" s="1163"/>
      <c r="X131" s="1163">
        <v>20</v>
      </c>
      <c r="Y131" s="1163">
        <v>20</v>
      </c>
      <c r="Z131" s="1163">
        <v>20</v>
      </c>
      <c r="AA131" s="1163"/>
      <c r="AB131" s="1163"/>
      <c r="AC131" s="1050"/>
      <c r="AD131" s="1050"/>
      <c r="AE131" s="1050"/>
      <c r="AF131" s="1050"/>
      <c r="AG131" s="1050"/>
      <c r="AH131" s="1050"/>
      <c r="AI131" s="1694"/>
      <c r="AJ131" s="1705"/>
      <c r="AK131" s="1705"/>
      <c r="AL131" s="1728"/>
      <c r="AM131" s="1734"/>
      <c r="AN131" s="1210"/>
      <c r="AO131" s="1210"/>
      <c r="AP131" s="1210"/>
      <c r="AQ131" s="1210"/>
      <c r="AR131" s="1210"/>
      <c r="AS131" s="1210"/>
      <c r="AT131" s="1210"/>
      <c r="AU131" s="1210"/>
      <c r="AV131" s="1210"/>
      <c r="AW131" s="1210"/>
      <c r="AX131" s="1210"/>
      <c r="AY131" s="1210"/>
      <c r="AZ131" s="1210"/>
      <c r="BA131" s="1210"/>
      <c r="BB131" s="1210"/>
      <c r="BC131" s="1210"/>
      <c r="BD131" s="1210"/>
      <c r="BE131" s="1757"/>
      <c r="BF131" s="1162"/>
      <c r="BG131" s="1725"/>
      <c r="BH131" s="1725"/>
      <c r="BI131" s="1725"/>
      <c r="BJ131" s="1725"/>
      <c r="BK131" s="1155">
        <f t="shared" si="14"/>
        <v>60</v>
      </c>
    </row>
    <row r="132" spans="1:63" s="1209" customFormat="1" x14ac:dyDescent="0.25">
      <c r="A132" s="2306"/>
      <c r="B132" s="1205"/>
      <c r="C132" s="1056" t="s">
        <v>54</v>
      </c>
      <c r="D132" s="1085" t="s">
        <v>2044</v>
      </c>
      <c r="E132" s="1085"/>
      <c r="F132" s="1211">
        <v>40</v>
      </c>
      <c r="G132" s="1782"/>
      <c r="H132" s="1210" t="s">
        <v>2030</v>
      </c>
      <c r="I132" s="1210" t="s">
        <v>87</v>
      </c>
      <c r="J132" s="1210"/>
      <c r="K132" s="1210"/>
      <c r="L132" s="1210"/>
      <c r="M132" s="1210"/>
      <c r="N132" s="1210"/>
      <c r="O132" s="1210"/>
      <c r="P132" s="1210"/>
      <c r="Q132" s="1210"/>
      <c r="R132" s="1210"/>
      <c r="S132" s="1210"/>
      <c r="T132" s="1210"/>
      <c r="U132" s="1210"/>
      <c r="V132" s="1210"/>
      <c r="W132" s="1210"/>
      <c r="X132" s="1210"/>
      <c r="Y132" s="1210"/>
      <c r="Z132" s="1210"/>
      <c r="AA132" s="1210">
        <v>20</v>
      </c>
      <c r="AB132" s="1210">
        <v>20</v>
      </c>
      <c r="AC132" s="1210"/>
      <c r="AD132" s="1210"/>
      <c r="AE132" s="1210"/>
      <c r="AF132" s="1210"/>
      <c r="AG132" s="1210"/>
      <c r="AH132" s="1210"/>
      <c r="AI132" s="1730"/>
      <c r="AJ132" s="1705"/>
      <c r="AK132" s="1728"/>
      <c r="AL132" s="1728"/>
      <c r="AM132" s="1732"/>
      <c r="AN132" s="1050"/>
      <c r="AO132" s="1050"/>
      <c r="AP132" s="1050"/>
      <c r="AQ132" s="1050"/>
      <c r="AR132" s="1050"/>
      <c r="AS132" s="1050"/>
      <c r="AT132" s="1210"/>
      <c r="AU132" s="1210"/>
      <c r="AV132" s="1210"/>
      <c r="AW132" s="1210"/>
      <c r="AX132" s="1210"/>
      <c r="AY132" s="1210"/>
      <c r="AZ132" s="1210"/>
      <c r="BA132" s="1210"/>
      <c r="BB132" s="1210"/>
      <c r="BC132" s="1210"/>
      <c r="BD132" s="1210"/>
      <c r="BE132" s="1757"/>
      <c r="BF132" s="1162"/>
      <c r="BG132" s="1725"/>
      <c r="BH132" s="1725"/>
      <c r="BI132" s="1725"/>
      <c r="BJ132" s="1725"/>
      <c r="BK132" s="1155">
        <f t="shared" si="14"/>
        <v>40</v>
      </c>
    </row>
    <row r="133" spans="1:63" s="1209" customFormat="1" x14ac:dyDescent="0.25">
      <c r="A133" s="2306"/>
      <c r="B133" s="1205"/>
      <c r="C133" s="1086" t="s">
        <v>56</v>
      </c>
      <c r="D133" s="1085" t="s">
        <v>10</v>
      </c>
      <c r="E133" s="1108"/>
      <c r="F133" s="1212">
        <v>360</v>
      </c>
      <c r="G133" s="1221"/>
      <c r="H133" s="1210"/>
      <c r="I133" s="1210"/>
      <c r="J133" s="1210"/>
      <c r="K133" s="1210"/>
      <c r="L133" s="1210"/>
      <c r="M133" s="1210"/>
      <c r="N133" s="1210"/>
      <c r="O133" s="1210"/>
      <c r="P133" s="1210"/>
      <c r="Q133" s="1210"/>
      <c r="R133" s="1210"/>
      <c r="S133" s="1210"/>
      <c r="T133" s="1210"/>
      <c r="U133" s="1210"/>
      <c r="V133" s="1210"/>
      <c r="W133" s="1210"/>
      <c r="X133" s="1210"/>
      <c r="Y133" s="1210"/>
      <c r="Z133" s="1210"/>
      <c r="AA133" s="1210"/>
      <c r="AB133" s="1210"/>
      <c r="AC133" s="1210"/>
      <c r="AD133" s="1210"/>
      <c r="AE133" s="1210"/>
      <c r="AF133" s="1210"/>
      <c r="AG133" s="1210"/>
      <c r="AH133" s="1210"/>
      <c r="AI133" s="1730"/>
      <c r="AJ133" s="1705"/>
      <c r="AK133" s="1728"/>
      <c r="AL133" s="1728"/>
      <c r="AM133" s="1732"/>
      <c r="AN133" s="1210" t="s">
        <v>3</v>
      </c>
      <c r="AO133" s="1210" t="s">
        <v>3</v>
      </c>
      <c r="AP133" s="1210" t="s">
        <v>3</v>
      </c>
      <c r="AQ133" s="1210" t="s">
        <v>3</v>
      </c>
      <c r="AR133" s="1210" t="s">
        <v>3</v>
      </c>
      <c r="AS133" s="1210" t="s">
        <v>3</v>
      </c>
      <c r="AT133" s="1210" t="s">
        <v>3</v>
      </c>
      <c r="AU133" s="1210" t="s">
        <v>3</v>
      </c>
      <c r="AV133" s="1210" t="s">
        <v>3</v>
      </c>
      <c r="AW133" s="1210" t="s">
        <v>3</v>
      </c>
      <c r="AX133" s="1050" t="s">
        <v>3</v>
      </c>
      <c r="AY133" s="1050" t="s">
        <v>3</v>
      </c>
      <c r="AZ133" s="1050"/>
      <c r="BA133" s="1050"/>
      <c r="BB133" s="1050"/>
      <c r="BC133" s="1210"/>
      <c r="BD133" s="1210"/>
      <c r="BE133" s="1757"/>
      <c r="BF133" s="1162"/>
      <c r="BG133" s="1725"/>
      <c r="BH133" s="1725"/>
      <c r="BI133" s="1725"/>
      <c r="BJ133" s="1725"/>
      <c r="BK133" s="1155">
        <f t="shared" si="14"/>
        <v>0</v>
      </c>
    </row>
    <row r="134" spans="1:63" s="1156" customFormat="1" x14ac:dyDescent="0.25">
      <c r="A134" s="1150"/>
      <c r="B134" s="1151" t="s">
        <v>2119</v>
      </c>
      <c r="C134" s="1213"/>
      <c r="D134" s="1214" t="s">
        <v>843</v>
      </c>
      <c r="E134" s="1763"/>
      <c r="F134" s="1175">
        <f t="shared" ref="F134:AL134" si="20">SUM(F127:F133)</f>
        <v>850</v>
      </c>
      <c r="G134" s="1175"/>
      <c r="H134" s="1175">
        <f t="shared" si="20"/>
        <v>0</v>
      </c>
      <c r="I134" s="1175">
        <f t="shared" si="20"/>
        <v>0</v>
      </c>
      <c r="J134" s="1175">
        <f t="shared" si="20"/>
        <v>0</v>
      </c>
      <c r="K134" s="1175">
        <f t="shared" si="20"/>
        <v>20</v>
      </c>
      <c r="L134" s="1175">
        <f t="shared" si="20"/>
        <v>20</v>
      </c>
      <c r="M134" s="1175">
        <f t="shared" si="20"/>
        <v>20</v>
      </c>
      <c r="N134" s="1175">
        <f t="shared" si="20"/>
        <v>20</v>
      </c>
      <c r="O134" s="1175">
        <f t="shared" si="20"/>
        <v>20</v>
      </c>
      <c r="P134" s="1175">
        <f t="shared" si="20"/>
        <v>20</v>
      </c>
      <c r="Q134" s="1175">
        <f t="shared" si="20"/>
        <v>20</v>
      </c>
      <c r="R134" s="1175">
        <f t="shared" si="20"/>
        <v>20</v>
      </c>
      <c r="S134" s="1175">
        <f t="shared" si="20"/>
        <v>20</v>
      </c>
      <c r="T134" s="1175">
        <f t="shared" si="20"/>
        <v>30</v>
      </c>
      <c r="U134" s="1175">
        <f t="shared" si="20"/>
        <v>30</v>
      </c>
      <c r="V134" s="1175">
        <f t="shared" si="20"/>
        <v>30</v>
      </c>
      <c r="W134" s="1175">
        <f t="shared" si="20"/>
        <v>30</v>
      </c>
      <c r="X134" s="1175">
        <f t="shared" si="20"/>
        <v>20</v>
      </c>
      <c r="Y134" s="1175">
        <f t="shared" si="20"/>
        <v>20</v>
      </c>
      <c r="Z134" s="1175">
        <f t="shared" si="20"/>
        <v>20</v>
      </c>
      <c r="AA134" s="1175">
        <f t="shared" si="20"/>
        <v>20</v>
      </c>
      <c r="AB134" s="1175">
        <f t="shared" si="20"/>
        <v>20</v>
      </c>
      <c r="AC134" s="1175">
        <f t="shared" si="20"/>
        <v>12</v>
      </c>
      <c r="AD134" s="1175">
        <f t="shared" si="20"/>
        <v>12</v>
      </c>
      <c r="AE134" s="1175">
        <f t="shared" si="20"/>
        <v>12</v>
      </c>
      <c r="AF134" s="1175">
        <f t="shared" si="20"/>
        <v>12</v>
      </c>
      <c r="AG134" s="1175">
        <f t="shared" si="20"/>
        <v>12</v>
      </c>
      <c r="AH134" s="1175">
        <f t="shared" si="20"/>
        <v>12</v>
      </c>
      <c r="AI134" s="1737">
        <f t="shared" si="20"/>
        <v>12</v>
      </c>
      <c r="AJ134" s="1705"/>
      <c r="AK134" s="1728">
        <f t="shared" si="20"/>
        <v>0</v>
      </c>
      <c r="AL134" s="1728">
        <f t="shared" si="20"/>
        <v>0</v>
      </c>
      <c r="AM134" s="1747">
        <f>SUM(AM127:AM133)</f>
        <v>6</v>
      </c>
      <c r="AN134" s="1175"/>
      <c r="AO134" s="1175"/>
      <c r="AP134" s="1175"/>
      <c r="AQ134" s="1175"/>
      <c r="AR134" s="1175"/>
      <c r="AS134" s="1175"/>
      <c r="AT134" s="1175"/>
      <c r="AU134" s="1175"/>
      <c r="AV134" s="1175"/>
      <c r="AW134" s="1175"/>
      <c r="AX134" s="1175"/>
      <c r="AY134" s="1175"/>
      <c r="AZ134" s="1175"/>
      <c r="BA134" s="1175"/>
      <c r="BB134" s="1175"/>
      <c r="BC134" s="1175"/>
      <c r="BD134" s="1175"/>
      <c r="BE134" s="1757"/>
      <c r="BF134" s="1162"/>
      <c r="BG134" s="1725"/>
      <c r="BH134" s="1725"/>
      <c r="BI134" s="1725"/>
      <c r="BJ134" s="1725"/>
      <c r="BK134" s="1155">
        <f t="shared" si="14"/>
        <v>490</v>
      </c>
    </row>
    <row r="135" spans="1:63" s="1209" customFormat="1" x14ac:dyDescent="0.25">
      <c r="A135" s="1215"/>
      <c r="B135" s="1170" t="s">
        <v>2120</v>
      </c>
      <c r="C135" s="1567" t="s">
        <v>153</v>
      </c>
      <c r="D135" s="1568" t="s">
        <v>148</v>
      </c>
      <c r="E135" s="1568"/>
      <c r="F135" s="1054">
        <v>30</v>
      </c>
      <c r="G135" s="1781"/>
      <c r="H135" s="1569" t="s">
        <v>413</v>
      </c>
      <c r="I135" s="1569" t="s">
        <v>418</v>
      </c>
      <c r="J135" s="1054">
        <v>30</v>
      </c>
      <c r="K135" s="1210"/>
      <c r="L135" s="1212"/>
      <c r="M135" s="1216"/>
      <c r="N135" s="1212"/>
      <c r="O135" s="1210"/>
      <c r="P135" s="1210"/>
      <c r="Q135" s="1210"/>
      <c r="R135" s="1210"/>
      <c r="S135" s="1210"/>
      <c r="T135" s="1210"/>
      <c r="U135" s="1210"/>
      <c r="V135" s="1210"/>
      <c r="W135" s="1210"/>
      <c r="X135" s="1210"/>
      <c r="Y135" s="1210"/>
      <c r="Z135" s="1210"/>
      <c r="AA135" s="1210"/>
      <c r="AB135" s="1210"/>
      <c r="AC135" s="1210"/>
      <c r="AD135" s="1210"/>
      <c r="AE135" s="1210"/>
      <c r="AF135" s="1210"/>
      <c r="AG135" s="1210"/>
      <c r="AH135" s="1210"/>
      <c r="AI135" s="1730"/>
      <c r="AJ135" s="1705"/>
      <c r="AK135" s="1728"/>
      <c r="AL135" s="1728"/>
      <c r="AM135" s="1732"/>
      <c r="AN135" s="1210"/>
      <c r="AO135" s="1210"/>
      <c r="AP135" s="1210"/>
      <c r="AQ135" s="1210"/>
      <c r="AR135" s="1210"/>
      <c r="AS135" s="1210"/>
      <c r="AT135" s="1210"/>
      <c r="AU135" s="1210"/>
      <c r="AV135" s="1210"/>
      <c r="AW135" s="1210"/>
      <c r="AX135" s="1210"/>
      <c r="AY135" s="1210"/>
      <c r="AZ135" s="1210"/>
      <c r="BA135" s="1210"/>
      <c r="BB135" s="1210"/>
      <c r="BC135" s="1210"/>
      <c r="BD135" s="1210"/>
      <c r="BE135" s="1757"/>
      <c r="BF135" s="1162"/>
      <c r="BG135" s="1725"/>
      <c r="BH135" s="1725"/>
      <c r="BI135" s="1725"/>
      <c r="BJ135" s="1725"/>
      <c r="BK135" s="1155">
        <f t="shared" si="14"/>
        <v>30</v>
      </c>
    </row>
    <row r="136" spans="1:63" s="1209" customFormat="1" x14ac:dyDescent="0.25">
      <c r="A136" s="1215"/>
      <c r="B136" s="1205"/>
      <c r="C136" s="1567" t="s">
        <v>154</v>
      </c>
      <c r="D136" s="1568" t="s">
        <v>136</v>
      </c>
      <c r="E136" s="1568"/>
      <c r="F136" s="1054">
        <v>15</v>
      </c>
      <c r="G136" s="1781"/>
      <c r="H136" s="1569" t="s">
        <v>413</v>
      </c>
      <c r="I136" s="1569" t="s">
        <v>418</v>
      </c>
      <c r="J136" s="1054">
        <v>15</v>
      </c>
      <c r="K136" s="1163"/>
      <c r="L136" s="1163"/>
      <c r="M136" s="1163"/>
      <c r="N136" s="1163"/>
      <c r="O136" s="1163"/>
      <c r="P136" s="1163"/>
      <c r="Q136" s="1163"/>
      <c r="R136" s="1210"/>
      <c r="S136" s="1210"/>
      <c r="T136" s="1210"/>
      <c r="U136" s="1210"/>
      <c r="V136" s="1210"/>
      <c r="W136" s="1210"/>
      <c r="X136" s="1210"/>
      <c r="Y136" s="1210"/>
      <c r="Z136" s="1210"/>
      <c r="AA136" s="1210"/>
      <c r="AB136" s="1210"/>
      <c r="AC136" s="1210"/>
      <c r="AD136" s="1210"/>
      <c r="AE136" s="1210"/>
      <c r="AF136" s="1210"/>
      <c r="AG136" s="1210"/>
      <c r="AH136" s="1210"/>
      <c r="AI136" s="1730"/>
      <c r="AJ136" s="1705"/>
      <c r="AK136" s="1728"/>
      <c r="AL136" s="1728"/>
      <c r="AM136" s="1732"/>
      <c r="AN136" s="1210"/>
      <c r="AO136" s="1210"/>
      <c r="AP136" s="1210"/>
      <c r="AQ136" s="1210"/>
      <c r="AR136" s="1210"/>
      <c r="AS136" s="1210"/>
      <c r="AT136" s="1210"/>
      <c r="AU136" s="1210"/>
      <c r="AV136" s="1210"/>
      <c r="AW136" s="1210"/>
      <c r="AX136" s="1210"/>
      <c r="AY136" s="1210"/>
      <c r="AZ136" s="1210"/>
      <c r="BA136" s="1210"/>
      <c r="BB136" s="1210"/>
      <c r="BC136" s="1210"/>
      <c r="BD136" s="1210"/>
      <c r="BE136" s="1757"/>
      <c r="BF136" s="1162"/>
      <c r="BG136" s="1725"/>
      <c r="BH136" s="1725"/>
      <c r="BI136" s="1725"/>
      <c r="BJ136" s="1725"/>
      <c r="BK136" s="1155">
        <f t="shared" si="14"/>
        <v>15</v>
      </c>
    </row>
    <row r="137" spans="1:63" s="1209" customFormat="1" x14ac:dyDescent="0.25">
      <c r="A137" s="1215"/>
      <c r="B137" s="1205"/>
      <c r="C137" s="1567" t="s">
        <v>163</v>
      </c>
      <c r="D137" s="1568" t="s">
        <v>59</v>
      </c>
      <c r="E137" s="1568"/>
      <c r="F137" s="1054">
        <v>30</v>
      </c>
      <c r="G137" s="1781"/>
      <c r="H137" s="1569" t="s">
        <v>413</v>
      </c>
      <c r="I137" s="1569" t="s">
        <v>418</v>
      </c>
      <c r="J137" s="1054">
        <v>30</v>
      </c>
      <c r="K137" s="1163"/>
      <c r="L137" s="1163"/>
      <c r="M137" s="1163"/>
      <c r="N137" s="1163"/>
      <c r="O137" s="1163"/>
      <c r="P137" s="1163"/>
      <c r="Q137" s="1163"/>
      <c r="R137" s="1163"/>
      <c r="S137" s="1163"/>
      <c r="T137" s="1163"/>
      <c r="U137" s="1210"/>
      <c r="V137" s="1210"/>
      <c r="W137" s="1210"/>
      <c r="X137" s="1210"/>
      <c r="Y137" s="1210"/>
      <c r="Z137" s="1210"/>
      <c r="AA137" s="1210"/>
      <c r="AB137" s="1210"/>
      <c r="AC137" s="1210"/>
      <c r="AD137" s="1210"/>
      <c r="AE137" s="1210"/>
      <c r="AF137" s="1210"/>
      <c r="AG137" s="1210"/>
      <c r="AH137" s="1210"/>
      <c r="AI137" s="1730"/>
      <c r="AJ137" s="1705"/>
      <c r="AK137" s="1728"/>
      <c r="AL137" s="1728"/>
      <c r="AM137" s="1732"/>
      <c r="AN137" s="1210"/>
      <c r="AO137" s="1210"/>
      <c r="AP137" s="1210"/>
      <c r="AQ137" s="1210"/>
      <c r="AR137" s="1210"/>
      <c r="AS137" s="1210"/>
      <c r="AT137" s="1210"/>
      <c r="AU137" s="1210"/>
      <c r="AV137" s="1210"/>
      <c r="AW137" s="1210"/>
      <c r="AX137" s="1210"/>
      <c r="AY137" s="1210"/>
      <c r="AZ137" s="1210"/>
      <c r="BA137" s="1210"/>
      <c r="BB137" s="1210"/>
      <c r="BC137" s="1210"/>
      <c r="BD137" s="1210"/>
      <c r="BE137" s="1757"/>
      <c r="BF137" s="1162"/>
      <c r="BG137" s="1725"/>
      <c r="BH137" s="1725"/>
      <c r="BI137" s="1725"/>
      <c r="BJ137" s="1725"/>
      <c r="BK137" s="1155">
        <f>SUM(J137:BJ137)</f>
        <v>30</v>
      </c>
    </row>
    <row r="138" spans="1:63" s="1209" customFormat="1" x14ac:dyDescent="0.25">
      <c r="A138" s="1215"/>
      <c r="B138" s="1205"/>
      <c r="C138" s="1567" t="s">
        <v>155</v>
      </c>
      <c r="D138" s="1568" t="s">
        <v>149</v>
      </c>
      <c r="E138" s="1568"/>
      <c r="F138" s="1054">
        <v>30</v>
      </c>
      <c r="G138" s="1781"/>
      <c r="H138" s="1569" t="s">
        <v>413</v>
      </c>
      <c r="I138" s="1569" t="s">
        <v>635</v>
      </c>
      <c r="J138" s="1054">
        <v>30</v>
      </c>
      <c r="K138" s="1163"/>
      <c r="L138" s="1163"/>
      <c r="M138" s="1163"/>
      <c r="N138" s="1163"/>
      <c r="O138" s="1163"/>
      <c r="P138" s="1163"/>
      <c r="Q138" s="1163"/>
      <c r="R138" s="1210"/>
      <c r="S138" s="1210"/>
      <c r="T138" s="1210"/>
      <c r="U138" s="1210"/>
      <c r="V138" s="1210"/>
      <c r="W138" s="1210"/>
      <c r="X138" s="1210"/>
      <c r="Y138" s="1210"/>
      <c r="Z138" s="1210"/>
      <c r="AA138" s="1210"/>
      <c r="AB138" s="1210"/>
      <c r="AC138" s="1210"/>
      <c r="AD138" s="1210"/>
      <c r="AE138" s="1210"/>
      <c r="AF138" s="1210"/>
      <c r="AG138" s="1210"/>
      <c r="AH138" s="1210"/>
      <c r="AI138" s="1730"/>
      <c r="AJ138" s="1705"/>
      <c r="AK138" s="1728"/>
      <c r="AL138" s="1728"/>
      <c r="AM138" s="1732"/>
      <c r="AN138" s="1210"/>
      <c r="AO138" s="1210"/>
      <c r="AP138" s="1210"/>
      <c r="AQ138" s="1210"/>
      <c r="AR138" s="1210"/>
      <c r="AS138" s="1210"/>
      <c r="AT138" s="1210"/>
      <c r="AU138" s="1210"/>
      <c r="AV138" s="1210"/>
      <c r="AW138" s="1210"/>
      <c r="AX138" s="1210"/>
      <c r="AY138" s="1210"/>
      <c r="AZ138" s="1210"/>
      <c r="BA138" s="1210"/>
      <c r="BB138" s="1210"/>
      <c r="BC138" s="1210"/>
      <c r="BD138" s="1210"/>
      <c r="BE138" s="1757"/>
      <c r="BF138" s="1162"/>
      <c r="BG138" s="1725"/>
      <c r="BH138" s="1725"/>
      <c r="BI138" s="1725"/>
      <c r="BJ138" s="1725"/>
      <c r="BK138" s="1155"/>
    </row>
    <row r="139" spans="1:63" s="1209" customFormat="1" x14ac:dyDescent="0.25">
      <c r="A139" s="1215"/>
      <c r="B139" s="1205"/>
      <c r="C139" s="1567" t="s">
        <v>156</v>
      </c>
      <c r="D139" s="1568" t="s">
        <v>969</v>
      </c>
      <c r="E139" s="1568"/>
      <c r="F139" s="1054">
        <v>45</v>
      </c>
      <c r="G139" s="1781"/>
      <c r="H139" s="1569" t="s">
        <v>413</v>
      </c>
      <c r="I139" s="1569" t="s">
        <v>635</v>
      </c>
      <c r="J139" s="1054">
        <v>45</v>
      </c>
      <c r="K139" s="1163"/>
      <c r="L139" s="1163"/>
      <c r="M139" s="1163"/>
      <c r="N139" s="1163"/>
      <c r="O139" s="1163"/>
      <c r="P139" s="1163"/>
      <c r="Q139" s="1163"/>
      <c r="R139" s="1210"/>
      <c r="S139" s="1210"/>
      <c r="T139" s="1210"/>
      <c r="U139" s="1210"/>
      <c r="V139" s="1210"/>
      <c r="W139" s="1210"/>
      <c r="X139" s="1210"/>
      <c r="Y139" s="1210"/>
      <c r="Z139" s="1210"/>
      <c r="AA139" s="1210"/>
      <c r="AB139" s="1210"/>
      <c r="AC139" s="1210"/>
      <c r="AD139" s="1210"/>
      <c r="AE139" s="1210"/>
      <c r="AF139" s="1210"/>
      <c r="AG139" s="1210"/>
      <c r="AH139" s="1210"/>
      <c r="AI139" s="1730"/>
      <c r="AJ139" s="1705"/>
      <c r="AK139" s="1728"/>
      <c r="AL139" s="1728"/>
      <c r="AM139" s="1732"/>
      <c r="AN139" s="1210"/>
      <c r="AO139" s="1210"/>
      <c r="AP139" s="1210"/>
      <c r="AQ139" s="1210"/>
      <c r="AR139" s="1210"/>
      <c r="AS139" s="1210"/>
      <c r="AT139" s="1210"/>
      <c r="AU139" s="1210"/>
      <c r="AV139" s="1210"/>
      <c r="AW139" s="1210"/>
      <c r="AX139" s="1210"/>
      <c r="AY139" s="1210"/>
      <c r="AZ139" s="1210"/>
      <c r="BA139" s="1210"/>
      <c r="BB139" s="1210"/>
      <c r="BC139" s="1210"/>
      <c r="BD139" s="1210"/>
      <c r="BE139" s="1757"/>
      <c r="BF139" s="1162"/>
      <c r="BG139" s="1725"/>
      <c r="BH139" s="1725"/>
      <c r="BI139" s="1725"/>
      <c r="BJ139" s="1725"/>
      <c r="BK139" s="1155"/>
    </row>
    <row r="140" spans="1:63" s="1209" customFormat="1" x14ac:dyDescent="0.25">
      <c r="A140" s="1215"/>
      <c r="B140" s="1205"/>
      <c r="C140" s="1567" t="s">
        <v>157</v>
      </c>
      <c r="D140" s="1568" t="s">
        <v>124</v>
      </c>
      <c r="E140" s="1568"/>
      <c r="F140" s="1054">
        <v>45</v>
      </c>
      <c r="G140" s="1781"/>
      <c r="H140" s="1569" t="s">
        <v>369</v>
      </c>
      <c r="I140" s="1569" t="s">
        <v>635</v>
      </c>
      <c r="J140" s="1054">
        <v>45</v>
      </c>
      <c r="K140" s="1163"/>
      <c r="L140" s="1163"/>
      <c r="M140" s="1163"/>
      <c r="N140" s="1163"/>
      <c r="O140" s="1163"/>
      <c r="P140" s="1163"/>
      <c r="Q140" s="1163"/>
      <c r="R140" s="1210"/>
      <c r="S140" s="1210"/>
      <c r="T140" s="1210"/>
      <c r="U140" s="1210"/>
      <c r="V140" s="1210"/>
      <c r="W140" s="1210"/>
      <c r="X140" s="1210"/>
      <c r="Y140" s="1210"/>
      <c r="Z140" s="1210"/>
      <c r="AA140" s="1210"/>
      <c r="AB140" s="1210"/>
      <c r="AC140" s="1210"/>
      <c r="AD140" s="1210"/>
      <c r="AE140" s="1210"/>
      <c r="AF140" s="1210"/>
      <c r="AG140" s="1210"/>
      <c r="AH140" s="1210"/>
      <c r="AI140" s="1730"/>
      <c r="AJ140" s="1705"/>
      <c r="AK140" s="1728"/>
      <c r="AL140" s="1728"/>
      <c r="AM140" s="1732"/>
      <c r="AN140" s="1210"/>
      <c r="AO140" s="1210"/>
      <c r="AP140" s="1210"/>
      <c r="AQ140" s="1210"/>
      <c r="AR140" s="1210"/>
      <c r="AS140" s="1210"/>
      <c r="AT140" s="1210"/>
      <c r="AU140" s="1210"/>
      <c r="AV140" s="1210"/>
      <c r="AW140" s="1210"/>
      <c r="AX140" s="1210"/>
      <c r="AY140" s="1210"/>
      <c r="AZ140" s="1210"/>
      <c r="BA140" s="1210"/>
      <c r="BB140" s="1210"/>
      <c r="BC140" s="1210"/>
      <c r="BD140" s="1210"/>
      <c r="BE140" s="1757"/>
      <c r="BF140" s="1162"/>
      <c r="BG140" s="1725"/>
      <c r="BH140" s="1725"/>
      <c r="BI140" s="1725"/>
      <c r="BJ140" s="1725"/>
      <c r="BK140" s="1155"/>
    </row>
    <row r="141" spans="1:63" s="1209" customFormat="1" x14ac:dyDescent="0.25">
      <c r="A141" s="1215"/>
      <c r="B141" s="1205"/>
      <c r="C141" s="1567" t="s">
        <v>158</v>
      </c>
      <c r="D141" s="1570" t="s">
        <v>977</v>
      </c>
      <c r="E141" s="1570"/>
      <c r="F141" s="1123">
        <v>90</v>
      </c>
      <c r="G141" s="1768"/>
      <c r="H141" s="1569" t="s">
        <v>369</v>
      </c>
      <c r="I141" s="1569" t="s">
        <v>146</v>
      </c>
      <c r="J141" s="1123">
        <v>90</v>
      </c>
      <c r="K141" s="1163"/>
      <c r="L141" s="1163"/>
      <c r="M141" s="1163"/>
      <c r="N141" s="1163"/>
      <c r="O141" s="1163"/>
      <c r="P141" s="1163"/>
      <c r="Q141" s="1163"/>
      <c r="R141" s="1210"/>
      <c r="S141" s="1210"/>
      <c r="T141" s="1210"/>
      <c r="U141" s="1210"/>
      <c r="V141" s="1210"/>
      <c r="W141" s="1210"/>
      <c r="X141" s="1210"/>
      <c r="Y141" s="1210"/>
      <c r="Z141" s="1210"/>
      <c r="AA141" s="1210"/>
      <c r="AB141" s="1210"/>
      <c r="AC141" s="1210"/>
      <c r="AD141" s="1210"/>
      <c r="AE141" s="1210"/>
      <c r="AF141" s="1210"/>
      <c r="AG141" s="1210"/>
      <c r="AH141" s="1210"/>
      <c r="AI141" s="1730"/>
      <c r="AJ141" s="1705"/>
      <c r="AK141" s="1728"/>
      <c r="AL141" s="1728"/>
      <c r="AM141" s="1732"/>
      <c r="AN141" s="1210"/>
      <c r="AO141" s="1210"/>
      <c r="AP141" s="1210"/>
      <c r="AQ141" s="1210"/>
      <c r="AR141" s="1210"/>
      <c r="AS141" s="1210"/>
      <c r="AT141" s="1210"/>
      <c r="AU141" s="1210"/>
      <c r="AV141" s="1210"/>
      <c r="AW141" s="1210"/>
      <c r="AX141" s="1210"/>
      <c r="AY141" s="1210"/>
      <c r="AZ141" s="1210"/>
      <c r="BA141" s="1210"/>
      <c r="BB141" s="1210"/>
      <c r="BC141" s="1210"/>
      <c r="BD141" s="1210"/>
      <c r="BE141" s="1757"/>
      <c r="BF141" s="1162"/>
      <c r="BG141" s="1725"/>
      <c r="BH141" s="1725"/>
      <c r="BI141" s="1725"/>
      <c r="BJ141" s="1725"/>
      <c r="BK141" s="1155"/>
    </row>
    <row r="142" spans="1:63" s="1209" customFormat="1" x14ac:dyDescent="0.25">
      <c r="A142" s="1215"/>
      <c r="B142" s="1205"/>
      <c r="C142" s="1045" t="s">
        <v>159</v>
      </c>
      <c r="D142" s="1080" t="s">
        <v>955</v>
      </c>
      <c r="E142" s="1080"/>
      <c r="F142" s="1046">
        <v>30</v>
      </c>
      <c r="G142" s="1769"/>
      <c r="H142" s="1210" t="s">
        <v>2049</v>
      </c>
      <c r="I142" s="1210" t="s">
        <v>2121</v>
      </c>
      <c r="J142" s="1163">
        <v>30</v>
      </c>
      <c r="K142" s="1163"/>
      <c r="L142" s="1163"/>
      <c r="M142" s="1163"/>
      <c r="N142" s="1163"/>
      <c r="O142" s="1163"/>
      <c r="P142" s="1163"/>
      <c r="Q142" s="1163"/>
      <c r="R142" s="1210"/>
      <c r="S142" s="1210"/>
      <c r="T142" s="1210"/>
      <c r="U142" s="1210"/>
      <c r="V142" s="1210"/>
      <c r="W142" s="1210"/>
      <c r="X142" s="1210"/>
      <c r="Y142" s="1210"/>
      <c r="Z142" s="1210"/>
      <c r="AA142" s="1210"/>
      <c r="AB142" s="1210"/>
      <c r="AC142" s="1210"/>
      <c r="AD142" s="1210"/>
      <c r="AE142" s="1210"/>
      <c r="AF142" s="1210"/>
      <c r="AG142" s="1210"/>
      <c r="AH142" s="1210"/>
      <c r="AI142" s="1730"/>
      <c r="AJ142" s="1705"/>
      <c r="AK142" s="1728"/>
      <c r="AL142" s="1728"/>
      <c r="AM142" s="1732"/>
      <c r="AN142" s="1210"/>
      <c r="AO142" s="1210"/>
      <c r="AP142" s="1210"/>
      <c r="AQ142" s="1210"/>
      <c r="AR142" s="1210"/>
      <c r="AS142" s="1210"/>
      <c r="AT142" s="1210"/>
      <c r="AU142" s="1210"/>
      <c r="AV142" s="1210"/>
      <c r="AW142" s="1210"/>
      <c r="AX142" s="1210"/>
      <c r="AY142" s="1210"/>
      <c r="AZ142" s="1210"/>
      <c r="BA142" s="1210"/>
      <c r="BB142" s="1210"/>
      <c r="BC142" s="1210"/>
      <c r="BD142" s="1210"/>
      <c r="BE142" s="1757"/>
      <c r="BF142" s="1162"/>
      <c r="BG142" s="1725"/>
      <c r="BH142" s="1725"/>
      <c r="BI142" s="1725"/>
      <c r="BJ142" s="1725"/>
      <c r="BK142" s="1155"/>
    </row>
    <row r="143" spans="1:63" s="1209" customFormat="1" x14ac:dyDescent="0.25">
      <c r="A143" s="1215"/>
      <c r="B143" s="1205"/>
      <c r="C143" s="1045" t="s">
        <v>167</v>
      </c>
      <c r="D143" s="1080" t="s">
        <v>963</v>
      </c>
      <c r="E143" s="1080"/>
      <c r="F143" s="1046">
        <v>45</v>
      </c>
      <c r="G143" s="1769"/>
      <c r="H143" s="1210" t="s">
        <v>2049</v>
      </c>
      <c r="I143" s="1210" t="s">
        <v>44</v>
      </c>
      <c r="K143" s="1163">
        <v>20</v>
      </c>
      <c r="L143" s="1163">
        <v>25</v>
      </c>
      <c r="M143" s="1163"/>
      <c r="N143" s="1163"/>
      <c r="O143" s="1163"/>
      <c r="P143" s="1163"/>
      <c r="Q143" s="1163"/>
      <c r="R143" s="1210"/>
      <c r="S143" s="1210"/>
      <c r="T143" s="1210"/>
      <c r="U143" s="1210"/>
      <c r="V143" s="1210"/>
      <c r="W143" s="1210"/>
      <c r="X143" s="1210"/>
      <c r="Y143" s="1210"/>
      <c r="Z143" s="1210"/>
      <c r="AA143" s="1210"/>
      <c r="AB143" s="1210"/>
      <c r="AC143" s="1210"/>
      <c r="AD143" s="1210"/>
      <c r="AE143" s="1210"/>
      <c r="AF143" s="1210"/>
      <c r="AG143" s="1210"/>
      <c r="AH143" s="1210"/>
      <c r="AI143" s="1730"/>
      <c r="AJ143" s="1705"/>
      <c r="AK143" s="1728"/>
      <c r="AL143" s="1728"/>
      <c r="AM143" s="1732"/>
      <c r="AN143" s="1210"/>
      <c r="AO143" s="1210"/>
      <c r="AP143" s="1210"/>
      <c r="AQ143" s="1210"/>
      <c r="AR143" s="1210"/>
      <c r="AS143" s="1210"/>
      <c r="AT143" s="1210"/>
      <c r="AU143" s="1210"/>
      <c r="AV143" s="1210"/>
      <c r="AW143" s="1210"/>
      <c r="AX143" s="1210"/>
      <c r="AY143" s="1210"/>
      <c r="AZ143" s="1210"/>
      <c r="BA143" s="1210"/>
      <c r="BB143" s="1210"/>
      <c r="BC143" s="1210"/>
      <c r="BD143" s="1210"/>
      <c r="BE143" s="1757"/>
      <c r="BF143" s="1162"/>
      <c r="BG143" s="1725"/>
      <c r="BH143" s="1725"/>
      <c r="BI143" s="1725"/>
      <c r="BJ143" s="1725"/>
      <c r="BK143" s="1155"/>
    </row>
    <row r="144" spans="1:63" s="1209" customFormat="1" x14ac:dyDescent="0.25">
      <c r="A144" s="1215"/>
      <c r="B144" s="1205"/>
      <c r="C144" s="1045" t="s">
        <v>161</v>
      </c>
      <c r="D144" s="1080" t="s">
        <v>964</v>
      </c>
      <c r="E144" s="1080"/>
      <c r="F144" s="1046">
        <v>45</v>
      </c>
      <c r="G144" s="1769"/>
      <c r="H144" s="1210" t="s">
        <v>2073</v>
      </c>
      <c r="I144" s="1210" t="s">
        <v>2122</v>
      </c>
      <c r="J144" s="1163"/>
      <c r="K144" s="1163"/>
      <c r="L144" s="1163"/>
      <c r="M144" s="1163">
        <v>15</v>
      </c>
      <c r="N144" s="1163">
        <v>15</v>
      </c>
      <c r="O144" s="1163">
        <v>15</v>
      </c>
      <c r="P144" s="1163"/>
      <c r="Q144" s="1163"/>
      <c r="R144" s="1210"/>
      <c r="S144" s="1210"/>
      <c r="T144" s="1210"/>
      <c r="U144" s="1210"/>
      <c r="V144" s="1210"/>
      <c r="W144" s="1210"/>
      <c r="X144" s="1210"/>
      <c r="Y144" s="1210"/>
      <c r="Z144" s="1210"/>
      <c r="AA144" s="1210"/>
      <c r="AB144" s="1210"/>
      <c r="AC144" s="1210"/>
      <c r="AD144" s="1210"/>
      <c r="AE144" s="1210"/>
      <c r="AF144" s="1210"/>
      <c r="AG144" s="1210"/>
      <c r="AH144" s="1210"/>
      <c r="AI144" s="1730"/>
      <c r="AJ144" s="1705"/>
      <c r="AK144" s="1728"/>
      <c r="AL144" s="1728"/>
      <c r="AM144" s="1732"/>
      <c r="AN144" s="1210"/>
      <c r="AO144" s="1210"/>
      <c r="AP144" s="1210"/>
      <c r="AQ144" s="1210"/>
      <c r="AR144" s="1210"/>
      <c r="AS144" s="1210"/>
      <c r="AT144" s="1210"/>
      <c r="AU144" s="1210"/>
      <c r="AV144" s="1210"/>
      <c r="AW144" s="1210"/>
      <c r="AX144" s="1210"/>
      <c r="AY144" s="1210"/>
      <c r="AZ144" s="1210"/>
      <c r="BA144" s="1210"/>
      <c r="BB144" s="1210"/>
      <c r="BC144" s="1210"/>
      <c r="BD144" s="1210"/>
      <c r="BE144" s="1757"/>
      <c r="BF144" s="1162"/>
      <c r="BG144" s="1725"/>
      <c r="BH144" s="1725"/>
      <c r="BI144" s="1725"/>
      <c r="BJ144" s="1725"/>
      <c r="BK144" s="1155"/>
    </row>
    <row r="145" spans="1:63" s="1209" customFormat="1" x14ac:dyDescent="0.25">
      <c r="A145" s="1215"/>
      <c r="B145" s="1205"/>
      <c r="C145" s="1045" t="s">
        <v>162</v>
      </c>
      <c r="D145" s="1080" t="s">
        <v>965</v>
      </c>
      <c r="E145" s="1080"/>
      <c r="F145" s="1046">
        <v>30</v>
      </c>
      <c r="G145" s="1769"/>
      <c r="H145" s="1210" t="s">
        <v>2049</v>
      </c>
      <c r="I145" s="1210" t="s">
        <v>44</v>
      </c>
      <c r="J145" s="1163"/>
      <c r="K145" s="1163"/>
      <c r="L145" s="1163"/>
      <c r="M145" s="1163"/>
      <c r="N145" s="1163"/>
      <c r="O145" s="1163"/>
      <c r="P145" s="1163">
        <v>30</v>
      </c>
      <c r="Q145" s="1163"/>
      <c r="R145" s="1163"/>
      <c r="S145" s="1163"/>
      <c r="T145" s="1163"/>
      <c r="U145" s="1163"/>
      <c r="V145" s="1163"/>
      <c r="W145" s="1163"/>
      <c r="X145" s="1163"/>
      <c r="Y145" s="1163"/>
      <c r="Z145" s="1163"/>
      <c r="AA145" s="1163"/>
      <c r="AB145" s="1210"/>
      <c r="AC145" s="1210"/>
      <c r="AD145" s="1210"/>
      <c r="AE145" s="1210"/>
      <c r="AF145" s="1210"/>
      <c r="AG145" s="1210"/>
      <c r="AH145" s="1210"/>
      <c r="AI145" s="1730"/>
      <c r="AJ145" s="1705"/>
      <c r="AK145" s="1728"/>
      <c r="AL145" s="1728"/>
      <c r="AM145" s="1732"/>
      <c r="AN145" s="1050"/>
      <c r="AO145" s="1050"/>
      <c r="AP145" s="1210"/>
      <c r="AQ145" s="1210"/>
      <c r="AR145" s="1210"/>
      <c r="AS145" s="1210"/>
      <c r="AT145" s="1210"/>
      <c r="AU145" s="1210"/>
      <c r="AV145" s="1210"/>
      <c r="AW145" s="1210"/>
      <c r="AX145" s="1210"/>
      <c r="AY145" s="1210"/>
      <c r="AZ145" s="1210"/>
      <c r="BA145" s="1210"/>
      <c r="BB145" s="1210"/>
      <c r="BC145" s="1210"/>
      <c r="BD145" s="1210"/>
      <c r="BE145" s="1757"/>
      <c r="BF145" s="1162"/>
      <c r="BG145" s="1725"/>
      <c r="BH145" s="1725"/>
      <c r="BI145" s="1725"/>
      <c r="BJ145" s="1725"/>
      <c r="BK145" s="1155">
        <f t="shared" ref="BK145:BK155" si="21">SUM(J145:BJ145)</f>
        <v>30</v>
      </c>
    </row>
    <row r="146" spans="1:63" s="1209" customFormat="1" x14ac:dyDescent="0.25">
      <c r="A146" s="1215"/>
      <c r="B146" s="1205"/>
      <c r="C146" s="1045" t="s">
        <v>119</v>
      </c>
      <c r="D146" s="1080" t="s">
        <v>966</v>
      </c>
      <c r="E146" s="1080"/>
      <c r="F146" s="1046">
        <v>30</v>
      </c>
      <c r="G146" s="1769"/>
      <c r="H146" s="1210" t="s">
        <v>2049</v>
      </c>
      <c r="I146" s="1210" t="s">
        <v>44</v>
      </c>
      <c r="J146" s="1163"/>
      <c r="K146" s="1163"/>
      <c r="L146" s="1163"/>
      <c r="M146" s="1163"/>
      <c r="N146" s="1163"/>
      <c r="O146" s="1163"/>
      <c r="P146" s="1163"/>
      <c r="Q146" s="1163">
        <v>30</v>
      </c>
      <c r="R146" s="1163"/>
      <c r="S146" s="1163"/>
      <c r="T146" s="1163"/>
      <c r="U146" s="1163"/>
      <c r="V146" s="1163"/>
      <c r="W146" s="1163"/>
      <c r="X146" s="1163"/>
      <c r="Y146" s="1210"/>
      <c r="Z146" s="1210"/>
      <c r="AA146" s="1210"/>
      <c r="AB146" s="1210"/>
      <c r="AC146" s="1210"/>
      <c r="AD146" s="1210"/>
      <c r="AE146" s="1210"/>
      <c r="AF146" s="1210"/>
      <c r="AG146" s="1210"/>
      <c r="AH146" s="1210"/>
      <c r="AI146" s="1730"/>
      <c r="AJ146" s="1705"/>
      <c r="AK146" s="1728"/>
      <c r="AL146" s="1728"/>
      <c r="AM146" s="1732"/>
      <c r="AN146" s="1210"/>
      <c r="AO146" s="1210"/>
      <c r="AP146" s="1210"/>
      <c r="AQ146" s="1210"/>
      <c r="AR146" s="1210"/>
      <c r="AS146" s="1210"/>
      <c r="AT146" s="1210"/>
      <c r="AU146" s="1210"/>
      <c r="AV146" s="1210"/>
      <c r="AW146" s="1210"/>
      <c r="AX146" s="1210"/>
      <c r="AY146" s="1210"/>
      <c r="AZ146" s="1210"/>
      <c r="BA146" s="1210"/>
      <c r="BB146" s="1210"/>
      <c r="BC146" s="1210"/>
      <c r="BD146" s="1210"/>
      <c r="BE146" s="1757"/>
      <c r="BF146" s="1162"/>
      <c r="BG146" s="1725"/>
      <c r="BH146" s="1725"/>
      <c r="BI146" s="1725"/>
      <c r="BJ146" s="1725"/>
      <c r="BK146" s="1155">
        <f t="shared" si="21"/>
        <v>30</v>
      </c>
    </row>
    <row r="147" spans="1:63" s="1209" customFormat="1" x14ac:dyDescent="0.25">
      <c r="A147" s="1215">
        <v>20</v>
      </c>
      <c r="B147" s="1205"/>
      <c r="C147" s="1056" t="s">
        <v>91</v>
      </c>
      <c r="D147" s="1103" t="s">
        <v>2082</v>
      </c>
      <c r="E147" s="1103"/>
      <c r="F147" s="1057">
        <v>60</v>
      </c>
      <c r="G147" s="1783"/>
      <c r="H147" s="1210" t="s">
        <v>2039</v>
      </c>
      <c r="I147" s="1210" t="s">
        <v>41</v>
      </c>
      <c r="J147" s="1210"/>
      <c r="K147" s="1210"/>
      <c r="L147" s="1212"/>
      <c r="M147" s="1216"/>
      <c r="N147" s="1212"/>
      <c r="O147" s="1210"/>
      <c r="P147" s="1210"/>
      <c r="Q147" s="1210"/>
      <c r="R147" s="1210">
        <v>12</v>
      </c>
      <c r="S147" s="1210">
        <v>12</v>
      </c>
      <c r="T147" s="1210">
        <v>12</v>
      </c>
      <c r="U147" s="1210">
        <v>12</v>
      </c>
      <c r="V147" s="1210">
        <v>12</v>
      </c>
      <c r="W147" s="1210"/>
      <c r="X147" s="1210"/>
      <c r="Y147" s="1210"/>
      <c r="Z147" s="1210"/>
      <c r="AA147" s="1210"/>
      <c r="AB147" s="1210"/>
      <c r="AC147" s="1210"/>
      <c r="AD147" s="1210"/>
      <c r="AE147" s="1210"/>
      <c r="AF147" s="1210"/>
      <c r="AG147" s="1210"/>
      <c r="AH147" s="1210"/>
      <c r="AI147" s="1730"/>
      <c r="AJ147" s="1705"/>
      <c r="AK147" s="1728"/>
      <c r="AL147" s="1728"/>
      <c r="AM147" s="1732"/>
      <c r="AN147" s="1210"/>
      <c r="AO147" s="1210"/>
      <c r="AP147" s="1210">
        <v>20</v>
      </c>
      <c r="AQ147" s="1210">
        <v>20</v>
      </c>
      <c r="AR147" s="1210">
        <v>20</v>
      </c>
      <c r="AS147" s="1210">
        <v>20</v>
      </c>
      <c r="AT147" s="1210">
        <v>20</v>
      </c>
      <c r="AU147" s="1210">
        <v>20</v>
      </c>
      <c r="AV147" s="1210"/>
      <c r="AW147" s="1210"/>
      <c r="AX147" s="1210"/>
      <c r="AY147" s="1210"/>
      <c r="AZ147" s="1210"/>
      <c r="BA147" s="1210"/>
      <c r="BB147" s="1210"/>
      <c r="BC147" s="1050"/>
      <c r="BD147" s="1050"/>
      <c r="BE147" s="1694"/>
      <c r="BF147" s="1050"/>
      <c r="BG147" s="1725"/>
      <c r="BH147" s="1725"/>
      <c r="BI147" s="1725"/>
      <c r="BJ147" s="1725"/>
      <c r="BK147" s="1155">
        <f t="shared" si="21"/>
        <v>180</v>
      </c>
    </row>
    <row r="148" spans="1:63" s="1209" customFormat="1" x14ac:dyDescent="0.25">
      <c r="A148" s="1215"/>
      <c r="B148" s="1205"/>
      <c r="C148" s="1097" t="s">
        <v>170</v>
      </c>
      <c r="D148" s="1098" t="s">
        <v>967</v>
      </c>
      <c r="E148" s="1098"/>
      <c r="F148" s="1119">
        <v>120</v>
      </c>
      <c r="G148" s="1767"/>
      <c r="H148" s="1210" t="s">
        <v>2079</v>
      </c>
      <c r="I148" s="1210" t="s">
        <v>78</v>
      </c>
      <c r="J148" s="1163"/>
      <c r="K148" s="1163"/>
      <c r="L148" s="1163"/>
      <c r="M148" s="1163"/>
      <c r="N148" s="1163"/>
      <c r="O148" s="1163"/>
      <c r="P148" s="1163"/>
      <c r="Q148" s="1163"/>
      <c r="R148" s="1163"/>
      <c r="S148" s="1163"/>
      <c r="T148" s="1163"/>
      <c r="U148" s="1163"/>
      <c r="V148" s="1163"/>
      <c r="W148" s="1163"/>
      <c r="X148" s="1163"/>
      <c r="Y148" s="1163"/>
      <c r="Z148" s="1163"/>
      <c r="AA148" s="1163"/>
      <c r="AB148" s="1050"/>
      <c r="AC148" s="1050"/>
      <c r="AD148" s="1210"/>
      <c r="AE148" s="1210"/>
      <c r="AF148" s="1210"/>
      <c r="AG148" s="1210"/>
      <c r="AH148" s="1210"/>
      <c r="AI148" s="1730"/>
      <c r="AJ148" s="1705"/>
      <c r="AK148" s="1728"/>
      <c r="AL148" s="1728"/>
      <c r="AM148" s="1732"/>
      <c r="AN148" s="1050"/>
      <c r="AO148" s="1050"/>
      <c r="AP148" s="1050"/>
      <c r="AQ148" s="1210"/>
      <c r="AR148" s="1210"/>
      <c r="AS148" s="1210"/>
      <c r="AT148" s="1210"/>
      <c r="AU148" s="1210"/>
      <c r="AV148" s="1210"/>
      <c r="AW148" s="1210"/>
      <c r="AX148" s="1210"/>
      <c r="AY148" s="1210"/>
      <c r="AZ148" s="1210"/>
      <c r="BA148" s="1210"/>
      <c r="BB148" s="1210"/>
      <c r="BC148" s="1210"/>
      <c r="BD148" s="1210"/>
      <c r="BE148" s="1757"/>
      <c r="BF148" s="1162"/>
      <c r="BG148" s="1725"/>
      <c r="BH148" s="1725"/>
      <c r="BI148" s="1725"/>
      <c r="BJ148" s="1725"/>
      <c r="BK148" s="1155">
        <f t="shared" si="21"/>
        <v>0</v>
      </c>
    </row>
    <row r="149" spans="1:63" s="1209" customFormat="1" x14ac:dyDescent="0.25">
      <c r="A149" s="1215"/>
      <c r="B149" s="1205"/>
      <c r="C149" s="1097" t="s">
        <v>171</v>
      </c>
      <c r="D149" s="1098" t="s">
        <v>940</v>
      </c>
      <c r="E149" s="1098"/>
      <c r="F149" s="1119">
        <v>150</v>
      </c>
      <c r="G149" s="1767"/>
      <c r="H149" s="1210" t="s">
        <v>2039</v>
      </c>
      <c r="I149" s="1210" t="s">
        <v>41</v>
      </c>
      <c r="J149" s="1163"/>
      <c r="K149" s="1163"/>
      <c r="L149" s="1163"/>
      <c r="M149" s="1163"/>
      <c r="N149" s="1163"/>
      <c r="O149" s="1163"/>
      <c r="P149" s="1163"/>
      <c r="Q149" s="1163"/>
      <c r="R149" s="1163"/>
      <c r="S149" s="1163"/>
      <c r="T149" s="1163"/>
      <c r="U149" s="1163"/>
      <c r="V149" s="1163"/>
      <c r="W149" s="1163">
        <v>12</v>
      </c>
      <c r="X149" s="1163">
        <v>12</v>
      </c>
      <c r="Y149" s="1163">
        <v>12</v>
      </c>
      <c r="Z149" s="1163">
        <v>12</v>
      </c>
      <c r="AA149" s="1163">
        <v>12</v>
      </c>
      <c r="AB149" s="1163">
        <v>12</v>
      </c>
      <c r="AC149" s="1050">
        <v>12</v>
      </c>
      <c r="AD149" s="1050">
        <v>12</v>
      </c>
      <c r="AE149" s="1050">
        <v>12</v>
      </c>
      <c r="AF149" s="1050">
        <v>12</v>
      </c>
      <c r="AG149" s="1050">
        <v>12</v>
      </c>
      <c r="AH149" s="1050">
        <v>12</v>
      </c>
      <c r="AI149" s="1694">
        <v>6</v>
      </c>
      <c r="AJ149" s="1705"/>
      <c r="AK149" s="1728"/>
      <c r="AL149" s="1728"/>
      <c r="AM149" s="1734"/>
      <c r="AN149" s="1210"/>
      <c r="AO149" s="1210"/>
      <c r="AP149" s="1210"/>
      <c r="AQ149" s="1210"/>
      <c r="AR149" s="1210"/>
      <c r="AS149" s="1210"/>
      <c r="AT149" s="1210"/>
      <c r="AU149" s="1210"/>
      <c r="AV149" s="1210"/>
      <c r="AW149" s="1210"/>
      <c r="AX149" s="1210"/>
      <c r="AY149" s="1210"/>
      <c r="AZ149" s="1210"/>
      <c r="BA149" s="1210"/>
      <c r="BB149" s="1210"/>
      <c r="BC149" s="1210"/>
      <c r="BD149" s="1210"/>
      <c r="BE149" s="1757"/>
      <c r="BF149" s="1162"/>
      <c r="BG149" s="1725"/>
      <c r="BH149" s="1725"/>
      <c r="BI149" s="1725"/>
      <c r="BJ149" s="1725"/>
      <c r="BK149" s="1155">
        <f t="shared" si="21"/>
        <v>150</v>
      </c>
    </row>
    <row r="150" spans="1:63" s="1209" customFormat="1" x14ac:dyDescent="0.25">
      <c r="A150" s="1215"/>
      <c r="B150" s="1205"/>
      <c r="C150" s="1097" t="s">
        <v>172</v>
      </c>
      <c r="D150" s="1098" t="s">
        <v>934</v>
      </c>
      <c r="E150" s="1098"/>
      <c r="F150" s="1119">
        <v>60</v>
      </c>
      <c r="G150" s="1767"/>
      <c r="H150" s="1210" t="s">
        <v>2056</v>
      </c>
      <c r="I150" s="1210"/>
      <c r="J150" s="1210"/>
      <c r="K150" s="1210"/>
      <c r="L150" s="1212"/>
      <c r="M150" s="1216"/>
      <c r="N150" s="1212"/>
      <c r="O150" s="1210"/>
      <c r="P150" s="1210"/>
      <c r="Q150" s="1210"/>
      <c r="R150" s="1210"/>
      <c r="S150" s="1210"/>
      <c r="T150" s="1210"/>
      <c r="U150" s="1210"/>
      <c r="V150" s="1210"/>
      <c r="W150" s="1210"/>
      <c r="X150" s="1210"/>
      <c r="Y150" s="1210"/>
      <c r="Z150" s="1210"/>
      <c r="AA150" s="1210"/>
      <c r="AB150" s="1210"/>
      <c r="AC150" s="1210"/>
      <c r="AD150" s="1210"/>
      <c r="AE150" s="1210"/>
      <c r="AF150" s="1210"/>
      <c r="AG150" s="1210"/>
      <c r="AH150" s="1210"/>
      <c r="AI150" s="1730">
        <v>6</v>
      </c>
      <c r="AJ150" s="1705"/>
      <c r="AK150" s="1728"/>
      <c r="AL150" s="1728"/>
      <c r="AM150" s="1732">
        <v>12</v>
      </c>
      <c r="AN150" s="1210">
        <v>20</v>
      </c>
      <c r="AO150" s="1210">
        <v>22</v>
      </c>
      <c r="AP150" s="1050"/>
      <c r="AQ150" s="1050"/>
      <c r="AR150" s="1050"/>
      <c r="AS150" s="1050"/>
      <c r="AT150" s="1050"/>
      <c r="AU150" s="1217"/>
      <c r="AV150" s="1217"/>
      <c r="AW150" s="1210"/>
      <c r="AX150" s="1210"/>
      <c r="AY150" s="1210"/>
      <c r="AZ150" s="1210"/>
      <c r="BA150" s="1210"/>
      <c r="BB150" s="1210"/>
      <c r="BC150" s="1210"/>
      <c r="BD150" s="1210"/>
      <c r="BE150" s="1757"/>
      <c r="BF150" s="1162"/>
      <c r="BG150" s="1725"/>
      <c r="BH150" s="1725"/>
      <c r="BI150" s="1725"/>
      <c r="BJ150" s="1725"/>
      <c r="BK150" s="1155">
        <f t="shared" si="21"/>
        <v>60</v>
      </c>
    </row>
    <row r="151" spans="1:63" s="1209" customFormat="1" x14ac:dyDescent="0.25">
      <c r="A151" s="1215"/>
      <c r="B151" s="1205"/>
      <c r="C151" s="1097" t="s">
        <v>293</v>
      </c>
      <c r="D151" s="1098" t="s">
        <v>932</v>
      </c>
      <c r="E151" s="1098"/>
      <c r="F151" s="1097">
        <v>60</v>
      </c>
      <c r="G151" s="1777"/>
      <c r="H151" s="1210" t="s">
        <v>2039</v>
      </c>
      <c r="I151" s="1210" t="s">
        <v>41</v>
      </c>
      <c r="J151" s="1210"/>
      <c r="K151" s="1210"/>
      <c r="L151" s="1212"/>
      <c r="M151" s="1216"/>
      <c r="N151" s="1212"/>
      <c r="O151" s="1210"/>
      <c r="P151" s="1210"/>
      <c r="Q151" s="1210"/>
      <c r="R151" s="1210"/>
      <c r="S151" s="1210"/>
      <c r="T151" s="1210"/>
      <c r="U151" s="1210"/>
      <c r="V151" s="1210"/>
      <c r="W151" s="1210"/>
      <c r="X151" s="1210"/>
      <c r="Y151" s="1210"/>
      <c r="Z151" s="1210"/>
      <c r="AA151" s="1210"/>
      <c r="AB151" s="1210"/>
      <c r="AC151" s="1210"/>
      <c r="AD151" s="1210"/>
      <c r="AE151" s="1210"/>
      <c r="AF151" s="1210"/>
      <c r="AG151" s="1210"/>
      <c r="AH151" s="1210"/>
      <c r="AI151" s="1730"/>
      <c r="AJ151" s="1705"/>
      <c r="AK151" s="1728"/>
      <c r="AL151" s="1728"/>
      <c r="AM151" s="1732"/>
      <c r="AN151" s="1210"/>
      <c r="AO151" s="1210"/>
      <c r="AP151" s="1210"/>
      <c r="AQ151" s="1210"/>
      <c r="AR151" s="1210"/>
      <c r="AS151" s="1210"/>
      <c r="AT151" s="1210"/>
      <c r="AU151" s="1210"/>
      <c r="AV151" s="1050"/>
      <c r="AW151" s="1050"/>
      <c r="AX151" s="1050"/>
      <c r="AY151" s="1050"/>
      <c r="AZ151" s="1050"/>
      <c r="BA151" s="1050"/>
      <c r="BB151" s="1050"/>
      <c r="BC151" s="1050"/>
      <c r="BD151" s="1210"/>
      <c r="BE151" s="1757"/>
      <c r="BF151" s="1162"/>
      <c r="BG151" s="1725"/>
      <c r="BH151" s="1725"/>
      <c r="BI151" s="1725"/>
      <c r="BJ151" s="1725"/>
      <c r="BK151" s="1155">
        <f t="shared" si="21"/>
        <v>0</v>
      </c>
    </row>
    <row r="152" spans="1:63" s="1209" customFormat="1" x14ac:dyDescent="0.25">
      <c r="A152" s="1215"/>
      <c r="B152" s="1205"/>
      <c r="C152" s="1099" t="s">
        <v>133</v>
      </c>
      <c r="D152" s="1100" t="s">
        <v>925</v>
      </c>
      <c r="E152" s="1100"/>
      <c r="F152" s="1099">
        <v>120</v>
      </c>
      <c r="G152" s="1778"/>
      <c r="H152" s="1210" t="s">
        <v>2058</v>
      </c>
      <c r="I152" s="1210" t="s">
        <v>111</v>
      </c>
      <c r="J152" s="1210"/>
      <c r="K152" s="1210"/>
      <c r="L152" s="1212"/>
      <c r="M152" s="1216"/>
      <c r="N152" s="1212"/>
      <c r="O152" s="1210"/>
      <c r="P152" s="1210"/>
      <c r="Q152" s="1210"/>
      <c r="R152" s="1210"/>
      <c r="S152" s="1210"/>
      <c r="T152" s="1210"/>
      <c r="U152" s="1210"/>
      <c r="V152" s="1210"/>
      <c r="W152" s="1210"/>
      <c r="X152" s="1210"/>
      <c r="Y152" s="1210"/>
      <c r="Z152" s="1210"/>
      <c r="AA152" s="1210"/>
      <c r="AB152" s="1210"/>
      <c r="AC152" s="1210"/>
      <c r="AD152" s="1210"/>
      <c r="AE152" s="1210"/>
      <c r="AF152" s="1210"/>
      <c r="AG152" s="1210"/>
      <c r="AH152" s="1210"/>
      <c r="AI152" s="1730"/>
      <c r="AJ152" s="1705"/>
      <c r="AK152" s="1728"/>
      <c r="AL152" s="1728"/>
      <c r="AM152" s="1732"/>
      <c r="AN152" s="1210"/>
      <c r="AO152" s="1210"/>
      <c r="AP152" s="1210"/>
      <c r="AQ152" s="1210"/>
      <c r="AR152" s="1210"/>
      <c r="AS152" s="1210"/>
      <c r="AT152" s="1210"/>
      <c r="AU152" s="1210"/>
      <c r="AV152" s="1210">
        <v>20</v>
      </c>
      <c r="AW152" s="1210">
        <v>20</v>
      </c>
      <c r="AX152" s="1210">
        <v>20</v>
      </c>
      <c r="AY152" s="1210">
        <v>20</v>
      </c>
      <c r="AZ152" s="1210">
        <v>20</v>
      </c>
      <c r="BA152" s="1210">
        <v>20</v>
      </c>
      <c r="BB152" s="1210"/>
      <c r="BC152" s="1210"/>
      <c r="BD152" s="1210"/>
      <c r="BE152" s="1757"/>
      <c r="BF152" s="1050"/>
      <c r="BG152" s="1705"/>
      <c r="BH152" s="1705">
        <v>20</v>
      </c>
      <c r="BI152" s="1705">
        <v>20</v>
      </c>
      <c r="BJ152" s="1705">
        <v>20</v>
      </c>
      <c r="BK152" s="1155">
        <f t="shared" si="21"/>
        <v>180</v>
      </c>
    </row>
    <row r="153" spans="1:63" s="1156" customFormat="1" x14ac:dyDescent="0.25">
      <c r="A153" s="1150"/>
      <c r="B153" s="1151" t="s">
        <v>2123</v>
      </c>
      <c r="C153" s="1152"/>
      <c r="D153" s="1153"/>
      <c r="E153" s="1764"/>
      <c r="F153" s="1154">
        <f t="shared" ref="F153:AL153" si="22">SUM(F135:F152)</f>
        <v>1035</v>
      </c>
      <c r="G153" s="1154"/>
      <c r="H153" s="1154">
        <f t="shared" si="22"/>
        <v>0</v>
      </c>
      <c r="I153" s="1154">
        <f t="shared" si="22"/>
        <v>0</v>
      </c>
      <c r="J153" s="1154">
        <f t="shared" si="22"/>
        <v>315</v>
      </c>
      <c r="K153" s="1154">
        <f t="shared" si="22"/>
        <v>20</v>
      </c>
      <c r="L153" s="1154">
        <f t="shared" si="22"/>
        <v>25</v>
      </c>
      <c r="M153" s="1154">
        <f t="shared" si="22"/>
        <v>15</v>
      </c>
      <c r="N153" s="1154">
        <f t="shared" si="22"/>
        <v>15</v>
      </c>
      <c r="O153" s="1154">
        <f t="shared" si="22"/>
        <v>15</v>
      </c>
      <c r="P153" s="1154">
        <f t="shared" si="22"/>
        <v>30</v>
      </c>
      <c r="Q153" s="1154">
        <f t="shared" si="22"/>
        <v>30</v>
      </c>
      <c r="R153" s="1154">
        <f t="shared" si="22"/>
        <v>12</v>
      </c>
      <c r="S153" s="1154">
        <f t="shared" si="22"/>
        <v>12</v>
      </c>
      <c r="T153" s="1154">
        <f t="shared" si="22"/>
        <v>12</v>
      </c>
      <c r="U153" s="1154">
        <f t="shared" si="22"/>
        <v>12</v>
      </c>
      <c r="V153" s="1154">
        <f t="shared" si="22"/>
        <v>12</v>
      </c>
      <c r="W153" s="1154">
        <f t="shared" si="22"/>
        <v>12</v>
      </c>
      <c r="X153" s="1154">
        <f t="shared" si="22"/>
        <v>12</v>
      </c>
      <c r="Y153" s="1154">
        <f t="shared" si="22"/>
        <v>12</v>
      </c>
      <c r="Z153" s="1154">
        <f t="shared" si="22"/>
        <v>12</v>
      </c>
      <c r="AA153" s="1154">
        <f t="shared" si="22"/>
        <v>12</v>
      </c>
      <c r="AB153" s="1154">
        <f t="shared" si="22"/>
        <v>12</v>
      </c>
      <c r="AC153" s="1154">
        <f t="shared" si="22"/>
        <v>12</v>
      </c>
      <c r="AD153" s="1154">
        <f t="shared" si="22"/>
        <v>12</v>
      </c>
      <c r="AE153" s="1154">
        <f t="shared" si="22"/>
        <v>12</v>
      </c>
      <c r="AF153" s="1154">
        <f t="shared" si="22"/>
        <v>12</v>
      </c>
      <c r="AG153" s="1154">
        <f t="shared" si="22"/>
        <v>12</v>
      </c>
      <c r="AH153" s="1154">
        <f t="shared" si="22"/>
        <v>12</v>
      </c>
      <c r="AI153" s="1731">
        <f t="shared" si="22"/>
        <v>12</v>
      </c>
      <c r="AJ153" s="1705"/>
      <c r="AK153" s="1729">
        <f t="shared" si="22"/>
        <v>0</v>
      </c>
      <c r="AL153" s="1729">
        <f t="shared" si="22"/>
        <v>0</v>
      </c>
      <c r="AM153" s="1733">
        <f>SUM(AM135:AM152)</f>
        <v>12</v>
      </c>
      <c r="AN153" s="1154"/>
      <c r="AO153" s="1154"/>
      <c r="AP153" s="1154"/>
      <c r="AQ153" s="1154"/>
      <c r="AR153" s="1154"/>
      <c r="AS153" s="1154"/>
      <c r="AT153" s="1154"/>
      <c r="AU153" s="1154"/>
      <c r="AV153" s="1154"/>
      <c r="AW153" s="1154"/>
      <c r="AX153" s="1154"/>
      <c r="AY153" s="1154"/>
      <c r="AZ153" s="1154"/>
      <c r="BA153" s="1154"/>
      <c r="BB153" s="1154"/>
      <c r="BC153" s="1154"/>
      <c r="BD153" s="1154"/>
      <c r="BE153" s="1758"/>
      <c r="BF153" s="1162"/>
      <c r="BG153" s="1725"/>
      <c r="BH153" s="1725"/>
      <c r="BI153" s="1725"/>
      <c r="BJ153" s="1725"/>
      <c r="BK153" s="1155">
        <f t="shared" si="21"/>
        <v>693</v>
      </c>
    </row>
    <row r="154" spans="1:63" s="1209" customFormat="1" x14ac:dyDescent="0.25">
      <c r="A154" s="1215"/>
      <c r="B154" s="1170" t="s">
        <v>2124</v>
      </c>
      <c r="C154" s="1567" t="s">
        <v>153</v>
      </c>
      <c r="D154" s="1568" t="s">
        <v>148</v>
      </c>
      <c r="E154" s="1568"/>
      <c r="F154" s="1054">
        <v>30</v>
      </c>
      <c r="G154" s="1781"/>
      <c r="H154" s="1569" t="s">
        <v>413</v>
      </c>
      <c r="I154" s="1569" t="s">
        <v>418</v>
      </c>
      <c r="J154" s="1054">
        <v>30</v>
      </c>
      <c r="K154" s="1210"/>
      <c r="L154" s="1212"/>
      <c r="M154" s="1216"/>
      <c r="N154" s="1212"/>
      <c r="O154" s="1210"/>
      <c r="P154" s="1210"/>
      <c r="Q154" s="1210"/>
      <c r="R154" s="1210"/>
      <c r="S154" s="1210"/>
      <c r="T154" s="1210"/>
      <c r="U154" s="1210"/>
      <c r="V154" s="1210"/>
      <c r="W154" s="1210"/>
      <c r="X154" s="1210"/>
      <c r="Y154" s="1210"/>
      <c r="Z154" s="1210"/>
      <c r="AA154" s="1210"/>
      <c r="AB154" s="1210"/>
      <c r="AC154" s="1210"/>
      <c r="AD154" s="1210"/>
      <c r="AE154" s="1210"/>
      <c r="AF154" s="1210"/>
      <c r="AG154" s="1210"/>
      <c r="AH154" s="1210"/>
      <c r="AI154" s="1730"/>
      <c r="AJ154" s="1705"/>
      <c r="AK154" s="1728"/>
      <c r="AL154" s="1728"/>
      <c r="AM154" s="1732"/>
      <c r="AN154" s="1210"/>
      <c r="AO154" s="1210"/>
      <c r="AP154" s="1210"/>
      <c r="AQ154" s="1210"/>
      <c r="AR154" s="1210"/>
      <c r="AS154" s="1210"/>
      <c r="AT154" s="1210"/>
      <c r="AU154" s="1210"/>
      <c r="AV154" s="1210"/>
      <c r="AW154" s="1210"/>
      <c r="AX154" s="1210"/>
      <c r="AY154" s="1210"/>
      <c r="AZ154" s="1210"/>
      <c r="BA154" s="1210"/>
      <c r="BB154" s="1210"/>
      <c r="BC154" s="1210"/>
      <c r="BD154" s="1210"/>
      <c r="BE154" s="1757"/>
      <c r="BF154" s="1162"/>
      <c r="BG154" s="1725"/>
      <c r="BH154" s="1725"/>
      <c r="BI154" s="1725"/>
      <c r="BJ154" s="1725"/>
      <c r="BK154" s="1155">
        <f t="shared" si="21"/>
        <v>30</v>
      </c>
    </row>
    <row r="155" spans="1:63" s="1209" customFormat="1" x14ac:dyDescent="0.25">
      <c r="A155" s="1215"/>
      <c r="B155" s="1205"/>
      <c r="C155" s="1567" t="s">
        <v>154</v>
      </c>
      <c r="D155" s="1568" t="s">
        <v>136</v>
      </c>
      <c r="E155" s="1568"/>
      <c r="F155" s="1054">
        <v>15</v>
      </c>
      <c r="G155" s="1781"/>
      <c r="H155" s="1569" t="s">
        <v>413</v>
      </c>
      <c r="I155" s="1569" t="s">
        <v>418</v>
      </c>
      <c r="J155" s="1054">
        <v>15</v>
      </c>
      <c r="K155" s="1163"/>
      <c r="L155" s="1163"/>
      <c r="M155" s="1163"/>
      <c r="N155" s="1163"/>
      <c r="O155" s="1163"/>
      <c r="P155" s="1163"/>
      <c r="Q155" s="1163"/>
      <c r="R155" s="1210"/>
      <c r="S155" s="1210"/>
      <c r="T155" s="1210"/>
      <c r="U155" s="1210"/>
      <c r="V155" s="1210"/>
      <c r="W155" s="1210"/>
      <c r="X155" s="1210"/>
      <c r="Y155" s="1210"/>
      <c r="Z155" s="1210"/>
      <c r="AA155" s="1210"/>
      <c r="AB155" s="1210"/>
      <c r="AC155" s="1210"/>
      <c r="AD155" s="1210"/>
      <c r="AE155" s="1210"/>
      <c r="AF155" s="1210"/>
      <c r="AG155" s="1210"/>
      <c r="AH155" s="1210"/>
      <c r="AI155" s="1730"/>
      <c r="AJ155" s="1705"/>
      <c r="AK155" s="1728"/>
      <c r="AL155" s="1728"/>
      <c r="AM155" s="1732"/>
      <c r="AN155" s="1210"/>
      <c r="AO155" s="1210"/>
      <c r="AP155" s="1210"/>
      <c r="AQ155" s="1210"/>
      <c r="AR155" s="1210"/>
      <c r="AS155" s="1210"/>
      <c r="AT155" s="1210"/>
      <c r="AU155" s="1210"/>
      <c r="AV155" s="1210"/>
      <c r="AW155" s="1210"/>
      <c r="AX155" s="1210"/>
      <c r="AY155" s="1210"/>
      <c r="AZ155" s="1210"/>
      <c r="BA155" s="1210"/>
      <c r="BB155" s="1210"/>
      <c r="BC155" s="1210"/>
      <c r="BD155" s="1210"/>
      <c r="BE155" s="1757"/>
      <c r="BF155" s="1162"/>
      <c r="BG155" s="1725"/>
      <c r="BH155" s="1725"/>
      <c r="BI155" s="1725"/>
      <c r="BJ155" s="1725"/>
      <c r="BK155" s="1155">
        <f t="shared" si="21"/>
        <v>15</v>
      </c>
    </row>
    <row r="156" spans="1:63" s="1209" customFormat="1" x14ac:dyDescent="0.25">
      <c r="A156" s="1215"/>
      <c r="B156" s="1205"/>
      <c r="C156" s="1567" t="s">
        <v>163</v>
      </c>
      <c r="D156" s="1568" t="s">
        <v>59</v>
      </c>
      <c r="E156" s="1568"/>
      <c r="F156" s="1054">
        <v>30</v>
      </c>
      <c r="G156" s="1781"/>
      <c r="H156" s="1569" t="s">
        <v>413</v>
      </c>
      <c r="I156" s="1569" t="s">
        <v>418</v>
      </c>
      <c r="J156" s="1054">
        <v>30</v>
      </c>
      <c r="K156" s="1163"/>
      <c r="L156" s="1163"/>
      <c r="M156" s="1163"/>
      <c r="N156" s="1163"/>
      <c r="O156" s="1163"/>
      <c r="P156" s="1163"/>
      <c r="Q156" s="1163"/>
      <c r="R156" s="1163"/>
      <c r="S156" s="1163"/>
      <c r="T156" s="1163"/>
      <c r="U156" s="1210"/>
      <c r="V156" s="1210"/>
      <c r="W156" s="1210"/>
      <c r="X156" s="1210"/>
      <c r="Y156" s="1210"/>
      <c r="Z156" s="1210"/>
      <c r="AA156" s="1210"/>
      <c r="AB156" s="1210"/>
      <c r="AC156" s="1210"/>
      <c r="AD156" s="1210"/>
      <c r="AE156" s="1210"/>
      <c r="AF156" s="1210"/>
      <c r="AG156" s="1210"/>
      <c r="AH156" s="1210"/>
      <c r="AI156" s="1730"/>
      <c r="AJ156" s="1705"/>
      <c r="AK156" s="1728"/>
      <c r="AL156" s="1728"/>
      <c r="AM156" s="1732"/>
      <c r="AN156" s="1210"/>
      <c r="AO156" s="1210"/>
      <c r="AP156" s="1210"/>
      <c r="AQ156" s="1210"/>
      <c r="AR156" s="1210"/>
      <c r="AS156" s="1210"/>
      <c r="AT156" s="1210"/>
      <c r="AU156" s="1210"/>
      <c r="AV156" s="1210"/>
      <c r="AW156" s="1210"/>
      <c r="AX156" s="1210"/>
      <c r="AY156" s="1210"/>
      <c r="AZ156" s="1210"/>
      <c r="BA156" s="1210"/>
      <c r="BB156" s="1210"/>
      <c r="BC156" s="1210"/>
      <c r="BD156" s="1210"/>
      <c r="BE156" s="1757"/>
      <c r="BF156" s="1162"/>
      <c r="BG156" s="1725"/>
      <c r="BH156" s="1725"/>
      <c r="BI156" s="1725"/>
      <c r="BJ156" s="1725"/>
      <c r="BK156" s="1155">
        <f>SUM(J156:BJ156)</f>
        <v>30</v>
      </c>
    </row>
    <row r="157" spans="1:63" s="1209" customFormat="1" x14ac:dyDescent="0.25">
      <c r="A157" s="1215"/>
      <c r="B157" s="1205"/>
      <c r="C157" s="1567" t="s">
        <v>155</v>
      </c>
      <c r="D157" s="1568" t="s">
        <v>149</v>
      </c>
      <c r="E157" s="1568"/>
      <c r="F157" s="1054">
        <v>30</v>
      </c>
      <c r="G157" s="1781"/>
      <c r="H157" s="1569" t="s">
        <v>413</v>
      </c>
      <c r="I157" s="1569" t="s">
        <v>635</v>
      </c>
      <c r="J157" s="1054">
        <v>30</v>
      </c>
      <c r="K157" s="1163"/>
      <c r="L157" s="1163"/>
      <c r="M157" s="1163"/>
      <c r="N157" s="1163"/>
      <c r="O157" s="1163"/>
      <c r="P157" s="1163"/>
      <c r="Q157" s="1163"/>
      <c r="R157" s="1210"/>
      <c r="S157" s="1210"/>
      <c r="T157" s="1210"/>
      <c r="U157" s="1210"/>
      <c r="V157" s="1210"/>
      <c r="W157" s="1210"/>
      <c r="X157" s="1210"/>
      <c r="Y157" s="1210"/>
      <c r="Z157" s="1210"/>
      <c r="AA157" s="1210"/>
      <c r="AB157" s="1210"/>
      <c r="AC157" s="1210"/>
      <c r="AD157" s="1210"/>
      <c r="AE157" s="1210"/>
      <c r="AF157" s="1210"/>
      <c r="AG157" s="1210"/>
      <c r="AH157" s="1210"/>
      <c r="AI157" s="1730"/>
      <c r="AJ157" s="1705"/>
      <c r="AK157" s="1728"/>
      <c r="AL157" s="1728"/>
      <c r="AM157" s="1732"/>
      <c r="AN157" s="1210"/>
      <c r="AO157" s="1210"/>
      <c r="AP157" s="1210"/>
      <c r="AQ157" s="1210"/>
      <c r="AR157" s="1210"/>
      <c r="AS157" s="1210"/>
      <c r="AT157" s="1210"/>
      <c r="AU157" s="1210"/>
      <c r="AV157" s="1210"/>
      <c r="AW157" s="1210"/>
      <c r="AX157" s="1210"/>
      <c r="AY157" s="1210"/>
      <c r="AZ157" s="1210"/>
      <c r="BA157" s="1210"/>
      <c r="BB157" s="1210"/>
      <c r="BC157" s="1210"/>
      <c r="BD157" s="1210"/>
      <c r="BE157" s="1757"/>
      <c r="BF157" s="1162"/>
      <c r="BG157" s="1725"/>
      <c r="BH157" s="1725"/>
      <c r="BI157" s="1725"/>
      <c r="BJ157" s="1725"/>
      <c r="BK157" s="1155"/>
    </row>
    <row r="158" spans="1:63" s="1209" customFormat="1" x14ac:dyDescent="0.25">
      <c r="A158" s="1215"/>
      <c r="B158" s="1205"/>
      <c r="C158" s="1567" t="s">
        <v>156</v>
      </c>
      <c r="D158" s="1568" t="s">
        <v>969</v>
      </c>
      <c r="E158" s="1568"/>
      <c r="F158" s="1054">
        <v>45</v>
      </c>
      <c r="G158" s="1781"/>
      <c r="H158" s="1569" t="s">
        <v>413</v>
      </c>
      <c r="I158" s="1569" t="s">
        <v>635</v>
      </c>
      <c r="J158" s="1054">
        <v>45</v>
      </c>
      <c r="K158" s="1163"/>
      <c r="L158" s="1163"/>
      <c r="M158" s="1163"/>
      <c r="N158" s="1163"/>
      <c r="O158" s="1163"/>
      <c r="P158" s="1163"/>
      <c r="Q158" s="1163"/>
      <c r="R158" s="1210"/>
      <c r="S158" s="1210"/>
      <c r="T158" s="1210"/>
      <c r="U158" s="1210"/>
      <c r="V158" s="1210"/>
      <c r="W158" s="1210"/>
      <c r="X158" s="1210"/>
      <c r="Y158" s="1210"/>
      <c r="Z158" s="1210"/>
      <c r="AA158" s="1210"/>
      <c r="AB158" s="1210"/>
      <c r="AC158" s="1210"/>
      <c r="AD158" s="1210"/>
      <c r="AE158" s="1210"/>
      <c r="AF158" s="1210"/>
      <c r="AG158" s="1210"/>
      <c r="AH158" s="1210"/>
      <c r="AI158" s="1730"/>
      <c r="AJ158" s="1705"/>
      <c r="AK158" s="1728"/>
      <c r="AL158" s="1728"/>
      <c r="AM158" s="1732"/>
      <c r="AN158" s="1210"/>
      <c r="AO158" s="1210"/>
      <c r="AP158" s="1210"/>
      <c r="AQ158" s="1210"/>
      <c r="AR158" s="1210"/>
      <c r="AS158" s="1210"/>
      <c r="AT158" s="1210"/>
      <c r="AU158" s="1210"/>
      <c r="AV158" s="1210"/>
      <c r="AW158" s="1210"/>
      <c r="AX158" s="1210"/>
      <c r="AY158" s="1210"/>
      <c r="AZ158" s="1210"/>
      <c r="BA158" s="1210"/>
      <c r="BB158" s="1210"/>
      <c r="BC158" s="1210"/>
      <c r="BD158" s="1210"/>
      <c r="BE158" s="1757"/>
      <c r="BF158" s="1162"/>
      <c r="BG158" s="1725"/>
      <c r="BH158" s="1725"/>
      <c r="BI158" s="1725"/>
      <c r="BJ158" s="1725"/>
      <c r="BK158" s="1155"/>
    </row>
    <row r="159" spans="1:63" s="1209" customFormat="1" x14ac:dyDescent="0.25">
      <c r="A159" s="1215"/>
      <c r="B159" s="1205"/>
      <c r="C159" s="1567" t="s">
        <v>157</v>
      </c>
      <c r="D159" s="1568" t="s">
        <v>124</v>
      </c>
      <c r="E159" s="1568"/>
      <c r="F159" s="1054">
        <v>45</v>
      </c>
      <c r="G159" s="1781"/>
      <c r="H159" s="1569" t="s">
        <v>369</v>
      </c>
      <c r="I159" s="1569" t="s">
        <v>635</v>
      </c>
      <c r="J159" s="1054">
        <v>45</v>
      </c>
      <c r="K159" s="1163"/>
      <c r="L159" s="1163"/>
      <c r="M159" s="1163"/>
      <c r="N159" s="1163"/>
      <c r="O159" s="1163"/>
      <c r="P159" s="1163"/>
      <c r="Q159" s="1163"/>
      <c r="R159" s="1210"/>
      <c r="S159" s="1210"/>
      <c r="T159" s="1210"/>
      <c r="U159" s="1210"/>
      <c r="V159" s="1210"/>
      <c r="W159" s="1210"/>
      <c r="X159" s="1210"/>
      <c r="Y159" s="1210"/>
      <c r="Z159" s="1210"/>
      <c r="AA159" s="1210"/>
      <c r="AB159" s="1210"/>
      <c r="AC159" s="1210"/>
      <c r="AD159" s="1210"/>
      <c r="AE159" s="1210"/>
      <c r="AF159" s="1210"/>
      <c r="AG159" s="1210"/>
      <c r="AH159" s="1210"/>
      <c r="AI159" s="1730"/>
      <c r="AJ159" s="1705"/>
      <c r="AK159" s="1728"/>
      <c r="AL159" s="1728"/>
      <c r="AM159" s="1732"/>
      <c r="AN159" s="1210"/>
      <c r="AO159" s="1210"/>
      <c r="AP159" s="1210"/>
      <c r="AQ159" s="1210"/>
      <c r="AR159" s="1210"/>
      <c r="AS159" s="1210"/>
      <c r="AT159" s="1210"/>
      <c r="AU159" s="1210"/>
      <c r="AV159" s="1210"/>
      <c r="AW159" s="1210"/>
      <c r="AX159" s="1210"/>
      <c r="AY159" s="1210"/>
      <c r="AZ159" s="1210"/>
      <c r="BA159" s="1210"/>
      <c r="BB159" s="1210"/>
      <c r="BC159" s="1210"/>
      <c r="BD159" s="1210"/>
      <c r="BE159" s="1757"/>
      <c r="BF159" s="1162"/>
      <c r="BG159" s="1725"/>
      <c r="BH159" s="1725"/>
      <c r="BI159" s="1725"/>
      <c r="BJ159" s="1725"/>
      <c r="BK159" s="1155"/>
    </row>
    <row r="160" spans="1:63" s="1209" customFormat="1" x14ac:dyDescent="0.25">
      <c r="A160" s="1215"/>
      <c r="B160" s="1205"/>
      <c r="C160" s="1567" t="s">
        <v>158</v>
      </c>
      <c r="D160" s="1570" t="s">
        <v>977</v>
      </c>
      <c r="E160" s="1570"/>
      <c r="F160" s="1123">
        <v>90</v>
      </c>
      <c r="G160" s="1768"/>
      <c r="H160" s="1569" t="s">
        <v>369</v>
      </c>
      <c r="I160" s="1569" t="s">
        <v>146</v>
      </c>
      <c r="J160" s="1123">
        <v>90</v>
      </c>
      <c r="K160" s="1163"/>
      <c r="L160" s="1163"/>
      <c r="M160" s="1163"/>
      <c r="N160" s="1163"/>
      <c r="O160" s="1163"/>
      <c r="P160" s="1163"/>
      <c r="Q160" s="1163"/>
      <c r="R160" s="1210"/>
      <c r="S160" s="1210"/>
      <c r="T160" s="1210"/>
      <c r="U160" s="1210"/>
      <c r="V160" s="1210"/>
      <c r="W160" s="1210"/>
      <c r="X160" s="1210"/>
      <c r="Y160" s="1210"/>
      <c r="Z160" s="1210"/>
      <c r="AA160" s="1210"/>
      <c r="AB160" s="1210"/>
      <c r="AC160" s="1210"/>
      <c r="AD160" s="1210"/>
      <c r="AE160" s="1210"/>
      <c r="AF160" s="1210"/>
      <c r="AG160" s="1210"/>
      <c r="AH160" s="1210"/>
      <c r="AI160" s="1730"/>
      <c r="AJ160" s="1705"/>
      <c r="AK160" s="1728"/>
      <c r="AL160" s="1728"/>
      <c r="AM160" s="1732"/>
      <c r="AN160" s="1210"/>
      <c r="AO160" s="1210"/>
      <c r="AP160" s="1210"/>
      <c r="AQ160" s="1210"/>
      <c r="AR160" s="1210"/>
      <c r="AS160" s="1210"/>
      <c r="AT160" s="1210"/>
      <c r="AU160" s="1210"/>
      <c r="AV160" s="1210"/>
      <c r="AW160" s="1210"/>
      <c r="AX160" s="1210"/>
      <c r="AY160" s="1210"/>
      <c r="AZ160" s="1210"/>
      <c r="BA160" s="1210"/>
      <c r="BB160" s="1210"/>
      <c r="BC160" s="1210"/>
      <c r="BD160" s="1210"/>
      <c r="BE160" s="1757"/>
      <c r="BF160" s="1162"/>
      <c r="BG160" s="1725"/>
      <c r="BH160" s="1725"/>
      <c r="BI160" s="1725"/>
      <c r="BJ160" s="1725"/>
      <c r="BK160" s="1155"/>
    </row>
    <row r="161" spans="1:63" s="1209" customFormat="1" x14ac:dyDescent="0.25">
      <c r="A161" s="1215"/>
      <c r="B161" s="1170"/>
      <c r="C161" s="1045" t="s">
        <v>159</v>
      </c>
      <c r="D161" s="1080" t="s">
        <v>955</v>
      </c>
      <c r="E161" s="1080"/>
      <c r="F161" s="1046">
        <v>30</v>
      </c>
      <c r="G161" s="1769"/>
      <c r="H161" s="1210" t="s">
        <v>2076</v>
      </c>
      <c r="I161" s="1210" t="s">
        <v>82</v>
      </c>
      <c r="J161" s="1210"/>
      <c r="K161" s="1210">
        <v>30</v>
      </c>
      <c r="L161" s="1218"/>
      <c r="M161" s="1219"/>
      <c r="N161" s="1218"/>
      <c r="O161" s="1210"/>
      <c r="P161" s="1210"/>
      <c r="Q161" s="1210"/>
      <c r="R161" s="1210"/>
      <c r="S161" s="1210"/>
      <c r="T161" s="1210"/>
      <c r="U161" s="1210"/>
      <c r="V161" s="1210"/>
      <c r="W161" s="1210"/>
      <c r="X161" s="1210"/>
      <c r="Y161" s="1210"/>
      <c r="Z161" s="1210"/>
      <c r="AA161" s="1210"/>
      <c r="AB161" s="1210"/>
      <c r="AC161" s="1210"/>
      <c r="AD161" s="1210"/>
      <c r="AE161" s="1210"/>
      <c r="AF161" s="1210"/>
      <c r="AG161" s="1210"/>
      <c r="AH161" s="1210"/>
      <c r="AI161" s="1730"/>
      <c r="AJ161" s="1705"/>
      <c r="AK161" s="1728"/>
      <c r="AL161" s="1728"/>
      <c r="AM161" s="1732"/>
      <c r="AN161" s="1210"/>
      <c r="AO161" s="1210"/>
      <c r="AP161" s="1210"/>
      <c r="AQ161" s="1210"/>
      <c r="AR161" s="1210"/>
      <c r="AS161" s="1210"/>
      <c r="AT161" s="1210"/>
      <c r="AU161" s="1210"/>
      <c r="AV161" s="1210"/>
      <c r="AW161" s="1210"/>
      <c r="AX161" s="1210"/>
      <c r="AY161" s="1210"/>
      <c r="AZ161" s="1210"/>
      <c r="BA161" s="1210"/>
      <c r="BB161" s="1210"/>
      <c r="BC161" s="1210"/>
      <c r="BD161" s="1210"/>
      <c r="BE161" s="1757"/>
      <c r="BF161" s="1162"/>
      <c r="BG161" s="1725"/>
      <c r="BH161" s="1725"/>
      <c r="BI161" s="1725"/>
      <c r="BJ161" s="1725"/>
      <c r="BK161" s="1155"/>
    </row>
    <row r="162" spans="1:63" s="1209" customFormat="1" x14ac:dyDescent="0.25">
      <c r="A162" s="1215"/>
      <c r="B162" s="1170"/>
      <c r="C162" s="1045" t="s">
        <v>167</v>
      </c>
      <c r="D162" s="1080" t="s">
        <v>963</v>
      </c>
      <c r="E162" s="1080"/>
      <c r="F162" s="1046">
        <v>45</v>
      </c>
      <c r="G162" s="1769"/>
      <c r="H162" s="1210" t="s">
        <v>2076</v>
      </c>
      <c r="I162" s="1210" t="s">
        <v>82</v>
      </c>
      <c r="J162" s="1210"/>
      <c r="K162" s="1210"/>
      <c r="L162" s="1218">
        <v>20</v>
      </c>
      <c r="M162" s="1219">
        <v>25</v>
      </c>
      <c r="N162" s="1218"/>
      <c r="O162" s="1210"/>
      <c r="P162" s="1210"/>
      <c r="Q162" s="1210"/>
      <c r="R162" s="1210"/>
      <c r="S162" s="1210"/>
      <c r="T162" s="1210"/>
      <c r="U162" s="1210"/>
      <c r="V162" s="1210"/>
      <c r="W162" s="1210"/>
      <c r="X162" s="1210"/>
      <c r="Y162" s="1210"/>
      <c r="Z162" s="1210"/>
      <c r="AA162" s="1210"/>
      <c r="AB162" s="1210"/>
      <c r="AC162" s="1210"/>
      <c r="AD162" s="1210"/>
      <c r="AE162" s="1210"/>
      <c r="AF162" s="1210"/>
      <c r="AG162" s="1210"/>
      <c r="AH162" s="1210"/>
      <c r="AI162" s="1730"/>
      <c r="AJ162" s="1705"/>
      <c r="AK162" s="1728"/>
      <c r="AL162" s="1728"/>
      <c r="AM162" s="1732"/>
      <c r="AN162" s="1210"/>
      <c r="AO162" s="1210"/>
      <c r="AP162" s="1210"/>
      <c r="AQ162" s="1210"/>
      <c r="AR162" s="1210"/>
      <c r="AS162" s="1210"/>
      <c r="AT162" s="1210"/>
      <c r="AU162" s="1210"/>
      <c r="AV162" s="1210"/>
      <c r="AW162" s="1210"/>
      <c r="AX162" s="1210"/>
      <c r="AY162" s="1210"/>
      <c r="AZ162" s="1210"/>
      <c r="BA162" s="1210"/>
      <c r="BB162" s="1210"/>
      <c r="BC162" s="1210"/>
      <c r="BD162" s="1210"/>
      <c r="BE162" s="1757"/>
      <c r="BF162" s="1162"/>
      <c r="BG162" s="1725"/>
      <c r="BH162" s="1725"/>
      <c r="BI162" s="1725"/>
      <c r="BJ162" s="1725"/>
      <c r="BK162" s="1155"/>
    </row>
    <row r="163" spans="1:63" s="1209" customFormat="1" x14ac:dyDescent="0.25">
      <c r="A163" s="1215"/>
      <c r="B163" s="1170"/>
      <c r="C163" s="1045" t="s">
        <v>161</v>
      </c>
      <c r="D163" s="1080" t="s">
        <v>964</v>
      </c>
      <c r="E163" s="1080"/>
      <c r="F163" s="1046">
        <v>45</v>
      </c>
      <c r="G163" s="1769"/>
      <c r="H163" s="1210" t="s">
        <v>2076</v>
      </c>
      <c r="I163" s="1210" t="s">
        <v>82</v>
      </c>
      <c r="J163" s="1210"/>
      <c r="K163" s="1210"/>
      <c r="L163" s="1218"/>
      <c r="M163" s="1219"/>
      <c r="N163" s="1218">
        <v>10</v>
      </c>
      <c r="O163" s="1210">
        <v>25</v>
      </c>
      <c r="P163" s="1210"/>
      <c r="Q163" s="1210"/>
      <c r="R163" s="1210"/>
      <c r="S163" s="1210"/>
      <c r="T163" s="1210"/>
      <c r="U163" s="1210"/>
      <c r="V163" s="1210"/>
      <c r="W163" s="1210"/>
      <c r="X163" s="1210"/>
      <c r="Y163" s="1210"/>
      <c r="Z163" s="1210"/>
      <c r="AA163" s="1210"/>
      <c r="AB163" s="1210"/>
      <c r="AC163" s="1210"/>
      <c r="AD163" s="1210"/>
      <c r="AE163" s="1210"/>
      <c r="AF163" s="1210"/>
      <c r="AG163" s="1210"/>
      <c r="AH163" s="1210"/>
      <c r="AI163" s="1730"/>
      <c r="AJ163" s="1705"/>
      <c r="AK163" s="1728"/>
      <c r="AL163" s="1728"/>
      <c r="AM163" s="1732"/>
      <c r="AN163" s="1210"/>
      <c r="AO163" s="1210"/>
      <c r="AP163" s="1210"/>
      <c r="AQ163" s="1210"/>
      <c r="AR163" s="1210"/>
      <c r="AS163" s="1210"/>
      <c r="AT163" s="1210"/>
      <c r="AU163" s="1210"/>
      <c r="AV163" s="1210"/>
      <c r="AW163" s="1210"/>
      <c r="AX163" s="1210"/>
      <c r="AY163" s="1210"/>
      <c r="AZ163" s="1210"/>
      <c r="BA163" s="1210"/>
      <c r="BB163" s="1210"/>
      <c r="BC163" s="1210"/>
      <c r="BD163" s="1210"/>
      <c r="BE163" s="1757"/>
      <c r="BF163" s="1162"/>
      <c r="BG163" s="1725"/>
      <c r="BH163" s="1725"/>
      <c r="BI163" s="1725"/>
      <c r="BJ163" s="1725"/>
      <c r="BK163" s="1155"/>
    </row>
    <row r="164" spans="1:63" s="1209" customFormat="1" x14ac:dyDescent="0.25">
      <c r="A164" s="1215"/>
      <c r="B164" s="1170"/>
      <c r="C164" s="1045" t="s">
        <v>162</v>
      </c>
      <c r="D164" s="1080" t="s">
        <v>965</v>
      </c>
      <c r="E164" s="1080"/>
      <c r="F164" s="1046">
        <v>30</v>
      </c>
      <c r="G164" s="1769"/>
      <c r="H164" s="1210" t="s">
        <v>2076</v>
      </c>
      <c r="I164" s="1210" t="s">
        <v>82</v>
      </c>
      <c r="J164" s="1210"/>
      <c r="K164" s="1210"/>
      <c r="L164" s="1218"/>
      <c r="M164" s="1219"/>
      <c r="N164" s="1218"/>
      <c r="O164" s="1210"/>
      <c r="P164" s="1210">
        <v>30</v>
      </c>
      <c r="Q164" s="1210"/>
      <c r="R164" s="1210"/>
      <c r="S164" s="1210"/>
      <c r="T164" s="1210"/>
      <c r="U164" s="1210"/>
      <c r="V164" s="1210"/>
      <c r="W164" s="1210"/>
      <c r="X164" s="1210"/>
      <c r="Y164" s="1210"/>
      <c r="Z164" s="1210"/>
      <c r="AA164" s="1210"/>
      <c r="AB164" s="1210"/>
      <c r="AC164" s="1210"/>
      <c r="AD164" s="1210"/>
      <c r="AE164" s="1210"/>
      <c r="AF164" s="1210"/>
      <c r="AG164" s="1210"/>
      <c r="AH164" s="1210"/>
      <c r="AI164" s="1730"/>
      <c r="AJ164" s="1705"/>
      <c r="AK164" s="1728"/>
      <c r="AL164" s="1728"/>
      <c r="AM164" s="1732"/>
      <c r="AN164" s="1210"/>
      <c r="AO164" s="1210"/>
      <c r="AP164" s="1210"/>
      <c r="AQ164" s="1210"/>
      <c r="AR164" s="1210"/>
      <c r="AS164" s="1210"/>
      <c r="AT164" s="1210"/>
      <c r="AU164" s="1210"/>
      <c r="AV164" s="1210"/>
      <c r="AW164" s="1210"/>
      <c r="AX164" s="1210"/>
      <c r="AY164" s="1210"/>
      <c r="AZ164" s="1210"/>
      <c r="BA164" s="1210"/>
      <c r="BB164" s="1210"/>
      <c r="BC164" s="1210"/>
      <c r="BD164" s="1210"/>
      <c r="BE164" s="1757"/>
      <c r="BF164" s="1162"/>
      <c r="BG164" s="1725"/>
      <c r="BH164" s="1725"/>
      <c r="BI164" s="1725"/>
      <c r="BJ164" s="1725"/>
      <c r="BK164" s="1155"/>
    </row>
    <row r="165" spans="1:63" s="1209" customFormat="1" x14ac:dyDescent="0.25">
      <c r="A165" s="1215">
        <v>21</v>
      </c>
      <c r="B165" s="1170"/>
      <c r="C165" s="1045" t="s">
        <v>119</v>
      </c>
      <c r="D165" s="1080" t="s">
        <v>966</v>
      </c>
      <c r="E165" s="1080"/>
      <c r="F165" s="1046">
        <v>30</v>
      </c>
      <c r="G165" s="1769"/>
      <c r="H165" s="1210" t="s">
        <v>2076</v>
      </c>
      <c r="I165" s="1210" t="s">
        <v>82</v>
      </c>
      <c r="J165" s="1210"/>
      <c r="K165" s="1210"/>
      <c r="L165" s="1218"/>
      <c r="M165" s="1219"/>
      <c r="N165" s="1218"/>
      <c r="O165" s="1210"/>
      <c r="P165" s="1210"/>
      <c r="Q165" s="1210">
        <v>30</v>
      </c>
      <c r="R165" s="1210"/>
      <c r="S165" s="1210"/>
      <c r="T165" s="1210"/>
      <c r="U165" s="1210"/>
      <c r="V165" s="1210"/>
      <c r="W165" s="1210"/>
      <c r="X165" s="1210"/>
      <c r="Y165" s="1210"/>
      <c r="Z165" s="1210"/>
      <c r="AA165" s="1210"/>
      <c r="AB165" s="1210"/>
      <c r="AC165" s="1210"/>
      <c r="AD165" s="1210"/>
      <c r="AE165" s="1210"/>
      <c r="AF165" s="1210"/>
      <c r="AG165" s="1210"/>
      <c r="AH165" s="1210"/>
      <c r="AI165" s="1730"/>
      <c r="AJ165" s="1705"/>
      <c r="AK165" s="1728"/>
      <c r="AL165" s="1728"/>
      <c r="AM165" s="1732"/>
      <c r="AN165" s="1210"/>
      <c r="AO165" s="1210"/>
      <c r="AP165" s="1210"/>
      <c r="AQ165" s="1210"/>
      <c r="AR165" s="1210"/>
      <c r="AS165" s="1210"/>
      <c r="AT165" s="1210"/>
      <c r="AU165" s="1210"/>
      <c r="AV165" s="1210"/>
      <c r="AW165" s="1210"/>
      <c r="AX165" s="1210"/>
      <c r="AY165" s="1210"/>
      <c r="AZ165" s="1210"/>
      <c r="BA165" s="1210"/>
      <c r="BB165" s="1210"/>
      <c r="BC165" s="1210"/>
      <c r="BD165" s="1210"/>
      <c r="BE165" s="1757"/>
      <c r="BF165" s="1162"/>
      <c r="BG165" s="1725"/>
      <c r="BH165" s="1725"/>
      <c r="BI165" s="1725"/>
      <c r="BJ165" s="1725"/>
      <c r="BK165" s="1155"/>
    </row>
    <row r="166" spans="1:63" s="1209" customFormat="1" x14ac:dyDescent="0.25">
      <c r="A166" s="1215"/>
      <c r="B166" s="1170"/>
      <c r="C166" s="1056" t="s">
        <v>91</v>
      </c>
      <c r="D166" s="1103" t="s">
        <v>2082</v>
      </c>
      <c r="E166" s="1103"/>
      <c r="F166" s="1057">
        <v>60</v>
      </c>
      <c r="G166" s="1783"/>
      <c r="H166" s="1210" t="s">
        <v>2076</v>
      </c>
      <c r="I166" s="1210" t="s">
        <v>82</v>
      </c>
      <c r="J166" s="1210"/>
      <c r="K166" s="1210"/>
      <c r="L166" s="1218"/>
      <c r="M166" s="1219"/>
      <c r="N166" s="1218"/>
      <c r="O166" s="1210"/>
      <c r="P166" s="1210"/>
      <c r="Q166" s="1210"/>
      <c r="R166" s="1210">
        <v>20</v>
      </c>
      <c r="S166" s="1210">
        <v>20</v>
      </c>
      <c r="T166" s="1210">
        <v>20</v>
      </c>
      <c r="U166" s="1210"/>
      <c r="V166" s="1210"/>
      <c r="W166" s="1210"/>
      <c r="X166" s="1210"/>
      <c r="Y166" s="1210"/>
      <c r="Z166" s="1210"/>
      <c r="AA166" s="1210"/>
      <c r="AB166" s="1210"/>
      <c r="AC166" s="1210"/>
      <c r="AD166" s="1210"/>
      <c r="AE166" s="1210"/>
      <c r="AF166" s="1210"/>
      <c r="AG166" s="1210"/>
      <c r="AH166" s="1210"/>
      <c r="AI166" s="1730"/>
      <c r="AJ166" s="1705"/>
      <c r="AK166" s="1728"/>
      <c r="AL166" s="1728"/>
      <c r="AM166" s="1732"/>
      <c r="AN166" s="1210"/>
      <c r="AO166" s="1210"/>
      <c r="AP166" s="1210"/>
      <c r="AQ166" s="1210"/>
      <c r="AR166" s="1210"/>
      <c r="AS166" s="1210"/>
      <c r="AT166" s="1210"/>
      <c r="AU166" s="1210"/>
      <c r="AV166" s="1210"/>
      <c r="AW166" s="1210"/>
      <c r="AX166" s="1210"/>
      <c r="AY166" s="1210"/>
      <c r="AZ166" s="1210"/>
      <c r="BA166" s="1210"/>
      <c r="BB166" s="1210"/>
      <c r="BC166" s="1210"/>
      <c r="BD166" s="1210"/>
      <c r="BE166" s="1757"/>
      <c r="BF166" s="1162"/>
      <c r="BG166" s="1725"/>
      <c r="BH166" s="1725"/>
      <c r="BI166" s="1725"/>
      <c r="BJ166" s="1725"/>
      <c r="BK166" s="1155"/>
    </row>
    <row r="167" spans="1:63" s="1209" customFormat="1" x14ac:dyDescent="0.25">
      <c r="A167" s="1215"/>
      <c r="B167" s="1170"/>
      <c r="C167" s="1097" t="s">
        <v>170</v>
      </c>
      <c r="D167" s="1098" t="s">
        <v>967</v>
      </c>
      <c r="E167" s="1098"/>
      <c r="F167" s="1119">
        <v>120</v>
      </c>
      <c r="G167" s="1767"/>
      <c r="H167" s="1210" t="s">
        <v>2030</v>
      </c>
      <c r="I167" s="1210" t="s">
        <v>87</v>
      </c>
      <c r="J167" s="1210"/>
      <c r="K167" s="1210"/>
      <c r="L167" s="1218"/>
      <c r="M167" s="1219"/>
      <c r="N167" s="1218"/>
      <c r="O167" s="1210"/>
      <c r="P167" s="1210"/>
      <c r="Q167" s="1210"/>
      <c r="R167" s="1210"/>
      <c r="S167" s="1210"/>
      <c r="T167" s="1210"/>
      <c r="U167" s="1210">
        <v>12</v>
      </c>
      <c r="V167" s="1210">
        <v>12</v>
      </c>
      <c r="W167" s="1210">
        <v>12</v>
      </c>
      <c r="X167" s="1210">
        <v>12</v>
      </c>
      <c r="Y167" s="1210">
        <v>12</v>
      </c>
      <c r="Z167" s="1210">
        <v>12</v>
      </c>
      <c r="AA167" s="1210">
        <v>12</v>
      </c>
      <c r="AB167" s="1210">
        <v>12</v>
      </c>
      <c r="AC167" s="1210">
        <v>12</v>
      </c>
      <c r="AD167" s="1210">
        <v>12</v>
      </c>
      <c r="AE167" s="1210"/>
      <c r="AF167" s="1210"/>
      <c r="AG167" s="1210"/>
      <c r="AH167" s="1210"/>
      <c r="AI167" s="1730"/>
      <c r="AJ167" s="1705"/>
      <c r="AK167" s="1728"/>
      <c r="AL167" s="1728"/>
      <c r="AM167" s="1732"/>
      <c r="AN167" s="1210"/>
      <c r="AO167" s="1210"/>
      <c r="AP167" s="1210"/>
      <c r="AQ167" s="1210"/>
      <c r="AR167" s="1210"/>
      <c r="AS167" s="1210"/>
      <c r="AT167" s="1210"/>
      <c r="AU167" s="1210"/>
      <c r="AV167" s="1210"/>
      <c r="AW167" s="1210"/>
      <c r="AX167" s="1210"/>
      <c r="AY167" s="1210"/>
      <c r="AZ167" s="1210"/>
      <c r="BA167" s="1210"/>
      <c r="BB167" s="1210"/>
      <c r="BC167" s="1210"/>
      <c r="BD167" s="1210"/>
      <c r="BE167" s="1757"/>
      <c r="BF167" s="1162"/>
      <c r="BG167" s="1725"/>
      <c r="BH167" s="1725"/>
      <c r="BI167" s="1725"/>
      <c r="BJ167" s="1725"/>
      <c r="BK167" s="1155"/>
    </row>
    <row r="168" spans="1:63" s="1209" customFormat="1" x14ac:dyDescent="0.25">
      <c r="A168" s="1215"/>
      <c r="B168" s="1170"/>
      <c r="C168" s="1097" t="s">
        <v>171</v>
      </c>
      <c r="D168" s="1098" t="s">
        <v>940</v>
      </c>
      <c r="E168" s="1098"/>
      <c r="F168" s="1119">
        <v>150</v>
      </c>
      <c r="G168" s="1767"/>
      <c r="H168" s="1210" t="s">
        <v>2028</v>
      </c>
      <c r="I168" s="1210" t="s">
        <v>35</v>
      </c>
      <c r="J168" s="1210"/>
      <c r="K168" s="1210"/>
      <c r="L168" s="1218"/>
      <c r="M168" s="1219"/>
      <c r="N168" s="1218"/>
      <c r="O168" s="1210"/>
      <c r="P168" s="1210"/>
      <c r="Q168" s="1210"/>
      <c r="R168" s="1210"/>
      <c r="S168" s="1210"/>
      <c r="T168" s="1210"/>
      <c r="U168" s="1210"/>
      <c r="V168" s="1210"/>
      <c r="W168" s="1210"/>
      <c r="X168" s="1210"/>
      <c r="Y168" s="1210"/>
      <c r="Z168" s="1210"/>
      <c r="AA168" s="1210"/>
      <c r="AB168" s="1210"/>
      <c r="AC168" s="1210"/>
      <c r="AD168" s="1210"/>
      <c r="AE168" s="1210">
        <v>20</v>
      </c>
      <c r="AF168" s="1210">
        <v>20</v>
      </c>
      <c r="AG168" s="1210">
        <v>20</v>
      </c>
      <c r="AH168" s="1210">
        <v>20</v>
      </c>
      <c r="AI168" s="1730">
        <v>20</v>
      </c>
      <c r="AJ168" s="1705"/>
      <c r="AK168" s="1728"/>
      <c r="AL168" s="1728"/>
      <c r="AM168" s="1732">
        <v>20</v>
      </c>
      <c r="AN168" s="1210">
        <v>20</v>
      </c>
      <c r="AO168" s="1210">
        <v>10</v>
      </c>
      <c r="AP168" s="1210"/>
      <c r="AQ168" s="1210"/>
      <c r="AR168" s="1210"/>
      <c r="AS168" s="1210"/>
      <c r="AT168" s="1210"/>
      <c r="AU168" s="1210"/>
      <c r="AV168" s="1210"/>
      <c r="AW168" s="1210"/>
      <c r="AX168" s="1210"/>
      <c r="AY168" s="1210"/>
      <c r="AZ168" s="1210"/>
      <c r="BA168" s="1210"/>
      <c r="BB168" s="1210"/>
      <c r="BC168" s="1210"/>
      <c r="BD168" s="1210"/>
      <c r="BE168" s="1757"/>
      <c r="BF168" s="1162"/>
      <c r="BG168" s="1725"/>
      <c r="BH168" s="1725"/>
      <c r="BI168" s="1725"/>
      <c r="BJ168" s="1725"/>
      <c r="BK168" s="1155"/>
    </row>
    <row r="169" spans="1:63" s="1209" customFormat="1" x14ac:dyDescent="0.25">
      <c r="A169" s="1215"/>
      <c r="B169" s="1170"/>
      <c r="C169" s="1097" t="s">
        <v>172</v>
      </c>
      <c r="D169" s="1098" t="s">
        <v>934</v>
      </c>
      <c r="E169" s="1098"/>
      <c r="F169" s="1119">
        <v>60</v>
      </c>
      <c r="G169" s="1767"/>
      <c r="H169" s="1210" t="s">
        <v>2056</v>
      </c>
      <c r="I169" s="1210"/>
      <c r="J169" s="1210"/>
      <c r="K169" s="1210"/>
      <c r="L169" s="1218"/>
      <c r="M169" s="1219"/>
      <c r="N169" s="1218"/>
      <c r="O169" s="1210"/>
      <c r="P169" s="1210"/>
      <c r="Q169" s="1210"/>
      <c r="R169" s="1210"/>
      <c r="S169" s="1210"/>
      <c r="T169" s="1210"/>
      <c r="U169" s="1210"/>
      <c r="V169" s="1210"/>
      <c r="W169" s="1210"/>
      <c r="X169" s="1210"/>
      <c r="Y169" s="1210"/>
      <c r="Z169" s="1210"/>
      <c r="AA169" s="1210"/>
      <c r="AB169" s="1210"/>
      <c r="AC169" s="1210"/>
      <c r="AD169" s="1210"/>
      <c r="AE169" s="1210"/>
      <c r="AF169" s="1210"/>
      <c r="AG169" s="1210"/>
      <c r="AH169" s="1210"/>
      <c r="AI169" s="1730"/>
      <c r="AJ169" s="1705"/>
      <c r="AK169" s="1728"/>
      <c r="AL169" s="1728"/>
      <c r="AM169" s="1732"/>
      <c r="AN169" s="1210"/>
      <c r="AO169" s="1210"/>
      <c r="AP169" s="1210"/>
      <c r="AQ169" s="1210"/>
      <c r="AR169" s="1210"/>
      <c r="AS169" s="1210"/>
      <c r="AT169" s="1210"/>
      <c r="AU169" s="1210"/>
      <c r="AV169" s="1210"/>
      <c r="AW169" s="1210"/>
      <c r="AX169" s="1210"/>
      <c r="AY169" s="1210"/>
      <c r="AZ169" s="1210"/>
      <c r="BA169" s="1210"/>
      <c r="BB169" s="1210"/>
      <c r="BC169" s="1210"/>
      <c r="BD169" s="1210"/>
      <c r="BE169" s="1757"/>
      <c r="BF169" s="1162"/>
      <c r="BG169" s="1725"/>
      <c r="BH169" s="1725"/>
      <c r="BI169" s="1725"/>
      <c r="BJ169" s="1725"/>
      <c r="BK169" s="1155"/>
    </row>
    <row r="170" spans="1:63" s="1209" customFormat="1" x14ac:dyDescent="0.25">
      <c r="A170" s="1215"/>
      <c r="B170" s="1170"/>
      <c r="C170" s="1097" t="s">
        <v>293</v>
      </c>
      <c r="D170" s="1098" t="s">
        <v>932</v>
      </c>
      <c r="E170" s="1098"/>
      <c r="F170" s="1097">
        <v>60</v>
      </c>
      <c r="G170" s="1777"/>
      <c r="H170" s="1210" t="s">
        <v>2110</v>
      </c>
      <c r="I170" s="1210" t="s">
        <v>105</v>
      </c>
      <c r="J170" s="1210"/>
      <c r="K170" s="1210"/>
      <c r="L170" s="1218"/>
      <c r="M170" s="1219"/>
      <c r="N170" s="1218"/>
      <c r="O170" s="1220"/>
      <c r="P170" s="1210"/>
      <c r="Q170" s="1210"/>
      <c r="R170" s="1210"/>
      <c r="S170" s="1210"/>
      <c r="T170" s="1210"/>
      <c r="U170" s="1210"/>
      <c r="V170" s="1210"/>
      <c r="W170" s="1210"/>
      <c r="X170" s="1210"/>
      <c r="Y170" s="1210"/>
      <c r="Z170" s="1210"/>
      <c r="AA170" s="1210"/>
      <c r="AB170" s="1210"/>
      <c r="AC170" s="1210"/>
      <c r="AD170" s="1210"/>
      <c r="AE170" s="1210"/>
      <c r="AF170" s="1210"/>
      <c r="AG170" s="1210"/>
      <c r="AH170" s="1210"/>
      <c r="AI170" s="1730"/>
      <c r="AJ170" s="1705"/>
      <c r="AK170" s="1728"/>
      <c r="AL170" s="1728"/>
      <c r="AM170" s="1732"/>
      <c r="AN170" s="1210"/>
      <c r="AO170" s="1210"/>
      <c r="AP170" s="1210">
        <v>20</v>
      </c>
      <c r="AQ170" s="1210">
        <v>20</v>
      </c>
      <c r="AR170" s="1210">
        <v>20</v>
      </c>
      <c r="AS170" s="1210"/>
      <c r="AT170" s="1210"/>
      <c r="AU170" s="1210"/>
      <c r="AV170" s="1210"/>
      <c r="AW170" s="1210"/>
      <c r="AX170" s="1210"/>
      <c r="AY170" s="1210"/>
      <c r="AZ170" s="1210"/>
      <c r="BA170" s="1210"/>
      <c r="BB170" s="1210"/>
      <c r="BC170" s="1210"/>
      <c r="BD170" s="1210"/>
      <c r="BE170" s="1757"/>
      <c r="BF170" s="1162"/>
      <c r="BG170" s="1725"/>
      <c r="BH170" s="1725"/>
      <c r="BI170" s="1725"/>
      <c r="BJ170" s="1725"/>
      <c r="BK170" s="1155"/>
    </row>
    <row r="171" spans="1:63" s="1209" customFormat="1" x14ac:dyDescent="0.25">
      <c r="A171" s="1215"/>
      <c r="B171" s="1170"/>
      <c r="C171" s="1099" t="s">
        <v>133</v>
      </c>
      <c r="D171" s="1100" t="s">
        <v>925</v>
      </c>
      <c r="E171" s="1100"/>
      <c r="F171" s="1099">
        <v>120</v>
      </c>
      <c r="G171" s="1778"/>
      <c r="H171" s="1210" t="s">
        <v>2092</v>
      </c>
      <c r="I171" s="1210" t="s">
        <v>77</v>
      </c>
      <c r="J171" s="1210"/>
      <c r="K171" s="1210"/>
      <c r="L171" s="1221"/>
      <c r="M171" s="1222"/>
      <c r="N171" s="1221"/>
      <c r="O171" s="1210"/>
      <c r="P171" s="1210"/>
      <c r="Q171" s="1210"/>
      <c r="R171" s="1210"/>
      <c r="S171" s="1210"/>
      <c r="T171" s="1210"/>
      <c r="U171" s="1210"/>
      <c r="V171" s="1210"/>
      <c r="W171" s="1210"/>
      <c r="X171" s="1210"/>
      <c r="Y171" s="1210"/>
      <c r="Z171" s="1210"/>
      <c r="AA171" s="1210"/>
      <c r="AB171" s="1210"/>
      <c r="AC171" s="1210"/>
      <c r="AD171" s="1210"/>
      <c r="AE171" s="1210"/>
      <c r="AF171" s="1210"/>
      <c r="AG171" s="1210"/>
      <c r="AH171" s="1210"/>
      <c r="AI171" s="1730"/>
      <c r="AJ171" s="1705"/>
      <c r="AK171" s="1728"/>
      <c r="AL171" s="1728"/>
      <c r="AM171" s="1732"/>
      <c r="AN171" s="1210"/>
      <c r="AO171" s="1210"/>
      <c r="AP171" s="1210"/>
      <c r="AQ171" s="1210"/>
      <c r="AR171" s="1210"/>
      <c r="AS171" s="1210">
        <v>12</v>
      </c>
      <c r="AT171" s="1210">
        <v>12</v>
      </c>
      <c r="AU171" s="1210">
        <v>12</v>
      </c>
      <c r="AV171" s="1210">
        <v>12</v>
      </c>
      <c r="AW171" s="1210">
        <v>12</v>
      </c>
      <c r="AX171" s="1210">
        <v>12</v>
      </c>
      <c r="AY171" s="1210">
        <v>12</v>
      </c>
      <c r="AZ171" s="1210">
        <v>12</v>
      </c>
      <c r="BA171" s="1210">
        <v>12</v>
      </c>
      <c r="BB171" s="1210">
        <v>12</v>
      </c>
      <c r="BC171" s="1210"/>
      <c r="BD171" s="1210"/>
      <c r="BE171" s="1757"/>
      <c r="BF171" s="1162"/>
      <c r="BG171" s="1725"/>
      <c r="BH171" s="1725"/>
      <c r="BI171" s="1725"/>
      <c r="BJ171" s="1725"/>
      <c r="BK171" s="1155"/>
    </row>
    <row r="172" spans="1:63" s="1156" customFormat="1" x14ac:dyDescent="0.25">
      <c r="A172" s="1150"/>
      <c r="B172" s="1151" t="s">
        <v>2119</v>
      </c>
      <c r="C172" s="1152"/>
      <c r="D172" s="1153"/>
      <c r="E172" s="1764"/>
      <c r="F172" s="1154">
        <f t="shared" ref="F172:AL172" si="23">SUM(F153:F171)</f>
        <v>2070</v>
      </c>
      <c r="G172" s="1154"/>
      <c r="H172" s="1154">
        <f t="shared" si="23"/>
        <v>0</v>
      </c>
      <c r="I172" s="1154">
        <f t="shared" si="23"/>
        <v>0</v>
      </c>
      <c r="J172" s="1154">
        <f t="shared" si="23"/>
        <v>600</v>
      </c>
      <c r="K172" s="1154">
        <f t="shared" si="23"/>
        <v>50</v>
      </c>
      <c r="L172" s="1154">
        <f t="shared" si="23"/>
        <v>45</v>
      </c>
      <c r="M172" s="1154">
        <f t="shared" si="23"/>
        <v>40</v>
      </c>
      <c r="N172" s="1154">
        <f t="shared" si="23"/>
        <v>25</v>
      </c>
      <c r="O172" s="1154">
        <f t="shared" si="23"/>
        <v>40</v>
      </c>
      <c r="P172" s="1154">
        <f t="shared" si="23"/>
        <v>60</v>
      </c>
      <c r="Q172" s="1154">
        <f t="shared" si="23"/>
        <v>60</v>
      </c>
      <c r="R172" s="1154">
        <f t="shared" si="23"/>
        <v>32</v>
      </c>
      <c r="S172" s="1154">
        <f t="shared" si="23"/>
        <v>32</v>
      </c>
      <c r="T172" s="1154">
        <f t="shared" si="23"/>
        <v>32</v>
      </c>
      <c r="U172" s="1154">
        <f t="shared" si="23"/>
        <v>24</v>
      </c>
      <c r="V172" s="1154">
        <f t="shared" si="23"/>
        <v>24</v>
      </c>
      <c r="W172" s="1154">
        <f t="shared" si="23"/>
        <v>24</v>
      </c>
      <c r="X172" s="1154">
        <f t="shared" si="23"/>
        <v>24</v>
      </c>
      <c r="Y172" s="1154">
        <f t="shared" si="23"/>
        <v>24</v>
      </c>
      <c r="Z172" s="1154">
        <f t="shared" si="23"/>
        <v>24</v>
      </c>
      <c r="AA172" s="1154">
        <f t="shared" si="23"/>
        <v>24</v>
      </c>
      <c r="AB172" s="1154">
        <f t="shared" si="23"/>
        <v>24</v>
      </c>
      <c r="AC172" s="1154">
        <f t="shared" si="23"/>
        <v>24</v>
      </c>
      <c r="AD172" s="1154">
        <f t="shared" si="23"/>
        <v>24</v>
      </c>
      <c r="AE172" s="1154">
        <f t="shared" si="23"/>
        <v>32</v>
      </c>
      <c r="AF172" s="1154">
        <f t="shared" si="23"/>
        <v>32</v>
      </c>
      <c r="AG172" s="1154">
        <f t="shared" si="23"/>
        <v>32</v>
      </c>
      <c r="AH172" s="1154">
        <f t="shared" si="23"/>
        <v>32</v>
      </c>
      <c r="AI172" s="1731">
        <f t="shared" si="23"/>
        <v>32</v>
      </c>
      <c r="AJ172" s="1705"/>
      <c r="AK172" s="1729">
        <f t="shared" si="23"/>
        <v>0</v>
      </c>
      <c r="AL172" s="1729">
        <f t="shared" si="23"/>
        <v>0</v>
      </c>
      <c r="AM172" s="1733">
        <f>SUM(AM153:AM171)</f>
        <v>32</v>
      </c>
      <c r="AN172" s="1154"/>
      <c r="AO172" s="1154"/>
      <c r="AP172" s="1154"/>
      <c r="AQ172" s="1154"/>
      <c r="AR172" s="1154"/>
      <c r="AS172" s="1154"/>
      <c r="AT172" s="1154"/>
      <c r="AU172" s="1154"/>
      <c r="AV172" s="1154"/>
      <c r="AW172" s="1154"/>
      <c r="AX172" s="1154"/>
      <c r="AY172" s="1154"/>
      <c r="AZ172" s="1154"/>
      <c r="BA172" s="1154"/>
      <c r="BB172" s="1154"/>
      <c r="BC172" s="1154"/>
      <c r="BD172" s="1154"/>
      <c r="BE172" s="1758"/>
      <c r="BF172" s="1162"/>
      <c r="BG172" s="1725"/>
      <c r="BH172" s="1725"/>
      <c r="BI172" s="1725"/>
      <c r="BJ172" s="1725"/>
      <c r="BK172" s="1155">
        <f>SUM(J172:BJ172)</f>
        <v>1448</v>
      </c>
    </row>
    <row r="173" spans="1:63" s="1209" customFormat="1" x14ac:dyDescent="0.25">
      <c r="A173" s="1215"/>
      <c r="B173" s="1170" t="s">
        <v>2125</v>
      </c>
      <c r="C173" s="1045" t="s">
        <v>153</v>
      </c>
      <c r="D173" s="1080" t="s">
        <v>148</v>
      </c>
      <c r="E173" s="1080"/>
      <c r="F173" s="1046">
        <v>30</v>
      </c>
      <c r="G173" s="1769"/>
      <c r="H173" s="1210"/>
      <c r="I173" s="1210" t="s">
        <v>635</v>
      </c>
      <c r="J173" s="1210"/>
      <c r="K173" s="1210"/>
      <c r="L173" s="1218"/>
      <c r="M173" s="1219"/>
      <c r="N173" s="1218"/>
      <c r="O173" s="1210"/>
      <c r="P173" s="1210"/>
      <c r="Q173" s="1210"/>
      <c r="R173" s="1210"/>
      <c r="S173" s="1210"/>
      <c r="T173" s="1210"/>
      <c r="U173" s="1210"/>
      <c r="V173" s="1210"/>
      <c r="W173" s="1210"/>
      <c r="X173" s="1210"/>
      <c r="Y173" s="1210"/>
      <c r="Z173" s="1210"/>
      <c r="AA173" s="1210"/>
      <c r="AB173" s="1210"/>
      <c r="AC173" s="1210"/>
      <c r="AD173" s="1210"/>
      <c r="AE173" s="1210"/>
      <c r="AF173" s="1210"/>
      <c r="AG173" s="1210"/>
      <c r="AH173" s="1210"/>
      <c r="AI173" s="1730"/>
      <c r="AJ173" s="1705"/>
      <c r="AK173" s="1728"/>
      <c r="AL173" s="1728"/>
      <c r="AM173" s="1732"/>
      <c r="AN173" s="1210"/>
      <c r="AO173" s="1210"/>
      <c r="AP173" s="1210"/>
      <c r="AQ173" s="1210"/>
      <c r="AR173" s="1210"/>
      <c r="AS173" s="1210"/>
      <c r="AT173" s="1210"/>
      <c r="AU173" s="1210"/>
      <c r="AV173" s="1210"/>
      <c r="AW173" s="1210"/>
      <c r="AX173" s="1210"/>
      <c r="AY173" s="1210"/>
      <c r="AZ173" s="1210"/>
      <c r="BA173" s="1210"/>
      <c r="BB173" s="1210"/>
      <c r="BC173" s="1210"/>
      <c r="BD173" s="1210"/>
      <c r="BE173" s="1757"/>
      <c r="BF173" s="1162"/>
      <c r="BG173" s="1725"/>
      <c r="BH173" s="1725"/>
      <c r="BI173" s="1725"/>
      <c r="BJ173" s="1725"/>
      <c r="BK173" s="1155"/>
    </row>
    <row r="174" spans="1:63" s="1209" customFormat="1" x14ac:dyDescent="0.25">
      <c r="A174" s="1215"/>
      <c r="B174" s="1170"/>
      <c r="C174" s="1045" t="s">
        <v>154</v>
      </c>
      <c r="D174" s="1080" t="s">
        <v>136</v>
      </c>
      <c r="E174" s="1080"/>
      <c r="F174" s="1046">
        <v>15</v>
      </c>
      <c r="G174" s="1769"/>
      <c r="H174" s="1210"/>
      <c r="I174" s="1210" t="s">
        <v>635</v>
      </c>
      <c r="J174" s="1210"/>
      <c r="K174" s="1210"/>
      <c r="L174" s="1218"/>
      <c r="M174" s="1219"/>
      <c r="N174" s="1218"/>
      <c r="O174" s="1210"/>
      <c r="P174" s="1210"/>
      <c r="Q174" s="1210"/>
      <c r="R174" s="1210"/>
      <c r="S174" s="1210"/>
      <c r="T174" s="1210"/>
      <c r="U174" s="1210"/>
      <c r="V174" s="1210"/>
      <c r="W174" s="1210"/>
      <c r="X174" s="1210"/>
      <c r="Y174" s="1210"/>
      <c r="Z174" s="1210"/>
      <c r="AA174" s="1210"/>
      <c r="AB174" s="1210"/>
      <c r="AC174" s="1210"/>
      <c r="AD174" s="1210"/>
      <c r="AE174" s="1210"/>
      <c r="AF174" s="1210"/>
      <c r="AG174" s="1210"/>
      <c r="AH174" s="1210"/>
      <c r="AI174" s="1730"/>
      <c r="AJ174" s="1705"/>
      <c r="AK174" s="1728"/>
      <c r="AL174" s="1728"/>
      <c r="AM174" s="1732"/>
      <c r="AN174" s="1210"/>
      <c r="AO174" s="1210"/>
      <c r="AP174" s="1210"/>
      <c r="AQ174" s="1210"/>
      <c r="AR174" s="1210"/>
      <c r="AS174" s="1210"/>
      <c r="AT174" s="1210"/>
      <c r="AU174" s="1210"/>
      <c r="AV174" s="1210"/>
      <c r="AW174" s="1210"/>
      <c r="AX174" s="1210"/>
      <c r="AY174" s="1210"/>
      <c r="AZ174" s="1210"/>
      <c r="BA174" s="1210"/>
      <c r="BB174" s="1210"/>
      <c r="BC174" s="1210"/>
      <c r="BD174" s="1210"/>
      <c r="BE174" s="1757"/>
      <c r="BF174" s="1162"/>
      <c r="BG174" s="1725"/>
      <c r="BH174" s="1725"/>
      <c r="BI174" s="1725"/>
      <c r="BJ174" s="1725"/>
      <c r="BK174" s="1155"/>
    </row>
    <row r="175" spans="1:63" s="1209" customFormat="1" x14ac:dyDescent="0.25">
      <c r="A175" s="1215"/>
      <c r="B175" s="1170"/>
      <c r="C175" s="1045" t="s">
        <v>155</v>
      </c>
      <c r="D175" s="1080" t="s">
        <v>149</v>
      </c>
      <c r="E175" s="1080"/>
      <c r="F175" s="1046">
        <v>30</v>
      </c>
      <c r="G175" s="1769"/>
      <c r="H175" s="1210"/>
      <c r="I175" s="1210" t="s">
        <v>635</v>
      </c>
      <c r="J175" s="1210"/>
      <c r="K175" s="1210"/>
      <c r="L175" s="1218"/>
      <c r="M175" s="1219"/>
      <c r="N175" s="1218"/>
      <c r="O175" s="1210"/>
      <c r="P175" s="1210"/>
      <c r="Q175" s="1210"/>
      <c r="R175" s="1210"/>
      <c r="S175" s="1210"/>
      <c r="T175" s="1210"/>
      <c r="U175" s="1210"/>
      <c r="V175" s="1210"/>
      <c r="W175" s="1210"/>
      <c r="X175" s="1210"/>
      <c r="Y175" s="1210"/>
      <c r="Z175" s="1210"/>
      <c r="AA175" s="1210"/>
      <c r="AB175" s="1210"/>
      <c r="AC175" s="1210"/>
      <c r="AD175" s="1210"/>
      <c r="AE175" s="1210"/>
      <c r="AF175" s="1210"/>
      <c r="AG175" s="1210"/>
      <c r="AH175" s="1210"/>
      <c r="AI175" s="1730"/>
      <c r="AJ175" s="1705"/>
      <c r="AK175" s="1728"/>
      <c r="AL175" s="1728"/>
      <c r="AM175" s="1732"/>
      <c r="AN175" s="1210"/>
      <c r="AO175" s="1210"/>
      <c r="AP175" s="1210"/>
      <c r="AQ175" s="1210"/>
      <c r="AR175" s="1210"/>
      <c r="AS175" s="1210"/>
      <c r="AT175" s="1210"/>
      <c r="AU175" s="1210"/>
      <c r="AV175" s="1210"/>
      <c r="AW175" s="1210"/>
      <c r="AX175" s="1210"/>
      <c r="AY175" s="1210"/>
      <c r="AZ175" s="1210"/>
      <c r="BA175" s="1210"/>
      <c r="BB175" s="1210"/>
      <c r="BC175" s="1210"/>
      <c r="BD175" s="1210"/>
      <c r="BE175" s="1757"/>
      <c r="BF175" s="1162"/>
      <c r="BG175" s="1725"/>
      <c r="BH175" s="1725"/>
      <c r="BI175" s="1725"/>
      <c r="BJ175" s="1725"/>
      <c r="BK175" s="1155"/>
    </row>
    <row r="176" spans="1:63" s="1209" customFormat="1" x14ac:dyDescent="0.25">
      <c r="A176" s="1215"/>
      <c r="B176" s="1170"/>
      <c r="C176" s="1045" t="s">
        <v>156</v>
      </c>
      <c r="D176" s="1080" t="s">
        <v>969</v>
      </c>
      <c r="E176" s="1080"/>
      <c r="F176" s="1046">
        <v>45</v>
      </c>
      <c r="G176" s="1769"/>
      <c r="H176" s="1210"/>
      <c r="I176" s="1210" t="s">
        <v>635</v>
      </c>
      <c r="J176" s="1210"/>
      <c r="K176" s="1210"/>
      <c r="L176" s="1218"/>
      <c r="M176" s="1219"/>
      <c r="N176" s="1218"/>
      <c r="O176" s="1210"/>
      <c r="P176" s="1210"/>
      <c r="Q176" s="1210"/>
      <c r="R176" s="1210"/>
      <c r="S176" s="1210"/>
      <c r="T176" s="1210"/>
      <c r="U176" s="1210"/>
      <c r="V176" s="1210"/>
      <c r="W176" s="1210"/>
      <c r="X176" s="1210"/>
      <c r="Y176" s="1210"/>
      <c r="Z176" s="1210"/>
      <c r="AA176" s="1210"/>
      <c r="AB176" s="1210"/>
      <c r="AC176" s="1210"/>
      <c r="AD176" s="1210"/>
      <c r="AE176" s="1210"/>
      <c r="AF176" s="1210"/>
      <c r="AG176" s="1210"/>
      <c r="AH176" s="1210"/>
      <c r="AI176" s="1730"/>
      <c r="AJ176" s="1705"/>
      <c r="AK176" s="1728"/>
      <c r="AL176" s="1728"/>
      <c r="AM176" s="1732"/>
      <c r="AN176" s="1210"/>
      <c r="AO176" s="1210"/>
      <c r="AP176" s="1210"/>
      <c r="AQ176" s="1210"/>
      <c r="AR176" s="1210"/>
      <c r="AS176" s="1210"/>
      <c r="AT176" s="1210"/>
      <c r="AU176" s="1210"/>
      <c r="AV176" s="1210"/>
      <c r="AW176" s="1210"/>
      <c r="AX176" s="1210"/>
      <c r="AY176" s="1210"/>
      <c r="AZ176" s="1210"/>
      <c r="BA176" s="1210"/>
      <c r="BB176" s="1210"/>
      <c r="BC176" s="1210"/>
      <c r="BD176" s="1210"/>
      <c r="BE176" s="1757"/>
      <c r="BF176" s="1162"/>
      <c r="BG176" s="1725"/>
      <c r="BH176" s="1725"/>
      <c r="BI176" s="1725"/>
      <c r="BJ176" s="1725"/>
      <c r="BK176" s="1155"/>
    </row>
    <row r="177" spans="1:63" s="1209" customFormat="1" x14ac:dyDescent="0.25">
      <c r="A177" s="1215"/>
      <c r="B177" s="1170"/>
      <c r="C177" s="1045" t="s">
        <v>157</v>
      </c>
      <c r="D177" s="1080" t="s">
        <v>124</v>
      </c>
      <c r="E177" s="1080"/>
      <c r="F177" s="1046">
        <v>45</v>
      </c>
      <c r="G177" s="1769"/>
      <c r="H177" s="1210"/>
      <c r="I177" s="1210" t="s">
        <v>635</v>
      </c>
      <c r="J177" s="1210"/>
      <c r="K177" s="1210"/>
      <c r="L177" s="1218"/>
      <c r="M177" s="1219"/>
      <c r="N177" s="1218"/>
      <c r="O177" s="1210"/>
      <c r="P177" s="1210"/>
      <c r="Q177" s="1210"/>
      <c r="R177" s="1210"/>
      <c r="S177" s="1210"/>
      <c r="T177" s="1210"/>
      <c r="U177" s="1210"/>
      <c r="V177" s="1210"/>
      <c r="W177" s="1210"/>
      <c r="X177" s="1210"/>
      <c r="Y177" s="1210"/>
      <c r="Z177" s="1210"/>
      <c r="AA177" s="1210"/>
      <c r="AB177" s="1210"/>
      <c r="AC177" s="1210"/>
      <c r="AD177" s="1210"/>
      <c r="AE177" s="1210"/>
      <c r="AF177" s="1210"/>
      <c r="AG177" s="1210"/>
      <c r="AH177" s="1210"/>
      <c r="AI177" s="1730"/>
      <c r="AJ177" s="1705"/>
      <c r="AK177" s="1728"/>
      <c r="AL177" s="1728"/>
      <c r="AM177" s="1732"/>
      <c r="AN177" s="1210"/>
      <c r="AO177" s="1210"/>
      <c r="AP177" s="1210"/>
      <c r="AQ177" s="1210"/>
      <c r="AR177" s="1210"/>
      <c r="AS177" s="1210"/>
      <c r="AT177" s="1210"/>
      <c r="AU177" s="1210"/>
      <c r="AV177" s="1210"/>
      <c r="AW177" s="1210"/>
      <c r="AX177" s="1210"/>
      <c r="AY177" s="1210"/>
      <c r="AZ177" s="1210"/>
      <c r="BA177" s="1210"/>
      <c r="BB177" s="1210"/>
      <c r="BC177" s="1210"/>
      <c r="BD177" s="1210"/>
      <c r="BE177" s="1757"/>
      <c r="BF177" s="1162"/>
      <c r="BG177" s="1725"/>
      <c r="BH177" s="1725"/>
      <c r="BI177" s="1725"/>
      <c r="BJ177" s="1725"/>
      <c r="BK177" s="1155"/>
    </row>
    <row r="178" spans="1:63" s="1209" customFormat="1" x14ac:dyDescent="0.25">
      <c r="A178" s="1215"/>
      <c r="B178" s="1170"/>
      <c r="C178" s="1045" t="s">
        <v>158</v>
      </c>
      <c r="D178" s="1116" t="s">
        <v>977</v>
      </c>
      <c r="E178" s="1116"/>
      <c r="F178" s="1055">
        <v>90</v>
      </c>
      <c r="G178" s="1771"/>
      <c r="H178" s="1210"/>
      <c r="I178" s="1210" t="s">
        <v>635</v>
      </c>
      <c r="J178" s="1210"/>
      <c r="K178" s="1210"/>
      <c r="L178" s="1218"/>
      <c r="M178" s="1219"/>
      <c r="N178" s="1218"/>
      <c r="O178" s="1210"/>
      <c r="P178" s="1210"/>
      <c r="Q178" s="1210"/>
      <c r="R178" s="1210"/>
      <c r="S178" s="1210"/>
      <c r="T178" s="1210"/>
      <c r="U178" s="1210"/>
      <c r="V178" s="1210"/>
      <c r="W178" s="1210"/>
      <c r="X178" s="1210"/>
      <c r="Y178" s="1210"/>
      <c r="Z178" s="1210"/>
      <c r="AA178" s="1210"/>
      <c r="AB178" s="1210"/>
      <c r="AC178" s="1210"/>
      <c r="AD178" s="1210"/>
      <c r="AE178" s="1210"/>
      <c r="AF178" s="1210"/>
      <c r="AG178" s="1210"/>
      <c r="AH178" s="1210"/>
      <c r="AI178" s="1730"/>
      <c r="AJ178" s="1705"/>
      <c r="AK178" s="1728"/>
      <c r="AL178" s="1728"/>
      <c r="AM178" s="1732"/>
      <c r="AN178" s="1210"/>
      <c r="AO178" s="1210"/>
      <c r="AP178" s="1210"/>
      <c r="AQ178" s="1210"/>
      <c r="AR178" s="1210"/>
      <c r="AS178" s="1210"/>
      <c r="AT178" s="1210"/>
      <c r="AU178" s="1210"/>
      <c r="AV178" s="1210"/>
      <c r="AW178" s="1210"/>
      <c r="AX178" s="1210"/>
      <c r="AY178" s="1210"/>
      <c r="AZ178" s="1210"/>
      <c r="BA178" s="1210"/>
      <c r="BB178" s="1210"/>
      <c r="BC178" s="1210"/>
      <c r="BD178" s="1210"/>
      <c r="BE178" s="1757"/>
      <c r="BF178" s="1162"/>
      <c r="BG178" s="1725"/>
      <c r="BH178" s="1725"/>
      <c r="BI178" s="1725"/>
      <c r="BJ178" s="1725"/>
      <c r="BK178" s="1155"/>
    </row>
    <row r="179" spans="1:63" s="1209" customFormat="1" x14ac:dyDescent="0.25">
      <c r="A179" s="1215"/>
      <c r="B179" s="1170"/>
      <c r="C179" s="1045" t="s">
        <v>159</v>
      </c>
      <c r="D179" s="1080" t="s">
        <v>955</v>
      </c>
      <c r="E179" s="1080"/>
      <c r="F179" s="1046">
        <v>30</v>
      </c>
      <c r="G179" s="1769"/>
      <c r="H179" s="1210" t="s">
        <v>2076</v>
      </c>
      <c r="I179" s="1210" t="s">
        <v>82</v>
      </c>
      <c r="J179" s="1210"/>
      <c r="K179" s="1210">
        <v>30</v>
      </c>
      <c r="L179" s="1218"/>
      <c r="M179" s="1219"/>
      <c r="N179" s="1218"/>
      <c r="O179" s="1210"/>
      <c r="P179" s="1210"/>
      <c r="Q179" s="1210"/>
      <c r="R179" s="1210"/>
      <c r="S179" s="1210"/>
      <c r="T179" s="1210"/>
      <c r="U179" s="1210"/>
      <c r="V179" s="1210"/>
      <c r="W179" s="1210"/>
      <c r="X179" s="1210"/>
      <c r="Y179" s="1210"/>
      <c r="Z179" s="1210"/>
      <c r="AA179" s="1210"/>
      <c r="AB179" s="1210"/>
      <c r="AC179" s="1210"/>
      <c r="AD179" s="1210"/>
      <c r="AE179" s="1210"/>
      <c r="AF179" s="1210"/>
      <c r="AG179" s="1210"/>
      <c r="AH179" s="1210"/>
      <c r="AI179" s="1730"/>
      <c r="AJ179" s="1705"/>
      <c r="AK179" s="1728"/>
      <c r="AL179" s="1728"/>
      <c r="AM179" s="1732"/>
      <c r="AN179" s="1210"/>
      <c r="AO179" s="1210"/>
      <c r="AP179" s="1210"/>
      <c r="AQ179" s="1210"/>
      <c r="AR179" s="1210"/>
      <c r="AS179" s="1210"/>
      <c r="AT179" s="1210"/>
      <c r="AU179" s="1210"/>
      <c r="AV179" s="1210"/>
      <c r="AW179" s="1210"/>
      <c r="AX179" s="1210"/>
      <c r="AY179" s="1210"/>
      <c r="AZ179" s="1210"/>
      <c r="BA179" s="1210"/>
      <c r="BB179" s="1210"/>
      <c r="BC179" s="1210"/>
      <c r="BD179" s="1210"/>
      <c r="BE179" s="1757"/>
      <c r="BF179" s="1162"/>
      <c r="BG179" s="1725"/>
      <c r="BH179" s="1725"/>
      <c r="BI179" s="1725"/>
      <c r="BJ179" s="1725"/>
      <c r="BK179" s="1155"/>
    </row>
    <row r="180" spans="1:63" s="1209" customFormat="1" x14ac:dyDescent="0.25">
      <c r="A180" s="1215"/>
      <c r="B180" s="1170"/>
      <c r="C180" s="1045" t="s">
        <v>167</v>
      </c>
      <c r="D180" s="1080" t="s">
        <v>963</v>
      </c>
      <c r="E180" s="1080"/>
      <c r="F180" s="1046">
        <v>45</v>
      </c>
      <c r="G180" s="1769"/>
      <c r="H180" s="1210" t="s">
        <v>2076</v>
      </c>
      <c r="I180" s="1210" t="s">
        <v>82</v>
      </c>
      <c r="J180" s="1210"/>
      <c r="K180" s="1210"/>
      <c r="L180" s="1218">
        <v>20</v>
      </c>
      <c r="M180" s="1219">
        <v>25</v>
      </c>
      <c r="N180" s="1218"/>
      <c r="O180" s="1210"/>
      <c r="P180" s="1210"/>
      <c r="Q180" s="1210"/>
      <c r="R180" s="1210"/>
      <c r="S180" s="1210"/>
      <c r="T180" s="1210"/>
      <c r="U180" s="1210"/>
      <c r="V180" s="1210"/>
      <c r="W180" s="1210"/>
      <c r="X180" s="1210"/>
      <c r="Y180" s="1210"/>
      <c r="Z180" s="1210"/>
      <c r="AA180" s="1210"/>
      <c r="AB180" s="1210"/>
      <c r="AC180" s="1210"/>
      <c r="AD180" s="1210"/>
      <c r="AE180" s="1210"/>
      <c r="AF180" s="1210"/>
      <c r="AG180" s="1210"/>
      <c r="AH180" s="1210"/>
      <c r="AI180" s="1730"/>
      <c r="AJ180" s="1705"/>
      <c r="AK180" s="1728"/>
      <c r="AL180" s="1728"/>
      <c r="AM180" s="1732"/>
      <c r="AN180" s="1210"/>
      <c r="AO180" s="1210"/>
      <c r="AP180" s="1210"/>
      <c r="AQ180" s="1210"/>
      <c r="AR180" s="1210"/>
      <c r="AS180" s="1210"/>
      <c r="AT180" s="1210"/>
      <c r="AU180" s="1210"/>
      <c r="AV180" s="1210"/>
      <c r="AW180" s="1210"/>
      <c r="AX180" s="1210"/>
      <c r="AY180" s="1210"/>
      <c r="AZ180" s="1210"/>
      <c r="BA180" s="1210"/>
      <c r="BB180" s="1210"/>
      <c r="BC180" s="1210"/>
      <c r="BD180" s="1210"/>
      <c r="BE180" s="1757"/>
      <c r="BF180" s="1162"/>
      <c r="BG180" s="1725"/>
      <c r="BH180" s="1725"/>
      <c r="BI180" s="1725"/>
      <c r="BJ180" s="1725"/>
      <c r="BK180" s="1155"/>
    </row>
    <row r="181" spans="1:63" s="1209" customFormat="1" x14ac:dyDescent="0.25">
      <c r="A181" s="1215"/>
      <c r="B181" s="1170"/>
      <c r="C181" s="1045" t="s">
        <v>161</v>
      </c>
      <c r="D181" s="1080" t="s">
        <v>964</v>
      </c>
      <c r="E181" s="1080"/>
      <c r="F181" s="1046">
        <v>45</v>
      </c>
      <c r="G181" s="1769"/>
      <c r="H181" s="1210" t="s">
        <v>2076</v>
      </c>
      <c r="I181" s="1210" t="s">
        <v>82</v>
      </c>
      <c r="J181" s="1210"/>
      <c r="K181" s="1210"/>
      <c r="L181" s="1218"/>
      <c r="M181" s="1219"/>
      <c r="N181" s="1218">
        <v>10</v>
      </c>
      <c r="O181" s="1210">
        <v>25</v>
      </c>
      <c r="P181" s="1210"/>
      <c r="Q181" s="1210"/>
      <c r="R181" s="1210"/>
      <c r="S181" s="1210"/>
      <c r="T181" s="1210"/>
      <c r="U181" s="1210"/>
      <c r="V181" s="1210"/>
      <c r="W181" s="1210"/>
      <c r="X181" s="1210"/>
      <c r="Y181" s="1210"/>
      <c r="Z181" s="1210"/>
      <c r="AA181" s="1210"/>
      <c r="AB181" s="1210"/>
      <c r="AC181" s="1210"/>
      <c r="AD181" s="1210"/>
      <c r="AE181" s="1210"/>
      <c r="AF181" s="1210"/>
      <c r="AG181" s="1210"/>
      <c r="AH181" s="1210"/>
      <c r="AI181" s="1730"/>
      <c r="AJ181" s="1705"/>
      <c r="AK181" s="1728"/>
      <c r="AL181" s="1728"/>
      <c r="AM181" s="1732"/>
      <c r="AN181" s="1210"/>
      <c r="AO181" s="1210"/>
      <c r="AP181" s="1210"/>
      <c r="AQ181" s="1210"/>
      <c r="AR181" s="1210"/>
      <c r="AS181" s="1210"/>
      <c r="AT181" s="1210"/>
      <c r="AU181" s="1210"/>
      <c r="AV181" s="1210"/>
      <c r="AW181" s="1210"/>
      <c r="AX181" s="1210"/>
      <c r="AY181" s="1210"/>
      <c r="AZ181" s="1210"/>
      <c r="BA181" s="1210"/>
      <c r="BB181" s="1210"/>
      <c r="BC181" s="1210"/>
      <c r="BD181" s="1210"/>
      <c r="BE181" s="1757"/>
      <c r="BF181" s="1162"/>
      <c r="BG181" s="1725"/>
      <c r="BH181" s="1725"/>
      <c r="BI181" s="1725"/>
      <c r="BJ181" s="1725"/>
      <c r="BK181" s="1155"/>
    </row>
    <row r="182" spans="1:63" s="1209" customFormat="1" x14ac:dyDescent="0.25">
      <c r="A182" s="1215">
        <v>22</v>
      </c>
      <c r="B182" s="1170"/>
      <c r="C182" s="1045" t="s">
        <v>162</v>
      </c>
      <c r="D182" s="1080" t="s">
        <v>965</v>
      </c>
      <c r="E182" s="1080"/>
      <c r="F182" s="1046">
        <v>30</v>
      </c>
      <c r="G182" s="1769"/>
      <c r="H182" s="1210" t="s">
        <v>2076</v>
      </c>
      <c r="I182" s="1210" t="s">
        <v>82</v>
      </c>
      <c r="J182" s="1210"/>
      <c r="K182" s="1210"/>
      <c r="L182" s="1218"/>
      <c r="M182" s="1219"/>
      <c r="N182" s="1218"/>
      <c r="O182" s="1210"/>
      <c r="P182" s="1210">
        <v>30</v>
      </c>
      <c r="Q182" s="1210"/>
      <c r="R182" s="1210"/>
      <c r="S182" s="1210"/>
      <c r="T182" s="1210"/>
      <c r="U182" s="1210"/>
      <c r="V182" s="1210"/>
      <c r="W182" s="1210"/>
      <c r="X182" s="1210"/>
      <c r="Y182" s="1210"/>
      <c r="Z182" s="1210"/>
      <c r="AA182" s="1210"/>
      <c r="AB182" s="1210"/>
      <c r="AC182" s="1210"/>
      <c r="AD182" s="1210"/>
      <c r="AE182" s="1210"/>
      <c r="AF182" s="1210"/>
      <c r="AG182" s="1210"/>
      <c r="AH182" s="1210"/>
      <c r="AI182" s="1730"/>
      <c r="AJ182" s="1705"/>
      <c r="AK182" s="1728"/>
      <c r="AL182" s="1728"/>
      <c r="AM182" s="1732"/>
      <c r="AN182" s="1210"/>
      <c r="AO182" s="1210"/>
      <c r="AP182" s="1210"/>
      <c r="AQ182" s="1210"/>
      <c r="AR182" s="1210"/>
      <c r="AS182" s="1210"/>
      <c r="AT182" s="1210"/>
      <c r="AU182" s="1210"/>
      <c r="AV182" s="1210"/>
      <c r="AW182" s="1210"/>
      <c r="AX182" s="1210"/>
      <c r="AY182" s="1210"/>
      <c r="AZ182" s="1210"/>
      <c r="BA182" s="1210"/>
      <c r="BB182" s="1210"/>
      <c r="BC182" s="1210"/>
      <c r="BD182" s="1210"/>
      <c r="BE182" s="1757"/>
      <c r="BF182" s="1162"/>
      <c r="BG182" s="1725"/>
      <c r="BH182" s="1725"/>
      <c r="BI182" s="1725"/>
      <c r="BJ182" s="1725"/>
      <c r="BK182" s="1155"/>
    </row>
    <row r="183" spans="1:63" s="1209" customFormat="1" x14ac:dyDescent="0.25">
      <c r="A183" s="1215"/>
      <c r="B183" s="1170"/>
      <c r="C183" s="1045" t="s">
        <v>119</v>
      </c>
      <c r="D183" s="1080" t="s">
        <v>966</v>
      </c>
      <c r="E183" s="1080"/>
      <c r="F183" s="1046">
        <v>30</v>
      </c>
      <c r="G183" s="1769"/>
      <c r="H183" s="1210" t="s">
        <v>2076</v>
      </c>
      <c r="I183" s="1210" t="s">
        <v>82</v>
      </c>
      <c r="J183" s="1210"/>
      <c r="K183" s="1210"/>
      <c r="L183" s="1218"/>
      <c r="M183" s="1219"/>
      <c r="N183" s="1218"/>
      <c r="O183" s="1210"/>
      <c r="P183" s="1210"/>
      <c r="Q183" s="1210">
        <v>30</v>
      </c>
      <c r="R183" s="1210"/>
      <c r="S183" s="1210"/>
      <c r="T183" s="1210"/>
      <c r="U183" s="1210"/>
      <c r="V183" s="1210"/>
      <c r="W183" s="1210"/>
      <c r="X183" s="1210"/>
      <c r="Y183" s="1210"/>
      <c r="Z183" s="1210"/>
      <c r="AA183" s="1210"/>
      <c r="AB183" s="1210"/>
      <c r="AC183" s="1210"/>
      <c r="AD183" s="1210"/>
      <c r="AE183" s="1210"/>
      <c r="AF183" s="1210"/>
      <c r="AG183" s="1210"/>
      <c r="AH183" s="1210"/>
      <c r="AI183" s="1730"/>
      <c r="AJ183" s="1705"/>
      <c r="AK183" s="1728"/>
      <c r="AL183" s="1728"/>
      <c r="AM183" s="1732"/>
      <c r="AN183" s="1210"/>
      <c r="AO183" s="1210"/>
      <c r="AP183" s="1210"/>
      <c r="AQ183" s="1210"/>
      <c r="AR183" s="1210"/>
      <c r="AS183" s="1210"/>
      <c r="AT183" s="1210"/>
      <c r="AU183" s="1210"/>
      <c r="AV183" s="1210"/>
      <c r="AW183" s="1210"/>
      <c r="AX183" s="1210"/>
      <c r="AY183" s="1210"/>
      <c r="AZ183" s="1210"/>
      <c r="BA183" s="1210"/>
      <c r="BB183" s="1210"/>
      <c r="BC183" s="1210"/>
      <c r="BD183" s="1210"/>
      <c r="BE183" s="1757"/>
      <c r="BF183" s="1162"/>
      <c r="BG183" s="1725"/>
      <c r="BH183" s="1725"/>
      <c r="BI183" s="1725"/>
      <c r="BJ183" s="1725"/>
      <c r="BK183" s="1155"/>
    </row>
    <row r="184" spans="1:63" s="1209" customFormat="1" x14ac:dyDescent="0.25">
      <c r="A184" s="1215"/>
      <c r="B184" s="1170"/>
      <c r="C184" s="1045" t="s">
        <v>163</v>
      </c>
      <c r="D184" s="1080" t="s">
        <v>59</v>
      </c>
      <c r="E184" s="1080"/>
      <c r="F184" s="1046">
        <v>30</v>
      </c>
      <c r="G184" s="1769"/>
      <c r="H184" s="1210" t="s">
        <v>413</v>
      </c>
      <c r="I184" s="1210"/>
      <c r="J184" s="1210"/>
      <c r="K184" s="1210"/>
      <c r="L184" s="1218"/>
      <c r="M184" s="1219"/>
      <c r="N184" s="1218"/>
      <c r="O184" s="1210"/>
      <c r="P184" s="1210"/>
      <c r="Q184" s="1210"/>
      <c r="R184" s="1210"/>
      <c r="S184" s="1210"/>
      <c r="T184" s="1210"/>
      <c r="U184" s="1210"/>
      <c r="V184" s="1210"/>
      <c r="W184" s="1210"/>
      <c r="X184" s="1210"/>
      <c r="Y184" s="1210"/>
      <c r="Z184" s="1210"/>
      <c r="AA184" s="1210"/>
      <c r="AB184" s="1210"/>
      <c r="AC184" s="1210"/>
      <c r="AD184" s="1210"/>
      <c r="AE184" s="1210"/>
      <c r="AF184" s="1210"/>
      <c r="AG184" s="1210"/>
      <c r="AH184" s="1210"/>
      <c r="AI184" s="1730"/>
      <c r="AJ184" s="1705"/>
      <c r="AK184" s="1728"/>
      <c r="AL184" s="1728"/>
      <c r="AM184" s="1732"/>
      <c r="AN184" s="1210"/>
      <c r="AO184" s="1210"/>
      <c r="AP184" s="1210"/>
      <c r="AQ184" s="1210"/>
      <c r="AR184" s="1210"/>
      <c r="AS184" s="1210"/>
      <c r="AT184" s="1210"/>
      <c r="AU184" s="1210"/>
      <c r="AV184" s="1210"/>
      <c r="AW184" s="1210"/>
      <c r="AX184" s="1210"/>
      <c r="AY184" s="1210"/>
      <c r="AZ184" s="1210"/>
      <c r="BA184" s="1210"/>
      <c r="BB184" s="1210"/>
      <c r="BC184" s="1210"/>
      <c r="BD184" s="1210"/>
      <c r="BE184" s="1757"/>
      <c r="BF184" s="1162"/>
      <c r="BG184" s="1725"/>
      <c r="BH184" s="1725"/>
      <c r="BI184" s="1725"/>
      <c r="BJ184" s="1725"/>
      <c r="BK184" s="1155"/>
    </row>
    <row r="185" spans="1:63" s="1209" customFormat="1" x14ac:dyDescent="0.25">
      <c r="A185" s="1215"/>
      <c r="B185" s="1170"/>
      <c r="C185" s="1056" t="s">
        <v>91</v>
      </c>
      <c r="D185" s="1103" t="s">
        <v>2082</v>
      </c>
      <c r="E185" s="1103"/>
      <c r="F185" s="1057">
        <v>60</v>
      </c>
      <c r="G185" s="1783"/>
      <c r="H185" s="1210" t="s">
        <v>2076</v>
      </c>
      <c r="I185" s="1210" t="s">
        <v>82</v>
      </c>
      <c r="J185" s="1210"/>
      <c r="K185" s="1210"/>
      <c r="L185" s="1218"/>
      <c r="M185" s="1219"/>
      <c r="N185" s="1218"/>
      <c r="O185" s="1210"/>
      <c r="P185" s="1210"/>
      <c r="Q185" s="1210"/>
      <c r="R185" s="1210">
        <v>20</v>
      </c>
      <c r="S185" s="1210">
        <v>20</v>
      </c>
      <c r="T185" s="1210">
        <v>20</v>
      </c>
      <c r="U185" s="1210"/>
      <c r="V185" s="1210"/>
      <c r="W185" s="1210"/>
      <c r="X185" s="1210"/>
      <c r="Y185" s="1210"/>
      <c r="Z185" s="1210"/>
      <c r="AA185" s="1210"/>
      <c r="AB185" s="1210"/>
      <c r="AC185" s="1210"/>
      <c r="AD185" s="1210"/>
      <c r="AE185" s="1210"/>
      <c r="AF185" s="1210"/>
      <c r="AG185" s="1210"/>
      <c r="AH185" s="1210"/>
      <c r="AI185" s="1730"/>
      <c r="AJ185" s="1705"/>
      <c r="AK185" s="1728"/>
      <c r="AL185" s="1728"/>
      <c r="AM185" s="1732"/>
      <c r="AN185" s="1210"/>
      <c r="AO185" s="1210"/>
      <c r="AP185" s="1210"/>
      <c r="AQ185" s="1210"/>
      <c r="AR185" s="1210"/>
      <c r="AS185" s="1210"/>
      <c r="AT185" s="1210"/>
      <c r="AU185" s="1210"/>
      <c r="AV185" s="1210"/>
      <c r="AW185" s="1210"/>
      <c r="AX185" s="1210"/>
      <c r="AY185" s="1210"/>
      <c r="AZ185" s="1210"/>
      <c r="BA185" s="1210"/>
      <c r="BB185" s="1210"/>
      <c r="BC185" s="1210"/>
      <c r="BD185" s="1210"/>
      <c r="BE185" s="1757"/>
      <c r="BF185" s="1162"/>
      <c r="BG185" s="1725"/>
      <c r="BH185" s="1725"/>
      <c r="BI185" s="1725"/>
      <c r="BJ185" s="1725"/>
      <c r="BK185" s="1155"/>
    </row>
    <row r="186" spans="1:63" s="1209" customFormat="1" x14ac:dyDescent="0.25">
      <c r="A186" s="1215"/>
      <c r="B186" s="1170"/>
      <c r="C186" s="1097" t="s">
        <v>170</v>
      </c>
      <c r="D186" s="1098" t="s">
        <v>967</v>
      </c>
      <c r="E186" s="1098"/>
      <c r="F186" s="1119">
        <v>120</v>
      </c>
      <c r="G186" s="1767"/>
      <c r="H186" s="1210" t="s">
        <v>2071</v>
      </c>
      <c r="I186" s="1210" t="s">
        <v>85</v>
      </c>
      <c r="J186" s="1210"/>
      <c r="K186" s="1210"/>
      <c r="L186" s="1218"/>
      <c r="M186" s="1219"/>
      <c r="N186" s="1218"/>
      <c r="O186" s="1210"/>
      <c r="P186" s="1210"/>
      <c r="Q186" s="1210"/>
      <c r="R186" s="1210"/>
      <c r="S186" s="1210"/>
      <c r="T186" s="1210"/>
      <c r="U186" s="1210"/>
      <c r="V186" s="1210"/>
      <c r="W186" s="1210"/>
      <c r="X186" s="1210"/>
      <c r="Y186" s="1210"/>
      <c r="Z186" s="1210"/>
      <c r="AA186" s="1210"/>
      <c r="AB186" s="1210"/>
      <c r="AC186" s="1210"/>
      <c r="AD186" s="1210"/>
      <c r="AE186" s="1210"/>
      <c r="AF186" s="1210"/>
      <c r="AG186" s="1210"/>
      <c r="AH186" s="1210"/>
      <c r="AI186" s="1730"/>
      <c r="AJ186" s="1705"/>
      <c r="AK186" s="1728"/>
      <c r="AL186" s="1728"/>
      <c r="AM186" s="1732"/>
      <c r="AN186" s="1210">
        <v>20</v>
      </c>
      <c r="AO186" s="1210">
        <v>20</v>
      </c>
      <c r="AP186" s="1210">
        <v>20</v>
      </c>
      <c r="AQ186" s="1210">
        <v>20</v>
      </c>
      <c r="AR186" s="1210">
        <v>20</v>
      </c>
      <c r="AS186" s="1210">
        <v>20</v>
      </c>
      <c r="AT186" s="1210">
        <v>20</v>
      </c>
      <c r="AU186" s="1210">
        <v>20</v>
      </c>
      <c r="AV186" s="1210"/>
      <c r="AW186" s="1210"/>
      <c r="AX186" s="1210"/>
      <c r="AY186" s="1210"/>
      <c r="AZ186" s="1210"/>
      <c r="BA186" s="1210"/>
      <c r="BB186" s="1210"/>
      <c r="BC186" s="1210"/>
      <c r="BD186" s="1210"/>
      <c r="BE186" s="1757"/>
      <c r="BF186" s="1162"/>
      <c r="BG186" s="1725"/>
      <c r="BH186" s="1725"/>
      <c r="BI186" s="1725"/>
      <c r="BJ186" s="1725"/>
      <c r="BK186" s="1155"/>
    </row>
    <row r="187" spans="1:63" s="1209" customFormat="1" x14ac:dyDescent="0.25">
      <c r="A187" s="1215"/>
      <c r="B187" s="1170"/>
      <c r="C187" s="1097" t="s">
        <v>171</v>
      </c>
      <c r="D187" s="1098" t="s">
        <v>940</v>
      </c>
      <c r="E187" s="1098"/>
      <c r="F187" s="1119">
        <v>150</v>
      </c>
      <c r="G187" s="1767"/>
      <c r="H187" s="1210" t="s">
        <v>2039</v>
      </c>
      <c r="I187" s="1210" t="s">
        <v>41</v>
      </c>
      <c r="J187" s="1210"/>
      <c r="K187" s="1210"/>
      <c r="L187" s="1218"/>
      <c r="M187" s="1219"/>
      <c r="N187" s="1218"/>
      <c r="O187" s="1210"/>
      <c r="P187" s="1210"/>
      <c r="Q187" s="1210"/>
      <c r="R187" s="1210"/>
      <c r="S187" s="1210"/>
      <c r="T187" s="1210"/>
      <c r="U187" s="1210">
        <v>12</v>
      </c>
      <c r="V187" s="1210">
        <v>12</v>
      </c>
      <c r="W187" s="1210">
        <v>12</v>
      </c>
      <c r="X187" s="1210">
        <v>12</v>
      </c>
      <c r="Y187" s="1210">
        <v>12</v>
      </c>
      <c r="Z187" s="1210">
        <v>12</v>
      </c>
      <c r="AA187" s="1210">
        <v>12</v>
      </c>
      <c r="AB187" s="1210">
        <v>12</v>
      </c>
      <c r="AC187" s="1210">
        <v>14</v>
      </c>
      <c r="AD187" s="1210">
        <v>20</v>
      </c>
      <c r="AE187" s="1210">
        <v>20</v>
      </c>
      <c r="AF187" s="1210"/>
      <c r="AG187" s="1210"/>
      <c r="AH187" s="1210"/>
      <c r="AI187" s="1730"/>
      <c r="AJ187" s="1705"/>
      <c r="AK187" s="1728"/>
      <c r="AL187" s="1728"/>
      <c r="AM187" s="1732"/>
      <c r="AN187" s="1210"/>
      <c r="AO187" s="1210"/>
      <c r="AP187" s="1210"/>
      <c r="AQ187" s="1210"/>
      <c r="AR187" s="1210"/>
      <c r="AS187" s="1210"/>
      <c r="AT187" s="1210"/>
      <c r="AU187" s="1210"/>
      <c r="AV187" s="1210"/>
      <c r="AW187" s="1210"/>
      <c r="AX187" s="1210"/>
      <c r="AY187" s="1210"/>
      <c r="AZ187" s="1210"/>
      <c r="BA187" s="1210"/>
      <c r="BB187" s="1210"/>
      <c r="BC187" s="1210"/>
      <c r="BD187" s="1210"/>
      <c r="BE187" s="1757"/>
      <c r="BF187" s="1162"/>
      <c r="BG187" s="1725"/>
      <c r="BH187" s="1725"/>
      <c r="BI187" s="1725"/>
      <c r="BJ187" s="1725"/>
      <c r="BK187" s="1155"/>
    </row>
    <row r="188" spans="1:63" s="1209" customFormat="1" x14ac:dyDescent="0.25">
      <c r="A188" s="1215"/>
      <c r="B188" s="1170"/>
      <c r="C188" s="1097" t="s">
        <v>172</v>
      </c>
      <c r="D188" s="1098" t="s">
        <v>934</v>
      </c>
      <c r="E188" s="1098"/>
      <c r="F188" s="1119">
        <v>60</v>
      </c>
      <c r="G188" s="1767"/>
      <c r="H188" s="1210" t="s">
        <v>2056</v>
      </c>
      <c r="I188" s="1210"/>
      <c r="J188" s="1210"/>
      <c r="K188" s="1210"/>
      <c r="L188" s="1218"/>
      <c r="M188" s="1219"/>
      <c r="N188" s="1218"/>
      <c r="O188" s="1210"/>
      <c r="P188" s="1210"/>
      <c r="Q188" s="1210"/>
      <c r="R188" s="1210"/>
      <c r="S188" s="1210"/>
      <c r="T188" s="1210"/>
      <c r="U188" s="1210"/>
      <c r="V188" s="1210"/>
      <c r="W188" s="1210"/>
      <c r="X188" s="1210"/>
      <c r="Y188" s="1210"/>
      <c r="Z188" s="1210"/>
      <c r="AA188" s="1210"/>
      <c r="AB188" s="1210"/>
      <c r="AC188" s="1210"/>
      <c r="AD188" s="1210"/>
      <c r="AE188" s="1210"/>
      <c r="AF188" s="1210"/>
      <c r="AG188" s="1210"/>
      <c r="AH188" s="1210"/>
      <c r="AI188" s="1730"/>
      <c r="AJ188" s="1705"/>
      <c r="AK188" s="1728"/>
      <c r="AL188" s="1728"/>
      <c r="AM188" s="1732"/>
      <c r="AN188" s="1210"/>
      <c r="AO188" s="1210"/>
      <c r="AP188" s="1210"/>
      <c r="AQ188" s="1210"/>
      <c r="AR188" s="1210"/>
      <c r="AS188" s="1210"/>
      <c r="AT188" s="1210"/>
      <c r="AU188" s="1210"/>
      <c r="AV188" s="1210"/>
      <c r="AW188" s="1210"/>
      <c r="AX188" s="1210"/>
      <c r="AY188" s="1210"/>
      <c r="AZ188" s="1210"/>
      <c r="BA188" s="1210"/>
      <c r="BB188" s="1210"/>
      <c r="BC188" s="1210"/>
      <c r="BD188" s="1210"/>
      <c r="BE188" s="1757"/>
      <c r="BF188" s="1162"/>
      <c r="BG188" s="1725"/>
      <c r="BH188" s="1725"/>
      <c r="BI188" s="1725"/>
      <c r="BJ188" s="1725"/>
      <c r="BK188" s="1155"/>
    </row>
    <row r="189" spans="1:63" s="1209" customFormat="1" x14ac:dyDescent="0.25">
      <c r="A189" s="1215"/>
      <c r="B189" s="1170"/>
      <c r="C189" s="1097" t="s">
        <v>293</v>
      </c>
      <c r="D189" s="1098" t="s">
        <v>932</v>
      </c>
      <c r="E189" s="1098"/>
      <c r="F189" s="1097">
        <v>60</v>
      </c>
      <c r="G189" s="1777"/>
      <c r="H189" s="1210" t="s">
        <v>2039</v>
      </c>
      <c r="I189" s="1210" t="s">
        <v>41</v>
      </c>
      <c r="J189" s="1210"/>
      <c r="K189" s="1210"/>
      <c r="L189" s="1218"/>
      <c r="M189" s="1219"/>
      <c r="N189" s="1218"/>
      <c r="O189" s="1210"/>
      <c r="P189" s="1210"/>
      <c r="Q189" s="1210"/>
      <c r="R189" s="1210"/>
      <c r="S189" s="1210"/>
      <c r="T189" s="1210"/>
      <c r="U189" s="1210"/>
      <c r="V189" s="1210"/>
      <c r="W189" s="1210"/>
      <c r="X189" s="1210"/>
      <c r="Y189" s="1210"/>
      <c r="Z189" s="1210"/>
      <c r="AA189" s="1210"/>
      <c r="AB189" s="1210"/>
      <c r="AC189" s="1210"/>
      <c r="AD189" s="1210"/>
      <c r="AE189" s="1210"/>
      <c r="AF189" s="1210">
        <v>12</v>
      </c>
      <c r="AG189" s="1210">
        <v>12</v>
      </c>
      <c r="AH189" s="1210">
        <v>12</v>
      </c>
      <c r="AI189" s="1730">
        <v>12</v>
      </c>
      <c r="AJ189" s="1705"/>
      <c r="AK189" s="1728"/>
      <c r="AL189" s="1728"/>
      <c r="AM189" s="1732">
        <v>12</v>
      </c>
      <c r="AN189" s="1210"/>
      <c r="AO189" s="1210"/>
      <c r="AP189" s="1210"/>
      <c r="AQ189" s="1210"/>
      <c r="AR189" s="1210"/>
      <c r="AS189" s="1210"/>
      <c r="AT189" s="1210"/>
      <c r="AU189" s="1210"/>
      <c r="AV189" s="1210"/>
      <c r="AW189" s="1210"/>
      <c r="AX189" s="1210"/>
      <c r="AY189" s="1210"/>
      <c r="AZ189" s="1210"/>
      <c r="BA189" s="1210"/>
      <c r="BB189" s="1210"/>
      <c r="BC189" s="1210"/>
      <c r="BD189" s="1210"/>
      <c r="BE189" s="1757"/>
      <c r="BF189" s="1162"/>
      <c r="BG189" s="1725"/>
      <c r="BH189" s="1725"/>
      <c r="BI189" s="1725"/>
      <c r="BJ189" s="1725"/>
      <c r="BK189" s="1155"/>
    </row>
    <row r="190" spans="1:63" s="1209" customFormat="1" x14ac:dyDescent="0.25">
      <c r="A190" s="1215"/>
      <c r="B190" s="1170"/>
      <c r="C190" s="1099" t="s">
        <v>133</v>
      </c>
      <c r="D190" s="1100" t="s">
        <v>925</v>
      </c>
      <c r="E190" s="1100"/>
      <c r="F190" s="1099">
        <v>120</v>
      </c>
      <c r="G190" s="1778"/>
      <c r="H190" s="1210" t="s">
        <v>2092</v>
      </c>
      <c r="I190" s="1210" t="s">
        <v>77</v>
      </c>
      <c r="J190" s="1210"/>
      <c r="K190" s="1210"/>
      <c r="L190" s="1221"/>
      <c r="M190" s="1222"/>
      <c r="N190" s="1221"/>
      <c r="O190" s="1210"/>
      <c r="P190" s="1210"/>
      <c r="Q190" s="1210"/>
      <c r="R190" s="1210"/>
      <c r="S190" s="1210"/>
      <c r="T190" s="1210"/>
      <c r="U190" s="1210"/>
      <c r="V190" s="1210"/>
      <c r="W190" s="1210"/>
      <c r="X190" s="1210"/>
      <c r="Y190" s="1210"/>
      <c r="Z190" s="1210"/>
      <c r="AA190" s="1210"/>
      <c r="AB190" s="1210"/>
      <c r="AC190" s="1210"/>
      <c r="AD190" s="1210"/>
      <c r="AE190" s="1210"/>
      <c r="AF190" s="1210"/>
      <c r="AG190" s="1210"/>
      <c r="AH190" s="1210"/>
      <c r="AI190" s="1730"/>
      <c r="AJ190" s="1705"/>
      <c r="AK190" s="1728"/>
      <c r="AL190" s="1728"/>
      <c r="AM190" s="1732"/>
      <c r="AN190" s="1210"/>
      <c r="AO190" s="1210"/>
      <c r="AP190" s="1210"/>
      <c r="AQ190" s="1210"/>
      <c r="AR190" s="1210"/>
      <c r="AS190" s="1210"/>
      <c r="AT190" s="1210"/>
      <c r="AU190" s="1210"/>
      <c r="AV190" s="1210">
        <v>12</v>
      </c>
      <c r="AW190" s="1210">
        <v>12</v>
      </c>
      <c r="AX190" s="1210">
        <v>12</v>
      </c>
      <c r="AY190" s="1210">
        <v>12</v>
      </c>
      <c r="AZ190" s="1210">
        <v>12</v>
      </c>
      <c r="BA190" s="1210">
        <v>12</v>
      </c>
      <c r="BB190" s="1210">
        <v>12</v>
      </c>
      <c r="BC190" s="1210">
        <v>12</v>
      </c>
      <c r="BD190" s="1210">
        <v>12</v>
      </c>
      <c r="BE190" s="1757">
        <v>12</v>
      </c>
      <c r="BF190" s="1162"/>
      <c r="BG190" s="1725"/>
      <c r="BH190" s="1725"/>
      <c r="BI190" s="1725"/>
      <c r="BJ190" s="1725"/>
      <c r="BK190" s="1155"/>
    </row>
    <row r="191" spans="1:63" s="1156" customFormat="1" x14ac:dyDescent="0.25">
      <c r="A191" s="1150"/>
      <c r="B191" s="1151" t="s">
        <v>2123</v>
      </c>
      <c r="C191" s="1152"/>
      <c r="D191" s="1153"/>
      <c r="E191" s="1764"/>
      <c r="F191" s="1154">
        <f t="shared" ref="F191:AL191" si="24">SUM(F174:F190)</f>
        <v>1005</v>
      </c>
      <c r="G191" s="1154"/>
      <c r="H191" s="1154">
        <f t="shared" si="24"/>
        <v>0</v>
      </c>
      <c r="I191" s="1154">
        <f t="shared" si="24"/>
        <v>0</v>
      </c>
      <c r="J191" s="1154">
        <f t="shared" si="24"/>
        <v>0</v>
      </c>
      <c r="K191" s="1154">
        <f t="shared" si="24"/>
        <v>30</v>
      </c>
      <c r="L191" s="1154">
        <f t="shared" si="24"/>
        <v>20</v>
      </c>
      <c r="M191" s="1154">
        <f t="shared" si="24"/>
        <v>25</v>
      </c>
      <c r="N191" s="1154">
        <f t="shared" si="24"/>
        <v>10</v>
      </c>
      <c r="O191" s="1154">
        <f t="shared" si="24"/>
        <v>25</v>
      </c>
      <c r="P191" s="1154">
        <f t="shared" si="24"/>
        <v>30</v>
      </c>
      <c r="Q191" s="1154">
        <f t="shared" si="24"/>
        <v>30</v>
      </c>
      <c r="R191" s="1154">
        <f t="shared" si="24"/>
        <v>20</v>
      </c>
      <c r="S191" s="1154">
        <f t="shared" si="24"/>
        <v>20</v>
      </c>
      <c r="T191" s="1154">
        <f t="shared" si="24"/>
        <v>20</v>
      </c>
      <c r="U191" s="1154">
        <f t="shared" si="24"/>
        <v>12</v>
      </c>
      <c r="V191" s="1154">
        <f t="shared" si="24"/>
        <v>12</v>
      </c>
      <c r="W191" s="1154">
        <f t="shared" si="24"/>
        <v>12</v>
      </c>
      <c r="X191" s="1154">
        <f t="shared" si="24"/>
        <v>12</v>
      </c>
      <c r="Y191" s="1154">
        <f t="shared" si="24"/>
        <v>12</v>
      </c>
      <c r="Z191" s="1154">
        <f t="shared" si="24"/>
        <v>12</v>
      </c>
      <c r="AA191" s="1154">
        <f t="shared" si="24"/>
        <v>12</v>
      </c>
      <c r="AB191" s="1154">
        <f t="shared" si="24"/>
        <v>12</v>
      </c>
      <c r="AC191" s="1154">
        <f t="shared" si="24"/>
        <v>14</v>
      </c>
      <c r="AD191" s="1154">
        <f t="shared" si="24"/>
        <v>20</v>
      </c>
      <c r="AE191" s="1154">
        <f t="shared" si="24"/>
        <v>20</v>
      </c>
      <c r="AF191" s="1154">
        <f t="shared" si="24"/>
        <v>12</v>
      </c>
      <c r="AG191" s="1154">
        <f t="shared" si="24"/>
        <v>12</v>
      </c>
      <c r="AH191" s="1154">
        <f t="shared" si="24"/>
        <v>12</v>
      </c>
      <c r="AI191" s="1731">
        <f t="shared" si="24"/>
        <v>12</v>
      </c>
      <c r="AJ191" s="1705"/>
      <c r="AK191" s="1729">
        <f t="shared" si="24"/>
        <v>0</v>
      </c>
      <c r="AL191" s="1729">
        <f t="shared" si="24"/>
        <v>0</v>
      </c>
      <c r="AM191" s="1733">
        <f>SUM(AM174:AM190)</f>
        <v>12</v>
      </c>
      <c r="AN191" s="1154"/>
      <c r="AO191" s="1154"/>
      <c r="AP191" s="1154"/>
      <c r="AQ191" s="1154"/>
      <c r="AR191" s="1154"/>
      <c r="AS191" s="1154"/>
      <c r="AT191" s="1154"/>
      <c r="AU191" s="1154"/>
      <c r="AV191" s="1154"/>
      <c r="AW191" s="1154"/>
      <c r="AX191" s="1154"/>
      <c r="AY191" s="1154"/>
      <c r="AZ191" s="1154"/>
      <c r="BA191" s="1154"/>
      <c r="BB191" s="1154"/>
      <c r="BC191" s="1154"/>
      <c r="BD191" s="1154"/>
      <c r="BE191" s="1758"/>
      <c r="BF191" s="1162"/>
      <c r="BG191" s="1725"/>
      <c r="BH191" s="1725"/>
      <c r="BI191" s="1725"/>
      <c r="BJ191" s="1725"/>
      <c r="BK191" s="1155">
        <f>SUM(J191:BJ191)</f>
        <v>440</v>
      </c>
    </row>
    <row r="192" spans="1:63" s="1209" customFormat="1" x14ac:dyDescent="0.25">
      <c r="A192" s="1215"/>
      <c r="B192" s="1170" t="s">
        <v>2445</v>
      </c>
      <c r="C192" s="1045" t="s">
        <v>153</v>
      </c>
      <c r="D192" s="1080" t="s">
        <v>148</v>
      </c>
      <c r="E192" s="1080"/>
      <c r="F192" s="1046">
        <v>30</v>
      </c>
      <c r="G192" s="1769"/>
      <c r="H192" s="1210"/>
      <c r="I192" s="1210" t="s">
        <v>635</v>
      </c>
      <c r="J192" s="1210"/>
      <c r="K192" s="1210"/>
      <c r="L192" s="1218"/>
      <c r="M192" s="1219"/>
      <c r="N192" s="1218"/>
      <c r="O192" s="1210"/>
      <c r="P192" s="1210"/>
      <c r="Q192" s="1210"/>
      <c r="R192" s="1210"/>
      <c r="S192" s="1210"/>
      <c r="T192" s="1210"/>
      <c r="U192" s="1210"/>
      <c r="V192" s="1210"/>
      <c r="W192" s="1210"/>
      <c r="X192" s="1210"/>
      <c r="Y192" s="1210"/>
      <c r="Z192" s="1210"/>
      <c r="AA192" s="1210"/>
      <c r="AB192" s="1210"/>
      <c r="AC192" s="1210"/>
      <c r="AD192" s="1210"/>
      <c r="AE192" s="1210"/>
      <c r="AF192" s="1210"/>
      <c r="AG192" s="1210"/>
      <c r="AH192" s="1210"/>
      <c r="AI192" s="1730"/>
      <c r="AJ192" s="1705"/>
      <c r="AK192" s="1728"/>
      <c r="AL192" s="1728"/>
      <c r="AM192" s="1732"/>
      <c r="AN192" s="1210"/>
      <c r="AO192" s="1210"/>
      <c r="AP192" s="1210"/>
      <c r="AQ192" s="1210"/>
      <c r="AR192" s="1210"/>
      <c r="AS192" s="1210"/>
      <c r="AT192" s="1210"/>
      <c r="AU192" s="1210"/>
      <c r="AV192" s="1210"/>
      <c r="AW192" s="1210"/>
      <c r="AX192" s="1210"/>
      <c r="AY192" s="1210"/>
      <c r="AZ192" s="1210"/>
      <c r="BA192" s="1210"/>
      <c r="BB192" s="1210"/>
      <c r="BC192" s="1210"/>
      <c r="BD192" s="1210"/>
      <c r="BE192" s="1757"/>
      <c r="BF192" s="1162"/>
      <c r="BG192" s="1725"/>
      <c r="BH192" s="1725"/>
      <c r="BI192" s="1725"/>
      <c r="BJ192" s="1725"/>
      <c r="BK192" s="1155"/>
    </row>
    <row r="193" spans="1:63" s="1209" customFormat="1" x14ac:dyDescent="0.25">
      <c r="A193" s="1215"/>
      <c r="B193" s="1170"/>
      <c r="C193" s="1045" t="s">
        <v>154</v>
      </c>
      <c r="D193" s="1080" t="s">
        <v>136</v>
      </c>
      <c r="E193" s="1080"/>
      <c r="F193" s="1046">
        <v>15</v>
      </c>
      <c r="G193" s="1769"/>
      <c r="H193" s="1210"/>
      <c r="I193" s="1210" t="s">
        <v>635</v>
      </c>
      <c r="J193" s="1210"/>
      <c r="K193" s="1210"/>
      <c r="L193" s="1218"/>
      <c r="M193" s="1219"/>
      <c r="N193" s="1218"/>
      <c r="O193" s="1210"/>
      <c r="P193" s="1210"/>
      <c r="Q193" s="1210"/>
      <c r="R193" s="1210"/>
      <c r="S193" s="1210"/>
      <c r="T193" s="1210"/>
      <c r="U193" s="1210"/>
      <c r="V193" s="1210"/>
      <c r="W193" s="1210"/>
      <c r="X193" s="1210"/>
      <c r="Y193" s="1210"/>
      <c r="Z193" s="1210"/>
      <c r="AA193" s="1210"/>
      <c r="AB193" s="1210"/>
      <c r="AC193" s="1210"/>
      <c r="AD193" s="1210"/>
      <c r="AE193" s="1210"/>
      <c r="AF193" s="1210"/>
      <c r="AG193" s="1210"/>
      <c r="AH193" s="1210"/>
      <c r="AI193" s="1730"/>
      <c r="AJ193" s="1705"/>
      <c r="AK193" s="1728"/>
      <c r="AL193" s="1728"/>
      <c r="AM193" s="1732"/>
      <c r="AN193" s="1210"/>
      <c r="AO193" s="1210"/>
      <c r="AP193" s="1210"/>
      <c r="AQ193" s="1210"/>
      <c r="AR193" s="1210"/>
      <c r="AS193" s="1210"/>
      <c r="AT193" s="1210"/>
      <c r="AU193" s="1210"/>
      <c r="AV193" s="1210"/>
      <c r="AW193" s="1210"/>
      <c r="AX193" s="1210"/>
      <c r="AY193" s="1210"/>
      <c r="AZ193" s="1210"/>
      <c r="BA193" s="1210"/>
      <c r="BB193" s="1210"/>
      <c r="BC193" s="1210"/>
      <c r="BD193" s="1210"/>
      <c r="BE193" s="1757"/>
      <c r="BF193" s="1162"/>
      <c r="BG193" s="1725"/>
      <c r="BH193" s="1725"/>
      <c r="BI193" s="1725"/>
      <c r="BJ193" s="1725"/>
      <c r="BK193" s="1155"/>
    </row>
    <row r="194" spans="1:63" s="1209" customFormat="1" x14ac:dyDescent="0.25">
      <c r="A194" s="1215"/>
      <c r="B194" s="1170"/>
      <c r="C194" s="1045" t="s">
        <v>155</v>
      </c>
      <c r="D194" s="1080" t="s">
        <v>149</v>
      </c>
      <c r="E194" s="1080"/>
      <c r="F194" s="1046">
        <v>30</v>
      </c>
      <c r="G194" s="1769"/>
      <c r="H194" s="1210"/>
      <c r="I194" s="1210" t="s">
        <v>635</v>
      </c>
      <c r="J194" s="1210"/>
      <c r="K194" s="1210"/>
      <c r="L194" s="1218"/>
      <c r="M194" s="1219"/>
      <c r="N194" s="1218"/>
      <c r="O194" s="1210"/>
      <c r="P194" s="1210"/>
      <c r="Q194" s="1210"/>
      <c r="R194" s="1210"/>
      <c r="S194" s="1210"/>
      <c r="T194" s="1210"/>
      <c r="U194" s="1210"/>
      <c r="V194" s="1210"/>
      <c r="W194" s="1210"/>
      <c r="X194" s="1210"/>
      <c r="Y194" s="1210"/>
      <c r="Z194" s="1210"/>
      <c r="AA194" s="1210"/>
      <c r="AB194" s="1210"/>
      <c r="AC194" s="1210"/>
      <c r="AD194" s="1210"/>
      <c r="AE194" s="1210"/>
      <c r="AF194" s="1210"/>
      <c r="AG194" s="1210"/>
      <c r="AH194" s="1210"/>
      <c r="AI194" s="1730"/>
      <c r="AJ194" s="1705"/>
      <c r="AK194" s="1728"/>
      <c r="AL194" s="1728"/>
      <c r="AM194" s="1732"/>
      <c r="AN194" s="1210"/>
      <c r="AO194" s="1210"/>
      <c r="AP194" s="1210"/>
      <c r="AQ194" s="1210"/>
      <c r="AR194" s="1210"/>
      <c r="AS194" s="1210"/>
      <c r="AT194" s="1210"/>
      <c r="AU194" s="1210"/>
      <c r="AV194" s="1210"/>
      <c r="AW194" s="1210"/>
      <c r="AX194" s="1210"/>
      <c r="AY194" s="1210"/>
      <c r="AZ194" s="1210"/>
      <c r="BA194" s="1210"/>
      <c r="BB194" s="1210"/>
      <c r="BC194" s="1210"/>
      <c r="BD194" s="1210"/>
      <c r="BE194" s="1757"/>
      <c r="BF194" s="1162"/>
      <c r="BG194" s="1725"/>
      <c r="BH194" s="1725"/>
      <c r="BI194" s="1725"/>
      <c r="BJ194" s="1725"/>
      <c r="BK194" s="1155"/>
    </row>
    <row r="195" spans="1:63" s="1209" customFormat="1" x14ac:dyDescent="0.25">
      <c r="A195" s="1215"/>
      <c r="B195" s="1170"/>
      <c r="C195" s="1045" t="s">
        <v>156</v>
      </c>
      <c r="D195" s="1080" t="s">
        <v>969</v>
      </c>
      <c r="E195" s="1080"/>
      <c r="F195" s="1046">
        <v>45</v>
      </c>
      <c r="G195" s="1769"/>
      <c r="H195" s="1210"/>
      <c r="I195" s="1210" t="s">
        <v>635</v>
      </c>
      <c r="J195" s="1210"/>
      <c r="K195" s="1210"/>
      <c r="L195" s="1218"/>
      <c r="M195" s="1219"/>
      <c r="N195" s="1218"/>
      <c r="O195" s="1210"/>
      <c r="P195" s="1210"/>
      <c r="Q195" s="1210"/>
      <c r="R195" s="1210"/>
      <c r="S195" s="1210"/>
      <c r="T195" s="1210"/>
      <c r="U195" s="1210"/>
      <c r="V195" s="1210"/>
      <c r="W195" s="1210"/>
      <c r="X195" s="1210"/>
      <c r="Y195" s="1210"/>
      <c r="Z195" s="1210"/>
      <c r="AA195" s="1210"/>
      <c r="AB195" s="1210"/>
      <c r="AC195" s="1210"/>
      <c r="AD195" s="1210"/>
      <c r="AE195" s="1210"/>
      <c r="AF195" s="1210"/>
      <c r="AG195" s="1210"/>
      <c r="AH195" s="1210"/>
      <c r="AI195" s="1730"/>
      <c r="AJ195" s="1705"/>
      <c r="AK195" s="1728"/>
      <c r="AL195" s="1728"/>
      <c r="AM195" s="1732"/>
      <c r="AN195" s="1210"/>
      <c r="AO195" s="1210"/>
      <c r="AP195" s="1210"/>
      <c r="AQ195" s="1210"/>
      <c r="AR195" s="1210"/>
      <c r="AS195" s="1210"/>
      <c r="AT195" s="1210"/>
      <c r="AU195" s="1210"/>
      <c r="AV195" s="1210"/>
      <c r="AW195" s="1210"/>
      <c r="AX195" s="1210"/>
      <c r="AY195" s="1210"/>
      <c r="AZ195" s="1210"/>
      <c r="BA195" s="1210"/>
      <c r="BB195" s="1210"/>
      <c r="BC195" s="1210"/>
      <c r="BD195" s="1210"/>
      <c r="BE195" s="1757"/>
      <c r="BF195" s="1162"/>
      <c r="BG195" s="1725"/>
      <c r="BH195" s="1725"/>
      <c r="BI195" s="1725"/>
      <c r="BJ195" s="1725"/>
      <c r="BK195" s="1155"/>
    </row>
    <row r="196" spans="1:63" s="1209" customFormat="1" x14ac:dyDescent="0.25">
      <c r="A196" s="1215"/>
      <c r="B196" s="1170"/>
      <c r="C196" s="1045" t="s">
        <v>157</v>
      </c>
      <c r="D196" s="1080" t="s">
        <v>124</v>
      </c>
      <c r="E196" s="1080"/>
      <c r="F196" s="1046">
        <v>45</v>
      </c>
      <c r="G196" s="1769"/>
      <c r="H196" s="1210"/>
      <c r="I196" s="1210" t="s">
        <v>635</v>
      </c>
      <c r="J196" s="1210"/>
      <c r="K196" s="1210"/>
      <c r="L196" s="1218"/>
      <c r="M196" s="1219"/>
      <c r="N196" s="1218"/>
      <c r="O196" s="1210"/>
      <c r="P196" s="1210"/>
      <c r="Q196" s="1210"/>
      <c r="R196" s="1210"/>
      <c r="S196" s="1210"/>
      <c r="T196" s="1210"/>
      <c r="U196" s="1210"/>
      <c r="V196" s="1210"/>
      <c r="W196" s="1210"/>
      <c r="X196" s="1210"/>
      <c r="Y196" s="1210"/>
      <c r="Z196" s="1210"/>
      <c r="AA196" s="1210"/>
      <c r="AB196" s="1210"/>
      <c r="AC196" s="1210"/>
      <c r="AD196" s="1210"/>
      <c r="AE196" s="1210"/>
      <c r="AF196" s="1210"/>
      <c r="AG196" s="1210"/>
      <c r="AH196" s="1210"/>
      <c r="AI196" s="1730"/>
      <c r="AJ196" s="1705"/>
      <c r="AK196" s="1728"/>
      <c r="AL196" s="1728"/>
      <c r="AM196" s="1732"/>
      <c r="AN196" s="1210"/>
      <c r="AO196" s="1210"/>
      <c r="AP196" s="1210"/>
      <c r="AQ196" s="1210"/>
      <c r="AR196" s="1210"/>
      <c r="AS196" s="1210"/>
      <c r="AT196" s="1210"/>
      <c r="AU196" s="1210"/>
      <c r="AV196" s="1210"/>
      <c r="AW196" s="1210"/>
      <c r="AX196" s="1210"/>
      <c r="AY196" s="1210"/>
      <c r="AZ196" s="1210"/>
      <c r="BA196" s="1210"/>
      <c r="BB196" s="1210"/>
      <c r="BC196" s="1210"/>
      <c r="BD196" s="1210"/>
      <c r="BE196" s="1757"/>
      <c r="BF196" s="1162"/>
      <c r="BG196" s="1725"/>
      <c r="BH196" s="1725"/>
      <c r="BI196" s="1725"/>
      <c r="BJ196" s="1725"/>
      <c r="BK196" s="1155"/>
    </row>
    <row r="197" spans="1:63" s="1209" customFormat="1" x14ac:dyDescent="0.25">
      <c r="A197" s="1215"/>
      <c r="B197" s="1170"/>
      <c r="C197" s="1045" t="s">
        <v>158</v>
      </c>
      <c r="D197" s="1116" t="s">
        <v>977</v>
      </c>
      <c r="E197" s="1116"/>
      <c r="F197" s="1055">
        <v>90</v>
      </c>
      <c r="G197" s="1771"/>
      <c r="H197" s="1210"/>
      <c r="I197" s="1210" t="s">
        <v>635</v>
      </c>
      <c r="J197" s="1210"/>
      <c r="K197" s="1210"/>
      <c r="L197" s="1218"/>
      <c r="M197" s="1219"/>
      <c r="N197" s="1218"/>
      <c r="O197" s="1210"/>
      <c r="P197" s="1210"/>
      <c r="Q197" s="1210"/>
      <c r="R197" s="1210"/>
      <c r="S197" s="1210"/>
      <c r="T197" s="1210"/>
      <c r="U197" s="1210"/>
      <c r="V197" s="1210"/>
      <c r="W197" s="1210"/>
      <c r="X197" s="1210"/>
      <c r="Y197" s="1210"/>
      <c r="Z197" s="1210"/>
      <c r="AA197" s="1210"/>
      <c r="AB197" s="1210"/>
      <c r="AC197" s="1210"/>
      <c r="AD197" s="1210"/>
      <c r="AE197" s="1210"/>
      <c r="AF197" s="1210"/>
      <c r="AG197" s="1210"/>
      <c r="AH197" s="1210"/>
      <c r="AI197" s="1730"/>
      <c r="AJ197" s="1705"/>
      <c r="AK197" s="1728"/>
      <c r="AL197" s="1728"/>
      <c r="AM197" s="1732"/>
      <c r="AN197" s="1210"/>
      <c r="AO197" s="1210"/>
      <c r="AP197" s="1210"/>
      <c r="AQ197" s="1210"/>
      <c r="AR197" s="1210"/>
      <c r="AS197" s="1210"/>
      <c r="AT197" s="1210"/>
      <c r="AU197" s="1210"/>
      <c r="AV197" s="1210"/>
      <c r="AW197" s="1210"/>
      <c r="AX197" s="1210"/>
      <c r="AY197" s="1210"/>
      <c r="AZ197" s="1210"/>
      <c r="BA197" s="1210"/>
      <c r="BB197" s="1210"/>
      <c r="BC197" s="1210"/>
      <c r="BD197" s="1210"/>
      <c r="BE197" s="1757"/>
      <c r="BF197" s="1162"/>
      <c r="BG197" s="1725"/>
      <c r="BH197" s="1725"/>
      <c r="BI197" s="1725"/>
      <c r="BJ197" s="1725"/>
      <c r="BK197" s="1155"/>
    </row>
    <row r="198" spans="1:63" s="1209" customFormat="1" x14ac:dyDescent="0.25">
      <c r="A198" s="1215"/>
      <c r="B198" s="1170"/>
      <c r="C198" s="1045" t="s">
        <v>159</v>
      </c>
      <c r="D198" s="1080" t="s">
        <v>955</v>
      </c>
      <c r="E198" s="1080"/>
      <c r="F198" s="1046">
        <v>30</v>
      </c>
      <c r="G198" s="1769"/>
      <c r="H198" s="1210" t="s">
        <v>2060</v>
      </c>
      <c r="I198" s="1210" t="s">
        <v>36</v>
      </c>
      <c r="J198" s="1210"/>
      <c r="K198" s="1210">
        <v>30</v>
      </c>
      <c r="L198" s="1221"/>
      <c r="M198" s="1222"/>
      <c r="N198" s="1221"/>
      <c r="O198" s="1210"/>
      <c r="P198" s="1210"/>
      <c r="Q198" s="1210"/>
      <c r="R198" s="1210"/>
      <c r="S198" s="1210"/>
      <c r="T198" s="1210"/>
      <c r="U198" s="1210"/>
      <c r="V198" s="1210"/>
      <c r="W198" s="1210"/>
      <c r="X198" s="1210"/>
      <c r="Y198" s="1210"/>
      <c r="Z198" s="1210"/>
      <c r="AA198" s="1210"/>
      <c r="AB198" s="1210"/>
      <c r="AC198" s="1210"/>
      <c r="AD198" s="1210"/>
      <c r="AE198" s="1210"/>
      <c r="AF198" s="1210"/>
      <c r="AG198" s="1210"/>
      <c r="AH198" s="1210"/>
      <c r="AI198" s="1730"/>
      <c r="AJ198" s="1705"/>
      <c r="AK198" s="1728"/>
      <c r="AL198" s="1728"/>
      <c r="AM198" s="1732"/>
      <c r="AN198" s="1210"/>
      <c r="AO198" s="1210"/>
      <c r="AP198" s="1210"/>
      <c r="AQ198" s="1210"/>
      <c r="AR198" s="1210"/>
      <c r="AS198" s="1210"/>
      <c r="AT198" s="1210"/>
      <c r="AU198" s="1210"/>
      <c r="AV198" s="1210"/>
      <c r="AW198" s="1210"/>
      <c r="AX198" s="1210"/>
      <c r="AY198" s="1210"/>
      <c r="AZ198" s="1210"/>
      <c r="BA198" s="1210"/>
      <c r="BB198" s="1210"/>
      <c r="BC198" s="1210"/>
      <c r="BD198" s="1210"/>
      <c r="BE198" s="1757"/>
      <c r="BF198" s="1162"/>
      <c r="BG198" s="1725"/>
      <c r="BH198" s="1725"/>
      <c r="BI198" s="1725"/>
      <c r="BJ198" s="1725"/>
      <c r="BK198" s="1155"/>
    </row>
    <row r="199" spans="1:63" s="1209" customFormat="1" x14ac:dyDescent="0.25">
      <c r="A199" s="1215">
        <v>23</v>
      </c>
      <c r="B199" s="1170"/>
      <c r="C199" s="1045" t="s">
        <v>167</v>
      </c>
      <c r="D199" s="1080" t="s">
        <v>963</v>
      </c>
      <c r="E199" s="1080"/>
      <c r="F199" s="1046">
        <v>45</v>
      </c>
      <c r="G199" s="1769"/>
      <c r="H199" s="1210" t="s">
        <v>2073</v>
      </c>
      <c r="I199" s="1210" t="s">
        <v>39</v>
      </c>
      <c r="J199" s="1210"/>
      <c r="K199" s="1210"/>
      <c r="L199" s="1221">
        <v>20</v>
      </c>
      <c r="M199" s="1222">
        <v>25</v>
      </c>
      <c r="N199" s="1221"/>
      <c r="O199" s="1210"/>
      <c r="P199" s="1210"/>
      <c r="Q199" s="1210"/>
      <c r="R199" s="1210"/>
      <c r="S199" s="1210"/>
      <c r="T199" s="1210"/>
      <c r="U199" s="1210"/>
      <c r="V199" s="1210"/>
      <c r="W199" s="1210"/>
      <c r="X199" s="1210"/>
      <c r="Y199" s="1210"/>
      <c r="Z199" s="1210"/>
      <c r="AA199" s="1210"/>
      <c r="AB199" s="1210"/>
      <c r="AC199" s="1210"/>
      <c r="AD199" s="1210"/>
      <c r="AE199" s="1210"/>
      <c r="AF199" s="1210"/>
      <c r="AG199" s="1210"/>
      <c r="AH199" s="1210"/>
      <c r="AI199" s="1730"/>
      <c r="AJ199" s="1705"/>
      <c r="AK199" s="1728"/>
      <c r="AL199" s="1728"/>
      <c r="AM199" s="1732"/>
      <c r="AN199" s="1210"/>
      <c r="AO199" s="1210"/>
      <c r="AP199" s="1210"/>
      <c r="AQ199" s="1210"/>
      <c r="AR199" s="1210"/>
      <c r="AS199" s="1210"/>
      <c r="AT199" s="1210"/>
      <c r="AU199" s="1210"/>
      <c r="AV199" s="1210"/>
      <c r="AW199" s="1210"/>
      <c r="AX199" s="1210"/>
      <c r="AY199" s="1210"/>
      <c r="AZ199" s="1210"/>
      <c r="BA199" s="1210"/>
      <c r="BB199" s="1210"/>
      <c r="BC199" s="1210"/>
      <c r="BD199" s="1210"/>
      <c r="BE199" s="1757"/>
      <c r="BF199" s="1162"/>
      <c r="BG199" s="1725"/>
      <c r="BH199" s="1725"/>
      <c r="BI199" s="1725"/>
      <c r="BJ199" s="1725"/>
      <c r="BK199" s="1155"/>
    </row>
    <row r="200" spans="1:63" s="1209" customFormat="1" x14ac:dyDescent="0.25">
      <c r="A200" s="1215"/>
      <c r="B200" s="1170"/>
      <c r="C200" s="1045" t="s">
        <v>161</v>
      </c>
      <c r="D200" s="1080" t="s">
        <v>964</v>
      </c>
      <c r="E200" s="1080"/>
      <c r="F200" s="1046">
        <v>45</v>
      </c>
      <c r="G200" s="1769"/>
      <c r="H200" s="1210" t="s">
        <v>2073</v>
      </c>
      <c r="I200" s="1210" t="s">
        <v>39</v>
      </c>
      <c r="J200" s="1210"/>
      <c r="K200" s="1210"/>
      <c r="L200" s="1221"/>
      <c r="M200" s="1222"/>
      <c r="N200" s="1221">
        <v>20</v>
      </c>
      <c r="O200" s="1210">
        <v>25</v>
      </c>
      <c r="P200" s="1210"/>
      <c r="Q200" s="1210"/>
      <c r="R200" s="1210"/>
      <c r="S200" s="1210"/>
      <c r="T200" s="1210"/>
      <c r="U200" s="1210"/>
      <c r="V200" s="1210"/>
      <c r="W200" s="1210"/>
      <c r="X200" s="1210"/>
      <c r="Y200" s="1210"/>
      <c r="Z200" s="1210"/>
      <c r="AA200" s="1210"/>
      <c r="AB200" s="1210"/>
      <c r="AC200" s="1210"/>
      <c r="AD200" s="1210"/>
      <c r="AE200" s="1210"/>
      <c r="AF200" s="1210"/>
      <c r="AG200" s="1210"/>
      <c r="AH200" s="1210"/>
      <c r="AI200" s="1730"/>
      <c r="AJ200" s="1705"/>
      <c r="AK200" s="1728"/>
      <c r="AL200" s="1728"/>
      <c r="AM200" s="1732"/>
      <c r="AN200" s="1210"/>
      <c r="AO200" s="1210"/>
      <c r="AP200" s="1210"/>
      <c r="AQ200" s="1210"/>
      <c r="AR200" s="1210"/>
      <c r="AS200" s="1210"/>
      <c r="AT200" s="1210"/>
      <c r="AU200" s="1210"/>
      <c r="AV200" s="1210"/>
      <c r="AW200" s="1210"/>
      <c r="AX200" s="1210"/>
      <c r="AY200" s="1210"/>
      <c r="AZ200" s="1210"/>
      <c r="BA200" s="1210"/>
      <c r="BB200" s="1210"/>
      <c r="BC200" s="1210"/>
      <c r="BD200" s="1210"/>
      <c r="BE200" s="1757"/>
      <c r="BF200" s="1162"/>
      <c r="BG200" s="1725"/>
      <c r="BH200" s="1725"/>
      <c r="BI200" s="1725"/>
      <c r="BJ200" s="1725"/>
      <c r="BK200" s="1155"/>
    </row>
    <row r="201" spans="1:63" s="1209" customFormat="1" x14ac:dyDescent="0.25">
      <c r="A201" s="1215"/>
      <c r="B201" s="1170"/>
      <c r="C201" s="1045" t="s">
        <v>162</v>
      </c>
      <c r="D201" s="1080" t="s">
        <v>965</v>
      </c>
      <c r="E201" s="1080"/>
      <c r="F201" s="1046">
        <v>30</v>
      </c>
      <c r="G201" s="1769"/>
      <c r="H201" s="1210" t="s">
        <v>2072</v>
      </c>
      <c r="I201" s="1210" t="s">
        <v>81</v>
      </c>
      <c r="J201" s="1210"/>
      <c r="K201" s="1210"/>
      <c r="L201" s="1221"/>
      <c r="M201" s="1222"/>
      <c r="N201" s="1221"/>
      <c r="O201" s="1210"/>
      <c r="P201" s="1210">
        <v>30</v>
      </c>
      <c r="Q201" s="1210"/>
      <c r="R201" s="1210"/>
      <c r="S201" s="1210"/>
      <c r="T201" s="1210"/>
      <c r="U201" s="1210"/>
      <c r="V201" s="1210"/>
      <c r="W201" s="1210"/>
      <c r="X201" s="1210"/>
      <c r="Y201" s="1210"/>
      <c r="Z201" s="1210"/>
      <c r="AA201" s="1210"/>
      <c r="AB201" s="1210"/>
      <c r="AC201" s="1210"/>
      <c r="AD201" s="1210"/>
      <c r="AE201" s="1210"/>
      <c r="AF201" s="1210"/>
      <c r="AG201" s="1210"/>
      <c r="AH201" s="1210"/>
      <c r="AI201" s="1730"/>
      <c r="AJ201" s="1705"/>
      <c r="AK201" s="1728"/>
      <c r="AL201" s="1728"/>
      <c r="AM201" s="1732"/>
      <c r="AN201" s="1210"/>
      <c r="AO201" s="1210"/>
      <c r="AP201" s="1210"/>
      <c r="AQ201" s="1210"/>
      <c r="AR201" s="1210"/>
      <c r="AS201" s="1210"/>
      <c r="AT201" s="1210"/>
      <c r="AU201" s="1210"/>
      <c r="AV201" s="1210"/>
      <c r="AW201" s="1210"/>
      <c r="AX201" s="1210"/>
      <c r="AY201" s="1210"/>
      <c r="AZ201" s="1210"/>
      <c r="BA201" s="1210"/>
      <c r="BB201" s="1210"/>
      <c r="BC201" s="1210"/>
      <c r="BD201" s="1210"/>
      <c r="BE201" s="1757"/>
      <c r="BF201" s="1162"/>
      <c r="BG201" s="1725"/>
      <c r="BH201" s="1725"/>
      <c r="BI201" s="1725"/>
      <c r="BJ201" s="1725"/>
      <c r="BK201" s="1155"/>
    </row>
    <row r="202" spans="1:63" s="1209" customFormat="1" x14ac:dyDescent="0.25">
      <c r="A202" s="1215"/>
      <c r="B202" s="1170"/>
      <c r="C202" s="1045" t="s">
        <v>119</v>
      </c>
      <c r="D202" s="1080" t="s">
        <v>966</v>
      </c>
      <c r="E202" s="1080"/>
      <c r="F202" s="1046">
        <v>30</v>
      </c>
      <c r="G202" s="1769"/>
      <c r="H202" s="1210" t="s">
        <v>2072</v>
      </c>
      <c r="I202" s="1210" t="s">
        <v>81</v>
      </c>
      <c r="J202" s="1210"/>
      <c r="K202" s="1210"/>
      <c r="L202" s="1221"/>
      <c r="M202" s="1222"/>
      <c r="N202" s="1221"/>
      <c r="O202" s="1210"/>
      <c r="P202" s="1210"/>
      <c r="Q202" s="1210">
        <v>30</v>
      </c>
      <c r="R202" s="1210"/>
      <c r="S202" s="1210"/>
      <c r="T202" s="1210"/>
      <c r="U202" s="1210"/>
      <c r="V202" s="1210"/>
      <c r="W202" s="1210"/>
      <c r="X202" s="1210"/>
      <c r="Y202" s="1210"/>
      <c r="Z202" s="1210"/>
      <c r="AA202" s="1210"/>
      <c r="AB202" s="1210"/>
      <c r="AC202" s="1210"/>
      <c r="AD202" s="1210"/>
      <c r="AE202" s="1210"/>
      <c r="AF202" s="1210"/>
      <c r="AG202" s="1210"/>
      <c r="AH202" s="1210"/>
      <c r="AI202" s="1730"/>
      <c r="AJ202" s="1705"/>
      <c r="AK202" s="1728"/>
      <c r="AL202" s="1728"/>
      <c r="AM202" s="1732"/>
      <c r="AN202" s="1210"/>
      <c r="AO202" s="1210"/>
      <c r="AP202" s="1210"/>
      <c r="AQ202" s="1210"/>
      <c r="AR202" s="1210"/>
      <c r="AS202" s="1210"/>
      <c r="AT202" s="1210"/>
      <c r="AU202" s="1210"/>
      <c r="AV202" s="1210"/>
      <c r="AW202" s="1210"/>
      <c r="AX202" s="1210"/>
      <c r="AY202" s="1210"/>
      <c r="AZ202" s="1210"/>
      <c r="BA202" s="1210"/>
      <c r="BB202" s="1210"/>
      <c r="BC202" s="1210"/>
      <c r="BD202" s="1210"/>
      <c r="BE202" s="1757"/>
      <c r="BF202" s="1162"/>
      <c r="BG202" s="1725"/>
      <c r="BH202" s="1725"/>
      <c r="BI202" s="1725"/>
      <c r="BJ202" s="1725"/>
      <c r="BK202" s="1155"/>
    </row>
    <row r="203" spans="1:63" s="1209" customFormat="1" x14ac:dyDescent="0.25">
      <c r="A203" s="1215"/>
      <c r="B203" s="1170"/>
      <c r="C203" s="1045" t="s">
        <v>163</v>
      </c>
      <c r="D203" s="1080" t="s">
        <v>59</v>
      </c>
      <c r="E203" s="1080"/>
      <c r="F203" s="1046">
        <v>30</v>
      </c>
      <c r="G203" s="1769"/>
      <c r="H203" s="1210" t="s">
        <v>413</v>
      </c>
      <c r="I203" s="1210"/>
      <c r="J203" s="1210"/>
      <c r="K203" s="1210"/>
      <c r="L203" s="1221"/>
      <c r="M203" s="1222"/>
      <c r="N203" s="1221"/>
      <c r="O203" s="1210"/>
      <c r="P203" s="1210"/>
      <c r="Q203" s="1210"/>
      <c r="R203" s="1210"/>
      <c r="S203" s="1210"/>
      <c r="T203" s="1210"/>
      <c r="U203" s="1210"/>
      <c r="V203" s="1210"/>
      <c r="W203" s="1210"/>
      <c r="X203" s="1210"/>
      <c r="Y203" s="1210"/>
      <c r="Z203" s="1210"/>
      <c r="AA203" s="1210"/>
      <c r="AB203" s="1210"/>
      <c r="AC203" s="1210"/>
      <c r="AD203" s="1210"/>
      <c r="AE203" s="1210"/>
      <c r="AF203" s="1210"/>
      <c r="AG203" s="1210"/>
      <c r="AH203" s="1210"/>
      <c r="AI203" s="1730"/>
      <c r="AJ203" s="1705"/>
      <c r="AK203" s="1728"/>
      <c r="AL203" s="1728"/>
      <c r="AM203" s="1732"/>
      <c r="AN203" s="1210"/>
      <c r="AO203" s="1210"/>
      <c r="AP203" s="1210"/>
      <c r="AQ203" s="1210"/>
      <c r="AR203" s="1210"/>
      <c r="AS203" s="1210"/>
      <c r="AT203" s="1210"/>
      <c r="AU203" s="1210"/>
      <c r="AV203" s="1210"/>
      <c r="AW203" s="1210"/>
      <c r="AX203" s="1210"/>
      <c r="AY203" s="1210"/>
      <c r="AZ203" s="1210"/>
      <c r="BA203" s="1210"/>
      <c r="BB203" s="1210"/>
      <c r="BC203" s="1210"/>
      <c r="BD203" s="1210"/>
      <c r="BE203" s="1757"/>
      <c r="BF203" s="1162"/>
      <c r="BG203" s="1725"/>
      <c r="BH203" s="1725"/>
      <c r="BI203" s="1725"/>
      <c r="BJ203" s="1725"/>
      <c r="BK203" s="1155"/>
    </row>
    <row r="204" spans="1:63" s="1209" customFormat="1" x14ac:dyDescent="0.25">
      <c r="A204" s="1215"/>
      <c r="B204" s="1170"/>
      <c r="C204" s="1056" t="s">
        <v>91</v>
      </c>
      <c r="D204" s="1103" t="s">
        <v>2082</v>
      </c>
      <c r="E204" s="1103"/>
      <c r="F204" s="1057">
        <v>60</v>
      </c>
      <c r="G204" s="1783"/>
      <c r="H204" s="1210" t="s">
        <v>2072</v>
      </c>
      <c r="I204" s="1210" t="s">
        <v>81</v>
      </c>
      <c r="J204" s="1210"/>
      <c r="K204" s="1210"/>
      <c r="L204" s="1221"/>
      <c r="M204" s="1222"/>
      <c r="N204" s="1221"/>
      <c r="O204" s="1210"/>
      <c r="P204" s="1210"/>
      <c r="Q204" s="1210"/>
      <c r="R204" s="1210">
        <v>20</v>
      </c>
      <c r="S204" s="1210">
        <v>20</v>
      </c>
      <c r="T204" s="1210">
        <v>20</v>
      </c>
      <c r="U204" s="1210"/>
      <c r="V204" s="1210"/>
      <c r="W204" s="1210"/>
      <c r="X204" s="1210"/>
      <c r="Y204" s="1210"/>
      <c r="Z204" s="1210"/>
      <c r="AA204" s="1210"/>
      <c r="AB204" s="1210"/>
      <c r="AC204" s="1210"/>
      <c r="AD204" s="1210"/>
      <c r="AE204" s="1210"/>
      <c r="AF204" s="1210"/>
      <c r="AG204" s="1210"/>
      <c r="AH204" s="1210"/>
      <c r="AI204" s="1730"/>
      <c r="AJ204" s="1705"/>
      <c r="AK204" s="1728"/>
      <c r="AL204" s="1728"/>
      <c r="AM204" s="1732"/>
      <c r="AN204" s="1210"/>
      <c r="AO204" s="1210"/>
      <c r="AP204" s="1210"/>
      <c r="AQ204" s="1210"/>
      <c r="AR204" s="1210"/>
      <c r="AS204" s="1210"/>
      <c r="AT204" s="1210"/>
      <c r="AU204" s="1210"/>
      <c r="AV204" s="1210"/>
      <c r="AW204" s="1210"/>
      <c r="AX204" s="1210"/>
      <c r="AY204" s="1210"/>
      <c r="AZ204" s="1210"/>
      <c r="BA204" s="1210"/>
      <c r="BB204" s="1210"/>
      <c r="BC204" s="1210"/>
      <c r="BD204" s="1210"/>
      <c r="BE204" s="1757"/>
      <c r="BF204" s="1162"/>
      <c r="BG204" s="1725"/>
      <c r="BH204" s="1725"/>
      <c r="BI204" s="1725"/>
      <c r="BJ204" s="1725"/>
      <c r="BK204" s="1155"/>
    </row>
    <row r="205" spans="1:63" s="1209" customFormat="1" x14ac:dyDescent="0.25">
      <c r="A205" s="1215"/>
      <c r="B205" s="1170"/>
      <c r="C205" s="1097" t="s">
        <v>170</v>
      </c>
      <c r="D205" s="1098" t="s">
        <v>967</v>
      </c>
      <c r="E205" s="1098"/>
      <c r="F205" s="1119">
        <v>120</v>
      </c>
      <c r="G205" s="1767"/>
      <c r="H205" s="1210" t="s">
        <v>2126</v>
      </c>
      <c r="I205" s="1210" t="s">
        <v>84</v>
      </c>
      <c r="J205" s="1210"/>
      <c r="K205" s="1210"/>
      <c r="L205" s="1221"/>
      <c r="M205" s="1222"/>
      <c r="N205" s="1221"/>
      <c r="O205" s="1210"/>
      <c r="P205" s="1210"/>
      <c r="Q205" s="1210"/>
      <c r="R205" s="1210"/>
      <c r="S205" s="1210"/>
      <c r="T205" s="1210"/>
      <c r="U205" s="1210">
        <v>12</v>
      </c>
      <c r="V205" s="1210">
        <v>12</v>
      </c>
      <c r="W205" s="1210">
        <v>12</v>
      </c>
      <c r="X205" s="1210">
        <v>12</v>
      </c>
      <c r="Y205" s="1210">
        <v>12</v>
      </c>
      <c r="Z205" s="1210">
        <v>12</v>
      </c>
      <c r="AA205" s="1210">
        <v>12</v>
      </c>
      <c r="AB205" s="1210">
        <v>12</v>
      </c>
      <c r="AC205" s="1210">
        <v>12</v>
      </c>
      <c r="AD205" s="1210">
        <v>12</v>
      </c>
      <c r="AE205" s="1210"/>
      <c r="AF205" s="1210"/>
      <c r="AG205" s="1210"/>
      <c r="AH205" s="1210"/>
      <c r="AI205" s="1730"/>
      <c r="AJ205" s="1705"/>
      <c r="AK205" s="1728"/>
      <c r="AL205" s="1728"/>
      <c r="AM205" s="1732"/>
      <c r="AN205" s="1210"/>
      <c r="AO205" s="1210"/>
      <c r="AP205" s="1210"/>
      <c r="AQ205" s="1210"/>
      <c r="AR205" s="1210"/>
      <c r="AS205" s="1210"/>
      <c r="AT205" s="1210"/>
      <c r="AU205" s="1210"/>
      <c r="AV205" s="1210"/>
      <c r="AW205" s="1210"/>
      <c r="AX205" s="1210"/>
      <c r="AY205" s="1210"/>
      <c r="AZ205" s="1210"/>
      <c r="BA205" s="1210"/>
      <c r="BB205" s="1210"/>
      <c r="BC205" s="1210"/>
      <c r="BD205" s="1210"/>
      <c r="BE205" s="1757"/>
      <c r="BF205" s="1162"/>
      <c r="BG205" s="1725"/>
      <c r="BH205" s="1725"/>
      <c r="BI205" s="1725"/>
      <c r="BJ205" s="1725"/>
      <c r="BK205" s="1155"/>
    </row>
    <row r="206" spans="1:63" s="1209" customFormat="1" x14ac:dyDescent="0.25">
      <c r="A206" s="1215"/>
      <c r="B206" s="1170"/>
      <c r="C206" s="1097" t="s">
        <v>171</v>
      </c>
      <c r="D206" s="1098" t="s">
        <v>940</v>
      </c>
      <c r="E206" s="1098"/>
      <c r="F206" s="1119">
        <v>150</v>
      </c>
      <c r="G206" s="1767"/>
      <c r="H206" s="1210" t="s">
        <v>2028</v>
      </c>
      <c r="I206" s="1210" t="s">
        <v>35</v>
      </c>
      <c r="J206" s="1210"/>
      <c r="K206" s="1210"/>
      <c r="L206" s="1221"/>
      <c r="M206" s="1222"/>
      <c r="N206" s="1221"/>
      <c r="O206" s="1210"/>
      <c r="P206" s="1210"/>
      <c r="Q206" s="1210"/>
      <c r="R206" s="1210"/>
      <c r="S206" s="1210"/>
      <c r="T206" s="1210"/>
      <c r="U206" s="1210"/>
      <c r="V206" s="1210"/>
      <c r="W206" s="1210"/>
      <c r="X206" s="1210"/>
      <c r="Y206" s="1210"/>
      <c r="Z206" s="1210"/>
      <c r="AA206" s="1210"/>
      <c r="AB206" s="1210"/>
      <c r="AC206" s="1210"/>
      <c r="AD206" s="1210"/>
      <c r="AE206" s="1210">
        <v>20</v>
      </c>
      <c r="AF206" s="1210">
        <v>20</v>
      </c>
      <c r="AG206" s="1210">
        <v>20</v>
      </c>
      <c r="AH206" s="1210">
        <v>20</v>
      </c>
      <c r="AI206" s="1730">
        <v>20</v>
      </c>
      <c r="AJ206" s="1705"/>
      <c r="AK206" s="1728"/>
      <c r="AL206" s="1728"/>
      <c r="AM206" s="1732">
        <v>20</v>
      </c>
      <c r="AN206" s="1210">
        <v>20</v>
      </c>
      <c r="AO206" s="1210">
        <v>10</v>
      </c>
      <c r="AP206" s="1210"/>
      <c r="AQ206" s="1210"/>
      <c r="AR206" s="1210"/>
      <c r="AS206" s="1210"/>
      <c r="AT206" s="1210"/>
      <c r="AU206" s="1210"/>
      <c r="AV206" s="1210"/>
      <c r="AW206" s="1210"/>
      <c r="AX206" s="1210"/>
      <c r="AY206" s="1210"/>
      <c r="AZ206" s="1210"/>
      <c r="BA206" s="1210"/>
      <c r="BB206" s="1210"/>
      <c r="BC206" s="1210"/>
      <c r="BD206" s="1210"/>
      <c r="BE206" s="1757"/>
      <c r="BF206" s="1162"/>
      <c r="BG206" s="1725"/>
      <c r="BH206" s="1725"/>
      <c r="BI206" s="1725"/>
      <c r="BJ206" s="1725"/>
      <c r="BK206" s="1155"/>
    </row>
    <row r="207" spans="1:63" s="1209" customFormat="1" x14ac:dyDescent="0.25">
      <c r="A207" s="1215"/>
      <c r="B207" s="1170"/>
      <c r="C207" s="1097" t="s">
        <v>172</v>
      </c>
      <c r="D207" s="1098" t="s">
        <v>934</v>
      </c>
      <c r="E207" s="1098"/>
      <c r="F207" s="1119">
        <v>60</v>
      </c>
      <c r="G207" s="1767"/>
      <c r="H207" s="1210" t="s">
        <v>2056</v>
      </c>
      <c r="I207" s="1210"/>
      <c r="J207" s="1210"/>
      <c r="K207" s="1210"/>
      <c r="L207" s="1221"/>
      <c r="M207" s="1222"/>
      <c r="N207" s="1221"/>
      <c r="O207" s="1210"/>
      <c r="P207" s="1210"/>
      <c r="Q207" s="1210"/>
      <c r="R207" s="1210"/>
      <c r="S207" s="1210"/>
      <c r="T207" s="1210"/>
      <c r="U207" s="1210"/>
      <c r="V207" s="1210"/>
      <c r="W207" s="1210"/>
      <c r="X207" s="1210"/>
      <c r="Y207" s="1210"/>
      <c r="Z207" s="1210"/>
      <c r="AA207" s="1210"/>
      <c r="AB207" s="1210"/>
      <c r="AC207" s="1210"/>
      <c r="AD207" s="1210"/>
      <c r="AE207" s="1210"/>
      <c r="AF207" s="1210"/>
      <c r="AG207" s="1210"/>
      <c r="AH207" s="1210"/>
      <c r="AI207" s="1730"/>
      <c r="AJ207" s="1705"/>
      <c r="AK207" s="1728"/>
      <c r="AL207" s="1728"/>
      <c r="AM207" s="1732"/>
      <c r="AN207" s="1210"/>
      <c r="AO207" s="1210"/>
      <c r="AP207" s="1210"/>
      <c r="AQ207" s="1210"/>
      <c r="AR207" s="1210"/>
      <c r="AS207" s="1210"/>
      <c r="AT207" s="1210"/>
      <c r="AU207" s="1210"/>
      <c r="AV207" s="1210"/>
      <c r="AW207" s="1210"/>
      <c r="AX207" s="1210"/>
      <c r="AY207" s="1210"/>
      <c r="AZ207" s="1210"/>
      <c r="BA207" s="1210"/>
      <c r="BB207" s="1210"/>
      <c r="BC207" s="1210"/>
      <c r="BD207" s="1210"/>
      <c r="BE207" s="1757"/>
      <c r="BF207" s="1162"/>
      <c r="BG207" s="1725"/>
      <c r="BH207" s="1725"/>
      <c r="BI207" s="1725"/>
      <c r="BJ207" s="1725"/>
      <c r="BK207" s="1155"/>
    </row>
    <row r="208" spans="1:63" s="1209" customFormat="1" x14ac:dyDescent="0.25">
      <c r="A208" s="1215"/>
      <c r="B208" s="1170"/>
      <c r="C208" s="1097" t="s">
        <v>293</v>
      </c>
      <c r="D208" s="1098" t="s">
        <v>932</v>
      </c>
      <c r="E208" s="1098"/>
      <c r="F208" s="1097">
        <v>60</v>
      </c>
      <c r="G208" s="1777"/>
      <c r="H208" s="1210" t="s">
        <v>2126</v>
      </c>
      <c r="I208" s="1210" t="s">
        <v>84</v>
      </c>
      <c r="J208" s="1210"/>
      <c r="K208" s="1210"/>
      <c r="L208" s="1221"/>
      <c r="M208" s="1222"/>
      <c r="N208" s="1221"/>
      <c r="O208" s="1210"/>
      <c r="P208" s="1210"/>
      <c r="Q208" s="1210"/>
      <c r="R208" s="1210"/>
      <c r="S208" s="1210"/>
      <c r="T208" s="1210"/>
      <c r="U208" s="1210"/>
      <c r="V208" s="1210"/>
      <c r="W208" s="1210"/>
      <c r="X208" s="1210"/>
      <c r="Y208" s="1210"/>
      <c r="Z208" s="1210"/>
      <c r="AA208" s="1210"/>
      <c r="AB208" s="1210"/>
      <c r="AC208" s="1210"/>
      <c r="AD208" s="1210"/>
      <c r="AE208" s="1210"/>
      <c r="AF208" s="1210"/>
      <c r="AG208" s="1210"/>
      <c r="AH208" s="1210"/>
      <c r="AI208" s="1730"/>
      <c r="AJ208" s="1705"/>
      <c r="AK208" s="1728"/>
      <c r="AL208" s="1728"/>
      <c r="AM208" s="1732"/>
      <c r="AN208" s="1210"/>
      <c r="AO208" s="1210"/>
      <c r="AP208" s="1210">
        <v>20</v>
      </c>
      <c r="AQ208" s="1210">
        <v>20</v>
      </c>
      <c r="AR208" s="1210">
        <v>20</v>
      </c>
      <c r="AS208" s="1210"/>
      <c r="AT208" s="1210"/>
      <c r="AU208" s="1210"/>
      <c r="AV208" s="1210"/>
      <c r="AW208" s="1210"/>
      <c r="AX208" s="1210"/>
      <c r="AY208" s="1210"/>
      <c r="AZ208" s="1210"/>
      <c r="BA208" s="1210"/>
      <c r="BB208" s="1210"/>
      <c r="BC208" s="1210"/>
      <c r="BD208" s="1210"/>
      <c r="BE208" s="1757"/>
      <c r="BF208" s="1162"/>
      <c r="BG208" s="1725"/>
      <c r="BH208" s="1725"/>
      <c r="BI208" s="1725"/>
      <c r="BJ208" s="1725"/>
      <c r="BK208" s="1155"/>
    </row>
    <row r="209" spans="1:63" s="1209" customFormat="1" x14ac:dyDescent="0.25">
      <c r="A209" s="1215"/>
      <c r="B209" s="1170"/>
      <c r="C209" s="1099" t="s">
        <v>133</v>
      </c>
      <c r="D209" s="1100" t="s">
        <v>925</v>
      </c>
      <c r="E209" s="1100"/>
      <c r="F209" s="1099">
        <v>120</v>
      </c>
      <c r="G209" s="1778"/>
      <c r="H209" s="1210" t="s">
        <v>2068</v>
      </c>
      <c r="I209" s="1210" t="s">
        <v>33</v>
      </c>
      <c r="J209" s="1210"/>
      <c r="K209" s="1210"/>
      <c r="L209" s="1221"/>
      <c r="M209" s="1222"/>
      <c r="N209" s="1221"/>
      <c r="O209" s="1210"/>
      <c r="P209" s="1210"/>
      <c r="Q209" s="1210"/>
      <c r="R209" s="1210"/>
      <c r="S209" s="1210"/>
      <c r="T209" s="1210"/>
      <c r="U209" s="1210"/>
      <c r="V209" s="1210"/>
      <c r="W209" s="1210"/>
      <c r="X209" s="1210"/>
      <c r="Y209" s="1210"/>
      <c r="Z209" s="1210"/>
      <c r="AA209" s="1210"/>
      <c r="AB209" s="1210"/>
      <c r="AC209" s="1210"/>
      <c r="AD209" s="1210"/>
      <c r="AE209" s="1210"/>
      <c r="AF209" s="1210"/>
      <c r="AG209" s="1210"/>
      <c r="AH209" s="1210"/>
      <c r="AI209" s="1730"/>
      <c r="AJ209" s="1705"/>
      <c r="AK209" s="1728"/>
      <c r="AL209" s="1728"/>
      <c r="AM209" s="1732"/>
      <c r="AN209" s="1210"/>
      <c r="AO209" s="1210"/>
      <c r="AP209" s="1210"/>
      <c r="AQ209" s="1210"/>
      <c r="AR209" s="1210"/>
      <c r="AS209" s="1210">
        <v>12</v>
      </c>
      <c r="AT209" s="1210">
        <v>12</v>
      </c>
      <c r="AU209" s="1210">
        <v>12</v>
      </c>
      <c r="AV209" s="1210">
        <v>12</v>
      </c>
      <c r="AW209" s="1210">
        <v>12</v>
      </c>
      <c r="AX209" s="1210">
        <v>12</v>
      </c>
      <c r="AY209" s="1210">
        <v>12</v>
      </c>
      <c r="AZ209" s="1210">
        <v>12</v>
      </c>
      <c r="BA209" s="1210">
        <v>12</v>
      </c>
      <c r="BB209" s="1210">
        <v>12</v>
      </c>
      <c r="BC209" s="1210"/>
      <c r="BD209" s="1210"/>
      <c r="BE209" s="1757"/>
      <c r="BF209" s="1162"/>
      <c r="BG209" s="1725"/>
      <c r="BH209" s="1725"/>
      <c r="BI209" s="1725"/>
      <c r="BJ209" s="1725"/>
      <c r="BK209" s="1155"/>
    </row>
    <row r="210" spans="1:63" s="1156" customFormat="1" x14ac:dyDescent="0.25">
      <c r="A210" s="1150"/>
      <c r="B210" s="1151" t="s">
        <v>1782</v>
      </c>
      <c r="C210" s="1152"/>
      <c r="D210" s="1153"/>
      <c r="E210" s="1764"/>
      <c r="F210" s="1154">
        <f t="shared" ref="F210:AL210" si="25">SUM(F198:F209)</f>
        <v>780</v>
      </c>
      <c r="G210" s="1154"/>
      <c r="H210" s="1154">
        <f t="shared" si="25"/>
        <v>0</v>
      </c>
      <c r="I210" s="1154">
        <f t="shared" si="25"/>
        <v>0</v>
      </c>
      <c r="J210" s="1154">
        <f t="shared" si="25"/>
        <v>0</v>
      </c>
      <c r="K210" s="1154">
        <f t="shared" si="25"/>
        <v>30</v>
      </c>
      <c r="L210" s="1154">
        <f t="shared" si="25"/>
        <v>20</v>
      </c>
      <c r="M210" s="1154">
        <f t="shared" si="25"/>
        <v>25</v>
      </c>
      <c r="N210" s="1154">
        <f t="shared" si="25"/>
        <v>20</v>
      </c>
      <c r="O210" s="1154">
        <f t="shared" si="25"/>
        <v>25</v>
      </c>
      <c r="P210" s="1154">
        <f t="shared" si="25"/>
        <v>30</v>
      </c>
      <c r="Q210" s="1154">
        <f t="shared" si="25"/>
        <v>30</v>
      </c>
      <c r="R210" s="1154">
        <f t="shared" si="25"/>
        <v>20</v>
      </c>
      <c r="S210" s="1154">
        <f t="shared" si="25"/>
        <v>20</v>
      </c>
      <c r="T210" s="1154">
        <f t="shared" si="25"/>
        <v>20</v>
      </c>
      <c r="U210" s="1154">
        <f t="shared" si="25"/>
        <v>12</v>
      </c>
      <c r="V210" s="1154">
        <f t="shared" si="25"/>
        <v>12</v>
      </c>
      <c r="W210" s="1154">
        <f t="shared" si="25"/>
        <v>12</v>
      </c>
      <c r="X210" s="1154">
        <f t="shared" si="25"/>
        <v>12</v>
      </c>
      <c r="Y210" s="1154">
        <f t="shared" si="25"/>
        <v>12</v>
      </c>
      <c r="Z210" s="1154">
        <f t="shared" si="25"/>
        <v>12</v>
      </c>
      <c r="AA210" s="1154">
        <f t="shared" si="25"/>
        <v>12</v>
      </c>
      <c r="AB210" s="1154">
        <f t="shared" si="25"/>
        <v>12</v>
      </c>
      <c r="AC210" s="1154">
        <f t="shared" si="25"/>
        <v>12</v>
      </c>
      <c r="AD210" s="1154">
        <f t="shared" si="25"/>
        <v>12</v>
      </c>
      <c r="AE210" s="1154">
        <f t="shared" si="25"/>
        <v>20</v>
      </c>
      <c r="AF210" s="1154">
        <f t="shared" si="25"/>
        <v>20</v>
      </c>
      <c r="AG210" s="1154">
        <f t="shared" si="25"/>
        <v>20</v>
      </c>
      <c r="AH210" s="1154">
        <f t="shared" si="25"/>
        <v>20</v>
      </c>
      <c r="AI210" s="1731">
        <f t="shared" si="25"/>
        <v>20</v>
      </c>
      <c r="AJ210" s="1705"/>
      <c r="AK210" s="1729">
        <f t="shared" si="25"/>
        <v>0</v>
      </c>
      <c r="AL210" s="1729">
        <f t="shared" si="25"/>
        <v>0</v>
      </c>
      <c r="AM210" s="1733">
        <f>SUM(AM198:AM209)</f>
        <v>20</v>
      </c>
      <c r="AN210" s="1154"/>
      <c r="AO210" s="1154"/>
      <c r="AP210" s="1154"/>
      <c r="AQ210" s="1154"/>
      <c r="AR210" s="1154"/>
      <c r="AS210" s="1154"/>
      <c r="AT210" s="1154"/>
      <c r="AU210" s="1154"/>
      <c r="AV210" s="1154"/>
      <c r="AW210" s="1154"/>
      <c r="AX210" s="1154"/>
      <c r="AY210" s="1154"/>
      <c r="AZ210" s="1154"/>
      <c r="BA210" s="1154"/>
      <c r="BB210" s="1154"/>
      <c r="BC210" s="1154"/>
      <c r="BD210" s="1154"/>
      <c r="BE210" s="1758"/>
      <c r="BF210" s="1162"/>
      <c r="BG210" s="1725"/>
      <c r="BH210" s="1725"/>
      <c r="BI210" s="1725"/>
      <c r="BJ210" s="1725"/>
      <c r="BK210" s="1155">
        <f>SUM(J210:BJ210)</f>
        <v>480</v>
      </c>
    </row>
    <row r="211" spans="1:63" s="1209" customFormat="1" x14ac:dyDescent="0.25">
      <c r="A211" s="1215"/>
      <c r="B211" s="1170" t="s">
        <v>2127</v>
      </c>
      <c r="C211" s="1121" t="s">
        <v>153</v>
      </c>
      <c r="D211" s="1122" t="s">
        <v>148</v>
      </c>
      <c r="E211" s="1122"/>
      <c r="F211" s="1123">
        <v>75</v>
      </c>
      <c r="G211" s="1768"/>
      <c r="H211" s="1210" t="s">
        <v>413</v>
      </c>
      <c r="I211" s="1210"/>
      <c r="J211" s="1210"/>
      <c r="K211" s="1210"/>
      <c r="L211" s="1221"/>
      <c r="M211" s="1222"/>
      <c r="N211" s="1221"/>
      <c r="O211" s="1210"/>
      <c r="P211" s="1210"/>
      <c r="Q211" s="1210"/>
      <c r="R211" s="1210"/>
      <c r="S211" s="1210"/>
      <c r="T211" s="1210"/>
      <c r="U211" s="1210"/>
      <c r="V211" s="1210"/>
      <c r="W211" s="1210"/>
      <c r="X211" s="1210"/>
      <c r="Y211" s="1210"/>
      <c r="Z211" s="1210"/>
      <c r="AA211" s="1210"/>
      <c r="AB211" s="1210"/>
      <c r="AC211" s="1210"/>
      <c r="AD211" s="1210"/>
      <c r="AE211" s="1210"/>
      <c r="AF211" s="1210"/>
      <c r="AG211" s="1210"/>
      <c r="AH211" s="1210"/>
      <c r="AI211" s="1730"/>
      <c r="AJ211" s="1705"/>
      <c r="AK211" s="1728"/>
      <c r="AL211" s="1728"/>
      <c r="AM211" s="1732"/>
      <c r="AN211" s="1210"/>
      <c r="AO211" s="1210"/>
      <c r="AP211" s="1210"/>
      <c r="AQ211" s="1210"/>
      <c r="AR211" s="1210"/>
      <c r="AS211" s="1210"/>
      <c r="AT211" s="1210"/>
      <c r="AU211" s="1210"/>
      <c r="AV211" s="1210"/>
      <c r="AW211" s="1210"/>
      <c r="AX211" s="1210"/>
      <c r="AY211" s="1210"/>
      <c r="AZ211" s="1210"/>
      <c r="BA211" s="1210"/>
      <c r="BB211" s="1210"/>
      <c r="BC211" s="1210"/>
      <c r="BD211" s="1210"/>
      <c r="BE211" s="1757"/>
      <c r="BF211" s="1162"/>
      <c r="BG211" s="1725"/>
      <c r="BH211" s="1725"/>
      <c r="BI211" s="1725"/>
      <c r="BJ211" s="1725"/>
      <c r="BK211" s="1155"/>
    </row>
    <row r="212" spans="1:63" s="1209" customFormat="1" x14ac:dyDescent="0.25">
      <c r="A212" s="1215"/>
      <c r="B212" s="1170"/>
      <c r="C212" s="1121" t="s">
        <v>154</v>
      </c>
      <c r="D212" s="1122" t="s">
        <v>136</v>
      </c>
      <c r="E212" s="1122"/>
      <c r="F212" s="1123">
        <v>30</v>
      </c>
      <c r="G212" s="1768"/>
      <c r="H212" s="1210" t="s">
        <v>413</v>
      </c>
      <c r="I212" s="1210"/>
      <c r="J212" s="1210"/>
      <c r="K212" s="1210"/>
      <c r="L212" s="1221"/>
      <c r="M212" s="1222"/>
      <c r="N212" s="1221"/>
      <c r="O212" s="1210"/>
      <c r="P212" s="1210"/>
      <c r="Q212" s="1210"/>
      <c r="R212" s="1210"/>
      <c r="S212" s="1210"/>
      <c r="T212" s="1210"/>
      <c r="U212" s="1210"/>
      <c r="V212" s="1210"/>
      <c r="W212" s="1210"/>
      <c r="X212" s="1210"/>
      <c r="Y212" s="1210"/>
      <c r="Z212" s="1210"/>
      <c r="AA212" s="1210"/>
      <c r="AB212" s="1210"/>
      <c r="AC212" s="1210"/>
      <c r="AD212" s="1210"/>
      <c r="AE212" s="1210"/>
      <c r="AF212" s="1210"/>
      <c r="AG212" s="1210"/>
      <c r="AH212" s="1210"/>
      <c r="AI212" s="1730"/>
      <c r="AJ212" s="1705"/>
      <c r="AK212" s="1728"/>
      <c r="AL212" s="1728"/>
      <c r="AM212" s="1732"/>
      <c r="AN212" s="1210"/>
      <c r="AO212" s="1210"/>
      <c r="AP212" s="1210"/>
      <c r="AQ212" s="1210"/>
      <c r="AR212" s="1210"/>
      <c r="AS212" s="1210"/>
      <c r="AT212" s="1210"/>
      <c r="AU212" s="1210"/>
      <c r="AV212" s="1210"/>
      <c r="AW212" s="1210"/>
      <c r="AX212" s="1210"/>
      <c r="AY212" s="1210"/>
      <c r="AZ212" s="1210"/>
      <c r="BA212" s="1210"/>
      <c r="BB212" s="1210"/>
      <c r="BC212" s="1210"/>
      <c r="BD212" s="1210"/>
      <c r="BE212" s="1757"/>
      <c r="BF212" s="1162"/>
      <c r="BG212" s="1725"/>
      <c r="BH212" s="1725"/>
      <c r="BI212" s="1725"/>
      <c r="BJ212" s="1725"/>
      <c r="BK212" s="1155"/>
    </row>
    <row r="213" spans="1:63" s="1209" customFormat="1" x14ac:dyDescent="0.25">
      <c r="A213" s="1215"/>
      <c r="B213" s="1170"/>
      <c r="C213" s="1121" t="s">
        <v>155</v>
      </c>
      <c r="D213" s="1122" t="s">
        <v>149</v>
      </c>
      <c r="E213" s="1122"/>
      <c r="F213" s="1123">
        <v>60</v>
      </c>
      <c r="G213" s="1768"/>
      <c r="H213" s="1210" t="s">
        <v>413</v>
      </c>
      <c r="I213" s="1210"/>
      <c r="J213" s="1210"/>
      <c r="K213" s="1210"/>
      <c r="L213" s="1221"/>
      <c r="M213" s="1222"/>
      <c r="N213" s="1221"/>
      <c r="O213" s="1210"/>
      <c r="P213" s="1210"/>
      <c r="Q213" s="1210"/>
      <c r="R213" s="1210"/>
      <c r="S213" s="1210"/>
      <c r="T213" s="1210"/>
      <c r="U213" s="1210"/>
      <c r="V213" s="1210"/>
      <c r="W213" s="1210"/>
      <c r="X213" s="1210"/>
      <c r="Y213" s="1210"/>
      <c r="Z213" s="1210"/>
      <c r="AA213" s="1210"/>
      <c r="AB213" s="1210"/>
      <c r="AC213" s="1210"/>
      <c r="AD213" s="1210"/>
      <c r="AE213" s="1210"/>
      <c r="AF213" s="1210"/>
      <c r="AG213" s="1210"/>
      <c r="AH213" s="1210"/>
      <c r="AI213" s="1730"/>
      <c r="AJ213" s="1705"/>
      <c r="AK213" s="1728"/>
      <c r="AL213" s="1728"/>
      <c r="AM213" s="1732"/>
      <c r="AN213" s="1210"/>
      <c r="AO213" s="1210"/>
      <c r="AP213" s="1210"/>
      <c r="AQ213" s="1210"/>
      <c r="AR213" s="1210"/>
      <c r="AS213" s="1210"/>
      <c r="AT213" s="1210"/>
      <c r="AU213" s="1210"/>
      <c r="AV213" s="1210"/>
      <c r="AW213" s="1210"/>
      <c r="AX213" s="1210"/>
      <c r="AY213" s="1210"/>
      <c r="AZ213" s="1210"/>
      <c r="BA213" s="1210"/>
      <c r="BB213" s="1210"/>
      <c r="BC213" s="1210"/>
      <c r="BD213" s="1210"/>
      <c r="BE213" s="1757"/>
      <c r="BF213" s="1162"/>
      <c r="BG213" s="1725"/>
      <c r="BH213" s="1725"/>
      <c r="BI213" s="1725"/>
      <c r="BJ213" s="1725"/>
      <c r="BK213" s="1155"/>
    </row>
    <row r="214" spans="1:63" s="1209" customFormat="1" x14ac:dyDescent="0.25">
      <c r="A214" s="1215"/>
      <c r="B214" s="1170"/>
      <c r="C214" s="1121" t="s">
        <v>156</v>
      </c>
      <c r="D214" s="1122" t="s">
        <v>150</v>
      </c>
      <c r="E214" s="1122"/>
      <c r="F214" s="1123">
        <v>75</v>
      </c>
      <c r="G214" s="1768"/>
      <c r="H214" s="1210" t="s">
        <v>413</v>
      </c>
      <c r="I214" s="1210"/>
      <c r="J214" s="1210"/>
      <c r="K214" s="1210"/>
      <c r="L214" s="1221"/>
      <c r="M214" s="1222"/>
      <c r="N214" s="1221"/>
      <c r="O214" s="1210"/>
      <c r="P214" s="1210"/>
      <c r="Q214" s="1210"/>
      <c r="R214" s="1210"/>
      <c r="S214" s="1210"/>
      <c r="T214" s="1210"/>
      <c r="U214" s="1210"/>
      <c r="V214" s="1210"/>
      <c r="W214" s="1210"/>
      <c r="X214" s="1210"/>
      <c r="Y214" s="1210"/>
      <c r="Z214" s="1210"/>
      <c r="AA214" s="1210"/>
      <c r="AB214" s="1210"/>
      <c r="AC214" s="1210"/>
      <c r="AD214" s="1210"/>
      <c r="AE214" s="1210"/>
      <c r="AF214" s="1210"/>
      <c r="AG214" s="1210"/>
      <c r="AH214" s="1210"/>
      <c r="AI214" s="1730"/>
      <c r="AJ214" s="1705"/>
      <c r="AK214" s="1728"/>
      <c r="AL214" s="1728"/>
      <c r="AM214" s="1732"/>
      <c r="AN214" s="1210"/>
      <c r="AO214" s="1210"/>
      <c r="AP214" s="1210"/>
      <c r="AQ214" s="1210"/>
      <c r="AR214" s="1210"/>
      <c r="AS214" s="1210"/>
      <c r="AT214" s="1210"/>
      <c r="AU214" s="1210"/>
      <c r="AV214" s="1210"/>
      <c r="AW214" s="1210"/>
      <c r="AX214" s="1210"/>
      <c r="AY214" s="1210"/>
      <c r="AZ214" s="1210"/>
      <c r="BA214" s="1210"/>
      <c r="BB214" s="1210"/>
      <c r="BC214" s="1210"/>
      <c r="BD214" s="1210"/>
      <c r="BE214" s="1757"/>
      <c r="BF214" s="1162"/>
      <c r="BG214" s="1725"/>
      <c r="BH214" s="1725"/>
      <c r="BI214" s="1725"/>
      <c r="BJ214" s="1725"/>
      <c r="BK214" s="1155"/>
    </row>
    <row r="215" spans="1:63" s="1209" customFormat="1" x14ac:dyDescent="0.25">
      <c r="A215" s="1215"/>
      <c r="B215" s="1170"/>
      <c r="C215" s="1121" t="s">
        <v>157</v>
      </c>
      <c r="D215" s="1122" t="s">
        <v>124</v>
      </c>
      <c r="E215" s="1122"/>
      <c r="F215" s="1123">
        <v>75</v>
      </c>
      <c r="G215" s="1768"/>
      <c r="H215" s="1210" t="s">
        <v>369</v>
      </c>
      <c r="I215" s="1210"/>
      <c r="J215" s="1210"/>
      <c r="K215" s="1210"/>
      <c r="L215" s="1221"/>
      <c r="M215" s="1222"/>
      <c r="N215" s="1221"/>
      <c r="O215" s="1210"/>
      <c r="P215" s="1210"/>
      <c r="Q215" s="1210"/>
      <c r="R215" s="1210"/>
      <c r="S215" s="1210"/>
      <c r="T215" s="1210"/>
      <c r="U215" s="1210"/>
      <c r="V215" s="1210"/>
      <c r="W215" s="1210"/>
      <c r="X215" s="1210"/>
      <c r="Y215" s="1210"/>
      <c r="Z215" s="1210"/>
      <c r="AA215" s="1210"/>
      <c r="AB215" s="1210"/>
      <c r="AC215" s="1210"/>
      <c r="AD215" s="1210"/>
      <c r="AE215" s="1210"/>
      <c r="AF215" s="1210"/>
      <c r="AG215" s="1210"/>
      <c r="AH215" s="1210"/>
      <c r="AI215" s="1730"/>
      <c r="AJ215" s="1705"/>
      <c r="AK215" s="1728"/>
      <c r="AL215" s="1728"/>
      <c r="AM215" s="1732"/>
      <c r="AN215" s="1210"/>
      <c r="AO215" s="1210"/>
      <c r="AP215" s="1210"/>
      <c r="AQ215" s="1210"/>
      <c r="AR215" s="1210"/>
      <c r="AS215" s="1210"/>
      <c r="AT215" s="1210"/>
      <c r="AU215" s="1210"/>
      <c r="AV215" s="1210"/>
      <c r="AW215" s="1210"/>
      <c r="AX215" s="1210"/>
      <c r="AY215" s="1210"/>
      <c r="AZ215" s="1210"/>
      <c r="BA215" s="1210"/>
      <c r="BB215" s="1210"/>
      <c r="BC215" s="1210"/>
      <c r="BD215" s="1210"/>
      <c r="BE215" s="1757"/>
      <c r="BF215" s="1162"/>
      <c r="BG215" s="1725"/>
      <c r="BH215" s="1725"/>
      <c r="BI215" s="1725"/>
      <c r="BJ215" s="1725"/>
      <c r="BK215" s="1155"/>
    </row>
    <row r="216" spans="1:63" s="1209" customFormat="1" x14ac:dyDescent="0.25">
      <c r="A216" s="1215">
        <v>24</v>
      </c>
      <c r="B216" s="1170"/>
      <c r="C216" s="1121" t="s">
        <v>158</v>
      </c>
      <c r="D216" s="1122" t="s">
        <v>977</v>
      </c>
      <c r="E216" s="1122"/>
      <c r="F216" s="1123">
        <v>120</v>
      </c>
      <c r="G216" s="1768"/>
      <c r="H216" s="1210" t="s">
        <v>369</v>
      </c>
      <c r="I216" s="1210"/>
      <c r="J216" s="1210"/>
      <c r="K216" s="1210"/>
      <c r="L216" s="1221"/>
      <c r="M216" s="1222"/>
      <c r="N216" s="1221"/>
      <c r="O216" s="1210"/>
      <c r="P216" s="1210"/>
      <c r="Q216" s="1210"/>
      <c r="R216" s="1210"/>
      <c r="S216" s="1210"/>
      <c r="T216" s="1210"/>
      <c r="U216" s="1210"/>
      <c r="V216" s="1210"/>
      <c r="W216" s="1210"/>
      <c r="X216" s="1210"/>
      <c r="Y216" s="1210"/>
      <c r="Z216" s="1210"/>
      <c r="AA216" s="1210"/>
      <c r="AB216" s="1210"/>
      <c r="AC216" s="1210"/>
      <c r="AD216" s="1210"/>
      <c r="AE216" s="1210"/>
      <c r="AF216" s="1210"/>
      <c r="AG216" s="1210"/>
      <c r="AH216" s="1210"/>
      <c r="AI216" s="1730"/>
      <c r="AJ216" s="1705"/>
      <c r="AK216" s="1728"/>
      <c r="AL216" s="1728"/>
      <c r="AM216" s="1732"/>
      <c r="AN216" s="1210"/>
      <c r="AO216" s="1210"/>
      <c r="AP216" s="1210"/>
      <c r="AQ216" s="1210"/>
      <c r="AR216" s="1210"/>
      <c r="AS216" s="1210"/>
      <c r="AT216" s="1210"/>
      <c r="AU216" s="1210"/>
      <c r="AV216" s="1210"/>
      <c r="AW216" s="1210"/>
      <c r="AX216" s="1210"/>
      <c r="AY216" s="1210"/>
      <c r="AZ216" s="1210"/>
      <c r="BA216" s="1210"/>
      <c r="BB216" s="1210"/>
      <c r="BC216" s="1210"/>
      <c r="BD216" s="1210"/>
      <c r="BE216" s="1757"/>
      <c r="BF216" s="1162"/>
      <c r="BG216" s="1725"/>
      <c r="BH216" s="1725"/>
      <c r="BI216" s="1725"/>
      <c r="BJ216" s="1725"/>
      <c r="BK216" s="1155"/>
    </row>
    <row r="217" spans="1:63" s="1209" customFormat="1" x14ac:dyDescent="0.25">
      <c r="A217" s="1215"/>
      <c r="B217" s="1170"/>
      <c r="C217" s="1121" t="s">
        <v>159</v>
      </c>
      <c r="D217" s="1121" t="s">
        <v>955</v>
      </c>
      <c r="E217" s="1121"/>
      <c r="F217" s="1123">
        <v>30</v>
      </c>
      <c r="G217" s="1768"/>
      <c r="H217" s="1210"/>
      <c r="I217" s="1210"/>
      <c r="J217" s="1210"/>
      <c r="K217" s="1210"/>
      <c r="L217" s="1221"/>
      <c r="M217" s="1222"/>
      <c r="N217" s="1221"/>
      <c r="O217" s="1210"/>
      <c r="P217" s="1210"/>
      <c r="Q217" s="1210"/>
      <c r="R217" s="1210"/>
      <c r="S217" s="1210"/>
      <c r="T217" s="1210"/>
      <c r="U217" s="1210"/>
      <c r="V217" s="1210"/>
      <c r="W217" s="1210"/>
      <c r="X217" s="1210"/>
      <c r="Y217" s="1210"/>
      <c r="Z217" s="1210"/>
      <c r="AA217" s="1210"/>
      <c r="AB217" s="1210"/>
      <c r="AC217" s="1210"/>
      <c r="AD217" s="1210"/>
      <c r="AE217" s="1210"/>
      <c r="AF217" s="1210"/>
      <c r="AG217" s="1210"/>
      <c r="AH217" s="1210"/>
      <c r="AI217" s="1730"/>
      <c r="AJ217" s="1705"/>
      <c r="AK217" s="1728"/>
      <c r="AL217" s="1728"/>
      <c r="AM217" s="1732"/>
      <c r="AN217" s="1210"/>
      <c r="AO217" s="1210"/>
      <c r="AP217" s="1210"/>
      <c r="AQ217" s="1210"/>
      <c r="AR217" s="1210"/>
      <c r="AS217" s="1210"/>
      <c r="AT217" s="1210"/>
      <c r="AU217" s="1210"/>
      <c r="AV217" s="1210"/>
      <c r="AW217" s="1210"/>
      <c r="AX217" s="1210"/>
      <c r="AY217" s="1210"/>
      <c r="AZ217" s="1210"/>
      <c r="BA217" s="1210"/>
      <c r="BB217" s="1210"/>
      <c r="BC217" s="1210"/>
      <c r="BD217" s="1210"/>
      <c r="BE217" s="1757"/>
      <c r="BF217" s="1162"/>
      <c r="BG217" s="1725"/>
      <c r="BH217" s="1725"/>
      <c r="BI217" s="1725"/>
      <c r="BJ217" s="1725"/>
      <c r="BK217" s="1155"/>
    </row>
    <row r="218" spans="1:63" s="1209" customFormat="1" x14ac:dyDescent="0.25">
      <c r="A218" s="1215"/>
      <c r="B218" s="1170"/>
      <c r="C218" s="1121" t="s">
        <v>167</v>
      </c>
      <c r="D218" s="1121" t="s">
        <v>962</v>
      </c>
      <c r="E218" s="1121"/>
      <c r="F218" s="1123">
        <v>45</v>
      </c>
      <c r="G218" s="1768"/>
      <c r="H218" s="1210" t="s">
        <v>369</v>
      </c>
      <c r="I218" s="1210"/>
      <c r="J218" s="1210"/>
      <c r="K218" s="1210"/>
      <c r="L218" s="1221"/>
      <c r="M218" s="1222"/>
      <c r="N218" s="1221"/>
      <c r="O218" s="1210"/>
      <c r="P218" s="1210"/>
      <c r="Q218" s="1210"/>
      <c r="R218" s="1210"/>
      <c r="S218" s="1210"/>
      <c r="T218" s="1210"/>
      <c r="U218" s="1210"/>
      <c r="V218" s="1210"/>
      <c r="W218" s="1210"/>
      <c r="X218" s="1210"/>
      <c r="Y218" s="1210"/>
      <c r="Z218" s="1210"/>
      <c r="AA218" s="1210"/>
      <c r="AB218" s="1210"/>
      <c r="AC218" s="1210"/>
      <c r="AD218" s="1210"/>
      <c r="AE218" s="1210"/>
      <c r="AF218" s="1210"/>
      <c r="AG218" s="1210"/>
      <c r="AH218" s="1210"/>
      <c r="AI218" s="1730"/>
      <c r="AJ218" s="1705"/>
      <c r="AK218" s="1728"/>
      <c r="AL218" s="1728"/>
      <c r="AM218" s="1732"/>
      <c r="AN218" s="1210"/>
      <c r="AO218" s="1210"/>
      <c r="AP218" s="1210"/>
      <c r="AQ218" s="1210"/>
      <c r="AR218" s="1210"/>
      <c r="AS218" s="1210"/>
      <c r="AT218" s="1210"/>
      <c r="AU218" s="1210"/>
      <c r="AV218" s="1210"/>
      <c r="AW218" s="1210"/>
      <c r="AX218" s="1210"/>
      <c r="AY218" s="1210"/>
      <c r="AZ218" s="1210"/>
      <c r="BA218" s="1210"/>
      <c r="BB218" s="1210"/>
      <c r="BC218" s="1210"/>
      <c r="BD218" s="1210"/>
      <c r="BE218" s="1757"/>
      <c r="BF218" s="1162"/>
      <c r="BG218" s="1725"/>
      <c r="BH218" s="1725"/>
      <c r="BI218" s="1725"/>
      <c r="BJ218" s="1725"/>
      <c r="BK218" s="1155"/>
    </row>
    <row r="219" spans="1:63" s="1209" customFormat="1" x14ac:dyDescent="0.25">
      <c r="A219" s="1215"/>
      <c r="B219" s="1170"/>
      <c r="C219" s="1121" t="s">
        <v>161</v>
      </c>
      <c r="D219" s="1121" t="s">
        <v>963</v>
      </c>
      <c r="E219" s="1121"/>
      <c r="F219" s="1123">
        <v>45</v>
      </c>
      <c r="G219" s="1768"/>
      <c r="H219" s="1210" t="s">
        <v>2115</v>
      </c>
      <c r="I219" s="1210" t="s">
        <v>39</v>
      </c>
      <c r="J219" s="1210"/>
      <c r="K219" s="1210"/>
      <c r="L219" s="1221"/>
      <c r="M219" s="1222"/>
      <c r="N219" s="1221"/>
      <c r="O219" s="1210"/>
      <c r="P219" s="1210"/>
      <c r="Q219" s="1210"/>
      <c r="R219" s="1210"/>
      <c r="S219" s="1210"/>
      <c r="T219" s="1210">
        <v>20</v>
      </c>
      <c r="U219" s="1210">
        <v>25</v>
      </c>
      <c r="V219" s="1210"/>
      <c r="W219" s="1210"/>
      <c r="X219" s="1210"/>
      <c r="Y219" s="1210"/>
      <c r="Z219" s="1210"/>
      <c r="AA219" s="1210"/>
      <c r="AB219" s="1210"/>
      <c r="AC219" s="1210"/>
      <c r="AD219" s="1210"/>
      <c r="AE219" s="1210"/>
      <c r="AF219" s="1210"/>
      <c r="AG219" s="1210"/>
      <c r="AH219" s="1210"/>
      <c r="AI219" s="1730"/>
      <c r="AJ219" s="1705"/>
      <c r="AK219" s="1728"/>
      <c r="AL219" s="1728"/>
      <c r="AM219" s="1732"/>
      <c r="AN219" s="1210"/>
      <c r="AO219" s="1210"/>
      <c r="AP219" s="1210"/>
      <c r="AQ219" s="1210"/>
      <c r="AR219" s="1210"/>
      <c r="AS219" s="1210"/>
      <c r="AT219" s="1210"/>
      <c r="AU219" s="1210"/>
      <c r="AV219" s="1210"/>
      <c r="AW219" s="1210"/>
      <c r="AX219" s="1210"/>
      <c r="AY219" s="1210"/>
      <c r="AZ219" s="1210"/>
      <c r="BA219" s="1210"/>
      <c r="BB219" s="1210"/>
      <c r="BC219" s="1210"/>
      <c r="BD219" s="1210"/>
      <c r="BE219" s="1757"/>
      <c r="BF219" s="1162"/>
      <c r="BG219" s="1725"/>
      <c r="BH219" s="1725"/>
      <c r="BI219" s="1725"/>
      <c r="BJ219" s="1725"/>
      <c r="BK219" s="1155"/>
    </row>
    <row r="220" spans="1:63" s="1209" customFormat="1" ht="22.5" x14ac:dyDescent="0.25">
      <c r="A220" s="1215"/>
      <c r="B220" s="1170"/>
      <c r="C220" s="1124" t="s">
        <v>162</v>
      </c>
      <c r="D220" s="1124" t="s">
        <v>964</v>
      </c>
      <c r="E220" s="1124"/>
      <c r="F220" s="1125">
        <v>45</v>
      </c>
      <c r="G220" s="1784"/>
      <c r="H220" s="1210" t="s">
        <v>2115</v>
      </c>
      <c r="I220" s="1210" t="s">
        <v>39</v>
      </c>
      <c r="J220" s="1210"/>
      <c r="K220" s="1210"/>
      <c r="L220" s="1221"/>
      <c r="M220" s="1222"/>
      <c r="N220" s="1221"/>
      <c r="O220" s="1210"/>
      <c r="P220" s="1210"/>
      <c r="Q220" s="1210"/>
      <c r="R220" s="1210"/>
      <c r="S220" s="1210"/>
      <c r="T220" s="1210"/>
      <c r="U220" s="1210"/>
      <c r="V220" s="1210">
        <v>20</v>
      </c>
      <c r="W220" s="1210">
        <v>25</v>
      </c>
      <c r="X220" s="1210"/>
      <c r="Y220" s="1210"/>
      <c r="Z220" s="1210"/>
      <c r="AA220" s="1210"/>
      <c r="AB220" s="1210"/>
      <c r="AC220" s="1210"/>
      <c r="AD220" s="1210"/>
      <c r="AE220" s="1210"/>
      <c r="AF220" s="1210"/>
      <c r="AG220" s="1210"/>
      <c r="AH220" s="1210"/>
      <c r="AI220" s="1730"/>
      <c r="AJ220" s="1705"/>
      <c r="AK220" s="1728"/>
      <c r="AL220" s="1728"/>
      <c r="AM220" s="1732"/>
      <c r="AN220" s="1210"/>
      <c r="AO220" s="1210"/>
      <c r="AP220" s="1210"/>
      <c r="AQ220" s="1210"/>
      <c r="AR220" s="1210"/>
      <c r="AS220" s="1210"/>
      <c r="AT220" s="1210"/>
      <c r="AU220" s="1210"/>
      <c r="AV220" s="1210"/>
      <c r="AW220" s="1210"/>
      <c r="AX220" s="1210"/>
      <c r="AY220" s="1210"/>
      <c r="AZ220" s="1210"/>
      <c r="BA220" s="1210"/>
      <c r="BB220" s="1210"/>
      <c r="BC220" s="1210"/>
      <c r="BD220" s="1210"/>
      <c r="BE220" s="1757"/>
      <c r="BF220" s="1162"/>
      <c r="BG220" s="1725"/>
      <c r="BH220" s="1725"/>
      <c r="BI220" s="1725"/>
      <c r="BJ220" s="1725"/>
      <c r="BK220" s="1155"/>
    </row>
    <row r="221" spans="1:63" s="1209" customFormat="1" x14ac:dyDescent="0.25">
      <c r="A221" s="1215"/>
      <c r="B221" s="1170"/>
      <c r="C221" s="1123" t="s">
        <v>119</v>
      </c>
      <c r="D221" s="1121" t="s">
        <v>965</v>
      </c>
      <c r="E221" s="1121"/>
      <c r="F221" s="1123">
        <v>30</v>
      </c>
      <c r="G221" s="1768"/>
      <c r="H221" s="1210" t="s">
        <v>2115</v>
      </c>
      <c r="I221" s="1210" t="s">
        <v>39</v>
      </c>
      <c r="J221" s="1210"/>
      <c r="K221" s="1210"/>
      <c r="L221" s="1221"/>
      <c r="M221" s="1222"/>
      <c r="N221" s="1221"/>
      <c r="O221" s="1210"/>
      <c r="P221" s="1210"/>
      <c r="Q221" s="1210"/>
      <c r="R221" s="1210"/>
      <c r="S221" s="1210"/>
      <c r="T221" s="1210"/>
      <c r="U221" s="1210"/>
      <c r="V221" s="1210"/>
      <c r="W221" s="1210"/>
      <c r="X221" s="1210">
        <v>30</v>
      </c>
      <c r="Y221" s="1210"/>
      <c r="Z221" s="1210"/>
      <c r="AA221" s="1210"/>
      <c r="AB221" s="1210"/>
      <c r="AC221" s="1210"/>
      <c r="AD221" s="1210"/>
      <c r="AE221" s="1210"/>
      <c r="AF221" s="1210"/>
      <c r="AG221" s="1210"/>
      <c r="AH221" s="1210"/>
      <c r="AI221" s="1730"/>
      <c r="AJ221" s="1705"/>
      <c r="AK221" s="1728"/>
      <c r="AL221" s="1728"/>
      <c r="AM221" s="1732"/>
      <c r="AN221" s="1210"/>
      <c r="AO221" s="1210"/>
      <c r="AP221" s="1210"/>
      <c r="AQ221" s="1210"/>
      <c r="AR221" s="1210"/>
      <c r="AS221" s="1210"/>
      <c r="AT221" s="1210"/>
      <c r="AU221" s="1210"/>
      <c r="AV221" s="1210"/>
      <c r="AW221" s="1210"/>
      <c r="AX221" s="1210"/>
      <c r="AY221" s="1210"/>
      <c r="AZ221" s="1210"/>
      <c r="BA221" s="1210"/>
      <c r="BB221" s="1210"/>
      <c r="BC221" s="1210"/>
      <c r="BD221" s="1210"/>
      <c r="BE221" s="1757"/>
      <c r="BF221" s="1162"/>
      <c r="BG221" s="1725"/>
      <c r="BH221" s="1725"/>
      <c r="BI221" s="1725"/>
      <c r="BJ221" s="1725"/>
      <c r="BK221" s="1155"/>
    </row>
    <row r="222" spans="1:63" s="1209" customFormat="1" x14ac:dyDescent="0.25">
      <c r="A222" s="1215"/>
      <c r="B222" s="1170"/>
      <c r="C222" s="1123" t="s">
        <v>163</v>
      </c>
      <c r="D222" s="1121" t="s">
        <v>966</v>
      </c>
      <c r="E222" s="1121"/>
      <c r="F222" s="1123">
        <v>30</v>
      </c>
      <c r="G222" s="1768"/>
      <c r="H222" s="1210" t="s">
        <v>2115</v>
      </c>
      <c r="I222" s="1210" t="s">
        <v>39</v>
      </c>
      <c r="J222" s="1210"/>
      <c r="K222" s="1210"/>
      <c r="L222" s="1221"/>
      <c r="M222" s="1222"/>
      <c r="N222" s="1221"/>
      <c r="O222" s="1210"/>
      <c r="P222" s="1210"/>
      <c r="Q222" s="1210"/>
      <c r="R222" s="1210"/>
      <c r="S222" s="1210"/>
      <c r="T222" s="1210"/>
      <c r="U222" s="1210"/>
      <c r="V222" s="1210"/>
      <c r="W222" s="1210"/>
      <c r="X222" s="1210"/>
      <c r="Y222" s="1210">
        <v>30</v>
      </c>
      <c r="Z222" s="1210"/>
      <c r="AA222" s="1210"/>
      <c r="AB222" s="1210"/>
      <c r="AC222" s="1210"/>
      <c r="AD222" s="1210"/>
      <c r="AE222" s="1210"/>
      <c r="AF222" s="1210"/>
      <c r="AG222" s="1210"/>
      <c r="AH222" s="1210"/>
      <c r="AI222" s="1730"/>
      <c r="AJ222" s="1705"/>
      <c r="AK222" s="1728"/>
      <c r="AL222" s="1728"/>
      <c r="AM222" s="1732"/>
      <c r="AN222" s="1210"/>
      <c r="AO222" s="1210"/>
      <c r="AP222" s="1210"/>
      <c r="AQ222" s="1210"/>
      <c r="AR222" s="1210"/>
      <c r="AS222" s="1210"/>
      <c r="AT222" s="1210"/>
      <c r="AU222" s="1210"/>
      <c r="AV222" s="1210"/>
      <c r="AW222" s="1210"/>
      <c r="AX222" s="1210"/>
      <c r="AY222" s="1210"/>
      <c r="AZ222" s="1210"/>
      <c r="BA222" s="1210"/>
      <c r="BB222" s="1210"/>
      <c r="BC222" s="1210"/>
      <c r="BD222" s="1210"/>
      <c r="BE222" s="1757"/>
      <c r="BF222" s="1162"/>
      <c r="BG222" s="1725"/>
      <c r="BH222" s="1725"/>
      <c r="BI222" s="1725"/>
      <c r="BJ222" s="1725"/>
      <c r="BK222" s="1155"/>
    </row>
    <row r="223" spans="1:63" s="1209" customFormat="1" x14ac:dyDescent="0.25">
      <c r="A223" s="1215"/>
      <c r="B223" s="1170"/>
      <c r="C223" s="1123" t="s">
        <v>164</v>
      </c>
      <c r="D223" s="1121" t="s">
        <v>59</v>
      </c>
      <c r="E223" s="1121"/>
      <c r="F223" s="1123">
        <v>30</v>
      </c>
      <c r="G223" s="1768"/>
      <c r="H223" s="1210" t="s">
        <v>413</v>
      </c>
      <c r="I223" s="1210"/>
      <c r="J223" s="1210"/>
      <c r="K223" s="1210"/>
      <c r="L223" s="1221"/>
      <c r="M223" s="1222"/>
      <c r="N223" s="1221"/>
      <c r="O223" s="1210"/>
      <c r="P223" s="1210"/>
      <c r="Q223" s="1210"/>
      <c r="R223" s="1210"/>
      <c r="S223" s="1210"/>
      <c r="T223" s="1210"/>
      <c r="U223" s="1210"/>
      <c r="V223" s="1210"/>
      <c r="W223" s="1210"/>
      <c r="X223" s="1210"/>
      <c r="Y223" s="1210"/>
      <c r="Z223" s="1210">
        <v>30</v>
      </c>
      <c r="AA223" s="1210"/>
      <c r="AB223" s="1210"/>
      <c r="AC223" s="1210"/>
      <c r="AD223" s="1210"/>
      <c r="AE223" s="1210"/>
      <c r="AF223" s="1210"/>
      <c r="AG223" s="1210"/>
      <c r="AH223" s="1210"/>
      <c r="AI223" s="1730"/>
      <c r="AJ223" s="1705"/>
      <c r="AK223" s="1728"/>
      <c r="AL223" s="1728"/>
      <c r="AM223" s="1732"/>
      <c r="AN223" s="1210"/>
      <c r="AO223" s="1210"/>
      <c r="AP223" s="1210"/>
      <c r="AQ223" s="1210"/>
      <c r="AR223" s="1210"/>
      <c r="AS223" s="1210"/>
      <c r="AT223" s="1210"/>
      <c r="AU223" s="1210"/>
      <c r="AV223" s="1210"/>
      <c r="AW223" s="1210"/>
      <c r="AX223" s="1210"/>
      <c r="AY223" s="1210"/>
      <c r="AZ223" s="1210"/>
      <c r="BA223" s="1210"/>
      <c r="BB223" s="1210"/>
      <c r="BC223" s="1210"/>
      <c r="BD223" s="1210"/>
      <c r="BE223" s="1757"/>
      <c r="BF223" s="1162"/>
      <c r="BG223" s="1725"/>
      <c r="BH223" s="1725"/>
      <c r="BI223" s="1725"/>
      <c r="BJ223" s="1725"/>
      <c r="BK223" s="1155"/>
    </row>
    <row r="224" spans="1:63" s="1209" customFormat="1" x14ac:dyDescent="0.25">
      <c r="A224" s="1215"/>
      <c r="B224" s="1170"/>
      <c r="C224" s="1123" t="s">
        <v>170</v>
      </c>
      <c r="D224" s="1121" t="s">
        <v>2082</v>
      </c>
      <c r="E224" s="1121"/>
      <c r="F224" s="1123">
        <v>60</v>
      </c>
      <c r="G224" s="1768"/>
      <c r="H224" s="1210" t="s">
        <v>2115</v>
      </c>
      <c r="I224" s="1210" t="s">
        <v>39</v>
      </c>
      <c r="J224" s="1210"/>
      <c r="K224" s="1210"/>
      <c r="L224" s="1221"/>
      <c r="M224" s="1222"/>
      <c r="N224" s="1221"/>
      <c r="O224" s="1210"/>
      <c r="P224" s="1210"/>
      <c r="Q224" s="1210"/>
      <c r="R224" s="1210"/>
      <c r="S224" s="1210"/>
      <c r="T224" s="1210"/>
      <c r="U224" s="1210"/>
      <c r="V224" s="1210"/>
      <c r="W224" s="1210"/>
      <c r="X224" s="1210"/>
      <c r="Y224" s="1210"/>
      <c r="Z224" s="1210"/>
      <c r="AA224" s="1210">
        <v>20</v>
      </c>
      <c r="AB224" s="1210">
        <v>20</v>
      </c>
      <c r="AC224" s="1210">
        <v>20</v>
      </c>
      <c r="AD224" s="1210"/>
      <c r="AE224" s="1210"/>
      <c r="AF224" s="1210"/>
      <c r="AG224" s="1210"/>
      <c r="AH224" s="1210"/>
      <c r="AI224" s="1730"/>
      <c r="AJ224" s="1705"/>
      <c r="AK224" s="1728"/>
      <c r="AL224" s="1728"/>
      <c r="AM224" s="1732"/>
      <c r="AN224" s="1210"/>
      <c r="AO224" s="1210"/>
      <c r="AP224" s="1210"/>
      <c r="AQ224" s="1210"/>
      <c r="AR224" s="1210"/>
      <c r="AS224" s="1210"/>
      <c r="AT224" s="1210"/>
      <c r="AU224" s="1210"/>
      <c r="AV224" s="1210"/>
      <c r="AW224" s="1210"/>
      <c r="AX224" s="1210"/>
      <c r="AY224" s="1210"/>
      <c r="AZ224" s="1210"/>
      <c r="BA224" s="1210"/>
      <c r="BB224" s="1210"/>
      <c r="BC224" s="1210"/>
      <c r="BD224" s="1210"/>
      <c r="BE224" s="1757"/>
      <c r="BF224" s="1162"/>
      <c r="BG224" s="1725"/>
      <c r="BH224" s="1725"/>
      <c r="BI224" s="1725"/>
      <c r="BJ224" s="1725"/>
      <c r="BK224" s="1155"/>
    </row>
    <row r="225" spans="1:63" s="1209" customFormat="1" x14ac:dyDescent="0.25">
      <c r="A225" s="1215"/>
      <c r="B225" s="1170"/>
      <c r="C225" s="1123" t="s">
        <v>171</v>
      </c>
      <c r="D225" s="1121" t="s">
        <v>967</v>
      </c>
      <c r="E225" s="1121"/>
      <c r="F225" s="1123">
        <v>120</v>
      </c>
      <c r="G225" s="1768"/>
      <c r="H225" s="1210" t="s">
        <v>2079</v>
      </c>
      <c r="I225" s="1210" t="s">
        <v>78</v>
      </c>
      <c r="J225" s="1210"/>
      <c r="K225" s="1210"/>
      <c r="L225" s="1221"/>
      <c r="M225" s="1222"/>
      <c r="N225" s="1221"/>
      <c r="O225" s="1210"/>
      <c r="P225" s="1210"/>
      <c r="Q225" s="1210"/>
      <c r="R225" s="1210"/>
      <c r="S225" s="1210"/>
      <c r="T225" s="1210"/>
      <c r="U225" s="1210"/>
      <c r="V225" s="1210"/>
      <c r="W225" s="1210"/>
      <c r="X225" s="1210"/>
      <c r="Y225" s="1210"/>
      <c r="Z225" s="1210"/>
      <c r="AA225" s="1210"/>
      <c r="AB225" s="1210"/>
      <c r="AC225" s="1210"/>
      <c r="AD225" s="1210">
        <v>12</v>
      </c>
      <c r="AE225" s="1210">
        <v>12</v>
      </c>
      <c r="AF225" s="1210">
        <v>12</v>
      </c>
      <c r="AG225" s="1210">
        <v>12</v>
      </c>
      <c r="AH225" s="1210">
        <v>12</v>
      </c>
      <c r="AI225" s="1730">
        <v>12</v>
      </c>
      <c r="AJ225" s="1705"/>
      <c r="AK225" s="1728"/>
      <c r="AL225" s="1728"/>
      <c r="AM225" s="1732">
        <v>12</v>
      </c>
      <c r="AN225" s="1210">
        <v>12</v>
      </c>
      <c r="AO225" s="1210">
        <v>12</v>
      </c>
      <c r="AP225" s="1210">
        <v>12</v>
      </c>
      <c r="AQ225" s="1210"/>
      <c r="AR225" s="1210"/>
      <c r="AS225" s="1210"/>
      <c r="AT225" s="1210"/>
      <c r="AU225" s="1210"/>
      <c r="AV225" s="1210"/>
      <c r="AW225" s="1210"/>
      <c r="AX225" s="1210"/>
      <c r="AY225" s="1210"/>
      <c r="AZ225" s="1210"/>
      <c r="BA225" s="1210"/>
      <c r="BB225" s="1210"/>
      <c r="BC225" s="1210"/>
      <c r="BD225" s="1210"/>
      <c r="BE225" s="1757"/>
      <c r="BF225" s="1162"/>
      <c r="BG225" s="1725"/>
      <c r="BH225" s="1725"/>
      <c r="BI225" s="1725"/>
      <c r="BJ225" s="1725"/>
      <c r="BK225" s="1155"/>
    </row>
    <row r="226" spans="1:63" s="1209" customFormat="1" x14ac:dyDescent="0.25">
      <c r="A226" s="1215"/>
      <c r="B226" s="1170"/>
      <c r="C226" s="1125" t="s">
        <v>172</v>
      </c>
      <c r="D226" s="1124" t="s">
        <v>940</v>
      </c>
      <c r="E226" s="1124"/>
      <c r="F226" s="1125">
        <v>150</v>
      </c>
      <c r="G226" s="1784"/>
      <c r="H226" s="1210" t="s">
        <v>2051</v>
      </c>
      <c r="I226" s="1210" t="s">
        <v>62</v>
      </c>
      <c r="J226" s="1210"/>
      <c r="K226" s="1210"/>
      <c r="L226" s="1221"/>
      <c r="M226" s="1222"/>
      <c r="N226" s="1221"/>
      <c r="O226" s="1210"/>
      <c r="P226" s="1210"/>
      <c r="Q226" s="1210"/>
      <c r="R226" s="1210"/>
      <c r="S226" s="1210"/>
      <c r="T226" s="1210"/>
      <c r="U226" s="1210"/>
      <c r="V226" s="1210"/>
      <c r="W226" s="1210"/>
      <c r="X226" s="1210"/>
      <c r="Y226" s="1210"/>
      <c r="Z226" s="1210"/>
      <c r="AA226" s="1210"/>
      <c r="AB226" s="1210"/>
      <c r="AC226" s="1210"/>
      <c r="AD226" s="1210"/>
      <c r="AE226" s="1210"/>
      <c r="AF226" s="1210"/>
      <c r="AG226" s="1210"/>
      <c r="AH226" s="1210"/>
      <c r="AI226" s="1730"/>
      <c r="AJ226" s="1705"/>
      <c r="AK226" s="1728"/>
      <c r="AL226" s="1728"/>
      <c r="AM226" s="1732"/>
      <c r="AN226" s="1210"/>
      <c r="AO226" s="1210"/>
      <c r="AP226" s="1210"/>
      <c r="AQ226" s="1210">
        <v>12</v>
      </c>
      <c r="AR226" s="1210">
        <v>12</v>
      </c>
      <c r="AS226" s="1210">
        <v>12</v>
      </c>
      <c r="AT226" s="1210">
        <v>12</v>
      </c>
      <c r="AU226" s="1210">
        <v>12</v>
      </c>
      <c r="AV226" s="1210">
        <v>12</v>
      </c>
      <c r="AW226" s="1210">
        <v>12</v>
      </c>
      <c r="AX226" s="1210">
        <v>12</v>
      </c>
      <c r="AY226" s="1210">
        <v>12</v>
      </c>
      <c r="AZ226" s="1210">
        <v>12</v>
      </c>
      <c r="BA226" s="1210">
        <v>12</v>
      </c>
      <c r="BB226" s="1210">
        <v>12</v>
      </c>
      <c r="BC226" s="1210">
        <v>6</v>
      </c>
      <c r="BD226" s="1210"/>
      <c r="BE226" s="1757"/>
      <c r="BF226" s="1162"/>
      <c r="BG226" s="1725"/>
      <c r="BH226" s="1725"/>
      <c r="BI226" s="1725"/>
      <c r="BJ226" s="1725"/>
      <c r="BK226" s="1155"/>
    </row>
    <row r="227" spans="1:63" s="1156" customFormat="1" x14ac:dyDescent="0.25">
      <c r="A227" s="1150"/>
      <c r="B227" s="1151" t="s">
        <v>2128</v>
      </c>
      <c r="C227" s="1152"/>
      <c r="D227" s="1153"/>
      <c r="E227" s="1764"/>
      <c r="F227" s="1154">
        <f t="shared" ref="F227:AL227" si="26">SUM(F210:F226)</f>
        <v>1800</v>
      </c>
      <c r="G227" s="1154"/>
      <c r="H227" s="1154">
        <f t="shared" si="26"/>
        <v>0</v>
      </c>
      <c r="I227" s="1154">
        <f t="shared" si="26"/>
        <v>0</v>
      </c>
      <c r="J227" s="1154">
        <f t="shared" si="26"/>
        <v>0</v>
      </c>
      <c r="K227" s="1154">
        <f t="shared" si="26"/>
        <v>30</v>
      </c>
      <c r="L227" s="1154">
        <f t="shared" si="26"/>
        <v>20</v>
      </c>
      <c r="M227" s="1154">
        <f t="shared" si="26"/>
        <v>25</v>
      </c>
      <c r="N227" s="1154">
        <f t="shared" si="26"/>
        <v>20</v>
      </c>
      <c r="O227" s="1154">
        <f t="shared" si="26"/>
        <v>25</v>
      </c>
      <c r="P227" s="1154">
        <f t="shared" si="26"/>
        <v>30</v>
      </c>
      <c r="Q227" s="1154">
        <f t="shared" si="26"/>
        <v>30</v>
      </c>
      <c r="R227" s="1154">
        <f t="shared" si="26"/>
        <v>20</v>
      </c>
      <c r="S227" s="1154">
        <f t="shared" si="26"/>
        <v>20</v>
      </c>
      <c r="T227" s="1154">
        <f t="shared" si="26"/>
        <v>40</v>
      </c>
      <c r="U227" s="1154">
        <f t="shared" si="26"/>
        <v>37</v>
      </c>
      <c r="V227" s="1154">
        <f t="shared" si="26"/>
        <v>32</v>
      </c>
      <c r="W227" s="1154">
        <f t="shared" si="26"/>
        <v>37</v>
      </c>
      <c r="X227" s="1154">
        <f t="shared" si="26"/>
        <v>42</v>
      </c>
      <c r="Y227" s="1154">
        <f t="shared" si="26"/>
        <v>42</v>
      </c>
      <c r="Z227" s="1154">
        <f t="shared" si="26"/>
        <v>42</v>
      </c>
      <c r="AA227" s="1154">
        <f t="shared" si="26"/>
        <v>32</v>
      </c>
      <c r="AB227" s="1154">
        <f t="shared" si="26"/>
        <v>32</v>
      </c>
      <c r="AC227" s="1154">
        <f t="shared" si="26"/>
        <v>32</v>
      </c>
      <c r="AD227" s="1154">
        <f t="shared" si="26"/>
        <v>24</v>
      </c>
      <c r="AE227" s="1154">
        <f t="shared" si="26"/>
        <v>32</v>
      </c>
      <c r="AF227" s="1154">
        <f t="shared" si="26"/>
        <v>32</v>
      </c>
      <c r="AG227" s="1154">
        <f t="shared" si="26"/>
        <v>32</v>
      </c>
      <c r="AH227" s="1154">
        <f t="shared" si="26"/>
        <v>32</v>
      </c>
      <c r="AI227" s="1731">
        <f t="shared" si="26"/>
        <v>32</v>
      </c>
      <c r="AJ227" s="1705"/>
      <c r="AK227" s="1729">
        <f t="shared" si="26"/>
        <v>0</v>
      </c>
      <c r="AL227" s="1729">
        <f t="shared" si="26"/>
        <v>0</v>
      </c>
      <c r="AM227" s="1733">
        <f>SUM(AM210:AM226)</f>
        <v>32</v>
      </c>
      <c r="AN227" s="1154"/>
      <c r="AO227" s="1154"/>
      <c r="AP227" s="1154"/>
      <c r="AQ227" s="1154"/>
      <c r="AR227" s="1154"/>
      <c r="AS227" s="1154"/>
      <c r="AT227" s="1154"/>
      <c r="AU227" s="1154"/>
      <c r="AV227" s="1154"/>
      <c r="AW227" s="1154"/>
      <c r="AX227" s="1154"/>
      <c r="AY227" s="1154"/>
      <c r="AZ227" s="1154"/>
      <c r="BA227" s="1154"/>
      <c r="BB227" s="1154"/>
      <c r="BC227" s="1154"/>
      <c r="BD227" s="1154"/>
      <c r="BE227" s="1758"/>
      <c r="BF227" s="1162"/>
      <c r="BG227" s="1725"/>
      <c r="BH227" s="1725"/>
      <c r="BI227" s="1725"/>
      <c r="BJ227" s="1725"/>
      <c r="BK227" s="1155">
        <f>SUM(J227:BJ227)</f>
        <v>804</v>
      </c>
    </row>
    <row r="228" spans="1:63" s="1209" customFormat="1" x14ac:dyDescent="0.25">
      <c r="A228" s="1215"/>
      <c r="B228" s="1170" t="s">
        <v>2129</v>
      </c>
      <c r="C228" s="1045" t="s">
        <v>153</v>
      </c>
      <c r="D228" s="1074" t="s">
        <v>148</v>
      </c>
      <c r="E228" s="1074"/>
      <c r="F228" s="1046">
        <v>30</v>
      </c>
      <c r="G228" s="1769"/>
      <c r="H228" s="1210" t="s">
        <v>413</v>
      </c>
      <c r="I228" s="1210" t="s">
        <v>420</v>
      </c>
      <c r="J228" s="1210"/>
      <c r="K228" s="1210"/>
      <c r="L228" s="1221"/>
      <c r="M228" s="1222"/>
      <c r="N228" s="1221"/>
      <c r="O228" s="1210"/>
      <c r="P228" s="1210"/>
      <c r="Q228" s="1210"/>
      <c r="R228" s="1210"/>
      <c r="S228" s="1210"/>
      <c r="T228" s="1210"/>
      <c r="U228" s="1210"/>
      <c r="V228" s="1210"/>
      <c r="W228" s="1210"/>
      <c r="X228" s="1210"/>
      <c r="Y228" s="1210"/>
      <c r="Z228" s="1210"/>
      <c r="AA228" s="1210"/>
      <c r="AB228" s="1210"/>
      <c r="AC228" s="1210"/>
      <c r="AD228" s="1210"/>
      <c r="AE228" s="1210"/>
      <c r="AF228" s="1210"/>
      <c r="AG228" s="1210"/>
      <c r="AH228" s="1210"/>
      <c r="AI228" s="1730"/>
      <c r="AJ228" s="1705"/>
      <c r="AK228" s="1728"/>
      <c r="AL228" s="1728"/>
      <c r="AM228" s="1732"/>
      <c r="AN228" s="1210"/>
      <c r="AO228" s="1210"/>
      <c r="AP228" s="1210"/>
      <c r="AQ228" s="1210"/>
      <c r="AR228" s="1210"/>
      <c r="AS228" s="1210"/>
      <c r="AT228" s="1210"/>
      <c r="AU228" s="1210"/>
      <c r="AV228" s="1210"/>
      <c r="AW228" s="1210"/>
      <c r="AX228" s="1210"/>
      <c r="AY228" s="1210"/>
      <c r="AZ228" s="1210"/>
      <c r="BA228" s="1210"/>
      <c r="BB228" s="1210"/>
      <c r="BC228" s="1210"/>
      <c r="BD228" s="1210"/>
      <c r="BE228" s="1757"/>
      <c r="BF228" s="1162"/>
      <c r="BG228" s="1725"/>
      <c r="BH228" s="1725"/>
      <c r="BI228" s="1725"/>
      <c r="BJ228" s="1725"/>
      <c r="BK228" s="1155"/>
    </row>
    <row r="229" spans="1:63" s="1209" customFormat="1" x14ac:dyDescent="0.25">
      <c r="A229" s="1215"/>
      <c r="B229" s="1170"/>
      <c r="C229" s="1045" t="s">
        <v>154</v>
      </c>
      <c r="D229" s="1074" t="s">
        <v>136</v>
      </c>
      <c r="E229" s="1074"/>
      <c r="F229" s="1046">
        <v>15</v>
      </c>
      <c r="G229" s="1769"/>
      <c r="H229" s="1210" t="s">
        <v>413</v>
      </c>
      <c r="I229" s="1210" t="s">
        <v>420</v>
      </c>
      <c r="J229" s="1210"/>
      <c r="K229" s="1210"/>
      <c r="L229" s="1221"/>
      <c r="M229" s="1222"/>
      <c r="N229" s="1221"/>
      <c r="O229" s="1210"/>
      <c r="P229" s="1210"/>
      <c r="Q229" s="1210"/>
      <c r="R229" s="1210"/>
      <c r="S229" s="1210"/>
      <c r="T229" s="1210"/>
      <c r="U229" s="1210"/>
      <c r="V229" s="1210"/>
      <c r="W229" s="1210"/>
      <c r="X229" s="1210"/>
      <c r="Y229" s="1210"/>
      <c r="Z229" s="1210"/>
      <c r="AA229" s="1210"/>
      <c r="AB229" s="1210"/>
      <c r="AC229" s="1210"/>
      <c r="AD229" s="1210"/>
      <c r="AE229" s="1210"/>
      <c r="AF229" s="1210"/>
      <c r="AG229" s="1210"/>
      <c r="AH229" s="1210"/>
      <c r="AI229" s="1730"/>
      <c r="AJ229" s="1705"/>
      <c r="AK229" s="1728"/>
      <c r="AL229" s="1728"/>
      <c r="AM229" s="1732"/>
      <c r="AN229" s="1210"/>
      <c r="AO229" s="1210"/>
      <c r="AP229" s="1210"/>
      <c r="AQ229" s="1210"/>
      <c r="AR229" s="1210"/>
      <c r="AS229" s="1210"/>
      <c r="AT229" s="1210"/>
      <c r="AU229" s="1210"/>
      <c r="AV229" s="1210"/>
      <c r="AW229" s="1210"/>
      <c r="AX229" s="1210"/>
      <c r="AY229" s="1210"/>
      <c r="AZ229" s="1210"/>
      <c r="BA229" s="1210"/>
      <c r="BB229" s="1210"/>
      <c r="BC229" s="1210"/>
      <c r="BD229" s="1210"/>
      <c r="BE229" s="1757"/>
      <c r="BF229" s="1162"/>
      <c r="BG229" s="1725"/>
      <c r="BH229" s="1725"/>
      <c r="BI229" s="1725"/>
      <c r="BJ229" s="1725"/>
      <c r="BK229" s="1155"/>
    </row>
    <row r="230" spans="1:63" s="1209" customFormat="1" x14ac:dyDescent="0.25">
      <c r="A230" s="1215"/>
      <c r="B230" s="1170"/>
      <c r="C230" s="1045" t="s">
        <v>92</v>
      </c>
      <c r="D230" s="1074" t="s">
        <v>59</v>
      </c>
      <c r="E230" s="1074"/>
      <c r="F230" s="1046">
        <v>30</v>
      </c>
      <c r="G230" s="1769"/>
      <c r="H230" s="1210" t="s">
        <v>413</v>
      </c>
      <c r="I230" s="1210" t="s">
        <v>420</v>
      </c>
      <c r="J230" s="1210"/>
      <c r="K230" s="1210"/>
      <c r="L230" s="1221"/>
      <c r="M230" s="1222"/>
      <c r="N230" s="1221"/>
      <c r="O230" s="1210"/>
      <c r="P230" s="1210"/>
      <c r="Q230" s="1210"/>
      <c r="R230" s="1210"/>
      <c r="S230" s="1210"/>
      <c r="T230" s="1210"/>
      <c r="U230" s="1210"/>
      <c r="V230" s="1210"/>
      <c r="W230" s="1210"/>
      <c r="X230" s="1210"/>
      <c r="Y230" s="1210"/>
      <c r="Z230" s="1210"/>
      <c r="AA230" s="1210"/>
      <c r="AB230" s="1210"/>
      <c r="AC230" s="1210"/>
      <c r="AD230" s="1210"/>
      <c r="AE230" s="1210"/>
      <c r="AF230" s="1210"/>
      <c r="AG230" s="1210"/>
      <c r="AH230" s="1210"/>
      <c r="AI230" s="1730"/>
      <c r="AJ230" s="1705"/>
      <c r="AK230" s="1728"/>
      <c r="AL230" s="1728"/>
      <c r="AM230" s="1732"/>
      <c r="AN230" s="1210"/>
      <c r="AO230" s="1210"/>
      <c r="AP230" s="1210"/>
      <c r="AQ230" s="1210"/>
      <c r="AR230" s="1210"/>
      <c r="AS230" s="1210"/>
      <c r="AT230" s="1210"/>
      <c r="AU230" s="1210"/>
      <c r="AV230" s="1210"/>
      <c r="AW230" s="1210"/>
      <c r="AX230" s="1210"/>
      <c r="AY230" s="1210"/>
      <c r="AZ230" s="1210"/>
      <c r="BA230" s="1210"/>
      <c r="BB230" s="1210"/>
      <c r="BC230" s="1210"/>
      <c r="BD230" s="1210"/>
      <c r="BE230" s="1757"/>
      <c r="BF230" s="1162"/>
      <c r="BG230" s="1725"/>
      <c r="BH230" s="1725"/>
      <c r="BI230" s="1725"/>
      <c r="BJ230" s="1725"/>
      <c r="BK230" s="1155"/>
    </row>
    <row r="231" spans="1:63" s="1209" customFormat="1" x14ac:dyDescent="0.25">
      <c r="A231" s="1215"/>
      <c r="B231" s="1170"/>
      <c r="C231" s="1045" t="s">
        <v>156</v>
      </c>
      <c r="D231" s="1074" t="s">
        <v>969</v>
      </c>
      <c r="E231" s="1074"/>
      <c r="F231" s="1046">
        <v>45</v>
      </c>
      <c r="G231" s="1769"/>
      <c r="H231" s="1210" t="s">
        <v>413</v>
      </c>
      <c r="I231" s="1210" t="s">
        <v>635</v>
      </c>
      <c r="J231" s="1210"/>
      <c r="K231" s="1210"/>
      <c r="L231" s="1221"/>
      <c r="M231" s="1222"/>
      <c r="N231" s="1221"/>
      <c r="O231" s="1210"/>
      <c r="P231" s="1210"/>
      <c r="Q231" s="1210"/>
      <c r="R231" s="1210"/>
      <c r="S231" s="1210"/>
      <c r="T231" s="1210"/>
      <c r="U231" s="1210"/>
      <c r="V231" s="1210"/>
      <c r="W231" s="1210"/>
      <c r="X231" s="1210"/>
      <c r="Y231" s="1210"/>
      <c r="Z231" s="1210"/>
      <c r="AA231" s="1210"/>
      <c r="AB231" s="1210"/>
      <c r="AC231" s="1210"/>
      <c r="AD231" s="1210"/>
      <c r="AE231" s="1210"/>
      <c r="AF231" s="1210"/>
      <c r="AG231" s="1210"/>
      <c r="AH231" s="1210"/>
      <c r="AI231" s="1730"/>
      <c r="AJ231" s="1705"/>
      <c r="AK231" s="1728"/>
      <c r="AL231" s="1728"/>
      <c r="AM231" s="1732"/>
      <c r="AN231" s="1210"/>
      <c r="AO231" s="1210"/>
      <c r="AP231" s="1210"/>
      <c r="AQ231" s="1210"/>
      <c r="AR231" s="1210"/>
      <c r="AS231" s="1210"/>
      <c r="AT231" s="1210"/>
      <c r="AU231" s="1210"/>
      <c r="AV231" s="1210"/>
      <c r="AW231" s="1210"/>
      <c r="AX231" s="1210"/>
      <c r="AY231" s="1210"/>
      <c r="AZ231" s="1210"/>
      <c r="BA231" s="1210"/>
      <c r="BB231" s="1210"/>
      <c r="BC231" s="1210"/>
      <c r="BD231" s="1210"/>
      <c r="BE231" s="1757"/>
      <c r="BF231" s="1162"/>
      <c r="BG231" s="1725"/>
      <c r="BH231" s="1725"/>
      <c r="BI231" s="1725"/>
      <c r="BJ231" s="1725"/>
      <c r="BK231" s="1155"/>
    </row>
    <row r="232" spans="1:63" s="1209" customFormat="1" x14ac:dyDescent="0.25">
      <c r="A232" s="1215"/>
      <c r="B232" s="1170"/>
      <c r="C232" s="1045" t="s">
        <v>157</v>
      </c>
      <c r="D232" s="1074" t="s">
        <v>124</v>
      </c>
      <c r="E232" s="1074"/>
      <c r="F232" s="1046">
        <v>45</v>
      </c>
      <c r="G232" s="1769"/>
      <c r="H232" s="1210" t="s">
        <v>369</v>
      </c>
      <c r="I232" s="1210" t="s">
        <v>635</v>
      </c>
      <c r="J232" s="1210"/>
      <c r="K232" s="1210"/>
      <c r="L232" s="1221"/>
      <c r="M232" s="1222"/>
      <c r="N232" s="1221"/>
      <c r="O232" s="1210"/>
      <c r="P232" s="1210"/>
      <c r="Q232" s="1210"/>
      <c r="R232" s="1210"/>
      <c r="S232" s="1210"/>
      <c r="T232" s="1210"/>
      <c r="U232" s="1210"/>
      <c r="V232" s="1210"/>
      <c r="W232" s="1210"/>
      <c r="X232" s="1210"/>
      <c r="Y232" s="1210"/>
      <c r="Z232" s="1210"/>
      <c r="AA232" s="1210"/>
      <c r="AB232" s="1210"/>
      <c r="AC232" s="1210"/>
      <c r="AD232" s="1210"/>
      <c r="AE232" s="1210"/>
      <c r="AF232" s="1210"/>
      <c r="AG232" s="1210"/>
      <c r="AH232" s="1210"/>
      <c r="AI232" s="1730"/>
      <c r="AJ232" s="1705"/>
      <c r="AK232" s="1728"/>
      <c r="AL232" s="1728"/>
      <c r="AM232" s="1732"/>
      <c r="AN232" s="1210"/>
      <c r="AO232" s="1210"/>
      <c r="AP232" s="1210"/>
      <c r="AQ232" s="1210"/>
      <c r="AR232" s="1210"/>
      <c r="AS232" s="1210"/>
      <c r="AT232" s="1210"/>
      <c r="AU232" s="1210"/>
      <c r="AV232" s="1210"/>
      <c r="AW232" s="1210"/>
      <c r="AX232" s="1210"/>
      <c r="AY232" s="1210"/>
      <c r="AZ232" s="1210"/>
      <c r="BA232" s="1210"/>
      <c r="BB232" s="1210"/>
      <c r="BC232" s="1210"/>
      <c r="BD232" s="1210"/>
      <c r="BE232" s="1757"/>
      <c r="BF232" s="1162"/>
      <c r="BG232" s="1725"/>
      <c r="BH232" s="1725"/>
      <c r="BI232" s="1725"/>
      <c r="BJ232" s="1725"/>
      <c r="BK232" s="1155"/>
    </row>
    <row r="233" spans="1:63" s="1209" customFormat="1" x14ac:dyDescent="0.25">
      <c r="A233" s="1215"/>
      <c r="B233" s="1170"/>
      <c r="C233" s="1045" t="s">
        <v>158</v>
      </c>
      <c r="D233" s="1074" t="s">
        <v>977</v>
      </c>
      <c r="E233" s="1074"/>
      <c r="F233" s="1046">
        <v>90</v>
      </c>
      <c r="G233" s="1769"/>
      <c r="H233" s="1210" t="s">
        <v>369</v>
      </c>
      <c r="I233" s="1210" t="s">
        <v>635</v>
      </c>
      <c r="J233" s="1210"/>
      <c r="K233" s="1210"/>
      <c r="L233" s="1221"/>
      <c r="M233" s="1222"/>
      <c r="N233" s="1221"/>
      <c r="O233" s="1210"/>
      <c r="P233" s="1210"/>
      <c r="Q233" s="1210"/>
      <c r="R233" s="1210"/>
      <c r="S233" s="1210"/>
      <c r="T233" s="1210"/>
      <c r="U233" s="1210"/>
      <c r="V233" s="1210"/>
      <c r="W233" s="1210"/>
      <c r="X233" s="1210"/>
      <c r="Y233" s="1210"/>
      <c r="Z233" s="1210"/>
      <c r="AA233" s="1210"/>
      <c r="AB233" s="1210"/>
      <c r="AC233" s="1210"/>
      <c r="AD233" s="1210"/>
      <c r="AE233" s="1210"/>
      <c r="AF233" s="1210"/>
      <c r="AG233" s="1210"/>
      <c r="AH233" s="1210"/>
      <c r="AI233" s="1730"/>
      <c r="AJ233" s="1705"/>
      <c r="AK233" s="1728"/>
      <c r="AL233" s="1728"/>
      <c r="AM233" s="1732"/>
      <c r="AN233" s="1210"/>
      <c r="AO233" s="1210"/>
      <c r="AP233" s="1210"/>
      <c r="AQ233" s="1210"/>
      <c r="AR233" s="1210"/>
      <c r="AS233" s="1210"/>
      <c r="AT233" s="1210"/>
      <c r="AU233" s="1210"/>
      <c r="AV233" s="1210"/>
      <c r="AW233" s="1210"/>
      <c r="AX233" s="1210"/>
      <c r="AY233" s="1210"/>
      <c r="AZ233" s="1210"/>
      <c r="BA233" s="1210"/>
      <c r="BB233" s="1210"/>
      <c r="BC233" s="1210"/>
      <c r="BD233" s="1210"/>
      <c r="BE233" s="1757"/>
      <c r="BF233" s="1162"/>
      <c r="BG233" s="1725"/>
      <c r="BH233" s="1725"/>
      <c r="BI233" s="1725"/>
      <c r="BJ233" s="1725"/>
      <c r="BK233" s="1155"/>
    </row>
    <row r="234" spans="1:63" s="1209" customFormat="1" x14ac:dyDescent="0.25">
      <c r="A234" s="1215"/>
      <c r="B234" s="1170"/>
      <c r="C234" s="1045" t="s">
        <v>94</v>
      </c>
      <c r="D234" s="1074" t="s">
        <v>978</v>
      </c>
      <c r="E234" s="1074"/>
      <c r="F234" s="1046">
        <v>30</v>
      </c>
      <c r="G234" s="1769"/>
      <c r="H234" s="1210" t="s">
        <v>2036</v>
      </c>
      <c r="I234" s="1210" t="s">
        <v>80</v>
      </c>
      <c r="J234" s="1210"/>
      <c r="K234" s="1210">
        <v>30</v>
      </c>
      <c r="L234" s="1221"/>
      <c r="M234" s="1222"/>
      <c r="N234" s="1221"/>
      <c r="O234" s="1210"/>
      <c r="P234" s="1210"/>
      <c r="Q234" s="1210"/>
      <c r="R234" s="1210"/>
      <c r="S234" s="1210"/>
      <c r="T234" s="1210"/>
      <c r="U234" s="1210"/>
      <c r="V234" s="1210"/>
      <c r="W234" s="1210"/>
      <c r="X234" s="1210"/>
      <c r="Y234" s="1210"/>
      <c r="Z234" s="1210"/>
      <c r="AA234" s="1210"/>
      <c r="AB234" s="1210"/>
      <c r="AC234" s="1210"/>
      <c r="AD234" s="1210"/>
      <c r="AE234" s="1210"/>
      <c r="AF234" s="1210"/>
      <c r="AG234" s="1210"/>
      <c r="AH234" s="1210"/>
      <c r="AI234" s="1730"/>
      <c r="AJ234" s="1705"/>
      <c r="AK234" s="1728"/>
      <c r="AL234" s="1728"/>
      <c r="AM234" s="1732"/>
      <c r="AN234" s="1210"/>
      <c r="AO234" s="1210"/>
      <c r="AP234" s="1210"/>
      <c r="AQ234" s="1210"/>
      <c r="AR234" s="1210"/>
      <c r="AS234" s="1210"/>
      <c r="AT234" s="1210"/>
      <c r="AU234" s="1210"/>
      <c r="AV234" s="1210"/>
      <c r="AW234" s="1210"/>
      <c r="AX234" s="1210"/>
      <c r="AY234" s="1210"/>
      <c r="AZ234" s="1210"/>
      <c r="BA234" s="1210"/>
      <c r="BB234" s="1210"/>
      <c r="BC234" s="1210"/>
      <c r="BD234" s="1210"/>
      <c r="BE234" s="1757"/>
      <c r="BF234" s="1162"/>
      <c r="BG234" s="1725"/>
      <c r="BH234" s="1725"/>
      <c r="BI234" s="1725"/>
      <c r="BJ234" s="1725"/>
      <c r="BK234" s="1155"/>
    </row>
    <row r="235" spans="1:63" s="1209" customFormat="1" x14ac:dyDescent="0.25">
      <c r="A235" s="1215">
        <v>25</v>
      </c>
      <c r="B235" s="1170"/>
      <c r="C235" s="1045" t="s">
        <v>95</v>
      </c>
      <c r="D235" s="1074" t="s">
        <v>979</v>
      </c>
      <c r="E235" s="1074"/>
      <c r="F235" s="1046">
        <v>60</v>
      </c>
      <c r="G235" s="1769"/>
      <c r="H235" s="1210" t="s">
        <v>2036</v>
      </c>
      <c r="I235" s="1210" t="s">
        <v>80</v>
      </c>
      <c r="J235" s="1210"/>
      <c r="K235" s="1210"/>
      <c r="L235" s="1221">
        <v>30</v>
      </c>
      <c r="M235" s="1222">
        <v>30</v>
      </c>
      <c r="N235" s="1221"/>
      <c r="O235" s="1210"/>
      <c r="P235" s="1210"/>
      <c r="Q235" s="1210"/>
      <c r="R235" s="1210"/>
      <c r="S235" s="1210"/>
      <c r="T235" s="1210"/>
      <c r="U235" s="1210"/>
      <c r="V235" s="1210"/>
      <c r="W235" s="1210"/>
      <c r="X235" s="1210"/>
      <c r="Y235" s="1210"/>
      <c r="Z235" s="1210"/>
      <c r="AA235" s="1210"/>
      <c r="AB235" s="1210"/>
      <c r="AC235" s="1210"/>
      <c r="AD235" s="1210"/>
      <c r="AE235" s="1210"/>
      <c r="AF235" s="1210"/>
      <c r="AG235" s="1210"/>
      <c r="AH235" s="1210"/>
      <c r="AI235" s="1730"/>
      <c r="AJ235" s="1705"/>
      <c r="AK235" s="1728"/>
      <c r="AL235" s="1728"/>
      <c r="AM235" s="1732"/>
      <c r="AN235" s="1210"/>
      <c r="AO235" s="1210"/>
      <c r="AP235" s="1210"/>
      <c r="AQ235" s="1210"/>
      <c r="AR235" s="1210"/>
      <c r="AS235" s="1210"/>
      <c r="AT235" s="1210"/>
      <c r="AU235" s="1210"/>
      <c r="AV235" s="1210"/>
      <c r="AW235" s="1210"/>
      <c r="AX235" s="1210"/>
      <c r="AY235" s="1210"/>
      <c r="AZ235" s="1210"/>
      <c r="BA235" s="1210"/>
      <c r="BB235" s="1210"/>
      <c r="BC235" s="1210"/>
      <c r="BD235" s="1210"/>
      <c r="BE235" s="1757"/>
      <c r="BF235" s="1162"/>
      <c r="BG235" s="1725"/>
      <c r="BH235" s="1725"/>
      <c r="BI235" s="1725"/>
      <c r="BJ235" s="1725"/>
      <c r="BK235" s="1155"/>
    </row>
    <row r="236" spans="1:63" s="1209" customFormat="1" x14ac:dyDescent="0.25">
      <c r="A236" s="1215"/>
      <c r="B236" s="1170"/>
      <c r="C236" s="1045" t="s">
        <v>96</v>
      </c>
      <c r="D236" s="1074" t="s">
        <v>955</v>
      </c>
      <c r="E236" s="1074"/>
      <c r="F236" s="1046">
        <v>30</v>
      </c>
      <c r="G236" s="1769"/>
      <c r="H236" s="1210" t="s">
        <v>2030</v>
      </c>
      <c r="I236" s="1210" t="s">
        <v>87</v>
      </c>
      <c r="J236" s="1210"/>
      <c r="K236" s="1210"/>
      <c r="L236" s="1221"/>
      <c r="M236" s="1222"/>
      <c r="N236" s="1221">
        <v>30</v>
      </c>
      <c r="O236" s="1210"/>
      <c r="P236" s="1210"/>
      <c r="Q236" s="1210"/>
      <c r="R236" s="1210"/>
      <c r="S236" s="1210"/>
      <c r="T236" s="1210"/>
      <c r="U236" s="1210"/>
      <c r="V236" s="1210"/>
      <c r="W236" s="1210"/>
      <c r="X236" s="1210"/>
      <c r="Y236" s="1210"/>
      <c r="Z236" s="1210"/>
      <c r="AA236" s="1210"/>
      <c r="AB236" s="1210"/>
      <c r="AC236" s="1210"/>
      <c r="AD236" s="1210"/>
      <c r="AE236" s="1210"/>
      <c r="AF236" s="1210"/>
      <c r="AG236" s="1210"/>
      <c r="AH236" s="1210"/>
      <c r="AI236" s="1730"/>
      <c r="AJ236" s="1705"/>
      <c r="AK236" s="1728"/>
      <c r="AL236" s="1728"/>
      <c r="AM236" s="1732"/>
      <c r="AN236" s="1210"/>
      <c r="AO236" s="1210"/>
      <c r="AP236" s="1210"/>
      <c r="AQ236" s="1210"/>
      <c r="AR236" s="1210"/>
      <c r="AS236" s="1210"/>
      <c r="AT236" s="1210"/>
      <c r="AU236" s="1210"/>
      <c r="AV236" s="1210"/>
      <c r="AW236" s="1210"/>
      <c r="AX236" s="1210"/>
      <c r="AY236" s="1210"/>
      <c r="AZ236" s="1210"/>
      <c r="BA236" s="1210"/>
      <c r="BB236" s="1210"/>
      <c r="BC236" s="1210"/>
      <c r="BD236" s="1210"/>
      <c r="BE236" s="1757"/>
      <c r="BF236" s="1162"/>
      <c r="BG236" s="1725"/>
      <c r="BH236" s="1725"/>
      <c r="BI236" s="1725"/>
      <c r="BJ236" s="1725"/>
      <c r="BK236" s="1155"/>
    </row>
    <row r="237" spans="1:63" s="1209" customFormat="1" x14ac:dyDescent="0.25">
      <c r="A237" s="1215"/>
      <c r="B237" s="1170"/>
      <c r="C237" s="1045" t="s">
        <v>145</v>
      </c>
      <c r="D237" s="1074" t="s">
        <v>915</v>
      </c>
      <c r="E237" s="1074"/>
      <c r="F237" s="1046">
        <v>60</v>
      </c>
      <c r="G237" s="1769"/>
      <c r="H237" s="1210" t="s">
        <v>2030</v>
      </c>
      <c r="I237" s="1210" t="s">
        <v>87</v>
      </c>
      <c r="J237" s="1210"/>
      <c r="K237" s="1210"/>
      <c r="L237" s="1221"/>
      <c r="M237" s="1222"/>
      <c r="N237" s="1221"/>
      <c r="O237" s="1210">
        <v>20</v>
      </c>
      <c r="P237" s="1210">
        <v>20</v>
      </c>
      <c r="Q237" s="1210">
        <v>20</v>
      </c>
      <c r="R237" s="1210"/>
      <c r="S237" s="1210"/>
      <c r="T237" s="1210"/>
      <c r="U237" s="1210"/>
      <c r="V237" s="1210"/>
      <c r="W237" s="1210"/>
      <c r="X237" s="1210"/>
      <c r="Y237" s="1210"/>
      <c r="Z237" s="1210"/>
      <c r="AA237" s="1210"/>
      <c r="AB237" s="1210"/>
      <c r="AC237" s="1210"/>
      <c r="AD237" s="1210"/>
      <c r="AE237" s="1210"/>
      <c r="AF237" s="1210"/>
      <c r="AG237" s="1210"/>
      <c r="AH237" s="1210"/>
      <c r="AI237" s="1730"/>
      <c r="AJ237" s="1705"/>
      <c r="AK237" s="1728"/>
      <c r="AL237" s="1728"/>
      <c r="AM237" s="1732"/>
      <c r="AN237" s="1210"/>
      <c r="AO237" s="1210"/>
      <c r="AP237" s="1210"/>
      <c r="AQ237" s="1210"/>
      <c r="AR237" s="1210"/>
      <c r="AS237" s="1210"/>
      <c r="AT237" s="1210"/>
      <c r="AU237" s="1210"/>
      <c r="AV237" s="1210"/>
      <c r="AW237" s="1210"/>
      <c r="AX237" s="1210"/>
      <c r="AY237" s="1210"/>
      <c r="AZ237" s="1210"/>
      <c r="BA237" s="1210"/>
      <c r="BB237" s="1210"/>
      <c r="BC237" s="1210"/>
      <c r="BD237" s="1210"/>
      <c r="BE237" s="1757"/>
      <c r="BF237" s="1162"/>
      <c r="BG237" s="1725"/>
      <c r="BH237" s="1725"/>
      <c r="BI237" s="1725"/>
      <c r="BJ237" s="1725"/>
      <c r="BK237" s="1155"/>
    </row>
    <row r="238" spans="1:63" s="1209" customFormat="1" x14ac:dyDescent="0.25">
      <c r="A238" s="1215"/>
      <c r="B238" s="1170"/>
      <c r="C238" s="1045" t="s">
        <v>163</v>
      </c>
      <c r="D238" s="1074" t="s">
        <v>941</v>
      </c>
      <c r="E238" s="1074"/>
      <c r="F238" s="1046">
        <v>30</v>
      </c>
      <c r="G238" s="1769"/>
      <c r="H238" s="1210" t="s">
        <v>2036</v>
      </c>
      <c r="I238" s="1210" t="s">
        <v>80</v>
      </c>
      <c r="J238" s="1210"/>
      <c r="K238" s="1210"/>
      <c r="L238" s="1221"/>
      <c r="M238" s="1222"/>
      <c r="N238" s="1221"/>
      <c r="O238" s="1210"/>
      <c r="P238" s="1210"/>
      <c r="Q238" s="1210"/>
      <c r="R238" s="1210">
        <v>30</v>
      </c>
      <c r="S238" s="1210"/>
      <c r="T238" s="1210"/>
      <c r="U238" s="1210"/>
      <c r="V238" s="1210"/>
      <c r="W238" s="1210"/>
      <c r="X238" s="1210"/>
      <c r="Y238" s="1210"/>
      <c r="Z238" s="1210"/>
      <c r="AA238" s="1210"/>
      <c r="AB238" s="1210"/>
      <c r="AC238" s="1210"/>
      <c r="AD238" s="1210"/>
      <c r="AE238" s="1210"/>
      <c r="AF238" s="1210"/>
      <c r="AG238" s="1210"/>
      <c r="AH238" s="1210"/>
      <c r="AI238" s="1730"/>
      <c r="AJ238" s="1705"/>
      <c r="AK238" s="1728"/>
      <c r="AL238" s="1728"/>
      <c r="AM238" s="1732"/>
      <c r="AN238" s="1210"/>
      <c r="AO238" s="1210"/>
      <c r="AP238" s="1210"/>
      <c r="AQ238" s="1210"/>
      <c r="AR238" s="1210"/>
      <c r="AS238" s="1210"/>
      <c r="AT238" s="1210"/>
      <c r="AU238" s="1210"/>
      <c r="AV238" s="1210"/>
      <c r="AW238" s="1210"/>
      <c r="AX238" s="1210"/>
      <c r="AY238" s="1210"/>
      <c r="AZ238" s="1210"/>
      <c r="BA238" s="1210"/>
      <c r="BB238" s="1210"/>
      <c r="BC238" s="1210"/>
      <c r="BD238" s="1210"/>
      <c r="BE238" s="1757"/>
      <c r="BF238" s="1162"/>
      <c r="BG238" s="1725"/>
      <c r="BH238" s="1725"/>
      <c r="BI238" s="1725"/>
      <c r="BJ238" s="1725"/>
      <c r="BK238" s="1155"/>
    </row>
    <row r="239" spans="1:63" s="1209" customFormat="1" x14ac:dyDescent="0.25">
      <c r="A239" s="1215"/>
      <c r="B239" s="1170"/>
      <c r="C239" s="1056" t="s">
        <v>164</v>
      </c>
      <c r="D239" s="1085" t="s">
        <v>980</v>
      </c>
      <c r="E239" s="1085"/>
      <c r="F239" s="1086">
        <v>45</v>
      </c>
      <c r="G239" s="1770"/>
      <c r="H239" s="1210" t="s">
        <v>2036</v>
      </c>
      <c r="I239" s="1210" t="s">
        <v>80</v>
      </c>
      <c r="J239" s="1210"/>
      <c r="K239" s="1210"/>
      <c r="L239" s="1221"/>
      <c r="M239" s="1222"/>
      <c r="N239" s="1221"/>
      <c r="O239" s="1210"/>
      <c r="P239" s="1210"/>
      <c r="Q239" s="1210"/>
      <c r="R239" s="1210"/>
      <c r="S239" s="1210">
        <v>20</v>
      </c>
      <c r="T239" s="1210">
        <v>25</v>
      </c>
      <c r="U239" s="1210"/>
      <c r="V239" s="1210"/>
      <c r="W239" s="1210"/>
      <c r="X239" s="1210"/>
      <c r="Y239" s="1210"/>
      <c r="Z239" s="1210"/>
      <c r="AA239" s="1210"/>
      <c r="AB239" s="1210"/>
      <c r="AC239" s="1210"/>
      <c r="AD239" s="1210"/>
      <c r="AE239" s="1210"/>
      <c r="AF239" s="1210"/>
      <c r="AG239" s="1210"/>
      <c r="AH239" s="1210"/>
      <c r="AI239" s="1730"/>
      <c r="AJ239" s="1705"/>
      <c r="AK239" s="1728"/>
      <c r="AL239" s="1728"/>
      <c r="AM239" s="1732"/>
      <c r="AN239" s="1210"/>
      <c r="AO239" s="1210"/>
      <c r="AP239" s="1210"/>
      <c r="AQ239" s="1210"/>
      <c r="AR239" s="1210"/>
      <c r="AS239" s="1210"/>
      <c r="AT239" s="1210"/>
      <c r="AU239" s="1210"/>
      <c r="AV239" s="1210"/>
      <c r="AW239" s="1210"/>
      <c r="AX239" s="1210"/>
      <c r="AY239" s="1210"/>
      <c r="AZ239" s="1210"/>
      <c r="BA239" s="1210"/>
      <c r="BB239" s="1210"/>
      <c r="BC239" s="1210"/>
      <c r="BD239" s="1210"/>
      <c r="BE239" s="1757"/>
      <c r="BF239" s="1162"/>
      <c r="BG239" s="1725"/>
      <c r="BH239" s="1725"/>
      <c r="BI239" s="1725"/>
      <c r="BJ239" s="1725"/>
      <c r="BK239" s="1155"/>
    </row>
    <row r="240" spans="1:63" s="1209" customFormat="1" x14ac:dyDescent="0.25">
      <c r="A240" s="1215"/>
      <c r="B240" s="1170"/>
      <c r="C240" s="1046" t="s">
        <v>170</v>
      </c>
      <c r="D240" s="1074" t="s">
        <v>956</v>
      </c>
      <c r="E240" s="1074"/>
      <c r="F240" s="1046">
        <v>60</v>
      </c>
      <c r="G240" s="1769"/>
      <c r="H240" s="1210" t="s">
        <v>2057</v>
      </c>
      <c r="I240" s="1210" t="s">
        <v>99</v>
      </c>
      <c r="J240" s="1210"/>
      <c r="K240" s="1210"/>
      <c r="L240" s="1221"/>
      <c r="M240" s="1222"/>
      <c r="N240" s="1221"/>
      <c r="O240" s="1210"/>
      <c r="P240" s="1210"/>
      <c r="Q240" s="1210"/>
      <c r="R240" s="1210"/>
      <c r="S240" s="1210"/>
      <c r="T240" s="1210"/>
      <c r="U240" s="1210">
        <v>20</v>
      </c>
      <c r="V240" s="1210">
        <v>20</v>
      </c>
      <c r="W240" s="1210">
        <v>20</v>
      </c>
      <c r="X240" s="1210"/>
      <c r="Y240" s="1210"/>
      <c r="Z240" s="1210"/>
      <c r="AA240" s="1210"/>
      <c r="AB240" s="1210"/>
      <c r="AC240" s="1210"/>
      <c r="AD240" s="1210"/>
      <c r="AE240" s="1210"/>
      <c r="AF240" s="1210"/>
      <c r="AG240" s="1210"/>
      <c r="AH240" s="1210"/>
      <c r="AI240" s="1730"/>
      <c r="AJ240" s="1705"/>
      <c r="AK240" s="1728"/>
      <c r="AL240" s="1728"/>
      <c r="AM240" s="1732"/>
      <c r="AN240" s="1210"/>
      <c r="AO240" s="1210"/>
      <c r="AP240" s="1210"/>
      <c r="AQ240" s="1210"/>
      <c r="AR240" s="1210"/>
      <c r="AS240" s="1210"/>
      <c r="AT240" s="1210"/>
      <c r="AU240" s="1210"/>
      <c r="AV240" s="1210"/>
      <c r="AW240" s="1210"/>
      <c r="AX240" s="1210"/>
      <c r="AY240" s="1210"/>
      <c r="AZ240" s="1210"/>
      <c r="BA240" s="1210"/>
      <c r="BB240" s="1210"/>
      <c r="BC240" s="1210"/>
      <c r="BD240" s="1210"/>
      <c r="BE240" s="1757"/>
      <c r="BF240" s="1162"/>
      <c r="BG240" s="1725"/>
      <c r="BH240" s="1725"/>
      <c r="BI240" s="1725"/>
      <c r="BJ240" s="1725"/>
      <c r="BK240" s="1155"/>
    </row>
    <row r="241" spans="1:63" s="1209" customFormat="1" x14ac:dyDescent="0.25">
      <c r="A241" s="1215"/>
      <c r="B241" s="1170"/>
      <c r="C241" s="1046" t="s">
        <v>98</v>
      </c>
      <c r="D241" s="1074" t="s">
        <v>981</v>
      </c>
      <c r="E241" s="1074"/>
      <c r="F241" s="1046">
        <v>60</v>
      </c>
      <c r="G241" s="1769"/>
      <c r="H241" s="1210" t="s">
        <v>2036</v>
      </c>
      <c r="I241" s="1210" t="s">
        <v>80</v>
      </c>
      <c r="J241" s="1210"/>
      <c r="K241" s="1210"/>
      <c r="L241" s="1221"/>
      <c r="M241" s="1222"/>
      <c r="N241" s="1221"/>
      <c r="O241" s="1210"/>
      <c r="P241" s="1210"/>
      <c r="Q241" s="1210"/>
      <c r="R241" s="1210"/>
      <c r="S241" s="1210"/>
      <c r="T241" s="1210"/>
      <c r="U241" s="1210"/>
      <c r="V241" s="1210"/>
      <c r="W241" s="1210"/>
      <c r="X241" s="1210">
        <v>20</v>
      </c>
      <c r="Y241" s="1210">
        <v>20</v>
      </c>
      <c r="Z241" s="1210">
        <v>20</v>
      </c>
      <c r="AA241" s="1210"/>
      <c r="AB241" s="1210"/>
      <c r="AC241" s="1210"/>
      <c r="AD241" s="1210"/>
      <c r="AE241" s="1210"/>
      <c r="AF241" s="1210"/>
      <c r="AG241" s="1210"/>
      <c r="AH241" s="1210"/>
      <c r="AI241" s="1730"/>
      <c r="AJ241" s="1705"/>
      <c r="AK241" s="1728"/>
      <c r="AL241" s="1728"/>
      <c r="AM241" s="1732"/>
      <c r="AN241" s="1210"/>
      <c r="AO241" s="1210"/>
      <c r="AP241" s="1210"/>
      <c r="AQ241" s="1210"/>
      <c r="AR241" s="1210"/>
      <c r="AS241" s="1210"/>
      <c r="AT241" s="1210"/>
      <c r="AU241" s="1210"/>
      <c r="AV241" s="1210"/>
      <c r="AW241" s="1210"/>
      <c r="AX241" s="1210"/>
      <c r="AY241" s="1210"/>
      <c r="AZ241" s="1210"/>
      <c r="BA241" s="1210"/>
      <c r="BB241" s="1210"/>
      <c r="BC241" s="1210"/>
      <c r="BD241" s="1210"/>
      <c r="BE241" s="1757"/>
      <c r="BF241" s="1162"/>
      <c r="BG241" s="1725"/>
      <c r="BH241" s="1725"/>
      <c r="BI241" s="1725"/>
      <c r="BJ241" s="1725"/>
      <c r="BK241" s="1155"/>
    </row>
    <row r="242" spans="1:63" s="1209" customFormat="1" x14ac:dyDescent="0.25">
      <c r="A242" s="1215"/>
      <c r="B242" s="1170"/>
      <c r="C242" s="1046" t="s">
        <v>47</v>
      </c>
      <c r="D242" s="1074" t="s">
        <v>982</v>
      </c>
      <c r="E242" s="1074"/>
      <c r="F242" s="1046">
        <v>180</v>
      </c>
      <c r="G242" s="1769"/>
      <c r="H242" s="1210" t="s">
        <v>2126</v>
      </c>
      <c r="I242" s="1210" t="s">
        <v>84</v>
      </c>
      <c r="J242" s="1210"/>
      <c r="K242" s="1210"/>
      <c r="L242" s="1221"/>
      <c r="M242" s="1222"/>
      <c r="N242" s="1221"/>
      <c r="O242" s="1210"/>
      <c r="P242" s="1210"/>
      <c r="Q242" s="1210"/>
      <c r="R242" s="1210"/>
      <c r="S242" s="1210"/>
      <c r="T242" s="1210"/>
      <c r="U242" s="1210"/>
      <c r="V242" s="1210"/>
      <c r="W242" s="1210"/>
      <c r="X242" s="1210"/>
      <c r="Y242" s="1210"/>
      <c r="Z242" s="1210"/>
      <c r="AA242" s="1210">
        <v>20</v>
      </c>
      <c r="AB242" s="1210">
        <v>20</v>
      </c>
      <c r="AC242" s="1210">
        <v>20</v>
      </c>
      <c r="AD242" s="1210">
        <v>20</v>
      </c>
      <c r="AE242" s="1210">
        <v>20</v>
      </c>
      <c r="AF242" s="1210">
        <v>20</v>
      </c>
      <c r="AG242" s="1210">
        <v>20</v>
      </c>
      <c r="AH242" s="1210">
        <v>20</v>
      </c>
      <c r="AI242" s="1730">
        <v>20</v>
      </c>
      <c r="AJ242" s="1705"/>
      <c r="AK242" s="1728"/>
      <c r="AL242" s="1728"/>
      <c r="AM242" s="1732"/>
      <c r="AN242" s="1210"/>
      <c r="AO242" s="1210"/>
      <c r="AP242" s="1210"/>
      <c r="AQ242" s="1210"/>
      <c r="AR242" s="1210"/>
      <c r="AS242" s="1210"/>
      <c r="AT242" s="1210"/>
      <c r="AU242" s="1210"/>
      <c r="AV242" s="1210"/>
      <c r="AW242" s="1210"/>
      <c r="AX242" s="1210"/>
      <c r="AY242" s="1210"/>
      <c r="AZ242" s="1210"/>
      <c r="BA242" s="1210"/>
      <c r="BB242" s="1210"/>
      <c r="BC242" s="1210"/>
      <c r="BD242" s="1210"/>
      <c r="BE242" s="1757"/>
      <c r="BF242" s="1162"/>
      <c r="BG242" s="1725"/>
      <c r="BH242" s="1725"/>
      <c r="BI242" s="1725"/>
      <c r="BJ242" s="1725"/>
      <c r="BK242" s="1155"/>
    </row>
    <row r="243" spans="1:63" s="1209" customFormat="1" x14ac:dyDescent="0.25">
      <c r="A243" s="1215"/>
      <c r="B243" s="1170"/>
      <c r="C243" s="1046" t="s">
        <v>134</v>
      </c>
      <c r="D243" s="1074" t="s">
        <v>948</v>
      </c>
      <c r="E243" s="1074"/>
      <c r="F243" s="1046">
        <v>90</v>
      </c>
      <c r="G243" s="1769"/>
      <c r="H243" s="1210" t="s">
        <v>2030</v>
      </c>
      <c r="I243" s="1210" t="s">
        <v>87</v>
      </c>
      <c r="J243" s="1210"/>
      <c r="K243" s="1210"/>
      <c r="L243" s="1221"/>
      <c r="M243" s="1222"/>
      <c r="N243" s="1221"/>
      <c r="O243" s="1210"/>
      <c r="P243" s="1210"/>
      <c r="Q243" s="1210"/>
      <c r="R243" s="1210"/>
      <c r="S243" s="1210"/>
      <c r="T243" s="1210"/>
      <c r="U243" s="1210"/>
      <c r="V243" s="1210"/>
      <c r="W243" s="1210"/>
      <c r="X243" s="1210"/>
      <c r="Y243" s="1210"/>
      <c r="Z243" s="1210"/>
      <c r="AA243" s="1210"/>
      <c r="AB243" s="1210"/>
      <c r="AC243" s="1210"/>
      <c r="AD243" s="1210"/>
      <c r="AE243" s="1210"/>
      <c r="AF243" s="1210"/>
      <c r="AG243" s="1210"/>
      <c r="AH243" s="1210"/>
      <c r="AI243" s="1730"/>
      <c r="AJ243" s="1705"/>
      <c r="AK243" s="1728"/>
      <c r="AL243" s="1728"/>
      <c r="AM243" s="1732">
        <v>30</v>
      </c>
      <c r="AN243" s="1210">
        <v>30</v>
      </c>
      <c r="AO243" s="1210">
        <v>30</v>
      </c>
      <c r="AP243" s="1210"/>
      <c r="AQ243" s="1210"/>
      <c r="AR243" s="1210"/>
      <c r="AS243" s="1210"/>
      <c r="AT243" s="1210"/>
      <c r="AU243" s="1210"/>
      <c r="AV243" s="1210"/>
      <c r="AW243" s="1210"/>
      <c r="AX243" s="1210"/>
      <c r="AY243" s="1210"/>
      <c r="AZ243" s="1210"/>
      <c r="BA243" s="1210"/>
      <c r="BB243" s="1210"/>
      <c r="BC243" s="1210"/>
      <c r="BD243" s="1210"/>
      <c r="BE243" s="1757"/>
      <c r="BF243" s="1162"/>
      <c r="BG243" s="1725"/>
      <c r="BH243" s="1725"/>
      <c r="BI243" s="1725"/>
      <c r="BJ243" s="1725"/>
      <c r="BK243" s="1155"/>
    </row>
    <row r="244" spans="1:63" s="1209" customFormat="1" x14ac:dyDescent="0.25">
      <c r="A244" s="1215"/>
      <c r="B244" s="1170"/>
      <c r="C244" s="1086" t="s">
        <v>50</v>
      </c>
      <c r="D244" s="1085" t="s">
        <v>916</v>
      </c>
      <c r="E244" s="1085"/>
      <c r="F244" s="1086">
        <v>150</v>
      </c>
      <c r="G244" s="1770"/>
      <c r="H244" s="1210" t="s">
        <v>2028</v>
      </c>
      <c r="I244" s="1210" t="s">
        <v>35</v>
      </c>
      <c r="J244" s="1210"/>
      <c r="K244" s="1210"/>
      <c r="L244" s="1221"/>
      <c r="M244" s="1222"/>
      <c r="N244" s="1221"/>
      <c r="O244" s="1210"/>
      <c r="P244" s="1210"/>
      <c r="Q244" s="1210"/>
      <c r="R244" s="1210"/>
      <c r="S244" s="1210"/>
      <c r="T244" s="1210"/>
      <c r="U244" s="1210"/>
      <c r="V244" s="1210"/>
      <c r="W244" s="1210"/>
      <c r="X244" s="1210"/>
      <c r="Y244" s="1210"/>
      <c r="Z244" s="1210"/>
      <c r="AA244" s="1210"/>
      <c r="AB244" s="1210"/>
      <c r="AC244" s="1210"/>
      <c r="AD244" s="1210"/>
      <c r="AE244" s="1210"/>
      <c r="AF244" s="1210"/>
      <c r="AG244" s="1210"/>
      <c r="AH244" s="1210"/>
      <c r="AI244" s="1730"/>
      <c r="AJ244" s="1705"/>
      <c r="AK244" s="1728"/>
      <c r="AL244" s="1728"/>
      <c r="AM244" s="1732"/>
      <c r="AN244" s="1210"/>
      <c r="AO244" s="1210"/>
      <c r="AP244" s="1210">
        <v>12</v>
      </c>
      <c r="AQ244" s="1210">
        <v>12</v>
      </c>
      <c r="AR244" s="1210">
        <v>12</v>
      </c>
      <c r="AS244" s="1210">
        <v>12</v>
      </c>
      <c r="AT244" s="1210">
        <v>12</v>
      </c>
      <c r="AU244" s="1210">
        <v>12</v>
      </c>
      <c r="AV244" s="1210">
        <v>12</v>
      </c>
      <c r="AW244" s="1210">
        <v>12</v>
      </c>
      <c r="AX244" s="1210">
        <v>12</v>
      </c>
      <c r="AY244" s="1210">
        <v>12</v>
      </c>
      <c r="AZ244" s="1210">
        <v>12</v>
      </c>
      <c r="BA244" s="1210">
        <v>12</v>
      </c>
      <c r="BB244" s="1210">
        <v>6</v>
      </c>
      <c r="BC244" s="1210"/>
      <c r="BD244" s="1210"/>
      <c r="BE244" s="1757"/>
      <c r="BF244" s="1162"/>
      <c r="BG244" s="1725"/>
      <c r="BH244" s="1725"/>
      <c r="BI244" s="1725"/>
      <c r="BJ244" s="1725"/>
      <c r="BK244" s="1155"/>
    </row>
    <row r="245" spans="1:63" s="1156" customFormat="1" x14ac:dyDescent="0.25">
      <c r="A245" s="1150"/>
      <c r="B245" s="1151" t="s">
        <v>2130</v>
      </c>
      <c r="C245" s="1152"/>
      <c r="D245" s="1153"/>
      <c r="E245" s="1764"/>
      <c r="F245" s="1154">
        <f t="shared" ref="F245:AL245" si="27">SUM(F230:F244)</f>
        <v>1005</v>
      </c>
      <c r="G245" s="1154"/>
      <c r="H245" s="1154">
        <f t="shared" si="27"/>
        <v>0</v>
      </c>
      <c r="I245" s="1154">
        <f t="shared" si="27"/>
        <v>0</v>
      </c>
      <c r="J245" s="1154">
        <f t="shared" si="27"/>
        <v>0</v>
      </c>
      <c r="K245" s="1154">
        <f t="shared" si="27"/>
        <v>30</v>
      </c>
      <c r="L245" s="1154">
        <f t="shared" si="27"/>
        <v>30</v>
      </c>
      <c r="M245" s="1154">
        <f t="shared" si="27"/>
        <v>30</v>
      </c>
      <c r="N245" s="1154">
        <f t="shared" si="27"/>
        <v>30</v>
      </c>
      <c r="O245" s="1154">
        <f t="shared" si="27"/>
        <v>20</v>
      </c>
      <c r="P245" s="1154">
        <f t="shared" si="27"/>
        <v>20</v>
      </c>
      <c r="Q245" s="1154">
        <f t="shared" si="27"/>
        <v>20</v>
      </c>
      <c r="R245" s="1154">
        <f t="shared" si="27"/>
        <v>30</v>
      </c>
      <c r="S245" s="1154">
        <f t="shared" si="27"/>
        <v>20</v>
      </c>
      <c r="T245" s="1154">
        <f t="shared" si="27"/>
        <v>25</v>
      </c>
      <c r="U245" s="1154">
        <f t="shared" si="27"/>
        <v>20</v>
      </c>
      <c r="V245" s="1154">
        <f t="shared" si="27"/>
        <v>20</v>
      </c>
      <c r="W245" s="1154">
        <f t="shared" si="27"/>
        <v>20</v>
      </c>
      <c r="X245" s="1154">
        <f t="shared" si="27"/>
        <v>20</v>
      </c>
      <c r="Y245" s="1154">
        <f t="shared" si="27"/>
        <v>20</v>
      </c>
      <c r="Z245" s="1154">
        <f t="shared" si="27"/>
        <v>20</v>
      </c>
      <c r="AA245" s="1154">
        <f t="shared" si="27"/>
        <v>20</v>
      </c>
      <c r="AB245" s="1154">
        <f t="shared" si="27"/>
        <v>20</v>
      </c>
      <c r="AC245" s="1154">
        <f t="shared" si="27"/>
        <v>20</v>
      </c>
      <c r="AD245" s="1154">
        <f t="shared" si="27"/>
        <v>20</v>
      </c>
      <c r="AE245" s="1154">
        <f t="shared" si="27"/>
        <v>20</v>
      </c>
      <c r="AF245" s="1154">
        <f t="shared" si="27"/>
        <v>20</v>
      </c>
      <c r="AG245" s="1154">
        <f t="shared" si="27"/>
        <v>20</v>
      </c>
      <c r="AH245" s="1154">
        <f t="shared" si="27"/>
        <v>20</v>
      </c>
      <c r="AI245" s="1731">
        <f t="shared" si="27"/>
        <v>20</v>
      </c>
      <c r="AJ245" s="1705"/>
      <c r="AK245" s="1729">
        <f t="shared" si="27"/>
        <v>0</v>
      </c>
      <c r="AL245" s="1729">
        <f t="shared" si="27"/>
        <v>0</v>
      </c>
      <c r="AM245" s="1733">
        <f>SUM(AM230:AM244)</f>
        <v>30</v>
      </c>
      <c r="AN245" s="1154"/>
      <c r="AO245" s="1154"/>
      <c r="AP245" s="1154"/>
      <c r="AQ245" s="1154"/>
      <c r="AR245" s="1154"/>
      <c r="AS245" s="1154"/>
      <c r="AT245" s="1154"/>
      <c r="AU245" s="1154"/>
      <c r="AV245" s="1154"/>
      <c r="AW245" s="1154"/>
      <c r="AX245" s="1154"/>
      <c r="AY245" s="1154"/>
      <c r="AZ245" s="1154"/>
      <c r="BA245" s="1154"/>
      <c r="BB245" s="1154"/>
      <c r="BC245" s="1154"/>
      <c r="BD245" s="1154"/>
      <c r="BE245" s="1758"/>
      <c r="BF245" s="1162"/>
      <c r="BG245" s="1725"/>
      <c r="BH245" s="1725"/>
      <c r="BI245" s="1725"/>
      <c r="BJ245" s="1725"/>
      <c r="BK245" s="1155">
        <f>SUM(J245:BJ245)</f>
        <v>585</v>
      </c>
    </row>
    <row r="246" spans="1:63" s="1209" customFormat="1" x14ac:dyDescent="0.25">
      <c r="A246" s="1215"/>
      <c r="B246" s="1170" t="s">
        <v>2131</v>
      </c>
      <c r="C246" s="1045" t="s">
        <v>153</v>
      </c>
      <c r="D246" s="1074" t="s">
        <v>148</v>
      </c>
      <c r="E246" s="1074"/>
      <c r="F246" s="1046">
        <v>30</v>
      </c>
      <c r="G246" s="1769"/>
      <c r="H246" s="1210" t="s">
        <v>413</v>
      </c>
      <c r="I246" s="1210" t="s">
        <v>420</v>
      </c>
      <c r="J246" s="1210"/>
      <c r="K246" s="1210"/>
      <c r="L246" s="1221"/>
      <c r="M246" s="1222"/>
      <c r="N246" s="1221"/>
      <c r="O246" s="1210"/>
      <c r="P246" s="1210"/>
      <c r="Q246" s="1210"/>
      <c r="R246" s="1210"/>
      <c r="S246" s="1210"/>
      <c r="T246" s="1210"/>
      <c r="U246" s="1210"/>
      <c r="V246" s="1210"/>
      <c r="W246" s="1210"/>
      <c r="X246" s="1210"/>
      <c r="Y246" s="1210"/>
      <c r="Z246" s="1210"/>
      <c r="AA246" s="1210"/>
      <c r="AB246" s="1210"/>
      <c r="AC246" s="1210"/>
      <c r="AD246" s="1210"/>
      <c r="AE246" s="1210"/>
      <c r="AF246" s="1210"/>
      <c r="AG246" s="1210"/>
      <c r="AH246" s="1210"/>
      <c r="AI246" s="1730"/>
      <c r="AJ246" s="1705"/>
      <c r="AK246" s="1728"/>
      <c r="AL246" s="1728"/>
      <c r="AM246" s="1732"/>
      <c r="AN246" s="1210"/>
      <c r="AO246" s="1210"/>
      <c r="AP246" s="1210"/>
      <c r="AQ246" s="1210"/>
      <c r="AR246" s="1210"/>
      <c r="AS246" s="1210"/>
      <c r="AT246" s="1210"/>
      <c r="AU246" s="1210"/>
      <c r="AV246" s="1210"/>
      <c r="AW246" s="1210"/>
      <c r="AX246" s="1210"/>
      <c r="AY246" s="1210"/>
      <c r="AZ246" s="1210"/>
      <c r="BA246" s="1210"/>
      <c r="BB246" s="1210"/>
      <c r="BC246" s="1210"/>
      <c r="BD246" s="1210"/>
      <c r="BE246" s="1757"/>
      <c r="BF246" s="1162"/>
      <c r="BG246" s="1725"/>
      <c r="BH246" s="1725"/>
      <c r="BI246" s="1725"/>
      <c r="BJ246" s="1725"/>
      <c r="BK246" s="1155"/>
    </row>
    <row r="247" spans="1:63" s="1209" customFormat="1" x14ac:dyDescent="0.25">
      <c r="A247" s="1215"/>
      <c r="B247" s="1170"/>
      <c r="C247" s="1045" t="s">
        <v>154</v>
      </c>
      <c r="D247" s="1074" t="s">
        <v>136</v>
      </c>
      <c r="E247" s="1074"/>
      <c r="F247" s="1046">
        <v>15</v>
      </c>
      <c r="G247" s="1769"/>
      <c r="H247" s="1210" t="s">
        <v>413</v>
      </c>
      <c r="I247" s="1210" t="s">
        <v>420</v>
      </c>
      <c r="J247" s="1210"/>
      <c r="K247" s="1210"/>
      <c r="L247" s="1221"/>
      <c r="M247" s="1222"/>
      <c r="N247" s="1221"/>
      <c r="O247" s="1210"/>
      <c r="P247" s="1210"/>
      <c r="Q247" s="1210"/>
      <c r="R247" s="1210"/>
      <c r="S247" s="1210"/>
      <c r="T247" s="1210"/>
      <c r="U247" s="1210"/>
      <c r="V247" s="1210"/>
      <c r="W247" s="1210"/>
      <c r="X247" s="1210"/>
      <c r="Y247" s="1210"/>
      <c r="Z247" s="1210"/>
      <c r="AA247" s="1210"/>
      <c r="AB247" s="1210"/>
      <c r="AC247" s="1210"/>
      <c r="AD247" s="1210"/>
      <c r="AE247" s="1210"/>
      <c r="AF247" s="1210"/>
      <c r="AG247" s="1210"/>
      <c r="AH247" s="1210"/>
      <c r="AI247" s="1730"/>
      <c r="AJ247" s="1705"/>
      <c r="AK247" s="1728"/>
      <c r="AL247" s="1728"/>
      <c r="AM247" s="1732"/>
      <c r="AN247" s="1210"/>
      <c r="AO247" s="1210"/>
      <c r="AP247" s="1210"/>
      <c r="AQ247" s="1210"/>
      <c r="AR247" s="1210"/>
      <c r="AS247" s="1210"/>
      <c r="AT247" s="1210"/>
      <c r="AU247" s="1210"/>
      <c r="AV247" s="1210"/>
      <c r="AW247" s="1210"/>
      <c r="AX247" s="1210"/>
      <c r="AY247" s="1210"/>
      <c r="AZ247" s="1210"/>
      <c r="BA247" s="1210"/>
      <c r="BB247" s="1210"/>
      <c r="BC247" s="1210"/>
      <c r="BD247" s="1210"/>
      <c r="BE247" s="1757"/>
      <c r="BF247" s="1162"/>
      <c r="BG247" s="1725"/>
      <c r="BH247" s="1725"/>
      <c r="BI247" s="1725"/>
      <c r="BJ247" s="1725"/>
      <c r="BK247" s="1155"/>
    </row>
    <row r="248" spans="1:63" s="1209" customFormat="1" x14ac:dyDescent="0.25">
      <c r="A248" s="1215"/>
      <c r="B248" s="1170"/>
      <c r="C248" s="1045" t="s">
        <v>92</v>
      </c>
      <c r="D248" s="1074" t="s">
        <v>59</v>
      </c>
      <c r="E248" s="1074"/>
      <c r="F248" s="1046">
        <v>30</v>
      </c>
      <c r="G248" s="1769"/>
      <c r="H248" s="1210" t="s">
        <v>413</v>
      </c>
      <c r="I248" s="1210" t="s">
        <v>420</v>
      </c>
      <c r="J248" s="1210"/>
      <c r="K248" s="1210"/>
      <c r="L248" s="1221"/>
      <c r="M248" s="1222"/>
      <c r="N248" s="1221"/>
      <c r="O248" s="1210"/>
      <c r="P248" s="1210"/>
      <c r="Q248" s="1210"/>
      <c r="R248" s="1210"/>
      <c r="S248" s="1210"/>
      <c r="T248" s="1210"/>
      <c r="U248" s="1210"/>
      <c r="V248" s="1210"/>
      <c r="W248" s="1210"/>
      <c r="X248" s="1210"/>
      <c r="Y248" s="1210"/>
      <c r="Z248" s="1210"/>
      <c r="AA248" s="1210"/>
      <c r="AB248" s="1210"/>
      <c r="AC248" s="1210"/>
      <c r="AD248" s="1210"/>
      <c r="AE248" s="1210"/>
      <c r="AF248" s="1210"/>
      <c r="AG248" s="1210"/>
      <c r="AH248" s="1210"/>
      <c r="AI248" s="1730"/>
      <c r="AJ248" s="1705"/>
      <c r="AK248" s="1728"/>
      <c r="AL248" s="1728"/>
      <c r="AM248" s="1732"/>
      <c r="AN248" s="1210"/>
      <c r="AO248" s="1210"/>
      <c r="AP248" s="1210"/>
      <c r="AQ248" s="1210"/>
      <c r="AR248" s="1210"/>
      <c r="AS248" s="1210"/>
      <c r="AT248" s="1210"/>
      <c r="AU248" s="1210"/>
      <c r="AV248" s="1210"/>
      <c r="AW248" s="1210"/>
      <c r="AX248" s="1210"/>
      <c r="AY248" s="1210"/>
      <c r="AZ248" s="1210"/>
      <c r="BA248" s="1210"/>
      <c r="BB248" s="1210"/>
      <c r="BC248" s="1210"/>
      <c r="BD248" s="1210"/>
      <c r="BE248" s="1757"/>
      <c r="BF248" s="1162"/>
      <c r="BG248" s="1725"/>
      <c r="BH248" s="1725"/>
      <c r="BI248" s="1725"/>
      <c r="BJ248" s="1725"/>
      <c r="BK248" s="1155"/>
    </row>
    <row r="249" spans="1:63" s="1209" customFormat="1" x14ac:dyDescent="0.25">
      <c r="A249" s="1215"/>
      <c r="B249" s="1170"/>
      <c r="C249" s="1045" t="s">
        <v>156</v>
      </c>
      <c r="D249" s="1074" t="s">
        <v>969</v>
      </c>
      <c r="E249" s="1074"/>
      <c r="F249" s="1046">
        <v>45</v>
      </c>
      <c r="G249" s="1769"/>
      <c r="H249" s="1210" t="s">
        <v>413</v>
      </c>
      <c r="I249" s="1210" t="s">
        <v>635</v>
      </c>
      <c r="J249" s="1210"/>
      <c r="K249" s="1210"/>
      <c r="L249" s="1221"/>
      <c r="M249" s="1222"/>
      <c r="N249" s="1221"/>
      <c r="O249" s="1210"/>
      <c r="P249" s="1210"/>
      <c r="Q249" s="1210"/>
      <c r="R249" s="1210"/>
      <c r="S249" s="1210"/>
      <c r="T249" s="1210"/>
      <c r="U249" s="1210"/>
      <c r="V249" s="1210"/>
      <c r="W249" s="1210"/>
      <c r="X249" s="1210"/>
      <c r="Y249" s="1210"/>
      <c r="Z249" s="1210"/>
      <c r="AA249" s="1210"/>
      <c r="AB249" s="1210"/>
      <c r="AC249" s="1210"/>
      <c r="AD249" s="1210"/>
      <c r="AE249" s="1210"/>
      <c r="AF249" s="1210"/>
      <c r="AG249" s="1210"/>
      <c r="AH249" s="1210"/>
      <c r="AI249" s="1730"/>
      <c r="AJ249" s="1705"/>
      <c r="AK249" s="1728"/>
      <c r="AL249" s="1728"/>
      <c r="AM249" s="1732"/>
      <c r="AN249" s="1210"/>
      <c r="AO249" s="1210"/>
      <c r="AP249" s="1210"/>
      <c r="AQ249" s="1210"/>
      <c r="AR249" s="1210"/>
      <c r="AS249" s="1210"/>
      <c r="AT249" s="1210"/>
      <c r="AU249" s="1210"/>
      <c r="AV249" s="1210"/>
      <c r="AW249" s="1210"/>
      <c r="AX249" s="1210"/>
      <c r="AY249" s="1210"/>
      <c r="AZ249" s="1210"/>
      <c r="BA249" s="1210"/>
      <c r="BB249" s="1210"/>
      <c r="BC249" s="1210"/>
      <c r="BD249" s="1210"/>
      <c r="BE249" s="1757"/>
      <c r="BF249" s="1162"/>
      <c r="BG249" s="1725"/>
      <c r="BH249" s="1725"/>
      <c r="BI249" s="1725"/>
      <c r="BJ249" s="1725"/>
      <c r="BK249" s="1155"/>
    </row>
    <row r="250" spans="1:63" s="1209" customFormat="1" x14ac:dyDescent="0.25">
      <c r="A250" s="1215"/>
      <c r="B250" s="1170"/>
      <c r="C250" s="1045" t="s">
        <v>157</v>
      </c>
      <c r="D250" s="1074" t="s">
        <v>124</v>
      </c>
      <c r="E250" s="1074"/>
      <c r="F250" s="1046">
        <v>45</v>
      </c>
      <c r="G250" s="1769"/>
      <c r="H250" s="1210" t="s">
        <v>369</v>
      </c>
      <c r="I250" s="1210" t="s">
        <v>635</v>
      </c>
      <c r="J250" s="1210"/>
      <c r="K250" s="1210"/>
      <c r="L250" s="1221"/>
      <c r="M250" s="1222"/>
      <c r="N250" s="1221"/>
      <c r="O250" s="1210"/>
      <c r="P250" s="1210"/>
      <c r="Q250" s="1210"/>
      <c r="R250" s="1210"/>
      <c r="S250" s="1210"/>
      <c r="T250" s="1210"/>
      <c r="U250" s="1210"/>
      <c r="V250" s="1210"/>
      <c r="W250" s="1210"/>
      <c r="X250" s="1210"/>
      <c r="Y250" s="1210"/>
      <c r="Z250" s="1210"/>
      <c r="AA250" s="1210"/>
      <c r="AB250" s="1210"/>
      <c r="AC250" s="1210"/>
      <c r="AD250" s="1210"/>
      <c r="AE250" s="1210"/>
      <c r="AF250" s="1210"/>
      <c r="AG250" s="1210"/>
      <c r="AH250" s="1210"/>
      <c r="AI250" s="1730"/>
      <c r="AJ250" s="1705"/>
      <c r="AK250" s="1728"/>
      <c r="AL250" s="1728"/>
      <c r="AM250" s="1732"/>
      <c r="AN250" s="1210"/>
      <c r="AO250" s="1210"/>
      <c r="AP250" s="1210"/>
      <c r="AQ250" s="1210"/>
      <c r="AR250" s="1210"/>
      <c r="AS250" s="1210"/>
      <c r="AT250" s="1210"/>
      <c r="AU250" s="1210"/>
      <c r="AV250" s="1210"/>
      <c r="AW250" s="1210"/>
      <c r="AX250" s="1210"/>
      <c r="AY250" s="1210"/>
      <c r="AZ250" s="1210"/>
      <c r="BA250" s="1210"/>
      <c r="BB250" s="1210"/>
      <c r="BC250" s="1210"/>
      <c r="BD250" s="1210"/>
      <c r="BE250" s="1757"/>
      <c r="BF250" s="1162"/>
      <c r="BG250" s="1725"/>
      <c r="BH250" s="1725"/>
      <c r="BI250" s="1725"/>
      <c r="BJ250" s="1725"/>
      <c r="BK250" s="1155"/>
    </row>
    <row r="251" spans="1:63" s="1209" customFormat="1" x14ac:dyDescent="0.25">
      <c r="A251" s="1215"/>
      <c r="B251" s="1170"/>
      <c r="C251" s="1045" t="s">
        <v>158</v>
      </c>
      <c r="D251" s="1074" t="s">
        <v>977</v>
      </c>
      <c r="E251" s="1074"/>
      <c r="F251" s="1046">
        <v>90</v>
      </c>
      <c r="G251" s="1769"/>
      <c r="H251" s="1210" t="s">
        <v>369</v>
      </c>
      <c r="I251" s="1210" t="s">
        <v>635</v>
      </c>
      <c r="J251" s="1210"/>
      <c r="K251" s="1210"/>
      <c r="L251" s="1221"/>
      <c r="M251" s="1222"/>
      <c r="N251" s="1221"/>
      <c r="O251" s="1210"/>
      <c r="P251" s="1210"/>
      <c r="Q251" s="1210"/>
      <c r="R251" s="1210"/>
      <c r="S251" s="1210"/>
      <c r="T251" s="1210"/>
      <c r="U251" s="1210"/>
      <c r="V251" s="1210"/>
      <c r="W251" s="1210"/>
      <c r="X251" s="1210"/>
      <c r="Y251" s="1210"/>
      <c r="Z251" s="1210"/>
      <c r="AA251" s="1210"/>
      <c r="AB251" s="1210"/>
      <c r="AC251" s="1210"/>
      <c r="AD251" s="1210"/>
      <c r="AE251" s="1210"/>
      <c r="AF251" s="1210"/>
      <c r="AG251" s="1210"/>
      <c r="AH251" s="1210"/>
      <c r="AI251" s="1730"/>
      <c r="AJ251" s="1705"/>
      <c r="AK251" s="1728"/>
      <c r="AL251" s="1728"/>
      <c r="AM251" s="1732"/>
      <c r="AN251" s="1210"/>
      <c r="AO251" s="1210"/>
      <c r="AP251" s="1210"/>
      <c r="AQ251" s="1210"/>
      <c r="AR251" s="1210"/>
      <c r="AS251" s="1210"/>
      <c r="AT251" s="1210"/>
      <c r="AU251" s="1210"/>
      <c r="AV251" s="1210"/>
      <c r="AW251" s="1210"/>
      <c r="AX251" s="1210"/>
      <c r="AY251" s="1210"/>
      <c r="AZ251" s="1210"/>
      <c r="BA251" s="1210"/>
      <c r="BB251" s="1210"/>
      <c r="BC251" s="1210"/>
      <c r="BD251" s="1210"/>
      <c r="BE251" s="1757"/>
      <c r="BF251" s="1162"/>
      <c r="BG251" s="1725"/>
      <c r="BH251" s="1725"/>
      <c r="BI251" s="1725"/>
      <c r="BJ251" s="1725"/>
      <c r="BK251" s="1155"/>
    </row>
    <row r="252" spans="1:63" s="1209" customFormat="1" x14ac:dyDescent="0.25">
      <c r="A252" s="1215"/>
      <c r="B252" s="1170"/>
      <c r="C252" s="1045" t="s">
        <v>94</v>
      </c>
      <c r="D252" s="1074" t="s">
        <v>978</v>
      </c>
      <c r="E252" s="1074"/>
      <c r="F252" s="1046">
        <v>30</v>
      </c>
      <c r="G252" s="1769"/>
      <c r="H252" s="1210" t="s">
        <v>2036</v>
      </c>
      <c r="I252" s="1210" t="s">
        <v>80</v>
      </c>
      <c r="J252" s="1210"/>
      <c r="K252" s="1210">
        <v>30</v>
      </c>
      <c r="L252" s="1221"/>
      <c r="M252" s="1222"/>
      <c r="N252" s="1221"/>
      <c r="O252" s="1210"/>
      <c r="P252" s="1210"/>
      <c r="Q252" s="1210"/>
      <c r="R252" s="1210"/>
      <c r="S252" s="1210"/>
      <c r="T252" s="1210"/>
      <c r="U252" s="1210"/>
      <c r="V252" s="1210"/>
      <c r="W252" s="1210"/>
      <c r="X252" s="1210"/>
      <c r="Y252" s="1210"/>
      <c r="Z252" s="1210"/>
      <c r="AA252" s="1210"/>
      <c r="AB252" s="1210"/>
      <c r="AC252" s="1210"/>
      <c r="AD252" s="1210"/>
      <c r="AE252" s="1210"/>
      <c r="AF252" s="1210"/>
      <c r="AG252" s="1210"/>
      <c r="AH252" s="1210"/>
      <c r="AI252" s="1730"/>
      <c r="AJ252" s="1705"/>
      <c r="AK252" s="1728"/>
      <c r="AL252" s="1728"/>
      <c r="AM252" s="1732"/>
      <c r="AN252" s="1210"/>
      <c r="AO252" s="1210"/>
      <c r="AP252" s="1210"/>
      <c r="AQ252" s="1210"/>
      <c r="AR252" s="1210"/>
      <c r="AS252" s="1210"/>
      <c r="AT252" s="1210"/>
      <c r="AU252" s="1210"/>
      <c r="AV252" s="1210"/>
      <c r="AW252" s="1210"/>
      <c r="AX252" s="1210"/>
      <c r="AY252" s="1210"/>
      <c r="AZ252" s="1210"/>
      <c r="BA252" s="1210"/>
      <c r="BB252" s="1210"/>
      <c r="BC252" s="1210"/>
      <c r="BD252" s="1210"/>
      <c r="BE252" s="1757"/>
      <c r="BF252" s="1162"/>
      <c r="BG252" s="1725"/>
      <c r="BH252" s="1725"/>
      <c r="BI252" s="1725"/>
      <c r="BJ252" s="1725"/>
      <c r="BK252" s="1155"/>
    </row>
    <row r="253" spans="1:63" s="1209" customFormat="1" x14ac:dyDescent="0.25">
      <c r="A253" s="1215"/>
      <c r="B253" s="1170"/>
      <c r="C253" s="1045" t="s">
        <v>95</v>
      </c>
      <c r="D253" s="1074" t="s">
        <v>979</v>
      </c>
      <c r="E253" s="1074"/>
      <c r="F253" s="1046">
        <v>60</v>
      </c>
      <c r="G253" s="1769"/>
      <c r="H253" s="1210" t="s">
        <v>2036</v>
      </c>
      <c r="I253" s="1210" t="s">
        <v>80</v>
      </c>
      <c r="J253" s="1210"/>
      <c r="K253" s="1210"/>
      <c r="L253" s="1221">
        <v>30</v>
      </c>
      <c r="M253" s="1222">
        <v>30</v>
      </c>
      <c r="N253" s="1221"/>
      <c r="O253" s="1210"/>
      <c r="P253" s="1210"/>
      <c r="Q253" s="1210"/>
      <c r="R253" s="1210"/>
      <c r="S253" s="1210"/>
      <c r="T253" s="1210"/>
      <c r="U253" s="1210"/>
      <c r="V253" s="1210"/>
      <c r="W253" s="1210"/>
      <c r="X253" s="1210"/>
      <c r="Y253" s="1210"/>
      <c r="Z253" s="1210"/>
      <c r="AA253" s="1210"/>
      <c r="AB253" s="1210"/>
      <c r="AC253" s="1210"/>
      <c r="AD253" s="1210"/>
      <c r="AE253" s="1210"/>
      <c r="AF253" s="1210"/>
      <c r="AG253" s="1210"/>
      <c r="AH253" s="1210"/>
      <c r="AI253" s="1730"/>
      <c r="AJ253" s="1705"/>
      <c r="AK253" s="1728"/>
      <c r="AL253" s="1728"/>
      <c r="AM253" s="1732"/>
      <c r="AN253" s="1210"/>
      <c r="AO253" s="1210"/>
      <c r="AP253" s="1210"/>
      <c r="AQ253" s="1210"/>
      <c r="AR253" s="1210"/>
      <c r="AS253" s="1210"/>
      <c r="AT253" s="1210"/>
      <c r="AU253" s="1210"/>
      <c r="AV253" s="1210"/>
      <c r="AW253" s="1210"/>
      <c r="AX253" s="1210"/>
      <c r="AY253" s="1210"/>
      <c r="AZ253" s="1210"/>
      <c r="BA253" s="1210"/>
      <c r="BB253" s="1210"/>
      <c r="BC253" s="1210"/>
      <c r="BD253" s="1210"/>
      <c r="BE253" s="1757"/>
      <c r="BF253" s="1162"/>
      <c r="BG253" s="1725"/>
      <c r="BH253" s="1725"/>
      <c r="BI253" s="1725"/>
      <c r="BJ253" s="1725"/>
      <c r="BK253" s="1155"/>
    </row>
    <row r="254" spans="1:63" s="1209" customFormat="1" x14ac:dyDescent="0.25">
      <c r="A254" s="1215">
        <v>26</v>
      </c>
      <c r="B254" s="1170"/>
      <c r="C254" s="1045" t="s">
        <v>96</v>
      </c>
      <c r="D254" s="1074" t="s">
        <v>955</v>
      </c>
      <c r="E254" s="1074"/>
      <c r="F254" s="1046">
        <v>30</v>
      </c>
      <c r="G254" s="1769"/>
      <c r="H254" s="1210" t="s">
        <v>2110</v>
      </c>
      <c r="I254" s="1210" t="s">
        <v>105</v>
      </c>
      <c r="J254" s="1210"/>
      <c r="K254" s="1210"/>
      <c r="L254" s="1221"/>
      <c r="M254" s="1222"/>
      <c r="N254" s="1221">
        <v>30</v>
      </c>
      <c r="O254" s="1210"/>
      <c r="P254" s="1210"/>
      <c r="Q254" s="1210"/>
      <c r="R254" s="1210"/>
      <c r="S254" s="1210"/>
      <c r="T254" s="1210"/>
      <c r="U254" s="1210"/>
      <c r="V254" s="1210"/>
      <c r="W254" s="1210"/>
      <c r="X254" s="1210"/>
      <c r="Y254" s="1210"/>
      <c r="Z254" s="1210"/>
      <c r="AA254" s="1210"/>
      <c r="AB254" s="1210"/>
      <c r="AC254" s="1210"/>
      <c r="AD254" s="1210"/>
      <c r="AE254" s="1210"/>
      <c r="AF254" s="1210"/>
      <c r="AG254" s="1210"/>
      <c r="AH254" s="1210"/>
      <c r="AI254" s="1730"/>
      <c r="AJ254" s="1705"/>
      <c r="AK254" s="1728"/>
      <c r="AL254" s="1728"/>
      <c r="AM254" s="1732"/>
      <c r="AN254" s="1210"/>
      <c r="AO254" s="1210"/>
      <c r="AP254" s="1210"/>
      <c r="AQ254" s="1210"/>
      <c r="AR254" s="1210"/>
      <c r="AS254" s="1210"/>
      <c r="AT254" s="1210"/>
      <c r="AU254" s="1210"/>
      <c r="AV254" s="1210"/>
      <c r="AW254" s="1210"/>
      <c r="AX254" s="1210"/>
      <c r="AY254" s="1210"/>
      <c r="AZ254" s="1210"/>
      <c r="BA254" s="1210"/>
      <c r="BB254" s="1210"/>
      <c r="BC254" s="1210"/>
      <c r="BD254" s="1210"/>
      <c r="BE254" s="1757"/>
      <c r="BF254" s="1162"/>
      <c r="BG254" s="1725"/>
      <c r="BH254" s="1725"/>
      <c r="BI254" s="1725"/>
      <c r="BJ254" s="1725"/>
      <c r="BK254" s="1155"/>
    </row>
    <row r="255" spans="1:63" s="1209" customFormat="1" x14ac:dyDescent="0.25">
      <c r="A255" s="1215"/>
      <c r="B255" s="1170"/>
      <c r="C255" s="1045" t="s">
        <v>145</v>
      </c>
      <c r="D255" s="1074" t="s">
        <v>915</v>
      </c>
      <c r="E255" s="1074"/>
      <c r="F255" s="1046">
        <v>60</v>
      </c>
      <c r="G255" s="1769"/>
      <c r="H255" s="1210" t="s">
        <v>2110</v>
      </c>
      <c r="I255" s="1210" t="s">
        <v>105</v>
      </c>
      <c r="J255" s="1210"/>
      <c r="K255" s="1210"/>
      <c r="L255" s="1221"/>
      <c r="M255" s="1222"/>
      <c r="N255" s="1221"/>
      <c r="O255" s="1210">
        <v>20</v>
      </c>
      <c r="P255" s="1210">
        <v>20</v>
      </c>
      <c r="Q255" s="1210">
        <v>20</v>
      </c>
      <c r="R255" s="1210"/>
      <c r="S255" s="1210"/>
      <c r="T255" s="1210"/>
      <c r="U255" s="1210"/>
      <c r="V255" s="1210"/>
      <c r="W255" s="1210"/>
      <c r="X255" s="1210"/>
      <c r="Y255" s="1210"/>
      <c r="Z255" s="1210"/>
      <c r="AA255" s="1210"/>
      <c r="AB255" s="1210"/>
      <c r="AC255" s="1210"/>
      <c r="AD255" s="1210"/>
      <c r="AE255" s="1210"/>
      <c r="AF255" s="1210"/>
      <c r="AG255" s="1210"/>
      <c r="AH255" s="1210"/>
      <c r="AI255" s="1730"/>
      <c r="AJ255" s="1705"/>
      <c r="AK255" s="1728"/>
      <c r="AL255" s="1728"/>
      <c r="AM255" s="1732"/>
      <c r="AN255" s="1210"/>
      <c r="AO255" s="1210"/>
      <c r="AP255" s="1210"/>
      <c r="AQ255" s="1210"/>
      <c r="AR255" s="1210"/>
      <c r="AS255" s="1210"/>
      <c r="AT255" s="1210"/>
      <c r="AU255" s="1210"/>
      <c r="AV255" s="1210"/>
      <c r="AW255" s="1210"/>
      <c r="AX255" s="1210"/>
      <c r="AY255" s="1210"/>
      <c r="AZ255" s="1210"/>
      <c r="BA255" s="1210"/>
      <c r="BB255" s="1210"/>
      <c r="BC255" s="1210"/>
      <c r="BD255" s="1210"/>
      <c r="BE255" s="1757"/>
      <c r="BF255" s="1162"/>
      <c r="BG255" s="1725"/>
      <c r="BH255" s="1725"/>
      <c r="BI255" s="1725"/>
      <c r="BJ255" s="1725"/>
      <c r="BK255" s="1155"/>
    </row>
    <row r="256" spans="1:63" s="1209" customFormat="1" x14ac:dyDescent="0.25">
      <c r="A256" s="1215"/>
      <c r="B256" s="1170"/>
      <c r="C256" s="1045" t="s">
        <v>163</v>
      </c>
      <c r="D256" s="1074" t="s">
        <v>941</v>
      </c>
      <c r="E256" s="1074"/>
      <c r="F256" s="1046">
        <v>30</v>
      </c>
      <c r="G256" s="1769"/>
      <c r="H256" s="1210" t="s">
        <v>2036</v>
      </c>
      <c r="I256" s="1210" t="s">
        <v>80</v>
      </c>
      <c r="J256" s="1210"/>
      <c r="K256" s="1210"/>
      <c r="L256" s="1221"/>
      <c r="M256" s="1222"/>
      <c r="N256" s="1221"/>
      <c r="O256" s="1210"/>
      <c r="P256" s="1210"/>
      <c r="Q256" s="1210"/>
      <c r="R256" s="1210">
        <v>30</v>
      </c>
      <c r="S256" s="1210"/>
      <c r="T256" s="1210"/>
      <c r="U256" s="1210"/>
      <c r="V256" s="1210"/>
      <c r="W256" s="1210"/>
      <c r="X256" s="1210"/>
      <c r="Y256" s="1210"/>
      <c r="Z256" s="1210"/>
      <c r="AA256" s="1210"/>
      <c r="AB256" s="1210"/>
      <c r="AC256" s="1210"/>
      <c r="AD256" s="1210"/>
      <c r="AE256" s="1210"/>
      <c r="AF256" s="1210"/>
      <c r="AG256" s="1210"/>
      <c r="AH256" s="1210"/>
      <c r="AI256" s="1730"/>
      <c r="AJ256" s="1705"/>
      <c r="AK256" s="1728"/>
      <c r="AL256" s="1728"/>
      <c r="AM256" s="1732"/>
      <c r="AN256" s="1210"/>
      <c r="AO256" s="1210"/>
      <c r="AP256" s="1210"/>
      <c r="AQ256" s="1210"/>
      <c r="AR256" s="1210"/>
      <c r="AS256" s="1210"/>
      <c r="AT256" s="1210"/>
      <c r="AU256" s="1210"/>
      <c r="AV256" s="1210"/>
      <c r="AW256" s="1210"/>
      <c r="AX256" s="1210"/>
      <c r="AY256" s="1210"/>
      <c r="AZ256" s="1210"/>
      <c r="BA256" s="1210"/>
      <c r="BB256" s="1210"/>
      <c r="BC256" s="1210"/>
      <c r="BD256" s="1210"/>
      <c r="BE256" s="1757"/>
      <c r="BF256" s="1162"/>
      <c r="BG256" s="1725"/>
      <c r="BH256" s="1725"/>
      <c r="BI256" s="1725"/>
      <c r="BJ256" s="1725"/>
      <c r="BK256" s="1155"/>
    </row>
    <row r="257" spans="1:63" s="1209" customFormat="1" x14ac:dyDescent="0.25">
      <c r="A257" s="1215"/>
      <c r="B257" s="1170"/>
      <c r="C257" s="1056" t="s">
        <v>164</v>
      </c>
      <c r="D257" s="1085" t="s">
        <v>980</v>
      </c>
      <c r="E257" s="1085"/>
      <c r="F257" s="1086">
        <v>45</v>
      </c>
      <c r="G257" s="1770"/>
      <c r="H257" s="1210" t="s">
        <v>2036</v>
      </c>
      <c r="I257" s="1210" t="s">
        <v>80</v>
      </c>
      <c r="J257" s="1210"/>
      <c r="K257" s="1210"/>
      <c r="L257" s="1221"/>
      <c r="M257" s="1222"/>
      <c r="N257" s="1221"/>
      <c r="O257" s="1210"/>
      <c r="P257" s="1210"/>
      <c r="Q257" s="1210"/>
      <c r="R257" s="1210"/>
      <c r="S257" s="1210">
        <v>20</v>
      </c>
      <c r="T257" s="1210">
        <v>25</v>
      </c>
      <c r="U257" s="1210"/>
      <c r="V257" s="1210"/>
      <c r="W257" s="1210"/>
      <c r="X257" s="1210"/>
      <c r="Y257" s="1210"/>
      <c r="Z257" s="1210"/>
      <c r="AA257" s="1210"/>
      <c r="AB257" s="1210"/>
      <c r="AC257" s="1210"/>
      <c r="AD257" s="1210"/>
      <c r="AE257" s="1210"/>
      <c r="AF257" s="1210"/>
      <c r="AG257" s="1210"/>
      <c r="AH257" s="1210"/>
      <c r="AI257" s="1730"/>
      <c r="AJ257" s="1705"/>
      <c r="AK257" s="1728"/>
      <c r="AL257" s="1728"/>
      <c r="AM257" s="1732"/>
      <c r="AN257" s="1210"/>
      <c r="AO257" s="1210"/>
      <c r="AP257" s="1210"/>
      <c r="AQ257" s="1210"/>
      <c r="AR257" s="1210"/>
      <c r="AS257" s="1210"/>
      <c r="AT257" s="1210"/>
      <c r="AU257" s="1210"/>
      <c r="AV257" s="1210"/>
      <c r="AW257" s="1210"/>
      <c r="AX257" s="1210"/>
      <c r="AY257" s="1210"/>
      <c r="AZ257" s="1210"/>
      <c r="BA257" s="1210"/>
      <c r="BB257" s="1210"/>
      <c r="BC257" s="1210"/>
      <c r="BD257" s="1210"/>
      <c r="BE257" s="1757"/>
      <c r="BF257" s="1162"/>
      <c r="BG257" s="1725"/>
      <c r="BH257" s="1725"/>
      <c r="BI257" s="1725"/>
      <c r="BJ257" s="1725"/>
      <c r="BK257" s="1155"/>
    </row>
    <row r="258" spans="1:63" s="1209" customFormat="1" x14ac:dyDescent="0.25">
      <c r="A258" s="1215"/>
      <c r="B258" s="1170"/>
      <c r="C258" s="1046" t="s">
        <v>170</v>
      </c>
      <c r="D258" s="1074" t="s">
        <v>956</v>
      </c>
      <c r="E258" s="1074"/>
      <c r="F258" s="1046">
        <v>60</v>
      </c>
      <c r="G258" s="1769"/>
      <c r="H258" s="1210" t="s">
        <v>2039</v>
      </c>
      <c r="I258" s="1210" t="s">
        <v>41</v>
      </c>
      <c r="J258" s="1210"/>
      <c r="K258" s="1210"/>
      <c r="L258" s="1221"/>
      <c r="M258" s="1222"/>
      <c r="N258" s="1221"/>
      <c r="O258" s="1210"/>
      <c r="P258" s="1210"/>
      <c r="Q258" s="1210"/>
      <c r="R258" s="1210"/>
      <c r="S258" s="1210"/>
      <c r="T258" s="1210"/>
      <c r="U258" s="1210">
        <v>20</v>
      </c>
      <c r="V258" s="1210">
        <v>20</v>
      </c>
      <c r="W258" s="1210">
        <v>20</v>
      </c>
      <c r="X258" s="1210"/>
      <c r="Y258" s="1210"/>
      <c r="Z258" s="1210"/>
      <c r="AA258" s="1210"/>
      <c r="AB258" s="1210"/>
      <c r="AC258" s="1210"/>
      <c r="AD258" s="1210"/>
      <c r="AE258" s="1210"/>
      <c r="AF258" s="1210"/>
      <c r="AG258" s="1210"/>
      <c r="AH258" s="1210"/>
      <c r="AI258" s="1730"/>
      <c r="AJ258" s="1705"/>
      <c r="AK258" s="1728"/>
      <c r="AL258" s="1728"/>
      <c r="AM258" s="1732"/>
      <c r="AN258" s="1210"/>
      <c r="AO258" s="1210"/>
      <c r="AP258" s="1210"/>
      <c r="AQ258" s="1210"/>
      <c r="AR258" s="1210"/>
      <c r="AS258" s="1210"/>
      <c r="AT258" s="1210"/>
      <c r="AU258" s="1210"/>
      <c r="AV258" s="1210"/>
      <c r="AW258" s="1210"/>
      <c r="AX258" s="1210"/>
      <c r="AY258" s="1210"/>
      <c r="AZ258" s="1210"/>
      <c r="BA258" s="1210"/>
      <c r="BB258" s="1210"/>
      <c r="BC258" s="1210"/>
      <c r="BD258" s="1210"/>
      <c r="BE258" s="1757"/>
      <c r="BF258" s="1162"/>
      <c r="BG258" s="1725"/>
      <c r="BH258" s="1725"/>
      <c r="BI258" s="1725"/>
      <c r="BJ258" s="1725"/>
      <c r="BK258" s="1155"/>
    </row>
    <row r="259" spans="1:63" s="1209" customFormat="1" x14ac:dyDescent="0.25">
      <c r="A259" s="1215"/>
      <c r="B259" s="1170"/>
      <c r="C259" s="1046" t="s">
        <v>98</v>
      </c>
      <c r="D259" s="1074" t="s">
        <v>981</v>
      </c>
      <c r="E259" s="1074"/>
      <c r="F259" s="1046">
        <v>60</v>
      </c>
      <c r="G259" s="1769"/>
      <c r="H259" s="1210" t="s">
        <v>2110</v>
      </c>
      <c r="I259" s="1210" t="s">
        <v>105</v>
      </c>
      <c r="J259" s="1210"/>
      <c r="K259" s="1210"/>
      <c r="L259" s="1221"/>
      <c r="M259" s="1222"/>
      <c r="N259" s="1221"/>
      <c r="O259" s="1210"/>
      <c r="P259" s="1210"/>
      <c r="Q259" s="1210"/>
      <c r="R259" s="1210"/>
      <c r="S259" s="1210"/>
      <c r="T259" s="1210"/>
      <c r="U259" s="1210"/>
      <c r="V259" s="1210"/>
      <c r="W259" s="1210"/>
      <c r="X259" s="1210">
        <v>20</v>
      </c>
      <c r="Y259" s="1210">
        <v>20</v>
      </c>
      <c r="Z259" s="1210">
        <v>20</v>
      </c>
      <c r="AA259" s="1210"/>
      <c r="AB259" s="1210"/>
      <c r="AC259" s="1210"/>
      <c r="AD259" s="1210"/>
      <c r="AE259" s="1210"/>
      <c r="AF259" s="1210"/>
      <c r="AG259" s="1210"/>
      <c r="AH259" s="1210"/>
      <c r="AI259" s="1730"/>
      <c r="AJ259" s="1705"/>
      <c r="AK259" s="1728"/>
      <c r="AL259" s="1728"/>
      <c r="AM259" s="1732"/>
      <c r="AN259" s="1210"/>
      <c r="AO259" s="1210"/>
      <c r="AP259" s="1210"/>
      <c r="AQ259" s="1210"/>
      <c r="AR259" s="1210"/>
      <c r="AS259" s="1210"/>
      <c r="AT259" s="1210"/>
      <c r="AU259" s="1210"/>
      <c r="AV259" s="1210"/>
      <c r="AW259" s="1210"/>
      <c r="AX259" s="1210"/>
      <c r="AY259" s="1210"/>
      <c r="AZ259" s="1210"/>
      <c r="BA259" s="1210"/>
      <c r="BB259" s="1210"/>
      <c r="BC259" s="1210"/>
      <c r="BD259" s="1210"/>
      <c r="BE259" s="1757"/>
      <c r="BF259" s="1162"/>
      <c r="BG259" s="1725"/>
      <c r="BH259" s="1725"/>
      <c r="BI259" s="1725"/>
      <c r="BJ259" s="1725"/>
      <c r="BK259" s="1155"/>
    </row>
    <row r="260" spans="1:63" s="1209" customFormat="1" x14ac:dyDescent="0.25">
      <c r="A260" s="1215"/>
      <c r="B260" s="1170"/>
      <c r="C260" s="1046" t="s">
        <v>47</v>
      </c>
      <c r="D260" s="1074" t="s">
        <v>982</v>
      </c>
      <c r="E260" s="1074"/>
      <c r="F260" s="1046">
        <v>180</v>
      </c>
      <c r="G260" s="1769"/>
      <c r="H260" s="1210" t="s">
        <v>2079</v>
      </c>
      <c r="I260" s="1210" t="s">
        <v>78</v>
      </c>
      <c r="J260" s="1210"/>
      <c r="K260" s="1210"/>
      <c r="L260" s="1221"/>
      <c r="M260" s="1222"/>
      <c r="N260" s="1221"/>
      <c r="O260" s="1210"/>
      <c r="P260" s="1210"/>
      <c r="Q260" s="1210"/>
      <c r="R260" s="1210"/>
      <c r="S260" s="1210"/>
      <c r="T260" s="1210"/>
      <c r="U260" s="1210"/>
      <c r="V260" s="1210"/>
      <c r="W260" s="1210"/>
      <c r="X260" s="1210"/>
      <c r="Y260" s="1210"/>
      <c r="Z260" s="1210"/>
      <c r="AA260" s="1210">
        <v>20</v>
      </c>
      <c r="AB260" s="1210">
        <v>20</v>
      </c>
      <c r="AC260" s="1210">
        <v>20</v>
      </c>
      <c r="AD260" s="1210">
        <v>20</v>
      </c>
      <c r="AE260" s="1210">
        <v>20</v>
      </c>
      <c r="AF260" s="1210">
        <v>20</v>
      </c>
      <c r="AG260" s="1210">
        <v>20</v>
      </c>
      <c r="AH260" s="1210">
        <v>20</v>
      </c>
      <c r="AI260" s="1730">
        <v>20</v>
      </c>
      <c r="AJ260" s="1705"/>
      <c r="AK260" s="1728"/>
      <c r="AL260" s="1728"/>
      <c r="AM260" s="1732"/>
      <c r="AN260" s="1210"/>
      <c r="AO260" s="1210"/>
      <c r="AP260" s="1210"/>
      <c r="AQ260" s="1210"/>
      <c r="AR260" s="1210"/>
      <c r="AS260" s="1210"/>
      <c r="AT260" s="1210"/>
      <c r="AU260" s="1210"/>
      <c r="AV260" s="1210"/>
      <c r="AW260" s="1210"/>
      <c r="AX260" s="1210"/>
      <c r="AY260" s="1210"/>
      <c r="AZ260" s="1210"/>
      <c r="BA260" s="1210"/>
      <c r="BB260" s="1210"/>
      <c r="BC260" s="1210"/>
      <c r="BD260" s="1210"/>
      <c r="BE260" s="1757"/>
      <c r="BF260" s="1162"/>
      <c r="BG260" s="1725"/>
      <c r="BH260" s="1725"/>
      <c r="BI260" s="1725"/>
      <c r="BJ260" s="1725"/>
      <c r="BK260" s="1155"/>
    </row>
    <row r="261" spans="1:63" s="1209" customFormat="1" x14ac:dyDescent="0.25">
      <c r="A261" s="1215"/>
      <c r="B261" s="1170"/>
      <c r="C261" s="1046" t="s">
        <v>134</v>
      </c>
      <c r="D261" s="1074" t="s">
        <v>948</v>
      </c>
      <c r="E261" s="1074"/>
      <c r="F261" s="1046">
        <v>90</v>
      </c>
      <c r="G261" s="1769"/>
      <c r="H261" s="1210" t="s">
        <v>2030</v>
      </c>
      <c r="I261" s="1210" t="s">
        <v>87</v>
      </c>
      <c r="J261" s="1210"/>
      <c r="K261" s="1210"/>
      <c r="L261" s="1221"/>
      <c r="M261" s="1222"/>
      <c r="N261" s="1221"/>
      <c r="O261" s="1210"/>
      <c r="P261" s="1210"/>
      <c r="Q261" s="1210"/>
      <c r="R261" s="1210"/>
      <c r="S261" s="1210"/>
      <c r="T261" s="1210"/>
      <c r="U261" s="1210"/>
      <c r="V261" s="1210"/>
      <c r="W261" s="1210"/>
      <c r="X261" s="1210"/>
      <c r="Y261" s="1210"/>
      <c r="Z261" s="1210"/>
      <c r="AA261" s="1210"/>
      <c r="AB261" s="1210"/>
      <c r="AC261" s="1210"/>
      <c r="AD261" s="1210"/>
      <c r="AE261" s="1210"/>
      <c r="AF261" s="1210"/>
      <c r="AG261" s="1210"/>
      <c r="AH261" s="1210"/>
      <c r="AI261" s="1730"/>
      <c r="AJ261" s="1705"/>
      <c r="AK261" s="1728"/>
      <c r="AL261" s="1728"/>
      <c r="AM261" s="1732">
        <v>30</v>
      </c>
      <c r="AN261" s="1210">
        <v>30</v>
      </c>
      <c r="AO261" s="1210">
        <v>30</v>
      </c>
      <c r="AP261" s="1210"/>
      <c r="AQ261" s="1210"/>
      <c r="AR261" s="1210"/>
      <c r="AS261" s="1210"/>
      <c r="AT261" s="1210"/>
      <c r="AU261" s="1210"/>
      <c r="AV261" s="1210"/>
      <c r="AW261" s="1210"/>
      <c r="AX261" s="1210"/>
      <c r="AY261" s="1210"/>
      <c r="AZ261" s="1210"/>
      <c r="BA261" s="1210"/>
      <c r="BB261" s="1210"/>
      <c r="BC261" s="1210"/>
      <c r="BD261" s="1210"/>
      <c r="BE261" s="1757"/>
      <c r="BF261" s="1162"/>
      <c r="BG261" s="1725"/>
      <c r="BH261" s="1725"/>
      <c r="BI261" s="1725"/>
      <c r="BJ261" s="1725"/>
      <c r="BK261" s="1155"/>
    </row>
    <row r="262" spans="1:63" s="1209" customFormat="1" x14ac:dyDescent="0.25">
      <c r="A262" s="1215"/>
      <c r="B262" s="1170"/>
      <c r="C262" s="1086" t="s">
        <v>50</v>
      </c>
      <c r="D262" s="1085" t="s">
        <v>916</v>
      </c>
      <c r="E262" s="1085"/>
      <c r="F262" s="1086">
        <v>150</v>
      </c>
      <c r="G262" s="1770"/>
      <c r="H262" s="1210" t="s">
        <v>2071</v>
      </c>
      <c r="I262" s="1210" t="s">
        <v>85</v>
      </c>
      <c r="J262" s="1210"/>
      <c r="K262" s="1210"/>
      <c r="L262" s="1221"/>
      <c r="M262" s="1222"/>
      <c r="N262" s="1221"/>
      <c r="O262" s="1210"/>
      <c r="P262" s="1210"/>
      <c r="Q262" s="1210"/>
      <c r="R262" s="1210"/>
      <c r="S262" s="1210"/>
      <c r="T262" s="1210"/>
      <c r="U262" s="1210"/>
      <c r="V262" s="1210"/>
      <c r="W262" s="1210"/>
      <c r="X262" s="1210"/>
      <c r="Y262" s="1210"/>
      <c r="Z262" s="1210"/>
      <c r="AA262" s="1210"/>
      <c r="AB262" s="1210"/>
      <c r="AC262" s="1210"/>
      <c r="AD262" s="1210"/>
      <c r="AE262" s="1210"/>
      <c r="AF262" s="1210"/>
      <c r="AG262" s="1210"/>
      <c r="AH262" s="1210"/>
      <c r="AI262" s="1730"/>
      <c r="AJ262" s="1705"/>
      <c r="AK262" s="1728"/>
      <c r="AL262" s="1728"/>
      <c r="AM262" s="1732"/>
      <c r="AN262" s="1210"/>
      <c r="AO262" s="1210"/>
      <c r="AP262" s="1210">
        <v>12</v>
      </c>
      <c r="AQ262" s="1210">
        <v>12</v>
      </c>
      <c r="AR262" s="1210">
        <v>12</v>
      </c>
      <c r="AS262" s="1210">
        <v>12</v>
      </c>
      <c r="AT262" s="1210">
        <v>12</v>
      </c>
      <c r="AU262" s="1210">
        <v>12</v>
      </c>
      <c r="AV262" s="1210">
        <v>12</v>
      </c>
      <c r="AW262" s="1210">
        <v>12</v>
      </c>
      <c r="AX262" s="1210">
        <v>12</v>
      </c>
      <c r="AY262" s="1210">
        <v>12</v>
      </c>
      <c r="AZ262" s="1210">
        <v>12</v>
      </c>
      <c r="BA262" s="1210">
        <v>12</v>
      </c>
      <c r="BB262" s="1210">
        <v>6</v>
      </c>
      <c r="BC262" s="1210"/>
      <c r="BD262" s="1210"/>
      <c r="BE262" s="1757"/>
      <c r="BF262" s="1162"/>
      <c r="BG262" s="1725"/>
      <c r="BH262" s="1725"/>
      <c r="BI262" s="1725"/>
      <c r="BJ262" s="1725"/>
      <c r="BK262" s="1155"/>
    </row>
    <row r="263" spans="1:63" s="1156" customFormat="1" x14ac:dyDescent="0.25">
      <c r="A263" s="1150"/>
      <c r="B263" s="1151" t="s">
        <v>2132</v>
      </c>
      <c r="C263" s="1152"/>
      <c r="D263" s="1153"/>
      <c r="E263" s="1764"/>
      <c r="F263" s="1154">
        <f t="shared" ref="F263:AL263" si="28">SUM(F252:F262)</f>
        <v>795</v>
      </c>
      <c r="G263" s="1154"/>
      <c r="H263" s="1154">
        <f t="shared" si="28"/>
        <v>0</v>
      </c>
      <c r="I263" s="1154">
        <f t="shared" si="28"/>
        <v>0</v>
      </c>
      <c r="J263" s="1154">
        <f t="shared" si="28"/>
        <v>0</v>
      </c>
      <c r="K263" s="1154">
        <f t="shared" si="28"/>
        <v>30</v>
      </c>
      <c r="L263" s="1154">
        <f t="shared" si="28"/>
        <v>30</v>
      </c>
      <c r="M263" s="1154">
        <f t="shared" si="28"/>
        <v>30</v>
      </c>
      <c r="N263" s="1154">
        <f t="shared" si="28"/>
        <v>30</v>
      </c>
      <c r="O263" s="1154">
        <f t="shared" si="28"/>
        <v>20</v>
      </c>
      <c r="P263" s="1154">
        <f t="shared" si="28"/>
        <v>20</v>
      </c>
      <c r="Q263" s="1154">
        <f t="shared" si="28"/>
        <v>20</v>
      </c>
      <c r="R263" s="1154">
        <f t="shared" si="28"/>
        <v>30</v>
      </c>
      <c r="S263" s="1154">
        <f t="shared" si="28"/>
        <v>20</v>
      </c>
      <c r="T263" s="1154">
        <f t="shared" si="28"/>
        <v>25</v>
      </c>
      <c r="U263" s="1154">
        <f t="shared" si="28"/>
        <v>20</v>
      </c>
      <c r="V263" s="1154">
        <f t="shared" si="28"/>
        <v>20</v>
      </c>
      <c r="W263" s="1154">
        <f t="shared" si="28"/>
        <v>20</v>
      </c>
      <c r="X263" s="1154">
        <f t="shared" si="28"/>
        <v>20</v>
      </c>
      <c r="Y263" s="1154">
        <f t="shared" si="28"/>
        <v>20</v>
      </c>
      <c r="Z263" s="1154">
        <f t="shared" si="28"/>
        <v>20</v>
      </c>
      <c r="AA263" s="1154">
        <f t="shared" si="28"/>
        <v>20</v>
      </c>
      <c r="AB263" s="1154">
        <f t="shared" si="28"/>
        <v>20</v>
      </c>
      <c r="AC263" s="1154">
        <f t="shared" si="28"/>
        <v>20</v>
      </c>
      <c r="AD263" s="1154">
        <f t="shared" si="28"/>
        <v>20</v>
      </c>
      <c r="AE263" s="1154">
        <f t="shared" si="28"/>
        <v>20</v>
      </c>
      <c r="AF263" s="1154">
        <f t="shared" si="28"/>
        <v>20</v>
      </c>
      <c r="AG263" s="1154">
        <f t="shared" si="28"/>
        <v>20</v>
      </c>
      <c r="AH263" s="1154">
        <f t="shared" si="28"/>
        <v>20</v>
      </c>
      <c r="AI263" s="1731">
        <f t="shared" si="28"/>
        <v>20</v>
      </c>
      <c r="AJ263" s="1705"/>
      <c r="AK263" s="1729">
        <f t="shared" si="28"/>
        <v>0</v>
      </c>
      <c r="AL263" s="1729">
        <f t="shared" si="28"/>
        <v>0</v>
      </c>
      <c r="AM263" s="1733">
        <f>SUM(AM252:AM262)</f>
        <v>30</v>
      </c>
      <c r="AN263" s="1154"/>
      <c r="AO263" s="1154"/>
      <c r="AP263" s="1154"/>
      <c r="AQ263" s="1154"/>
      <c r="AR263" s="1154"/>
      <c r="AS263" s="1154"/>
      <c r="AT263" s="1154"/>
      <c r="AU263" s="1154"/>
      <c r="AV263" s="1154"/>
      <c r="AW263" s="1154"/>
      <c r="AX263" s="1154"/>
      <c r="AY263" s="1154"/>
      <c r="AZ263" s="1154"/>
      <c r="BA263" s="1154"/>
      <c r="BB263" s="1154"/>
      <c r="BC263" s="1154"/>
      <c r="BD263" s="1154"/>
      <c r="BE263" s="1758"/>
      <c r="BF263" s="1162"/>
      <c r="BG263" s="1725"/>
      <c r="BH263" s="1725"/>
      <c r="BI263" s="1725"/>
      <c r="BJ263" s="1725"/>
      <c r="BK263" s="1155">
        <f>SUM(J263:BJ263)</f>
        <v>585</v>
      </c>
    </row>
    <row r="264" spans="1:63" s="1209" customFormat="1" x14ac:dyDescent="0.25">
      <c r="A264" s="1215"/>
      <c r="B264" s="1170" t="s">
        <v>2133</v>
      </c>
      <c r="C264" s="1045" t="s">
        <v>153</v>
      </c>
      <c r="D264" s="1074" t="s">
        <v>148</v>
      </c>
      <c r="E264" s="1074"/>
      <c r="F264" s="1046">
        <v>30</v>
      </c>
      <c r="G264" s="1769"/>
      <c r="H264" s="1210" t="s">
        <v>413</v>
      </c>
      <c r="I264" s="1210"/>
      <c r="J264" s="1210"/>
      <c r="K264" s="1210"/>
      <c r="L264" s="1221"/>
      <c r="M264" s="1222"/>
      <c r="N264" s="1221"/>
      <c r="O264" s="1210"/>
      <c r="P264" s="1210"/>
      <c r="Q264" s="1210"/>
      <c r="R264" s="1210"/>
      <c r="S264" s="1210"/>
      <c r="T264" s="1210"/>
      <c r="U264" s="1210"/>
      <c r="V264" s="1210"/>
      <c r="W264" s="1210"/>
      <c r="X264" s="1210"/>
      <c r="Y264" s="1210"/>
      <c r="Z264" s="1210"/>
      <c r="AA264" s="1210"/>
      <c r="AB264" s="1210"/>
      <c r="AC264" s="1210"/>
      <c r="AD264" s="1210"/>
      <c r="AE264" s="1210"/>
      <c r="AF264" s="1210"/>
      <c r="AG264" s="1210"/>
      <c r="AH264" s="1210"/>
      <c r="AI264" s="1730"/>
      <c r="AJ264" s="1705"/>
      <c r="AK264" s="1728"/>
      <c r="AL264" s="1728"/>
      <c r="AM264" s="1732"/>
      <c r="AN264" s="1210"/>
      <c r="AO264" s="1210"/>
      <c r="AP264" s="1210"/>
      <c r="AQ264" s="1210"/>
      <c r="AR264" s="1210"/>
      <c r="AS264" s="1210"/>
      <c r="AT264" s="1210"/>
      <c r="AU264" s="1210"/>
      <c r="AV264" s="1210"/>
      <c r="AW264" s="1210"/>
      <c r="AX264" s="1210"/>
      <c r="AY264" s="1210"/>
      <c r="AZ264" s="1210"/>
      <c r="BA264" s="1210"/>
      <c r="BB264" s="1210"/>
      <c r="BC264" s="1210"/>
      <c r="BD264" s="1210"/>
      <c r="BE264" s="1757"/>
      <c r="BF264" s="1162"/>
      <c r="BG264" s="1725"/>
      <c r="BH264" s="1725"/>
      <c r="BI264" s="1725"/>
      <c r="BJ264" s="1725"/>
      <c r="BK264" s="1155"/>
    </row>
    <row r="265" spans="1:63" s="1209" customFormat="1" x14ac:dyDescent="0.25">
      <c r="A265" s="1215"/>
      <c r="B265" s="1170"/>
      <c r="C265" s="1045" t="s">
        <v>154</v>
      </c>
      <c r="D265" s="1074" t="s">
        <v>136</v>
      </c>
      <c r="E265" s="1074"/>
      <c r="F265" s="1046">
        <v>15</v>
      </c>
      <c r="G265" s="1769"/>
      <c r="H265" s="1210" t="s">
        <v>413</v>
      </c>
      <c r="I265" s="1210"/>
      <c r="J265" s="1210"/>
      <c r="K265" s="1210"/>
      <c r="L265" s="1221"/>
      <c r="M265" s="1222"/>
      <c r="N265" s="1221"/>
      <c r="O265" s="1210"/>
      <c r="P265" s="1210"/>
      <c r="Q265" s="1210"/>
      <c r="R265" s="1210"/>
      <c r="S265" s="1210"/>
      <c r="T265" s="1210"/>
      <c r="U265" s="1210"/>
      <c r="V265" s="1210"/>
      <c r="W265" s="1210"/>
      <c r="X265" s="1210"/>
      <c r="Y265" s="1210"/>
      <c r="Z265" s="1210"/>
      <c r="AA265" s="1210"/>
      <c r="AB265" s="1210"/>
      <c r="AC265" s="1210"/>
      <c r="AD265" s="1210"/>
      <c r="AE265" s="1210"/>
      <c r="AF265" s="1210"/>
      <c r="AG265" s="1210"/>
      <c r="AH265" s="1210"/>
      <c r="AI265" s="1730"/>
      <c r="AJ265" s="1705"/>
      <c r="AK265" s="1728"/>
      <c r="AL265" s="1728"/>
      <c r="AM265" s="1732"/>
      <c r="AN265" s="1210"/>
      <c r="AO265" s="1210"/>
      <c r="AP265" s="1210"/>
      <c r="AQ265" s="1210"/>
      <c r="AR265" s="1210"/>
      <c r="AS265" s="1210"/>
      <c r="AT265" s="1210"/>
      <c r="AU265" s="1210"/>
      <c r="AV265" s="1210"/>
      <c r="AW265" s="1210"/>
      <c r="AX265" s="1210"/>
      <c r="AY265" s="1210"/>
      <c r="AZ265" s="1210"/>
      <c r="BA265" s="1210"/>
      <c r="BB265" s="1210"/>
      <c r="BC265" s="1210"/>
      <c r="BD265" s="1210"/>
      <c r="BE265" s="1757"/>
      <c r="BF265" s="1162"/>
      <c r="BG265" s="1725"/>
      <c r="BH265" s="1725"/>
      <c r="BI265" s="1725"/>
      <c r="BJ265" s="1725"/>
      <c r="BK265" s="1155"/>
    </row>
    <row r="266" spans="1:63" s="1209" customFormat="1" x14ac:dyDescent="0.25">
      <c r="A266" s="1215"/>
      <c r="B266" s="1170"/>
      <c r="C266" s="1045" t="s">
        <v>155</v>
      </c>
      <c r="D266" s="1074" t="s">
        <v>149</v>
      </c>
      <c r="E266" s="1074"/>
      <c r="F266" s="1046">
        <v>30</v>
      </c>
      <c r="G266" s="1769"/>
      <c r="H266" s="1210" t="s">
        <v>413</v>
      </c>
      <c r="I266" s="1210"/>
      <c r="J266" s="1210"/>
      <c r="K266" s="1210"/>
      <c r="L266" s="1221"/>
      <c r="M266" s="1222"/>
      <c r="N266" s="1221"/>
      <c r="O266" s="1210"/>
      <c r="P266" s="1210"/>
      <c r="Q266" s="1210"/>
      <c r="R266" s="1210"/>
      <c r="S266" s="1210"/>
      <c r="T266" s="1210"/>
      <c r="U266" s="1210"/>
      <c r="V266" s="1210"/>
      <c r="W266" s="1210"/>
      <c r="X266" s="1210"/>
      <c r="Y266" s="1210"/>
      <c r="Z266" s="1210"/>
      <c r="AA266" s="1210"/>
      <c r="AB266" s="1210"/>
      <c r="AC266" s="1210"/>
      <c r="AD266" s="1210"/>
      <c r="AE266" s="1210"/>
      <c r="AF266" s="1210"/>
      <c r="AG266" s="1210"/>
      <c r="AH266" s="1210"/>
      <c r="AI266" s="1730"/>
      <c r="AJ266" s="1705"/>
      <c r="AK266" s="1728"/>
      <c r="AL266" s="1728"/>
      <c r="AM266" s="1732"/>
      <c r="AN266" s="1210"/>
      <c r="AO266" s="1210"/>
      <c r="AP266" s="1210"/>
      <c r="AQ266" s="1210"/>
      <c r="AR266" s="1210"/>
      <c r="AS266" s="1210"/>
      <c r="AT266" s="1210"/>
      <c r="AU266" s="1210"/>
      <c r="AV266" s="1210"/>
      <c r="AW266" s="1210"/>
      <c r="AX266" s="1210"/>
      <c r="AY266" s="1210"/>
      <c r="AZ266" s="1210"/>
      <c r="BA266" s="1210"/>
      <c r="BB266" s="1210"/>
      <c r="BC266" s="1210"/>
      <c r="BD266" s="1210"/>
      <c r="BE266" s="1757"/>
      <c r="BF266" s="1162"/>
      <c r="BG266" s="1725"/>
      <c r="BH266" s="1725"/>
      <c r="BI266" s="1725"/>
      <c r="BJ266" s="1725"/>
      <c r="BK266" s="1155"/>
    </row>
    <row r="267" spans="1:63" s="1209" customFormat="1" x14ac:dyDescent="0.25">
      <c r="A267" s="1215"/>
      <c r="B267" s="1170"/>
      <c r="C267" s="1045" t="s">
        <v>156</v>
      </c>
      <c r="D267" s="1074" t="s">
        <v>969</v>
      </c>
      <c r="E267" s="1074"/>
      <c r="F267" s="1046">
        <v>45</v>
      </c>
      <c r="G267" s="1769"/>
      <c r="H267" s="1210" t="s">
        <v>413</v>
      </c>
      <c r="I267" s="1210"/>
      <c r="J267" s="1210"/>
      <c r="K267" s="1210"/>
      <c r="L267" s="1221"/>
      <c r="M267" s="1222"/>
      <c r="N267" s="1221"/>
      <c r="O267" s="1210"/>
      <c r="P267" s="1210"/>
      <c r="Q267" s="1210"/>
      <c r="R267" s="1210"/>
      <c r="S267" s="1210"/>
      <c r="T267" s="1210"/>
      <c r="U267" s="1210"/>
      <c r="V267" s="1210"/>
      <c r="W267" s="1210"/>
      <c r="X267" s="1210"/>
      <c r="Y267" s="1210"/>
      <c r="Z267" s="1210"/>
      <c r="AA267" s="1210"/>
      <c r="AB267" s="1210"/>
      <c r="AC267" s="1210"/>
      <c r="AD267" s="1210"/>
      <c r="AE267" s="1210"/>
      <c r="AF267" s="1210"/>
      <c r="AG267" s="1210"/>
      <c r="AH267" s="1210"/>
      <c r="AI267" s="1730"/>
      <c r="AJ267" s="1705"/>
      <c r="AK267" s="1728"/>
      <c r="AL267" s="1728"/>
      <c r="AM267" s="1732"/>
      <c r="AN267" s="1210"/>
      <c r="AO267" s="1210"/>
      <c r="AP267" s="1210"/>
      <c r="AQ267" s="1210"/>
      <c r="AR267" s="1210"/>
      <c r="AS267" s="1210"/>
      <c r="AT267" s="1210"/>
      <c r="AU267" s="1210"/>
      <c r="AV267" s="1210"/>
      <c r="AW267" s="1210"/>
      <c r="AX267" s="1210"/>
      <c r="AY267" s="1210"/>
      <c r="AZ267" s="1210"/>
      <c r="BA267" s="1210"/>
      <c r="BB267" s="1210"/>
      <c r="BC267" s="1210"/>
      <c r="BD267" s="1210"/>
      <c r="BE267" s="1757"/>
      <c r="BF267" s="1162"/>
      <c r="BG267" s="1725"/>
      <c r="BH267" s="1725"/>
      <c r="BI267" s="1725"/>
      <c r="BJ267" s="1725"/>
      <c r="BK267" s="1155"/>
    </row>
    <row r="268" spans="1:63" s="1209" customFormat="1" x14ac:dyDescent="0.25">
      <c r="A268" s="1215"/>
      <c r="B268" s="1170"/>
      <c r="C268" s="1045" t="s">
        <v>157</v>
      </c>
      <c r="D268" s="1074" t="s">
        <v>124</v>
      </c>
      <c r="E268" s="1074"/>
      <c r="F268" s="1046">
        <v>45</v>
      </c>
      <c r="G268" s="1769"/>
      <c r="H268" s="1210" t="s">
        <v>369</v>
      </c>
      <c r="I268" s="1210"/>
      <c r="J268" s="1210"/>
      <c r="K268" s="1210"/>
      <c r="L268" s="1221"/>
      <c r="M268" s="1222"/>
      <c r="N268" s="1221"/>
      <c r="O268" s="1210"/>
      <c r="P268" s="1210"/>
      <c r="Q268" s="1210"/>
      <c r="R268" s="1210"/>
      <c r="S268" s="1210"/>
      <c r="T268" s="1210"/>
      <c r="U268" s="1210"/>
      <c r="V268" s="1210"/>
      <c r="W268" s="1210"/>
      <c r="X268" s="1210"/>
      <c r="Y268" s="1210"/>
      <c r="Z268" s="1210"/>
      <c r="AA268" s="1210"/>
      <c r="AB268" s="1210"/>
      <c r="AC268" s="1210"/>
      <c r="AD268" s="1210"/>
      <c r="AE268" s="1210"/>
      <c r="AF268" s="1210"/>
      <c r="AG268" s="1210"/>
      <c r="AH268" s="1210"/>
      <c r="AI268" s="1730"/>
      <c r="AJ268" s="1705"/>
      <c r="AK268" s="1728"/>
      <c r="AL268" s="1728"/>
      <c r="AM268" s="1732"/>
      <c r="AN268" s="1210"/>
      <c r="AO268" s="1210"/>
      <c r="AP268" s="1210"/>
      <c r="AQ268" s="1210"/>
      <c r="AR268" s="1210"/>
      <c r="AS268" s="1210"/>
      <c r="AT268" s="1210"/>
      <c r="AU268" s="1210"/>
      <c r="AV268" s="1210"/>
      <c r="AW268" s="1210"/>
      <c r="AX268" s="1210"/>
      <c r="AY268" s="1210"/>
      <c r="AZ268" s="1210"/>
      <c r="BA268" s="1210"/>
      <c r="BB268" s="1210"/>
      <c r="BC268" s="1210"/>
      <c r="BD268" s="1210"/>
      <c r="BE268" s="1757"/>
      <c r="BF268" s="1162"/>
      <c r="BG268" s="1725"/>
      <c r="BH268" s="1725"/>
      <c r="BI268" s="1725"/>
      <c r="BJ268" s="1725"/>
      <c r="BK268" s="1155"/>
    </row>
    <row r="269" spans="1:63" s="1209" customFormat="1" x14ac:dyDescent="0.25">
      <c r="A269" s="1215"/>
      <c r="B269" s="1170"/>
      <c r="C269" s="1045" t="s">
        <v>158</v>
      </c>
      <c r="D269" s="1074" t="s">
        <v>977</v>
      </c>
      <c r="E269" s="1074"/>
      <c r="F269" s="1046">
        <v>90</v>
      </c>
      <c r="G269" s="1769"/>
      <c r="H269" s="1210" t="s">
        <v>369</v>
      </c>
      <c r="I269" s="1210"/>
      <c r="J269" s="1210"/>
      <c r="K269" s="1210"/>
      <c r="L269" s="1221"/>
      <c r="M269" s="1222"/>
      <c r="N269" s="1221"/>
      <c r="O269" s="1210"/>
      <c r="P269" s="1210"/>
      <c r="Q269" s="1210"/>
      <c r="R269" s="1210"/>
      <c r="S269" s="1210"/>
      <c r="T269" s="1210"/>
      <c r="U269" s="1210"/>
      <c r="V269" s="1210"/>
      <c r="W269" s="1210"/>
      <c r="X269" s="1210"/>
      <c r="Y269" s="1210"/>
      <c r="Z269" s="1210"/>
      <c r="AA269" s="1210"/>
      <c r="AB269" s="1210"/>
      <c r="AC269" s="1210"/>
      <c r="AD269" s="1210"/>
      <c r="AE269" s="1210"/>
      <c r="AF269" s="1210"/>
      <c r="AG269" s="1210"/>
      <c r="AH269" s="1210"/>
      <c r="AI269" s="1730"/>
      <c r="AJ269" s="1705"/>
      <c r="AK269" s="1728"/>
      <c r="AL269" s="1728"/>
      <c r="AM269" s="1732"/>
      <c r="AN269" s="1210"/>
      <c r="AO269" s="1210"/>
      <c r="AP269" s="1210"/>
      <c r="AQ269" s="1210"/>
      <c r="AR269" s="1210"/>
      <c r="AS269" s="1210"/>
      <c r="AT269" s="1210"/>
      <c r="AU269" s="1210"/>
      <c r="AV269" s="1210"/>
      <c r="AW269" s="1210"/>
      <c r="AX269" s="1210"/>
      <c r="AY269" s="1210"/>
      <c r="AZ269" s="1210"/>
      <c r="BA269" s="1210"/>
      <c r="BB269" s="1210"/>
      <c r="BC269" s="1210"/>
      <c r="BD269" s="1210"/>
      <c r="BE269" s="1757"/>
      <c r="BF269" s="1162"/>
      <c r="BG269" s="1725"/>
      <c r="BH269" s="1725"/>
      <c r="BI269" s="1725"/>
      <c r="BJ269" s="1725"/>
      <c r="BK269" s="1155"/>
    </row>
    <row r="270" spans="1:63" s="1209" customFormat="1" x14ac:dyDescent="0.25">
      <c r="A270" s="1215"/>
      <c r="B270" s="1170"/>
      <c r="C270" s="1045" t="s">
        <v>92</v>
      </c>
      <c r="D270" s="1074" t="s">
        <v>59</v>
      </c>
      <c r="E270" s="1074"/>
      <c r="F270" s="1046">
        <v>30</v>
      </c>
      <c r="G270" s="1769"/>
      <c r="H270" s="1210" t="s">
        <v>413</v>
      </c>
      <c r="I270" s="1210"/>
      <c r="J270" s="1210"/>
      <c r="K270" s="1210"/>
      <c r="L270" s="1221"/>
      <c r="M270" s="1222"/>
      <c r="N270" s="1221"/>
      <c r="O270" s="1210"/>
      <c r="P270" s="1210"/>
      <c r="Q270" s="1210"/>
      <c r="R270" s="1210"/>
      <c r="S270" s="1210"/>
      <c r="T270" s="1210"/>
      <c r="U270" s="1210"/>
      <c r="V270" s="1210"/>
      <c r="W270" s="1210"/>
      <c r="X270" s="1210"/>
      <c r="Y270" s="1210"/>
      <c r="Z270" s="1210"/>
      <c r="AA270" s="1210"/>
      <c r="AB270" s="1210"/>
      <c r="AC270" s="1210"/>
      <c r="AD270" s="1210"/>
      <c r="AE270" s="1210"/>
      <c r="AF270" s="1210"/>
      <c r="AG270" s="1210"/>
      <c r="AH270" s="1210"/>
      <c r="AI270" s="1730"/>
      <c r="AJ270" s="1705"/>
      <c r="AK270" s="1728"/>
      <c r="AL270" s="1728"/>
      <c r="AM270" s="1732"/>
      <c r="AN270" s="1210"/>
      <c r="AO270" s="1210"/>
      <c r="AP270" s="1210"/>
      <c r="AQ270" s="1210"/>
      <c r="AR270" s="1210"/>
      <c r="AS270" s="1210"/>
      <c r="AT270" s="1210"/>
      <c r="AU270" s="1210"/>
      <c r="AV270" s="1210"/>
      <c r="AW270" s="1210"/>
      <c r="AX270" s="1210"/>
      <c r="AY270" s="1210"/>
      <c r="AZ270" s="1210"/>
      <c r="BA270" s="1210"/>
      <c r="BB270" s="1210"/>
      <c r="BC270" s="1210"/>
      <c r="BD270" s="1210"/>
      <c r="BE270" s="1757"/>
      <c r="BF270" s="1162"/>
      <c r="BG270" s="1725"/>
      <c r="BH270" s="1725"/>
      <c r="BI270" s="1725"/>
      <c r="BJ270" s="1725"/>
      <c r="BK270" s="1155"/>
    </row>
    <row r="271" spans="1:63" s="1209" customFormat="1" x14ac:dyDescent="0.25">
      <c r="A271" s="1215"/>
      <c r="B271" s="1170"/>
      <c r="C271" s="1045" t="s">
        <v>94</v>
      </c>
      <c r="D271" s="1074" t="s">
        <v>978</v>
      </c>
      <c r="E271" s="1074"/>
      <c r="F271" s="1046">
        <v>30</v>
      </c>
      <c r="G271" s="1769"/>
      <c r="H271" s="1210" t="s">
        <v>2051</v>
      </c>
      <c r="I271" s="1210" t="s">
        <v>62</v>
      </c>
      <c r="J271" s="1210"/>
      <c r="K271" s="1210">
        <v>30</v>
      </c>
      <c r="L271" s="1221"/>
      <c r="M271" s="1222"/>
      <c r="N271" s="1221"/>
      <c r="O271" s="1210"/>
      <c r="P271" s="1210"/>
      <c r="Q271" s="1210"/>
      <c r="R271" s="1210"/>
      <c r="S271" s="1210"/>
      <c r="T271" s="1210"/>
      <c r="U271" s="1210"/>
      <c r="V271" s="1210"/>
      <c r="W271" s="1210"/>
      <c r="X271" s="1210"/>
      <c r="Y271" s="1210"/>
      <c r="Z271" s="1210"/>
      <c r="AA271" s="1210"/>
      <c r="AB271" s="1210"/>
      <c r="AC271" s="1210"/>
      <c r="AD271" s="1210"/>
      <c r="AE271" s="1210"/>
      <c r="AF271" s="1210"/>
      <c r="AG271" s="1210"/>
      <c r="AH271" s="1210"/>
      <c r="AI271" s="1730"/>
      <c r="AJ271" s="1705"/>
      <c r="AK271" s="1728"/>
      <c r="AL271" s="1728"/>
      <c r="AM271" s="1732"/>
      <c r="AN271" s="1210"/>
      <c r="AO271" s="1210"/>
      <c r="AP271" s="1210"/>
      <c r="AQ271" s="1210"/>
      <c r="AR271" s="1210"/>
      <c r="AS271" s="1210"/>
      <c r="AT271" s="1210"/>
      <c r="AU271" s="1210"/>
      <c r="AV271" s="1210"/>
      <c r="AW271" s="1210"/>
      <c r="AX271" s="1210"/>
      <c r="AY271" s="1210"/>
      <c r="AZ271" s="1210"/>
      <c r="BA271" s="1210"/>
      <c r="BB271" s="1210"/>
      <c r="BC271" s="1210"/>
      <c r="BD271" s="1210"/>
      <c r="BE271" s="1757"/>
      <c r="BF271" s="1162"/>
      <c r="BG271" s="1725"/>
      <c r="BH271" s="1725"/>
      <c r="BI271" s="1725"/>
      <c r="BJ271" s="1725"/>
      <c r="BK271" s="1155"/>
    </row>
    <row r="272" spans="1:63" s="1209" customFormat="1" x14ac:dyDescent="0.25">
      <c r="A272" s="1215"/>
      <c r="B272" s="1170"/>
      <c r="C272" s="1045" t="s">
        <v>95</v>
      </c>
      <c r="D272" s="1074" t="s">
        <v>979</v>
      </c>
      <c r="E272" s="1074"/>
      <c r="F272" s="1046">
        <v>60</v>
      </c>
      <c r="G272" s="1769"/>
      <c r="H272" s="1210" t="s">
        <v>2072</v>
      </c>
      <c r="I272" s="1210" t="s">
        <v>81</v>
      </c>
      <c r="J272" s="1210"/>
      <c r="K272" s="1210"/>
      <c r="L272" s="1221">
        <v>30</v>
      </c>
      <c r="M272" s="1222">
        <v>30</v>
      </c>
      <c r="N272" s="1221"/>
      <c r="O272" s="1210"/>
      <c r="P272" s="1210"/>
      <c r="Q272" s="1210"/>
      <c r="R272" s="1210"/>
      <c r="S272" s="1210"/>
      <c r="T272" s="1210"/>
      <c r="U272" s="1210"/>
      <c r="V272" s="1210"/>
      <c r="W272" s="1210"/>
      <c r="X272" s="1210"/>
      <c r="Y272" s="1210"/>
      <c r="Z272" s="1210"/>
      <c r="AA272" s="1210"/>
      <c r="AB272" s="1210"/>
      <c r="AC272" s="1210"/>
      <c r="AD272" s="1210"/>
      <c r="AE272" s="1210"/>
      <c r="AF272" s="1210"/>
      <c r="AG272" s="1210"/>
      <c r="AH272" s="1210"/>
      <c r="AI272" s="1730"/>
      <c r="AJ272" s="1705"/>
      <c r="AK272" s="1728"/>
      <c r="AL272" s="1728"/>
      <c r="AM272" s="1732"/>
      <c r="AN272" s="1210"/>
      <c r="AO272" s="1210"/>
      <c r="AP272" s="1210"/>
      <c r="AQ272" s="1210"/>
      <c r="AR272" s="1210"/>
      <c r="AS272" s="1210"/>
      <c r="AT272" s="1210"/>
      <c r="AU272" s="1210"/>
      <c r="AV272" s="1210"/>
      <c r="AW272" s="1210"/>
      <c r="AX272" s="1210"/>
      <c r="AY272" s="1210"/>
      <c r="AZ272" s="1210"/>
      <c r="BA272" s="1210"/>
      <c r="BB272" s="1210"/>
      <c r="BC272" s="1210"/>
      <c r="BD272" s="1210"/>
      <c r="BE272" s="1757"/>
      <c r="BF272" s="1162"/>
      <c r="BG272" s="1725"/>
      <c r="BH272" s="1725"/>
      <c r="BI272" s="1725"/>
      <c r="BJ272" s="1725"/>
      <c r="BK272" s="1155"/>
    </row>
    <row r="273" spans="1:63" s="1209" customFormat="1" x14ac:dyDescent="0.25">
      <c r="A273" s="1215"/>
      <c r="B273" s="1170"/>
      <c r="C273" s="1045" t="s">
        <v>96</v>
      </c>
      <c r="D273" s="1074" t="s">
        <v>955</v>
      </c>
      <c r="E273" s="1074"/>
      <c r="F273" s="1046">
        <v>30</v>
      </c>
      <c r="G273" s="1769"/>
      <c r="H273" s="1210" t="s">
        <v>2072</v>
      </c>
      <c r="I273" s="1210" t="s">
        <v>81</v>
      </c>
      <c r="J273" s="1210"/>
      <c r="K273" s="1210"/>
      <c r="L273" s="1221"/>
      <c r="M273" s="1222"/>
      <c r="N273" s="1221">
        <v>30</v>
      </c>
      <c r="O273" s="1210"/>
      <c r="P273" s="1210"/>
      <c r="Q273" s="1210"/>
      <c r="R273" s="1210"/>
      <c r="S273" s="1210"/>
      <c r="T273" s="1210"/>
      <c r="U273" s="1210"/>
      <c r="V273" s="1210"/>
      <c r="W273" s="1210"/>
      <c r="X273" s="1210"/>
      <c r="Y273" s="1210"/>
      <c r="Z273" s="1210"/>
      <c r="AA273" s="1210"/>
      <c r="AB273" s="1210"/>
      <c r="AC273" s="1210"/>
      <c r="AD273" s="1210"/>
      <c r="AE273" s="1210"/>
      <c r="AF273" s="1210"/>
      <c r="AG273" s="1210"/>
      <c r="AH273" s="1210"/>
      <c r="AI273" s="1730"/>
      <c r="AJ273" s="1705"/>
      <c r="AK273" s="1728"/>
      <c r="AL273" s="1728"/>
      <c r="AM273" s="1732"/>
      <c r="AN273" s="1210"/>
      <c r="AO273" s="1210"/>
      <c r="AP273" s="1210"/>
      <c r="AQ273" s="1210"/>
      <c r="AR273" s="1210"/>
      <c r="AS273" s="1210"/>
      <c r="AT273" s="1210"/>
      <c r="AU273" s="1210"/>
      <c r="AV273" s="1210"/>
      <c r="AW273" s="1210"/>
      <c r="AX273" s="1210"/>
      <c r="AY273" s="1210"/>
      <c r="AZ273" s="1210"/>
      <c r="BA273" s="1210"/>
      <c r="BB273" s="1210"/>
      <c r="BC273" s="1210"/>
      <c r="BD273" s="1210"/>
      <c r="BE273" s="1757"/>
      <c r="BF273" s="1162"/>
      <c r="BG273" s="1725"/>
      <c r="BH273" s="1725"/>
      <c r="BI273" s="1725"/>
      <c r="BJ273" s="1725"/>
      <c r="BK273" s="1155"/>
    </row>
    <row r="274" spans="1:63" s="1209" customFormat="1" x14ac:dyDescent="0.25">
      <c r="A274" s="1215">
        <v>27</v>
      </c>
      <c r="B274" s="1170"/>
      <c r="C274" s="1045" t="s">
        <v>145</v>
      </c>
      <c r="D274" s="1074" t="s">
        <v>915</v>
      </c>
      <c r="E274" s="1074"/>
      <c r="F274" s="1046">
        <v>60</v>
      </c>
      <c r="G274" s="1769"/>
      <c r="H274" s="1210" t="s">
        <v>2025</v>
      </c>
      <c r="I274" s="1210" t="s">
        <v>42</v>
      </c>
      <c r="J274" s="1210"/>
      <c r="K274" s="1210"/>
      <c r="L274" s="1221"/>
      <c r="M274" s="1222"/>
      <c r="N274" s="1221"/>
      <c r="O274" s="1210">
        <v>20</v>
      </c>
      <c r="P274" s="1210">
        <v>20</v>
      </c>
      <c r="Q274" s="1210">
        <v>20</v>
      </c>
      <c r="R274" s="1210"/>
      <c r="S274" s="1210"/>
      <c r="T274" s="1210"/>
      <c r="U274" s="1210"/>
      <c r="V274" s="1210"/>
      <c r="W274" s="1210"/>
      <c r="X274" s="1210"/>
      <c r="Y274" s="1210"/>
      <c r="Z274" s="1210"/>
      <c r="AA274" s="1210"/>
      <c r="AB274" s="1210"/>
      <c r="AC274" s="1210"/>
      <c r="AD274" s="1210"/>
      <c r="AE274" s="1210"/>
      <c r="AF274" s="1210"/>
      <c r="AG274" s="1210"/>
      <c r="AH274" s="1210"/>
      <c r="AI274" s="1730"/>
      <c r="AJ274" s="1705"/>
      <c r="AK274" s="1728"/>
      <c r="AL274" s="1728"/>
      <c r="AM274" s="1732"/>
      <c r="AN274" s="1210"/>
      <c r="AO274" s="1210"/>
      <c r="AP274" s="1210"/>
      <c r="AQ274" s="1210"/>
      <c r="AR274" s="1210"/>
      <c r="AS274" s="1210"/>
      <c r="AT274" s="1210"/>
      <c r="AU274" s="1210"/>
      <c r="AV274" s="1210"/>
      <c r="AW274" s="1210"/>
      <c r="AX274" s="1210"/>
      <c r="AY274" s="1210"/>
      <c r="AZ274" s="1210"/>
      <c r="BA274" s="1210"/>
      <c r="BB274" s="1210"/>
      <c r="BC274" s="1210"/>
      <c r="BD274" s="1210"/>
      <c r="BE274" s="1757"/>
      <c r="BF274" s="1162"/>
      <c r="BG274" s="1725"/>
      <c r="BH274" s="1725"/>
      <c r="BI274" s="1725"/>
      <c r="BJ274" s="1725"/>
      <c r="BK274" s="1155"/>
    </row>
    <row r="275" spans="1:63" s="1209" customFormat="1" x14ac:dyDescent="0.25">
      <c r="A275" s="1215"/>
      <c r="B275" s="1170"/>
      <c r="C275" s="1045" t="s">
        <v>163</v>
      </c>
      <c r="D275" s="1074" t="s">
        <v>941</v>
      </c>
      <c r="E275" s="1074"/>
      <c r="F275" s="1046">
        <v>30</v>
      </c>
      <c r="G275" s="1769"/>
      <c r="H275" s="1210" t="s">
        <v>2072</v>
      </c>
      <c r="I275" s="1210" t="s">
        <v>81</v>
      </c>
      <c r="J275" s="1210"/>
      <c r="K275" s="1210"/>
      <c r="L275" s="1221"/>
      <c r="M275" s="1222"/>
      <c r="N275" s="1221"/>
      <c r="O275" s="1210"/>
      <c r="P275" s="1210"/>
      <c r="Q275" s="1210"/>
      <c r="R275" s="1210">
        <v>30</v>
      </c>
      <c r="S275" s="1210"/>
      <c r="T275" s="1210"/>
      <c r="U275" s="1210"/>
      <c r="V275" s="1210"/>
      <c r="W275" s="1210"/>
      <c r="X275" s="1210"/>
      <c r="Y275" s="1210"/>
      <c r="Z275" s="1210"/>
      <c r="AA275" s="1210"/>
      <c r="AB275" s="1210"/>
      <c r="AC275" s="1210"/>
      <c r="AD275" s="1210"/>
      <c r="AE275" s="1210"/>
      <c r="AF275" s="1210"/>
      <c r="AG275" s="1210"/>
      <c r="AH275" s="1210"/>
      <c r="AI275" s="1730"/>
      <c r="AJ275" s="1705"/>
      <c r="AK275" s="1728"/>
      <c r="AL275" s="1728"/>
      <c r="AM275" s="1732"/>
      <c r="AN275" s="1210"/>
      <c r="AO275" s="1210"/>
      <c r="AP275" s="1210"/>
      <c r="AQ275" s="1210"/>
      <c r="AR275" s="1210"/>
      <c r="AS275" s="1210"/>
      <c r="AT275" s="1210"/>
      <c r="AU275" s="1210"/>
      <c r="AV275" s="1210"/>
      <c r="AW275" s="1210"/>
      <c r="AX275" s="1210"/>
      <c r="AY275" s="1210"/>
      <c r="AZ275" s="1210"/>
      <c r="BA275" s="1210"/>
      <c r="BB275" s="1210"/>
      <c r="BC275" s="1210"/>
      <c r="BD275" s="1210"/>
      <c r="BE275" s="1757"/>
      <c r="BF275" s="1162"/>
      <c r="BG275" s="1725"/>
      <c r="BH275" s="1725"/>
      <c r="BI275" s="1725"/>
      <c r="BJ275" s="1725"/>
      <c r="BK275" s="1155"/>
    </row>
    <row r="276" spans="1:63" s="1209" customFormat="1" x14ac:dyDescent="0.25">
      <c r="A276" s="1215"/>
      <c r="B276" s="1170"/>
      <c r="C276" s="1056" t="s">
        <v>164</v>
      </c>
      <c r="D276" s="1085" t="s">
        <v>980</v>
      </c>
      <c r="E276" s="1085"/>
      <c r="F276" s="1086">
        <v>45</v>
      </c>
      <c r="G276" s="1770"/>
      <c r="H276" s="1210" t="s">
        <v>2072</v>
      </c>
      <c r="I276" s="1210" t="s">
        <v>81</v>
      </c>
      <c r="J276" s="1210"/>
      <c r="K276" s="1210"/>
      <c r="L276" s="1221"/>
      <c r="M276" s="1222"/>
      <c r="N276" s="1221"/>
      <c r="O276" s="1210"/>
      <c r="P276" s="1210"/>
      <c r="Q276" s="1210"/>
      <c r="R276" s="1210"/>
      <c r="S276" s="1210">
        <v>20</v>
      </c>
      <c r="T276" s="1210">
        <v>25</v>
      </c>
      <c r="U276" s="1210"/>
      <c r="V276" s="1210"/>
      <c r="W276" s="1210"/>
      <c r="X276" s="1210"/>
      <c r="Y276" s="1210"/>
      <c r="Z276" s="1210"/>
      <c r="AA276" s="1210"/>
      <c r="AB276" s="1210"/>
      <c r="AC276" s="1210"/>
      <c r="AD276" s="1210"/>
      <c r="AE276" s="1210"/>
      <c r="AF276" s="1210"/>
      <c r="AG276" s="1210"/>
      <c r="AH276" s="1210"/>
      <c r="AI276" s="1730"/>
      <c r="AJ276" s="1705"/>
      <c r="AK276" s="1728"/>
      <c r="AL276" s="1728"/>
      <c r="AM276" s="1732"/>
      <c r="AN276" s="1210"/>
      <c r="AO276" s="1210"/>
      <c r="AP276" s="1210"/>
      <c r="AQ276" s="1210"/>
      <c r="AR276" s="1210"/>
      <c r="AS276" s="1210"/>
      <c r="AT276" s="1210"/>
      <c r="AU276" s="1210"/>
      <c r="AV276" s="1210"/>
      <c r="AW276" s="1210"/>
      <c r="AX276" s="1210"/>
      <c r="AY276" s="1210"/>
      <c r="AZ276" s="1210"/>
      <c r="BA276" s="1210"/>
      <c r="BB276" s="1210"/>
      <c r="BC276" s="1210"/>
      <c r="BD276" s="1210"/>
      <c r="BE276" s="1757"/>
      <c r="BF276" s="1162"/>
      <c r="BG276" s="1725"/>
      <c r="BH276" s="1725"/>
      <c r="BI276" s="1725"/>
      <c r="BJ276" s="1725"/>
      <c r="BK276" s="1155"/>
    </row>
    <row r="277" spans="1:63" s="1209" customFormat="1" x14ac:dyDescent="0.25">
      <c r="A277" s="1215"/>
      <c r="B277" s="1170"/>
      <c r="C277" s="1046" t="s">
        <v>170</v>
      </c>
      <c r="D277" s="1074" t="s">
        <v>956</v>
      </c>
      <c r="E277" s="1074"/>
      <c r="F277" s="1046">
        <v>60</v>
      </c>
      <c r="G277" s="1769"/>
      <c r="H277" s="1210" t="s">
        <v>2025</v>
      </c>
      <c r="I277" s="1210" t="s">
        <v>42</v>
      </c>
      <c r="J277" s="1210"/>
      <c r="K277" s="1210"/>
      <c r="L277" s="1221"/>
      <c r="M277" s="1222"/>
      <c r="N277" s="1221"/>
      <c r="O277" s="1210"/>
      <c r="P277" s="1210"/>
      <c r="Q277" s="1210"/>
      <c r="R277" s="1210"/>
      <c r="S277" s="1210"/>
      <c r="T277" s="1210"/>
      <c r="U277" s="1210">
        <v>20</v>
      </c>
      <c r="V277" s="1210">
        <v>20</v>
      </c>
      <c r="W277" s="1210">
        <v>20</v>
      </c>
      <c r="X277" s="1210"/>
      <c r="Y277" s="1210"/>
      <c r="Z277" s="1210"/>
      <c r="AA277" s="1210"/>
      <c r="AB277" s="1210"/>
      <c r="AC277" s="1210"/>
      <c r="AD277" s="1210"/>
      <c r="AE277" s="1210"/>
      <c r="AF277" s="1210"/>
      <c r="AG277" s="1210"/>
      <c r="AH277" s="1210"/>
      <c r="AI277" s="1730"/>
      <c r="AJ277" s="1705"/>
      <c r="AK277" s="1728"/>
      <c r="AL277" s="1728"/>
      <c r="AM277" s="1732"/>
      <c r="AN277" s="1210"/>
      <c r="AO277" s="1210"/>
      <c r="AP277" s="1210"/>
      <c r="AQ277" s="1210"/>
      <c r="AR277" s="1210"/>
      <c r="AS277" s="1210"/>
      <c r="AT277" s="1210"/>
      <c r="AU277" s="1210"/>
      <c r="AV277" s="1210"/>
      <c r="AW277" s="1210"/>
      <c r="AX277" s="1210"/>
      <c r="AY277" s="1210"/>
      <c r="AZ277" s="1210"/>
      <c r="BA277" s="1210"/>
      <c r="BB277" s="1210"/>
      <c r="BC277" s="1210"/>
      <c r="BD277" s="1210"/>
      <c r="BE277" s="1757"/>
      <c r="BF277" s="1162"/>
      <c r="BG277" s="1725"/>
      <c r="BH277" s="1725"/>
      <c r="BI277" s="1725"/>
      <c r="BJ277" s="1725"/>
      <c r="BK277" s="1155"/>
    </row>
    <row r="278" spans="1:63" s="1209" customFormat="1" x14ac:dyDescent="0.25">
      <c r="A278" s="1215"/>
      <c r="B278" s="1170"/>
      <c r="C278" s="1046" t="s">
        <v>98</v>
      </c>
      <c r="D278" s="1074" t="s">
        <v>981</v>
      </c>
      <c r="E278" s="1074"/>
      <c r="F278" s="1046">
        <v>60</v>
      </c>
      <c r="G278" s="1769"/>
      <c r="H278" s="1210" t="s">
        <v>2025</v>
      </c>
      <c r="I278" s="1210" t="s">
        <v>42</v>
      </c>
      <c r="J278" s="1210"/>
      <c r="K278" s="1210"/>
      <c r="L278" s="1221"/>
      <c r="M278" s="1222"/>
      <c r="N278" s="1221"/>
      <c r="O278" s="1210"/>
      <c r="P278" s="1210"/>
      <c r="Q278" s="1210"/>
      <c r="R278" s="1210"/>
      <c r="S278" s="1210"/>
      <c r="T278" s="1210"/>
      <c r="U278" s="1210"/>
      <c r="V278" s="1210"/>
      <c r="W278" s="1210"/>
      <c r="X278" s="1210">
        <v>20</v>
      </c>
      <c r="Y278" s="1210">
        <v>20</v>
      </c>
      <c r="Z278" s="1210">
        <v>20</v>
      </c>
      <c r="AA278" s="1210"/>
      <c r="AB278" s="1210"/>
      <c r="AC278" s="1210"/>
      <c r="AD278" s="1210"/>
      <c r="AE278" s="1210"/>
      <c r="AF278" s="1210"/>
      <c r="AG278" s="1210"/>
      <c r="AH278" s="1210"/>
      <c r="AI278" s="1730"/>
      <c r="AJ278" s="1705"/>
      <c r="AK278" s="1728"/>
      <c r="AL278" s="1728"/>
      <c r="AM278" s="1732"/>
      <c r="AN278" s="1210"/>
      <c r="AO278" s="1210"/>
      <c r="AP278" s="1210"/>
      <c r="AQ278" s="1210"/>
      <c r="AR278" s="1210"/>
      <c r="AS278" s="1210"/>
      <c r="AT278" s="1210"/>
      <c r="AU278" s="1210"/>
      <c r="AV278" s="1210"/>
      <c r="AW278" s="1210"/>
      <c r="AX278" s="1210"/>
      <c r="AY278" s="1210"/>
      <c r="AZ278" s="1210"/>
      <c r="BA278" s="1210"/>
      <c r="BB278" s="1210"/>
      <c r="BC278" s="1210"/>
      <c r="BD278" s="1210"/>
      <c r="BE278" s="1757"/>
      <c r="BF278" s="1162"/>
      <c r="BG278" s="1725"/>
      <c r="BH278" s="1725"/>
      <c r="BI278" s="1725"/>
      <c r="BJ278" s="1725"/>
      <c r="BK278" s="1155"/>
    </row>
    <row r="279" spans="1:63" s="1209" customFormat="1" x14ac:dyDescent="0.25">
      <c r="A279" s="1215"/>
      <c r="B279" s="1170"/>
      <c r="C279" s="1046" t="s">
        <v>47</v>
      </c>
      <c r="D279" s="1074" t="s">
        <v>982</v>
      </c>
      <c r="E279" s="1074"/>
      <c r="F279" s="1046">
        <v>180</v>
      </c>
      <c r="G279" s="1769"/>
      <c r="H279" s="1210" t="s">
        <v>2073</v>
      </c>
      <c r="I279" s="1210" t="s">
        <v>116</v>
      </c>
      <c r="J279" s="1210"/>
      <c r="K279" s="1210"/>
      <c r="L279" s="1221"/>
      <c r="M279" s="1222"/>
      <c r="N279" s="1221"/>
      <c r="O279" s="1210"/>
      <c r="P279" s="1210"/>
      <c r="Q279" s="1210"/>
      <c r="R279" s="1210"/>
      <c r="S279" s="1210"/>
      <c r="T279" s="1210"/>
      <c r="U279" s="1210"/>
      <c r="V279" s="1210"/>
      <c r="W279" s="1210"/>
      <c r="X279" s="1210"/>
      <c r="Y279" s="1210"/>
      <c r="Z279" s="1210"/>
      <c r="AA279" s="1210">
        <v>20</v>
      </c>
      <c r="AB279" s="1210">
        <v>20</v>
      </c>
      <c r="AC279" s="1210">
        <v>20</v>
      </c>
      <c r="AD279" s="1210">
        <v>20</v>
      </c>
      <c r="AE279" s="1210">
        <v>20</v>
      </c>
      <c r="AF279" s="1210">
        <v>20</v>
      </c>
      <c r="AG279" s="1210">
        <v>20</v>
      </c>
      <c r="AH279" s="1210">
        <v>20</v>
      </c>
      <c r="AI279" s="1730">
        <v>20</v>
      </c>
      <c r="AJ279" s="1705"/>
      <c r="AK279" s="1728"/>
      <c r="AL279" s="1728"/>
      <c r="AM279" s="1732"/>
      <c r="AN279" s="1210"/>
      <c r="AO279" s="1210"/>
      <c r="AP279" s="1210"/>
      <c r="AQ279" s="1210"/>
      <c r="AR279" s="1210"/>
      <c r="AS279" s="1210"/>
      <c r="AT279" s="1210"/>
      <c r="AU279" s="1210"/>
      <c r="AV279" s="1210"/>
      <c r="AW279" s="1210"/>
      <c r="AX279" s="1210"/>
      <c r="AY279" s="1210"/>
      <c r="AZ279" s="1210"/>
      <c r="BA279" s="1210"/>
      <c r="BB279" s="1210"/>
      <c r="BC279" s="1210"/>
      <c r="BD279" s="1210"/>
      <c r="BE279" s="1757"/>
      <c r="BF279" s="1162"/>
      <c r="BG279" s="1725"/>
      <c r="BH279" s="1725"/>
      <c r="BI279" s="1725"/>
      <c r="BJ279" s="1725"/>
      <c r="BK279" s="1155"/>
    </row>
    <row r="280" spans="1:63" s="1209" customFormat="1" x14ac:dyDescent="0.25">
      <c r="A280" s="1215"/>
      <c r="B280" s="1170"/>
      <c r="C280" s="1046" t="s">
        <v>134</v>
      </c>
      <c r="D280" s="1074" t="s">
        <v>948</v>
      </c>
      <c r="E280" s="1074"/>
      <c r="F280" s="1046">
        <v>90</v>
      </c>
      <c r="G280" s="1769"/>
      <c r="H280" s="1210" t="s">
        <v>2126</v>
      </c>
      <c r="I280" s="1210" t="s">
        <v>84</v>
      </c>
      <c r="J280" s="1210"/>
      <c r="K280" s="1210"/>
      <c r="L280" s="1221"/>
      <c r="M280" s="1222"/>
      <c r="N280" s="1221"/>
      <c r="O280" s="1210"/>
      <c r="P280" s="1210"/>
      <c r="Q280" s="1210"/>
      <c r="R280" s="1210"/>
      <c r="S280" s="1210"/>
      <c r="T280" s="1210"/>
      <c r="U280" s="1210"/>
      <c r="V280" s="1210"/>
      <c r="W280" s="1210"/>
      <c r="X280" s="1210"/>
      <c r="Y280" s="1210"/>
      <c r="Z280" s="1210"/>
      <c r="AA280" s="1210"/>
      <c r="AB280" s="1210"/>
      <c r="AC280" s="1210"/>
      <c r="AD280" s="1210"/>
      <c r="AE280" s="1210"/>
      <c r="AF280" s="1210"/>
      <c r="AG280" s="1210"/>
      <c r="AH280" s="1210"/>
      <c r="AI280" s="1730"/>
      <c r="AJ280" s="1705"/>
      <c r="AK280" s="1728"/>
      <c r="AL280" s="1728"/>
      <c r="AM280" s="1732">
        <v>30</v>
      </c>
      <c r="AN280" s="1210">
        <v>30</v>
      </c>
      <c r="AO280" s="1210">
        <v>30</v>
      </c>
      <c r="AP280" s="1210"/>
      <c r="AQ280" s="1210"/>
      <c r="AR280" s="1210"/>
      <c r="AS280" s="1210"/>
      <c r="AT280" s="1210"/>
      <c r="AU280" s="1210"/>
      <c r="AV280" s="1210"/>
      <c r="AW280" s="1210"/>
      <c r="AX280" s="1210"/>
      <c r="AY280" s="1210"/>
      <c r="AZ280" s="1210"/>
      <c r="BA280" s="1210"/>
      <c r="BB280" s="1210"/>
      <c r="BC280" s="1210"/>
      <c r="BD280" s="1210"/>
      <c r="BE280" s="1757"/>
      <c r="BF280" s="1162"/>
      <c r="BG280" s="1725"/>
      <c r="BH280" s="1725"/>
      <c r="BI280" s="1725"/>
      <c r="BJ280" s="1725"/>
      <c r="BK280" s="1155"/>
    </row>
    <row r="281" spans="1:63" s="1209" customFormat="1" x14ac:dyDescent="0.25">
      <c r="A281" s="1215"/>
      <c r="B281" s="1170"/>
      <c r="C281" s="1086" t="s">
        <v>50</v>
      </c>
      <c r="D281" s="1085" t="s">
        <v>916</v>
      </c>
      <c r="E281" s="1085"/>
      <c r="F281" s="1086">
        <v>150</v>
      </c>
      <c r="G281" s="1770"/>
      <c r="H281" s="1210" t="s">
        <v>2049</v>
      </c>
      <c r="I281" s="1210" t="s">
        <v>44</v>
      </c>
      <c r="J281" s="1210"/>
      <c r="K281" s="1210"/>
      <c r="L281" s="1221"/>
      <c r="M281" s="1222"/>
      <c r="N281" s="1221"/>
      <c r="O281" s="1210"/>
      <c r="P281" s="1210"/>
      <c r="Q281" s="1210"/>
      <c r="R281" s="1210"/>
      <c r="S281" s="1210"/>
      <c r="T281" s="1210"/>
      <c r="U281" s="1210"/>
      <c r="V281" s="1210"/>
      <c r="W281" s="1210"/>
      <c r="X281" s="1210"/>
      <c r="Y281" s="1210"/>
      <c r="Z281" s="1210"/>
      <c r="AA281" s="1210"/>
      <c r="AB281" s="1210"/>
      <c r="AC281" s="1210"/>
      <c r="AD281" s="1210"/>
      <c r="AE281" s="1210"/>
      <c r="AF281" s="1210"/>
      <c r="AG281" s="1210"/>
      <c r="AH281" s="1210"/>
      <c r="AI281" s="1730"/>
      <c r="AJ281" s="1705"/>
      <c r="AK281" s="1728"/>
      <c r="AL281" s="1728"/>
      <c r="AM281" s="1732"/>
      <c r="AN281" s="1210"/>
      <c r="AO281" s="1210"/>
      <c r="AP281" s="1210">
        <v>12</v>
      </c>
      <c r="AQ281" s="1210">
        <v>12</v>
      </c>
      <c r="AR281" s="1210">
        <v>12</v>
      </c>
      <c r="AS281" s="1210">
        <v>12</v>
      </c>
      <c r="AT281" s="1210">
        <v>12</v>
      </c>
      <c r="AU281" s="1210">
        <v>12</v>
      </c>
      <c r="AV281" s="1210">
        <v>12</v>
      </c>
      <c r="AW281" s="1210">
        <v>12</v>
      </c>
      <c r="AX281" s="1210">
        <v>12</v>
      </c>
      <c r="AY281" s="1210">
        <v>12</v>
      </c>
      <c r="AZ281" s="1210">
        <v>12</v>
      </c>
      <c r="BA281" s="1210">
        <v>12</v>
      </c>
      <c r="BB281" s="1210">
        <v>6</v>
      </c>
      <c r="BC281" s="1210"/>
      <c r="BD281" s="1210"/>
      <c r="BE281" s="1757"/>
      <c r="BF281" s="1162"/>
      <c r="BG281" s="1725"/>
      <c r="BH281" s="1725"/>
      <c r="BI281" s="1725"/>
      <c r="BJ281" s="1725"/>
      <c r="BK281" s="1155"/>
    </row>
    <row r="282" spans="1:63" s="1156" customFormat="1" x14ac:dyDescent="0.25">
      <c r="A282" s="1150"/>
      <c r="B282" s="1151" t="s">
        <v>2108</v>
      </c>
      <c r="C282" s="1152"/>
      <c r="D282" s="1153"/>
      <c r="E282" s="1764"/>
      <c r="F282" s="1154">
        <f t="shared" ref="F282:AL282" si="29">SUM(F263:F281)</f>
        <v>1875</v>
      </c>
      <c r="G282" s="1154"/>
      <c r="H282" s="1154">
        <f t="shared" si="29"/>
        <v>0</v>
      </c>
      <c r="I282" s="1154">
        <f t="shared" si="29"/>
        <v>0</v>
      </c>
      <c r="J282" s="1154">
        <f t="shared" si="29"/>
        <v>0</v>
      </c>
      <c r="K282" s="1154">
        <f t="shared" si="29"/>
        <v>60</v>
      </c>
      <c r="L282" s="1154">
        <f t="shared" si="29"/>
        <v>60</v>
      </c>
      <c r="M282" s="1154">
        <f t="shared" si="29"/>
        <v>60</v>
      </c>
      <c r="N282" s="1154">
        <f t="shared" si="29"/>
        <v>60</v>
      </c>
      <c r="O282" s="1154">
        <f t="shared" si="29"/>
        <v>40</v>
      </c>
      <c r="P282" s="1154">
        <f t="shared" si="29"/>
        <v>40</v>
      </c>
      <c r="Q282" s="1154">
        <f t="shared" si="29"/>
        <v>40</v>
      </c>
      <c r="R282" s="1154">
        <f t="shared" si="29"/>
        <v>60</v>
      </c>
      <c r="S282" s="1154">
        <f t="shared" si="29"/>
        <v>40</v>
      </c>
      <c r="T282" s="1154">
        <f t="shared" si="29"/>
        <v>50</v>
      </c>
      <c r="U282" s="1154">
        <f t="shared" si="29"/>
        <v>40</v>
      </c>
      <c r="V282" s="1154">
        <f t="shared" si="29"/>
        <v>40</v>
      </c>
      <c r="W282" s="1154">
        <f t="shared" si="29"/>
        <v>40</v>
      </c>
      <c r="X282" s="1154">
        <f t="shared" si="29"/>
        <v>40</v>
      </c>
      <c r="Y282" s="1154">
        <f t="shared" si="29"/>
        <v>40</v>
      </c>
      <c r="Z282" s="1154">
        <f t="shared" si="29"/>
        <v>40</v>
      </c>
      <c r="AA282" s="1154">
        <f t="shared" si="29"/>
        <v>40</v>
      </c>
      <c r="AB282" s="1154">
        <f t="shared" si="29"/>
        <v>40</v>
      </c>
      <c r="AC282" s="1154">
        <f t="shared" si="29"/>
        <v>40</v>
      </c>
      <c r="AD282" s="1154">
        <f t="shared" si="29"/>
        <v>40</v>
      </c>
      <c r="AE282" s="1154">
        <f t="shared" si="29"/>
        <v>40</v>
      </c>
      <c r="AF282" s="1154">
        <f t="shared" si="29"/>
        <v>40</v>
      </c>
      <c r="AG282" s="1154">
        <f t="shared" si="29"/>
        <v>40</v>
      </c>
      <c r="AH282" s="1154">
        <f t="shared" si="29"/>
        <v>40</v>
      </c>
      <c r="AI282" s="1731">
        <f t="shared" si="29"/>
        <v>40</v>
      </c>
      <c r="AJ282" s="1705"/>
      <c r="AK282" s="1729">
        <f t="shared" si="29"/>
        <v>0</v>
      </c>
      <c r="AL282" s="1729">
        <f t="shared" si="29"/>
        <v>0</v>
      </c>
      <c r="AM282" s="1733">
        <f>SUM(AM263:AM281)</f>
        <v>60</v>
      </c>
      <c r="AN282" s="1154"/>
      <c r="AO282" s="1154"/>
      <c r="AP282" s="1154"/>
      <c r="AQ282" s="1154"/>
      <c r="AR282" s="1154"/>
      <c r="AS282" s="1154"/>
      <c r="AT282" s="1154"/>
      <c r="AU282" s="1154"/>
      <c r="AV282" s="1154"/>
      <c r="AW282" s="1154"/>
      <c r="AX282" s="1154"/>
      <c r="AY282" s="1154"/>
      <c r="AZ282" s="1154"/>
      <c r="BA282" s="1154"/>
      <c r="BB282" s="1154"/>
      <c r="BC282" s="1154"/>
      <c r="BD282" s="1154"/>
      <c r="BE282" s="1758"/>
      <c r="BF282" s="1162"/>
      <c r="BG282" s="1725"/>
      <c r="BH282" s="1725"/>
      <c r="BI282" s="1725"/>
      <c r="BJ282" s="1725"/>
      <c r="BK282" s="1155">
        <f>SUM(J282:BJ282)</f>
        <v>1170</v>
      </c>
    </row>
    <row r="283" spans="1:63" s="1209" customFormat="1" ht="12" customHeight="1" x14ac:dyDescent="0.25">
      <c r="A283" s="1215"/>
      <c r="B283" s="1170" t="s">
        <v>2134</v>
      </c>
      <c r="C283" s="1127" t="s">
        <v>153</v>
      </c>
      <c r="D283" s="1128" t="s">
        <v>148</v>
      </c>
      <c r="E283" s="1128"/>
      <c r="F283" s="1129">
        <v>75</v>
      </c>
      <c r="G283" s="1785"/>
      <c r="H283" s="1210" t="s">
        <v>413</v>
      </c>
      <c r="I283" s="1210"/>
      <c r="J283" s="1210"/>
      <c r="K283" s="1210"/>
      <c r="L283" s="1221"/>
      <c r="M283" s="1222"/>
      <c r="N283" s="1221"/>
      <c r="O283" s="1210"/>
      <c r="P283" s="1210"/>
      <c r="Q283" s="1210"/>
      <c r="R283" s="1210"/>
      <c r="S283" s="1210"/>
      <c r="T283" s="1210"/>
      <c r="U283" s="1210"/>
      <c r="V283" s="1210"/>
      <c r="W283" s="1210"/>
      <c r="X283" s="1210"/>
      <c r="Y283" s="1210"/>
      <c r="Z283" s="1210"/>
      <c r="AA283" s="1210"/>
      <c r="AB283" s="1210"/>
      <c r="AC283" s="1210"/>
      <c r="AD283" s="1210"/>
      <c r="AE283" s="1210"/>
      <c r="AF283" s="1210"/>
      <c r="AG283" s="1210"/>
      <c r="AH283" s="1210"/>
      <c r="AI283" s="1730"/>
      <c r="AJ283" s="1705"/>
      <c r="AK283" s="1728"/>
      <c r="AL283" s="1728"/>
      <c r="AM283" s="1732"/>
      <c r="AN283" s="1210"/>
      <c r="AO283" s="1210"/>
      <c r="AP283" s="1210"/>
      <c r="AQ283" s="1210"/>
      <c r="AR283" s="1210"/>
      <c r="AS283" s="1210"/>
      <c r="AT283" s="1210"/>
      <c r="AU283" s="1210"/>
      <c r="AV283" s="1210"/>
      <c r="AW283" s="1210"/>
      <c r="AX283" s="1210"/>
      <c r="AY283" s="1210"/>
      <c r="AZ283" s="1210"/>
      <c r="BA283" s="1210"/>
      <c r="BB283" s="1210"/>
      <c r="BC283" s="1210"/>
      <c r="BD283" s="1210"/>
      <c r="BE283" s="1757"/>
      <c r="BF283" s="1162"/>
      <c r="BG283" s="1725"/>
      <c r="BH283" s="1725"/>
      <c r="BI283" s="1725"/>
      <c r="BJ283" s="1725"/>
      <c r="BK283" s="1155"/>
    </row>
    <row r="284" spans="1:63" s="1209" customFormat="1" ht="12" customHeight="1" x14ac:dyDescent="0.25">
      <c r="A284" s="1215"/>
      <c r="B284" s="1170"/>
      <c r="C284" s="1127" t="s">
        <v>154</v>
      </c>
      <c r="D284" s="1128" t="s">
        <v>136</v>
      </c>
      <c r="E284" s="1128"/>
      <c r="F284" s="1129">
        <v>30</v>
      </c>
      <c r="G284" s="1785"/>
      <c r="H284" s="1210" t="s">
        <v>413</v>
      </c>
      <c r="I284" s="1210"/>
      <c r="J284" s="1210"/>
      <c r="K284" s="1210"/>
      <c r="L284" s="1221"/>
      <c r="M284" s="1222"/>
      <c r="N284" s="1221"/>
      <c r="O284" s="1210"/>
      <c r="P284" s="1210"/>
      <c r="Q284" s="1210"/>
      <c r="R284" s="1210"/>
      <c r="S284" s="1210"/>
      <c r="T284" s="1210"/>
      <c r="U284" s="1210"/>
      <c r="V284" s="1210"/>
      <c r="W284" s="1210"/>
      <c r="X284" s="1210"/>
      <c r="Y284" s="1210"/>
      <c r="Z284" s="1210"/>
      <c r="AA284" s="1210"/>
      <c r="AB284" s="1210"/>
      <c r="AC284" s="1210"/>
      <c r="AD284" s="1210"/>
      <c r="AE284" s="1210"/>
      <c r="AF284" s="1210"/>
      <c r="AG284" s="1210"/>
      <c r="AH284" s="1210"/>
      <c r="AI284" s="1730"/>
      <c r="AJ284" s="1705"/>
      <c r="AK284" s="1728"/>
      <c r="AL284" s="1728"/>
      <c r="AM284" s="1732"/>
      <c r="AN284" s="1210"/>
      <c r="AO284" s="1210"/>
      <c r="AP284" s="1210"/>
      <c r="AQ284" s="1210"/>
      <c r="AR284" s="1210"/>
      <c r="AS284" s="1210"/>
      <c r="AT284" s="1210"/>
      <c r="AU284" s="1210"/>
      <c r="AV284" s="1210"/>
      <c r="AW284" s="1210"/>
      <c r="AX284" s="1210"/>
      <c r="AY284" s="1210"/>
      <c r="AZ284" s="1210"/>
      <c r="BA284" s="1210"/>
      <c r="BB284" s="1210"/>
      <c r="BC284" s="1210"/>
      <c r="BD284" s="1210"/>
      <c r="BE284" s="1757"/>
      <c r="BF284" s="1162"/>
      <c r="BG284" s="1725"/>
      <c r="BH284" s="1725"/>
      <c r="BI284" s="1725"/>
      <c r="BJ284" s="1725"/>
      <c r="BK284" s="1155"/>
    </row>
    <row r="285" spans="1:63" s="1209" customFormat="1" ht="12" customHeight="1" x14ac:dyDescent="0.25">
      <c r="A285" s="1215"/>
      <c r="B285" s="1170"/>
      <c r="C285" s="1127" t="s">
        <v>155</v>
      </c>
      <c r="D285" s="1128" t="s">
        <v>149</v>
      </c>
      <c r="E285" s="1128"/>
      <c r="F285" s="1129">
        <v>60</v>
      </c>
      <c r="G285" s="1785"/>
      <c r="H285" s="1210" t="s">
        <v>413</v>
      </c>
      <c r="I285" s="1210"/>
      <c r="J285" s="1210"/>
      <c r="K285" s="1210"/>
      <c r="L285" s="1221"/>
      <c r="M285" s="1222"/>
      <c r="N285" s="1221"/>
      <c r="O285" s="1210"/>
      <c r="P285" s="1210"/>
      <c r="Q285" s="1210"/>
      <c r="R285" s="1210"/>
      <c r="S285" s="1210"/>
      <c r="T285" s="1210"/>
      <c r="U285" s="1210"/>
      <c r="V285" s="1210"/>
      <c r="W285" s="1210"/>
      <c r="X285" s="1210"/>
      <c r="Y285" s="1210"/>
      <c r="Z285" s="1210"/>
      <c r="AA285" s="1210"/>
      <c r="AB285" s="1210"/>
      <c r="AC285" s="1210"/>
      <c r="AD285" s="1210"/>
      <c r="AE285" s="1210"/>
      <c r="AF285" s="1210"/>
      <c r="AG285" s="1210"/>
      <c r="AH285" s="1210"/>
      <c r="AI285" s="1730"/>
      <c r="AJ285" s="1705"/>
      <c r="AK285" s="1728"/>
      <c r="AL285" s="1728"/>
      <c r="AM285" s="1732"/>
      <c r="AN285" s="1210"/>
      <c r="AO285" s="1210"/>
      <c r="AP285" s="1210"/>
      <c r="AQ285" s="1210"/>
      <c r="AR285" s="1210"/>
      <c r="AS285" s="1210"/>
      <c r="AT285" s="1210"/>
      <c r="AU285" s="1210"/>
      <c r="AV285" s="1210"/>
      <c r="AW285" s="1210"/>
      <c r="AX285" s="1210"/>
      <c r="AY285" s="1210"/>
      <c r="AZ285" s="1210"/>
      <c r="BA285" s="1210"/>
      <c r="BB285" s="1210"/>
      <c r="BC285" s="1210"/>
      <c r="BD285" s="1210"/>
      <c r="BE285" s="1757"/>
      <c r="BF285" s="1162"/>
      <c r="BG285" s="1725"/>
      <c r="BH285" s="1725"/>
      <c r="BI285" s="1725"/>
      <c r="BJ285" s="1725"/>
      <c r="BK285" s="1155"/>
    </row>
    <row r="286" spans="1:63" s="1209" customFormat="1" ht="12" customHeight="1" x14ac:dyDescent="0.25">
      <c r="A286" s="1215"/>
      <c r="B286" s="1170"/>
      <c r="C286" s="1127" t="s">
        <v>156</v>
      </c>
      <c r="D286" s="1128" t="s">
        <v>150</v>
      </c>
      <c r="E286" s="1128"/>
      <c r="F286" s="1129">
        <v>75</v>
      </c>
      <c r="G286" s="1785"/>
      <c r="H286" s="1210" t="s">
        <v>413</v>
      </c>
      <c r="I286" s="1210"/>
      <c r="J286" s="1210"/>
      <c r="K286" s="1210"/>
      <c r="L286" s="1221"/>
      <c r="M286" s="1222"/>
      <c r="N286" s="1221"/>
      <c r="O286" s="1210"/>
      <c r="P286" s="1210"/>
      <c r="Q286" s="1210"/>
      <c r="R286" s="1210"/>
      <c r="S286" s="1210"/>
      <c r="T286" s="1210"/>
      <c r="U286" s="1210"/>
      <c r="V286" s="1210"/>
      <c r="W286" s="1210"/>
      <c r="X286" s="1210"/>
      <c r="Y286" s="1210"/>
      <c r="Z286" s="1210"/>
      <c r="AA286" s="1210"/>
      <c r="AB286" s="1210"/>
      <c r="AC286" s="1210"/>
      <c r="AD286" s="1210"/>
      <c r="AE286" s="1210"/>
      <c r="AF286" s="1210"/>
      <c r="AG286" s="1210"/>
      <c r="AH286" s="1210"/>
      <c r="AI286" s="1730"/>
      <c r="AJ286" s="1705"/>
      <c r="AK286" s="1728"/>
      <c r="AL286" s="1728"/>
      <c r="AM286" s="1732"/>
      <c r="AN286" s="1210"/>
      <c r="AO286" s="1210"/>
      <c r="AP286" s="1210"/>
      <c r="AQ286" s="1210"/>
      <c r="AR286" s="1210"/>
      <c r="AS286" s="1210"/>
      <c r="AT286" s="1210"/>
      <c r="AU286" s="1210"/>
      <c r="AV286" s="1210"/>
      <c r="AW286" s="1210"/>
      <c r="AX286" s="1210"/>
      <c r="AY286" s="1210"/>
      <c r="AZ286" s="1210"/>
      <c r="BA286" s="1210"/>
      <c r="BB286" s="1210"/>
      <c r="BC286" s="1210"/>
      <c r="BD286" s="1210"/>
      <c r="BE286" s="1757"/>
      <c r="BF286" s="1162"/>
      <c r="BG286" s="1725"/>
      <c r="BH286" s="1725"/>
      <c r="BI286" s="1725"/>
      <c r="BJ286" s="1725"/>
      <c r="BK286" s="1155"/>
    </row>
    <row r="287" spans="1:63" s="1209" customFormat="1" ht="12" customHeight="1" x14ac:dyDescent="0.25">
      <c r="A287" s="1215"/>
      <c r="B287" s="1170"/>
      <c r="C287" s="1127" t="s">
        <v>157</v>
      </c>
      <c r="D287" s="1128" t="s">
        <v>124</v>
      </c>
      <c r="E287" s="1128"/>
      <c r="F287" s="1129">
        <v>75</v>
      </c>
      <c r="G287" s="1785"/>
      <c r="H287" s="1210" t="s">
        <v>413</v>
      </c>
      <c r="I287" s="1210"/>
      <c r="J287" s="1210"/>
      <c r="K287" s="1210"/>
      <c r="L287" s="1221"/>
      <c r="M287" s="1222"/>
      <c r="N287" s="1221"/>
      <c r="O287" s="1210"/>
      <c r="P287" s="1210"/>
      <c r="Q287" s="1210"/>
      <c r="R287" s="1210"/>
      <c r="S287" s="1210"/>
      <c r="T287" s="1210"/>
      <c r="U287" s="1210"/>
      <c r="V287" s="1210"/>
      <c r="W287" s="1210"/>
      <c r="X287" s="1210"/>
      <c r="Y287" s="1210"/>
      <c r="Z287" s="1210"/>
      <c r="AA287" s="1210"/>
      <c r="AB287" s="1210"/>
      <c r="AC287" s="1210"/>
      <c r="AD287" s="1210"/>
      <c r="AE287" s="1210"/>
      <c r="AF287" s="1210"/>
      <c r="AG287" s="1210"/>
      <c r="AH287" s="1210"/>
      <c r="AI287" s="1730"/>
      <c r="AJ287" s="1705"/>
      <c r="AK287" s="1728"/>
      <c r="AL287" s="1728"/>
      <c r="AM287" s="1732"/>
      <c r="AN287" s="1210"/>
      <c r="AO287" s="1210"/>
      <c r="AP287" s="1210"/>
      <c r="AQ287" s="1210"/>
      <c r="AR287" s="1210"/>
      <c r="AS287" s="1210"/>
      <c r="AT287" s="1210"/>
      <c r="AU287" s="1210"/>
      <c r="AV287" s="1210"/>
      <c r="AW287" s="1210"/>
      <c r="AX287" s="1210"/>
      <c r="AY287" s="1210"/>
      <c r="AZ287" s="1210"/>
      <c r="BA287" s="1210"/>
      <c r="BB287" s="1210"/>
      <c r="BC287" s="1210"/>
      <c r="BD287" s="1210"/>
      <c r="BE287" s="1757"/>
      <c r="BF287" s="1162"/>
      <c r="BG287" s="1725"/>
      <c r="BH287" s="1725"/>
      <c r="BI287" s="1725"/>
      <c r="BJ287" s="1725"/>
      <c r="BK287" s="1155"/>
    </row>
    <row r="288" spans="1:63" s="1209" customFormat="1" ht="12" customHeight="1" x14ac:dyDescent="0.25">
      <c r="A288" s="1215"/>
      <c r="B288" s="1170"/>
      <c r="C288" s="1127" t="s">
        <v>158</v>
      </c>
      <c r="D288" s="1128" t="s">
        <v>977</v>
      </c>
      <c r="E288" s="1128"/>
      <c r="F288" s="1129">
        <v>120</v>
      </c>
      <c r="G288" s="1785"/>
      <c r="H288" s="1210" t="s">
        <v>369</v>
      </c>
      <c r="I288" s="1210"/>
      <c r="J288" s="1210"/>
      <c r="K288" s="1210"/>
      <c r="L288" s="1221"/>
      <c r="M288" s="1222"/>
      <c r="N288" s="1221"/>
      <c r="O288" s="1210"/>
      <c r="P288" s="1210"/>
      <c r="Q288" s="1210"/>
      <c r="R288" s="1210"/>
      <c r="S288" s="1210"/>
      <c r="T288" s="1210"/>
      <c r="U288" s="1210"/>
      <c r="V288" s="1210"/>
      <c r="W288" s="1210"/>
      <c r="X288" s="1210"/>
      <c r="Y288" s="1210"/>
      <c r="Z288" s="1210"/>
      <c r="AA288" s="1210"/>
      <c r="AB288" s="1210"/>
      <c r="AC288" s="1210"/>
      <c r="AD288" s="1210"/>
      <c r="AE288" s="1210"/>
      <c r="AF288" s="1210"/>
      <c r="AG288" s="1210"/>
      <c r="AH288" s="1210"/>
      <c r="AI288" s="1730"/>
      <c r="AJ288" s="1705"/>
      <c r="AK288" s="1728"/>
      <c r="AL288" s="1728"/>
      <c r="AM288" s="1732"/>
      <c r="AN288" s="1210"/>
      <c r="AO288" s="1210"/>
      <c r="AP288" s="1210"/>
      <c r="AQ288" s="1210"/>
      <c r="AR288" s="1210"/>
      <c r="AS288" s="1210"/>
      <c r="AT288" s="1210"/>
      <c r="AU288" s="1210"/>
      <c r="AV288" s="1210"/>
      <c r="AW288" s="1210"/>
      <c r="AX288" s="1210"/>
      <c r="AY288" s="1210"/>
      <c r="AZ288" s="1210"/>
      <c r="BA288" s="1210"/>
      <c r="BB288" s="1210"/>
      <c r="BC288" s="1210"/>
      <c r="BD288" s="1210"/>
      <c r="BE288" s="1757"/>
      <c r="BF288" s="1162"/>
      <c r="BG288" s="1725"/>
      <c r="BH288" s="1725"/>
      <c r="BI288" s="1725"/>
      <c r="BJ288" s="1725"/>
      <c r="BK288" s="1155"/>
    </row>
    <row r="289" spans="1:63" s="1209" customFormat="1" ht="12" customHeight="1" x14ac:dyDescent="0.25">
      <c r="A289" s="1215"/>
      <c r="B289" s="1170"/>
      <c r="C289" s="1127" t="s">
        <v>92</v>
      </c>
      <c r="D289" s="1128" t="s">
        <v>59</v>
      </c>
      <c r="E289" s="1128"/>
      <c r="F289" s="1129">
        <v>30</v>
      </c>
      <c r="G289" s="1785"/>
      <c r="H289" s="1210" t="s">
        <v>369</v>
      </c>
      <c r="I289" s="1210"/>
      <c r="J289" s="1210"/>
      <c r="K289" s="1210"/>
      <c r="L289" s="1221"/>
      <c r="M289" s="1222"/>
      <c r="N289" s="1221"/>
      <c r="O289" s="1210"/>
      <c r="P289" s="1210"/>
      <c r="Q289" s="1210"/>
      <c r="R289" s="1210"/>
      <c r="S289" s="1210"/>
      <c r="T289" s="1210"/>
      <c r="U289" s="1210"/>
      <c r="V289" s="1210"/>
      <c r="W289" s="1210"/>
      <c r="X289" s="1210"/>
      <c r="Y289" s="1210"/>
      <c r="Z289" s="1210"/>
      <c r="AA289" s="1210"/>
      <c r="AB289" s="1210"/>
      <c r="AC289" s="1210"/>
      <c r="AD289" s="1210"/>
      <c r="AE289" s="1210"/>
      <c r="AF289" s="1210"/>
      <c r="AG289" s="1210"/>
      <c r="AH289" s="1210"/>
      <c r="AI289" s="1730"/>
      <c r="AJ289" s="1705"/>
      <c r="AK289" s="1728"/>
      <c r="AL289" s="1728"/>
      <c r="AM289" s="1732"/>
      <c r="AN289" s="1210"/>
      <c r="AO289" s="1210"/>
      <c r="AP289" s="1210"/>
      <c r="AQ289" s="1210"/>
      <c r="AR289" s="1210"/>
      <c r="AS289" s="1210"/>
      <c r="AT289" s="1210"/>
      <c r="AU289" s="1210"/>
      <c r="AV289" s="1210"/>
      <c r="AW289" s="1210"/>
      <c r="AX289" s="1210"/>
      <c r="AY289" s="1210"/>
      <c r="AZ289" s="1210"/>
      <c r="BA289" s="1210"/>
      <c r="BB289" s="1210"/>
      <c r="BC289" s="1210"/>
      <c r="BD289" s="1210"/>
      <c r="BE289" s="1757"/>
      <c r="BF289" s="1162"/>
      <c r="BG289" s="1725"/>
      <c r="BH289" s="1725"/>
      <c r="BI289" s="1725"/>
      <c r="BJ289" s="1725"/>
      <c r="BK289" s="1155"/>
    </row>
    <row r="290" spans="1:63" s="1209" customFormat="1" ht="12" customHeight="1" x14ac:dyDescent="0.25">
      <c r="A290" s="1215"/>
      <c r="B290" s="1170"/>
      <c r="C290" s="1127" t="s">
        <v>94</v>
      </c>
      <c r="D290" s="1223" t="s">
        <v>962</v>
      </c>
      <c r="E290" s="1223"/>
      <c r="F290" s="1129">
        <v>45</v>
      </c>
      <c r="G290" s="1785"/>
      <c r="H290" s="1210" t="s">
        <v>369</v>
      </c>
      <c r="I290" s="1210"/>
      <c r="J290" s="1210"/>
      <c r="K290" s="1210"/>
      <c r="L290" s="1221"/>
      <c r="M290" s="1222"/>
      <c r="N290" s="1221"/>
      <c r="O290" s="1210"/>
      <c r="P290" s="1210"/>
      <c r="Q290" s="1210"/>
      <c r="R290" s="1210"/>
      <c r="S290" s="1210"/>
      <c r="T290" s="1210"/>
      <c r="U290" s="1210"/>
      <c r="V290" s="1210"/>
      <c r="W290" s="1210"/>
      <c r="X290" s="1210"/>
      <c r="Y290" s="1210"/>
      <c r="Z290" s="1210"/>
      <c r="AA290" s="1210"/>
      <c r="AB290" s="1210"/>
      <c r="AC290" s="1210"/>
      <c r="AD290" s="1210"/>
      <c r="AE290" s="1210"/>
      <c r="AF290" s="1210"/>
      <c r="AG290" s="1210"/>
      <c r="AH290" s="1210"/>
      <c r="AI290" s="1730"/>
      <c r="AJ290" s="1705"/>
      <c r="AK290" s="1728"/>
      <c r="AL290" s="1728"/>
      <c r="AM290" s="1732"/>
      <c r="AN290" s="1210"/>
      <c r="AO290" s="1210"/>
      <c r="AP290" s="1210"/>
      <c r="AQ290" s="1210"/>
      <c r="AR290" s="1210"/>
      <c r="AS290" s="1210"/>
      <c r="AT290" s="1210"/>
      <c r="AU290" s="1210"/>
      <c r="AV290" s="1210"/>
      <c r="AW290" s="1210"/>
      <c r="AX290" s="1210"/>
      <c r="AY290" s="1210"/>
      <c r="AZ290" s="1210"/>
      <c r="BA290" s="1210"/>
      <c r="BB290" s="1210"/>
      <c r="BC290" s="1210"/>
      <c r="BD290" s="1210"/>
      <c r="BE290" s="1757"/>
      <c r="BF290" s="1162"/>
      <c r="BG290" s="1725"/>
      <c r="BH290" s="1725"/>
      <c r="BI290" s="1725"/>
      <c r="BJ290" s="1725"/>
      <c r="BK290" s="1155"/>
    </row>
    <row r="291" spans="1:63" s="1209" customFormat="1" ht="12" customHeight="1" x14ac:dyDescent="0.25">
      <c r="A291" s="1215"/>
      <c r="B291" s="1170"/>
      <c r="C291" s="1127" t="s">
        <v>95</v>
      </c>
      <c r="D291" s="1128" t="s">
        <v>966</v>
      </c>
      <c r="E291" s="1128"/>
      <c r="F291" s="1129">
        <v>30</v>
      </c>
      <c r="G291" s="1785"/>
      <c r="H291" s="1210" t="s">
        <v>2115</v>
      </c>
      <c r="I291" s="1210" t="s">
        <v>39</v>
      </c>
      <c r="J291" s="1210"/>
      <c r="K291" s="1210"/>
      <c r="L291" s="1221"/>
      <c r="M291" s="1222"/>
      <c r="N291" s="1221"/>
      <c r="O291" s="1210"/>
      <c r="P291" s="1210"/>
      <c r="Q291" s="1210"/>
      <c r="R291" s="1210"/>
      <c r="S291" s="1210">
        <v>30</v>
      </c>
      <c r="T291" s="1210"/>
      <c r="U291" s="1210"/>
      <c r="V291" s="1210"/>
      <c r="W291" s="1210"/>
      <c r="X291" s="1210"/>
      <c r="Y291" s="1210"/>
      <c r="Z291" s="1210"/>
      <c r="AA291" s="1210"/>
      <c r="AB291" s="1210"/>
      <c r="AC291" s="1210"/>
      <c r="AD291" s="1210"/>
      <c r="AE291" s="1210"/>
      <c r="AF291" s="1210"/>
      <c r="AG291" s="1210"/>
      <c r="AH291" s="1210"/>
      <c r="AI291" s="1730"/>
      <c r="AJ291" s="1705"/>
      <c r="AK291" s="1728"/>
      <c r="AL291" s="1728"/>
      <c r="AM291" s="1732"/>
      <c r="AN291" s="1210"/>
      <c r="AO291" s="1210"/>
      <c r="AP291" s="1210"/>
      <c r="AQ291" s="1210"/>
      <c r="AR291" s="1210"/>
      <c r="AS291" s="1210"/>
      <c r="AT291" s="1210"/>
      <c r="AU291" s="1210"/>
      <c r="AV291" s="1210"/>
      <c r="AW291" s="1210"/>
      <c r="AX291" s="1210"/>
      <c r="AY291" s="1210"/>
      <c r="AZ291" s="1210"/>
      <c r="BA291" s="1210"/>
      <c r="BB291" s="1210"/>
      <c r="BC291" s="1210"/>
      <c r="BD291" s="1210"/>
      <c r="BE291" s="1757"/>
      <c r="BF291" s="1162"/>
      <c r="BG291" s="1725"/>
      <c r="BH291" s="1725"/>
      <c r="BI291" s="1725"/>
      <c r="BJ291" s="1725"/>
      <c r="BK291" s="1155"/>
    </row>
    <row r="292" spans="1:63" s="1209" customFormat="1" ht="12" customHeight="1" x14ac:dyDescent="0.25">
      <c r="A292" s="1215"/>
      <c r="B292" s="1170"/>
      <c r="C292" s="1127" t="s">
        <v>96</v>
      </c>
      <c r="D292" s="1128" t="s">
        <v>979</v>
      </c>
      <c r="E292" s="1128"/>
      <c r="F292" s="1129">
        <v>90</v>
      </c>
      <c r="G292" s="1785"/>
      <c r="H292" s="1210" t="s">
        <v>2115</v>
      </c>
      <c r="I292" s="1210" t="s">
        <v>39</v>
      </c>
      <c r="J292" s="1210"/>
      <c r="K292" s="1210"/>
      <c r="L292" s="1221"/>
      <c r="M292" s="1222"/>
      <c r="N292" s="1221"/>
      <c r="O292" s="1210"/>
      <c r="P292" s="1210"/>
      <c r="Q292" s="1210"/>
      <c r="R292" s="1210"/>
      <c r="S292" s="1210"/>
      <c r="T292" s="1210">
        <v>30</v>
      </c>
      <c r="U292" s="1210">
        <v>30</v>
      </c>
      <c r="V292" s="1210">
        <v>30</v>
      </c>
      <c r="W292" s="1210"/>
      <c r="X292" s="1210"/>
      <c r="Y292" s="1210"/>
      <c r="Z292" s="1210"/>
      <c r="AA292" s="1210"/>
      <c r="AB292" s="1210"/>
      <c r="AC292" s="1210"/>
      <c r="AD292" s="1210"/>
      <c r="AE292" s="1210"/>
      <c r="AF292" s="1210"/>
      <c r="AG292" s="1210"/>
      <c r="AH292" s="1210"/>
      <c r="AI292" s="1730"/>
      <c r="AJ292" s="1705"/>
      <c r="AK292" s="1728"/>
      <c r="AL292" s="1728"/>
      <c r="AM292" s="1732"/>
      <c r="AN292" s="1210"/>
      <c r="AO292" s="1210"/>
      <c r="AP292" s="1210"/>
      <c r="AQ292" s="1210"/>
      <c r="AR292" s="1210"/>
      <c r="AS292" s="1210"/>
      <c r="AT292" s="1210"/>
      <c r="AU292" s="1210"/>
      <c r="AV292" s="1210"/>
      <c r="AW292" s="1210"/>
      <c r="AX292" s="1210"/>
      <c r="AY292" s="1210"/>
      <c r="AZ292" s="1210"/>
      <c r="BA292" s="1210"/>
      <c r="BB292" s="1210"/>
      <c r="BC292" s="1210"/>
      <c r="BD292" s="1210"/>
      <c r="BE292" s="1757"/>
      <c r="BF292" s="1162"/>
      <c r="BG292" s="1725"/>
      <c r="BH292" s="1725"/>
      <c r="BI292" s="1725"/>
      <c r="BJ292" s="1725"/>
      <c r="BK292" s="1155"/>
    </row>
    <row r="293" spans="1:63" s="1209" customFormat="1" x14ac:dyDescent="0.25">
      <c r="A293" s="1215"/>
      <c r="B293" s="1205"/>
      <c r="C293" s="1127" t="s">
        <v>97</v>
      </c>
      <c r="D293" s="1128" t="s">
        <v>955</v>
      </c>
      <c r="E293" s="1128"/>
      <c r="F293" s="1129">
        <v>30</v>
      </c>
      <c r="G293" s="1785"/>
      <c r="H293" s="1210" t="s">
        <v>2115</v>
      </c>
      <c r="I293" s="1210" t="s">
        <v>39</v>
      </c>
      <c r="J293" s="1163"/>
      <c r="K293" s="1163"/>
      <c r="L293" s="1163"/>
      <c r="M293" s="1163"/>
      <c r="N293" s="1163"/>
      <c r="O293" s="1163"/>
      <c r="P293" s="1163"/>
      <c r="Q293" s="1163"/>
      <c r="R293" s="1163"/>
      <c r="S293" s="1163"/>
      <c r="T293" s="1163"/>
      <c r="U293" s="1210"/>
      <c r="V293" s="1210"/>
      <c r="W293" s="1210">
        <v>30</v>
      </c>
      <c r="X293" s="1210"/>
      <c r="Y293" s="1210"/>
      <c r="Z293" s="1210"/>
      <c r="AA293" s="1210"/>
      <c r="AB293" s="1210"/>
      <c r="AC293" s="1210"/>
      <c r="AD293" s="1210"/>
      <c r="AE293" s="1210"/>
      <c r="AF293" s="1210"/>
      <c r="AG293" s="1210"/>
      <c r="AH293" s="1210"/>
      <c r="AI293" s="1730"/>
      <c r="AJ293" s="1705"/>
      <c r="AK293" s="1728"/>
      <c r="AL293" s="1728"/>
      <c r="AM293" s="1732"/>
      <c r="AN293" s="1210"/>
      <c r="AO293" s="1210"/>
      <c r="AP293" s="1210"/>
      <c r="AQ293" s="1210"/>
      <c r="AR293" s="1210"/>
      <c r="AS293" s="1210"/>
      <c r="AT293" s="1210"/>
      <c r="AU293" s="1210"/>
      <c r="AV293" s="1210"/>
      <c r="AW293" s="1210"/>
      <c r="AX293" s="1210"/>
      <c r="AY293" s="1210"/>
      <c r="AZ293" s="1210"/>
      <c r="BA293" s="1210"/>
      <c r="BB293" s="1210"/>
      <c r="BC293" s="1210"/>
      <c r="BD293" s="1210"/>
      <c r="BE293" s="1757"/>
      <c r="BF293" s="1162"/>
      <c r="BG293" s="1725"/>
      <c r="BH293" s="1725"/>
      <c r="BI293" s="1725"/>
      <c r="BJ293" s="1725"/>
      <c r="BK293" s="1155">
        <f t="shared" ref="BK293:BK299" si="30">SUM(J293:BJ293)</f>
        <v>30</v>
      </c>
    </row>
    <row r="294" spans="1:63" s="1209" customFormat="1" x14ac:dyDescent="0.25">
      <c r="A294" s="1215"/>
      <c r="B294" s="1205"/>
      <c r="C294" s="1133" t="s">
        <v>139</v>
      </c>
      <c r="D294" s="1134" t="s">
        <v>915</v>
      </c>
      <c r="E294" s="1134"/>
      <c r="F294" s="1135">
        <v>60</v>
      </c>
      <c r="G294" s="1786"/>
      <c r="H294" s="1210" t="s">
        <v>2115</v>
      </c>
      <c r="I294" s="1210" t="s">
        <v>39</v>
      </c>
      <c r="J294" s="1163"/>
      <c r="K294" s="1163"/>
      <c r="L294" s="1163"/>
      <c r="M294" s="1216"/>
      <c r="N294" s="1212"/>
      <c r="O294" s="1210"/>
      <c r="P294" s="1210"/>
      <c r="Q294" s="1210"/>
      <c r="R294" s="1210"/>
      <c r="S294" s="1210"/>
      <c r="T294" s="1210"/>
      <c r="U294" s="1210"/>
      <c r="V294" s="1210"/>
      <c r="W294" s="1210"/>
      <c r="X294" s="1210">
        <v>20</v>
      </c>
      <c r="Y294" s="1210">
        <v>20</v>
      </c>
      <c r="Z294" s="1210">
        <v>20</v>
      </c>
      <c r="AA294" s="1210"/>
      <c r="AB294" s="1210"/>
      <c r="AC294" s="1210"/>
      <c r="AD294" s="1210"/>
      <c r="AE294" s="1210"/>
      <c r="AF294" s="1210"/>
      <c r="AG294" s="1210"/>
      <c r="AH294" s="1210"/>
      <c r="AI294" s="1730"/>
      <c r="AJ294" s="1705"/>
      <c r="AK294" s="1728"/>
      <c r="AL294" s="1728"/>
      <c r="AM294" s="1732"/>
      <c r="AN294" s="1210"/>
      <c r="AO294" s="1210"/>
      <c r="AP294" s="1210"/>
      <c r="AQ294" s="1210"/>
      <c r="AR294" s="1210"/>
      <c r="AS294" s="1210"/>
      <c r="AT294" s="1210"/>
      <c r="AU294" s="1210"/>
      <c r="AV294" s="1210"/>
      <c r="AW294" s="1210"/>
      <c r="AX294" s="1210"/>
      <c r="AY294" s="1210"/>
      <c r="AZ294" s="1210"/>
      <c r="BA294" s="1210"/>
      <c r="BB294" s="1210"/>
      <c r="BC294" s="1210"/>
      <c r="BD294" s="1210"/>
      <c r="BE294" s="1757"/>
      <c r="BF294" s="1162"/>
      <c r="BG294" s="1725"/>
      <c r="BH294" s="1725"/>
      <c r="BI294" s="1725"/>
      <c r="BJ294" s="1725"/>
      <c r="BK294" s="1155">
        <f t="shared" si="30"/>
        <v>60</v>
      </c>
    </row>
    <row r="295" spans="1:63" s="1209" customFormat="1" x14ac:dyDescent="0.25">
      <c r="A295" s="1215"/>
      <c r="B295" s="1205"/>
      <c r="C295" s="1136" t="s">
        <v>164</v>
      </c>
      <c r="D295" s="1128" t="s">
        <v>941</v>
      </c>
      <c r="E295" s="1128"/>
      <c r="F295" s="1129">
        <v>30</v>
      </c>
      <c r="G295" s="1785"/>
      <c r="H295" s="1210" t="s">
        <v>2115</v>
      </c>
      <c r="I295" s="1210" t="s">
        <v>39</v>
      </c>
      <c r="J295" s="1163"/>
      <c r="K295" s="1163"/>
      <c r="L295" s="1163"/>
      <c r="M295" s="1163"/>
      <c r="N295" s="1163"/>
      <c r="O295" s="1163"/>
      <c r="P295" s="1163"/>
      <c r="Q295" s="1163"/>
      <c r="R295" s="1163"/>
      <c r="S295" s="1163"/>
      <c r="T295" s="1163"/>
      <c r="U295" s="1163"/>
      <c r="V295" s="1163"/>
      <c r="W295" s="1163"/>
      <c r="X295" s="1163"/>
      <c r="Y295" s="1163"/>
      <c r="Z295" s="1210"/>
      <c r="AA295" s="1210">
        <v>30</v>
      </c>
      <c r="AB295" s="1210"/>
      <c r="AC295" s="1210"/>
      <c r="AD295" s="1210"/>
      <c r="AE295" s="1210"/>
      <c r="AF295" s="1210"/>
      <c r="AG295" s="1210"/>
      <c r="AH295" s="1210"/>
      <c r="AI295" s="1730"/>
      <c r="AJ295" s="1705"/>
      <c r="AK295" s="1728"/>
      <c r="AL295" s="1728"/>
      <c r="AM295" s="1732"/>
      <c r="AN295" s="1210"/>
      <c r="AO295" s="1210"/>
      <c r="AP295" s="1210"/>
      <c r="AQ295" s="1210"/>
      <c r="AR295" s="1210"/>
      <c r="AS295" s="1210"/>
      <c r="AT295" s="1210"/>
      <c r="AU295" s="1210"/>
      <c r="AV295" s="1210"/>
      <c r="AW295" s="1210"/>
      <c r="AX295" s="1210"/>
      <c r="AY295" s="1210"/>
      <c r="AZ295" s="1210"/>
      <c r="BA295" s="1210"/>
      <c r="BB295" s="1210"/>
      <c r="BC295" s="1210"/>
      <c r="BD295" s="1210"/>
      <c r="BE295" s="1757"/>
      <c r="BF295" s="1162"/>
      <c r="BG295" s="1725"/>
      <c r="BH295" s="1725"/>
      <c r="BI295" s="1725"/>
      <c r="BJ295" s="1725"/>
      <c r="BK295" s="1155">
        <f t="shared" si="30"/>
        <v>30</v>
      </c>
    </row>
    <row r="296" spans="1:63" s="1209" customFormat="1" x14ac:dyDescent="0.25">
      <c r="A296" s="1215"/>
      <c r="B296" s="1205"/>
      <c r="C296" s="1136" t="s">
        <v>165</v>
      </c>
      <c r="D296" s="1128" t="s">
        <v>980</v>
      </c>
      <c r="E296" s="1128"/>
      <c r="F296" s="1129">
        <v>45</v>
      </c>
      <c r="G296" s="1785"/>
      <c r="H296" s="1210" t="s">
        <v>2115</v>
      </c>
      <c r="I296" s="1210" t="s">
        <v>39</v>
      </c>
      <c r="J296" s="1210"/>
      <c r="K296" s="1210"/>
      <c r="L296" s="1212"/>
      <c r="M296" s="1216"/>
      <c r="N296" s="1212"/>
      <c r="O296" s="1210"/>
      <c r="P296" s="1210"/>
      <c r="Q296" s="1210"/>
      <c r="R296" s="1210"/>
      <c r="S296" s="1210"/>
      <c r="T296" s="1210"/>
      <c r="U296" s="1210"/>
      <c r="V296" s="1210"/>
      <c r="W296" s="1210"/>
      <c r="X296" s="1210"/>
      <c r="Y296" s="1210"/>
      <c r="Z296" s="1210"/>
      <c r="AA296" s="1210"/>
      <c r="AB296" s="1210">
        <v>20</v>
      </c>
      <c r="AC296" s="1210">
        <v>25</v>
      </c>
      <c r="AD296" s="1210"/>
      <c r="AE296" s="1210"/>
      <c r="AF296" s="1210"/>
      <c r="AG296" s="1210"/>
      <c r="AH296" s="1210"/>
      <c r="AI296" s="1730"/>
      <c r="AJ296" s="1705"/>
      <c r="AK296" s="1728"/>
      <c r="AL296" s="1728"/>
      <c r="AM296" s="1732"/>
      <c r="AN296" s="1210"/>
      <c r="AO296" s="1210"/>
      <c r="AP296" s="1210"/>
      <c r="AQ296" s="1210"/>
      <c r="AR296" s="1210"/>
      <c r="AS296" s="1210"/>
      <c r="AT296" s="1210"/>
      <c r="AU296" s="1210"/>
      <c r="AV296" s="1210"/>
      <c r="AW296" s="1210"/>
      <c r="AX296" s="1210"/>
      <c r="AY296" s="1210"/>
      <c r="AZ296" s="1210"/>
      <c r="BA296" s="1210"/>
      <c r="BB296" s="1210"/>
      <c r="BC296" s="1210"/>
      <c r="BD296" s="1210"/>
      <c r="BE296" s="1757"/>
      <c r="BF296" s="1162"/>
      <c r="BG296" s="1725"/>
      <c r="BH296" s="1725"/>
      <c r="BI296" s="1725"/>
      <c r="BJ296" s="1725"/>
      <c r="BK296" s="1155">
        <f t="shared" si="30"/>
        <v>45</v>
      </c>
    </row>
    <row r="297" spans="1:63" s="1209" customFormat="1" x14ac:dyDescent="0.25">
      <c r="A297" s="1215">
        <v>28</v>
      </c>
      <c r="B297" s="1205"/>
      <c r="C297" s="1136" t="s">
        <v>171</v>
      </c>
      <c r="D297" s="1128" t="s">
        <v>956</v>
      </c>
      <c r="E297" s="1128"/>
      <c r="F297" s="1129">
        <v>60</v>
      </c>
      <c r="G297" s="1785"/>
      <c r="H297" s="1210" t="s">
        <v>2057</v>
      </c>
      <c r="I297" s="1210" t="s">
        <v>99</v>
      </c>
      <c r="J297" s="1163"/>
      <c r="K297" s="1163"/>
      <c r="L297" s="1163"/>
      <c r="M297" s="1163"/>
      <c r="N297" s="1163"/>
      <c r="O297" s="1163"/>
      <c r="P297" s="1163"/>
      <c r="Q297" s="1163"/>
      <c r="R297" s="1163"/>
      <c r="S297" s="1163"/>
      <c r="T297" s="1163"/>
      <c r="U297" s="1163"/>
      <c r="V297" s="1163"/>
      <c r="W297" s="1163"/>
      <c r="X297" s="1163"/>
      <c r="Y297" s="1163"/>
      <c r="Z297" s="1163"/>
      <c r="AA297" s="1163"/>
      <c r="AB297" s="1163"/>
      <c r="AC297" s="1210"/>
      <c r="AD297" s="1210">
        <v>12</v>
      </c>
      <c r="AE297" s="1210">
        <v>12</v>
      </c>
      <c r="AF297" s="1210">
        <v>12</v>
      </c>
      <c r="AG297" s="1210">
        <v>12</v>
      </c>
      <c r="AH297" s="1210">
        <v>12</v>
      </c>
      <c r="AJ297" s="1705"/>
      <c r="AK297" s="1728"/>
      <c r="AL297" s="1728"/>
      <c r="AM297" s="1732"/>
      <c r="AN297" s="1050"/>
      <c r="AO297" s="1050"/>
      <c r="AP297" s="1210"/>
      <c r="AQ297" s="1210"/>
      <c r="AR297" s="1210"/>
      <c r="AS297" s="1210"/>
      <c r="AT297" s="1210"/>
      <c r="AU297" s="1210"/>
      <c r="AV297" s="1210"/>
      <c r="AW297" s="1210"/>
      <c r="AX297" s="1210"/>
      <c r="AY297" s="1210"/>
      <c r="AZ297" s="1210"/>
      <c r="BA297" s="1210"/>
      <c r="BB297" s="1210"/>
      <c r="BC297" s="1210"/>
      <c r="BD297" s="1210"/>
      <c r="BE297" s="1757"/>
      <c r="BF297" s="1162"/>
      <c r="BG297" s="1725"/>
      <c r="BH297" s="1725"/>
      <c r="BI297" s="1725"/>
      <c r="BJ297" s="1725"/>
      <c r="BK297" s="1155">
        <f t="shared" si="30"/>
        <v>60</v>
      </c>
    </row>
    <row r="298" spans="1:63" s="1209" customFormat="1" x14ac:dyDescent="0.25">
      <c r="A298" s="1215"/>
      <c r="B298" s="1205"/>
      <c r="C298" s="1136" t="s">
        <v>47</v>
      </c>
      <c r="D298" s="1128" t="s">
        <v>981</v>
      </c>
      <c r="E298" s="1128"/>
      <c r="F298" s="1129">
        <v>60</v>
      </c>
      <c r="G298" s="1785"/>
      <c r="H298" s="1210" t="s">
        <v>2057</v>
      </c>
      <c r="I298" s="1210" t="s">
        <v>99</v>
      </c>
      <c r="J298" s="1210"/>
      <c r="K298" s="1210"/>
      <c r="L298" s="1212"/>
      <c r="M298" s="1216"/>
      <c r="N298" s="1212"/>
      <c r="O298" s="1210"/>
      <c r="P298" s="1210"/>
      <c r="Q298" s="1210"/>
      <c r="R298" s="1210"/>
      <c r="S298" s="1210"/>
      <c r="T298" s="1210"/>
      <c r="U298" s="1210"/>
      <c r="V298" s="1210"/>
      <c r="W298" s="1210"/>
      <c r="X298" s="1210"/>
      <c r="Y298" s="1210"/>
      <c r="Z298" s="1210"/>
      <c r="AA298" s="1210"/>
      <c r="AB298" s="1210"/>
      <c r="AC298" s="1210"/>
      <c r="AD298" s="1210"/>
      <c r="AE298" s="1210"/>
      <c r="AF298" s="1210"/>
      <c r="AG298" s="1050"/>
      <c r="AH298" s="1050"/>
      <c r="AI298" s="1730">
        <v>12</v>
      </c>
      <c r="AJ298" s="1705"/>
      <c r="AK298" s="1728"/>
      <c r="AL298" s="1728"/>
      <c r="AM298" s="1734">
        <v>12</v>
      </c>
      <c r="AN298" s="1210">
        <v>12</v>
      </c>
      <c r="AO298" s="1050">
        <v>12</v>
      </c>
      <c r="AP298" s="1050">
        <v>12</v>
      </c>
      <c r="AQ298" s="1050"/>
      <c r="AR298" s="1050"/>
      <c r="AS298" s="1050"/>
      <c r="AT298" s="1050"/>
      <c r="AU298" s="1210"/>
      <c r="AV298" s="1210"/>
      <c r="AW298" s="1210"/>
      <c r="AX298" s="1210"/>
      <c r="AY298" s="1210"/>
      <c r="AZ298" s="1210"/>
      <c r="BA298" s="1210"/>
      <c r="BB298" s="1210"/>
      <c r="BC298" s="1210"/>
      <c r="BD298" s="1210"/>
      <c r="BE298" s="1757"/>
      <c r="BF298" s="1162"/>
      <c r="BG298" s="1725"/>
      <c r="BH298" s="1725"/>
      <c r="BI298" s="1725"/>
      <c r="BJ298" s="1725"/>
      <c r="BK298" s="1155">
        <f t="shared" si="30"/>
        <v>60</v>
      </c>
    </row>
    <row r="299" spans="1:63" s="1209" customFormat="1" x14ac:dyDescent="0.25">
      <c r="A299" s="1215"/>
      <c r="B299" s="1205"/>
      <c r="C299" s="1137" t="s">
        <v>49</v>
      </c>
      <c r="D299" s="1134" t="s">
        <v>982</v>
      </c>
      <c r="E299" s="1134"/>
      <c r="F299" s="1135">
        <v>180</v>
      </c>
      <c r="G299" s="1786"/>
      <c r="H299" s="1210" t="s">
        <v>2057</v>
      </c>
      <c r="I299" s="1210" t="s">
        <v>99</v>
      </c>
      <c r="J299" s="1163"/>
      <c r="K299" s="1163"/>
      <c r="L299" s="1163"/>
      <c r="M299" s="1163"/>
      <c r="N299" s="1163"/>
      <c r="O299" s="1163"/>
      <c r="P299" s="1163"/>
      <c r="Q299" s="1163"/>
      <c r="R299" s="1163"/>
      <c r="S299" s="1163"/>
      <c r="T299" s="1163"/>
      <c r="U299" s="1163"/>
      <c r="V299" s="1163"/>
      <c r="W299" s="1163"/>
      <c r="X299" s="1163"/>
      <c r="Y299" s="1163"/>
      <c r="Z299" s="1163"/>
      <c r="AA299" s="1163"/>
      <c r="AB299" s="1163"/>
      <c r="AC299" s="1050"/>
      <c r="AD299" s="1050"/>
      <c r="AE299" s="1050"/>
      <c r="AF299" s="1050"/>
      <c r="AG299" s="1050"/>
      <c r="AH299" s="1210"/>
      <c r="AI299" s="1730"/>
      <c r="AJ299" s="1705"/>
      <c r="AK299" s="1728"/>
      <c r="AL299" s="1728"/>
      <c r="AM299" s="1732"/>
      <c r="AN299" s="1210"/>
      <c r="AO299" s="1210"/>
      <c r="AP299" s="1210"/>
      <c r="AQ299" s="1210">
        <v>12</v>
      </c>
      <c r="AR299" s="1210">
        <v>12</v>
      </c>
      <c r="AS299" s="1210">
        <v>12</v>
      </c>
      <c r="AT299" s="1210">
        <v>12</v>
      </c>
      <c r="AU299" s="1210">
        <v>12</v>
      </c>
      <c r="AV299" s="1210">
        <v>12</v>
      </c>
      <c r="AW299" s="1210">
        <v>12</v>
      </c>
      <c r="AX299" s="1210">
        <v>12</v>
      </c>
      <c r="AY299" s="1210">
        <v>12</v>
      </c>
      <c r="AZ299" s="1210">
        <v>12</v>
      </c>
      <c r="BA299" s="1210">
        <v>12</v>
      </c>
      <c r="BB299" s="1210">
        <v>12</v>
      </c>
      <c r="BC299" s="1210">
        <v>12</v>
      </c>
      <c r="BD299" s="1210">
        <v>12</v>
      </c>
      <c r="BE299" s="1757">
        <v>12</v>
      </c>
      <c r="BF299" s="1162"/>
      <c r="BG299" s="1725"/>
      <c r="BH299" s="1725"/>
      <c r="BI299" s="1725"/>
      <c r="BJ299" s="1725"/>
      <c r="BK299" s="1155">
        <f t="shared" si="30"/>
        <v>180</v>
      </c>
    </row>
    <row r="300" spans="1:63" s="1156" customFormat="1" x14ac:dyDescent="0.25">
      <c r="A300" s="1224"/>
      <c r="B300" s="1151" t="s">
        <v>2128</v>
      </c>
      <c r="C300" s="1224"/>
      <c r="D300" s="1224" t="s">
        <v>843</v>
      </c>
      <c r="E300" s="1224"/>
      <c r="F300" s="1224">
        <f t="shared" ref="F300:AL300" si="31">SUM(F161:F299)</f>
        <v>17445</v>
      </c>
      <c r="G300" s="1224"/>
      <c r="H300" s="1224">
        <f t="shared" si="31"/>
        <v>0</v>
      </c>
      <c r="I300" s="1224">
        <f t="shared" si="31"/>
        <v>0</v>
      </c>
      <c r="J300" s="1224">
        <f t="shared" si="31"/>
        <v>600</v>
      </c>
      <c r="K300" s="1224">
        <f t="shared" si="31"/>
        <v>440</v>
      </c>
      <c r="L300" s="1224">
        <f t="shared" si="31"/>
        <v>375</v>
      </c>
      <c r="M300" s="1224">
        <f t="shared" si="31"/>
        <v>400</v>
      </c>
      <c r="N300" s="1224">
        <f t="shared" si="31"/>
        <v>325</v>
      </c>
      <c r="O300" s="1224">
        <f t="shared" si="31"/>
        <v>330</v>
      </c>
      <c r="P300" s="1224">
        <f t="shared" si="31"/>
        <v>380</v>
      </c>
      <c r="Q300" s="1224">
        <f t="shared" si="31"/>
        <v>380</v>
      </c>
      <c r="R300" s="1224">
        <f t="shared" si="31"/>
        <v>362</v>
      </c>
      <c r="S300" s="1224">
        <f t="shared" si="31"/>
        <v>322</v>
      </c>
      <c r="T300" s="1224">
        <f t="shared" si="31"/>
        <v>397</v>
      </c>
      <c r="U300" s="1224">
        <f t="shared" si="31"/>
        <v>316</v>
      </c>
      <c r="V300" s="1224">
        <f t="shared" si="31"/>
        <v>306</v>
      </c>
      <c r="W300" s="1224">
        <f t="shared" si="31"/>
        <v>316</v>
      </c>
      <c r="X300" s="1224">
        <f t="shared" si="31"/>
        <v>316</v>
      </c>
      <c r="Y300" s="1224">
        <f t="shared" si="31"/>
        <v>316</v>
      </c>
      <c r="Z300" s="1224">
        <f t="shared" si="31"/>
        <v>316</v>
      </c>
      <c r="AA300" s="1224">
        <f t="shared" si="31"/>
        <v>306</v>
      </c>
      <c r="AB300" s="1224">
        <f t="shared" si="31"/>
        <v>296</v>
      </c>
      <c r="AC300" s="1224">
        <f t="shared" si="31"/>
        <v>305</v>
      </c>
      <c r="AD300" s="1224">
        <f t="shared" si="31"/>
        <v>288</v>
      </c>
      <c r="AE300" s="1224">
        <f t="shared" si="31"/>
        <v>328</v>
      </c>
      <c r="AF300" s="1224">
        <f t="shared" si="31"/>
        <v>312</v>
      </c>
      <c r="AG300" s="1224">
        <f t="shared" si="31"/>
        <v>312</v>
      </c>
      <c r="AH300" s="1224">
        <f t="shared" si="31"/>
        <v>312</v>
      </c>
      <c r="AI300" s="1224">
        <f t="shared" si="31"/>
        <v>312</v>
      </c>
      <c r="AJ300" s="1705"/>
      <c r="AK300" s="1752">
        <f t="shared" si="31"/>
        <v>0</v>
      </c>
      <c r="AL300" s="1752">
        <f t="shared" si="31"/>
        <v>0</v>
      </c>
      <c r="AM300" s="1224">
        <f>SUM(AM161:AM299)</f>
        <v>382</v>
      </c>
      <c r="AN300" s="1224">
        <f t="shared" ref="AN300:BE300" si="32">SUM(AN161:AN299)</f>
        <v>174</v>
      </c>
      <c r="AO300" s="1224">
        <f t="shared" si="32"/>
        <v>154</v>
      </c>
      <c r="AP300" s="1224">
        <f t="shared" si="32"/>
        <v>120</v>
      </c>
      <c r="AQ300" s="1224">
        <f t="shared" si="32"/>
        <v>120</v>
      </c>
      <c r="AR300" s="1224">
        <f t="shared" si="32"/>
        <v>120</v>
      </c>
      <c r="AS300" s="1224">
        <f t="shared" si="32"/>
        <v>104</v>
      </c>
      <c r="AT300" s="1224">
        <f t="shared" si="32"/>
        <v>104</v>
      </c>
      <c r="AU300" s="1224">
        <f t="shared" si="32"/>
        <v>104</v>
      </c>
      <c r="AV300" s="1224">
        <f t="shared" si="32"/>
        <v>96</v>
      </c>
      <c r="AW300" s="1224">
        <f t="shared" si="32"/>
        <v>96</v>
      </c>
      <c r="AX300" s="1224">
        <f t="shared" si="32"/>
        <v>96</v>
      </c>
      <c r="AY300" s="1224">
        <f t="shared" si="32"/>
        <v>96</v>
      </c>
      <c r="AZ300" s="1224">
        <f t="shared" si="32"/>
        <v>96</v>
      </c>
      <c r="BA300" s="1224">
        <f t="shared" si="32"/>
        <v>96</v>
      </c>
      <c r="BB300" s="1224">
        <f t="shared" si="32"/>
        <v>78</v>
      </c>
      <c r="BC300" s="1224">
        <f t="shared" si="32"/>
        <v>30</v>
      </c>
      <c r="BD300" s="1224">
        <f t="shared" si="32"/>
        <v>24</v>
      </c>
      <c r="BE300" s="1155">
        <f t="shared" si="32"/>
        <v>24</v>
      </c>
      <c r="BF300" s="1163"/>
      <c r="BG300" s="1752"/>
      <c r="BH300" s="1752"/>
      <c r="BI300" s="1752"/>
      <c r="BJ300" s="1752"/>
      <c r="BK300" s="1224"/>
    </row>
    <row r="301" spans="1:63" s="1548" customFormat="1" x14ac:dyDescent="0.25">
      <c r="A301" s="1564"/>
      <c r="B301" s="1594" t="s">
        <v>2090</v>
      </c>
      <c r="C301" s="1595" t="s">
        <v>157</v>
      </c>
      <c r="D301" s="1596" t="s">
        <v>124</v>
      </c>
      <c r="E301" s="1765"/>
      <c r="F301" s="1592">
        <f>SUM(K301:BD301)</f>
        <v>45</v>
      </c>
      <c r="G301" s="1592"/>
      <c r="H301" s="1554" t="s">
        <v>2416</v>
      </c>
      <c r="I301" s="746" t="s">
        <v>125</v>
      </c>
      <c r="J301" s="754"/>
      <c r="K301" s="1529"/>
      <c r="L301" s="1529"/>
      <c r="M301" s="1529"/>
      <c r="N301" s="1529"/>
      <c r="O301" s="1529"/>
      <c r="P301" s="1529"/>
      <c r="Q301" s="1529"/>
      <c r="R301" s="1529"/>
      <c r="S301" s="1529"/>
      <c r="T301" s="1529">
        <v>15</v>
      </c>
      <c r="U301" s="1529">
        <v>15</v>
      </c>
      <c r="V301" s="1529">
        <v>15</v>
      </c>
      <c r="W301" s="1529"/>
      <c r="X301" s="1529"/>
      <c r="Y301" s="1529"/>
      <c r="Z301" s="1529"/>
      <c r="AA301" s="1552"/>
      <c r="AB301" s="1552"/>
      <c r="AC301" s="1552"/>
      <c r="AD301" s="1552"/>
      <c r="AE301" s="1552"/>
      <c r="AF301" s="1552"/>
      <c r="AG301" s="1552"/>
      <c r="AH301" s="1547"/>
      <c r="AI301" s="1741"/>
      <c r="AJ301" s="1603"/>
      <c r="AK301" s="1603"/>
      <c r="AL301" s="1600"/>
      <c r="AM301" s="1598"/>
      <c r="AN301" s="1552"/>
      <c r="AO301" s="1552"/>
      <c r="AP301" s="1552"/>
      <c r="AQ301" s="1552"/>
      <c r="AR301" s="1552"/>
      <c r="AS301" s="1552"/>
      <c r="AT301" s="1552"/>
      <c r="AU301" s="1552"/>
      <c r="AV301" s="1552"/>
      <c r="AW301" s="1552"/>
      <c r="AX301" s="1552"/>
      <c r="AY301" s="1552"/>
      <c r="AZ301" s="1552"/>
      <c r="BA301" s="1552"/>
      <c r="BB301" s="1552"/>
      <c r="BC301" s="1574"/>
      <c r="BF301" s="1547"/>
      <c r="BG301" s="1603"/>
      <c r="BH301" s="1603"/>
      <c r="BI301" s="1603"/>
      <c r="BJ301" s="1603"/>
    </row>
    <row r="302" spans="1:63" s="1548" customFormat="1" x14ac:dyDescent="0.25">
      <c r="A302" s="1589"/>
      <c r="B302" s="747"/>
      <c r="C302" s="1592" t="s">
        <v>158</v>
      </c>
      <c r="D302" s="1593" t="s">
        <v>2431</v>
      </c>
      <c r="E302" s="1593"/>
      <c r="F302" s="1592">
        <f t="shared" ref="F302" si="33">SUM(K302:BD302)</f>
        <v>90</v>
      </c>
      <c r="G302" s="1592"/>
      <c r="H302" s="1554" t="s">
        <v>2432</v>
      </c>
      <c r="I302" s="1597" t="s">
        <v>142</v>
      </c>
      <c r="J302" s="1547"/>
      <c r="K302" s="1547"/>
      <c r="L302" s="1547"/>
      <c r="M302" s="1547"/>
      <c r="N302" s="1547"/>
      <c r="O302" s="1547"/>
      <c r="P302" s="1547"/>
      <c r="Q302" s="1547"/>
      <c r="R302" s="1547"/>
      <c r="S302" s="1547"/>
      <c r="T302" s="1547"/>
      <c r="U302" s="1547"/>
      <c r="V302" s="1547"/>
      <c r="W302" s="1547">
        <v>15</v>
      </c>
      <c r="X302" s="1547">
        <v>15</v>
      </c>
      <c r="Y302" s="1547">
        <v>15</v>
      </c>
      <c r="Z302" s="1547">
        <v>15</v>
      </c>
      <c r="AA302" s="1547">
        <v>15</v>
      </c>
      <c r="AB302" s="1547">
        <v>15</v>
      </c>
      <c r="AC302" s="1547"/>
      <c r="AD302" s="1547"/>
      <c r="AE302" s="1547"/>
      <c r="AF302" s="1547"/>
      <c r="AG302" s="1547"/>
      <c r="AH302" s="1547"/>
      <c r="AI302" s="1741"/>
      <c r="AJ302" s="1603"/>
      <c r="AK302" s="1603"/>
      <c r="AL302" s="1603"/>
      <c r="AM302" s="1598"/>
      <c r="AN302" s="1547"/>
      <c r="AO302" s="1547"/>
      <c r="AP302" s="1547"/>
      <c r="AQ302" s="1547"/>
      <c r="AR302" s="1547"/>
      <c r="AS302" s="1547"/>
      <c r="AT302" s="1547"/>
      <c r="AU302" s="1547"/>
      <c r="AV302" s="1547"/>
      <c r="AW302" s="1547"/>
      <c r="AX302" s="1547"/>
      <c r="AY302" s="1547"/>
      <c r="AZ302" s="1547"/>
      <c r="BA302" s="1547"/>
      <c r="BB302" s="1547"/>
      <c r="BC302" s="1574"/>
      <c r="BF302" s="1547"/>
      <c r="BG302" s="1603"/>
      <c r="BH302" s="1603"/>
      <c r="BI302" s="1603"/>
      <c r="BJ302" s="1603"/>
    </row>
    <row r="303" spans="1:63" ht="18" customHeight="1" x14ac:dyDescent="0.25">
      <c r="A303" s="1140">
        <v>1</v>
      </c>
      <c r="B303" s="1141"/>
      <c r="C303" s="1045" t="s">
        <v>47</v>
      </c>
      <c r="D303" s="1074" t="s">
        <v>982</v>
      </c>
      <c r="E303" s="1074"/>
      <c r="F303" s="1046">
        <v>180</v>
      </c>
      <c r="G303" s="1769"/>
      <c r="H303" s="1067" t="s">
        <v>2075</v>
      </c>
      <c r="I303" s="1049" t="s">
        <v>48</v>
      </c>
      <c r="J303" s="149">
        <v>24</v>
      </c>
      <c r="K303" s="149">
        <v>24</v>
      </c>
      <c r="L303" s="149">
        <v>24</v>
      </c>
      <c r="M303" s="1049">
        <v>24</v>
      </c>
      <c r="N303" s="1049">
        <v>24</v>
      </c>
      <c r="O303" s="1049">
        <v>24</v>
      </c>
      <c r="P303" s="149">
        <v>24</v>
      </c>
      <c r="Q303" s="149">
        <v>12</v>
      </c>
      <c r="R303" s="149"/>
      <c r="S303" s="149"/>
      <c r="T303" s="149"/>
      <c r="U303" s="149"/>
      <c r="V303" s="149"/>
      <c r="W303" s="149"/>
      <c r="X303" s="1049"/>
      <c r="Y303" s="1049"/>
      <c r="Z303" s="1049"/>
      <c r="AA303" s="1049"/>
      <c r="AB303" s="1049"/>
      <c r="AC303" s="1049"/>
      <c r="AD303" s="1049"/>
      <c r="AE303" s="1049"/>
      <c r="AF303" s="1049"/>
      <c r="AG303" s="1049"/>
      <c r="AH303" s="1049"/>
      <c r="AI303" s="1683"/>
      <c r="AJ303" s="1705"/>
      <c r="AK303" s="1700"/>
      <c r="AL303" s="1700"/>
      <c r="AM303" s="1039"/>
      <c r="AN303" s="1049"/>
      <c r="AO303" s="1049"/>
      <c r="AP303" s="1049"/>
      <c r="AQ303" s="1049"/>
      <c r="AR303" s="1049"/>
      <c r="AS303" s="1049"/>
      <c r="AT303" s="1049"/>
      <c r="AU303" s="1049"/>
      <c r="AV303" s="1049"/>
      <c r="AW303" s="1049"/>
      <c r="AX303" s="1049"/>
      <c r="AY303" s="1049"/>
      <c r="AZ303" s="1049"/>
      <c r="BA303" s="1049"/>
      <c r="BB303" s="1049"/>
      <c r="BC303" s="1049"/>
      <c r="BD303" s="1049"/>
      <c r="BE303" s="1049"/>
      <c r="BF303" s="1049"/>
      <c r="BG303" s="1700"/>
      <c r="BH303" s="1700"/>
      <c r="BI303" s="1700"/>
      <c r="BJ303" s="1705"/>
    </row>
    <row r="304" spans="1:63" ht="18" customHeight="1" x14ac:dyDescent="0.25">
      <c r="A304" s="1052"/>
      <c r="B304" s="1225" t="s">
        <v>2137</v>
      </c>
      <c r="C304" s="1045" t="s">
        <v>134</v>
      </c>
      <c r="D304" s="1074" t="s">
        <v>948</v>
      </c>
      <c r="E304" s="1074"/>
      <c r="F304" s="1046">
        <v>90</v>
      </c>
      <c r="G304" s="1769"/>
      <c r="H304" s="1067" t="s">
        <v>2085</v>
      </c>
      <c r="I304" s="1049" t="s">
        <v>78</v>
      </c>
      <c r="J304" s="1049"/>
      <c r="K304" s="1049"/>
      <c r="L304" s="1049"/>
      <c r="M304" s="1049"/>
      <c r="N304" s="1049"/>
      <c r="O304" s="1049"/>
      <c r="P304" s="1049"/>
      <c r="Q304" s="1049"/>
      <c r="R304" s="1049">
        <v>16</v>
      </c>
      <c r="S304" s="1049">
        <v>16</v>
      </c>
      <c r="T304" s="1049">
        <v>16</v>
      </c>
      <c r="U304" s="1049">
        <v>16</v>
      </c>
      <c r="V304" s="1049">
        <v>16</v>
      </c>
      <c r="W304" s="1049">
        <v>10</v>
      </c>
      <c r="X304" s="1049"/>
      <c r="Y304" s="1049"/>
      <c r="Z304" s="1049"/>
      <c r="AA304" s="1051"/>
      <c r="AB304" s="1051"/>
      <c r="AC304" s="1051"/>
      <c r="AD304" s="1049"/>
      <c r="AE304" s="1049"/>
      <c r="AF304" s="1049"/>
      <c r="AG304" s="1049"/>
      <c r="AH304" s="1049"/>
      <c r="AI304" s="1683"/>
      <c r="AJ304" s="1705"/>
      <c r="AK304" s="1700"/>
      <c r="AL304" s="1700"/>
      <c r="AM304" s="1039"/>
      <c r="AN304" s="1049"/>
      <c r="AO304" s="1049"/>
      <c r="AP304" s="1049"/>
      <c r="AQ304" s="1049"/>
      <c r="AR304" s="1049"/>
      <c r="AS304" s="1049"/>
      <c r="AT304" s="1049"/>
      <c r="AU304" s="1049"/>
      <c r="AV304" s="1049"/>
      <c r="AW304" s="1049"/>
      <c r="AX304" s="1049"/>
      <c r="AY304" s="1049"/>
      <c r="AZ304" s="1049"/>
      <c r="BA304" s="1049"/>
      <c r="BB304" s="1049"/>
      <c r="BC304" s="1049"/>
      <c r="BD304" s="1049"/>
      <c r="BE304" s="1049"/>
      <c r="BF304" s="1049"/>
      <c r="BG304" s="1700"/>
      <c r="BH304" s="1700"/>
      <c r="BI304" s="1700"/>
      <c r="BJ304" s="1705"/>
    </row>
    <row r="305" spans="1:62" ht="18" customHeight="1" x14ac:dyDescent="0.25">
      <c r="A305" s="1052"/>
      <c r="B305" s="1142"/>
      <c r="C305" s="1045" t="s">
        <v>50</v>
      </c>
      <c r="D305" s="1074" t="s">
        <v>916</v>
      </c>
      <c r="E305" s="1074"/>
      <c r="F305" s="1054">
        <v>58</v>
      </c>
      <c r="G305" s="1781"/>
      <c r="H305" s="1067" t="s">
        <v>2091</v>
      </c>
      <c r="I305" s="1049" t="s">
        <v>36</v>
      </c>
      <c r="J305" s="1049"/>
      <c r="K305" s="1049"/>
      <c r="L305" s="1049"/>
      <c r="M305" s="1049"/>
      <c r="N305" s="1049"/>
      <c r="O305" s="1049"/>
      <c r="P305" s="1049"/>
      <c r="Q305" s="1049"/>
      <c r="R305" s="1049">
        <v>12</v>
      </c>
      <c r="S305" s="1049">
        <v>12</v>
      </c>
      <c r="T305" s="1049">
        <v>12</v>
      </c>
      <c r="U305" s="1049">
        <v>12</v>
      </c>
      <c r="V305" s="1049">
        <v>10</v>
      </c>
      <c r="W305" s="1049"/>
      <c r="X305" s="1049"/>
      <c r="Y305" s="1049"/>
      <c r="Z305" s="1049"/>
      <c r="AA305" s="1051"/>
      <c r="AB305" s="1051"/>
      <c r="AC305" s="1051"/>
      <c r="AD305" s="1049"/>
      <c r="AE305" s="1049"/>
      <c r="AF305" s="1049"/>
      <c r="AG305" s="1049"/>
      <c r="AH305" s="1049"/>
      <c r="AI305" s="1683"/>
      <c r="AJ305" s="1705"/>
      <c r="AK305" s="1700"/>
      <c r="AL305" s="1700"/>
      <c r="AM305" s="1039"/>
      <c r="AN305" s="1049"/>
      <c r="AO305" s="1049"/>
      <c r="AP305" s="1049"/>
      <c r="AQ305" s="1049"/>
      <c r="AR305" s="1049"/>
      <c r="AS305" s="1049"/>
      <c r="AT305" s="1049"/>
      <c r="AU305" s="1049"/>
      <c r="AV305" s="1049"/>
      <c r="AW305" s="1049"/>
      <c r="AX305" s="1049"/>
      <c r="AY305" s="1049"/>
      <c r="AZ305" s="1049"/>
      <c r="BA305" s="1049"/>
      <c r="BB305" s="1049"/>
      <c r="BC305" s="1049"/>
      <c r="BD305" s="1049"/>
      <c r="BE305" s="1049"/>
      <c r="BF305" s="1049"/>
      <c r="BG305" s="1700"/>
      <c r="BH305" s="1700"/>
      <c r="BI305" s="1700"/>
      <c r="BJ305" s="1705"/>
    </row>
    <row r="306" spans="1:62" ht="18" customHeight="1" x14ac:dyDescent="0.25">
      <c r="A306" s="412"/>
      <c r="B306" s="1142"/>
      <c r="C306" s="1045" t="s">
        <v>68</v>
      </c>
      <c r="D306" s="1074" t="s">
        <v>951</v>
      </c>
      <c r="E306" s="1074"/>
      <c r="F306" s="1046">
        <v>120</v>
      </c>
      <c r="G306" s="1769"/>
      <c r="H306" s="1066" t="s">
        <v>2057</v>
      </c>
      <c r="I306" s="1067" t="s">
        <v>99</v>
      </c>
      <c r="J306" s="1048"/>
      <c r="K306" s="1048"/>
      <c r="L306" s="1067"/>
      <c r="M306" s="1067"/>
      <c r="N306" s="1067"/>
      <c r="O306" s="1067"/>
      <c r="P306" s="1143"/>
      <c r="Q306" s="1143"/>
      <c r="R306" s="1143"/>
      <c r="S306" s="1143"/>
      <c r="T306" s="1143"/>
      <c r="U306" s="1143"/>
      <c r="V306" s="1143"/>
      <c r="W306" s="1143"/>
      <c r="X306" s="1143">
        <v>24</v>
      </c>
      <c r="Y306" s="1143">
        <v>24</v>
      </c>
      <c r="Z306" s="1143">
        <v>24</v>
      </c>
      <c r="AA306" s="1143">
        <v>24</v>
      </c>
      <c r="AB306" s="1143">
        <v>24</v>
      </c>
      <c r="AC306" s="1143"/>
      <c r="AD306" s="1143"/>
      <c r="AE306" s="1143"/>
      <c r="AF306" s="1143"/>
      <c r="AG306" s="1143"/>
      <c r="AH306" s="1143"/>
      <c r="AI306" s="1742"/>
      <c r="AJ306" s="1705"/>
      <c r="AK306" s="1753"/>
      <c r="AL306" s="1753"/>
      <c r="AM306" s="1751"/>
      <c r="AN306" s="1143"/>
      <c r="AO306" s="1143"/>
      <c r="AP306" s="1143"/>
      <c r="AQ306" s="1143"/>
      <c r="AR306" s="1143"/>
      <c r="AS306" s="1143"/>
      <c r="AT306" s="1143"/>
      <c r="AU306" s="1143"/>
      <c r="AV306" s="1143"/>
      <c r="AW306" s="1143"/>
      <c r="AX306" s="1143"/>
      <c r="AY306" s="1143"/>
      <c r="AZ306" s="1143"/>
      <c r="BA306" s="1143"/>
      <c r="BB306" s="1143"/>
      <c r="BC306" s="1143"/>
      <c r="BD306" s="1143"/>
      <c r="BE306" s="1048"/>
      <c r="BF306" s="1048"/>
      <c r="BG306" s="1754"/>
      <c r="BH306" s="1754"/>
      <c r="BI306" s="1754"/>
      <c r="BJ306" s="1705"/>
    </row>
    <row r="307" spans="1:62" ht="18" customHeight="1" x14ac:dyDescent="0.25">
      <c r="A307" s="412"/>
      <c r="B307" s="1142"/>
      <c r="C307" s="1056" t="s">
        <v>51</v>
      </c>
      <c r="D307" s="1085" t="s">
        <v>917</v>
      </c>
      <c r="E307" s="1085"/>
      <c r="F307" s="1086">
        <v>150</v>
      </c>
      <c r="G307" s="1770"/>
      <c r="H307" s="1066" t="s">
        <v>2028</v>
      </c>
      <c r="I307" s="1067" t="s">
        <v>35</v>
      </c>
      <c r="J307" s="1048"/>
      <c r="K307" s="1048"/>
      <c r="L307" s="1067"/>
      <c r="M307" s="1067"/>
      <c r="N307" s="1067"/>
      <c r="O307" s="1067"/>
      <c r="P307" s="1143"/>
      <c r="Q307" s="1143"/>
      <c r="R307" s="1143"/>
      <c r="S307" s="1143"/>
      <c r="T307" s="1143"/>
      <c r="U307" s="1143"/>
      <c r="V307" s="1143"/>
      <c r="W307" s="1143"/>
      <c r="X307" s="1143"/>
      <c r="Y307" s="1143"/>
      <c r="Z307" s="1143"/>
      <c r="AA307" s="1143"/>
      <c r="AB307" s="1143"/>
      <c r="AC307" s="1143">
        <v>24</v>
      </c>
      <c r="AD307" s="1143">
        <v>24</v>
      </c>
      <c r="AE307" s="1143">
        <v>24</v>
      </c>
      <c r="AF307" s="1143">
        <v>24</v>
      </c>
      <c r="AG307" s="1143">
        <v>24</v>
      </c>
      <c r="AH307" s="1143">
        <v>30</v>
      </c>
      <c r="AI307" s="1742"/>
      <c r="AJ307" s="1705"/>
      <c r="AK307" s="1753"/>
      <c r="AL307" s="1753"/>
      <c r="AM307" s="1751"/>
      <c r="AN307" s="1143"/>
      <c r="AO307" s="1143"/>
      <c r="AP307" s="1143"/>
      <c r="AQ307" s="1143"/>
      <c r="AR307" s="1143"/>
      <c r="AS307" s="1143"/>
      <c r="AT307" s="1143"/>
      <c r="AU307" s="1143"/>
      <c r="AV307" s="1143"/>
      <c r="AW307" s="1143"/>
      <c r="AX307" s="1143"/>
      <c r="AY307" s="1143"/>
      <c r="AZ307" s="1143"/>
      <c r="BA307" s="1143"/>
      <c r="BB307" s="1143"/>
      <c r="BC307" s="1143"/>
      <c r="BD307" s="1143"/>
      <c r="BE307" s="1048"/>
      <c r="BF307" s="1048"/>
      <c r="BG307" s="1754"/>
      <c r="BH307" s="1754"/>
      <c r="BI307" s="1754"/>
      <c r="BJ307" s="1705"/>
    </row>
    <row r="308" spans="1:62" ht="30" x14ac:dyDescent="0.25">
      <c r="A308" s="412"/>
      <c r="B308" s="1142"/>
      <c r="C308" s="1104" t="s">
        <v>83</v>
      </c>
      <c r="D308" s="1144" t="s">
        <v>960</v>
      </c>
      <c r="E308" s="1144"/>
      <c r="F308" s="1097">
        <v>90</v>
      </c>
      <c r="G308" s="1777"/>
      <c r="H308" s="1066" t="s">
        <v>2060</v>
      </c>
      <c r="I308" s="1067" t="s">
        <v>36</v>
      </c>
      <c r="J308" s="1048"/>
      <c r="K308" s="1048"/>
      <c r="L308" s="1048"/>
      <c r="M308" s="1143"/>
      <c r="N308" s="1143"/>
      <c r="O308" s="1067"/>
      <c r="P308" s="1067"/>
      <c r="Q308" s="1067"/>
      <c r="R308" s="1067"/>
      <c r="S308" s="1143"/>
      <c r="T308" s="1143"/>
      <c r="U308" s="1143"/>
      <c r="V308" s="1143"/>
      <c r="W308" s="1143"/>
      <c r="X308" s="1143"/>
      <c r="Y308" s="1143"/>
      <c r="Z308" s="1143"/>
      <c r="AA308" s="1143"/>
      <c r="AB308" s="1143"/>
      <c r="AC308" s="1050"/>
      <c r="AD308" s="1050"/>
      <c r="AE308" s="1050"/>
      <c r="AF308" s="1050"/>
      <c r="AI308" s="1742"/>
      <c r="AJ308" s="1705"/>
      <c r="AK308" s="1753"/>
      <c r="AL308" s="1753"/>
      <c r="AM308" s="1751"/>
      <c r="AN308" s="1050">
        <v>24</v>
      </c>
      <c r="AO308" s="1050">
        <v>24</v>
      </c>
      <c r="AP308" s="1050">
        <v>18</v>
      </c>
      <c r="AQ308" s="1050"/>
      <c r="AR308" s="1050"/>
      <c r="AS308" s="1050"/>
      <c r="AT308" s="1050"/>
      <c r="AU308" s="1050"/>
      <c r="AV308" s="1050"/>
      <c r="AW308" s="1050"/>
      <c r="AX308" s="1050"/>
      <c r="AY308" s="1050"/>
      <c r="AZ308" s="1143"/>
      <c r="BA308" s="1143"/>
      <c r="BB308" s="1143"/>
      <c r="BC308" s="1143"/>
      <c r="BD308" s="1143"/>
      <c r="BE308" s="1048"/>
      <c r="BF308" s="1048"/>
      <c r="BG308" s="1754"/>
      <c r="BH308" s="1754"/>
      <c r="BI308" s="1754"/>
      <c r="BJ308" s="1705"/>
    </row>
    <row r="309" spans="1:62" x14ac:dyDescent="0.25">
      <c r="A309" s="1052"/>
      <c r="B309" s="1142"/>
      <c r="C309" s="1104" t="s">
        <v>88</v>
      </c>
      <c r="D309" s="1144" t="s">
        <v>918</v>
      </c>
      <c r="E309" s="1144"/>
      <c r="F309" s="1097">
        <v>60</v>
      </c>
      <c r="G309" s="1777"/>
      <c r="H309" s="1067" t="s">
        <v>2092</v>
      </c>
      <c r="I309" s="1049" t="s">
        <v>77</v>
      </c>
      <c r="J309" s="1049"/>
      <c r="K309" s="1049"/>
      <c r="L309" s="1049"/>
      <c r="M309" s="1049"/>
      <c r="N309" s="1049"/>
      <c r="O309" s="1049"/>
      <c r="P309" s="1049"/>
      <c r="Q309" s="1049"/>
      <c r="R309" s="1050"/>
      <c r="S309" s="1050"/>
      <c r="T309" s="1050"/>
      <c r="U309" s="1050"/>
      <c r="V309" s="1050"/>
      <c r="W309" s="1050"/>
      <c r="X309" s="1049"/>
      <c r="Y309" s="1049"/>
      <c r="Z309" s="1049"/>
      <c r="AA309" s="1051"/>
      <c r="AB309" s="1051"/>
      <c r="AC309" s="1051"/>
      <c r="AD309" s="1049"/>
      <c r="AE309" s="1049"/>
      <c r="AF309" s="1049"/>
      <c r="AG309" s="1049"/>
      <c r="AH309" s="1049"/>
      <c r="AI309" s="1683"/>
      <c r="AJ309" s="1705"/>
      <c r="AK309" s="1700"/>
      <c r="AL309" s="1700"/>
      <c r="AM309" s="1039"/>
      <c r="AN309" s="1049"/>
      <c r="AO309" s="1049"/>
      <c r="AP309" s="1049"/>
      <c r="AQ309" s="1049">
        <v>20</v>
      </c>
      <c r="AR309" s="1049">
        <v>20</v>
      </c>
      <c r="AS309" s="1049">
        <v>20</v>
      </c>
      <c r="AT309" s="1049"/>
      <c r="AU309" s="1049"/>
      <c r="AV309" s="1049"/>
      <c r="AW309" s="1049"/>
      <c r="AX309" s="1049"/>
      <c r="AY309" s="1049"/>
      <c r="AZ309" s="1049"/>
      <c r="BA309" s="1049"/>
      <c r="BB309" s="1049"/>
      <c r="BC309" s="1049"/>
      <c r="BD309" s="1049"/>
      <c r="BE309" s="1049"/>
      <c r="BF309" s="1049"/>
      <c r="BG309" s="1700"/>
      <c r="BH309" s="1700"/>
      <c r="BI309" s="1700"/>
      <c r="BJ309" s="1705"/>
    </row>
    <row r="310" spans="1:62" x14ac:dyDescent="0.25">
      <c r="A310" s="1052"/>
      <c r="B310" s="1142"/>
      <c r="C310" s="1104" t="s">
        <v>72</v>
      </c>
      <c r="D310" s="1144" t="s">
        <v>945</v>
      </c>
      <c r="E310" s="1144"/>
      <c r="F310" s="1097">
        <v>60</v>
      </c>
      <c r="G310" s="1777"/>
      <c r="H310" s="1067" t="s">
        <v>2076</v>
      </c>
      <c r="I310" s="1049" t="s">
        <v>82</v>
      </c>
      <c r="J310" s="1049"/>
      <c r="K310" s="1049"/>
      <c r="L310" s="1049"/>
      <c r="M310" s="1049"/>
      <c r="N310" s="1049"/>
      <c r="O310" s="1049"/>
      <c r="P310" s="1049"/>
      <c r="Q310" s="1049"/>
      <c r="R310" s="1049"/>
      <c r="S310" s="1049"/>
      <c r="T310" s="1049"/>
      <c r="U310" s="1049"/>
      <c r="V310" s="1049"/>
      <c r="W310" s="1049"/>
      <c r="X310" s="1049"/>
      <c r="Y310" s="1049"/>
      <c r="Z310" s="1049"/>
      <c r="AA310" s="1051"/>
      <c r="AB310" s="1051"/>
      <c r="AC310" s="1051"/>
      <c r="AD310" s="1049"/>
      <c r="AE310" s="1049"/>
      <c r="AF310" s="1049"/>
      <c r="AG310" s="1049"/>
      <c r="AH310" s="1049"/>
      <c r="AI310" s="1683"/>
      <c r="AJ310" s="1705"/>
      <c r="AK310" s="1700"/>
      <c r="AL310" s="1700"/>
      <c r="AM310" s="1039"/>
      <c r="AN310" s="1049"/>
      <c r="AO310" s="1049"/>
      <c r="AP310" s="1049"/>
      <c r="AQ310" s="1049"/>
      <c r="AR310" s="1049"/>
      <c r="AS310" s="1049"/>
      <c r="AT310" s="1049">
        <v>20</v>
      </c>
      <c r="AU310" s="1049">
        <v>20</v>
      </c>
      <c r="AV310" s="1049">
        <v>20</v>
      </c>
      <c r="AW310" s="1049"/>
      <c r="AX310" s="1049"/>
      <c r="AY310" s="1049"/>
      <c r="AZ310" s="1049"/>
      <c r="BA310" s="1049"/>
      <c r="BB310" s="1049"/>
      <c r="BC310" s="1049"/>
      <c r="BD310" s="1049"/>
      <c r="BE310" s="1049"/>
      <c r="BF310" s="1049"/>
      <c r="BG310" s="1700"/>
      <c r="BH310" s="1700"/>
      <c r="BI310" s="1700"/>
      <c r="BJ310" s="1705"/>
    </row>
    <row r="311" spans="1:62" x14ac:dyDescent="0.25">
      <c r="A311" s="1052"/>
      <c r="B311" s="1142"/>
      <c r="C311" s="1145" t="s">
        <v>54</v>
      </c>
      <c r="D311" s="1145" t="s">
        <v>2044</v>
      </c>
      <c r="E311" s="1145"/>
      <c r="F311" s="1146">
        <v>60</v>
      </c>
      <c r="G311" s="1787"/>
      <c r="H311" s="1067" t="s">
        <v>2075</v>
      </c>
      <c r="I311" s="1049" t="s">
        <v>48</v>
      </c>
      <c r="J311" s="1049"/>
      <c r="K311" s="1049"/>
      <c r="L311" s="1049"/>
      <c r="M311" s="1049"/>
      <c r="N311" s="1049"/>
      <c r="O311" s="1049"/>
      <c r="P311" s="1049"/>
      <c r="Q311" s="1049"/>
      <c r="R311" s="1049"/>
      <c r="S311" s="1049"/>
      <c r="T311" s="1049"/>
      <c r="U311" s="1049"/>
      <c r="V311" s="1049"/>
      <c r="W311" s="1050"/>
      <c r="X311" s="1050"/>
      <c r="Y311" s="1050"/>
      <c r="Z311" s="1050"/>
      <c r="AA311" s="1050"/>
      <c r="AB311" s="1050"/>
      <c r="AC311" s="1050"/>
      <c r="AD311" s="1049"/>
      <c r="AE311" s="1049"/>
      <c r="AF311" s="1049"/>
      <c r="AG311" s="1049"/>
      <c r="AH311" s="1049"/>
      <c r="AI311" s="1683"/>
      <c r="AJ311" s="1705"/>
      <c r="AK311" s="1700"/>
      <c r="AL311" s="1700"/>
      <c r="AM311" s="1039"/>
      <c r="AN311" s="1049"/>
      <c r="AO311" s="1049"/>
      <c r="AP311" s="1049"/>
      <c r="AQ311" s="1049"/>
      <c r="AR311" s="1049"/>
      <c r="AS311" s="1049"/>
      <c r="AT311" s="1049"/>
      <c r="AU311" s="1049"/>
      <c r="AV311" s="1049"/>
      <c r="AW311" s="1049">
        <v>20</v>
      </c>
      <c r="AX311" s="1049">
        <v>20</v>
      </c>
      <c r="AY311" s="1049">
        <v>20</v>
      </c>
      <c r="AZ311" s="1049"/>
      <c r="BA311" s="1049"/>
      <c r="BB311" s="1049"/>
      <c r="BC311" s="1049"/>
      <c r="BD311" s="1049"/>
      <c r="BE311" s="1049"/>
      <c r="BF311" s="1049"/>
      <c r="BG311" s="1700"/>
      <c r="BH311" s="1700"/>
      <c r="BI311" s="1700"/>
      <c r="BJ311" s="1705"/>
    </row>
    <row r="312" spans="1:62" x14ac:dyDescent="0.25">
      <c r="A312" s="412"/>
      <c r="B312" s="1142"/>
      <c r="C312" s="1147" t="s">
        <v>56</v>
      </c>
      <c r="D312" s="1148" t="s">
        <v>10</v>
      </c>
      <c r="E312" s="1148"/>
      <c r="F312" s="1149">
        <v>360</v>
      </c>
      <c r="G312" s="1788"/>
      <c r="H312" s="1066"/>
      <c r="I312" s="1067"/>
      <c r="J312" s="1048"/>
      <c r="K312" s="1048"/>
      <c r="L312" s="1048"/>
      <c r="M312" s="1143"/>
      <c r="N312" s="1143"/>
      <c r="O312" s="1143"/>
      <c r="P312" s="1143"/>
      <c r="Q312" s="1143"/>
      <c r="R312" s="1143"/>
      <c r="S312" s="1143"/>
      <c r="T312" s="1143"/>
      <c r="U312" s="1143"/>
      <c r="V312" s="1143"/>
      <c r="W312" s="1143"/>
      <c r="X312" s="1143"/>
      <c r="Y312" s="1143"/>
      <c r="Z312" s="1143"/>
      <c r="AA312" s="1143"/>
      <c r="AB312" s="1143"/>
      <c r="AC312" s="1143"/>
      <c r="AD312" s="1143"/>
      <c r="AE312" s="1143"/>
      <c r="AF312" s="1143"/>
      <c r="AG312" s="1143"/>
      <c r="AH312" s="1143"/>
      <c r="AI312" s="1742"/>
      <c r="AJ312" s="1705"/>
      <c r="AK312" s="1753"/>
      <c r="AL312" s="1753"/>
      <c r="AM312" s="1751"/>
      <c r="AN312" s="1143"/>
      <c r="AO312" s="1143"/>
      <c r="AP312" s="1143"/>
      <c r="AQ312" s="1143"/>
      <c r="AR312" s="1143"/>
      <c r="AS312" s="1143"/>
      <c r="AT312" s="1143"/>
      <c r="AU312" s="1143"/>
      <c r="AV312" s="1143"/>
      <c r="AW312" s="1143"/>
      <c r="AX312" s="1143"/>
      <c r="AY312" s="1050"/>
      <c r="AZ312" s="1050"/>
      <c r="BA312" s="1050"/>
      <c r="BB312" s="1143"/>
      <c r="BC312" s="1143"/>
      <c r="BD312" s="1143"/>
      <c r="BE312" s="1048"/>
      <c r="BF312" s="1048"/>
      <c r="BG312" s="1754"/>
      <c r="BH312" s="1754"/>
      <c r="BI312" s="1754"/>
      <c r="BJ312" s="1705"/>
    </row>
  </sheetData>
  <mergeCells count="41">
    <mergeCell ref="AW7:AZ7"/>
    <mergeCell ref="BA7:BE7"/>
    <mergeCell ref="BF7:BI7"/>
    <mergeCell ref="J7:J10"/>
    <mergeCell ref="AA7:AE7"/>
    <mergeCell ref="AF7:AI7"/>
    <mergeCell ref="AJ7:AM7"/>
    <mergeCell ref="AN7:AR7"/>
    <mergeCell ref="AS7:AV7"/>
    <mergeCell ref="A21:A23"/>
    <mergeCell ref="A24:A26"/>
    <mergeCell ref="A27:A29"/>
    <mergeCell ref="A30:A31"/>
    <mergeCell ref="A5:BJ5"/>
    <mergeCell ref="A6:BJ6"/>
    <mergeCell ref="A7:A10"/>
    <mergeCell ref="B7:B10"/>
    <mergeCell ref="C7:C10"/>
    <mergeCell ref="D7:D10"/>
    <mergeCell ref="F7:F10"/>
    <mergeCell ref="H7:H10"/>
    <mergeCell ref="I7:I10"/>
    <mergeCell ref="K7:M7"/>
    <mergeCell ref="N7:Q7"/>
    <mergeCell ref="R7:V7"/>
    <mergeCell ref="A11:A13"/>
    <mergeCell ref="W7:Z7"/>
    <mergeCell ref="A127:A133"/>
    <mergeCell ref="A34:A45"/>
    <mergeCell ref="A47:A48"/>
    <mergeCell ref="A49:A50"/>
    <mergeCell ref="A51:A58"/>
    <mergeCell ref="A60:A65"/>
    <mergeCell ref="A67:A74"/>
    <mergeCell ref="A76:A84"/>
    <mergeCell ref="A86:A93"/>
    <mergeCell ref="A95:A104"/>
    <mergeCell ref="A106:A117"/>
    <mergeCell ref="A118:A126"/>
    <mergeCell ref="A32:A33"/>
    <mergeCell ref="A15:A20"/>
  </mergeCells>
  <pageMargins left="0" right="0" top="0" bottom="0" header="0.3" footer="0.3"/>
  <pageSetup paperSize="9" orientation="landscape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BJ133"/>
  <sheetViews>
    <sheetView zoomScale="85" zoomScaleNormal="85" zoomScaleSheetLayoutView="85" workbookViewId="0">
      <pane xSplit="8" ySplit="10" topLeftCell="I125" activePane="bottomRight" state="frozen"/>
      <selection activeCell="A123" sqref="A123:XFD124"/>
      <selection pane="topRight" activeCell="A123" sqref="A123:XFD124"/>
      <selection pane="bottomLeft" activeCell="A123" sqref="A123:XFD124"/>
      <selection pane="bottomRight" activeCell="D116" sqref="D116"/>
    </sheetView>
  </sheetViews>
  <sheetFormatPr defaultRowHeight="12" x14ac:dyDescent="0.2"/>
  <cols>
    <col min="1" max="1" width="3.42578125" style="1802" bestFit="1" customWidth="1"/>
    <col min="2" max="2" width="8" style="1802" customWidth="1"/>
    <col min="3" max="3" width="7.140625" style="1802" customWidth="1"/>
    <col min="4" max="4" width="31.140625" style="1802" customWidth="1"/>
    <col min="5" max="5" width="5.5703125" style="1802" customWidth="1"/>
    <col min="6" max="6" width="7.7109375" style="1802" customWidth="1"/>
    <col min="7" max="7" width="9.85546875" style="1802" customWidth="1"/>
    <col min="8" max="8" width="5.28515625" style="1802" customWidth="1"/>
    <col min="9" max="59" width="3.140625" style="1802" customWidth="1"/>
    <col min="60" max="252" width="9.140625" style="1802"/>
    <col min="253" max="253" width="3.42578125" style="1802" bestFit="1" customWidth="1"/>
    <col min="254" max="254" width="9.42578125" style="1802" customWidth="1"/>
    <col min="255" max="255" width="8.28515625" style="1802" customWidth="1"/>
    <col min="256" max="256" width="34.85546875" style="1802" customWidth="1"/>
    <col min="257" max="257" width="8.140625" style="1802" bestFit="1" customWidth="1"/>
    <col min="258" max="258" width="10.42578125" style="1802" bestFit="1" customWidth="1"/>
    <col min="259" max="259" width="5.28515625" style="1802" customWidth="1"/>
    <col min="260" max="260" width="3.5703125" style="1802" bestFit="1" customWidth="1"/>
    <col min="261" max="261" width="3.5703125" style="1802" customWidth="1"/>
    <col min="262" max="263" width="2.85546875" style="1802" customWidth="1"/>
    <col min="264" max="268" width="2.85546875" style="1802" bestFit="1" customWidth="1"/>
    <col min="269" max="286" width="3" style="1802" bestFit="1" customWidth="1"/>
    <col min="287" max="287" width="3.42578125" style="1802" customWidth="1"/>
    <col min="288" max="289" width="3" style="1802" bestFit="1" customWidth="1"/>
    <col min="290" max="290" width="4" style="1802" customWidth="1"/>
    <col min="291" max="291" width="3" style="1802" bestFit="1" customWidth="1"/>
    <col min="292" max="292" width="3.42578125" style="1802" customWidth="1"/>
    <col min="293" max="311" width="3" style="1802" bestFit="1" customWidth="1"/>
    <col min="312" max="508" width="9.140625" style="1802"/>
    <col min="509" max="509" width="3.42578125" style="1802" bestFit="1" customWidth="1"/>
    <col min="510" max="510" width="9.42578125" style="1802" customWidth="1"/>
    <col min="511" max="511" width="8.28515625" style="1802" customWidth="1"/>
    <col min="512" max="512" width="34.85546875" style="1802" customWidth="1"/>
    <col min="513" max="513" width="8.140625" style="1802" bestFit="1" customWidth="1"/>
    <col min="514" max="514" width="10.42578125" style="1802" bestFit="1" customWidth="1"/>
    <col min="515" max="515" width="5.28515625" style="1802" customWidth="1"/>
    <col min="516" max="516" width="3.5703125" style="1802" bestFit="1" customWidth="1"/>
    <col min="517" max="517" width="3.5703125" style="1802" customWidth="1"/>
    <col min="518" max="519" width="2.85546875" style="1802" customWidth="1"/>
    <col min="520" max="524" width="2.85546875" style="1802" bestFit="1" customWidth="1"/>
    <col min="525" max="542" width="3" style="1802" bestFit="1" customWidth="1"/>
    <col min="543" max="543" width="3.42578125" style="1802" customWidth="1"/>
    <col min="544" max="545" width="3" style="1802" bestFit="1" customWidth="1"/>
    <col min="546" max="546" width="4" style="1802" customWidth="1"/>
    <col min="547" max="547" width="3" style="1802" bestFit="1" customWidth="1"/>
    <col min="548" max="548" width="3.42578125" style="1802" customWidth="1"/>
    <col min="549" max="567" width="3" style="1802" bestFit="1" customWidth="1"/>
    <col min="568" max="764" width="9.140625" style="1802"/>
    <col min="765" max="765" width="3.42578125" style="1802" bestFit="1" customWidth="1"/>
    <col min="766" max="766" width="9.42578125" style="1802" customWidth="1"/>
    <col min="767" max="767" width="8.28515625" style="1802" customWidth="1"/>
    <col min="768" max="768" width="34.85546875" style="1802" customWidth="1"/>
    <col min="769" max="769" width="8.140625" style="1802" bestFit="1" customWidth="1"/>
    <col min="770" max="770" width="10.42578125" style="1802" bestFit="1" customWidth="1"/>
    <col min="771" max="771" width="5.28515625" style="1802" customWidth="1"/>
    <col min="772" max="772" width="3.5703125" style="1802" bestFit="1" customWidth="1"/>
    <col min="773" max="773" width="3.5703125" style="1802" customWidth="1"/>
    <col min="774" max="775" width="2.85546875" style="1802" customWidth="1"/>
    <col min="776" max="780" width="2.85546875" style="1802" bestFit="1" customWidth="1"/>
    <col min="781" max="798" width="3" style="1802" bestFit="1" customWidth="1"/>
    <col min="799" max="799" width="3.42578125" style="1802" customWidth="1"/>
    <col min="800" max="801" width="3" style="1802" bestFit="1" customWidth="1"/>
    <col min="802" max="802" width="4" style="1802" customWidth="1"/>
    <col min="803" max="803" width="3" style="1802" bestFit="1" customWidth="1"/>
    <col min="804" max="804" width="3.42578125" style="1802" customWidth="1"/>
    <col min="805" max="823" width="3" style="1802" bestFit="1" customWidth="1"/>
    <col min="824" max="1020" width="9.140625" style="1802"/>
    <col min="1021" max="1021" width="3.42578125" style="1802" bestFit="1" customWidth="1"/>
    <col min="1022" max="1022" width="9.42578125" style="1802" customWidth="1"/>
    <col min="1023" max="1023" width="8.28515625" style="1802" customWidth="1"/>
    <col min="1024" max="1024" width="34.85546875" style="1802" customWidth="1"/>
    <col min="1025" max="1025" width="8.140625" style="1802" bestFit="1" customWidth="1"/>
    <col min="1026" max="1026" width="10.42578125" style="1802" bestFit="1" customWidth="1"/>
    <col min="1027" max="1027" width="5.28515625" style="1802" customWidth="1"/>
    <col min="1028" max="1028" width="3.5703125" style="1802" bestFit="1" customWidth="1"/>
    <col min="1029" max="1029" width="3.5703125" style="1802" customWidth="1"/>
    <col min="1030" max="1031" width="2.85546875" style="1802" customWidth="1"/>
    <col min="1032" max="1036" width="2.85546875" style="1802" bestFit="1" customWidth="1"/>
    <col min="1037" max="1054" width="3" style="1802" bestFit="1" customWidth="1"/>
    <col min="1055" max="1055" width="3.42578125" style="1802" customWidth="1"/>
    <col min="1056" max="1057" width="3" style="1802" bestFit="1" customWidth="1"/>
    <col min="1058" max="1058" width="4" style="1802" customWidth="1"/>
    <col min="1059" max="1059" width="3" style="1802" bestFit="1" customWidth="1"/>
    <col min="1060" max="1060" width="3.42578125" style="1802" customWidth="1"/>
    <col min="1061" max="1079" width="3" style="1802" bestFit="1" customWidth="1"/>
    <col min="1080" max="1276" width="9.140625" style="1802"/>
    <col min="1277" max="1277" width="3.42578125" style="1802" bestFit="1" customWidth="1"/>
    <col min="1278" max="1278" width="9.42578125" style="1802" customWidth="1"/>
    <col min="1279" max="1279" width="8.28515625" style="1802" customWidth="1"/>
    <col min="1280" max="1280" width="34.85546875" style="1802" customWidth="1"/>
    <col min="1281" max="1281" width="8.140625" style="1802" bestFit="1" customWidth="1"/>
    <col min="1282" max="1282" width="10.42578125" style="1802" bestFit="1" customWidth="1"/>
    <col min="1283" max="1283" width="5.28515625" style="1802" customWidth="1"/>
    <col min="1284" max="1284" width="3.5703125" style="1802" bestFit="1" customWidth="1"/>
    <col min="1285" max="1285" width="3.5703125" style="1802" customWidth="1"/>
    <col min="1286" max="1287" width="2.85546875" style="1802" customWidth="1"/>
    <col min="1288" max="1292" width="2.85546875" style="1802" bestFit="1" customWidth="1"/>
    <col min="1293" max="1310" width="3" style="1802" bestFit="1" customWidth="1"/>
    <col min="1311" max="1311" width="3.42578125" style="1802" customWidth="1"/>
    <col min="1312" max="1313" width="3" style="1802" bestFit="1" customWidth="1"/>
    <col min="1314" max="1314" width="4" style="1802" customWidth="1"/>
    <col min="1315" max="1315" width="3" style="1802" bestFit="1" customWidth="1"/>
    <col min="1316" max="1316" width="3.42578125" style="1802" customWidth="1"/>
    <col min="1317" max="1335" width="3" style="1802" bestFit="1" customWidth="1"/>
    <col min="1336" max="1532" width="9.140625" style="1802"/>
    <col min="1533" max="1533" width="3.42578125" style="1802" bestFit="1" customWidth="1"/>
    <col min="1534" max="1534" width="9.42578125" style="1802" customWidth="1"/>
    <col min="1535" max="1535" width="8.28515625" style="1802" customWidth="1"/>
    <col min="1536" max="1536" width="34.85546875" style="1802" customWidth="1"/>
    <col min="1537" max="1537" width="8.140625" style="1802" bestFit="1" customWidth="1"/>
    <col min="1538" max="1538" width="10.42578125" style="1802" bestFit="1" customWidth="1"/>
    <col min="1539" max="1539" width="5.28515625" style="1802" customWidth="1"/>
    <col min="1540" max="1540" width="3.5703125" style="1802" bestFit="1" customWidth="1"/>
    <col min="1541" max="1541" width="3.5703125" style="1802" customWidth="1"/>
    <col min="1542" max="1543" width="2.85546875" style="1802" customWidth="1"/>
    <col min="1544" max="1548" width="2.85546875" style="1802" bestFit="1" customWidth="1"/>
    <col min="1549" max="1566" width="3" style="1802" bestFit="1" customWidth="1"/>
    <col min="1567" max="1567" width="3.42578125" style="1802" customWidth="1"/>
    <col min="1568" max="1569" width="3" style="1802" bestFit="1" customWidth="1"/>
    <col min="1570" max="1570" width="4" style="1802" customWidth="1"/>
    <col min="1571" max="1571" width="3" style="1802" bestFit="1" customWidth="1"/>
    <col min="1572" max="1572" width="3.42578125" style="1802" customWidth="1"/>
    <col min="1573" max="1591" width="3" style="1802" bestFit="1" customWidth="1"/>
    <col min="1592" max="1788" width="9.140625" style="1802"/>
    <col min="1789" max="1789" width="3.42578125" style="1802" bestFit="1" customWidth="1"/>
    <col min="1790" max="1790" width="9.42578125" style="1802" customWidth="1"/>
    <col min="1791" max="1791" width="8.28515625" style="1802" customWidth="1"/>
    <col min="1792" max="1792" width="34.85546875" style="1802" customWidth="1"/>
    <col min="1793" max="1793" width="8.140625" style="1802" bestFit="1" customWidth="1"/>
    <col min="1794" max="1794" width="10.42578125" style="1802" bestFit="1" customWidth="1"/>
    <col min="1795" max="1795" width="5.28515625" style="1802" customWidth="1"/>
    <col min="1796" max="1796" width="3.5703125" style="1802" bestFit="1" customWidth="1"/>
    <col min="1797" max="1797" width="3.5703125" style="1802" customWidth="1"/>
    <col min="1798" max="1799" width="2.85546875" style="1802" customWidth="1"/>
    <col min="1800" max="1804" width="2.85546875" style="1802" bestFit="1" customWidth="1"/>
    <col min="1805" max="1822" width="3" style="1802" bestFit="1" customWidth="1"/>
    <col min="1823" max="1823" width="3.42578125" style="1802" customWidth="1"/>
    <col min="1824" max="1825" width="3" style="1802" bestFit="1" customWidth="1"/>
    <col min="1826" max="1826" width="4" style="1802" customWidth="1"/>
    <col min="1827" max="1827" width="3" style="1802" bestFit="1" customWidth="1"/>
    <col min="1828" max="1828" width="3.42578125" style="1802" customWidth="1"/>
    <col min="1829" max="1847" width="3" style="1802" bestFit="1" customWidth="1"/>
    <col min="1848" max="2044" width="9.140625" style="1802"/>
    <col min="2045" max="2045" width="3.42578125" style="1802" bestFit="1" customWidth="1"/>
    <col min="2046" max="2046" width="9.42578125" style="1802" customWidth="1"/>
    <col min="2047" max="2047" width="8.28515625" style="1802" customWidth="1"/>
    <col min="2048" max="2048" width="34.85546875" style="1802" customWidth="1"/>
    <col min="2049" max="2049" width="8.140625" style="1802" bestFit="1" customWidth="1"/>
    <col min="2050" max="2050" width="10.42578125" style="1802" bestFit="1" customWidth="1"/>
    <col min="2051" max="2051" width="5.28515625" style="1802" customWidth="1"/>
    <col min="2052" max="2052" width="3.5703125" style="1802" bestFit="1" customWidth="1"/>
    <col min="2053" max="2053" width="3.5703125" style="1802" customWidth="1"/>
    <col min="2054" max="2055" width="2.85546875" style="1802" customWidth="1"/>
    <col min="2056" max="2060" width="2.85546875" style="1802" bestFit="1" customWidth="1"/>
    <col min="2061" max="2078" width="3" style="1802" bestFit="1" customWidth="1"/>
    <col min="2079" max="2079" width="3.42578125" style="1802" customWidth="1"/>
    <col min="2080" max="2081" width="3" style="1802" bestFit="1" customWidth="1"/>
    <col min="2082" max="2082" width="4" style="1802" customWidth="1"/>
    <col min="2083" max="2083" width="3" style="1802" bestFit="1" customWidth="1"/>
    <col min="2084" max="2084" width="3.42578125" style="1802" customWidth="1"/>
    <col min="2085" max="2103" width="3" style="1802" bestFit="1" customWidth="1"/>
    <col min="2104" max="2300" width="9.140625" style="1802"/>
    <col min="2301" max="2301" width="3.42578125" style="1802" bestFit="1" customWidth="1"/>
    <col min="2302" max="2302" width="9.42578125" style="1802" customWidth="1"/>
    <col min="2303" max="2303" width="8.28515625" style="1802" customWidth="1"/>
    <col min="2304" max="2304" width="34.85546875" style="1802" customWidth="1"/>
    <col min="2305" max="2305" width="8.140625" style="1802" bestFit="1" customWidth="1"/>
    <col min="2306" max="2306" width="10.42578125" style="1802" bestFit="1" customWidth="1"/>
    <col min="2307" max="2307" width="5.28515625" style="1802" customWidth="1"/>
    <col min="2308" max="2308" width="3.5703125" style="1802" bestFit="1" customWidth="1"/>
    <col min="2309" max="2309" width="3.5703125" style="1802" customWidth="1"/>
    <col min="2310" max="2311" width="2.85546875" style="1802" customWidth="1"/>
    <col min="2312" max="2316" width="2.85546875" style="1802" bestFit="1" customWidth="1"/>
    <col min="2317" max="2334" width="3" style="1802" bestFit="1" customWidth="1"/>
    <col min="2335" max="2335" width="3.42578125" style="1802" customWidth="1"/>
    <col min="2336" max="2337" width="3" style="1802" bestFit="1" customWidth="1"/>
    <col min="2338" max="2338" width="4" style="1802" customWidth="1"/>
    <col min="2339" max="2339" width="3" style="1802" bestFit="1" customWidth="1"/>
    <col min="2340" max="2340" width="3.42578125" style="1802" customWidth="1"/>
    <col min="2341" max="2359" width="3" style="1802" bestFit="1" customWidth="1"/>
    <col min="2360" max="2556" width="9.140625" style="1802"/>
    <col min="2557" max="2557" width="3.42578125" style="1802" bestFit="1" customWidth="1"/>
    <col min="2558" max="2558" width="9.42578125" style="1802" customWidth="1"/>
    <col min="2559" max="2559" width="8.28515625" style="1802" customWidth="1"/>
    <col min="2560" max="2560" width="34.85546875" style="1802" customWidth="1"/>
    <col min="2561" max="2561" width="8.140625" style="1802" bestFit="1" customWidth="1"/>
    <col min="2562" max="2562" width="10.42578125" style="1802" bestFit="1" customWidth="1"/>
    <col min="2563" max="2563" width="5.28515625" style="1802" customWidth="1"/>
    <col min="2564" max="2564" width="3.5703125" style="1802" bestFit="1" customWidth="1"/>
    <col min="2565" max="2565" width="3.5703125" style="1802" customWidth="1"/>
    <col min="2566" max="2567" width="2.85546875" style="1802" customWidth="1"/>
    <col min="2568" max="2572" width="2.85546875" style="1802" bestFit="1" customWidth="1"/>
    <col min="2573" max="2590" width="3" style="1802" bestFit="1" customWidth="1"/>
    <col min="2591" max="2591" width="3.42578125" style="1802" customWidth="1"/>
    <col min="2592" max="2593" width="3" style="1802" bestFit="1" customWidth="1"/>
    <col min="2594" max="2594" width="4" style="1802" customWidth="1"/>
    <col min="2595" max="2595" width="3" style="1802" bestFit="1" customWidth="1"/>
    <col min="2596" max="2596" width="3.42578125" style="1802" customWidth="1"/>
    <col min="2597" max="2615" width="3" style="1802" bestFit="1" customWidth="1"/>
    <col min="2616" max="2812" width="9.140625" style="1802"/>
    <col min="2813" max="2813" width="3.42578125" style="1802" bestFit="1" customWidth="1"/>
    <col min="2814" max="2814" width="9.42578125" style="1802" customWidth="1"/>
    <col min="2815" max="2815" width="8.28515625" style="1802" customWidth="1"/>
    <col min="2816" max="2816" width="34.85546875" style="1802" customWidth="1"/>
    <col min="2817" max="2817" width="8.140625" style="1802" bestFit="1" customWidth="1"/>
    <col min="2818" max="2818" width="10.42578125" style="1802" bestFit="1" customWidth="1"/>
    <col min="2819" max="2819" width="5.28515625" style="1802" customWidth="1"/>
    <col min="2820" max="2820" width="3.5703125" style="1802" bestFit="1" customWidth="1"/>
    <col min="2821" max="2821" width="3.5703125" style="1802" customWidth="1"/>
    <col min="2822" max="2823" width="2.85546875" style="1802" customWidth="1"/>
    <col min="2824" max="2828" width="2.85546875" style="1802" bestFit="1" customWidth="1"/>
    <col min="2829" max="2846" width="3" style="1802" bestFit="1" customWidth="1"/>
    <col min="2847" max="2847" width="3.42578125" style="1802" customWidth="1"/>
    <col min="2848" max="2849" width="3" style="1802" bestFit="1" customWidth="1"/>
    <col min="2850" max="2850" width="4" style="1802" customWidth="1"/>
    <col min="2851" max="2851" width="3" style="1802" bestFit="1" customWidth="1"/>
    <col min="2852" max="2852" width="3.42578125" style="1802" customWidth="1"/>
    <col min="2853" max="2871" width="3" style="1802" bestFit="1" customWidth="1"/>
    <col min="2872" max="3068" width="9.140625" style="1802"/>
    <col min="3069" max="3069" width="3.42578125" style="1802" bestFit="1" customWidth="1"/>
    <col min="3070" max="3070" width="9.42578125" style="1802" customWidth="1"/>
    <col min="3071" max="3071" width="8.28515625" style="1802" customWidth="1"/>
    <col min="3072" max="3072" width="34.85546875" style="1802" customWidth="1"/>
    <col min="3073" max="3073" width="8.140625" style="1802" bestFit="1" customWidth="1"/>
    <col min="3074" max="3074" width="10.42578125" style="1802" bestFit="1" customWidth="1"/>
    <col min="3075" max="3075" width="5.28515625" style="1802" customWidth="1"/>
    <col min="3076" max="3076" width="3.5703125" style="1802" bestFit="1" customWidth="1"/>
    <col min="3077" max="3077" width="3.5703125" style="1802" customWidth="1"/>
    <col min="3078" max="3079" width="2.85546875" style="1802" customWidth="1"/>
    <col min="3080" max="3084" width="2.85546875" style="1802" bestFit="1" customWidth="1"/>
    <col min="3085" max="3102" width="3" style="1802" bestFit="1" customWidth="1"/>
    <col min="3103" max="3103" width="3.42578125" style="1802" customWidth="1"/>
    <col min="3104" max="3105" width="3" style="1802" bestFit="1" customWidth="1"/>
    <col min="3106" max="3106" width="4" style="1802" customWidth="1"/>
    <col min="3107" max="3107" width="3" style="1802" bestFit="1" customWidth="1"/>
    <col min="3108" max="3108" width="3.42578125" style="1802" customWidth="1"/>
    <col min="3109" max="3127" width="3" style="1802" bestFit="1" customWidth="1"/>
    <col min="3128" max="3324" width="9.140625" style="1802"/>
    <col min="3325" max="3325" width="3.42578125" style="1802" bestFit="1" customWidth="1"/>
    <col min="3326" max="3326" width="9.42578125" style="1802" customWidth="1"/>
    <col min="3327" max="3327" width="8.28515625" style="1802" customWidth="1"/>
    <col min="3328" max="3328" width="34.85546875" style="1802" customWidth="1"/>
    <col min="3329" max="3329" width="8.140625" style="1802" bestFit="1" customWidth="1"/>
    <col min="3330" max="3330" width="10.42578125" style="1802" bestFit="1" customWidth="1"/>
    <col min="3331" max="3331" width="5.28515625" style="1802" customWidth="1"/>
    <col min="3332" max="3332" width="3.5703125" style="1802" bestFit="1" customWidth="1"/>
    <col min="3333" max="3333" width="3.5703125" style="1802" customWidth="1"/>
    <col min="3334" max="3335" width="2.85546875" style="1802" customWidth="1"/>
    <col min="3336" max="3340" width="2.85546875" style="1802" bestFit="1" customWidth="1"/>
    <col min="3341" max="3358" width="3" style="1802" bestFit="1" customWidth="1"/>
    <col min="3359" max="3359" width="3.42578125" style="1802" customWidth="1"/>
    <col min="3360" max="3361" width="3" style="1802" bestFit="1" customWidth="1"/>
    <col min="3362" max="3362" width="4" style="1802" customWidth="1"/>
    <col min="3363" max="3363" width="3" style="1802" bestFit="1" customWidth="1"/>
    <col min="3364" max="3364" width="3.42578125" style="1802" customWidth="1"/>
    <col min="3365" max="3383" width="3" style="1802" bestFit="1" customWidth="1"/>
    <col min="3384" max="3580" width="9.140625" style="1802"/>
    <col min="3581" max="3581" width="3.42578125" style="1802" bestFit="1" customWidth="1"/>
    <col min="3582" max="3582" width="9.42578125" style="1802" customWidth="1"/>
    <col min="3583" max="3583" width="8.28515625" style="1802" customWidth="1"/>
    <col min="3584" max="3584" width="34.85546875" style="1802" customWidth="1"/>
    <col min="3585" max="3585" width="8.140625" style="1802" bestFit="1" customWidth="1"/>
    <col min="3586" max="3586" width="10.42578125" style="1802" bestFit="1" customWidth="1"/>
    <col min="3587" max="3587" width="5.28515625" style="1802" customWidth="1"/>
    <col min="3588" max="3588" width="3.5703125" style="1802" bestFit="1" customWidth="1"/>
    <col min="3589" max="3589" width="3.5703125" style="1802" customWidth="1"/>
    <col min="3590" max="3591" width="2.85546875" style="1802" customWidth="1"/>
    <col min="3592" max="3596" width="2.85546875" style="1802" bestFit="1" customWidth="1"/>
    <col min="3597" max="3614" width="3" style="1802" bestFit="1" customWidth="1"/>
    <col min="3615" max="3615" width="3.42578125" style="1802" customWidth="1"/>
    <col min="3616" max="3617" width="3" style="1802" bestFit="1" customWidth="1"/>
    <col min="3618" max="3618" width="4" style="1802" customWidth="1"/>
    <col min="3619" max="3619" width="3" style="1802" bestFit="1" customWidth="1"/>
    <col min="3620" max="3620" width="3.42578125" style="1802" customWidth="1"/>
    <col min="3621" max="3639" width="3" style="1802" bestFit="1" customWidth="1"/>
    <col min="3640" max="3836" width="9.140625" style="1802"/>
    <col min="3837" max="3837" width="3.42578125" style="1802" bestFit="1" customWidth="1"/>
    <col min="3838" max="3838" width="9.42578125" style="1802" customWidth="1"/>
    <col min="3839" max="3839" width="8.28515625" style="1802" customWidth="1"/>
    <col min="3840" max="3840" width="34.85546875" style="1802" customWidth="1"/>
    <col min="3841" max="3841" width="8.140625" style="1802" bestFit="1" customWidth="1"/>
    <col min="3842" max="3842" width="10.42578125" style="1802" bestFit="1" customWidth="1"/>
    <col min="3843" max="3843" width="5.28515625" style="1802" customWidth="1"/>
    <col min="3844" max="3844" width="3.5703125" style="1802" bestFit="1" customWidth="1"/>
    <col min="3845" max="3845" width="3.5703125" style="1802" customWidth="1"/>
    <col min="3846" max="3847" width="2.85546875" style="1802" customWidth="1"/>
    <col min="3848" max="3852" width="2.85546875" style="1802" bestFit="1" customWidth="1"/>
    <col min="3853" max="3870" width="3" style="1802" bestFit="1" customWidth="1"/>
    <col min="3871" max="3871" width="3.42578125" style="1802" customWidth="1"/>
    <col min="3872" max="3873" width="3" style="1802" bestFit="1" customWidth="1"/>
    <col min="3874" max="3874" width="4" style="1802" customWidth="1"/>
    <col min="3875" max="3875" width="3" style="1802" bestFit="1" customWidth="1"/>
    <col min="3876" max="3876" width="3.42578125" style="1802" customWidth="1"/>
    <col min="3877" max="3895" width="3" style="1802" bestFit="1" customWidth="1"/>
    <col min="3896" max="4092" width="9.140625" style="1802"/>
    <col min="4093" max="4093" width="3.42578125" style="1802" bestFit="1" customWidth="1"/>
    <col min="4094" max="4094" width="9.42578125" style="1802" customWidth="1"/>
    <col min="4095" max="4095" width="8.28515625" style="1802" customWidth="1"/>
    <col min="4096" max="4096" width="34.85546875" style="1802" customWidth="1"/>
    <col min="4097" max="4097" width="8.140625" style="1802" bestFit="1" customWidth="1"/>
    <col min="4098" max="4098" width="10.42578125" style="1802" bestFit="1" customWidth="1"/>
    <col min="4099" max="4099" width="5.28515625" style="1802" customWidth="1"/>
    <col min="4100" max="4100" width="3.5703125" style="1802" bestFit="1" customWidth="1"/>
    <col min="4101" max="4101" width="3.5703125" style="1802" customWidth="1"/>
    <col min="4102" max="4103" width="2.85546875" style="1802" customWidth="1"/>
    <col min="4104" max="4108" width="2.85546875" style="1802" bestFit="1" customWidth="1"/>
    <col min="4109" max="4126" width="3" style="1802" bestFit="1" customWidth="1"/>
    <col min="4127" max="4127" width="3.42578125" style="1802" customWidth="1"/>
    <col min="4128" max="4129" width="3" style="1802" bestFit="1" customWidth="1"/>
    <col min="4130" max="4130" width="4" style="1802" customWidth="1"/>
    <col min="4131" max="4131" width="3" style="1802" bestFit="1" customWidth="1"/>
    <col min="4132" max="4132" width="3.42578125" style="1802" customWidth="1"/>
    <col min="4133" max="4151" width="3" style="1802" bestFit="1" customWidth="1"/>
    <col min="4152" max="4348" width="9.140625" style="1802"/>
    <col min="4349" max="4349" width="3.42578125" style="1802" bestFit="1" customWidth="1"/>
    <col min="4350" max="4350" width="9.42578125" style="1802" customWidth="1"/>
    <col min="4351" max="4351" width="8.28515625" style="1802" customWidth="1"/>
    <col min="4352" max="4352" width="34.85546875" style="1802" customWidth="1"/>
    <col min="4353" max="4353" width="8.140625" style="1802" bestFit="1" customWidth="1"/>
    <col min="4354" max="4354" width="10.42578125" style="1802" bestFit="1" customWidth="1"/>
    <col min="4355" max="4355" width="5.28515625" style="1802" customWidth="1"/>
    <col min="4356" max="4356" width="3.5703125" style="1802" bestFit="1" customWidth="1"/>
    <col min="4357" max="4357" width="3.5703125" style="1802" customWidth="1"/>
    <col min="4358" max="4359" width="2.85546875" style="1802" customWidth="1"/>
    <col min="4360" max="4364" width="2.85546875" style="1802" bestFit="1" customWidth="1"/>
    <col min="4365" max="4382" width="3" style="1802" bestFit="1" customWidth="1"/>
    <col min="4383" max="4383" width="3.42578125" style="1802" customWidth="1"/>
    <col min="4384" max="4385" width="3" style="1802" bestFit="1" customWidth="1"/>
    <col min="4386" max="4386" width="4" style="1802" customWidth="1"/>
    <col min="4387" max="4387" width="3" style="1802" bestFit="1" customWidth="1"/>
    <col min="4388" max="4388" width="3.42578125" style="1802" customWidth="1"/>
    <col min="4389" max="4407" width="3" style="1802" bestFit="1" customWidth="1"/>
    <col min="4408" max="4604" width="9.140625" style="1802"/>
    <col min="4605" max="4605" width="3.42578125" style="1802" bestFit="1" customWidth="1"/>
    <col min="4606" max="4606" width="9.42578125" style="1802" customWidth="1"/>
    <col min="4607" max="4607" width="8.28515625" style="1802" customWidth="1"/>
    <col min="4608" max="4608" width="34.85546875" style="1802" customWidth="1"/>
    <col min="4609" max="4609" width="8.140625" style="1802" bestFit="1" customWidth="1"/>
    <col min="4610" max="4610" width="10.42578125" style="1802" bestFit="1" customWidth="1"/>
    <col min="4611" max="4611" width="5.28515625" style="1802" customWidth="1"/>
    <col min="4612" max="4612" width="3.5703125" style="1802" bestFit="1" customWidth="1"/>
    <col min="4613" max="4613" width="3.5703125" style="1802" customWidth="1"/>
    <col min="4614" max="4615" width="2.85546875" style="1802" customWidth="1"/>
    <col min="4616" max="4620" width="2.85546875" style="1802" bestFit="1" customWidth="1"/>
    <col min="4621" max="4638" width="3" style="1802" bestFit="1" customWidth="1"/>
    <col min="4639" max="4639" width="3.42578125" style="1802" customWidth="1"/>
    <col min="4640" max="4641" width="3" style="1802" bestFit="1" customWidth="1"/>
    <col min="4642" max="4642" width="4" style="1802" customWidth="1"/>
    <col min="4643" max="4643" width="3" style="1802" bestFit="1" customWidth="1"/>
    <col min="4644" max="4644" width="3.42578125" style="1802" customWidth="1"/>
    <col min="4645" max="4663" width="3" style="1802" bestFit="1" customWidth="1"/>
    <col min="4664" max="4860" width="9.140625" style="1802"/>
    <col min="4861" max="4861" width="3.42578125" style="1802" bestFit="1" customWidth="1"/>
    <col min="4862" max="4862" width="9.42578125" style="1802" customWidth="1"/>
    <col min="4863" max="4863" width="8.28515625" style="1802" customWidth="1"/>
    <col min="4864" max="4864" width="34.85546875" style="1802" customWidth="1"/>
    <col min="4865" max="4865" width="8.140625" style="1802" bestFit="1" customWidth="1"/>
    <col min="4866" max="4866" width="10.42578125" style="1802" bestFit="1" customWidth="1"/>
    <col min="4867" max="4867" width="5.28515625" style="1802" customWidth="1"/>
    <col min="4868" max="4868" width="3.5703125" style="1802" bestFit="1" customWidth="1"/>
    <col min="4869" max="4869" width="3.5703125" style="1802" customWidth="1"/>
    <col min="4870" max="4871" width="2.85546875" style="1802" customWidth="1"/>
    <col min="4872" max="4876" width="2.85546875" style="1802" bestFit="1" customWidth="1"/>
    <col min="4877" max="4894" width="3" style="1802" bestFit="1" customWidth="1"/>
    <col min="4895" max="4895" width="3.42578125" style="1802" customWidth="1"/>
    <col min="4896" max="4897" width="3" style="1802" bestFit="1" customWidth="1"/>
    <col min="4898" max="4898" width="4" style="1802" customWidth="1"/>
    <col min="4899" max="4899" width="3" style="1802" bestFit="1" customWidth="1"/>
    <col min="4900" max="4900" width="3.42578125" style="1802" customWidth="1"/>
    <col min="4901" max="4919" width="3" style="1802" bestFit="1" customWidth="1"/>
    <col min="4920" max="5116" width="9.140625" style="1802"/>
    <col min="5117" max="5117" width="3.42578125" style="1802" bestFit="1" customWidth="1"/>
    <col min="5118" max="5118" width="9.42578125" style="1802" customWidth="1"/>
    <col min="5119" max="5119" width="8.28515625" style="1802" customWidth="1"/>
    <col min="5120" max="5120" width="34.85546875" style="1802" customWidth="1"/>
    <col min="5121" max="5121" width="8.140625" style="1802" bestFit="1" customWidth="1"/>
    <col min="5122" max="5122" width="10.42578125" style="1802" bestFit="1" customWidth="1"/>
    <col min="5123" max="5123" width="5.28515625" style="1802" customWidth="1"/>
    <col min="5124" max="5124" width="3.5703125" style="1802" bestFit="1" customWidth="1"/>
    <col min="5125" max="5125" width="3.5703125" style="1802" customWidth="1"/>
    <col min="5126" max="5127" width="2.85546875" style="1802" customWidth="1"/>
    <col min="5128" max="5132" width="2.85546875" style="1802" bestFit="1" customWidth="1"/>
    <col min="5133" max="5150" width="3" style="1802" bestFit="1" customWidth="1"/>
    <col min="5151" max="5151" width="3.42578125" style="1802" customWidth="1"/>
    <col min="5152" max="5153" width="3" style="1802" bestFit="1" customWidth="1"/>
    <col min="5154" max="5154" width="4" style="1802" customWidth="1"/>
    <col min="5155" max="5155" width="3" style="1802" bestFit="1" customWidth="1"/>
    <col min="5156" max="5156" width="3.42578125" style="1802" customWidth="1"/>
    <col min="5157" max="5175" width="3" style="1802" bestFit="1" customWidth="1"/>
    <col min="5176" max="5372" width="9.140625" style="1802"/>
    <col min="5373" max="5373" width="3.42578125" style="1802" bestFit="1" customWidth="1"/>
    <col min="5374" max="5374" width="9.42578125" style="1802" customWidth="1"/>
    <col min="5375" max="5375" width="8.28515625" style="1802" customWidth="1"/>
    <col min="5376" max="5376" width="34.85546875" style="1802" customWidth="1"/>
    <col min="5377" max="5377" width="8.140625" style="1802" bestFit="1" customWidth="1"/>
    <col min="5378" max="5378" width="10.42578125" style="1802" bestFit="1" customWidth="1"/>
    <col min="5379" max="5379" width="5.28515625" style="1802" customWidth="1"/>
    <col min="5380" max="5380" width="3.5703125" style="1802" bestFit="1" customWidth="1"/>
    <col min="5381" max="5381" width="3.5703125" style="1802" customWidth="1"/>
    <col min="5382" max="5383" width="2.85546875" style="1802" customWidth="1"/>
    <col min="5384" max="5388" width="2.85546875" style="1802" bestFit="1" customWidth="1"/>
    <col min="5389" max="5406" width="3" style="1802" bestFit="1" customWidth="1"/>
    <col min="5407" max="5407" width="3.42578125" style="1802" customWidth="1"/>
    <col min="5408" max="5409" width="3" style="1802" bestFit="1" customWidth="1"/>
    <col min="5410" max="5410" width="4" style="1802" customWidth="1"/>
    <col min="5411" max="5411" width="3" style="1802" bestFit="1" customWidth="1"/>
    <col min="5412" max="5412" width="3.42578125" style="1802" customWidth="1"/>
    <col min="5413" max="5431" width="3" style="1802" bestFit="1" customWidth="1"/>
    <col min="5432" max="5628" width="9.140625" style="1802"/>
    <col min="5629" max="5629" width="3.42578125" style="1802" bestFit="1" customWidth="1"/>
    <col min="5630" max="5630" width="9.42578125" style="1802" customWidth="1"/>
    <col min="5631" max="5631" width="8.28515625" style="1802" customWidth="1"/>
    <col min="5632" max="5632" width="34.85546875" style="1802" customWidth="1"/>
    <col min="5633" max="5633" width="8.140625" style="1802" bestFit="1" customWidth="1"/>
    <col min="5634" max="5634" width="10.42578125" style="1802" bestFit="1" customWidth="1"/>
    <col min="5635" max="5635" width="5.28515625" style="1802" customWidth="1"/>
    <col min="5636" max="5636" width="3.5703125" style="1802" bestFit="1" customWidth="1"/>
    <col min="5637" max="5637" width="3.5703125" style="1802" customWidth="1"/>
    <col min="5638" max="5639" width="2.85546875" style="1802" customWidth="1"/>
    <col min="5640" max="5644" width="2.85546875" style="1802" bestFit="1" customWidth="1"/>
    <col min="5645" max="5662" width="3" style="1802" bestFit="1" customWidth="1"/>
    <col min="5663" max="5663" width="3.42578125" style="1802" customWidth="1"/>
    <col min="5664" max="5665" width="3" style="1802" bestFit="1" customWidth="1"/>
    <col min="5666" max="5666" width="4" style="1802" customWidth="1"/>
    <col min="5667" max="5667" width="3" style="1802" bestFit="1" customWidth="1"/>
    <col min="5668" max="5668" width="3.42578125" style="1802" customWidth="1"/>
    <col min="5669" max="5687" width="3" style="1802" bestFit="1" customWidth="1"/>
    <col min="5688" max="5884" width="9.140625" style="1802"/>
    <col min="5885" max="5885" width="3.42578125" style="1802" bestFit="1" customWidth="1"/>
    <col min="5886" max="5886" width="9.42578125" style="1802" customWidth="1"/>
    <col min="5887" max="5887" width="8.28515625" style="1802" customWidth="1"/>
    <col min="5888" max="5888" width="34.85546875" style="1802" customWidth="1"/>
    <col min="5889" max="5889" width="8.140625" style="1802" bestFit="1" customWidth="1"/>
    <col min="5890" max="5890" width="10.42578125" style="1802" bestFit="1" customWidth="1"/>
    <col min="5891" max="5891" width="5.28515625" style="1802" customWidth="1"/>
    <col min="5892" max="5892" width="3.5703125" style="1802" bestFit="1" customWidth="1"/>
    <col min="5893" max="5893" width="3.5703125" style="1802" customWidth="1"/>
    <col min="5894" max="5895" width="2.85546875" style="1802" customWidth="1"/>
    <col min="5896" max="5900" width="2.85546875" style="1802" bestFit="1" customWidth="1"/>
    <col min="5901" max="5918" width="3" style="1802" bestFit="1" customWidth="1"/>
    <col min="5919" max="5919" width="3.42578125" style="1802" customWidth="1"/>
    <col min="5920" max="5921" width="3" style="1802" bestFit="1" customWidth="1"/>
    <col min="5922" max="5922" width="4" style="1802" customWidth="1"/>
    <col min="5923" max="5923" width="3" style="1802" bestFit="1" customWidth="1"/>
    <col min="5924" max="5924" width="3.42578125" style="1802" customWidth="1"/>
    <col min="5925" max="5943" width="3" style="1802" bestFit="1" customWidth="1"/>
    <col min="5944" max="6140" width="9.140625" style="1802"/>
    <col min="6141" max="6141" width="3.42578125" style="1802" bestFit="1" customWidth="1"/>
    <col min="6142" max="6142" width="9.42578125" style="1802" customWidth="1"/>
    <col min="6143" max="6143" width="8.28515625" style="1802" customWidth="1"/>
    <col min="6144" max="6144" width="34.85546875" style="1802" customWidth="1"/>
    <col min="6145" max="6145" width="8.140625" style="1802" bestFit="1" customWidth="1"/>
    <col min="6146" max="6146" width="10.42578125" style="1802" bestFit="1" customWidth="1"/>
    <col min="6147" max="6147" width="5.28515625" style="1802" customWidth="1"/>
    <col min="6148" max="6148" width="3.5703125" style="1802" bestFit="1" customWidth="1"/>
    <col min="6149" max="6149" width="3.5703125" style="1802" customWidth="1"/>
    <col min="6150" max="6151" width="2.85546875" style="1802" customWidth="1"/>
    <col min="6152" max="6156" width="2.85546875" style="1802" bestFit="1" customWidth="1"/>
    <col min="6157" max="6174" width="3" style="1802" bestFit="1" customWidth="1"/>
    <col min="6175" max="6175" width="3.42578125" style="1802" customWidth="1"/>
    <col min="6176" max="6177" width="3" style="1802" bestFit="1" customWidth="1"/>
    <col min="6178" max="6178" width="4" style="1802" customWidth="1"/>
    <col min="6179" max="6179" width="3" style="1802" bestFit="1" customWidth="1"/>
    <col min="6180" max="6180" width="3.42578125" style="1802" customWidth="1"/>
    <col min="6181" max="6199" width="3" style="1802" bestFit="1" customWidth="1"/>
    <col min="6200" max="6396" width="9.140625" style="1802"/>
    <col min="6397" max="6397" width="3.42578125" style="1802" bestFit="1" customWidth="1"/>
    <col min="6398" max="6398" width="9.42578125" style="1802" customWidth="1"/>
    <col min="6399" max="6399" width="8.28515625" style="1802" customWidth="1"/>
    <col min="6400" max="6400" width="34.85546875" style="1802" customWidth="1"/>
    <col min="6401" max="6401" width="8.140625" style="1802" bestFit="1" customWidth="1"/>
    <col min="6402" max="6402" width="10.42578125" style="1802" bestFit="1" customWidth="1"/>
    <col min="6403" max="6403" width="5.28515625" style="1802" customWidth="1"/>
    <col min="6404" max="6404" width="3.5703125" style="1802" bestFit="1" customWidth="1"/>
    <col min="6405" max="6405" width="3.5703125" style="1802" customWidth="1"/>
    <col min="6406" max="6407" width="2.85546875" style="1802" customWidth="1"/>
    <col min="6408" max="6412" width="2.85546875" style="1802" bestFit="1" customWidth="1"/>
    <col min="6413" max="6430" width="3" style="1802" bestFit="1" customWidth="1"/>
    <col min="6431" max="6431" width="3.42578125" style="1802" customWidth="1"/>
    <col min="6432" max="6433" width="3" style="1802" bestFit="1" customWidth="1"/>
    <col min="6434" max="6434" width="4" style="1802" customWidth="1"/>
    <col min="6435" max="6435" width="3" style="1802" bestFit="1" customWidth="1"/>
    <col min="6436" max="6436" width="3.42578125" style="1802" customWidth="1"/>
    <col min="6437" max="6455" width="3" style="1802" bestFit="1" customWidth="1"/>
    <col min="6456" max="6652" width="9.140625" style="1802"/>
    <col min="6653" max="6653" width="3.42578125" style="1802" bestFit="1" customWidth="1"/>
    <col min="6654" max="6654" width="9.42578125" style="1802" customWidth="1"/>
    <col min="6655" max="6655" width="8.28515625" style="1802" customWidth="1"/>
    <col min="6656" max="6656" width="34.85546875" style="1802" customWidth="1"/>
    <col min="6657" max="6657" width="8.140625" style="1802" bestFit="1" customWidth="1"/>
    <col min="6658" max="6658" width="10.42578125" style="1802" bestFit="1" customWidth="1"/>
    <col min="6659" max="6659" width="5.28515625" style="1802" customWidth="1"/>
    <col min="6660" max="6660" width="3.5703125" style="1802" bestFit="1" customWidth="1"/>
    <col min="6661" max="6661" width="3.5703125" style="1802" customWidth="1"/>
    <col min="6662" max="6663" width="2.85546875" style="1802" customWidth="1"/>
    <col min="6664" max="6668" width="2.85546875" style="1802" bestFit="1" customWidth="1"/>
    <col min="6669" max="6686" width="3" style="1802" bestFit="1" customWidth="1"/>
    <col min="6687" max="6687" width="3.42578125" style="1802" customWidth="1"/>
    <col min="6688" max="6689" width="3" style="1802" bestFit="1" customWidth="1"/>
    <col min="6690" max="6690" width="4" style="1802" customWidth="1"/>
    <col min="6691" max="6691" width="3" style="1802" bestFit="1" customWidth="1"/>
    <col min="6692" max="6692" width="3.42578125" style="1802" customWidth="1"/>
    <col min="6693" max="6711" width="3" style="1802" bestFit="1" customWidth="1"/>
    <col min="6712" max="6908" width="9.140625" style="1802"/>
    <col min="6909" max="6909" width="3.42578125" style="1802" bestFit="1" customWidth="1"/>
    <col min="6910" max="6910" width="9.42578125" style="1802" customWidth="1"/>
    <col min="6911" max="6911" width="8.28515625" style="1802" customWidth="1"/>
    <col min="6912" max="6912" width="34.85546875" style="1802" customWidth="1"/>
    <col min="6913" max="6913" width="8.140625" style="1802" bestFit="1" customWidth="1"/>
    <col min="6914" max="6914" width="10.42578125" style="1802" bestFit="1" customWidth="1"/>
    <col min="6915" max="6915" width="5.28515625" style="1802" customWidth="1"/>
    <col min="6916" max="6916" width="3.5703125" style="1802" bestFit="1" customWidth="1"/>
    <col min="6917" max="6917" width="3.5703125" style="1802" customWidth="1"/>
    <col min="6918" max="6919" width="2.85546875" style="1802" customWidth="1"/>
    <col min="6920" max="6924" width="2.85546875" style="1802" bestFit="1" customWidth="1"/>
    <col min="6925" max="6942" width="3" style="1802" bestFit="1" customWidth="1"/>
    <col min="6943" max="6943" width="3.42578125" style="1802" customWidth="1"/>
    <col min="6944" max="6945" width="3" style="1802" bestFit="1" customWidth="1"/>
    <col min="6946" max="6946" width="4" style="1802" customWidth="1"/>
    <col min="6947" max="6947" width="3" style="1802" bestFit="1" customWidth="1"/>
    <col min="6948" max="6948" width="3.42578125" style="1802" customWidth="1"/>
    <col min="6949" max="6967" width="3" style="1802" bestFit="1" customWidth="1"/>
    <col min="6968" max="7164" width="9.140625" style="1802"/>
    <col min="7165" max="7165" width="3.42578125" style="1802" bestFit="1" customWidth="1"/>
    <col min="7166" max="7166" width="9.42578125" style="1802" customWidth="1"/>
    <col min="7167" max="7167" width="8.28515625" style="1802" customWidth="1"/>
    <col min="7168" max="7168" width="34.85546875" style="1802" customWidth="1"/>
    <col min="7169" max="7169" width="8.140625" style="1802" bestFit="1" customWidth="1"/>
    <col min="7170" max="7170" width="10.42578125" style="1802" bestFit="1" customWidth="1"/>
    <col min="7171" max="7171" width="5.28515625" style="1802" customWidth="1"/>
    <col min="7172" max="7172" width="3.5703125" style="1802" bestFit="1" customWidth="1"/>
    <col min="7173" max="7173" width="3.5703125" style="1802" customWidth="1"/>
    <col min="7174" max="7175" width="2.85546875" style="1802" customWidth="1"/>
    <col min="7176" max="7180" width="2.85546875" style="1802" bestFit="1" customWidth="1"/>
    <col min="7181" max="7198" width="3" style="1802" bestFit="1" customWidth="1"/>
    <col min="7199" max="7199" width="3.42578125" style="1802" customWidth="1"/>
    <col min="7200" max="7201" width="3" style="1802" bestFit="1" customWidth="1"/>
    <col min="7202" max="7202" width="4" style="1802" customWidth="1"/>
    <col min="7203" max="7203" width="3" style="1802" bestFit="1" customWidth="1"/>
    <col min="7204" max="7204" width="3.42578125" style="1802" customWidth="1"/>
    <col min="7205" max="7223" width="3" style="1802" bestFit="1" customWidth="1"/>
    <col min="7224" max="7420" width="9.140625" style="1802"/>
    <col min="7421" max="7421" width="3.42578125" style="1802" bestFit="1" customWidth="1"/>
    <col min="7422" max="7422" width="9.42578125" style="1802" customWidth="1"/>
    <col min="7423" max="7423" width="8.28515625" style="1802" customWidth="1"/>
    <col min="7424" max="7424" width="34.85546875" style="1802" customWidth="1"/>
    <col min="7425" max="7425" width="8.140625" style="1802" bestFit="1" customWidth="1"/>
    <col min="7426" max="7426" width="10.42578125" style="1802" bestFit="1" customWidth="1"/>
    <col min="7427" max="7427" width="5.28515625" style="1802" customWidth="1"/>
    <col min="7428" max="7428" width="3.5703125" style="1802" bestFit="1" customWidth="1"/>
    <col min="7429" max="7429" width="3.5703125" style="1802" customWidth="1"/>
    <col min="7430" max="7431" width="2.85546875" style="1802" customWidth="1"/>
    <col min="7432" max="7436" width="2.85546875" style="1802" bestFit="1" customWidth="1"/>
    <col min="7437" max="7454" width="3" style="1802" bestFit="1" customWidth="1"/>
    <col min="7455" max="7455" width="3.42578125" style="1802" customWidth="1"/>
    <col min="7456" max="7457" width="3" style="1802" bestFit="1" customWidth="1"/>
    <col min="7458" max="7458" width="4" style="1802" customWidth="1"/>
    <col min="7459" max="7459" width="3" style="1802" bestFit="1" customWidth="1"/>
    <col min="7460" max="7460" width="3.42578125" style="1802" customWidth="1"/>
    <col min="7461" max="7479" width="3" style="1802" bestFit="1" customWidth="1"/>
    <col min="7480" max="7676" width="9.140625" style="1802"/>
    <col min="7677" max="7677" width="3.42578125" style="1802" bestFit="1" customWidth="1"/>
    <col min="7678" max="7678" width="9.42578125" style="1802" customWidth="1"/>
    <col min="7679" max="7679" width="8.28515625" style="1802" customWidth="1"/>
    <col min="7680" max="7680" width="34.85546875" style="1802" customWidth="1"/>
    <col min="7681" max="7681" width="8.140625" style="1802" bestFit="1" customWidth="1"/>
    <col min="7682" max="7682" width="10.42578125" style="1802" bestFit="1" customWidth="1"/>
    <col min="7683" max="7683" width="5.28515625" style="1802" customWidth="1"/>
    <col min="7684" max="7684" width="3.5703125" style="1802" bestFit="1" customWidth="1"/>
    <col min="7685" max="7685" width="3.5703125" style="1802" customWidth="1"/>
    <col min="7686" max="7687" width="2.85546875" style="1802" customWidth="1"/>
    <col min="7688" max="7692" width="2.85546875" style="1802" bestFit="1" customWidth="1"/>
    <col min="7693" max="7710" width="3" style="1802" bestFit="1" customWidth="1"/>
    <col min="7711" max="7711" width="3.42578125" style="1802" customWidth="1"/>
    <col min="7712" max="7713" width="3" style="1802" bestFit="1" customWidth="1"/>
    <col min="7714" max="7714" width="4" style="1802" customWidth="1"/>
    <col min="7715" max="7715" width="3" style="1802" bestFit="1" customWidth="1"/>
    <col min="7716" max="7716" width="3.42578125" style="1802" customWidth="1"/>
    <col min="7717" max="7735" width="3" style="1802" bestFit="1" customWidth="1"/>
    <col min="7736" max="7932" width="9.140625" style="1802"/>
    <col min="7933" max="7933" width="3.42578125" style="1802" bestFit="1" customWidth="1"/>
    <col min="7934" max="7934" width="9.42578125" style="1802" customWidth="1"/>
    <col min="7935" max="7935" width="8.28515625" style="1802" customWidth="1"/>
    <col min="7936" max="7936" width="34.85546875" style="1802" customWidth="1"/>
    <col min="7937" max="7937" width="8.140625" style="1802" bestFit="1" customWidth="1"/>
    <col min="7938" max="7938" width="10.42578125" style="1802" bestFit="1" customWidth="1"/>
    <col min="7939" max="7939" width="5.28515625" style="1802" customWidth="1"/>
    <col min="7940" max="7940" width="3.5703125" style="1802" bestFit="1" customWidth="1"/>
    <col min="7941" max="7941" width="3.5703125" style="1802" customWidth="1"/>
    <col min="7942" max="7943" width="2.85546875" style="1802" customWidth="1"/>
    <col min="7944" max="7948" width="2.85546875" style="1802" bestFit="1" customWidth="1"/>
    <col min="7949" max="7966" width="3" style="1802" bestFit="1" customWidth="1"/>
    <col min="7967" max="7967" width="3.42578125" style="1802" customWidth="1"/>
    <col min="7968" max="7969" width="3" style="1802" bestFit="1" customWidth="1"/>
    <col min="7970" max="7970" width="4" style="1802" customWidth="1"/>
    <col min="7971" max="7971" width="3" style="1802" bestFit="1" customWidth="1"/>
    <col min="7972" max="7972" width="3.42578125" style="1802" customWidth="1"/>
    <col min="7973" max="7991" width="3" style="1802" bestFit="1" customWidth="1"/>
    <col min="7992" max="8188" width="9.140625" style="1802"/>
    <col min="8189" max="8189" width="3.42578125" style="1802" bestFit="1" customWidth="1"/>
    <col min="8190" max="8190" width="9.42578125" style="1802" customWidth="1"/>
    <col min="8191" max="8191" width="8.28515625" style="1802" customWidth="1"/>
    <col min="8192" max="8192" width="34.85546875" style="1802" customWidth="1"/>
    <col min="8193" max="8193" width="8.140625" style="1802" bestFit="1" customWidth="1"/>
    <col min="8194" max="8194" width="10.42578125" style="1802" bestFit="1" customWidth="1"/>
    <col min="8195" max="8195" width="5.28515625" style="1802" customWidth="1"/>
    <col min="8196" max="8196" width="3.5703125" style="1802" bestFit="1" customWidth="1"/>
    <col min="8197" max="8197" width="3.5703125" style="1802" customWidth="1"/>
    <col min="8198" max="8199" width="2.85546875" style="1802" customWidth="1"/>
    <col min="8200" max="8204" width="2.85546875" style="1802" bestFit="1" customWidth="1"/>
    <col min="8205" max="8222" width="3" style="1802" bestFit="1" customWidth="1"/>
    <col min="8223" max="8223" width="3.42578125" style="1802" customWidth="1"/>
    <col min="8224" max="8225" width="3" style="1802" bestFit="1" customWidth="1"/>
    <col min="8226" max="8226" width="4" style="1802" customWidth="1"/>
    <col min="8227" max="8227" width="3" style="1802" bestFit="1" customWidth="1"/>
    <col min="8228" max="8228" width="3.42578125" style="1802" customWidth="1"/>
    <col min="8229" max="8247" width="3" style="1802" bestFit="1" customWidth="1"/>
    <col min="8248" max="8444" width="9.140625" style="1802"/>
    <col min="8445" max="8445" width="3.42578125" style="1802" bestFit="1" customWidth="1"/>
    <col min="8446" max="8446" width="9.42578125" style="1802" customWidth="1"/>
    <col min="8447" max="8447" width="8.28515625" style="1802" customWidth="1"/>
    <col min="8448" max="8448" width="34.85546875" style="1802" customWidth="1"/>
    <col min="8449" max="8449" width="8.140625" style="1802" bestFit="1" customWidth="1"/>
    <col min="8450" max="8450" width="10.42578125" style="1802" bestFit="1" customWidth="1"/>
    <col min="8451" max="8451" width="5.28515625" style="1802" customWidth="1"/>
    <col min="8452" max="8452" width="3.5703125" style="1802" bestFit="1" customWidth="1"/>
    <col min="8453" max="8453" width="3.5703125" style="1802" customWidth="1"/>
    <col min="8454" max="8455" width="2.85546875" style="1802" customWidth="1"/>
    <col min="8456" max="8460" width="2.85546875" style="1802" bestFit="1" customWidth="1"/>
    <col min="8461" max="8478" width="3" style="1802" bestFit="1" customWidth="1"/>
    <col min="8479" max="8479" width="3.42578125" style="1802" customWidth="1"/>
    <col min="8480" max="8481" width="3" style="1802" bestFit="1" customWidth="1"/>
    <col min="8482" max="8482" width="4" style="1802" customWidth="1"/>
    <col min="8483" max="8483" width="3" style="1802" bestFit="1" customWidth="1"/>
    <col min="8484" max="8484" width="3.42578125" style="1802" customWidth="1"/>
    <col min="8485" max="8503" width="3" style="1802" bestFit="1" customWidth="1"/>
    <col min="8504" max="8700" width="9.140625" style="1802"/>
    <col min="8701" max="8701" width="3.42578125" style="1802" bestFit="1" customWidth="1"/>
    <col min="8702" max="8702" width="9.42578125" style="1802" customWidth="1"/>
    <col min="8703" max="8703" width="8.28515625" style="1802" customWidth="1"/>
    <col min="8704" max="8704" width="34.85546875" style="1802" customWidth="1"/>
    <col min="8705" max="8705" width="8.140625" style="1802" bestFit="1" customWidth="1"/>
    <col min="8706" max="8706" width="10.42578125" style="1802" bestFit="1" customWidth="1"/>
    <col min="8707" max="8707" width="5.28515625" style="1802" customWidth="1"/>
    <col min="8708" max="8708" width="3.5703125" style="1802" bestFit="1" customWidth="1"/>
    <col min="8709" max="8709" width="3.5703125" style="1802" customWidth="1"/>
    <col min="8710" max="8711" width="2.85546875" style="1802" customWidth="1"/>
    <col min="8712" max="8716" width="2.85546875" style="1802" bestFit="1" customWidth="1"/>
    <col min="8717" max="8734" width="3" style="1802" bestFit="1" customWidth="1"/>
    <col min="8735" max="8735" width="3.42578125" style="1802" customWidth="1"/>
    <col min="8736" max="8737" width="3" style="1802" bestFit="1" customWidth="1"/>
    <col min="8738" max="8738" width="4" style="1802" customWidth="1"/>
    <col min="8739" max="8739" width="3" style="1802" bestFit="1" customWidth="1"/>
    <col min="8740" max="8740" width="3.42578125" style="1802" customWidth="1"/>
    <col min="8741" max="8759" width="3" style="1802" bestFit="1" customWidth="1"/>
    <col min="8760" max="8956" width="9.140625" style="1802"/>
    <col min="8957" max="8957" width="3.42578125" style="1802" bestFit="1" customWidth="1"/>
    <col min="8958" max="8958" width="9.42578125" style="1802" customWidth="1"/>
    <col min="8959" max="8959" width="8.28515625" style="1802" customWidth="1"/>
    <col min="8960" max="8960" width="34.85546875" style="1802" customWidth="1"/>
    <col min="8961" max="8961" width="8.140625" style="1802" bestFit="1" customWidth="1"/>
    <col min="8962" max="8962" width="10.42578125" style="1802" bestFit="1" customWidth="1"/>
    <col min="8963" max="8963" width="5.28515625" style="1802" customWidth="1"/>
    <col min="8964" max="8964" width="3.5703125" style="1802" bestFit="1" customWidth="1"/>
    <col min="8965" max="8965" width="3.5703125" style="1802" customWidth="1"/>
    <col min="8966" max="8967" width="2.85546875" style="1802" customWidth="1"/>
    <col min="8968" max="8972" width="2.85546875" style="1802" bestFit="1" customWidth="1"/>
    <col min="8973" max="8990" width="3" style="1802" bestFit="1" customWidth="1"/>
    <col min="8991" max="8991" width="3.42578125" style="1802" customWidth="1"/>
    <col min="8992" max="8993" width="3" style="1802" bestFit="1" customWidth="1"/>
    <col min="8994" max="8994" width="4" style="1802" customWidth="1"/>
    <col min="8995" max="8995" width="3" style="1802" bestFit="1" customWidth="1"/>
    <col min="8996" max="8996" width="3.42578125" style="1802" customWidth="1"/>
    <col min="8997" max="9015" width="3" style="1802" bestFit="1" customWidth="1"/>
    <col min="9016" max="9212" width="9.140625" style="1802"/>
    <col min="9213" max="9213" width="3.42578125" style="1802" bestFit="1" customWidth="1"/>
    <col min="9214" max="9214" width="9.42578125" style="1802" customWidth="1"/>
    <col min="9215" max="9215" width="8.28515625" style="1802" customWidth="1"/>
    <col min="9216" max="9216" width="34.85546875" style="1802" customWidth="1"/>
    <col min="9217" max="9217" width="8.140625" style="1802" bestFit="1" customWidth="1"/>
    <col min="9218" max="9218" width="10.42578125" style="1802" bestFit="1" customWidth="1"/>
    <col min="9219" max="9219" width="5.28515625" style="1802" customWidth="1"/>
    <col min="9220" max="9220" width="3.5703125" style="1802" bestFit="1" customWidth="1"/>
    <col min="9221" max="9221" width="3.5703125" style="1802" customWidth="1"/>
    <col min="9222" max="9223" width="2.85546875" style="1802" customWidth="1"/>
    <col min="9224" max="9228" width="2.85546875" style="1802" bestFit="1" customWidth="1"/>
    <col min="9229" max="9246" width="3" style="1802" bestFit="1" customWidth="1"/>
    <col min="9247" max="9247" width="3.42578125" style="1802" customWidth="1"/>
    <col min="9248" max="9249" width="3" style="1802" bestFit="1" customWidth="1"/>
    <col min="9250" max="9250" width="4" style="1802" customWidth="1"/>
    <col min="9251" max="9251" width="3" style="1802" bestFit="1" customWidth="1"/>
    <col min="9252" max="9252" width="3.42578125" style="1802" customWidth="1"/>
    <col min="9253" max="9271" width="3" style="1802" bestFit="1" customWidth="1"/>
    <col min="9272" max="9468" width="9.140625" style="1802"/>
    <col min="9469" max="9469" width="3.42578125" style="1802" bestFit="1" customWidth="1"/>
    <col min="9470" max="9470" width="9.42578125" style="1802" customWidth="1"/>
    <col min="9471" max="9471" width="8.28515625" style="1802" customWidth="1"/>
    <col min="9472" max="9472" width="34.85546875" style="1802" customWidth="1"/>
    <col min="9473" max="9473" width="8.140625" style="1802" bestFit="1" customWidth="1"/>
    <col min="9474" max="9474" width="10.42578125" style="1802" bestFit="1" customWidth="1"/>
    <col min="9475" max="9475" width="5.28515625" style="1802" customWidth="1"/>
    <col min="9476" max="9476" width="3.5703125" style="1802" bestFit="1" customWidth="1"/>
    <col min="9477" max="9477" width="3.5703125" style="1802" customWidth="1"/>
    <col min="9478" max="9479" width="2.85546875" style="1802" customWidth="1"/>
    <col min="9480" max="9484" width="2.85546875" style="1802" bestFit="1" customWidth="1"/>
    <col min="9485" max="9502" width="3" style="1802" bestFit="1" customWidth="1"/>
    <col min="9503" max="9503" width="3.42578125" style="1802" customWidth="1"/>
    <col min="9504" max="9505" width="3" style="1802" bestFit="1" customWidth="1"/>
    <col min="9506" max="9506" width="4" style="1802" customWidth="1"/>
    <col min="9507" max="9507" width="3" style="1802" bestFit="1" customWidth="1"/>
    <col min="9508" max="9508" width="3.42578125" style="1802" customWidth="1"/>
    <col min="9509" max="9527" width="3" style="1802" bestFit="1" customWidth="1"/>
    <col min="9528" max="9724" width="9.140625" style="1802"/>
    <col min="9725" max="9725" width="3.42578125" style="1802" bestFit="1" customWidth="1"/>
    <col min="9726" max="9726" width="9.42578125" style="1802" customWidth="1"/>
    <col min="9727" max="9727" width="8.28515625" style="1802" customWidth="1"/>
    <col min="9728" max="9728" width="34.85546875" style="1802" customWidth="1"/>
    <col min="9729" max="9729" width="8.140625" style="1802" bestFit="1" customWidth="1"/>
    <col min="9730" max="9730" width="10.42578125" style="1802" bestFit="1" customWidth="1"/>
    <col min="9731" max="9731" width="5.28515625" style="1802" customWidth="1"/>
    <col min="9732" max="9732" width="3.5703125" style="1802" bestFit="1" customWidth="1"/>
    <col min="9733" max="9733" width="3.5703125" style="1802" customWidth="1"/>
    <col min="9734" max="9735" width="2.85546875" style="1802" customWidth="1"/>
    <col min="9736" max="9740" width="2.85546875" style="1802" bestFit="1" customWidth="1"/>
    <col min="9741" max="9758" width="3" style="1802" bestFit="1" customWidth="1"/>
    <col min="9759" max="9759" width="3.42578125" style="1802" customWidth="1"/>
    <col min="9760" max="9761" width="3" style="1802" bestFit="1" customWidth="1"/>
    <col min="9762" max="9762" width="4" style="1802" customWidth="1"/>
    <col min="9763" max="9763" width="3" style="1802" bestFit="1" customWidth="1"/>
    <col min="9764" max="9764" width="3.42578125" style="1802" customWidth="1"/>
    <col min="9765" max="9783" width="3" style="1802" bestFit="1" customWidth="1"/>
    <col min="9784" max="9980" width="9.140625" style="1802"/>
    <col min="9981" max="9981" width="3.42578125" style="1802" bestFit="1" customWidth="1"/>
    <col min="9982" max="9982" width="9.42578125" style="1802" customWidth="1"/>
    <col min="9983" max="9983" width="8.28515625" style="1802" customWidth="1"/>
    <col min="9984" max="9984" width="34.85546875" style="1802" customWidth="1"/>
    <col min="9985" max="9985" width="8.140625" style="1802" bestFit="1" customWidth="1"/>
    <col min="9986" max="9986" width="10.42578125" style="1802" bestFit="1" customWidth="1"/>
    <col min="9987" max="9987" width="5.28515625" style="1802" customWidth="1"/>
    <col min="9988" max="9988" width="3.5703125" style="1802" bestFit="1" customWidth="1"/>
    <col min="9989" max="9989" width="3.5703125" style="1802" customWidth="1"/>
    <col min="9990" max="9991" width="2.85546875" style="1802" customWidth="1"/>
    <col min="9992" max="9996" width="2.85546875" style="1802" bestFit="1" customWidth="1"/>
    <col min="9997" max="10014" width="3" style="1802" bestFit="1" customWidth="1"/>
    <col min="10015" max="10015" width="3.42578125" style="1802" customWidth="1"/>
    <col min="10016" max="10017" width="3" style="1802" bestFit="1" customWidth="1"/>
    <col min="10018" max="10018" width="4" style="1802" customWidth="1"/>
    <col min="10019" max="10019" width="3" style="1802" bestFit="1" customWidth="1"/>
    <col min="10020" max="10020" width="3.42578125" style="1802" customWidth="1"/>
    <col min="10021" max="10039" width="3" style="1802" bestFit="1" customWidth="1"/>
    <col min="10040" max="10236" width="9.140625" style="1802"/>
    <col min="10237" max="10237" width="3.42578125" style="1802" bestFit="1" customWidth="1"/>
    <col min="10238" max="10238" width="9.42578125" style="1802" customWidth="1"/>
    <col min="10239" max="10239" width="8.28515625" style="1802" customWidth="1"/>
    <col min="10240" max="10240" width="34.85546875" style="1802" customWidth="1"/>
    <col min="10241" max="10241" width="8.140625" style="1802" bestFit="1" customWidth="1"/>
    <col min="10242" max="10242" width="10.42578125" style="1802" bestFit="1" customWidth="1"/>
    <col min="10243" max="10243" width="5.28515625" style="1802" customWidth="1"/>
    <col min="10244" max="10244" width="3.5703125" style="1802" bestFit="1" customWidth="1"/>
    <col min="10245" max="10245" width="3.5703125" style="1802" customWidth="1"/>
    <col min="10246" max="10247" width="2.85546875" style="1802" customWidth="1"/>
    <col min="10248" max="10252" width="2.85546875" style="1802" bestFit="1" customWidth="1"/>
    <col min="10253" max="10270" width="3" style="1802" bestFit="1" customWidth="1"/>
    <col min="10271" max="10271" width="3.42578125" style="1802" customWidth="1"/>
    <col min="10272" max="10273" width="3" style="1802" bestFit="1" customWidth="1"/>
    <col min="10274" max="10274" width="4" style="1802" customWidth="1"/>
    <col min="10275" max="10275" width="3" style="1802" bestFit="1" customWidth="1"/>
    <col min="10276" max="10276" width="3.42578125" style="1802" customWidth="1"/>
    <col min="10277" max="10295" width="3" style="1802" bestFit="1" customWidth="1"/>
    <col min="10296" max="10492" width="9.140625" style="1802"/>
    <col min="10493" max="10493" width="3.42578125" style="1802" bestFit="1" customWidth="1"/>
    <col min="10494" max="10494" width="9.42578125" style="1802" customWidth="1"/>
    <col min="10495" max="10495" width="8.28515625" style="1802" customWidth="1"/>
    <col min="10496" max="10496" width="34.85546875" style="1802" customWidth="1"/>
    <col min="10497" max="10497" width="8.140625" style="1802" bestFit="1" customWidth="1"/>
    <col min="10498" max="10498" width="10.42578125" style="1802" bestFit="1" customWidth="1"/>
    <col min="10499" max="10499" width="5.28515625" style="1802" customWidth="1"/>
    <col min="10500" max="10500" width="3.5703125" style="1802" bestFit="1" customWidth="1"/>
    <col min="10501" max="10501" width="3.5703125" style="1802" customWidth="1"/>
    <col min="10502" max="10503" width="2.85546875" style="1802" customWidth="1"/>
    <col min="10504" max="10508" width="2.85546875" style="1802" bestFit="1" customWidth="1"/>
    <col min="10509" max="10526" width="3" style="1802" bestFit="1" customWidth="1"/>
    <col min="10527" max="10527" width="3.42578125" style="1802" customWidth="1"/>
    <col min="10528" max="10529" width="3" style="1802" bestFit="1" customWidth="1"/>
    <col min="10530" max="10530" width="4" style="1802" customWidth="1"/>
    <col min="10531" max="10531" width="3" style="1802" bestFit="1" customWidth="1"/>
    <col min="10532" max="10532" width="3.42578125" style="1802" customWidth="1"/>
    <col min="10533" max="10551" width="3" style="1802" bestFit="1" customWidth="1"/>
    <col min="10552" max="10748" width="9.140625" style="1802"/>
    <col min="10749" max="10749" width="3.42578125" style="1802" bestFit="1" customWidth="1"/>
    <col min="10750" max="10750" width="9.42578125" style="1802" customWidth="1"/>
    <col min="10751" max="10751" width="8.28515625" style="1802" customWidth="1"/>
    <col min="10752" max="10752" width="34.85546875" style="1802" customWidth="1"/>
    <col min="10753" max="10753" width="8.140625" style="1802" bestFit="1" customWidth="1"/>
    <col min="10754" max="10754" width="10.42578125" style="1802" bestFit="1" customWidth="1"/>
    <col min="10755" max="10755" width="5.28515625" style="1802" customWidth="1"/>
    <col min="10756" max="10756" width="3.5703125" style="1802" bestFit="1" customWidth="1"/>
    <col min="10757" max="10757" width="3.5703125" style="1802" customWidth="1"/>
    <col min="10758" max="10759" width="2.85546875" style="1802" customWidth="1"/>
    <col min="10760" max="10764" width="2.85546875" style="1802" bestFit="1" customWidth="1"/>
    <col min="10765" max="10782" width="3" style="1802" bestFit="1" customWidth="1"/>
    <col min="10783" max="10783" width="3.42578125" style="1802" customWidth="1"/>
    <col min="10784" max="10785" width="3" style="1802" bestFit="1" customWidth="1"/>
    <col min="10786" max="10786" width="4" style="1802" customWidth="1"/>
    <col min="10787" max="10787" width="3" style="1802" bestFit="1" customWidth="1"/>
    <col min="10788" max="10788" width="3.42578125" style="1802" customWidth="1"/>
    <col min="10789" max="10807" width="3" style="1802" bestFit="1" customWidth="1"/>
    <col min="10808" max="11004" width="9.140625" style="1802"/>
    <col min="11005" max="11005" width="3.42578125" style="1802" bestFit="1" customWidth="1"/>
    <col min="11006" max="11006" width="9.42578125" style="1802" customWidth="1"/>
    <col min="11007" max="11007" width="8.28515625" style="1802" customWidth="1"/>
    <col min="11008" max="11008" width="34.85546875" style="1802" customWidth="1"/>
    <col min="11009" max="11009" width="8.140625" style="1802" bestFit="1" customWidth="1"/>
    <col min="11010" max="11010" width="10.42578125" style="1802" bestFit="1" customWidth="1"/>
    <col min="11011" max="11011" width="5.28515625" style="1802" customWidth="1"/>
    <col min="11012" max="11012" width="3.5703125" style="1802" bestFit="1" customWidth="1"/>
    <col min="11013" max="11013" width="3.5703125" style="1802" customWidth="1"/>
    <col min="11014" max="11015" width="2.85546875" style="1802" customWidth="1"/>
    <col min="11016" max="11020" width="2.85546875" style="1802" bestFit="1" customWidth="1"/>
    <col min="11021" max="11038" width="3" style="1802" bestFit="1" customWidth="1"/>
    <col min="11039" max="11039" width="3.42578125" style="1802" customWidth="1"/>
    <col min="11040" max="11041" width="3" style="1802" bestFit="1" customWidth="1"/>
    <col min="11042" max="11042" width="4" style="1802" customWidth="1"/>
    <col min="11043" max="11043" width="3" style="1802" bestFit="1" customWidth="1"/>
    <col min="11044" max="11044" width="3.42578125" style="1802" customWidth="1"/>
    <col min="11045" max="11063" width="3" style="1802" bestFit="1" customWidth="1"/>
    <col min="11064" max="11260" width="9.140625" style="1802"/>
    <col min="11261" max="11261" width="3.42578125" style="1802" bestFit="1" customWidth="1"/>
    <col min="11262" max="11262" width="9.42578125" style="1802" customWidth="1"/>
    <col min="11263" max="11263" width="8.28515625" style="1802" customWidth="1"/>
    <col min="11264" max="11264" width="34.85546875" style="1802" customWidth="1"/>
    <col min="11265" max="11265" width="8.140625" style="1802" bestFit="1" customWidth="1"/>
    <col min="11266" max="11266" width="10.42578125" style="1802" bestFit="1" customWidth="1"/>
    <col min="11267" max="11267" width="5.28515625" style="1802" customWidth="1"/>
    <col min="11268" max="11268" width="3.5703125" style="1802" bestFit="1" customWidth="1"/>
    <col min="11269" max="11269" width="3.5703125" style="1802" customWidth="1"/>
    <col min="11270" max="11271" width="2.85546875" style="1802" customWidth="1"/>
    <col min="11272" max="11276" width="2.85546875" style="1802" bestFit="1" customWidth="1"/>
    <col min="11277" max="11294" width="3" style="1802" bestFit="1" customWidth="1"/>
    <col min="11295" max="11295" width="3.42578125" style="1802" customWidth="1"/>
    <col min="11296" max="11297" width="3" style="1802" bestFit="1" customWidth="1"/>
    <col min="11298" max="11298" width="4" style="1802" customWidth="1"/>
    <col min="11299" max="11299" width="3" style="1802" bestFit="1" customWidth="1"/>
    <col min="11300" max="11300" width="3.42578125" style="1802" customWidth="1"/>
    <col min="11301" max="11319" width="3" style="1802" bestFit="1" customWidth="1"/>
    <col min="11320" max="11516" width="9.140625" style="1802"/>
    <col min="11517" max="11517" width="3.42578125" style="1802" bestFit="1" customWidth="1"/>
    <col min="11518" max="11518" width="9.42578125" style="1802" customWidth="1"/>
    <col min="11519" max="11519" width="8.28515625" style="1802" customWidth="1"/>
    <col min="11520" max="11520" width="34.85546875" style="1802" customWidth="1"/>
    <col min="11521" max="11521" width="8.140625" style="1802" bestFit="1" customWidth="1"/>
    <col min="11522" max="11522" width="10.42578125" style="1802" bestFit="1" customWidth="1"/>
    <col min="11523" max="11523" width="5.28515625" style="1802" customWidth="1"/>
    <col min="11524" max="11524" width="3.5703125" style="1802" bestFit="1" customWidth="1"/>
    <col min="11525" max="11525" width="3.5703125" style="1802" customWidth="1"/>
    <col min="11526" max="11527" width="2.85546875" style="1802" customWidth="1"/>
    <col min="11528" max="11532" width="2.85546875" style="1802" bestFit="1" customWidth="1"/>
    <col min="11533" max="11550" width="3" style="1802" bestFit="1" customWidth="1"/>
    <col min="11551" max="11551" width="3.42578125" style="1802" customWidth="1"/>
    <col min="11552" max="11553" width="3" style="1802" bestFit="1" customWidth="1"/>
    <col min="11554" max="11554" width="4" style="1802" customWidth="1"/>
    <col min="11555" max="11555" width="3" style="1802" bestFit="1" customWidth="1"/>
    <col min="11556" max="11556" width="3.42578125" style="1802" customWidth="1"/>
    <col min="11557" max="11575" width="3" style="1802" bestFit="1" customWidth="1"/>
    <col min="11576" max="11772" width="9.140625" style="1802"/>
    <col min="11773" max="11773" width="3.42578125" style="1802" bestFit="1" customWidth="1"/>
    <col min="11774" max="11774" width="9.42578125" style="1802" customWidth="1"/>
    <col min="11775" max="11775" width="8.28515625" style="1802" customWidth="1"/>
    <col min="11776" max="11776" width="34.85546875" style="1802" customWidth="1"/>
    <col min="11777" max="11777" width="8.140625" style="1802" bestFit="1" customWidth="1"/>
    <col min="11778" max="11778" width="10.42578125" style="1802" bestFit="1" customWidth="1"/>
    <col min="11779" max="11779" width="5.28515625" style="1802" customWidth="1"/>
    <col min="11780" max="11780" width="3.5703125" style="1802" bestFit="1" customWidth="1"/>
    <col min="11781" max="11781" width="3.5703125" style="1802" customWidth="1"/>
    <col min="11782" max="11783" width="2.85546875" style="1802" customWidth="1"/>
    <col min="11784" max="11788" width="2.85546875" style="1802" bestFit="1" customWidth="1"/>
    <col min="11789" max="11806" width="3" style="1802" bestFit="1" customWidth="1"/>
    <col min="11807" max="11807" width="3.42578125" style="1802" customWidth="1"/>
    <col min="11808" max="11809" width="3" style="1802" bestFit="1" customWidth="1"/>
    <col min="11810" max="11810" width="4" style="1802" customWidth="1"/>
    <col min="11811" max="11811" width="3" style="1802" bestFit="1" customWidth="1"/>
    <col min="11812" max="11812" width="3.42578125" style="1802" customWidth="1"/>
    <col min="11813" max="11831" width="3" style="1802" bestFit="1" customWidth="1"/>
    <col min="11832" max="12028" width="9.140625" style="1802"/>
    <col min="12029" max="12029" width="3.42578125" style="1802" bestFit="1" customWidth="1"/>
    <col min="12030" max="12030" width="9.42578125" style="1802" customWidth="1"/>
    <col min="12031" max="12031" width="8.28515625" style="1802" customWidth="1"/>
    <col min="12032" max="12032" width="34.85546875" style="1802" customWidth="1"/>
    <col min="12033" max="12033" width="8.140625" style="1802" bestFit="1" customWidth="1"/>
    <col min="12034" max="12034" width="10.42578125" style="1802" bestFit="1" customWidth="1"/>
    <col min="12035" max="12035" width="5.28515625" style="1802" customWidth="1"/>
    <col min="12036" max="12036" width="3.5703125" style="1802" bestFit="1" customWidth="1"/>
    <col min="12037" max="12037" width="3.5703125" style="1802" customWidth="1"/>
    <col min="12038" max="12039" width="2.85546875" style="1802" customWidth="1"/>
    <col min="12040" max="12044" width="2.85546875" style="1802" bestFit="1" customWidth="1"/>
    <col min="12045" max="12062" width="3" style="1802" bestFit="1" customWidth="1"/>
    <col min="12063" max="12063" width="3.42578125" style="1802" customWidth="1"/>
    <col min="12064" max="12065" width="3" style="1802" bestFit="1" customWidth="1"/>
    <col min="12066" max="12066" width="4" style="1802" customWidth="1"/>
    <col min="12067" max="12067" width="3" style="1802" bestFit="1" customWidth="1"/>
    <col min="12068" max="12068" width="3.42578125" style="1802" customWidth="1"/>
    <col min="12069" max="12087" width="3" style="1802" bestFit="1" customWidth="1"/>
    <col min="12088" max="12284" width="9.140625" style="1802"/>
    <col min="12285" max="12285" width="3.42578125" style="1802" bestFit="1" customWidth="1"/>
    <col min="12286" max="12286" width="9.42578125" style="1802" customWidth="1"/>
    <col min="12287" max="12287" width="8.28515625" style="1802" customWidth="1"/>
    <col min="12288" max="12288" width="34.85546875" style="1802" customWidth="1"/>
    <col min="12289" max="12289" width="8.140625" style="1802" bestFit="1" customWidth="1"/>
    <col min="12290" max="12290" width="10.42578125" style="1802" bestFit="1" customWidth="1"/>
    <col min="12291" max="12291" width="5.28515625" style="1802" customWidth="1"/>
    <col min="12292" max="12292" width="3.5703125" style="1802" bestFit="1" customWidth="1"/>
    <col min="12293" max="12293" width="3.5703125" style="1802" customWidth="1"/>
    <col min="12294" max="12295" width="2.85546875" style="1802" customWidth="1"/>
    <col min="12296" max="12300" width="2.85546875" style="1802" bestFit="1" customWidth="1"/>
    <col min="12301" max="12318" width="3" style="1802" bestFit="1" customWidth="1"/>
    <col min="12319" max="12319" width="3.42578125" style="1802" customWidth="1"/>
    <col min="12320" max="12321" width="3" style="1802" bestFit="1" customWidth="1"/>
    <col min="12322" max="12322" width="4" style="1802" customWidth="1"/>
    <col min="12323" max="12323" width="3" style="1802" bestFit="1" customWidth="1"/>
    <col min="12324" max="12324" width="3.42578125" style="1802" customWidth="1"/>
    <col min="12325" max="12343" width="3" style="1802" bestFit="1" customWidth="1"/>
    <col min="12344" max="12540" width="9.140625" style="1802"/>
    <col min="12541" max="12541" width="3.42578125" style="1802" bestFit="1" customWidth="1"/>
    <col min="12542" max="12542" width="9.42578125" style="1802" customWidth="1"/>
    <col min="12543" max="12543" width="8.28515625" style="1802" customWidth="1"/>
    <col min="12544" max="12544" width="34.85546875" style="1802" customWidth="1"/>
    <col min="12545" max="12545" width="8.140625" style="1802" bestFit="1" customWidth="1"/>
    <col min="12546" max="12546" width="10.42578125" style="1802" bestFit="1" customWidth="1"/>
    <col min="12547" max="12547" width="5.28515625" style="1802" customWidth="1"/>
    <col min="12548" max="12548" width="3.5703125" style="1802" bestFit="1" customWidth="1"/>
    <col min="12549" max="12549" width="3.5703125" style="1802" customWidth="1"/>
    <col min="12550" max="12551" width="2.85546875" style="1802" customWidth="1"/>
    <col min="12552" max="12556" width="2.85546875" style="1802" bestFit="1" customWidth="1"/>
    <col min="12557" max="12574" width="3" style="1802" bestFit="1" customWidth="1"/>
    <col min="12575" max="12575" width="3.42578125" style="1802" customWidth="1"/>
    <col min="12576" max="12577" width="3" style="1802" bestFit="1" customWidth="1"/>
    <col min="12578" max="12578" width="4" style="1802" customWidth="1"/>
    <col min="12579" max="12579" width="3" style="1802" bestFit="1" customWidth="1"/>
    <col min="12580" max="12580" width="3.42578125" style="1802" customWidth="1"/>
    <col min="12581" max="12599" width="3" style="1802" bestFit="1" customWidth="1"/>
    <col min="12600" max="12796" width="9.140625" style="1802"/>
    <col min="12797" max="12797" width="3.42578125" style="1802" bestFit="1" customWidth="1"/>
    <col min="12798" max="12798" width="9.42578125" style="1802" customWidth="1"/>
    <col min="12799" max="12799" width="8.28515625" style="1802" customWidth="1"/>
    <col min="12800" max="12800" width="34.85546875" style="1802" customWidth="1"/>
    <col min="12801" max="12801" width="8.140625" style="1802" bestFit="1" customWidth="1"/>
    <col min="12802" max="12802" width="10.42578125" style="1802" bestFit="1" customWidth="1"/>
    <col min="12803" max="12803" width="5.28515625" style="1802" customWidth="1"/>
    <col min="12804" max="12804" width="3.5703125" style="1802" bestFit="1" customWidth="1"/>
    <col min="12805" max="12805" width="3.5703125" style="1802" customWidth="1"/>
    <col min="12806" max="12807" width="2.85546875" style="1802" customWidth="1"/>
    <col min="12808" max="12812" width="2.85546875" style="1802" bestFit="1" customWidth="1"/>
    <col min="12813" max="12830" width="3" style="1802" bestFit="1" customWidth="1"/>
    <col min="12831" max="12831" width="3.42578125" style="1802" customWidth="1"/>
    <col min="12832" max="12833" width="3" style="1802" bestFit="1" customWidth="1"/>
    <col min="12834" max="12834" width="4" style="1802" customWidth="1"/>
    <col min="12835" max="12835" width="3" style="1802" bestFit="1" customWidth="1"/>
    <col min="12836" max="12836" width="3.42578125" style="1802" customWidth="1"/>
    <col min="12837" max="12855" width="3" style="1802" bestFit="1" customWidth="1"/>
    <col min="12856" max="13052" width="9.140625" style="1802"/>
    <col min="13053" max="13053" width="3.42578125" style="1802" bestFit="1" customWidth="1"/>
    <col min="13054" max="13054" width="9.42578125" style="1802" customWidth="1"/>
    <col min="13055" max="13055" width="8.28515625" style="1802" customWidth="1"/>
    <col min="13056" max="13056" width="34.85546875" style="1802" customWidth="1"/>
    <col min="13057" max="13057" width="8.140625" style="1802" bestFit="1" customWidth="1"/>
    <col min="13058" max="13058" width="10.42578125" style="1802" bestFit="1" customWidth="1"/>
    <col min="13059" max="13059" width="5.28515625" style="1802" customWidth="1"/>
    <col min="13060" max="13060" width="3.5703125" style="1802" bestFit="1" customWidth="1"/>
    <col min="13061" max="13061" width="3.5703125" style="1802" customWidth="1"/>
    <col min="13062" max="13063" width="2.85546875" style="1802" customWidth="1"/>
    <col min="13064" max="13068" width="2.85546875" style="1802" bestFit="1" customWidth="1"/>
    <col min="13069" max="13086" width="3" style="1802" bestFit="1" customWidth="1"/>
    <col min="13087" max="13087" width="3.42578125" style="1802" customWidth="1"/>
    <col min="13088" max="13089" width="3" style="1802" bestFit="1" customWidth="1"/>
    <col min="13090" max="13090" width="4" style="1802" customWidth="1"/>
    <col min="13091" max="13091" width="3" style="1802" bestFit="1" customWidth="1"/>
    <col min="13092" max="13092" width="3.42578125" style="1802" customWidth="1"/>
    <col min="13093" max="13111" width="3" style="1802" bestFit="1" customWidth="1"/>
    <col min="13112" max="13308" width="9.140625" style="1802"/>
    <col min="13309" max="13309" width="3.42578125" style="1802" bestFit="1" customWidth="1"/>
    <col min="13310" max="13310" width="9.42578125" style="1802" customWidth="1"/>
    <col min="13311" max="13311" width="8.28515625" style="1802" customWidth="1"/>
    <col min="13312" max="13312" width="34.85546875" style="1802" customWidth="1"/>
    <col min="13313" max="13313" width="8.140625" style="1802" bestFit="1" customWidth="1"/>
    <col min="13314" max="13314" width="10.42578125" style="1802" bestFit="1" customWidth="1"/>
    <col min="13315" max="13315" width="5.28515625" style="1802" customWidth="1"/>
    <col min="13316" max="13316" width="3.5703125" style="1802" bestFit="1" customWidth="1"/>
    <col min="13317" max="13317" width="3.5703125" style="1802" customWidth="1"/>
    <col min="13318" max="13319" width="2.85546875" style="1802" customWidth="1"/>
    <col min="13320" max="13324" width="2.85546875" style="1802" bestFit="1" customWidth="1"/>
    <col min="13325" max="13342" width="3" style="1802" bestFit="1" customWidth="1"/>
    <col min="13343" max="13343" width="3.42578125" style="1802" customWidth="1"/>
    <col min="13344" max="13345" width="3" style="1802" bestFit="1" customWidth="1"/>
    <col min="13346" max="13346" width="4" style="1802" customWidth="1"/>
    <col min="13347" max="13347" width="3" style="1802" bestFit="1" customWidth="1"/>
    <col min="13348" max="13348" width="3.42578125" style="1802" customWidth="1"/>
    <col min="13349" max="13367" width="3" style="1802" bestFit="1" customWidth="1"/>
    <col min="13368" max="13564" width="9.140625" style="1802"/>
    <col min="13565" max="13565" width="3.42578125" style="1802" bestFit="1" customWidth="1"/>
    <col min="13566" max="13566" width="9.42578125" style="1802" customWidth="1"/>
    <col min="13567" max="13567" width="8.28515625" style="1802" customWidth="1"/>
    <col min="13568" max="13568" width="34.85546875" style="1802" customWidth="1"/>
    <col min="13569" max="13569" width="8.140625" style="1802" bestFit="1" customWidth="1"/>
    <col min="13570" max="13570" width="10.42578125" style="1802" bestFit="1" customWidth="1"/>
    <col min="13571" max="13571" width="5.28515625" style="1802" customWidth="1"/>
    <col min="13572" max="13572" width="3.5703125" style="1802" bestFit="1" customWidth="1"/>
    <col min="13573" max="13573" width="3.5703125" style="1802" customWidth="1"/>
    <col min="13574" max="13575" width="2.85546875" style="1802" customWidth="1"/>
    <col min="13576" max="13580" width="2.85546875" style="1802" bestFit="1" customWidth="1"/>
    <col min="13581" max="13598" width="3" style="1802" bestFit="1" customWidth="1"/>
    <col min="13599" max="13599" width="3.42578125" style="1802" customWidth="1"/>
    <col min="13600" max="13601" width="3" style="1802" bestFit="1" customWidth="1"/>
    <col min="13602" max="13602" width="4" style="1802" customWidth="1"/>
    <col min="13603" max="13603" width="3" style="1802" bestFit="1" customWidth="1"/>
    <col min="13604" max="13604" width="3.42578125" style="1802" customWidth="1"/>
    <col min="13605" max="13623" width="3" style="1802" bestFit="1" customWidth="1"/>
    <col min="13624" max="13820" width="9.140625" style="1802"/>
    <col min="13821" max="13821" width="3.42578125" style="1802" bestFit="1" customWidth="1"/>
    <col min="13822" max="13822" width="9.42578125" style="1802" customWidth="1"/>
    <col min="13823" max="13823" width="8.28515625" style="1802" customWidth="1"/>
    <col min="13824" max="13824" width="34.85546875" style="1802" customWidth="1"/>
    <col min="13825" max="13825" width="8.140625" style="1802" bestFit="1" customWidth="1"/>
    <col min="13826" max="13826" width="10.42578125" style="1802" bestFit="1" customWidth="1"/>
    <col min="13827" max="13827" width="5.28515625" style="1802" customWidth="1"/>
    <col min="13828" max="13828" width="3.5703125" style="1802" bestFit="1" customWidth="1"/>
    <col min="13829" max="13829" width="3.5703125" style="1802" customWidth="1"/>
    <col min="13830" max="13831" width="2.85546875" style="1802" customWidth="1"/>
    <col min="13832" max="13836" width="2.85546875" style="1802" bestFit="1" customWidth="1"/>
    <col min="13837" max="13854" width="3" style="1802" bestFit="1" customWidth="1"/>
    <col min="13855" max="13855" width="3.42578125" style="1802" customWidth="1"/>
    <col min="13856" max="13857" width="3" style="1802" bestFit="1" customWidth="1"/>
    <col min="13858" max="13858" width="4" style="1802" customWidth="1"/>
    <col min="13859" max="13859" width="3" style="1802" bestFit="1" customWidth="1"/>
    <col min="13860" max="13860" width="3.42578125" style="1802" customWidth="1"/>
    <col min="13861" max="13879" width="3" style="1802" bestFit="1" customWidth="1"/>
    <col min="13880" max="14076" width="9.140625" style="1802"/>
    <col min="14077" max="14077" width="3.42578125" style="1802" bestFit="1" customWidth="1"/>
    <col min="14078" max="14078" width="9.42578125" style="1802" customWidth="1"/>
    <col min="14079" max="14079" width="8.28515625" style="1802" customWidth="1"/>
    <col min="14080" max="14080" width="34.85546875" style="1802" customWidth="1"/>
    <col min="14081" max="14081" width="8.140625" style="1802" bestFit="1" customWidth="1"/>
    <col min="14082" max="14082" width="10.42578125" style="1802" bestFit="1" customWidth="1"/>
    <col min="14083" max="14083" width="5.28515625" style="1802" customWidth="1"/>
    <col min="14084" max="14084" width="3.5703125" style="1802" bestFit="1" customWidth="1"/>
    <col min="14085" max="14085" width="3.5703125" style="1802" customWidth="1"/>
    <col min="14086" max="14087" width="2.85546875" style="1802" customWidth="1"/>
    <col min="14088" max="14092" width="2.85546875" style="1802" bestFit="1" customWidth="1"/>
    <col min="14093" max="14110" width="3" style="1802" bestFit="1" customWidth="1"/>
    <col min="14111" max="14111" width="3.42578125" style="1802" customWidth="1"/>
    <col min="14112" max="14113" width="3" style="1802" bestFit="1" customWidth="1"/>
    <col min="14114" max="14114" width="4" style="1802" customWidth="1"/>
    <col min="14115" max="14115" width="3" style="1802" bestFit="1" customWidth="1"/>
    <col min="14116" max="14116" width="3.42578125" style="1802" customWidth="1"/>
    <col min="14117" max="14135" width="3" style="1802" bestFit="1" customWidth="1"/>
    <col min="14136" max="14332" width="9.140625" style="1802"/>
    <col min="14333" max="14333" width="3.42578125" style="1802" bestFit="1" customWidth="1"/>
    <col min="14334" max="14334" width="9.42578125" style="1802" customWidth="1"/>
    <col min="14335" max="14335" width="8.28515625" style="1802" customWidth="1"/>
    <col min="14336" max="14336" width="34.85546875" style="1802" customWidth="1"/>
    <col min="14337" max="14337" width="8.140625" style="1802" bestFit="1" customWidth="1"/>
    <col min="14338" max="14338" width="10.42578125" style="1802" bestFit="1" customWidth="1"/>
    <col min="14339" max="14339" width="5.28515625" style="1802" customWidth="1"/>
    <col min="14340" max="14340" width="3.5703125" style="1802" bestFit="1" customWidth="1"/>
    <col min="14341" max="14341" width="3.5703125" style="1802" customWidth="1"/>
    <col min="14342" max="14343" width="2.85546875" style="1802" customWidth="1"/>
    <col min="14344" max="14348" width="2.85546875" style="1802" bestFit="1" customWidth="1"/>
    <col min="14349" max="14366" width="3" style="1802" bestFit="1" customWidth="1"/>
    <col min="14367" max="14367" width="3.42578125" style="1802" customWidth="1"/>
    <col min="14368" max="14369" width="3" style="1802" bestFit="1" customWidth="1"/>
    <col min="14370" max="14370" width="4" style="1802" customWidth="1"/>
    <col min="14371" max="14371" width="3" style="1802" bestFit="1" customWidth="1"/>
    <col min="14372" max="14372" width="3.42578125" style="1802" customWidth="1"/>
    <col min="14373" max="14391" width="3" style="1802" bestFit="1" customWidth="1"/>
    <col min="14392" max="14588" width="9.140625" style="1802"/>
    <col min="14589" max="14589" width="3.42578125" style="1802" bestFit="1" customWidth="1"/>
    <col min="14590" max="14590" width="9.42578125" style="1802" customWidth="1"/>
    <col min="14591" max="14591" width="8.28515625" style="1802" customWidth="1"/>
    <col min="14592" max="14592" width="34.85546875" style="1802" customWidth="1"/>
    <col min="14593" max="14593" width="8.140625" style="1802" bestFit="1" customWidth="1"/>
    <col min="14594" max="14594" width="10.42578125" style="1802" bestFit="1" customWidth="1"/>
    <col min="14595" max="14595" width="5.28515625" style="1802" customWidth="1"/>
    <col min="14596" max="14596" width="3.5703125" style="1802" bestFit="1" customWidth="1"/>
    <col min="14597" max="14597" width="3.5703125" style="1802" customWidth="1"/>
    <col min="14598" max="14599" width="2.85546875" style="1802" customWidth="1"/>
    <col min="14600" max="14604" width="2.85546875" style="1802" bestFit="1" customWidth="1"/>
    <col min="14605" max="14622" width="3" style="1802" bestFit="1" customWidth="1"/>
    <col min="14623" max="14623" width="3.42578125" style="1802" customWidth="1"/>
    <col min="14624" max="14625" width="3" style="1802" bestFit="1" customWidth="1"/>
    <col min="14626" max="14626" width="4" style="1802" customWidth="1"/>
    <col min="14627" max="14627" width="3" style="1802" bestFit="1" customWidth="1"/>
    <col min="14628" max="14628" width="3.42578125" style="1802" customWidth="1"/>
    <col min="14629" max="14647" width="3" style="1802" bestFit="1" customWidth="1"/>
    <col min="14648" max="14844" width="9.140625" style="1802"/>
    <col min="14845" max="14845" width="3.42578125" style="1802" bestFit="1" customWidth="1"/>
    <col min="14846" max="14846" width="9.42578125" style="1802" customWidth="1"/>
    <col min="14847" max="14847" width="8.28515625" style="1802" customWidth="1"/>
    <col min="14848" max="14848" width="34.85546875" style="1802" customWidth="1"/>
    <col min="14849" max="14849" width="8.140625" style="1802" bestFit="1" customWidth="1"/>
    <col min="14850" max="14850" width="10.42578125" style="1802" bestFit="1" customWidth="1"/>
    <col min="14851" max="14851" width="5.28515625" style="1802" customWidth="1"/>
    <col min="14852" max="14852" width="3.5703125" style="1802" bestFit="1" customWidth="1"/>
    <col min="14853" max="14853" width="3.5703125" style="1802" customWidth="1"/>
    <col min="14854" max="14855" width="2.85546875" style="1802" customWidth="1"/>
    <col min="14856" max="14860" width="2.85546875" style="1802" bestFit="1" customWidth="1"/>
    <col min="14861" max="14878" width="3" style="1802" bestFit="1" customWidth="1"/>
    <col min="14879" max="14879" width="3.42578125" style="1802" customWidth="1"/>
    <col min="14880" max="14881" width="3" style="1802" bestFit="1" customWidth="1"/>
    <col min="14882" max="14882" width="4" style="1802" customWidth="1"/>
    <col min="14883" max="14883" width="3" style="1802" bestFit="1" customWidth="1"/>
    <col min="14884" max="14884" width="3.42578125" style="1802" customWidth="1"/>
    <col min="14885" max="14903" width="3" style="1802" bestFit="1" customWidth="1"/>
    <col min="14904" max="15100" width="9.140625" style="1802"/>
    <col min="15101" max="15101" width="3.42578125" style="1802" bestFit="1" customWidth="1"/>
    <col min="15102" max="15102" width="9.42578125" style="1802" customWidth="1"/>
    <col min="15103" max="15103" width="8.28515625" style="1802" customWidth="1"/>
    <col min="15104" max="15104" width="34.85546875" style="1802" customWidth="1"/>
    <col min="15105" max="15105" width="8.140625" style="1802" bestFit="1" customWidth="1"/>
    <col min="15106" max="15106" width="10.42578125" style="1802" bestFit="1" customWidth="1"/>
    <col min="15107" max="15107" width="5.28515625" style="1802" customWidth="1"/>
    <col min="15108" max="15108" width="3.5703125" style="1802" bestFit="1" customWidth="1"/>
    <col min="15109" max="15109" width="3.5703125" style="1802" customWidth="1"/>
    <col min="15110" max="15111" width="2.85546875" style="1802" customWidth="1"/>
    <col min="15112" max="15116" width="2.85546875" style="1802" bestFit="1" customWidth="1"/>
    <col min="15117" max="15134" width="3" style="1802" bestFit="1" customWidth="1"/>
    <col min="15135" max="15135" width="3.42578125" style="1802" customWidth="1"/>
    <col min="15136" max="15137" width="3" style="1802" bestFit="1" customWidth="1"/>
    <col min="15138" max="15138" width="4" style="1802" customWidth="1"/>
    <col min="15139" max="15139" width="3" style="1802" bestFit="1" customWidth="1"/>
    <col min="15140" max="15140" width="3.42578125" style="1802" customWidth="1"/>
    <col min="15141" max="15159" width="3" style="1802" bestFit="1" customWidth="1"/>
    <col min="15160" max="15356" width="9.140625" style="1802"/>
    <col min="15357" max="15357" width="3.42578125" style="1802" bestFit="1" customWidth="1"/>
    <col min="15358" max="15358" width="9.42578125" style="1802" customWidth="1"/>
    <col min="15359" max="15359" width="8.28515625" style="1802" customWidth="1"/>
    <col min="15360" max="15360" width="34.85546875" style="1802" customWidth="1"/>
    <col min="15361" max="15361" width="8.140625" style="1802" bestFit="1" customWidth="1"/>
    <col min="15362" max="15362" width="10.42578125" style="1802" bestFit="1" customWidth="1"/>
    <col min="15363" max="15363" width="5.28515625" style="1802" customWidth="1"/>
    <col min="15364" max="15364" width="3.5703125" style="1802" bestFit="1" customWidth="1"/>
    <col min="15365" max="15365" width="3.5703125" style="1802" customWidth="1"/>
    <col min="15366" max="15367" width="2.85546875" style="1802" customWidth="1"/>
    <col min="15368" max="15372" width="2.85546875" style="1802" bestFit="1" customWidth="1"/>
    <col min="15373" max="15390" width="3" style="1802" bestFit="1" customWidth="1"/>
    <col min="15391" max="15391" width="3.42578125" style="1802" customWidth="1"/>
    <col min="15392" max="15393" width="3" style="1802" bestFit="1" customWidth="1"/>
    <col min="15394" max="15394" width="4" style="1802" customWidth="1"/>
    <col min="15395" max="15395" width="3" style="1802" bestFit="1" customWidth="1"/>
    <col min="15396" max="15396" width="3.42578125" style="1802" customWidth="1"/>
    <col min="15397" max="15415" width="3" style="1802" bestFit="1" customWidth="1"/>
    <col min="15416" max="15612" width="9.140625" style="1802"/>
    <col min="15613" max="15613" width="3.42578125" style="1802" bestFit="1" customWidth="1"/>
    <col min="15614" max="15614" width="9.42578125" style="1802" customWidth="1"/>
    <col min="15615" max="15615" width="8.28515625" style="1802" customWidth="1"/>
    <col min="15616" max="15616" width="34.85546875" style="1802" customWidth="1"/>
    <col min="15617" max="15617" width="8.140625" style="1802" bestFit="1" customWidth="1"/>
    <col min="15618" max="15618" width="10.42578125" style="1802" bestFit="1" customWidth="1"/>
    <col min="15619" max="15619" width="5.28515625" style="1802" customWidth="1"/>
    <col min="15620" max="15620" width="3.5703125" style="1802" bestFit="1" customWidth="1"/>
    <col min="15621" max="15621" width="3.5703125" style="1802" customWidth="1"/>
    <col min="15622" max="15623" width="2.85546875" style="1802" customWidth="1"/>
    <col min="15624" max="15628" width="2.85546875" style="1802" bestFit="1" customWidth="1"/>
    <col min="15629" max="15646" width="3" style="1802" bestFit="1" customWidth="1"/>
    <col min="15647" max="15647" width="3.42578125" style="1802" customWidth="1"/>
    <col min="15648" max="15649" width="3" style="1802" bestFit="1" customWidth="1"/>
    <col min="15650" max="15650" width="4" style="1802" customWidth="1"/>
    <col min="15651" max="15651" width="3" style="1802" bestFit="1" customWidth="1"/>
    <col min="15652" max="15652" width="3.42578125" style="1802" customWidth="1"/>
    <col min="15653" max="15671" width="3" style="1802" bestFit="1" customWidth="1"/>
    <col min="15672" max="15868" width="9.140625" style="1802"/>
    <col min="15869" max="15869" width="3.42578125" style="1802" bestFit="1" customWidth="1"/>
    <col min="15870" max="15870" width="9.42578125" style="1802" customWidth="1"/>
    <col min="15871" max="15871" width="8.28515625" style="1802" customWidth="1"/>
    <col min="15872" max="15872" width="34.85546875" style="1802" customWidth="1"/>
    <col min="15873" max="15873" width="8.140625" style="1802" bestFit="1" customWidth="1"/>
    <col min="15874" max="15874" width="10.42578125" style="1802" bestFit="1" customWidth="1"/>
    <col min="15875" max="15875" width="5.28515625" style="1802" customWidth="1"/>
    <col min="15876" max="15876" width="3.5703125" style="1802" bestFit="1" customWidth="1"/>
    <col min="15877" max="15877" width="3.5703125" style="1802" customWidth="1"/>
    <col min="15878" max="15879" width="2.85546875" style="1802" customWidth="1"/>
    <col min="15880" max="15884" width="2.85546875" style="1802" bestFit="1" customWidth="1"/>
    <col min="15885" max="15902" width="3" style="1802" bestFit="1" customWidth="1"/>
    <col min="15903" max="15903" width="3.42578125" style="1802" customWidth="1"/>
    <col min="15904" max="15905" width="3" style="1802" bestFit="1" customWidth="1"/>
    <col min="15906" max="15906" width="4" style="1802" customWidth="1"/>
    <col min="15907" max="15907" width="3" style="1802" bestFit="1" customWidth="1"/>
    <col min="15908" max="15908" width="3.42578125" style="1802" customWidth="1"/>
    <col min="15909" max="15927" width="3" style="1802" bestFit="1" customWidth="1"/>
    <col min="15928" max="16124" width="9.140625" style="1802"/>
    <col min="16125" max="16125" width="3.42578125" style="1802" bestFit="1" customWidth="1"/>
    <col min="16126" max="16126" width="9.42578125" style="1802" customWidth="1"/>
    <col min="16127" max="16127" width="8.28515625" style="1802" customWidth="1"/>
    <col min="16128" max="16128" width="34.85546875" style="1802" customWidth="1"/>
    <col min="16129" max="16129" width="8.140625" style="1802" bestFit="1" customWidth="1"/>
    <col min="16130" max="16130" width="10.42578125" style="1802" bestFit="1" customWidth="1"/>
    <col min="16131" max="16131" width="5.28515625" style="1802" customWidth="1"/>
    <col min="16132" max="16132" width="3.5703125" style="1802" bestFit="1" customWidth="1"/>
    <col min="16133" max="16133" width="3.5703125" style="1802" customWidth="1"/>
    <col min="16134" max="16135" width="2.85546875" style="1802" customWidth="1"/>
    <col min="16136" max="16140" width="2.85546875" style="1802" bestFit="1" customWidth="1"/>
    <col min="16141" max="16158" width="3" style="1802" bestFit="1" customWidth="1"/>
    <col min="16159" max="16159" width="3.42578125" style="1802" customWidth="1"/>
    <col min="16160" max="16161" width="3" style="1802" bestFit="1" customWidth="1"/>
    <col min="16162" max="16162" width="4" style="1802" customWidth="1"/>
    <col min="16163" max="16163" width="3" style="1802" bestFit="1" customWidth="1"/>
    <col min="16164" max="16164" width="3.42578125" style="1802" customWidth="1"/>
    <col min="16165" max="16183" width="3" style="1802" bestFit="1" customWidth="1"/>
    <col min="16184" max="16379" width="9.140625" style="1802"/>
    <col min="16380" max="16384" width="9.140625" style="1802" customWidth="1"/>
  </cols>
  <sheetData>
    <row r="1" spans="1:59" ht="18" hidden="1" customHeight="1" x14ac:dyDescent="0.2">
      <c r="A1" s="2323" t="s">
        <v>24</v>
      </c>
      <c r="B1" s="2323"/>
      <c r="C1" s="2323"/>
      <c r="D1" s="2323"/>
      <c r="E1" s="1801"/>
      <c r="F1" s="1801"/>
      <c r="G1" s="1801"/>
    </row>
    <row r="2" spans="1:59" ht="18" hidden="1" customHeight="1" x14ac:dyDescent="0.2">
      <c r="A2" s="2324" t="s">
        <v>25</v>
      </c>
      <c r="B2" s="2324"/>
      <c r="C2" s="2324"/>
      <c r="D2" s="2324"/>
      <c r="E2" s="1803"/>
      <c r="F2" s="1803"/>
      <c r="G2" s="1803"/>
    </row>
    <row r="3" spans="1:59" ht="18" hidden="1" customHeight="1" x14ac:dyDescent="0.2">
      <c r="A3" s="2324" t="s">
        <v>26</v>
      </c>
      <c r="B3" s="2324"/>
      <c r="C3" s="2324"/>
      <c r="D3" s="2324"/>
      <c r="E3" s="1803"/>
      <c r="F3" s="1803"/>
      <c r="G3" s="1803"/>
    </row>
    <row r="4" spans="1:59" ht="21" customHeight="1" x14ac:dyDescent="0.2">
      <c r="A4" s="2325" t="s">
        <v>2138</v>
      </c>
      <c r="B4" s="2325"/>
      <c r="C4" s="2325"/>
      <c r="D4" s="2325"/>
      <c r="E4" s="2325"/>
      <c r="F4" s="2325"/>
      <c r="G4" s="2325"/>
      <c r="H4" s="2325"/>
      <c r="I4" s="2325"/>
      <c r="J4" s="2325"/>
      <c r="K4" s="2325"/>
      <c r="L4" s="2325"/>
      <c r="M4" s="2325"/>
      <c r="N4" s="2325"/>
      <c r="O4" s="2325"/>
      <c r="P4" s="2325"/>
      <c r="Q4" s="2325"/>
      <c r="R4" s="2325"/>
      <c r="S4" s="2325"/>
      <c r="T4" s="2325"/>
      <c r="U4" s="2325"/>
      <c r="V4" s="2325"/>
      <c r="W4" s="2325"/>
      <c r="X4" s="2325"/>
      <c r="Y4" s="2325"/>
      <c r="Z4" s="2325"/>
      <c r="AA4" s="2325"/>
      <c r="AB4" s="2325"/>
      <c r="AC4" s="2325"/>
      <c r="AD4" s="2325"/>
      <c r="AE4" s="2325"/>
      <c r="AF4" s="2325"/>
      <c r="AG4" s="2325"/>
      <c r="AH4" s="2325"/>
      <c r="AI4" s="2325"/>
      <c r="AJ4" s="2325"/>
      <c r="AK4" s="2325"/>
      <c r="AL4" s="2325"/>
      <c r="AM4" s="2325"/>
      <c r="AN4" s="2325"/>
      <c r="AO4" s="2325"/>
      <c r="AP4" s="2325"/>
      <c r="AQ4" s="2325"/>
      <c r="AR4" s="2325"/>
      <c r="AS4" s="2325"/>
      <c r="AT4" s="2325"/>
      <c r="AU4" s="2325"/>
      <c r="AV4" s="2325"/>
      <c r="AW4" s="2325"/>
      <c r="AX4" s="2325"/>
      <c r="AY4" s="2325"/>
      <c r="AZ4" s="2325"/>
      <c r="BA4" s="2325"/>
      <c r="BB4" s="2325"/>
      <c r="BC4" s="2325"/>
      <c r="BD4" s="2325"/>
      <c r="BE4" s="2325"/>
      <c r="BF4" s="2325"/>
      <c r="BG4" s="2325"/>
    </row>
    <row r="5" spans="1:59" s="1806" customFormat="1" ht="17.25" customHeight="1" x14ac:dyDescent="0.2">
      <c r="A5" s="1804" t="s">
        <v>2139</v>
      </c>
      <c r="B5" s="1805"/>
      <c r="C5" s="1805"/>
      <c r="D5" s="1805"/>
      <c r="E5" s="1805"/>
      <c r="F5" s="1805"/>
      <c r="G5" s="1805"/>
      <c r="H5" s="1805"/>
      <c r="I5" s="1805"/>
      <c r="J5" s="1805"/>
      <c r="K5" s="1805"/>
      <c r="L5" s="1805"/>
      <c r="M5" s="1805"/>
      <c r="N5" s="1805"/>
      <c r="O5" s="1805"/>
      <c r="P5" s="1805"/>
      <c r="Q5" s="1805"/>
      <c r="R5" s="1805"/>
      <c r="S5" s="1805"/>
      <c r="T5" s="1805"/>
      <c r="U5" s="1805"/>
      <c r="V5" s="1805"/>
      <c r="W5" s="1805"/>
      <c r="X5" s="1805"/>
      <c r="Y5" s="1805"/>
      <c r="Z5" s="1805"/>
      <c r="AA5" s="1805"/>
      <c r="AB5" s="1805"/>
      <c r="AC5" s="1805"/>
      <c r="AD5" s="1805"/>
      <c r="AE5" s="1805"/>
      <c r="AF5" s="1805"/>
      <c r="AG5" s="1805"/>
      <c r="AH5" s="1805"/>
      <c r="AI5" s="1805"/>
      <c r="AJ5" s="1805"/>
      <c r="AK5" s="1805"/>
      <c r="AL5" s="1805"/>
      <c r="AM5" s="1805"/>
      <c r="AN5" s="1805"/>
      <c r="AO5" s="1805"/>
      <c r="AP5" s="1805"/>
      <c r="AQ5" s="1805"/>
      <c r="AR5" s="1805"/>
      <c r="AS5" s="1805"/>
      <c r="AT5" s="1805"/>
      <c r="AU5" s="1805"/>
      <c r="AV5" s="1805"/>
      <c r="AW5" s="1805"/>
      <c r="AX5" s="1805"/>
      <c r="AY5" s="1805"/>
      <c r="AZ5" s="1805"/>
      <c r="BA5" s="1805"/>
      <c r="BB5" s="1805"/>
      <c r="BC5" s="1805"/>
      <c r="BD5" s="1805"/>
      <c r="BE5" s="1805"/>
      <c r="BF5" s="1805"/>
      <c r="BG5" s="1805"/>
    </row>
    <row r="6" spans="1:59" s="1806" customFormat="1" ht="27.75" customHeight="1" x14ac:dyDescent="0.2">
      <c r="A6" s="1804" t="s">
        <v>2172</v>
      </c>
      <c r="B6" s="1807"/>
      <c r="C6" s="1805"/>
      <c r="D6" s="1805"/>
      <c r="E6" s="1805"/>
      <c r="F6" s="1805"/>
      <c r="G6" s="1805"/>
      <c r="H6" s="1805"/>
      <c r="I6" s="1805"/>
      <c r="J6" s="1805"/>
      <c r="K6" s="1805"/>
      <c r="L6" s="1805"/>
      <c r="M6" s="1805"/>
      <c r="N6" s="1805"/>
      <c r="O6" s="1805"/>
      <c r="P6" s="1805"/>
      <c r="Q6" s="1805"/>
      <c r="R6" s="1805"/>
      <c r="S6" s="1805"/>
      <c r="T6" s="1805"/>
      <c r="U6" s="1805"/>
      <c r="V6" s="1805"/>
      <c r="W6" s="1805"/>
      <c r="X6" s="1805"/>
      <c r="Y6" s="1805"/>
      <c r="Z6" s="1805"/>
      <c r="AA6" s="1805"/>
      <c r="AB6" s="1805"/>
      <c r="AC6" s="1805"/>
      <c r="AD6" s="1805"/>
      <c r="AE6" s="1805"/>
      <c r="AF6" s="1805"/>
      <c r="AG6" s="1805"/>
      <c r="AH6" s="1805"/>
      <c r="AI6" s="1805"/>
      <c r="AJ6" s="1805"/>
      <c r="AK6" s="1805"/>
      <c r="AL6" s="1805"/>
      <c r="AM6" s="1805"/>
      <c r="AN6" s="1805"/>
      <c r="AO6" s="1805"/>
      <c r="AP6" s="1805"/>
      <c r="AQ6" s="1805"/>
      <c r="AR6" s="1805"/>
      <c r="AS6" s="1805"/>
      <c r="AT6" s="1805"/>
      <c r="AU6" s="1805"/>
      <c r="AV6" s="1805"/>
      <c r="AW6" s="1805"/>
      <c r="AX6" s="1805"/>
      <c r="AY6" s="1805"/>
      <c r="AZ6" s="1805"/>
      <c r="BA6" s="1805"/>
      <c r="BB6" s="1805"/>
      <c r="BC6" s="1805"/>
      <c r="BD6" s="1805"/>
      <c r="BE6" s="1805"/>
      <c r="BF6" s="1805"/>
      <c r="BG6" s="1805"/>
    </row>
    <row r="7" spans="1:59" ht="15" customHeight="1" x14ac:dyDescent="0.2">
      <c r="A7" s="2326" t="s">
        <v>3</v>
      </c>
      <c r="B7" s="2326" t="s">
        <v>28</v>
      </c>
      <c r="C7" s="2327" t="s">
        <v>835</v>
      </c>
      <c r="D7" s="2328" t="s">
        <v>836</v>
      </c>
      <c r="E7" s="2327" t="s">
        <v>1755</v>
      </c>
      <c r="F7" s="2327" t="s">
        <v>1756</v>
      </c>
      <c r="G7" s="2326" t="s">
        <v>838</v>
      </c>
      <c r="H7" s="2327" t="s">
        <v>839</v>
      </c>
      <c r="I7" s="2339" t="s">
        <v>1885</v>
      </c>
      <c r="J7" s="2339"/>
      <c r="K7" s="2339"/>
      <c r="L7" s="2339" t="s">
        <v>1886</v>
      </c>
      <c r="M7" s="2345"/>
      <c r="N7" s="2345"/>
      <c r="O7" s="2345"/>
      <c r="P7" s="2345"/>
      <c r="Q7" s="2339" t="s">
        <v>1887</v>
      </c>
      <c r="R7" s="2339"/>
      <c r="S7" s="2339"/>
      <c r="T7" s="2339"/>
      <c r="U7" s="2339" t="s">
        <v>1888</v>
      </c>
      <c r="V7" s="2339"/>
      <c r="W7" s="2339"/>
      <c r="X7" s="2339"/>
      <c r="Y7" s="2339"/>
      <c r="Z7" s="2339" t="s">
        <v>1889</v>
      </c>
      <c r="AA7" s="2339"/>
      <c r="AB7" s="2339"/>
      <c r="AC7" s="2339"/>
      <c r="AD7" s="2331" t="s">
        <v>1890</v>
      </c>
      <c r="AE7" s="2331"/>
      <c r="AF7" s="2331"/>
      <c r="AG7" s="2331"/>
      <c r="AH7" s="2331"/>
      <c r="AI7" s="2331" t="s">
        <v>1891</v>
      </c>
      <c r="AJ7" s="2331"/>
      <c r="AK7" s="2331"/>
      <c r="AL7" s="2331"/>
      <c r="AM7" s="2331" t="s">
        <v>1892</v>
      </c>
      <c r="AN7" s="2331"/>
      <c r="AO7" s="2331"/>
      <c r="AP7" s="2331"/>
      <c r="AQ7" s="2331" t="s">
        <v>1893</v>
      </c>
      <c r="AR7" s="2331"/>
      <c r="AS7" s="2331"/>
      <c r="AT7" s="2331"/>
      <c r="AU7" s="2331" t="s">
        <v>1894</v>
      </c>
      <c r="AV7" s="2331"/>
      <c r="AW7" s="2331"/>
      <c r="AX7" s="2331"/>
      <c r="AY7" s="2331" t="s">
        <v>1895</v>
      </c>
      <c r="AZ7" s="2331"/>
      <c r="BA7" s="2331"/>
      <c r="BB7" s="2331"/>
      <c r="BC7" s="2331"/>
      <c r="BD7" s="2331" t="s">
        <v>1896</v>
      </c>
      <c r="BE7" s="2331"/>
      <c r="BF7" s="2331"/>
      <c r="BG7" s="2331"/>
    </row>
    <row r="8" spans="1:59" ht="15.75" customHeight="1" x14ac:dyDescent="0.2">
      <c r="A8" s="2326"/>
      <c r="B8" s="2326"/>
      <c r="C8" s="2326"/>
      <c r="D8" s="2329"/>
      <c r="E8" s="2326"/>
      <c r="F8" s="2327"/>
      <c r="G8" s="2326"/>
      <c r="H8" s="2326"/>
      <c r="I8" s="1273">
        <v>1</v>
      </c>
      <c r="J8" s="1273">
        <v>2</v>
      </c>
      <c r="K8" s="1273">
        <v>3</v>
      </c>
      <c r="L8" s="1273">
        <v>4</v>
      </c>
      <c r="M8" s="1273">
        <v>5</v>
      </c>
      <c r="N8" s="1273">
        <v>6</v>
      </c>
      <c r="O8" s="1273">
        <v>7</v>
      </c>
      <c r="P8" s="1273">
        <v>8</v>
      </c>
      <c r="Q8" s="1273">
        <v>9</v>
      </c>
      <c r="R8" s="1273">
        <v>10</v>
      </c>
      <c r="S8" s="1273">
        <v>11</v>
      </c>
      <c r="T8" s="1273">
        <v>12</v>
      </c>
      <c r="U8" s="1273">
        <v>13</v>
      </c>
      <c r="V8" s="1273">
        <v>14</v>
      </c>
      <c r="W8" s="1273">
        <v>15</v>
      </c>
      <c r="X8" s="1273">
        <v>16</v>
      </c>
      <c r="Y8" s="1273">
        <v>17</v>
      </c>
      <c r="Z8" s="1273">
        <v>18</v>
      </c>
      <c r="AA8" s="1273">
        <v>19</v>
      </c>
      <c r="AB8" s="1273">
        <v>20</v>
      </c>
      <c r="AC8" s="1273">
        <v>21</v>
      </c>
      <c r="AD8" s="1273">
        <v>22</v>
      </c>
      <c r="AE8" s="1273">
        <v>23</v>
      </c>
      <c r="AF8" s="1273">
        <v>24</v>
      </c>
      <c r="AG8" s="1273">
        <v>25</v>
      </c>
      <c r="AH8" s="1274">
        <v>26</v>
      </c>
      <c r="AI8" s="1274">
        <v>27</v>
      </c>
      <c r="AJ8" s="1274">
        <v>28</v>
      </c>
      <c r="AK8" s="1275">
        <v>29</v>
      </c>
      <c r="AL8" s="1275">
        <v>30</v>
      </c>
      <c r="AM8" s="1275">
        <v>31</v>
      </c>
      <c r="AN8" s="1275">
        <v>32</v>
      </c>
      <c r="AO8" s="1275">
        <v>33</v>
      </c>
      <c r="AP8" s="1275">
        <v>34</v>
      </c>
      <c r="AQ8" s="1275">
        <v>35</v>
      </c>
      <c r="AR8" s="1275">
        <v>36</v>
      </c>
      <c r="AS8" s="1275">
        <v>37</v>
      </c>
      <c r="AT8" s="1275">
        <v>38</v>
      </c>
      <c r="AU8" s="1275">
        <v>39</v>
      </c>
      <c r="AV8" s="1275">
        <v>40</v>
      </c>
      <c r="AW8" s="1275">
        <v>41</v>
      </c>
      <c r="AX8" s="1275">
        <v>42</v>
      </c>
      <c r="AY8" s="1275">
        <v>43</v>
      </c>
      <c r="AZ8" s="1275">
        <v>44</v>
      </c>
      <c r="BA8" s="1275">
        <v>45</v>
      </c>
      <c r="BB8" s="1275">
        <v>46</v>
      </c>
      <c r="BC8" s="1275">
        <v>47</v>
      </c>
      <c r="BD8" s="1275">
        <v>48</v>
      </c>
      <c r="BE8" s="1276">
        <v>49</v>
      </c>
      <c r="BF8" s="1276">
        <v>50</v>
      </c>
      <c r="BG8" s="1276">
        <v>51</v>
      </c>
    </row>
    <row r="9" spans="1:59" ht="15.75" customHeight="1" x14ac:dyDescent="0.2">
      <c r="A9" s="2326"/>
      <c r="B9" s="2326"/>
      <c r="C9" s="2326"/>
      <c r="D9" s="2329"/>
      <c r="E9" s="2326"/>
      <c r="F9" s="2327"/>
      <c r="G9" s="2326"/>
      <c r="H9" s="2326"/>
      <c r="I9" s="1277">
        <v>7</v>
      </c>
      <c r="J9" s="1277">
        <f>I10+1</f>
        <v>14</v>
      </c>
      <c r="K9" s="1277">
        <f t="shared" ref="K9:BG9" si="0">J10+1</f>
        <v>21</v>
      </c>
      <c r="L9" s="1277">
        <f t="shared" si="0"/>
        <v>28</v>
      </c>
      <c r="M9" s="1277">
        <f t="shared" si="0"/>
        <v>4</v>
      </c>
      <c r="N9" s="1277">
        <f t="shared" si="0"/>
        <v>11</v>
      </c>
      <c r="O9" s="1277">
        <f t="shared" si="0"/>
        <v>18</v>
      </c>
      <c r="P9" s="1277">
        <f t="shared" si="0"/>
        <v>25</v>
      </c>
      <c r="Q9" s="1277">
        <f t="shared" si="0"/>
        <v>2</v>
      </c>
      <c r="R9" s="1277">
        <f t="shared" si="0"/>
        <v>9</v>
      </c>
      <c r="S9" s="1277">
        <f t="shared" si="0"/>
        <v>16</v>
      </c>
      <c r="T9" s="1277">
        <f t="shared" si="0"/>
        <v>23</v>
      </c>
      <c r="U9" s="1277">
        <f t="shared" si="0"/>
        <v>30</v>
      </c>
      <c r="V9" s="1277">
        <f t="shared" si="0"/>
        <v>6</v>
      </c>
      <c r="W9" s="1277">
        <f t="shared" si="0"/>
        <v>13</v>
      </c>
      <c r="X9" s="1277">
        <f t="shared" si="0"/>
        <v>20</v>
      </c>
      <c r="Y9" s="1278">
        <f t="shared" si="0"/>
        <v>27</v>
      </c>
      <c r="Z9" s="1277">
        <f t="shared" si="0"/>
        <v>4</v>
      </c>
      <c r="AA9" s="1277">
        <f t="shared" si="0"/>
        <v>11</v>
      </c>
      <c r="AB9" s="1277">
        <f t="shared" si="0"/>
        <v>18</v>
      </c>
      <c r="AC9" s="1277">
        <f t="shared" si="0"/>
        <v>25</v>
      </c>
      <c r="AD9" s="1277">
        <v>1</v>
      </c>
      <c r="AE9" s="1277">
        <f t="shared" si="0"/>
        <v>8</v>
      </c>
      <c r="AF9" s="1277">
        <f t="shared" si="0"/>
        <v>15</v>
      </c>
      <c r="AG9" s="1277">
        <f t="shared" si="0"/>
        <v>22</v>
      </c>
      <c r="AH9" s="1279">
        <f>AG10+1</f>
        <v>29</v>
      </c>
      <c r="AI9" s="1279">
        <f t="shared" si="0"/>
        <v>5</v>
      </c>
      <c r="AJ9" s="1279">
        <f t="shared" si="0"/>
        <v>12</v>
      </c>
      <c r="AK9" s="1277">
        <f t="shared" si="0"/>
        <v>19</v>
      </c>
      <c r="AL9" s="1277">
        <f t="shared" si="0"/>
        <v>26</v>
      </c>
      <c r="AM9" s="1277">
        <f t="shared" si="0"/>
        <v>4</v>
      </c>
      <c r="AN9" s="1277">
        <f t="shared" si="0"/>
        <v>11</v>
      </c>
      <c r="AO9" s="1277">
        <f t="shared" si="0"/>
        <v>18</v>
      </c>
      <c r="AP9" s="1277">
        <f t="shared" si="0"/>
        <v>25</v>
      </c>
      <c r="AQ9" s="1277">
        <v>1</v>
      </c>
      <c r="AR9" s="1277">
        <f t="shared" si="0"/>
        <v>8</v>
      </c>
      <c r="AS9" s="1277">
        <f t="shared" si="0"/>
        <v>15</v>
      </c>
      <c r="AT9" s="1277">
        <f t="shared" si="0"/>
        <v>22</v>
      </c>
      <c r="AU9" s="1277">
        <f t="shared" si="0"/>
        <v>29</v>
      </c>
      <c r="AV9" s="1277">
        <f t="shared" si="0"/>
        <v>6</v>
      </c>
      <c r="AW9" s="1277">
        <f t="shared" si="0"/>
        <v>13</v>
      </c>
      <c r="AX9" s="1277">
        <f t="shared" si="0"/>
        <v>20</v>
      </c>
      <c r="AY9" s="1277">
        <f t="shared" si="0"/>
        <v>27</v>
      </c>
      <c r="AZ9" s="1277">
        <f t="shared" si="0"/>
        <v>3</v>
      </c>
      <c r="BA9" s="1277">
        <f t="shared" si="0"/>
        <v>10</v>
      </c>
      <c r="BB9" s="1277">
        <f t="shared" si="0"/>
        <v>17</v>
      </c>
      <c r="BC9" s="1277">
        <f t="shared" si="0"/>
        <v>24</v>
      </c>
      <c r="BD9" s="1277">
        <v>1</v>
      </c>
      <c r="BE9" s="1276">
        <f t="shared" si="0"/>
        <v>8</v>
      </c>
      <c r="BF9" s="1276">
        <f t="shared" si="0"/>
        <v>15</v>
      </c>
      <c r="BG9" s="1276">
        <f t="shared" si="0"/>
        <v>22</v>
      </c>
    </row>
    <row r="10" spans="1:59" ht="15.75" customHeight="1" x14ac:dyDescent="0.2">
      <c r="A10" s="2326"/>
      <c r="B10" s="2326"/>
      <c r="C10" s="2326"/>
      <c r="D10" s="2330"/>
      <c r="E10" s="2326"/>
      <c r="F10" s="2327"/>
      <c r="G10" s="2326"/>
      <c r="H10" s="2326"/>
      <c r="I10" s="1277">
        <f>I9+6</f>
        <v>13</v>
      </c>
      <c r="J10" s="1277">
        <f>J9+6</f>
        <v>20</v>
      </c>
      <c r="K10" s="1277">
        <f t="shared" ref="K10:AG10" si="1">K9+6</f>
        <v>27</v>
      </c>
      <c r="L10" s="1277">
        <v>3</v>
      </c>
      <c r="M10" s="1277">
        <f t="shared" si="1"/>
        <v>10</v>
      </c>
      <c r="N10" s="1277">
        <f t="shared" si="1"/>
        <v>17</v>
      </c>
      <c r="O10" s="1277">
        <f t="shared" si="1"/>
        <v>24</v>
      </c>
      <c r="P10" s="1277">
        <v>1</v>
      </c>
      <c r="Q10" s="1277">
        <f t="shared" si="1"/>
        <v>8</v>
      </c>
      <c r="R10" s="1277">
        <f t="shared" si="1"/>
        <v>15</v>
      </c>
      <c r="S10" s="1277">
        <f t="shared" si="1"/>
        <v>22</v>
      </c>
      <c r="T10" s="1277">
        <f t="shared" si="1"/>
        <v>29</v>
      </c>
      <c r="U10" s="1277">
        <v>5</v>
      </c>
      <c r="V10" s="1277">
        <f t="shared" si="1"/>
        <v>12</v>
      </c>
      <c r="W10" s="1277">
        <f t="shared" si="1"/>
        <v>19</v>
      </c>
      <c r="X10" s="1277">
        <f t="shared" si="1"/>
        <v>26</v>
      </c>
      <c r="Y10" s="1278">
        <v>3</v>
      </c>
      <c r="Z10" s="1277">
        <f t="shared" si="1"/>
        <v>10</v>
      </c>
      <c r="AA10" s="1277">
        <f t="shared" si="1"/>
        <v>17</v>
      </c>
      <c r="AB10" s="1277">
        <f t="shared" si="1"/>
        <v>24</v>
      </c>
      <c r="AC10" s="1277">
        <f t="shared" si="1"/>
        <v>31</v>
      </c>
      <c r="AD10" s="1277">
        <f t="shared" si="1"/>
        <v>7</v>
      </c>
      <c r="AE10" s="1277">
        <f t="shared" si="1"/>
        <v>14</v>
      </c>
      <c r="AF10" s="1277">
        <f t="shared" si="1"/>
        <v>21</v>
      </c>
      <c r="AG10" s="1277">
        <f t="shared" si="1"/>
        <v>28</v>
      </c>
      <c r="AH10" s="1279">
        <v>4</v>
      </c>
      <c r="AI10" s="1279">
        <f t="shared" ref="AI10:AK10" si="2">AI9+6</f>
        <v>11</v>
      </c>
      <c r="AJ10" s="1279">
        <f t="shared" si="2"/>
        <v>18</v>
      </c>
      <c r="AK10" s="1277">
        <f t="shared" si="2"/>
        <v>25</v>
      </c>
      <c r="AL10" s="1277">
        <v>3</v>
      </c>
      <c r="AM10" s="1277">
        <f t="shared" ref="AM10:AT10" si="3">AM9+6</f>
        <v>10</v>
      </c>
      <c r="AN10" s="1277">
        <f t="shared" si="3"/>
        <v>17</v>
      </c>
      <c r="AO10" s="1277">
        <f t="shared" si="3"/>
        <v>24</v>
      </c>
      <c r="AP10" s="1277">
        <f t="shared" si="3"/>
        <v>31</v>
      </c>
      <c r="AQ10" s="1277">
        <f t="shared" si="3"/>
        <v>7</v>
      </c>
      <c r="AR10" s="1277">
        <f t="shared" si="3"/>
        <v>14</v>
      </c>
      <c r="AS10" s="1277">
        <f t="shared" si="3"/>
        <v>21</v>
      </c>
      <c r="AT10" s="1277">
        <f t="shared" si="3"/>
        <v>28</v>
      </c>
      <c r="AU10" s="1277">
        <v>5</v>
      </c>
      <c r="AV10" s="1277">
        <f t="shared" ref="AV10:AX10" si="4">AV9+6</f>
        <v>12</v>
      </c>
      <c r="AW10" s="1277">
        <f t="shared" si="4"/>
        <v>19</v>
      </c>
      <c r="AX10" s="1277">
        <f t="shared" si="4"/>
        <v>26</v>
      </c>
      <c r="AY10" s="1277">
        <v>2</v>
      </c>
      <c r="AZ10" s="1277">
        <f t="shared" ref="AZ10:BG10" si="5">AZ9+6</f>
        <v>9</v>
      </c>
      <c r="BA10" s="1277">
        <f t="shared" si="5"/>
        <v>16</v>
      </c>
      <c r="BB10" s="1277">
        <f t="shared" si="5"/>
        <v>23</v>
      </c>
      <c r="BC10" s="1277">
        <f t="shared" si="5"/>
        <v>30</v>
      </c>
      <c r="BD10" s="1277">
        <f t="shared" si="5"/>
        <v>7</v>
      </c>
      <c r="BE10" s="1276">
        <f t="shared" si="5"/>
        <v>14</v>
      </c>
      <c r="BF10" s="1276">
        <f t="shared" si="5"/>
        <v>21</v>
      </c>
      <c r="BG10" s="1276">
        <f t="shared" si="5"/>
        <v>28</v>
      </c>
    </row>
    <row r="11" spans="1:59" ht="17.25" customHeight="1" x14ac:dyDescent="0.2">
      <c r="A11" s="2340">
        <v>1</v>
      </c>
      <c r="B11" s="1808" t="s">
        <v>2173</v>
      </c>
      <c r="C11" s="1241" t="s">
        <v>163</v>
      </c>
      <c r="D11" s="1241" t="s">
        <v>1274</v>
      </c>
      <c r="E11" s="1254">
        <v>30</v>
      </c>
      <c r="F11" s="1254">
        <f>SUM(I11:BD11)</f>
        <v>30</v>
      </c>
      <c r="G11" s="1809"/>
      <c r="H11" s="1789" t="s">
        <v>355</v>
      </c>
      <c r="I11" s="1810"/>
      <c r="J11" s="1811"/>
      <c r="K11" s="1811"/>
      <c r="L11" s="1811"/>
      <c r="M11" s="1811"/>
      <c r="N11" s="1811"/>
      <c r="O11" s="1811"/>
      <c r="P11" s="1811"/>
      <c r="Q11" s="1811"/>
      <c r="R11" s="1811"/>
      <c r="S11" s="1811"/>
      <c r="T11" s="1810">
        <v>30</v>
      </c>
      <c r="U11" s="1811"/>
      <c r="V11" s="1811"/>
      <c r="W11" s="1811"/>
      <c r="X11" s="1811"/>
      <c r="Y11" s="1811"/>
      <c r="Z11" s="1811"/>
      <c r="AA11" s="1811"/>
      <c r="AB11" s="1811"/>
      <c r="AC11" s="1811"/>
      <c r="AD11" s="1811"/>
      <c r="AE11" s="1811"/>
      <c r="AF11" s="1812"/>
      <c r="AG11" s="1812"/>
      <c r="AH11" s="1813"/>
      <c r="AI11" s="1814"/>
      <c r="AJ11" s="1814"/>
      <c r="AK11" s="1810"/>
      <c r="AL11" s="1810"/>
      <c r="AM11" s="1810"/>
      <c r="AN11" s="1810"/>
      <c r="AO11" s="1810"/>
      <c r="AP11" s="1810"/>
      <c r="AQ11" s="1810"/>
      <c r="AR11" s="1810"/>
      <c r="AS11" s="1810"/>
      <c r="AT11" s="1810"/>
      <c r="AU11" s="1810"/>
      <c r="AV11" s="1810"/>
      <c r="AW11" s="1810"/>
      <c r="AX11" s="1810"/>
      <c r="AY11" s="1810"/>
      <c r="AZ11" s="1810"/>
      <c r="BA11" s="1810"/>
      <c r="BB11" s="1810"/>
      <c r="BC11" s="1810"/>
      <c r="BD11" s="1810"/>
      <c r="BE11" s="1815"/>
      <c r="BF11" s="1815"/>
      <c r="BG11" s="1815"/>
    </row>
    <row r="12" spans="1:59" ht="17.25" customHeight="1" x14ac:dyDescent="0.2">
      <c r="A12" s="2340"/>
      <c r="B12" s="1808" t="s">
        <v>2173</v>
      </c>
      <c r="C12" s="1241" t="s">
        <v>67</v>
      </c>
      <c r="D12" s="1241" t="s">
        <v>1275</v>
      </c>
      <c r="E12" s="1255">
        <v>60</v>
      </c>
      <c r="F12" s="1254">
        <f t="shared" ref="F12:F25" si="6">SUM(I12:BD12)</f>
        <v>60</v>
      </c>
      <c r="G12" s="1809"/>
      <c r="H12" s="1789" t="s">
        <v>346</v>
      </c>
      <c r="I12" s="1810"/>
      <c r="J12" s="1810"/>
      <c r="K12" s="1810"/>
      <c r="L12" s="1811"/>
      <c r="M12" s="1811"/>
      <c r="N12" s="1811"/>
      <c r="O12" s="1811"/>
      <c r="P12" s="1811"/>
      <c r="Q12" s="1811"/>
      <c r="R12" s="1811"/>
      <c r="S12" s="1811"/>
      <c r="T12" s="1810">
        <v>20</v>
      </c>
      <c r="U12" s="1810">
        <v>20</v>
      </c>
      <c r="V12" s="1810">
        <v>20</v>
      </c>
      <c r="W12" s="1811"/>
      <c r="X12" s="1811"/>
      <c r="Y12" s="1811"/>
      <c r="Z12" s="1811"/>
      <c r="AA12" s="1811"/>
      <c r="AB12" s="1811"/>
      <c r="AC12" s="1811"/>
      <c r="AD12" s="1811"/>
      <c r="AE12" s="1811"/>
      <c r="AF12" s="1812"/>
      <c r="AG12" s="1812"/>
      <c r="AH12" s="1813"/>
      <c r="AI12" s="1814"/>
      <c r="AJ12" s="1814"/>
      <c r="AK12" s="1810"/>
      <c r="AL12" s="1810"/>
      <c r="AM12" s="1810"/>
      <c r="AN12" s="1810"/>
      <c r="AO12" s="1810"/>
      <c r="AP12" s="1810"/>
      <c r="AQ12" s="1810"/>
      <c r="AR12" s="1810"/>
      <c r="AS12" s="1810"/>
      <c r="AT12" s="1810"/>
      <c r="AU12" s="1810"/>
      <c r="AV12" s="1810"/>
      <c r="AW12" s="1810"/>
      <c r="AX12" s="1810"/>
      <c r="AY12" s="1810"/>
      <c r="AZ12" s="1810"/>
      <c r="BA12" s="1810"/>
      <c r="BB12" s="1810"/>
      <c r="BC12" s="1810"/>
      <c r="BD12" s="1810"/>
      <c r="BE12" s="1815"/>
      <c r="BF12" s="1815"/>
      <c r="BG12" s="1815"/>
    </row>
    <row r="13" spans="1:59" ht="17.25" customHeight="1" x14ac:dyDescent="0.2">
      <c r="A13" s="2340"/>
      <c r="B13" s="1808" t="s">
        <v>2173</v>
      </c>
      <c r="C13" s="1241" t="s">
        <v>49</v>
      </c>
      <c r="D13" s="1241" t="s">
        <v>1295</v>
      </c>
      <c r="E13" s="1242">
        <v>68</v>
      </c>
      <c r="F13" s="1254">
        <f t="shared" si="6"/>
        <v>68</v>
      </c>
      <c r="G13" s="1809"/>
      <c r="H13" s="1809" t="s">
        <v>360</v>
      </c>
      <c r="I13" s="1810"/>
      <c r="J13" s="1811">
        <v>40</v>
      </c>
      <c r="K13" s="1811">
        <v>28</v>
      </c>
      <c r="L13" s="1811"/>
      <c r="M13" s="1811"/>
      <c r="N13" s="1811"/>
      <c r="O13" s="1811"/>
      <c r="P13" s="1811"/>
      <c r="Q13" s="1811"/>
      <c r="R13" s="1811"/>
      <c r="S13" s="1811"/>
      <c r="T13" s="1811"/>
      <c r="U13" s="1811"/>
      <c r="V13" s="1811"/>
      <c r="W13" s="1811"/>
      <c r="X13" s="1811"/>
      <c r="Y13" s="1811"/>
      <c r="Z13" s="1811"/>
      <c r="AA13" s="1811"/>
      <c r="AB13" s="1811"/>
      <c r="AC13" s="1811"/>
      <c r="AD13" s="1811"/>
      <c r="AE13" s="1811"/>
      <c r="AF13" s="1812"/>
      <c r="AG13" s="1812"/>
      <c r="AH13" s="1813"/>
      <c r="AI13" s="1814"/>
      <c r="AJ13" s="1814"/>
      <c r="AK13" s="1810"/>
      <c r="AL13" s="1810"/>
      <c r="AM13" s="1810"/>
      <c r="AN13" s="1810"/>
      <c r="AO13" s="1810"/>
      <c r="AP13" s="1810"/>
      <c r="AQ13" s="1810"/>
      <c r="AR13" s="1810"/>
      <c r="AS13" s="1810"/>
      <c r="AT13" s="1810"/>
      <c r="AU13" s="1810"/>
      <c r="AV13" s="1810"/>
      <c r="AW13" s="1810"/>
      <c r="AX13" s="1810"/>
      <c r="AY13" s="1810"/>
      <c r="AZ13" s="1810"/>
      <c r="BA13" s="1810"/>
      <c r="BB13" s="1810"/>
      <c r="BC13" s="1810"/>
      <c r="BD13" s="1810"/>
      <c r="BE13" s="1815"/>
      <c r="BF13" s="1815"/>
      <c r="BG13" s="1815"/>
    </row>
    <row r="14" spans="1:59" ht="17.25" customHeight="1" x14ac:dyDescent="0.2">
      <c r="A14" s="2340"/>
      <c r="B14" s="1808" t="s">
        <v>2173</v>
      </c>
      <c r="C14" s="1241" t="s">
        <v>50</v>
      </c>
      <c r="D14" s="1241" t="s">
        <v>1296</v>
      </c>
      <c r="E14" s="1242">
        <v>120</v>
      </c>
      <c r="F14" s="1254">
        <f t="shared" si="6"/>
        <v>120</v>
      </c>
      <c r="G14" s="1809"/>
      <c r="H14" s="1809" t="s">
        <v>360</v>
      </c>
      <c r="I14" s="1810"/>
      <c r="J14" s="1811"/>
      <c r="K14" s="1811"/>
      <c r="L14" s="1811">
        <v>16</v>
      </c>
      <c r="M14" s="1811">
        <v>16</v>
      </c>
      <c r="N14" s="1811">
        <v>16</v>
      </c>
      <c r="O14" s="1811">
        <v>16</v>
      </c>
      <c r="P14" s="1811">
        <v>16</v>
      </c>
      <c r="Q14" s="1811">
        <v>16</v>
      </c>
      <c r="R14" s="1811">
        <v>16</v>
      </c>
      <c r="S14" s="1811">
        <v>8</v>
      </c>
      <c r="T14" s="1811"/>
      <c r="U14" s="1811"/>
      <c r="V14" s="1811"/>
      <c r="W14" s="1811"/>
      <c r="X14" s="1811"/>
      <c r="Y14" s="1811"/>
      <c r="Z14" s="1811"/>
      <c r="AA14" s="1811"/>
      <c r="AB14" s="1811"/>
      <c r="AC14" s="1811"/>
      <c r="AD14" s="1811"/>
      <c r="AE14" s="1811"/>
      <c r="AF14" s="1812"/>
      <c r="AG14" s="1812"/>
      <c r="AH14" s="1813"/>
      <c r="AI14" s="1814"/>
      <c r="AJ14" s="1814"/>
      <c r="AK14" s="1810"/>
      <c r="AL14" s="1810"/>
      <c r="AM14" s="1810"/>
      <c r="AN14" s="1810"/>
      <c r="AO14" s="1810"/>
      <c r="AP14" s="1810"/>
      <c r="AQ14" s="1810"/>
      <c r="AR14" s="1810"/>
      <c r="AS14" s="1810"/>
      <c r="AT14" s="1810"/>
      <c r="AU14" s="1810"/>
      <c r="AV14" s="1810"/>
      <c r="AW14" s="1810"/>
      <c r="AX14" s="1810"/>
      <c r="AY14" s="1810"/>
      <c r="AZ14" s="1810"/>
      <c r="BA14" s="1810"/>
      <c r="BB14" s="1810"/>
      <c r="BC14" s="1810"/>
      <c r="BD14" s="1810"/>
      <c r="BE14" s="1815"/>
      <c r="BF14" s="1815"/>
      <c r="BG14" s="1815"/>
    </row>
    <row r="15" spans="1:59" ht="17.25" customHeight="1" x14ac:dyDescent="0.2">
      <c r="A15" s="2340"/>
      <c r="B15" s="1808" t="s">
        <v>2173</v>
      </c>
      <c r="C15" s="1241" t="s">
        <v>68</v>
      </c>
      <c r="D15" s="1241" t="s">
        <v>1297</v>
      </c>
      <c r="E15" s="1242">
        <v>90</v>
      </c>
      <c r="F15" s="1254">
        <f t="shared" si="6"/>
        <v>90</v>
      </c>
      <c r="G15" s="1809"/>
      <c r="H15" s="1809" t="s">
        <v>348</v>
      </c>
      <c r="I15" s="1810"/>
      <c r="J15" s="1811"/>
      <c r="K15" s="1811"/>
      <c r="L15" s="1811"/>
      <c r="M15" s="1811"/>
      <c r="N15" s="1811"/>
      <c r="O15" s="1811"/>
      <c r="P15" s="1811"/>
      <c r="Q15" s="1811"/>
      <c r="R15" s="1811"/>
      <c r="S15" s="1811">
        <v>8</v>
      </c>
      <c r="T15" s="1811">
        <v>16</v>
      </c>
      <c r="U15" s="1811">
        <v>16</v>
      </c>
      <c r="V15" s="1811">
        <v>16</v>
      </c>
      <c r="W15" s="1811">
        <v>16</v>
      </c>
      <c r="X15" s="1811">
        <v>18</v>
      </c>
      <c r="Y15" s="1811"/>
      <c r="Z15" s="1811"/>
      <c r="AA15" s="1811"/>
      <c r="AB15" s="1811"/>
      <c r="AC15" s="1811"/>
      <c r="AD15" s="1811"/>
      <c r="AE15" s="1811"/>
      <c r="AF15" s="1812"/>
      <c r="AG15" s="1812"/>
      <c r="AH15" s="1813"/>
      <c r="AI15" s="1814"/>
      <c r="AJ15" s="1814"/>
      <c r="AK15" s="1810"/>
      <c r="AL15" s="1810"/>
      <c r="AM15" s="1810"/>
      <c r="AN15" s="1810"/>
      <c r="AO15" s="1810"/>
      <c r="AP15" s="1810"/>
      <c r="AQ15" s="1810"/>
      <c r="AR15" s="1810"/>
      <c r="AS15" s="1810"/>
      <c r="AT15" s="1810"/>
      <c r="AU15" s="1810"/>
      <c r="AV15" s="1810"/>
      <c r="AW15" s="1810"/>
      <c r="AX15" s="1810"/>
      <c r="AY15" s="1810"/>
      <c r="AZ15" s="1810"/>
      <c r="BA15" s="1810"/>
      <c r="BB15" s="1810"/>
      <c r="BC15" s="1810"/>
      <c r="BD15" s="1810"/>
      <c r="BE15" s="1815"/>
      <c r="BF15" s="1815"/>
      <c r="BG15" s="1815"/>
    </row>
    <row r="16" spans="1:59" ht="17.25" customHeight="1" x14ac:dyDescent="0.2">
      <c r="A16" s="2340"/>
      <c r="B16" s="1808" t="s">
        <v>2173</v>
      </c>
      <c r="C16" s="1241" t="s">
        <v>51</v>
      </c>
      <c r="D16" s="1241" t="s">
        <v>1298</v>
      </c>
      <c r="E16" s="1242">
        <v>90</v>
      </c>
      <c r="F16" s="1254">
        <f t="shared" si="6"/>
        <v>90</v>
      </c>
      <c r="G16" s="1809"/>
      <c r="H16" s="1809" t="s">
        <v>360</v>
      </c>
      <c r="I16" s="1810"/>
      <c r="J16" s="1811"/>
      <c r="K16" s="1811"/>
      <c r="L16" s="1811"/>
      <c r="M16" s="1811"/>
      <c r="N16" s="1811"/>
      <c r="O16" s="1811"/>
      <c r="P16" s="1811"/>
      <c r="Q16" s="1811"/>
      <c r="R16" s="1811"/>
      <c r="S16" s="1811"/>
      <c r="T16" s="1811"/>
      <c r="U16" s="1811"/>
      <c r="V16" s="1811"/>
      <c r="W16" s="1811"/>
      <c r="X16" s="1811"/>
      <c r="Y16" s="1811">
        <v>16</v>
      </c>
      <c r="Z16" s="1811">
        <v>16</v>
      </c>
      <c r="AA16" s="1811">
        <v>16</v>
      </c>
      <c r="AB16" s="1811">
        <v>16</v>
      </c>
      <c r="AC16" s="1811">
        <v>16</v>
      </c>
      <c r="AD16" s="1811">
        <v>10</v>
      </c>
      <c r="AE16" s="1811"/>
      <c r="AF16" s="1812"/>
      <c r="AG16" s="1812"/>
      <c r="AH16" s="1813"/>
      <c r="AI16" s="1814"/>
      <c r="AJ16" s="1814"/>
      <c r="AK16" s="1810"/>
      <c r="AL16" s="1810"/>
      <c r="AM16" s="1810"/>
      <c r="AN16" s="1810"/>
      <c r="AO16" s="1810"/>
      <c r="AP16" s="1810"/>
      <c r="AQ16" s="1810"/>
      <c r="AR16" s="1810"/>
      <c r="AS16" s="1810"/>
      <c r="AT16" s="1810"/>
      <c r="AU16" s="1810"/>
      <c r="AV16" s="1810"/>
      <c r="AW16" s="1810"/>
      <c r="AX16" s="1810"/>
      <c r="AY16" s="1810"/>
      <c r="AZ16" s="1810"/>
      <c r="BA16" s="1810"/>
      <c r="BB16" s="1810"/>
      <c r="BC16" s="1810"/>
      <c r="BD16" s="1810"/>
      <c r="BE16" s="1815"/>
      <c r="BF16" s="1815"/>
      <c r="BG16" s="1815"/>
    </row>
    <row r="17" spans="1:62" ht="17.25" customHeight="1" x14ac:dyDescent="0.2">
      <c r="A17" s="2340"/>
      <c r="B17" s="1808" t="s">
        <v>2173</v>
      </c>
      <c r="C17" s="1241" t="s">
        <v>83</v>
      </c>
      <c r="D17" s="1241" t="s">
        <v>1267</v>
      </c>
      <c r="E17" s="1254">
        <v>60</v>
      </c>
      <c r="F17" s="1254">
        <f t="shared" si="6"/>
        <v>60</v>
      </c>
      <c r="G17" s="1809"/>
      <c r="H17" s="1809" t="s">
        <v>366</v>
      </c>
      <c r="I17" s="1810"/>
      <c r="J17" s="1811"/>
      <c r="K17" s="1811"/>
      <c r="L17" s="1811"/>
      <c r="M17" s="1811"/>
      <c r="N17" s="1811"/>
      <c r="O17" s="1811"/>
      <c r="P17" s="1811"/>
      <c r="Q17" s="1811"/>
      <c r="R17" s="1811"/>
      <c r="S17" s="1811"/>
      <c r="T17" s="1811"/>
      <c r="U17" s="1811"/>
      <c r="V17" s="1811"/>
      <c r="W17" s="1811"/>
      <c r="X17" s="1811"/>
      <c r="Y17" s="1811"/>
      <c r="Z17" s="1811"/>
      <c r="AA17" s="1811"/>
      <c r="AB17" s="1811"/>
      <c r="AC17" s="1811"/>
      <c r="AD17" s="1811">
        <v>12</v>
      </c>
      <c r="AE17" s="1811">
        <v>16</v>
      </c>
      <c r="AF17" s="1812">
        <v>16</v>
      </c>
      <c r="AG17" s="1812">
        <v>16</v>
      </c>
      <c r="AH17" s="1813"/>
      <c r="AI17" s="1814"/>
      <c r="AJ17" s="1814"/>
      <c r="AK17" s="1810"/>
      <c r="AL17" s="1810"/>
      <c r="AM17" s="1810"/>
      <c r="AN17" s="1810"/>
      <c r="AO17" s="1810"/>
      <c r="AP17" s="1810"/>
      <c r="AQ17" s="1810"/>
      <c r="AR17" s="1810"/>
      <c r="AS17" s="1810"/>
      <c r="AT17" s="1810"/>
      <c r="AU17" s="1810"/>
      <c r="AV17" s="1810"/>
      <c r="AW17" s="1810"/>
      <c r="AX17" s="1810"/>
      <c r="AY17" s="1810"/>
      <c r="AZ17" s="1810"/>
      <c r="BA17" s="1810"/>
      <c r="BB17" s="1810"/>
      <c r="BC17" s="1810"/>
      <c r="BD17" s="1810"/>
      <c r="BE17" s="1815"/>
      <c r="BF17" s="1815"/>
      <c r="BG17" s="1815"/>
    </row>
    <row r="18" spans="1:62" ht="17.25" customHeight="1" x14ac:dyDescent="0.2">
      <c r="A18" s="2340"/>
      <c r="B18" s="1808" t="s">
        <v>2173</v>
      </c>
      <c r="C18" s="1241" t="s">
        <v>88</v>
      </c>
      <c r="D18" s="1241" t="s">
        <v>1268</v>
      </c>
      <c r="E18" s="1254">
        <v>60</v>
      </c>
      <c r="F18" s="1254">
        <f t="shared" si="6"/>
        <v>60</v>
      </c>
      <c r="G18" s="1809"/>
      <c r="H18" s="1809" t="s">
        <v>364</v>
      </c>
      <c r="I18" s="1810"/>
      <c r="J18" s="1811"/>
      <c r="K18" s="1811"/>
      <c r="L18" s="1811"/>
      <c r="M18" s="1811"/>
      <c r="N18" s="1811"/>
      <c r="O18" s="1811"/>
      <c r="P18" s="1811"/>
      <c r="Q18" s="1811"/>
      <c r="R18" s="1811"/>
      <c r="S18" s="1811"/>
      <c r="T18" s="1811"/>
      <c r="U18" s="1811"/>
      <c r="V18" s="1811"/>
      <c r="W18" s="1811"/>
      <c r="X18" s="1811"/>
      <c r="Y18" s="1811"/>
      <c r="Z18" s="1811">
        <v>8</v>
      </c>
      <c r="AA18" s="1811">
        <v>8</v>
      </c>
      <c r="AB18" s="1811">
        <v>8</v>
      </c>
      <c r="AC18" s="1811">
        <v>8</v>
      </c>
      <c r="AD18" s="1811">
        <v>8</v>
      </c>
      <c r="AE18" s="1811">
        <v>8</v>
      </c>
      <c r="AF18" s="1812">
        <v>8</v>
      </c>
      <c r="AG18" s="1812">
        <v>4</v>
      </c>
      <c r="AH18" s="1813"/>
      <c r="AI18" s="1814"/>
      <c r="AJ18" s="1814"/>
      <c r="AK18" s="1810"/>
      <c r="AL18" s="1810"/>
      <c r="AM18" s="1810"/>
      <c r="AN18" s="1810"/>
      <c r="AO18" s="1810"/>
      <c r="AP18" s="1810"/>
      <c r="AQ18" s="1810"/>
      <c r="AR18" s="1810"/>
      <c r="AS18" s="1810"/>
      <c r="AT18" s="1810"/>
      <c r="AU18" s="1810"/>
      <c r="AV18" s="1810"/>
      <c r="AW18" s="1810"/>
      <c r="AX18" s="1810"/>
      <c r="AY18" s="1810"/>
      <c r="AZ18" s="1810"/>
      <c r="BA18" s="1810"/>
      <c r="BB18" s="1810"/>
      <c r="BC18" s="1810"/>
      <c r="BD18" s="1810"/>
      <c r="BE18" s="1815"/>
      <c r="BF18" s="1815"/>
      <c r="BG18" s="1815"/>
    </row>
    <row r="19" spans="1:62" ht="17.25" customHeight="1" x14ac:dyDescent="0.2">
      <c r="A19" s="2340"/>
      <c r="B19" s="1808" t="s">
        <v>2173</v>
      </c>
      <c r="C19" s="1241" t="s">
        <v>72</v>
      </c>
      <c r="D19" s="1241" t="s">
        <v>2159</v>
      </c>
      <c r="E19" s="1255">
        <v>60</v>
      </c>
      <c r="F19" s="1254">
        <f t="shared" si="6"/>
        <v>60</v>
      </c>
      <c r="G19" s="1809"/>
      <c r="H19" s="1809" t="s">
        <v>360</v>
      </c>
      <c r="I19" s="1810"/>
      <c r="J19" s="1811"/>
      <c r="K19" s="1811"/>
      <c r="L19" s="1811"/>
      <c r="M19" s="1811"/>
      <c r="N19" s="1811"/>
      <c r="O19" s="1811"/>
      <c r="P19" s="1811"/>
      <c r="Q19" s="1811"/>
      <c r="R19" s="1811"/>
      <c r="S19" s="1811"/>
      <c r="T19" s="1811"/>
      <c r="U19" s="1811"/>
      <c r="V19" s="1811"/>
      <c r="W19" s="1811"/>
      <c r="X19" s="1811"/>
      <c r="Y19" s="1811"/>
      <c r="Z19" s="1811"/>
      <c r="AA19" s="1811"/>
      <c r="AB19" s="1811"/>
      <c r="AC19" s="1811"/>
      <c r="AD19" s="1811"/>
      <c r="AE19" s="1811"/>
      <c r="AF19" s="1812"/>
      <c r="AG19" s="1812"/>
      <c r="AH19" s="1813"/>
      <c r="AI19" s="1814"/>
      <c r="AJ19" s="1814"/>
      <c r="AK19" s="1810">
        <v>16</v>
      </c>
      <c r="AL19" s="1811">
        <v>16</v>
      </c>
      <c r="AM19" s="1811">
        <v>16</v>
      </c>
      <c r="AN19" s="1812">
        <v>12</v>
      </c>
      <c r="AO19" s="1812"/>
      <c r="AP19" s="1812"/>
      <c r="AQ19" s="1812"/>
      <c r="AR19" s="1810"/>
      <c r="AS19" s="1810"/>
      <c r="AT19" s="1810"/>
      <c r="AU19" s="1810"/>
      <c r="AV19" s="1810"/>
      <c r="AW19" s="1810"/>
      <c r="AX19" s="1810"/>
      <c r="AY19" s="1810"/>
      <c r="AZ19" s="1810"/>
      <c r="BA19" s="1810"/>
      <c r="BB19" s="1810"/>
      <c r="BC19" s="1810"/>
      <c r="BD19" s="1810"/>
      <c r="BE19" s="1815"/>
      <c r="BF19" s="1815"/>
      <c r="BG19" s="1815"/>
    </row>
    <row r="20" spans="1:62" ht="17.25" customHeight="1" x14ac:dyDescent="0.2">
      <c r="A20" s="2340"/>
      <c r="B20" s="1808" t="s">
        <v>2173</v>
      </c>
      <c r="C20" s="1241" t="s">
        <v>54</v>
      </c>
      <c r="D20" s="1265" t="s">
        <v>2160</v>
      </c>
      <c r="E20" s="1255">
        <v>60</v>
      </c>
      <c r="F20" s="1254">
        <f t="shared" si="6"/>
        <v>60</v>
      </c>
      <c r="G20" s="1809"/>
      <c r="H20" s="1809" t="s">
        <v>360</v>
      </c>
      <c r="I20" s="1810"/>
      <c r="J20" s="1811"/>
      <c r="K20" s="1811"/>
      <c r="L20" s="1811"/>
      <c r="M20" s="1811"/>
      <c r="N20" s="1811"/>
      <c r="O20" s="1811"/>
      <c r="P20" s="1811"/>
      <c r="Q20" s="1811"/>
      <c r="R20" s="1811"/>
      <c r="S20" s="1811"/>
      <c r="T20" s="1811"/>
      <c r="U20" s="1811"/>
      <c r="V20" s="1811"/>
      <c r="W20" s="1811"/>
      <c r="X20" s="1811"/>
      <c r="Y20" s="1811"/>
      <c r="Z20" s="1811"/>
      <c r="AA20" s="1811"/>
      <c r="AB20" s="1811"/>
      <c r="AC20" s="1811"/>
      <c r="AD20" s="1811"/>
      <c r="AE20" s="1811"/>
      <c r="AF20" s="1812"/>
      <c r="AG20" s="1812"/>
      <c r="AH20" s="1813"/>
      <c r="AI20" s="1814"/>
      <c r="AJ20" s="1814"/>
      <c r="AK20" s="1810"/>
      <c r="AL20" s="1811"/>
      <c r="AM20" s="1811"/>
      <c r="AN20" s="1812"/>
      <c r="AO20" s="1812"/>
      <c r="AP20" s="1812"/>
      <c r="AQ20" s="1812"/>
      <c r="AR20" s="1810">
        <v>12</v>
      </c>
      <c r="AS20" s="1810">
        <v>16</v>
      </c>
      <c r="AT20" s="1810">
        <v>16</v>
      </c>
      <c r="AU20" s="1810">
        <v>16</v>
      </c>
      <c r="AV20" s="1810"/>
      <c r="AW20" s="1810"/>
      <c r="AX20" s="1810"/>
      <c r="AY20" s="1810"/>
      <c r="AZ20" s="1810"/>
      <c r="BA20" s="1810"/>
      <c r="BB20" s="1810"/>
      <c r="BC20" s="1810"/>
      <c r="BD20" s="1810"/>
      <c r="BE20" s="1815"/>
      <c r="BF20" s="1815"/>
      <c r="BG20" s="1815"/>
    </row>
    <row r="21" spans="1:62" ht="17.25" customHeight="1" x14ac:dyDescent="0.2">
      <c r="A21" s="2340"/>
      <c r="B21" s="1808" t="s">
        <v>2173</v>
      </c>
      <c r="C21" s="1241" t="s">
        <v>56</v>
      </c>
      <c r="D21" s="1241" t="s">
        <v>2155</v>
      </c>
      <c r="E21" s="1254">
        <v>60</v>
      </c>
      <c r="F21" s="1254">
        <f t="shared" si="6"/>
        <v>60</v>
      </c>
      <c r="G21" s="1809"/>
      <c r="H21" s="1809" t="s">
        <v>360</v>
      </c>
      <c r="I21" s="1810"/>
      <c r="J21" s="1810"/>
      <c r="K21" s="1810"/>
      <c r="L21" s="1810"/>
      <c r="M21" s="1810"/>
      <c r="N21" s="1810"/>
      <c r="O21" s="1810"/>
      <c r="P21" s="1810"/>
      <c r="Q21" s="1810"/>
      <c r="R21" s="1810"/>
      <c r="S21" s="1810"/>
      <c r="T21" s="1810"/>
      <c r="U21" s="1810"/>
      <c r="V21" s="1810"/>
      <c r="W21" s="1810"/>
      <c r="X21" s="1810"/>
      <c r="Y21" s="1810"/>
      <c r="Z21" s="1810"/>
      <c r="AA21" s="1810"/>
      <c r="AB21" s="1810"/>
      <c r="AC21" s="1810"/>
      <c r="AD21" s="1810"/>
      <c r="AE21" s="1810"/>
      <c r="AF21" s="1810"/>
      <c r="AG21" s="1810"/>
      <c r="AH21" s="1814"/>
      <c r="AI21" s="1814"/>
      <c r="AJ21" s="1814"/>
      <c r="AK21" s="1810"/>
      <c r="AL21" s="1812"/>
      <c r="AM21" s="1811"/>
      <c r="AN21" s="1811">
        <v>8</v>
      </c>
      <c r="AO21" s="1811">
        <v>16</v>
      </c>
      <c r="AP21" s="1812">
        <v>16</v>
      </c>
      <c r="AQ21" s="1812">
        <v>16</v>
      </c>
      <c r="AR21" s="1810">
        <v>4</v>
      </c>
      <c r="AS21" s="1810"/>
      <c r="AT21" s="1810"/>
      <c r="AU21" s="1810"/>
      <c r="AV21" s="1810"/>
      <c r="AW21" s="1810"/>
      <c r="AX21" s="1810"/>
      <c r="AY21" s="1810"/>
      <c r="AZ21" s="1810"/>
      <c r="BA21" s="1810"/>
      <c r="BB21" s="1810"/>
      <c r="BC21" s="1810"/>
      <c r="BD21" s="1810"/>
      <c r="BE21" s="1815"/>
      <c r="BF21" s="1815"/>
      <c r="BG21" s="1815"/>
    </row>
    <row r="22" spans="1:62" ht="17.25" customHeight="1" x14ac:dyDescent="0.2">
      <c r="A22" s="2340"/>
      <c r="B22" s="1808" t="s">
        <v>2173</v>
      </c>
      <c r="C22" s="1241" t="s">
        <v>61</v>
      </c>
      <c r="D22" s="1241" t="s">
        <v>2156</v>
      </c>
      <c r="E22" s="1254">
        <v>60</v>
      </c>
      <c r="F22" s="1254">
        <f t="shared" si="6"/>
        <v>60</v>
      </c>
      <c r="G22" s="1809"/>
      <c r="H22" s="1809" t="s">
        <v>366</v>
      </c>
      <c r="I22" s="1810"/>
      <c r="J22" s="1810"/>
      <c r="K22" s="1810"/>
      <c r="L22" s="1810"/>
      <c r="M22" s="1810"/>
      <c r="N22" s="1810"/>
      <c r="O22" s="1810"/>
      <c r="P22" s="1810"/>
      <c r="Q22" s="1810"/>
      <c r="R22" s="1810"/>
      <c r="S22" s="1810"/>
      <c r="T22" s="1810"/>
      <c r="U22" s="1810"/>
      <c r="V22" s="1810"/>
      <c r="W22" s="1810"/>
      <c r="X22" s="1810"/>
      <c r="Y22" s="1810"/>
      <c r="Z22" s="1810"/>
      <c r="AA22" s="1810"/>
      <c r="AB22" s="1810"/>
      <c r="AC22" s="1810"/>
      <c r="AD22" s="1810"/>
      <c r="AE22" s="1810"/>
      <c r="AF22" s="1810"/>
      <c r="AG22" s="1810"/>
      <c r="AH22" s="1814"/>
      <c r="AI22" s="1814"/>
      <c r="AJ22" s="1814"/>
      <c r="AK22" s="1810"/>
      <c r="AL22" s="1812"/>
      <c r="AM22" s="1812"/>
      <c r="AN22" s="1812"/>
      <c r="AO22" s="1811"/>
      <c r="AP22" s="1811"/>
      <c r="AQ22" s="1811"/>
      <c r="AR22" s="1810"/>
      <c r="AS22" s="1810"/>
      <c r="AT22" s="1810"/>
      <c r="AU22" s="1810"/>
      <c r="AV22" s="1810"/>
      <c r="AW22" s="1810"/>
      <c r="AX22" s="1810"/>
      <c r="AY22" s="1810"/>
      <c r="AZ22" s="1810"/>
      <c r="BA22" s="1810"/>
      <c r="BB22" s="1810">
        <v>20</v>
      </c>
      <c r="BC22" s="1810">
        <v>40</v>
      </c>
      <c r="BD22" s="1810"/>
      <c r="BE22" s="1815"/>
      <c r="BF22" s="1815"/>
      <c r="BG22" s="1815"/>
    </row>
    <row r="23" spans="1:62" ht="17.25" customHeight="1" x14ac:dyDescent="0.2">
      <c r="A23" s="2340"/>
      <c r="B23" s="1808" t="s">
        <v>2173</v>
      </c>
      <c r="C23" s="1241" t="s">
        <v>32</v>
      </c>
      <c r="D23" s="1241" t="s">
        <v>2152</v>
      </c>
      <c r="E23" s="1254">
        <v>60</v>
      </c>
      <c r="F23" s="1254">
        <f t="shared" si="6"/>
        <v>60</v>
      </c>
      <c r="G23" s="1809"/>
      <c r="H23" s="1809" t="s">
        <v>348</v>
      </c>
      <c r="I23" s="1810"/>
      <c r="J23" s="1810"/>
      <c r="K23" s="1810"/>
      <c r="L23" s="1810"/>
      <c r="M23" s="1810"/>
      <c r="N23" s="1810"/>
      <c r="O23" s="1810"/>
      <c r="P23" s="1810"/>
      <c r="Q23" s="1810"/>
      <c r="R23" s="1810"/>
      <c r="S23" s="1810"/>
      <c r="T23" s="1810"/>
      <c r="U23" s="1810"/>
      <c r="V23" s="1810"/>
      <c r="W23" s="1810"/>
      <c r="X23" s="1810"/>
      <c r="Y23" s="1810"/>
      <c r="Z23" s="1810"/>
      <c r="AA23" s="1810"/>
      <c r="AB23" s="1810"/>
      <c r="AC23" s="1810"/>
      <c r="AD23" s="1810"/>
      <c r="AE23" s="1810"/>
      <c r="AF23" s="1810"/>
      <c r="AG23" s="1810"/>
      <c r="AH23" s="1814"/>
      <c r="AI23" s="1814"/>
      <c r="AJ23" s="1814"/>
      <c r="AK23" s="1810"/>
      <c r="AL23" s="1812"/>
      <c r="AM23" s="1812"/>
      <c r="AN23" s="1812"/>
      <c r="AO23" s="1811"/>
      <c r="AP23" s="1811"/>
      <c r="AQ23" s="1811"/>
      <c r="AR23" s="1810"/>
      <c r="AS23" s="1810"/>
      <c r="AT23" s="1810"/>
      <c r="AU23" s="1810"/>
      <c r="AV23" s="1810">
        <v>16</v>
      </c>
      <c r="AW23" s="1810">
        <v>16</v>
      </c>
      <c r="AX23" s="1810">
        <v>16</v>
      </c>
      <c r="AY23" s="1810">
        <v>12</v>
      </c>
      <c r="AZ23" s="1810"/>
      <c r="BA23" s="1810"/>
      <c r="BB23" s="1810"/>
      <c r="BC23" s="1810"/>
      <c r="BD23" s="1810"/>
      <c r="BE23" s="1815"/>
      <c r="BF23" s="1815"/>
      <c r="BG23" s="1815"/>
    </row>
    <row r="24" spans="1:62" ht="17.25" customHeight="1" x14ac:dyDescent="0.2">
      <c r="A24" s="2340"/>
      <c r="B24" s="1808" t="s">
        <v>2173</v>
      </c>
      <c r="C24" s="1241" t="s">
        <v>34</v>
      </c>
      <c r="D24" s="1241" t="s">
        <v>2161</v>
      </c>
      <c r="E24" s="1254">
        <v>60</v>
      </c>
      <c r="F24" s="1254">
        <f t="shared" si="6"/>
        <v>60</v>
      </c>
      <c r="G24" s="1809"/>
      <c r="H24" s="1809" t="s">
        <v>357</v>
      </c>
      <c r="I24" s="1810"/>
      <c r="J24" s="1810"/>
      <c r="K24" s="1810"/>
      <c r="L24" s="1810"/>
      <c r="M24" s="1810"/>
      <c r="N24" s="1810"/>
      <c r="O24" s="1810"/>
      <c r="P24" s="1810"/>
      <c r="Q24" s="1810"/>
      <c r="R24" s="1810"/>
      <c r="S24" s="1810"/>
      <c r="T24" s="1810"/>
      <c r="U24" s="1810"/>
      <c r="V24" s="1810"/>
      <c r="W24" s="1810"/>
      <c r="X24" s="1810"/>
      <c r="Y24" s="1810"/>
      <c r="Z24" s="1810"/>
      <c r="AA24" s="1810"/>
      <c r="AB24" s="1810"/>
      <c r="AC24" s="1810"/>
      <c r="AD24" s="1810"/>
      <c r="AE24" s="1810"/>
      <c r="AF24" s="1810"/>
      <c r="AG24" s="1810"/>
      <c r="AH24" s="1814"/>
      <c r="AI24" s="1814"/>
      <c r="AJ24" s="1814"/>
      <c r="AK24" s="1810"/>
      <c r="AL24" s="1812"/>
      <c r="AM24" s="1812"/>
      <c r="AN24" s="1812"/>
      <c r="AO24" s="1811"/>
      <c r="AP24" s="1811"/>
      <c r="AQ24" s="1811"/>
      <c r="AR24" s="1810"/>
      <c r="AS24" s="1810"/>
      <c r="AT24" s="1810"/>
      <c r="AU24" s="1810"/>
      <c r="AV24" s="1810"/>
      <c r="AW24" s="1810"/>
      <c r="AX24" s="1810"/>
      <c r="AY24" s="1810">
        <v>8</v>
      </c>
      <c r="AZ24" s="1810">
        <v>20</v>
      </c>
      <c r="BA24" s="1810">
        <v>20</v>
      </c>
      <c r="BB24" s="1810">
        <v>12</v>
      </c>
      <c r="BC24" s="1810"/>
      <c r="BD24" s="1810"/>
      <c r="BE24" s="1815"/>
      <c r="BF24" s="1815"/>
      <c r="BG24" s="1815"/>
    </row>
    <row r="25" spans="1:62" ht="17.25" customHeight="1" x14ac:dyDescent="0.2">
      <c r="A25" s="2340"/>
      <c r="B25" s="1808" t="s">
        <v>2173</v>
      </c>
      <c r="C25" s="1241" t="s">
        <v>456</v>
      </c>
      <c r="D25" s="1241" t="s">
        <v>2157</v>
      </c>
      <c r="E25" s="1254">
        <v>30</v>
      </c>
      <c r="F25" s="1254">
        <f t="shared" si="6"/>
        <v>30</v>
      </c>
      <c r="G25" s="1809"/>
      <c r="H25" s="1809" t="s">
        <v>357</v>
      </c>
      <c r="I25" s="1810"/>
      <c r="J25" s="1810"/>
      <c r="K25" s="1810"/>
      <c r="L25" s="1810"/>
      <c r="M25" s="1810"/>
      <c r="N25" s="1810"/>
      <c r="O25" s="1810"/>
      <c r="P25" s="1810"/>
      <c r="Q25" s="1810"/>
      <c r="R25" s="1810"/>
      <c r="S25" s="1810"/>
      <c r="T25" s="1810"/>
      <c r="U25" s="1810"/>
      <c r="V25" s="1810"/>
      <c r="W25" s="1810"/>
      <c r="X25" s="1810"/>
      <c r="Y25" s="1810"/>
      <c r="Z25" s="1810"/>
      <c r="AA25" s="1810"/>
      <c r="AB25" s="1810"/>
      <c r="AC25" s="1810"/>
      <c r="AD25" s="1810"/>
      <c r="AE25" s="1810"/>
      <c r="AF25" s="1810"/>
      <c r="AG25" s="1810"/>
      <c r="AH25" s="1814"/>
      <c r="AI25" s="1814"/>
      <c r="AJ25" s="1814"/>
      <c r="AK25" s="1810"/>
      <c r="AL25" s="1812"/>
      <c r="AM25" s="1812"/>
      <c r="AN25" s="1812">
        <v>8</v>
      </c>
      <c r="AO25" s="1811">
        <v>8</v>
      </c>
      <c r="AP25" s="1811">
        <v>8</v>
      </c>
      <c r="AQ25" s="1811">
        <v>6</v>
      </c>
      <c r="AR25" s="1810"/>
      <c r="AS25" s="1810"/>
      <c r="AT25" s="1810"/>
      <c r="AU25" s="1810"/>
      <c r="AV25" s="1810"/>
      <c r="AW25" s="1810"/>
      <c r="AX25" s="1810"/>
      <c r="AY25" s="1810"/>
      <c r="AZ25" s="1810"/>
      <c r="BA25" s="1810"/>
      <c r="BB25" s="1810"/>
      <c r="BC25" s="1810"/>
      <c r="BD25" s="1810"/>
      <c r="BE25" s="1815"/>
      <c r="BF25" s="1815"/>
      <c r="BG25" s="1815"/>
    </row>
    <row r="26" spans="1:62" ht="17.25" customHeight="1" x14ac:dyDescent="0.2">
      <c r="A26" s="2340"/>
      <c r="B26" s="1808" t="s">
        <v>2173</v>
      </c>
      <c r="C26" s="1241" t="s">
        <v>112</v>
      </c>
      <c r="D26" s="1241" t="s">
        <v>2147</v>
      </c>
      <c r="E26" s="1254" t="s">
        <v>1762</v>
      </c>
      <c r="F26" s="1254" t="s">
        <v>1762</v>
      </c>
      <c r="G26" s="1809"/>
      <c r="H26" s="1280"/>
      <c r="I26" s="1810"/>
      <c r="J26" s="1810"/>
      <c r="K26" s="1810"/>
      <c r="L26" s="1810"/>
      <c r="M26" s="1810"/>
      <c r="N26" s="1810"/>
      <c r="O26" s="1810"/>
      <c r="P26" s="1810"/>
      <c r="Q26" s="1810"/>
      <c r="R26" s="1810"/>
      <c r="S26" s="1810"/>
      <c r="T26" s="1810"/>
      <c r="U26" s="1810"/>
      <c r="V26" s="1810"/>
      <c r="W26" s="1810"/>
      <c r="X26" s="1810"/>
      <c r="Y26" s="1810"/>
      <c r="Z26" s="1810"/>
      <c r="AA26" s="1810"/>
      <c r="AB26" s="1810"/>
      <c r="AC26" s="1810"/>
      <c r="AD26" s="1810"/>
      <c r="AE26" s="1810"/>
      <c r="AF26" s="1810"/>
      <c r="AG26" s="1810"/>
      <c r="AH26" s="1814"/>
      <c r="AI26" s="1814"/>
      <c r="AJ26" s="1814"/>
      <c r="AK26" s="1810"/>
      <c r="AL26" s="1812"/>
      <c r="AM26" s="1812"/>
      <c r="AN26" s="1812"/>
      <c r="AO26" s="1811"/>
      <c r="AP26" s="1811"/>
      <c r="AQ26" s="1811"/>
      <c r="AR26" s="1810"/>
      <c r="AS26" s="1810"/>
      <c r="AT26" s="1810"/>
      <c r="AU26" s="1810"/>
      <c r="AV26" s="1810"/>
      <c r="AW26" s="1810"/>
      <c r="AX26" s="1810"/>
      <c r="AY26" s="1810"/>
      <c r="AZ26" s="1810"/>
      <c r="BA26" s="1810"/>
      <c r="BB26" s="1810"/>
      <c r="BC26" s="1810"/>
      <c r="BD26" s="1810" t="s">
        <v>3</v>
      </c>
      <c r="BE26" s="1815" t="s">
        <v>3</v>
      </c>
      <c r="BF26" s="1815" t="s">
        <v>3</v>
      </c>
      <c r="BG26" s="1815" t="s">
        <v>3</v>
      </c>
      <c r="BH26" s="1802" t="s">
        <v>3</v>
      </c>
      <c r="BI26" s="1802" t="s">
        <v>3</v>
      </c>
      <c r="BJ26" s="1802" t="s">
        <v>3</v>
      </c>
    </row>
    <row r="27" spans="1:62" s="1823" customFormat="1" ht="17.25" customHeight="1" x14ac:dyDescent="0.2">
      <c r="A27" s="2340"/>
      <c r="B27" s="233" t="s">
        <v>2175</v>
      </c>
      <c r="C27" s="1816"/>
      <c r="D27" s="1817" t="s">
        <v>843</v>
      </c>
      <c r="E27" s="1816">
        <f>SUM(E11:E26)</f>
        <v>968</v>
      </c>
      <c r="F27" s="1816">
        <f>SUM(F11:F26)</f>
        <v>968</v>
      </c>
      <c r="G27" s="1818"/>
      <c r="H27" s="1819"/>
      <c r="I27" s="1820"/>
      <c r="J27" s="1820">
        <f t="shared" ref="J27:AG27" si="7">SUM(J11:J26)</f>
        <v>40</v>
      </c>
      <c r="K27" s="1820">
        <f t="shared" si="7"/>
        <v>28</v>
      </c>
      <c r="L27" s="1820">
        <f t="shared" si="7"/>
        <v>16</v>
      </c>
      <c r="M27" s="1820">
        <f t="shared" si="7"/>
        <v>16</v>
      </c>
      <c r="N27" s="1820">
        <f t="shared" si="7"/>
        <v>16</v>
      </c>
      <c r="O27" s="1820">
        <f t="shared" si="7"/>
        <v>16</v>
      </c>
      <c r="P27" s="1820">
        <f t="shared" si="7"/>
        <v>16</v>
      </c>
      <c r="Q27" s="1820">
        <f t="shared" si="7"/>
        <v>16</v>
      </c>
      <c r="R27" s="1820">
        <f t="shared" si="7"/>
        <v>16</v>
      </c>
      <c r="S27" s="1820">
        <f t="shared" si="7"/>
        <v>16</v>
      </c>
      <c r="T27" s="1820">
        <f t="shared" si="7"/>
        <v>66</v>
      </c>
      <c r="U27" s="1820">
        <f t="shared" si="7"/>
        <v>36</v>
      </c>
      <c r="V27" s="1820">
        <f t="shared" si="7"/>
        <v>36</v>
      </c>
      <c r="W27" s="1820">
        <f t="shared" si="7"/>
        <v>16</v>
      </c>
      <c r="X27" s="1820">
        <f t="shared" si="7"/>
        <v>18</v>
      </c>
      <c r="Y27" s="1820">
        <f t="shared" si="7"/>
        <v>16</v>
      </c>
      <c r="Z27" s="1820">
        <f t="shared" si="7"/>
        <v>24</v>
      </c>
      <c r="AA27" s="1820">
        <f t="shared" si="7"/>
        <v>24</v>
      </c>
      <c r="AB27" s="1820">
        <f t="shared" si="7"/>
        <v>24</v>
      </c>
      <c r="AC27" s="1820">
        <f t="shared" si="7"/>
        <v>24</v>
      </c>
      <c r="AD27" s="1820">
        <f t="shared" si="7"/>
        <v>30</v>
      </c>
      <c r="AE27" s="1820">
        <f t="shared" si="7"/>
        <v>24</v>
      </c>
      <c r="AF27" s="1820">
        <f t="shared" si="7"/>
        <v>24</v>
      </c>
      <c r="AG27" s="1820">
        <f t="shared" si="7"/>
        <v>20</v>
      </c>
      <c r="AH27" s="1821"/>
      <c r="AI27" s="1821"/>
      <c r="AJ27" s="1821"/>
      <c r="AK27" s="1822">
        <f t="shared" ref="AK27:BG27" si="8">SUM(AK11:AK26)</f>
        <v>16</v>
      </c>
      <c r="AL27" s="1820">
        <f t="shared" si="8"/>
        <v>16</v>
      </c>
      <c r="AM27" s="1820">
        <f t="shared" si="8"/>
        <v>16</v>
      </c>
      <c r="AN27" s="1820">
        <f t="shared" si="8"/>
        <v>28</v>
      </c>
      <c r="AO27" s="1820">
        <f t="shared" si="8"/>
        <v>24</v>
      </c>
      <c r="AP27" s="1820">
        <f t="shared" si="8"/>
        <v>24</v>
      </c>
      <c r="AQ27" s="1820">
        <f t="shared" si="8"/>
        <v>22</v>
      </c>
      <c r="AR27" s="1820">
        <f t="shared" si="8"/>
        <v>16</v>
      </c>
      <c r="AS27" s="1820">
        <f t="shared" si="8"/>
        <v>16</v>
      </c>
      <c r="AT27" s="1820">
        <f t="shared" si="8"/>
        <v>16</v>
      </c>
      <c r="AU27" s="1820">
        <f t="shared" si="8"/>
        <v>16</v>
      </c>
      <c r="AV27" s="1820">
        <f t="shared" si="8"/>
        <v>16</v>
      </c>
      <c r="AW27" s="1820">
        <f t="shared" si="8"/>
        <v>16</v>
      </c>
      <c r="AX27" s="1820">
        <f t="shared" si="8"/>
        <v>16</v>
      </c>
      <c r="AY27" s="1820">
        <f t="shared" si="8"/>
        <v>20</v>
      </c>
      <c r="AZ27" s="1820">
        <f t="shared" si="8"/>
        <v>20</v>
      </c>
      <c r="BA27" s="1820">
        <f t="shared" si="8"/>
        <v>20</v>
      </c>
      <c r="BB27" s="1820">
        <f t="shared" si="8"/>
        <v>32</v>
      </c>
      <c r="BC27" s="1820">
        <f t="shared" si="8"/>
        <v>40</v>
      </c>
      <c r="BD27" s="1822">
        <f t="shared" si="8"/>
        <v>0</v>
      </c>
      <c r="BE27" s="1820">
        <f t="shared" si="8"/>
        <v>0</v>
      </c>
      <c r="BF27" s="1820">
        <f t="shared" si="8"/>
        <v>0</v>
      </c>
      <c r="BG27" s="1820">
        <f t="shared" si="8"/>
        <v>0</v>
      </c>
    </row>
    <row r="28" spans="1:62" ht="17.25" customHeight="1" x14ac:dyDescent="0.2">
      <c r="A28" s="2247">
        <v>2</v>
      </c>
      <c r="B28" s="1260" t="s">
        <v>2174</v>
      </c>
      <c r="C28" s="1261" t="s">
        <v>624</v>
      </c>
      <c r="D28" s="1261" t="s">
        <v>1285</v>
      </c>
      <c r="E28" s="1262">
        <v>30</v>
      </c>
      <c r="F28" s="1262">
        <f>SUM(I28:BD28)</f>
        <v>30</v>
      </c>
      <c r="G28" s="1283"/>
      <c r="H28" s="1283" t="s">
        <v>417</v>
      </c>
      <c r="I28" s="1284"/>
      <c r="J28" s="1284">
        <v>3</v>
      </c>
      <c r="K28" s="1284">
        <v>3</v>
      </c>
      <c r="L28" s="1284">
        <v>3</v>
      </c>
      <c r="M28" s="1284">
        <v>6</v>
      </c>
      <c r="N28" s="1284">
        <v>3</v>
      </c>
      <c r="O28" s="1284">
        <v>3</v>
      </c>
      <c r="P28" s="1284"/>
      <c r="Q28" s="1284">
        <v>3</v>
      </c>
      <c r="R28" s="1284">
        <v>3</v>
      </c>
      <c r="S28" s="1284">
        <v>3</v>
      </c>
      <c r="T28" s="1284"/>
      <c r="U28" s="1284"/>
      <c r="V28" s="1284"/>
      <c r="W28" s="1284"/>
      <c r="X28" s="1284"/>
      <c r="Y28" s="1284"/>
      <c r="Z28" s="1284"/>
      <c r="AA28" s="1284"/>
      <c r="AB28" s="1284"/>
      <c r="AC28" s="1284"/>
      <c r="AD28" s="1284"/>
      <c r="AE28" s="1284"/>
      <c r="AF28" s="1810"/>
      <c r="AG28" s="1810"/>
      <c r="AH28" s="1814"/>
      <c r="AI28" s="1814"/>
      <c r="AJ28" s="1814"/>
      <c r="AK28" s="1810"/>
      <c r="AL28" s="1810"/>
      <c r="AM28" s="1810"/>
      <c r="AN28" s="1810"/>
      <c r="AO28" s="1810"/>
      <c r="AP28" s="1810"/>
      <c r="AQ28" s="1810"/>
      <c r="AR28" s="1810"/>
      <c r="AS28" s="1810"/>
      <c r="AT28" s="1810"/>
      <c r="AU28" s="1810"/>
      <c r="AV28" s="1810"/>
      <c r="AW28" s="1810"/>
      <c r="AX28" s="1810"/>
      <c r="AY28" s="1810"/>
      <c r="AZ28" s="1810"/>
      <c r="BA28" s="1810"/>
      <c r="BB28" s="1810"/>
      <c r="BC28" s="1810"/>
      <c r="BD28" s="1810"/>
      <c r="BE28" s="1815"/>
      <c r="BF28" s="1815"/>
      <c r="BG28" s="1815"/>
    </row>
    <row r="29" spans="1:62" ht="17.25" customHeight="1" x14ac:dyDescent="0.2">
      <c r="A29" s="2248"/>
      <c r="B29" s="1260" t="s">
        <v>2174</v>
      </c>
      <c r="C29" s="1261" t="s">
        <v>625</v>
      </c>
      <c r="D29" s="1261" t="s">
        <v>1286</v>
      </c>
      <c r="E29" s="1262">
        <v>15</v>
      </c>
      <c r="F29" s="1262">
        <f t="shared" ref="F29:F44" si="9">SUM(I29:BD29)</f>
        <v>15</v>
      </c>
      <c r="G29" s="1283"/>
      <c r="H29" s="1283" t="s">
        <v>419</v>
      </c>
      <c r="I29" s="1284"/>
      <c r="J29" s="1284">
        <v>3</v>
      </c>
      <c r="K29" s="1284">
        <v>3</v>
      </c>
      <c r="L29" s="1284"/>
      <c r="M29" s="1284">
        <v>3</v>
      </c>
      <c r="N29" s="1284">
        <v>3</v>
      </c>
      <c r="O29" s="1284">
        <v>3</v>
      </c>
      <c r="P29" s="1284"/>
      <c r="Q29" s="1284"/>
      <c r="R29" s="1284"/>
      <c r="S29" s="1284"/>
      <c r="T29" s="1284"/>
      <c r="U29" s="1284"/>
      <c r="V29" s="1284"/>
      <c r="W29" s="1284"/>
      <c r="X29" s="1284"/>
      <c r="Y29" s="1284"/>
      <c r="Z29" s="1284"/>
      <c r="AA29" s="1284"/>
      <c r="AB29" s="1284"/>
      <c r="AC29" s="1284"/>
      <c r="AD29" s="1284"/>
      <c r="AE29" s="1284"/>
      <c r="AF29" s="1810"/>
      <c r="AG29" s="1810"/>
      <c r="AH29" s="1814"/>
      <c r="AI29" s="1814"/>
      <c r="AJ29" s="1814"/>
      <c r="AK29" s="1810"/>
      <c r="AL29" s="1810"/>
      <c r="AM29" s="1810"/>
      <c r="AN29" s="1810"/>
      <c r="AO29" s="1810"/>
      <c r="AP29" s="1810"/>
      <c r="AQ29" s="1810"/>
      <c r="AR29" s="1810"/>
      <c r="AS29" s="1810"/>
      <c r="AT29" s="1810"/>
      <c r="AU29" s="1810"/>
      <c r="AV29" s="1810"/>
      <c r="AW29" s="1810"/>
      <c r="AX29" s="1810"/>
      <c r="AY29" s="1810"/>
      <c r="AZ29" s="1810"/>
      <c r="BA29" s="1810"/>
      <c r="BB29" s="1810"/>
      <c r="BC29" s="1810"/>
      <c r="BD29" s="1810"/>
      <c r="BE29" s="1815"/>
      <c r="BF29" s="1815"/>
      <c r="BG29" s="1815"/>
    </row>
    <row r="30" spans="1:62" ht="17.25" customHeight="1" x14ac:dyDescent="0.2">
      <c r="A30" s="2248"/>
      <c r="B30" s="1260" t="s">
        <v>2174</v>
      </c>
      <c r="C30" s="1261" t="s">
        <v>626</v>
      </c>
      <c r="D30" s="1261" t="s">
        <v>1287</v>
      </c>
      <c r="E30" s="1262">
        <v>30</v>
      </c>
      <c r="F30" s="1262">
        <f t="shared" si="9"/>
        <v>0</v>
      </c>
      <c r="G30" s="1283"/>
      <c r="H30" s="1283" t="s">
        <v>416</v>
      </c>
      <c r="I30" s="1284"/>
      <c r="J30" s="1284"/>
      <c r="K30" s="1284"/>
      <c r="L30" s="1284"/>
      <c r="M30" s="1284"/>
      <c r="N30" s="1284"/>
      <c r="O30" s="1284"/>
      <c r="P30" s="1284"/>
      <c r="Q30" s="1284"/>
      <c r="R30" s="1284"/>
      <c r="S30" s="1284"/>
      <c r="T30" s="1284"/>
      <c r="U30" s="1284"/>
      <c r="V30" s="1284"/>
      <c r="W30" s="1284"/>
      <c r="X30" s="1284"/>
      <c r="Y30" s="1284"/>
      <c r="Z30" s="1284"/>
      <c r="AA30" s="1284"/>
      <c r="AB30" s="1284"/>
      <c r="AC30" s="1284"/>
      <c r="AD30" s="1284"/>
      <c r="AE30" s="1284"/>
      <c r="AF30" s="1810"/>
      <c r="AG30" s="1810"/>
      <c r="AH30" s="1814"/>
      <c r="AI30" s="1814"/>
      <c r="AJ30" s="1814"/>
      <c r="AK30" s="1810"/>
      <c r="AL30" s="1810"/>
      <c r="AM30" s="1810"/>
      <c r="AN30" s="1810"/>
      <c r="AO30" s="1810"/>
      <c r="AP30" s="1810"/>
      <c r="AQ30" s="1810"/>
      <c r="AR30" s="1810"/>
      <c r="AS30" s="1810"/>
      <c r="AT30" s="1810"/>
      <c r="AU30" s="1810"/>
      <c r="AV30" s="1810"/>
      <c r="AW30" s="1810"/>
      <c r="AX30" s="1810"/>
      <c r="AY30" s="1810"/>
      <c r="AZ30" s="1810"/>
      <c r="BA30" s="1810"/>
      <c r="BB30" s="1810"/>
      <c r="BC30" s="1810"/>
      <c r="BD30" s="1810"/>
      <c r="BE30" s="1815"/>
      <c r="BF30" s="1815"/>
      <c r="BG30" s="1815"/>
    </row>
    <row r="31" spans="1:62" ht="17.25" customHeight="1" x14ac:dyDescent="0.2">
      <c r="A31" s="2248"/>
      <c r="B31" s="1260" t="s">
        <v>2174</v>
      </c>
      <c r="C31" s="1261" t="s">
        <v>627</v>
      </c>
      <c r="D31" s="1261" t="s">
        <v>1288</v>
      </c>
      <c r="E31" s="1262">
        <v>45</v>
      </c>
      <c r="F31" s="1262">
        <f t="shared" si="9"/>
        <v>45</v>
      </c>
      <c r="G31" s="1283"/>
      <c r="H31" s="1283" t="s">
        <v>412</v>
      </c>
      <c r="I31" s="1284"/>
      <c r="J31" s="1284">
        <v>6</v>
      </c>
      <c r="K31" s="1284"/>
      <c r="L31" s="1284"/>
      <c r="M31" s="1284"/>
      <c r="N31" s="1284"/>
      <c r="O31" s="1284">
        <v>6</v>
      </c>
      <c r="P31" s="1284">
        <v>6</v>
      </c>
      <c r="Q31" s="1284"/>
      <c r="R31" s="1284"/>
      <c r="S31" s="1284"/>
      <c r="T31" s="1284"/>
      <c r="U31" s="1284"/>
      <c r="V31" s="1284"/>
      <c r="W31" s="1284"/>
      <c r="X31" s="1284"/>
      <c r="Y31" s="1284"/>
      <c r="Z31" s="1284"/>
      <c r="AA31" s="1284"/>
      <c r="AB31" s="1284"/>
      <c r="AC31" s="1284">
        <v>6</v>
      </c>
      <c r="AD31" s="1284">
        <v>6</v>
      </c>
      <c r="AE31" s="1284">
        <v>6</v>
      </c>
      <c r="AF31" s="1824">
        <v>6</v>
      </c>
      <c r="AG31" s="1824">
        <v>3</v>
      </c>
      <c r="AH31" s="1814"/>
      <c r="AI31" s="1814"/>
      <c r="AJ31" s="1814"/>
      <c r="AK31" s="1810"/>
      <c r="AL31" s="1810"/>
      <c r="AM31" s="1810"/>
      <c r="AN31" s="1810"/>
      <c r="AO31" s="1810"/>
      <c r="AP31" s="1810"/>
      <c r="AQ31" s="1810"/>
      <c r="AR31" s="1810"/>
      <c r="AS31" s="1810"/>
      <c r="AT31" s="1810"/>
      <c r="AU31" s="1810"/>
      <c r="AV31" s="1810"/>
      <c r="AW31" s="1810"/>
      <c r="AX31" s="1810"/>
      <c r="AY31" s="1810"/>
      <c r="AZ31" s="1810"/>
      <c r="BA31" s="1810"/>
      <c r="BB31" s="1810"/>
      <c r="BC31" s="1810"/>
      <c r="BD31" s="1810"/>
      <c r="BE31" s="1815"/>
      <c r="BF31" s="1815"/>
      <c r="BG31" s="1815"/>
    </row>
    <row r="32" spans="1:62" s="1313" customFormat="1" ht="15" x14ac:dyDescent="0.25">
      <c r="A32" s="2248"/>
      <c r="B32" s="1425" t="s">
        <v>2174</v>
      </c>
      <c r="C32" s="1356" t="s">
        <v>157</v>
      </c>
      <c r="D32" s="1418" t="s">
        <v>124</v>
      </c>
      <c r="E32" s="1356">
        <f t="shared" ref="E32:E33" si="10">SUM(I32:BB32)</f>
        <v>45</v>
      </c>
      <c r="G32" s="1350" t="s">
        <v>2213</v>
      </c>
      <c r="H32" s="1325" t="s">
        <v>126</v>
      </c>
      <c r="I32" s="1357"/>
      <c r="J32" s="1357"/>
      <c r="K32" s="1357"/>
      <c r="L32" s="1357"/>
      <c r="M32" s="1357"/>
      <c r="N32" s="1357"/>
      <c r="O32" s="1357">
        <v>4</v>
      </c>
      <c r="P32" s="1357">
        <v>4</v>
      </c>
      <c r="Q32" s="1357">
        <v>4</v>
      </c>
      <c r="R32" s="1357">
        <v>4</v>
      </c>
      <c r="S32" s="1357">
        <v>4</v>
      </c>
      <c r="T32" s="1357">
        <v>4</v>
      </c>
      <c r="U32" s="1357">
        <v>4</v>
      </c>
      <c r="V32" s="1357">
        <v>4</v>
      </c>
      <c r="W32" s="1357">
        <v>4</v>
      </c>
      <c r="X32" s="1357">
        <v>4</v>
      </c>
      <c r="Y32" s="1357">
        <v>5</v>
      </c>
      <c r="Z32" s="1357"/>
      <c r="AA32" s="1357"/>
      <c r="AB32" s="1357"/>
      <c r="AC32" s="1357"/>
      <c r="AD32" s="1357"/>
      <c r="AE32" s="1357"/>
      <c r="AF32" s="1357"/>
      <c r="AG32" s="1357"/>
      <c r="AH32" s="1825"/>
      <c r="AI32" s="1825"/>
      <c r="AJ32" s="1357"/>
      <c r="AK32" s="1357"/>
      <c r="AL32" s="1358"/>
      <c r="AM32" s="1358"/>
      <c r="AN32" s="1358"/>
      <c r="AO32" s="1357"/>
      <c r="AP32" s="1357"/>
      <c r="AQ32" s="1357"/>
      <c r="AR32" s="1357"/>
      <c r="AS32" s="1357"/>
      <c r="AT32" s="1357"/>
      <c r="AU32" s="1357"/>
      <c r="AV32" s="1357"/>
      <c r="AW32" s="1357"/>
      <c r="AX32" s="1357"/>
      <c r="AY32" s="1357"/>
      <c r="AZ32" s="1357"/>
      <c r="BA32" s="1826"/>
      <c r="BC32" s="1827"/>
      <c r="BD32" s="1827"/>
      <c r="BE32" s="1825"/>
    </row>
    <row r="33" spans="1:59" s="1313" customFormat="1" ht="15" x14ac:dyDescent="0.25">
      <c r="A33" s="2248"/>
      <c r="B33" s="1425" t="s">
        <v>2174</v>
      </c>
      <c r="C33" s="1356" t="s">
        <v>158</v>
      </c>
      <c r="D33" s="1418" t="s">
        <v>2431</v>
      </c>
      <c r="E33" s="1356">
        <f t="shared" si="10"/>
        <v>90</v>
      </c>
      <c r="G33" s="1350" t="s">
        <v>2434</v>
      </c>
      <c r="H33" s="1325"/>
      <c r="I33" s="1357"/>
      <c r="J33" s="1357"/>
      <c r="K33" s="1357"/>
      <c r="L33" s="1357"/>
      <c r="M33" s="1357"/>
      <c r="N33" s="1357"/>
      <c r="O33" s="1357">
        <v>8</v>
      </c>
      <c r="P33" s="1357">
        <v>8</v>
      </c>
      <c r="Q33" s="1357">
        <v>8</v>
      </c>
      <c r="R33" s="1357">
        <v>8</v>
      </c>
      <c r="S33" s="1357">
        <v>8</v>
      </c>
      <c r="T33" s="1357">
        <v>8</v>
      </c>
      <c r="U33" s="1357">
        <v>8</v>
      </c>
      <c r="V33" s="1357">
        <v>8</v>
      </c>
      <c r="W33" s="1357">
        <v>8</v>
      </c>
      <c r="X33" s="1357">
        <v>8</v>
      </c>
      <c r="Y33" s="1357">
        <v>8</v>
      </c>
      <c r="Z33" s="1358">
        <v>2</v>
      </c>
      <c r="AA33" s="1357"/>
      <c r="AB33" s="1357"/>
      <c r="AC33" s="1357"/>
      <c r="AD33" s="1357"/>
      <c r="AE33" s="1357"/>
      <c r="AF33" s="1357"/>
      <c r="AG33" s="1357"/>
      <c r="AH33" s="1825"/>
      <c r="AI33" s="1825"/>
      <c r="AJ33" s="1357"/>
      <c r="AK33" s="1357"/>
      <c r="AL33" s="1358"/>
      <c r="AM33" s="1358"/>
      <c r="AN33" s="1358"/>
      <c r="AO33" s="1357"/>
      <c r="AP33" s="1357"/>
      <c r="AQ33" s="1357"/>
      <c r="AR33" s="1357"/>
      <c r="AS33" s="1357"/>
      <c r="AT33" s="1357"/>
      <c r="AU33" s="1357"/>
      <c r="AV33" s="1357"/>
      <c r="AW33" s="1357"/>
      <c r="AX33" s="1357"/>
      <c r="AY33" s="1357"/>
      <c r="AZ33" s="1357"/>
      <c r="BA33" s="1826"/>
      <c r="BC33" s="1827"/>
      <c r="BD33" s="1827"/>
      <c r="BE33" s="1825"/>
    </row>
    <row r="34" spans="1:59" ht="17.25" customHeight="1" x14ac:dyDescent="0.2">
      <c r="A34" s="2248"/>
      <c r="B34" s="1260" t="s">
        <v>2174</v>
      </c>
      <c r="C34" s="1261" t="s">
        <v>630</v>
      </c>
      <c r="D34" s="1261" t="s">
        <v>59</v>
      </c>
      <c r="E34" s="1263">
        <v>30</v>
      </c>
      <c r="F34" s="1262">
        <f t="shared" si="9"/>
        <v>27</v>
      </c>
      <c r="G34" s="1283"/>
      <c r="H34" s="1283" t="s">
        <v>414</v>
      </c>
      <c r="I34" s="1284"/>
      <c r="J34" s="1284"/>
      <c r="K34" s="1284"/>
      <c r="L34" s="1284"/>
      <c r="M34" s="1284"/>
      <c r="N34" s="1284"/>
      <c r="O34" s="1284"/>
      <c r="P34" s="1284"/>
      <c r="Q34" s="1284">
        <v>3</v>
      </c>
      <c r="R34" s="1284">
        <v>3</v>
      </c>
      <c r="S34" s="1284">
        <v>3</v>
      </c>
      <c r="T34" s="1284">
        <v>3</v>
      </c>
      <c r="U34" s="1284">
        <v>3</v>
      </c>
      <c r="V34" s="1284">
        <v>3</v>
      </c>
      <c r="W34" s="1284">
        <v>3</v>
      </c>
      <c r="X34" s="1284">
        <v>3</v>
      </c>
      <c r="Y34" s="1284">
        <v>3</v>
      </c>
      <c r="Z34" s="1284"/>
      <c r="AA34" s="1284"/>
      <c r="AB34" s="1284"/>
      <c r="AC34" s="1284"/>
      <c r="AD34" s="1284"/>
      <c r="AE34" s="1284"/>
      <c r="AF34" s="1824"/>
      <c r="AG34" s="1824"/>
      <c r="AH34" s="1814"/>
      <c r="AI34" s="1814"/>
      <c r="AJ34" s="1814"/>
      <c r="AK34" s="1810"/>
      <c r="AL34" s="1810"/>
      <c r="AM34" s="1810"/>
      <c r="AN34" s="1810"/>
      <c r="AO34" s="1810"/>
      <c r="AP34" s="1810"/>
      <c r="AQ34" s="1810"/>
      <c r="AR34" s="1810"/>
      <c r="AS34" s="1810"/>
      <c r="AT34" s="1810"/>
      <c r="AU34" s="1810"/>
      <c r="AV34" s="1810"/>
      <c r="AW34" s="1810"/>
      <c r="AX34" s="1810"/>
      <c r="AY34" s="1810"/>
      <c r="AZ34" s="1810"/>
      <c r="BA34" s="1810"/>
      <c r="BB34" s="1810"/>
      <c r="BC34" s="1810"/>
      <c r="BD34" s="1810"/>
      <c r="BE34" s="1815"/>
      <c r="BF34" s="1815"/>
      <c r="BG34" s="1815"/>
    </row>
    <row r="35" spans="1:59" ht="17.25" customHeight="1" x14ac:dyDescent="0.25">
      <c r="A35" s="2248"/>
      <c r="B35" s="1257" t="s">
        <v>2174</v>
      </c>
      <c r="C35" s="1241" t="s">
        <v>631</v>
      </c>
      <c r="D35" s="1241" t="s">
        <v>1290</v>
      </c>
      <c r="E35" s="1240">
        <v>60</v>
      </c>
      <c r="F35" s="1262">
        <f t="shared" si="9"/>
        <v>60</v>
      </c>
      <c r="G35" s="1283"/>
      <c r="H35" s="1283" t="s">
        <v>362</v>
      </c>
      <c r="I35" s="1284"/>
      <c r="J35" s="1284"/>
      <c r="K35" s="1284"/>
      <c r="L35" s="1284"/>
      <c r="M35" s="1284"/>
      <c r="N35" s="1284"/>
      <c r="O35" s="1284"/>
      <c r="P35" s="1284"/>
      <c r="Q35" s="1284">
        <v>12</v>
      </c>
      <c r="R35" s="1284">
        <v>8</v>
      </c>
      <c r="S35" s="1284">
        <v>12</v>
      </c>
      <c r="T35" s="1284">
        <v>12</v>
      </c>
      <c r="U35" s="1284"/>
      <c r="V35" s="1284">
        <v>8</v>
      </c>
      <c r="W35" s="1285">
        <v>8</v>
      </c>
      <c r="X35" s="1285"/>
      <c r="Y35" s="1285"/>
      <c r="Z35" s="1285"/>
      <c r="AA35" s="1285"/>
      <c r="AB35" s="1828"/>
      <c r="AC35" s="1828"/>
      <c r="AD35" s="1828"/>
      <c r="AE35" s="1284"/>
      <c r="AF35" s="1824"/>
      <c r="AG35" s="1824"/>
      <c r="AH35" s="1814"/>
      <c r="AI35" s="1814"/>
      <c r="AJ35" s="1814"/>
      <c r="AK35" s="1810"/>
      <c r="AL35" s="1810"/>
      <c r="AM35" s="1810"/>
      <c r="AN35" s="1810"/>
      <c r="AO35" s="1810"/>
      <c r="AP35" s="1810"/>
      <c r="AQ35" s="1810"/>
      <c r="AR35" s="1810"/>
      <c r="AS35" s="1810"/>
      <c r="AT35" s="1810"/>
      <c r="AU35" s="1810"/>
      <c r="AV35" s="1810"/>
      <c r="AW35" s="1810"/>
      <c r="AX35" s="1810"/>
      <c r="AY35" s="1810"/>
      <c r="AZ35" s="1810"/>
      <c r="BA35" s="1810"/>
      <c r="BB35" s="1810"/>
      <c r="BC35" s="1810"/>
      <c r="BD35" s="1810"/>
      <c r="BE35" s="1815"/>
      <c r="BF35" s="1815"/>
      <c r="BG35" s="1815"/>
    </row>
    <row r="36" spans="1:59" ht="17.25" customHeight="1" x14ac:dyDescent="0.2">
      <c r="A36" s="2248"/>
      <c r="B36" s="1257" t="s">
        <v>2174</v>
      </c>
      <c r="C36" s="1241" t="s">
        <v>632</v>
      </c>
      <c r="D36" s="1241" t="s">
        <v>1291</v>
      </c>
      <c r="E36" s="1240">
        <v>30</v>
      </c>
      <c r="F36" s="1262">
        <f t="shared" si="9"/>
        <v>30</v>
      </c>
      <c r="G36" s="1283"/>
      <c r="H36" s="1283" t="s">
        <v>362</v>
      </c>
      <c r="I36" s="1284"/>
      <c r="J36" s="1284"/>
      <c r="K36" s="1284"/>
      <c r="L36" s="1284"/>
      <c r="M36" s="1284"/>
      <c r="N36" s="1284"/>
      <c r="O36" s="1284"/>
      <c r="P36" s="1284"/>
      <c r="Q36" s="1284"/>
      <c r="R36" s="1284"/>
      <c r="S36" s="1284"/>
      <c r="T36" s="1284"/>
      <c r="U36" s="1284"/>
      <c r="V36" s="1284"/>
      <c r="W36" s="1284"/>
      <c r="X36" s="1284">
        <v>16</v>
      </c>
      <c r="Y36" s="1284">
        <v>14</v>
      </c>
      <c r="Z36" s="1284"/>
      <c r="AA36" s="1284"/>
      <c r="AB36" s="1284"/>
      <c r="AC36" s="1284"/>
      <c r="AD36" s="1284"/>
      <c r="AE36" s="1284"/>
      <c r="AF36" s="1824"/>
      <c r="AG36" s="1824"/>
      <c r="AH36" s="1814"/>
      <c r="AI36" s="1814"/>
      <c r="AJ36" s="1814"/>
      <c r="AK36" s="1810"/>
      <c r="AL36" s="1810"/>
      <c r="AM36" s="1810"/>
      <c r="AN36" s="1810"/>
      <c r="AO36" s="1810"/>
      <c r="AP36" s="1810"/>
      <c r="AQ36" s="1810"/>
      <c r="AR36" s="1810"/>
      <c r="AS36" s="1810"/>
      <c r="AT36" s="1810"/>
      <c r="AU36" s="1810"/>
      <c r="AV36" s="1810"/>
      <c r="AW36" s="1810"/>
      <c r="AX36" s="1810"/>
      <c r="AY36" s="1810"/>
      <c r="AZ36" s="1810"/>
      <c r="BA36" s="1810"/>
      <c r="BB36" s="1810"/>
      <c r="BC36" s="1810"/>
      <c r="BD36" s="1810"/>
      <c r="BE36" s="1815"/>
      <c r="BF36" s="1815"/>
      <c r="BG36" s="1815"/>
    </row>
    <row r="37" spans="1:59" ht="17.25" customHeight="1" x14ac:dyDescent="0.2">
      <c r="A37" s="2248"/>
      <c r="B37" s="1257" t="s">
        <v>2174</v>
      </c>
      <c r="C37" s="1241" t="s">
        <v>162</v>
      </c>
      <c r="D37" s="1241" t="s">
        <v>1292</v>
      </c>
      <c r="E37" s="1240">
        <v>30</v>
      </c>
      <c r="F37" s="1262">
        <f t="shared" si="9"/>
        <v>0</v>
      </c>
      <c r="G37" s="1283"/>
      <c r="H37" s="1283" t="s">
        <v>358</v>
      </c>
      <c r="I37" s="1284"/>
      <c r="J37" s="1284"/>
      <c r="K37" s="1284"/>
      <c r="L37" s="1284"/>
      <c r="M37" s="1284"/>
      <c r="N37" s="1284"/>
      <c r="O37" s="1284"/>
      <c r="P37" s="1284"/>
      <c r="Q37" s="1284"/>
      <c r="R37" s="1284"/>
      <c r="S37" s="1284"/>
      <c r="T37" s="1284"/>
      <c r="U37" s="1284"/>
      <c r="V37" s="1286"/>
      <c r="W37" s="1284"/>
      <c r="X37" s="1284"/>
      <c r="Y37" s="1284"/>
      <c r="Z37" s="1284"/>
      <c r="AA37" s="1284"/>
      <c r="AB37" s="1284"/>
      <c r="AC37" s="1284"/>
      <c r="AD37" s="1284"/>
      <c r="AE37" s="1284"/>
      <c r="AF37" s="1824"/>
      <c r="AG37" s="1824"/>
      <c r="AH37" s="1814"/>
      <c r="AI37" s="1814"/>
      <c r="AJ37" s="1814"/>
      <c r="AK37" s="1810"/>
      <c r="AL37" s="1810"/>
      <c r="AM37" s="1810"/>
      <c r="AN37" s="1810"/>
      <c r="AO37" s="1810"/>
      <c r="AP37" s="1810"/>
      <c r="AQ37" s="1810"/>
      <c r="AR37" s="1810"/>
      <c r="AS37" s="1810"/>
      <c r="AT37" s="1810"/>
      <c r="AU37" s="1810"/>
      <c r="AV37" s="1810"/>
      <c r="AW37" s="1810"/>
      <c r="AX37" s="1810"/>
      <c r="AY37" s="1810"/>
      <c r="AZ37" s="1810"/>
      <c r="BA37" s="1810"/>
      <c r="BB37" s="1810"/>
      <c r="BC37" s="1810"/>
      <c r="BD37" s="1810"/>
      <c r="BE37" s="1815"/>
      <c r="BF37" s="1815"/>
      <c r="BG37" s="1815"/>
    </row>
    <row r="38" spans="1:59" ht="17.25" customHeight="1" x14ac:dyDescent="0.2">
      <c r="A38" s="2248"/>
      <c r="B38" s="1257" t="s">
        <v>2174</v>
      </c>
      <c r="C38" s="1241" t="s">
        <v>119</v>
      </c>
      <c r="D38" s="1241" t="s">
        <v>991</v>
      </c>
      <c r="E38" s="1240">
        <v>45</v>
      </c>
      <c r="F38" s="1262">
        <f t="shared" si="9"/>
        <v>45</v>
      </c>
      <c r="G38" s="1283"/>
      <c r="H38" s="1283" t="s">
        <v>346</v>
      </c>
      <c r="I38" s="1284"/>
      <c r="J38" s="1284">
        <v>8</v>
      </c>
      <c r="K38" s="1284">
        <v>12</v>
      </c>
      <c r="L38" s="1284">
        <v>16</v>
      </c>
      <c r="M38" s="1284">
        <v>9</v>
      </c>
      <c r="N38" s="1284"/>
      <c r="O38" s="1284"/>
      <c r="P38" s="1284"/>
      <c r="Q38" s="1284"/>
      <c r="R38" s="1284"/>
      <c r="S38" s="1284"/>
      <c r="T38" s="1284"/>
      <c r="U38" s="1284"/>
      <c r="V38" s="1286"/>
      <c r="W38" s="1284"/>
      <c r="X38" s="1284"/>
      <c r="Y38" s="1284"/>
      <c r="Z38" s="1284"/>
      <c r="AA38" s="1284"/>
      <c r="AB38" s="1284"/>
      <c r="AC38" s="1284"/>
      <c r="AD38" s="1284"/>
      <c r="AE38" s="1284"/>
      <c r="AF38" s="1824"/>
      <c r="AG38" s="1824"/>
      <c r="AH38" s="1814"/>
      <c r="AI38" s="1814"/>
      <c r="AJ38" s="1814"/>
      <c r="AK38" s="1810"/>
      <c r="AL38" s="1810"/>
      <c r="AM38" s="1810"/>
      <c r="AN38" s="1810"/>
      <c r="AO38" s="1810"/>
      <c r="AP38" s="1810"/>
      <c r="AQ38" s="1810"/>
      <c r="AR38" s="1810"/>
      <c r="AS38" s="1810"/>
      <c r="AT38" s="1810"/>
      <c r="AU38" s="1810"/>
      <c r="AV38" s="1810"/>
      <c r="AW38" s="1810"/>
      <c r="AX38" s="1810"/>
      <c r="AY38" s="1810"/>
      <c r="AZ38" s="1810"/>
      <c r="BA38" s="1810"/>
      <c r="BB38" s="1810"/>
      <c r="BC38" s="1810"/>
      <c r="BD38" s="1810"/>
      <c r="BE38" s="1815"/>
      <c r="BF38" s="1815"/>
      <c r="BG38" s="1815"/>
    </row>
    <row r="39" spans="1:59" ht="17.25" customHeight="1" x14ac:dyDescent="0.2">
      <c r="A39" s="2248"/>
      <c r="B39" s="1257" t="s">
        <v>2174</v>
      </c>
      <c r="C39" s="1241" t="s">
        <v>163</v>
      </c>
      <c r="D39" s="1241" t="s">
        <v>1274</v>
      </c>
      <c r="E39" s="1240">
        <v>30</v>
      </c>
      <c r="F39" s="1262">
        <f t="shared" si="9"/>
        <v>0</v>
      </c>
      <c r="G39" s="1283"/>
      <c r="H39" s="1790" t="s">
        <v>355</v>
      </c>
      <c r="I39" s="1284"/>
      <c r="J39" s="1284"/>
      <c r="K39" s="1284"/>
      <c r="L39" s="1284"/>
      <c r="M39" s="1284"/>
      <c r="N39" s="1284"/>
      <c r="O39" s="1284"/>
      <c r="P39" s="1284"/>
      <c r="Q39" s="1284"/>
      <c r="R39" s="1284"/>
      <c r="S39" s="1284"/>
      <c r="T39" s="1284"/>
      <c r="U39" s="1284"/>
      <c r="V39" s="1284"/>
      <c r="W39" s="1284"/>
      <c r="X39" s="1284"/>
      <c r="Y39" s="1284"/>
      <c r="Z39" s="1284"/>
      <c r="AA39" s="1284"/>
      <c r="AB39" s="1284"/>
      <c r="AC39" s="1284"/>
      <c r="AD39" s="1284"/>
      <c r="AE39" s="1284"/>
      <c r="AF39" s="1824"/>
      <c r="AG39" s="1824"/>
      <c r="AH39" s="1814"/>
      <c r="AI39" s="1814"/>
      <c r="AJ39" s="1814"/>
      <c r="AK39" s="1810"/>
      <c r="AL39" s="1810"/>
      <c r="AM39" s="1810"/>
      <c r="AN39" s="1810"/>
      <c r="AO39" s="1810"/>
      <c r="AP39" s="1810"/>
      <c r="AQ39" s="1810"/>
      <c r="AR39" s="1810"/>
      <c r="AS39" s="1810"/>
      <c r="AT39" s="1810"/>
      <c r="AU39" s="1810"/>
      <c r="AV39" s="1810"/>
      <c r="AW39" s="1810"/>
      <c r="AX39" s="1810"/>
      <c r="AY39" s="1810"/>
      <c r="AZ39" s="1810"/>
      <c r="BA39" s="1810"/>
      <c r="BB39" s="1810"/>
      <c r="BC39" s="1810"/>
      <c r="BD39" s="1810"/>
      <c r="BE39" s="1815"/>
      <c r="BF39" s="1815"/>
      <c r="BG39" s="1815"/>
    </row>
    <row r="40" spans="1:59" ht="17.25" customHeight="1" x14ac:dyDescent="0.2">
      <c r="A40" s="2248"/>
      <c r="B40" s="1257" t="s">
        <v>2174</v>
      </c>
      <c r="C40" s="1241" t="s">
        <v>164</v>
      </c>
      <c r="D40" s="1241" t="s">
        <v>966</v>
      </c>
      <c r="E40" s="1240">
        <v>30</v>
      </c>
      <c r="F40" s="1262">
        <f t="shared" si="9"/>
        <v>30</v>
      </c>
      <c r="G40" s="1283"/>
      <c r="H40" s="1283" t="s">
        <v>360</v>
      </c>
      <c r="I40" s="1284"/>
      <c r="J40" s="1284"/>
      <c r="K40" s="1284"/>
      <c r="L40" s="1284"/>
      <c r="M40" s="1284">
        <v>8</v>
      </c>
      <c r="N40" s="1284">
        <v>8</v>
      </c>
      <c r="O40" s="1284">
        <v>8</v>
      </c>
      <c r="P40" s="1284">
        <v>6</v>
      </c>
      <c r="Q40" s="1284"/>
      <c r="R40" s="1284"/>
      <c r="S40" s="1284"/>
      <c r="T40" s="1284"/>
      <c r="U40" s="1284"/>
      <c r="V40" s="1284"/>
      <c r="W40" s="1284"/>
      <c r="X40" s="1284"/>
      <c r="Y40" s="1284"/>
      <c r="Z40" s="1284"/>
      <c r="AA40" s="1284"/>
      <c r="AB40" s="1284"/>
      <c r="AC40" s="1284"/>
      <c r="AD40" s="1284"/>
      <c r="AE40" s="1284"/>
      <c r="AF40" s="1824"/>
      <c r="AG40" s="1824"/>
      <c r="AH40" s="1814"/>
      <c r="AI40" s="1814"/>
      <c r="AJ40" s="1814"/>
      <c r="AK40" s="1810"/>
      <c r="AL40" s="1810"/>
      <c r="AM40" s="1810"/>
      <c r="AN40" s="1810"/>
      <c r="AO40" s="1810"/>
      <c r="AP40" s="1810"/>
      <c r="AQ40" s="1810"/>
      <c r="AR40" s="1810"/>
      <c r="AS40" s="1810"/>
      <c r="AT40" s="1810"/>
      <c r="AU40" s="1810"/>
      <c r="AV40" s="1810"/>
      <c r="AW40" s="1810"/>
      <c r="AX40" s="1810"/>
      <c r="AY40" s="1810"/>
      <c r="AZ40" s="1810"/>
      <c r="BA40" s="1810"/>
      <c r="BB40" s="1810"/>
      <c r="BC40" s="1810"/>
      <c r="BD40" s="1810"/>
      <c r="BE40" s="1815"/>
      <c r="BF40" s="1815"/>
      <c r="BG40" s="1815"/>
    </row>
    <row r="41" spans="1:59" ht="17.25" customHeight="1" x14ac:dyDescent="0.2">
      <c r="A41" s="2248"/>
      <c r="B41" s="1257" t="s">
        <v>2174</v>
      </c>
      <c r="C41" s="1241" t="s">
        <v>67</v>
      </c>
      <c r="D41" s="1241" t="s">
        <v>1275</v>
      </c>
      <c r="E41" s="1264">
        <v>60</v>
      </c>
      <c r="F41" s="1262">
        <f t="shared" si="9"/>
        <v>0</v>
      </c>
      <c r="G41" s="1283"/>
      <c r="H41" s="1790" t="s">
        <v>355</v>
      </c>
      <c r="I41" s="1284"/>
      <c r="J41" s="1284"/>
      <c r="K41" s="1284"/>
      <c r="L41" s="1284"/>
      <c r="M41" s="1284"/>
      <c r="N41" s="1284"/>
      <c r="O41" s="1284"/>
      <c r="P41" s="1284"/>
      <c r="Q41" s="1284"/>
      <c r="R41" s="1284"/>
      <c r="S41" s="1284"/>
      <c r="T41" s="1284"/>
      <c r="U41" s="1284"/>
      <c r="V41" s="1284"/>
      <c r="W41" s="1284"/>
      <c r="X41" s="1284"/>
      <c r="Y41" s="1284"/>
      <c r="Z41" s="1284"/>
      <c r="AA41" s="1284"/>
      <c r="AB41" s="1284"/>
      <c r="AC41" s="1284"/>
      <c r="AD41" s="1284"/>
      <c r="AE41" s="1284"/>
      <c r="AF41" s="1824"/>
      <c r="AG41" s="1824"/>
      <c r="AH41" s="1814"/>
      <c r="AI41" s="1814"/>
      <c r="AJ41" s="1814"/>
      <c r="AK41" s="1810"/>
      <c r="AL41" s="1810"/>
      <c r="AM41" s="1810"/>
      <c r="AN41" s="1810"/>
      <c r="AO41" s="1810"/>
      <c r="AP41" s="1810"/>
      <c r="AQ41" s="1810"/>
      <c r="AR41" s="1810"/>
      <c r="AS41" s="1810"/>
      <c r="AT41" s="1810"/>
      <c r="AU41" s="1810"/>
      <c r="AV41" s="1810"/>
      <c r="AW41" s="1810"/>
      <c r="AX41" s="1810"/>
      <c r="AY41" s="1810"/>
      <c r="AZ41" s="1810"/>
      <c r="BA41" s="1810"/>
      <c r="BB41" s="1810"/>
      <c r="BC41" s="1810"/>
      <c r="BD41" s="1810"/>
      <c r="BE41" s="1815"/>
      <c r="BF41" s="1815"/>
      <c r="BG41" s="1815"/>
    </row>
    <row r="42" spans="1:59" ht="17.25" customHeight="1" x14ac:dyDescent="0.2">
      <c r="A42" s="2248"/>
      <c r="B42" s="1257" t="s">
        <v>2174</v>
      </c>
      <c r="C42" s="1241" t="s">
        <v>98</v>
      </c>
      <c r="D42" s="1241" t="s">
        <v>1293</v>
      </c>
      <c r="E42" s="1264">
        <v>90</v>
      </c>
      <c r="F42" s="1262">
        <f t="shared" si="9"/>
        <v>90</v>
      </c>
      <c r="G42" s="1283"/>
      <c r="H42" s="1283" t="s">
        <v>348</v>
      </c>
      <c r="I42" s="1284"/>
      <c r="J42" s="1284"/>
      <c r="K42" s="1284"/>
      <c r="L42" s="1284"/>
      <c r="M42" s="1284"/>
      <c r="N42" s="1284"/>
      <c r="O42" s="1284"/>
      <c r="P42" s="1284"/>
      <c r="Q42" s="1284"/>
      <c r="R42" s="1284"/>
      <c r="S42" s="1284"/>
      <c r="T42" s="1284"/>
      <c r="U42" s="1284"/>
      <c r="V42" s="1284"/>
      <c r="W42" s="1284"/>
      <c r="X42" s="1284"/>
      <c r="Y42" s="1284"/>
      <c r="Z42" s="1284">
        <v>12</v>
      </c>
      <c r="AA42" s="1284">
        <v>12</v>
      </c>
      <c r="AB42" s="1284">
        <v>12</v>
      </c>
      <c r="AC42" s="1284">
        <v>12</v>
      </c>
      <c r="AD42" s="1284">
        <v>12</v>
      </c>
      <c r="AE42" s="1284">
        <v>8</v>
      </c>
      <c r="AF42" s="1824">
        <v>8</v>
      </c>
      <c r="AG42" s="1824">
        <v>14</v>
      </c>
      <c r="AH42" s="1814"/>
      <c r="AI42" s="1814"/>
      <c r="AJ42" s="1814"/>
      <c r="AK42" s="1810"/>
      <c r="AL42" s="1810"/>
      <c r="AM42" s="1810"/>
      <c r="AN42" s="1810"/>
      <c r="AO42" s="1810"/>
      <c r="AP42" s="1810"/>
      <c r="AQ42" s="1810"/>
      <c r="AR42" s="1810"/>
      <c r="AS42" s="1810"/>
      <c r="AT42" s="1810"/>
      <c r="AU42" s="1810"/>
      <c r="AV42" s="1810"/>
      <c r="AW42" s="1810"/>
      <c r="AX42" s="1810"/>
      <c r="AY42" s="1810"/>
      <c r="AZ42" s="1810"/>
      <c r="BA42" s="1810"/>
      <c r="BB42" s="1810"/>
      <c r="BC42" s="1810"/>
      <c r="BD42" s="1810"/>
      <c r="BE42" s="1815"/>
      <c r="BF42" s="1815"/>
      <c r="BG42" s="1815"/>
    </row>
    <row r="43" spans="1:59" ht="17.25" customHeight="1" x14ac:dyDescent="0.2">
      <c r="A43" s="2248"/>
      <c r="B43" s="1257" t="s">
        <v>2174</v>
      </c>
      <c r="C43" s="1241" t="s">
        <v>47</v>
      </c>
      <c r="D43" s="1265" t="s">
        <v>1294</v>
      </c>
      <c r="E43" s="1264">
        <v>60</v>
      </c>
      <c r="F43" s="1262">
        <f t="shared" si="9"/>
        <v>60</v>
      </c>
      <c r="G43" s="1283"/>
      <c r="H43" s="1283" t="s">
        <v>360</v>
      </c>
      <c r="I43" s="1829"/>
      <c r="J43" s="1829"/>
      <c r="K43" s="1829"/>
      <c r="L43" s="1810"/>
      <c r="M43" s="1810"/>
      <c r="N43" s="1810"/>
      <c r="O43" s="1810"/>
      <c r="P43" s="1810"/>
      <c r="Q43" s="1810"/>
      <c r="R43" s="1810"/>
      <c r="S43" s="1810"/>
      <c r="T43" s="1810"/>
      <c r="U43" s="1810"/>
      <c r="V43" s="1810"/>
      <c r="W43" s="1810"/>
      <c r="X43" s="1810"/>
      <c r="Y43" s="1810"/>
      <c r="Z43" s="1810"/>
      <c r="AA43" s="1810"/>
      <c r="AB43" s="1810"/>
      <c r="AC43" s="1824"/>
      <c r="AD43" s="1824"/>
      <c r="AE43" s="1824"/>
      <c r="AF43" s="1824"/>
      <c r="AG43" s="1824"/>
      <c r="AH43" s="1814"/>
      <c r="AI43" s="1814"/>
      <c r="AJ43" s="1814"/>
      <c r="AK43" s="1810">
        <v>8</v>
      </c>
      <c r="AL43" s="1810">
        <v>12</v>
      </c>
      <c r="AM43" s="1810">
        <v>8</v>
      </c>
      <c r="AN43" s="1810">
        <v>12</v>
      </c>
      <c r="AO43" s="1810">
        <v>8</v>
      </c>
      <c r="AP43" s="1810">
        <v>12</v>
      </c>
      <c r="AQ43" s="1810"/>
      <c r="AR43" s="1810"/>
      <c r="AS43" s="1810"/>
      <c r="AT43" s="1810"/>
      <c r="AU43" s="1810"/>
      <c r="AV43" s="1810"/>
      <c r="AW43" s="1810"/>
      <c r="AX43" s="1810"/>
      <c r="AY43" s="1810"/>
      <c r="AZ43" s="1810"/>
      <c r="BA43" s="1810"/>
      <c r="BB43" s="1810"/>
      <c r="BC43" s="1810"/>
      <c r="BD43" s="1810"/>
      <c r="BE43" s="1815"/>
      <c r="BF43" s="1815"/>
      <c r="BG43" s="1815"/>
    </row>
    <row r="44" spans="1:59" ht="17.25" customHeight="1" x14ac:dyDescent="0.2">
      <c r="A44" s="2248"/>
      <c r="B44" s="1257" t="s">
        <v>2174</v>
      </c>
      <c r="C44" s="1241" t="s">
        <v>49</v>
      </c>
      <c r="D44" s="1241" t="s">
        <v>1295</v>
      </c>
      <c r="E44" s="1234">
        <v>180</v>
      </c>
      <c r="F44" s="1262">
        <f t="shared" si="9"/>
        <v>180</v>
      </c>
      <c r="G44" s="1283"/>
      <c r="H44" s="1283" t="s">
        <v>360</v>
      </c>
      <c r="I44" s="1829"/>
      <c r="J44" s="1829"/>
      <c r="K44" s="1829"/>
      <c r="L44" s="1810"/>
      <c r="M44" s="1810"/>
      <c r="N44" s="1810"/>
      <c r="O44" s="1810"/>
      <c r="P44" s="1810"/>
      <c r="Q44" s="1810"/>
      <c r="R44" s="1810"/>
      <c r="S44" s="1810"/>
      <c r="T44" s="1810"/>
      <c r="U44" s="1810"/>
      <c r="V44" s="1810"/>
      <c r="W44" s="1810"/>
      <c r="X44" s="1810"/>
      <c r="Y44" s="1810"/>
      <c r="Z44" s="1810"/>
      <c r="AA44" s="1810"/>
      <c r="AB44" s="1810"/>
      <c r="AC44" s="1824"/>
      <c r="AD44" s="1824"/>
      <c r="AE44" s="1824"/>
      <c r="AF44" s="1824"/>
      <c r="AG44" s="1824"/>
      <c r="AH44" s="1814"/>
      <c r="AI44" s="1814"/>
      <c r="AJ44" s="1814"/>
      <c r="AK44" s="1810"/>
      <c r="AL44" s="1810"/>
      <c r="AM44" s="1810"/>
      <c r="AN44" s="1810"/>
      <c r="AO44" s="1810"/>
      <c r="AP44" s="1810"/>
      <c r="AQ44" s="1810">
        <v>16</v>
      </c>
      <c r="AR44" s="1810">
        <v>16</v>
      </c>
      <c r="AS44" s="1810">
        <v>16</v>
      </c>
      <c r="AT44" s="1810">
        <v>16</v>
      </c>
      <c r="AU44" s="1810">
        <v>16</v>
      </c>
      <c r="AV44" s="1810">
        <v>16</v>
      </c>
      <c r="AW44" s="1810">
        <v>16</v>
      </c>
      <c r="AX44" s="1810">
        <v>16</v>
      </c>
      <c r="AY44" s="1810">
        <v>16</v>
      </c>
      <c r="AZ44" s="1810">
        <v>16</v>
      </c>
      <c r="BA44" s="1810">
        <v>16</v>
      </c>
      <c r="BB44" s="1810">
        <v>4</v>
      </c>
      <c r="BC44" s="1810"/>
      <c r="BD44" s="1810"/>
      <c r="BE44" s="1815"/>
      <c r="BF44" s="1815"/>
      <c r="BG44" s="1815"/>
    </row>
    <row r="45" spans="1:59" ht="17.25" customHeight="1" x14ac:dyDescent="0.2">
      <c r="A45" s="2248"/>
      <c r="B45" s="1257" t="s">
        <v>2174</v>
      </c>
      <c r="C45" s="1241" t="s">
        <v>50</v>
      </c>
      <c r="D45" s="1241" t="s">
        <v>1296</v>
      </c>
      <c r="E45" s="1266" t="s">
        <v>2167</v>
      </c>
      <c r="F45" s="1266" t="s">
        <v>2167</v>
      </c>
      <c r="G45" s="1809"/>
      <c r="H45" s="1809" t="s">
        <v>360</v>
      </c>
      <c r="I45" s="1829"/>
      <c r="J45" s="1829"/>
      <c r="K45" s="1829"/>
      <c r="L45" s="1810"/>
      <c r="M45" s="1810"/>
      <c r="N45" s="1810"/>
      <c r="O45" s="1810"/>
      <c r="P45" s="1810"/>
      <c r="Q45" s="1810"/>
      <c r="R45" s="1810"/>
      <c r="S45" s="1810"/>
      <c r="T45" s="1810"/>
      <c r="U45" s="1810"/>
      <c r="V45" s="1810"/>
      <c r="W45" s="1810"/>
      <c r="X45" s="1810"/>
      <c r="Y45" s="1810"/>
      <c r="Z45" s="1810"/>
      <c r="AA45" s="1810"/>
      <c r="AB45" s="1810"/>
      <c r="AC45" s="1824"/>
      <c r="AD45" s="1824"/>
      <c r="AE45" s="1824"/>
      <c r="AF45" s="1824"/>
      <c r="AG45" s="1824"/>
      <c r="AH45" s="1814"/>
      <c r="AI45" s="1814"/>
      <c r="AJ45" s="1814"/>
      <c r="AK45" s="1810"/>
      <c r="AL45" s="1810"/>
      <c r="AM45" s="1810"/>
      <c r="AN45" s="1810"/>
      <c r="AO45" s="1810"/>
      <c r="AP45" s="1810"/>
      <c r="AQ45" s="1810"/>
      <c r="AR45" s="1810"/>
      <c r="AS45" s="1810"/>
      <c r="AT45" s="1810"/>
      <c r="AU45" s="1810"/>
      <c r="AV45" s="1810"/>
      <c r="AW45" s="1810"/>
      <c r="AX45" s="1810"/>
      <c r="AY45" s="1810"/>
      <c r="AZ45" s="1810"/>
      <c r="BA45" s="1810"/>
      <c r="BB45" s="1810">
        <v>12</v>
      </c>
      <c r="BC45" s="1810">
        <v>20</v>
      </c>
      <c r="BD45" s="1810"/>
      <c r="BE45" s="1815"/>
      <c r="BF45" s="1815"/>
      <c r="BG45" s="1815"/>
    </row>
    <row r="46" spans="1:59" s="1835" customFormat="1" ht="24" customHeight="1" x14ac:dyDescent="0.2">
      <c r="A46" s="2249"/>
      <c r="B46" s="978" t="s">
        <v>2176</v>
      </c>
      <c r="C46" s="1830"/>
      <c r="D46" s="1831" t="s">
        <v>843</v>
      </c>
      <c r="E46" s="1830">
        <f>SUM(E28:E45)</f>
        <v>900</v>
      </c>
      <c r="F46" s="1830">
        <f>SUM(F28:F45)</f>
        <v>612</v>
      </c>
      <c r="G46" s="1832"/>
      <c r="H46" s="1832"/>
      <c r="I46" s="1831"/>
      <c r="J46" s="1831">
        <f t="shared" ref="J46:AG46" si="11">SUM(J28:J45)</f>
        <v>20</v>
      </c>
      <c r="K46" s="1831">
        <f t="shared" si="11"/>
        <v>18</v>
      </c>
      <c r="L46" s="1831">
        <f t="shared" si="11"/>
        <v>19</v>
      </c>
      <c r="M46" s="1831">
        <f t="shared" si="11"/>
        <v>26</v>
      </c>
      <c r="N46" s="1831">
        <f t="shared" si="11"/>
        <v>14</v>
      </c>
      <c r="O46" s="1831">
        <f t="shared" si="11"/>
        <v>32</v>
      </c>
      <c r="P46" s="1831">
        <f t="shared" si="11"/>
        <v>24</v>
      </c>
      <c r="Q46" s="1831">
        <f t="shared" si="11"/>
        <v>30</v>
      </c>
      <c r="R46" s="1831">
        <f t="shared" si="11"/>
        <v>26</v>
      </c>
      <c r="S46" s="1831">
        <f t="shared" si="11"/>
        <v>30</v>
      </c>
      <c r="T46" s="1831">
        <f t="shared" si="11"/>
        <v>27</v>
      </c>
      <c r="U46" s="1831">
        <f t="shared" si="11"/>
        <v>15</v>
      </c>
      <c r="V46" s="1831">
        <f t="shared" si="11"/>
        <v>23</v>
      </c>
      <c r="W46" s="1831">
        <f t="shared" si="11"/>
        <v>23</v>
      </c>
      <c r="X46" s="1831">
        <f t="shared" si="11"/>
        <v>31</v>
      </c>
      <c r="Y46" s="1831">
        <f t="shared" si="11"/>
        <v>30</v>
      </c>
      <c r="Z46" s="1831">
        <f t="shared" si="11"/>
        <v>14</v>
      </c>
      <c r="AA46" s="1831">
        <f t="shared" si="11"/>
        <v>12</v>
      </c>
      <c r="AB46" s="1831">
        <f t="shared" si="11"/>
        <v>12</v>
      </c>
      <c r="AC46" s="1831">
        <f t="shared" si="11"/>
        <v>18</v>
      </c>
      <c r="AD46" s="1831">
        <f t="shared" si="11"/>
        <v>18</v>
      </c>
      <c r="AE46" s="1831">
        <f t="shared" si="11"/>
        <v>14</v>
      </c>
      <c r="AF46" s="1831">
        <f t="shared" si="11"/>
        <v>14</v>
      </c>
      <c r="AG46" s="1831">
        <f t="shared" si="11"/>
        <v>17</v>
      </c>
      <c r="AH46" s="1833"/>
      <c r="AI46" s="1833"/>
      <c r="AJ46" s="1833"/>
      <c r="AK46" s="1834">
        <f t="shared" ref="AK46:BD46" si="12">SUM(AK28:AK45)</f>
        <v>8</v>
      </c>
      <c r="AL46" s="1831">
        <f t="shared" si="12"/>
        <v>12</v>
      </c>
      <c r="AM46" s="1831">
        <f t="shared" si="12"/>
        <v>8</v>
      </c>
      <c r="AN46" s="1831">
        <f t="shared" si="12"/>
        <v>12</v>
      </c>
      <c r="AO46" s="1831">
        <f t="shared" si="12"/>
        <v>8</v>
      </c>
      <c r="AP46" s="1831">
        <f t="shared" si="12"/>
        <v>12</v>
      </c>
      <c r="AQ46" s="1831">
        <f t="shared" si="12"/>
        <v>16</v>
      </c>
      <c r="AR46" s="1831">
        <f t="shared" si="12"/>
        <v>16</v>
      </c>
      <c r="AS46" s="1831">
        <f t="shared" si="12"/>
        <v>16</v>
      </c>
      <c r="AT46" s="1831">
        <f t="shared" si="12"/>
        <v>16</v>
      </c>
      <c r="AU46" s="1831">
        <f t="shared" si="12"/>
        <v>16</v>
      </c>
      <c r="AV46" s="1831">
        <f t="shared" si="12"/>
        <v>16</v>
      </c>
      <c r="AW46" s="1831">
        <f t="shared" si="12"/>
        <v>16</v>
      </c>
      <c r="AX46" s="1831">
        <f t="shared" si="12"/>
        <v>16</v>
      </c>
      <c r="AY46" s="1831">
        <f t="shared" si="12"/>
        <v>16</v>
      </c>
      <c r="AZ46" s="1831">
        <f t="shared" si="12"/>
        <v>16</v>
      </c>
      <c r="BA46" s="1831">
        <f t="shared" si="12"/>
        <v>16</v>
      </c>
      <c r="BB46" s="1831">
        <f t="shared" si="12"/>
        <v>16</v>
      </c>
      <c r="BC46" s="1831">
        <f t="shared" si="12"/>
        <v>20</v>
      </c>
      <c r="BD46" s="1834">
        <f t="shared" si="12"/>
        <v>0</v>
      </c>
      <c r="BE46" s="1815"/>
      <c r="BF46" s="1815"/>
      <c r="BG46" s="1815"/>
    </row>
    <row r="47" spans="1:59" s="1838" customFormat="1" ht="33.75" customHeight="1" x14ac:dyDescent="0.2">
      <c r="A47" s="1836" t="s">
        <v>2207</v>
      </c>
      <c r="B47" s="1837"/>
      <c r="C47" s="1837"/>
    </row>
    <row r="48" spans="1:59" ht="15.75" customHeight="1" x14ac:dyDescent="0.2">
      <c r="A48" s="2341">
        <v>1</v>
      </c>
      <c r="B48" s="1839" t="s">
        <v>1271</v>
      </c>
      <c r="C48" s="1241" t="s">
        <v>61</v>
      </c>
      <c r="D48" s="1241" t="s">
        <v>1258</v>
      </c>
      <c r="E48" s="1289">
        <v>60</v>
      </c>
      <c r="F48" s="1289">
        <f>SUM(I48:BD48)</f>
        <v>60</v>
      </c>
      <c r="G48" s="1840" t="s">
        <v>363</v>
      </c>
      <c r="H48" s="1840" t="s">
        <v>362</v>
      </c>
      <c r="I48" s="1277"/>
      <c r="J48" s="1277">
        <v>48</v>
      </c>
      <c r="K48" s="1277">
        <v>12</v>
      </c>
      <c r="L48" s="1277"/>
      <c r="M48" s="1277"/>
      <c r="N48" s="1277"/>
      <c r="O48" s="1277"/>
      <c r="P48" s="1277"/>
      <c r="Q48" s="1277"/>
      <c r="R48" s="1277"/>
      <c r="S48" s="1277"/>
      <c r="T48" s="1277"/>
      <c r="U48" s="1277"/>
      <c r="V48" s="1277"/>
      <c r="W48" s="1277"/>
      <c r="X48" s="1277"/>
      <c r="Y48" s="1278"/>
      <c r="Z48" s="1277"/>
      <c r="AA48" s="1277"/>
      <c r="AB48" s="1277"/>
      <c r="AC48" s="1277"/>
      <c r="AD48" s="1277"/>
      <c r="AE48" s="1277"/>
      <c r="AF48" s="1277"/>
      <c r="AG48" s="1277"/>
      <c r="AH48" s="1279"/>
      <c r="AI48" s="1279"/>
      <c r="AJ48" s="1279"/>
      <c r="AK48" s="1277"/>
      <c r="AL48" s="1277"/>
      <c r="AM48" s="1277"/>
      <c r="AN48" s="1277"/>
      <c r="AO48" s="1277"/>
      <c r="AP48" s="1277"/>
      <c r="AQ48" s="1277"/>
      <c r="AR48" s="1277"/>
      <c r="AS48" s="1277"/>
      <c r="AT48" s="1277"/>
      <c r="AU48" s="1277"/>
      <c r="AV48" s="1277"/>
      <c r="AW48" s="1277"/>
      <c r="AX48" s="1277"/>
      <c r="AY48" s="1277"/>
      <c r="AZ48" s="1277"/>
      <c r="BA48" s="1277"/>
      <c r="BB48" s="1277"/>
      <c r="BC48" s="1277"/>
      <c r="BD48" s="1277"/>
      <c r="BE48" s="1276"/>
      <c r="BF48" s="1276"/>
      <c r="BG48" s="1276"/>
    </row>
    <row r="49" spans="1:59" ht="15.75" customHeight="1" x14ac:dyDescent="0.2">
      <c r="A49" s="2342"/>
      <c r="B49" s="1839" t="s">
        <v>1271</v>
      </c>
      <c r="C49" s="1290" t="s">
        <v>32</v>
      </c>
      <c r="D49" s="1290" t="s">
        <v>1259</v>
      </c>
      <c r="E49" s="1289">
        <v>60</v>
      </c>
      <c r="F49" s="1289">
        <f>SUM(I49:BD49)</f>
        <v>60</v>
      </c>
      <c r="G49" s="1840" t="s">
        <v>363</v>
      </c>
      <c r="H49" s="1840" t="s">
        <v>362</v>
      </c>
      <c r="I49" s="1277"/>
      <c r="J49" s="1277"/>
      <c r="K49" s="1277">
        <v>36</v>
      </c>
      <c r="L49" s="1277">
        <v>24</v>
      </c>
      <c r="M49" s="1277"/>
      <c r="N49" s="1277"/>
      <c r="O49" s="1277"/>
      <c r="P49" s="1277"/>
      <c r="Q49" s="1277"/>
      <c r="R49" s="1277"/>
      <c r="S49" s="1277"/>
      <c r="T49" s="1277"/>
      <c r="U49" s="1277"/>
      <c r="V49" s="1277"/>
      <c r="W49" s="1277"/>
      <c r="X49" s="1277"/>
      <c r="Y49" s="1278"/>
      <c r="Z49" s="1277"/>
      <c r="AA49" s="1277"/>
      <c r="AB49" s="1277"/>
      <c r="AC49" s="1277"/>
      <c r="AD49" s="1277"/>
      <c r="AE49" s="1277"/>
      <c r="AF49" s="1277"/>
      <c r="AG49" s="1277"/>
      <c r="AH49" s="1279"/>
      <c r="AI49" s="1279"/>
      <c r="AJ49" s="1279"/>
      <c r="AK49" s="1277"/>
      <c r="AL49" s="1277"/>
      <c r="AM49" s="1277"/>
      <c r="AN49" s="1277"/>
      <c r="AO49" s="1277"/>
      <c r="AP49" s="1277"/>
      <c r="AQ49" s="1277"/>
      <c r="AR49" s="1277"/>
      <c r="AS49" s="1277"/>
      <c r="AT49" s="1277"/>
      <c r="AU49" s="1277"/>
      <c r="AV49" s="1277"/>
      <c r="AW49" s="1277"/>
      <c r="AX49" s="1277"/>
      <c r="AY49" s="1277"/>
      <c r="AZ49" s="1277"/>
      <c r="BA49" s="1277"/>
      <c r="BB49" s="1277"/>
      <c r="BC49" s="1277"/>
      <c r="BD49" s="1277"/>
      <c r="BE49" s="1276"/>
      <c r="BF49" s="1276"/>
      <c r="BG49" s="1276"/>
    </row>
    <row r="50" spans="1:59" ht="15.75" customHeight="1" x14ac:dyDescent="0.2">
      <c r="A50" s="2342"/>
      <c r="B50" s="1839" t="s">
        <v>1271</v>
      </c>
      <c r="C50" s="1290" t="s">
        <v>34</v>
      </c>
      <c r="D50" s="1290" t="s">
        <v>2177</v>
      </c>
      <c r="E50" s="1289">
        <v>60</v>
      </c>
      <c r="F50" s="1289">
        <f>SUM(I50:BD50)</f>
        <v>60</v>
      </c>
      <c r="G50" s="1840" t="s">
        <v>2178</v>
      </c>
      <c r="H50" s="1840" t="s">
        <v>355</v>
      </c>
      <c r="I50" s="1277"/>
      <c r="J50" s="1277"/>
      <c r="K50" s="1277"/>
      <c r="L50" s="1277">
        <v>12</v>
      </c>
      <c r="M50" s="1277">
        <v>24</v>
      </c>
      <c r="N50" s="1277">
        <v>24</v>
      </c>
      <c r="O50" s="1277"/>
      <c r="P50" s="1277"/>
      <c r="Q50" s="1277"/>
      <c r="R50" s="1277"/>
      <c r="S50" s="1277"/>
      <c r="T50" s="1277"/>
      <c r="U50" s="1277"/>
      <c r="V50" s="1277"/>
      <c r="W50" s="1277"/>
      <c r="X50" s="1277"/>
      <c r="Y50" s="1278"/>
      <c r="Z50" s="1277"/>
      <c r="AA50" s="1277"/>
      <c r="AB50" s="1277"/>
      <c r="AC50" s="1277"/>
      <c r="AD50" s="1277"/>
      <c r="AE50" s="1277"/>
      <c r="AF50" s="1277"/>
      <c r="AG50" s="1277"/>
      <c r="AH50" s="1279"/>
      <c r="AI50" s="1279"/>
      <c r="AJ50" s="1279"/>
      <c r="AK50" s="1277"/>
      <c r="AL50" s="1277"/>
      <c r="AM50" s="1277"/>
      <c r="AN50" s="1277"/>
      <c r="AO50" s="1277"/>
      <c r="AP50" s="1277"/>
      <c r="AQ50" s="1277"/>
      <c r="AR50" s="1277"/>
      <c r="AS50" s="1277"/>
      <c r="AT50" s="1277"/>
      <c r="AU50" s="1277"/>
      <c r="AV50" s="1277"/>
      <c r="AW50" s="1277"/>
      <c r="AX50" s="1277"/>
      <c r="AY50" s="1277"/>
      <c r="AZ50" s="1277"/>
      <c r="BA50" s="1277"/>
      <c r="BB50" s="1277"/>
      <c r="BC50" s="1277"/>
      <c r="BD50" s="1277"/>
      <c r="BE50" s="1276"/>
      <c r="BF50" s="1276"/>
      <c r="BG50" s="1276"/>
    </row>
    <row r="51" spans="1:59" ht="15.75" customHeight="1" x14ac:dyDescent="0.2">
      <c r="A51" s="2343"/>
      <c r="B51" s="1839" t="s">
        <v>1271</v>
      </c>
      <c r="C51" s="1290" t="s">
        <v>112</v>
      </c>
      <c r="D51" s="1290" t="s">
        <v>11</v>
      </c>
      <c r="E51" s="1289"/>
      <c r="F51" s="1289"/>
      <c r="G51" s="1840"/>
      <c r="H51" s="1840"/>
      <c r="I51" s="1277"/>
      <c r="J51" s="1277"/>
      <c r="K51" s="1277"/>
      <c r="L51" s="1277"/>
      <c r="M51" s="1277"/>
      <c r="N51" s="1277"/>
      <c r="O51" s="1291" t="s">
        <v>2149</v>
      </c>
      <c r="P51" s="1291" t="s">
        <v>2149</v>
      </c>
      <c r="Q51" s="1291" t="s">
        <v>2</v>
      </c>
      <c r="R51" s="1277"/>
      <c r="S51" s="1277"/>
      <c r="T51" s="1277"/>
      <c r="U51" s="1277"/>
      <c r="V51" s="1277"/>
      <c r="W51" s="1277"/>
      <c r="X51" s="1277"/>
      <c r="Y51" s="1278"/>
      <c r="Z51" s="1277"/>
      <c r="AA51" s="1277"/>
      <c r="AB51" s="1277"/>
      <c r="AC51" s="1277"/>
      <c r="AD51" s="1277"/>
      <c r="AE51" s="1277"/>
      <c r="AF51" s="1277"/>
      <c r="AG51" s="1277"/>
      <c r="AH51" s="1279"/>
      <c r="AI51" s="1279"/>
      <c r="AJ51" s="1279"/>
      <c r="AK51" s="1277"/>
      <c r="AL51" s="1277"/>
      <c r="AM51" s="1277"/>
      <c r="AN51" s="1277"/>
      <c r="AO51" s="1277"/>
      <c r="AP51" s="1277"/>
      <c r="AQ51" s="1277"/>
      <c r="AR51" s="1277"/>
      <c r="AS51" s="1277"/>
      <c r="AT51" s="1277"/>
      <c r="AU51" s="1277"/>
      <c r="AV51" s="1277"/>
      <c r="AW51" s="1277"/>
      <c r="AX51" s="1277"/>
      <c r="AY51" s="1277"/>
      <c r="AZ51" s="1277"/>
      <c r="BA51" s="1277"/>
      <c r="BB51" s="1277"/>
      <c r="BC51" s="1277"/>
      <c r="BD51" s="1277"/>
      <c r="BE51" s="1276"/>
      <c r="BF51" s="1276"/>
      <c r="BG51" s="1276"/>
    </row>
    <row r="52" spans="1:59" s="1845" customFormat="1" ht="17.25" customHeight="1" x14ac:dyDescent="0.2">
      <c r="A52" s="1841"/>
      <c r="B52" s="1244" t="s">
        <v>2179</v>
      </c>
      <c r="C52" s="1816"/>
      <c r="D52" s="1817" t="s">
        <v>843</v>
      </c>
      <c r="E52" s="1816">
        <f>SUM(E48:E51)</f>
        <v>180</v>
      </c>
      <c r="F52" s="1816">
        <f>SUM(F48:F51)</f>
        <v>180</v>
      </c>
      <c r="G52" s="1818"/>
      <c r="H52" s="1842"/>
      <c r="I52" s="1843">
        <f t="shared" ref="I52:AG52" si="13">SUM(I48:I51)</f>
        <v>0</v>
      </c>
      <c r="J52" s="1843">
        <f t="shared" si="13"/>
        <v>48</v>
      </c>
      <c r="K52" s="1843">
        <f t="shared" si="13"/>
        <v>48</v>
      </c>
      <c r="L52" s="1843">
        <f t="shared" si="13"/>
        <v>36</v>
      </c>
      <c r="M52" s="1843">
        <f t="shared" si="13"/>
        <v>24</v>
      </c>
      <c r="N52" s="1843">
        <f t="shared" si="13"/>
        <v>24</v>
      </c>
      <c r="O52" s="1843">
        <f t="shared" si="13"/>
        <v>0</v>
      </c>
      <c r="P52" s="1843">
        <f t="shared" si="13"/>
        <v>0</v>
      </c>
      <c r="Q52" s="1843">
        <f t="shared" si="13"/>
        <v>0</v>
      </c>
      <c r="R52" s="1843">
        <f t="shared" si="13"/>
        <v>0</v>
      </c>
      <c r="S52" s="1843">
        <f t="shared" si="13"/>
        <v>0</v>
      </c>
      <c r="T52" s="1843">
        <f t="shared" si="13"/>
        <v>0</v>
      </c>
      <c r="U52" s="1843">
        <f t="shared" si="13"/>
        <v>0</v>
      </c>
      <c r="V52" s="1843">
        <f t="shared" si="13"/>
        <v>0</v>
      </c>
      <c r="W52" s="1843">
        <f t="shared" si="13"/>
        <v>0</v>
      </c>
      <c r="X52" s="1843">
        <f t="shared" si="13"/>
        <v>0</v>
      </c>
      <c r="Y52" s="1843">
        <f t="shared" si="13"/>
        <v>0</v>
      </c>
      <c r="Z52" s="1843">
        <f t="shared" si="13"/>
        <v>0</v>
      </c>
      <c r="AA52" s="1843">
        <f t="shared" si="13"/>
        <v>0</v>
      </c>
      <c r="AB52" s="1843">
        <f t="shared" si="13"/>
        <v>0</v>
      </c>
      <c r="AC52" s="1843">
        <f t="shared" si="13"/>
        <v>0</v>
      </c>
      <c r="AD52" s="1843">
        <f t="shared" si="13"/>
        <v>0</v>
      </c>
      <c r="AE52" s="1843">
        <f t="shared" si="13"/>
        <v>0</v>
      </c>
      <c r="AF52" s="1843">
        <f t="shared" si="13"/>
        <v>0</v>
      </c>
      <c r="AG52" s="1843">
        <f t="shared" si="13"/>
        <v>0</v>
      </c>
      <c r="AH52" s="1844"/>
      <c r="AI52" s="1844"/>
      <c r="AJ52" s="1844"/>
      <c r="AK52" s="1843">
        <f t="shared" ref="AK52:BD52" si="14">SUM(AK48:AK51)</f>
        <v>0</v>
      </c>
      <c r="AL52" s="1843">
        <f t="shared" si="14"/>
        <v>0</v>
      </c>
      <c r="AM52" s="1843">
        <f t="shared" si="14"/>
        <v>0</v>
      </c>
      <c r="AN52" s="1843">
        <f t="shared" si="14"/>
        <v>0</v>
      </c>
      <c r="AO52" s="1843">
        <f t="shared" si="14"/>
        <v>0</v>
      </c>
      <c r="AP52" s="1843">
        <f t="shared" si="14"/>
        <v>0</v>
      </c>
      <c r="AQ52" s="1843">
        <f t="shared" si="14"/>
        <v>0</v>
      </c>
      <c r="AR52" s="1843">
        <f t="shared" si="14"/>
        <v>0</v>
      </c>
      <c r="AS52" s="1843">
        <f t="shared" si="14"/>
        <v>0</v>
      </c>
      <c r="AT52" s="1843">
        <f t="shared" si="14"/>
        <v>0</v>
      </c>
      <c r="AU52" s="1843">
        <f t="shared" si="14"/>
        <v>0</v>
      </c>
      <c r="AV52" s="1843">
        <f t="shared" si="14"/>
        <v>0</v>
      </c>
      <c r="AW52" s="1843">
        <f t="shared" si="14"/>
        <v>0</v>
      </c>
      <c r="AX52" s="1843">
        <f t="shared" si="14"/>
        <v>0</v>
      </c>
      <c r="AY52" s="1843">
        <f t="shared" si="14"/>
        <v>0</v>
      </c>
      <c r="AZ52" s="1843">
        <f t="shared" si="14"/>
        <v>0</v>
      </c>
      <c r="BA52" s="1843">
        <f t="shared" si="14"/>
        <v>0</v>
      </c>
      <c r="BB52" s="1843">
        <f t="shared" si="14"/>
        <v>0</v>
      </c>
      <c r="BC52" s="1843">
        <f t="shared" si="14"/>
        <v>0</v>
      </c>
      <c r="BD52" s="1843">
        <f t="shared" si="14"/>
        <v>0</v>
      </c>
      <c r="BE52" s="1276"/>
      <c r="BF52" s="1276"/>
      <c r="BG52" s="1276"/>
    </row>
    <row r="53" spans="1:59" ht="17.25" customHeight="1" x14ac:dyDescent="0.2">
      <c r="A53" s="2344">
        <v>2</v>
      </c>
      <c r="B53" s="1839" t="s">
        <v>2180</v>
      </c>
      <c r="C53" s="1241" t="s">
        <v>43</v>
      </c>
      <c r="D53" s="1241" t="s">
        <v>1258</v>
      </c>
      <c r="E53" s="1240">
        <v>90</v>
      </c>
      <c r="F53" s="1240">
        <f t="shared" ref="F53:F58" si="15">SUM(I53:BD53)</f>
        <v>90</v>
      </c>
      <c r="G53" s="1840" t="s">
        <v>363</v>
      </c>
      <c r="H53" s="1840" t="s">
        <v>362</v>
      </c>
      <c r="I53" s="1810"/>
      <c r="J53" s="1811">
        <v>48</v>
      </c>
      <c r="K53" s="1811">
        <v>12</v>
      </c>
      <c r="L53" s="1811"/>
      <c r="M53" s="1811"/>
      <c r="N53" s="1811"/>
      <c r="O53" s="1811"/>
      <c r="P53" s="1811"/>
      <c r="Q53" s="1811"/>
      <c r="R53" s="1811">
        <v>28</v>
      </c>
      <c r="S53" s="1811">
        <v>2</v>
      </c>
      <c r="T53" s="1811"/>
      <c r="U53" s="1811"/>
      <c r="V53" s="1811"/>
      <c r="W53" s="1811"/>
      <c r="X53" s="1811"/>
      <c r="Y53" s="1811"/>
      <c r="Z53" s="1811"/>
      <c r="AA53" s="1811"/>
      <c r="AB53" s="1811"/>
      <c r="AC53" s="1811"/>
      <c r="AD53" s="1811"/>
      <c r="AE53" s="1811"/>
      <c r="AF53" s="1812"/>
      <c r="AG53" s="1812"/>
      <c r="AH53" s="1813"/>
      <c r="AI53" s="1814"/>
      <c r="AJ53" s="1814"/>
      <c r="AK53" s="1810"/>
      <c r="AL53" s="1810"/>
      <c r="AM53" s="1810"/>
      <c r="AN53" s="1810"/>
      <c r="AO53" s="1810"/>
      <c r="AP53" s="1810"/>
      <c r="AQ53" s="1810"/>
      <c r="AR53" s="1810"/>
      <c r="AS53" s="1810"/>
      <c r="AT53" s="1810"/>
      <c r="AU53" s="1810"/>
      <c r="AV53" s="1810"/>
      <c r="AW53" s="1810"/>
      <c r="AX53" s="1810"/>
      <c r="AY53" s="1810"/>
      <c r="AZ53" s="1810"/>
      <c r="BA53" s="1810"/>
      <c r="BB53" s="1810"/>
      <c r="BC53" s="1810"/>
      <c r="BD53" s="1810"/>
      <c r="BE53" s="1276"/>
      <c r="BF53" s="1276"/>
      <c r="BG53" s="1276"/>
    </row>
    <row r="54" spans="1:59" ht="17.25" customHeight="1" x14ac:dyDescent="0.2">
      <c r="A54" s="2344"/>
      <c r="B54" s="1839" t="s">
        <v>2180</v>
      </c>
      <c r="C54" s="1241" t="s">
        <v>185</v>
      </c>
      <c r="D54" s="1241" t="s">
        <v>1259</v>
      </c>
      <c r="E54" s="1240">
        <v>60</v>
      </c>
      <c r="F54" s="1240">
        <f t="shared" si="15"/>
        <v>60</v>
      </c>
      <c r="G54" s="1840" t="s">
        <v>363</v>
      </c>
      <c r="H54" s="1840" t="s">
        <v>362</v>
      </c>
      <c r="I54" s="1810"/>
      <c r="J54" s="1811"/>
      <c r="K54" s="1811">
        <v>36</v>
      </c>
      <c r="L54" s="1811">
        <v>24</v>
      </c>
      <c r="M54" s="1811"/>
      <c r="N54" s="1811"/>
      <c r="O54" s="1811"/>
      <c r="P54" s="1811"/>
      <c r="Q54" s="1811"/>
      <c r="R54" s="1811"/>
      <c r="S54" s="1811"/>
      <c r="T54" s="1811"/>
      <c r="U54" s="1811"/>
      <c r="V54" s="1811"/>
      <c r="W54" s="1811"/>
      <c r="X54" s="1811"/>
      <c r="Y54" s="1811"/>
      <c r="Z54" s="1811"/>
      <c r="AA54" s="1811"/>
      <c r="AB54" s="1811"/>
      <c r="AC54" s="1811"/>
      <c r="AD54" s="1811"/>
      <c r="AE54" s="1811"/>
      <c r="AF54" s="1812"/>
      <c r="AG54" s="1812"/>
      <c r="AH54" s="1813"/>
      <c r="AI54" s="1814"/>
      <c r="AJ54" s="1814"/>
      <c r="AK54" s="1810"/>
      <c r="AL54" s="1810"/>
      <c r="AM54" s="1810"/>
      <c r="AN54" s="1810"/>
      <c r="AO54" s="1810"/>
      <c r="AP54" s="1810"/>
      <c r="AQ54" s="1810"/>
      <c r="AR54" s="1810"/>
      <c r="AS54" s="1810"/>
      <c r="AT54" s="1810"/>
      <c r="AU54" s="1810"/>
      <c r="AV54" s="1810"/>
      <c r="AW54" s="1810"/>
      <c r="AX54" s="1810"/>
      <c r="AY54" s="1810"/>
      <c r="AZ54" s="1810"/>
      <c r="BA54" s="1810"/>
      <c r="BB54" s="1810"/>
      <c r="BC54" s="1810"/>
      <c r="BD54" s="1810"/>
      <c r="BE54" s="1276"/>
      <c r="BF54" s="1276"/>
      <c r="BG54" s="1276"/>
    </row>
    <row r="55" spans="1:59" ht="17.25" customHeight="1" x14ac:dyDescent="0.2">
      <c r="A55" s="2344"/>
      <c r="B55" s="1839" t="s">
        <v>2180</v>
      </c>
      <c r="C55" s="1241" t="s">
        <v>190</v>
      </c>
      <c r="D55" s="1241" t="s">
        <v>2181</v>
      </c>
      <c r="E55" s="1240">
        <v>60</v>
      </c>
      <c r="F55" s="1240">
        <f t="shared" si="15"/>
        <v>60</v>
      </c>
      <c r="G55" s="1840" t="s">
        <v>2178</v>
      </c>
      <c r="H55" s="1840" t="s">
        <v>355</v>
      </c>
      <c r="I55" s="1810"/>
      <c r="J55" s="1811"/>
      <c r="K55" s="1811"/>
      <c r="L55" s="1811">
        <v>12</v>
      </c>
      <c r="M55" s="1811">
        <v>24</v>
      </c>
      <c r="N55" s="1811">
        <v>24</v>
      </c>
      <c r="O55" s="1811"/>
      <c r="P55" s="1811"/>
      <c r="Q55" s="1811"/>
      <c r="R55" s="1811"/>
      <c r="S55" s="1811"/>
      <c r="T55" s="1811"/>
      <c r="U55" s="1811"/>
      <c r="V55" s="1811"/>
      <c r="W55" s="1811"/>
      <c r="X55" s="1811"/>
      <c r="Y55" s="1811"/>
      <c r="Z55" s="1811"/>
      <c r="AA55" s="1811"/>
      <c r="AB55" s="1811"/>
      <c r="AC55" s="1811"/>
      <c r="AD55" s="1811"/>
      <c r="AE55" s="1811"/>
      <c r="AF55" s="1812"/>
      <c r="AG55" s="1812"/>
      <c r="AH55" s="1813"/>
      <c r="AI55" s="1814"/>
      <c r="AJ55" s="1814"/>
      <c r="AK55" s="1810"/>
      <c r="AL55" s="1810"/>
      <c r="AM55" s="1810"/>
      <c r="AN55" s="1810"/>
      <c r="AO55" s="1810"/>
      <c r="AP55" s="1810"/>
      <c r="AQ55" s="1810"/>
      <c r="AR55" s="1810"/>
      <c r="AS55" s="1810"/>
      <c r="AT55" s="1810"/>
      <c r="AU55" s="1810"/>
      <c r="AV55" s="1810"/>
      <c r="AW55" s="1810"/>
      <c r="AX55" s="1810"/>
      <c r="AY55" s="1810"/>
      <c r="AZ55" s="1810"/>
      <c r="BA55" s="1810"/>
      <c r="BB55" s="1810"/>
      <c r="BC55" s="1810"/>
      <c r="BD55" s="1810"/>
      <c r="BE55" s="1276"/>
      <c r="BF55" s="1276"/>
      <c r="BG55" s="1276"/>
    </row>
    <row r="56" spans="1:59" ht="17.25" customHeight="1" x14ac:dyDescent="0.25">
      <c r="A56" s="2344"/>
      <c r="B56" s="1839" t="s">
        <v>2180</v>
      </c>
      <c r="C56" s="1285" t="s">
        <v>201</v>
      </c>
      <c r="D56" s="1285" t="s">
        <v>2182</v>
      </c>
      <c r="E56" s="1292">
        <v>90</v>
      </c>
      <c r="F56" s="1240">
        <f t="shared" si="15"/>
        <v>90</v>
      </c>
      <c r="G56" s="1840" t="s">
        <v>363</v>
      </c>
      <c r="H56" s="1840" t="s">
        <v>362</v>
      </c>
      <c r="I56" s="1810"/>
      <c r="J56" s="1811"/>
      <c r="K56" s="1811"/>
      <c r="L56" s="1811"/>
      <c r="M56" s="1811"/>
      <c r="N56" s="1811"/>
      <c r="O56" s="1811"/>
      <c r="P56" s="1811">
        <v>40</v>
      </c>
      <c r="Q56" s="1811">
        <v>40</v>
      </c>
      <c r="R56" s="1811">
        <v>10</v>
      </c>
      <c r="S56" s="1811"/>
      <c r="T56" s="1811"/>
      <c r="U56" s="1811"/>
      <c r="V56" s="1811"/>
      <c r="W56" s="1811"/>
      <c r="X56" s="1811"/>
      <c r="Y56" s="1811"/>
      <c r="Z56" s="1811"/>
      <c r="AA56" s="1811"/>
      <c r="AB56" s="1811"/>
      <c r="AC56" s="1811"/>
      <c r="AD56" s="1811"/>
      <c r="AE56" s="1811"/>
      <c r="AF56" s="1812"/>
      <c r="AG56" s="1812"/>
      <c r="AH56" s="1813"/>
      <c r="AI56" s="1814"/>
      <c r="AJ56" s="1814"/>
      <c r="AK56" s="1810"/>
      <c r="AL56" s="1810"/>
      <c r="AM56" s="1810"/>
      <c r="AN56" s="1810"/>
      <c r="AO56" s="1810"/>
      <c r="AP56" s="1810"/>
      <c r="AQ56" s="1810"/>
      <c r="AR56" s="1810"/>
      <c r="AS56" s="1810"/>
      <c r="AT56" s="1810"/>
      <c r="AU56" s="1810"/>
      <c r="AV56" s="1810"/>
      <c r="AW56" s="1810"/>
      <c r="AX56" s="1810"/>
      <c r="AY56" s="1810"/>
      <c r="AZ56" s="1810"/>
      <c r="BA56" s="1810"/>
      <c r="BB56" s="1810"/>
      <c r="BC56" s="1810"/>
      <c r="BD56" s="1810"/>
      <c r="BE56" s="1276"/>
      <c r="BF56" s="1276"/>
      <c r="BG56" s="1276"/>
    </row>
    <row r="57" spans="1:59" ht="17.25" customHeight="1" x14ac:dyDescent="0.25">
      <c r="A57" s="2344"/>
      <c r="B57" s="1839" t="s">
        <v>2180</v>
      </c>
      <c r="C57" s="1293" t="s">
        <v>269</v>
      </c>
      <c r="D57" s="1285" t="s">
        <v>2183</v>
      </c>
      <c r="E57" s="1292">
        <v>50</v>
      </c>
      <c r="F57" s="1240">
        <f t="shared" si="15"/>
        <v>50</v>
      </c>
      <c r="G57" s="1840" t="s">
        <v>363</v>
      </c>
      <c r="H57" s="1840" t="s">
        <v>362</v>
      </c>
      <c r="I57" s="1810"/>
      <c r="J57" s="1811"/>
      <c r="K57" s="1811"/>
      <c r="L57" s="1811"/>
      <c r="M57" s="1811">
        <v>24</v>
      </c>
      <c r="N57" s="1811">
        <v>24</v>
      </c>
      <c r="O57" s="1811">
        <v>2</v>
      </c>
      <c r="P57" s="1811"/>
      <c r="Q57" s="1811"/>
      <c r="R57" s="1811"/>
      <c r="S57" s="1811"/>
      <c r="T57" s="1811"/>
      <c r="U57" s="1811"/>
      <c r="V57" s="1811"/>
      <c r="W57" s="1811"/>
      <c r="X57" s="1811"/>
      <c r="Y57" s="1811"/>
      <c r="Z57" s="1811"/>
      <c r="AA57" s="1811"/>
      <c r="AB57" s="1811"/>
      <c r="AC57" s="1811"/>
      <c r="AD57" s="1811"/>
      <c r="AE57" s="1811"/>
      <c r="AF57" s="1812"/>
      <c r="AG57" s="1812"/>
      <c r="AH57" s="1813"/>
      <c r="AI57" s="1814"/>
      <c r="AJ57" s="1814"/>
      <c r="AK57" s="1810"/>
      <c r="AL57" s="1810"/>
      <c r="AM57" s="1810"/>
      <c r="AN57" s="1810"/>
      <c r="AO57" s="1810"/>
      <c r="AP57" s="1810"/>
      <c r="AQ57" s="1810"/>
      <c r="AR57" s="1810"/>
      <c r="AS57" s="1810"/>
      <c r="AT57" s="1810"/>
      <c r="AU57" s="1810"/>
      <c r="AV57" s="1810"/>
      <c r="AW57" s="1810"/>
      <c r="AX57" s="1810"/>
      <c r="AY57" s="1810"/>
      <c r="AZ57" s="1810"/>
      <c r="BA57" s="1810"/>
      <c r="BB57" s="1810"/>
      <c r="BC57" s="1810"/>
      <c r="BD57" s="1810"/>
      <c r="BE57" s="1276"/>
      <c r="BF57" s="1276"/>
      <c r="BG57" s="1276"/>
    </row>
    <row r="58" spans="1:59" ht="17.25" customHeight="1" x14ac:dyDescent="0.25">
      <c r="A58" s="2344"/>
      <c r="B58" s="1839" t="s">
        <v>2180</v>
      </c>
      <c r="C58" s="1285" t="s">
        <v>2184</v>
      </c>
      <c r="D58" s="1285" t="s">
        <v>2185</v>
      </c>
      <c r="E58" s="1292">
        <v>30</v>
      </c>
      <c r="F58" s="1240">
        <f t="shared" si="15"/>
        <v>30</v>
      </c>
      <c r="G58" s="1846" t="s">
        <v>325</v>
      </c>
      <c r="H58" s="1840" t="s">
        <v>346</v>
      </c>
      <c r="I58" s="1810"/>
      <c r="J58" s="1811"/>
      <c r="K58" s="1811"/>
      <c r="L58" s="1811"/>
      <c r="M58" s="1811"/>
      <c r="N58" s="1811"/>
      <c r="O58" s="1811">
        <v>30</v>
      </c>
      <c r="P58" s="1811"/>
      <c r="Q58" s="1811"/>
      <c r="R58" s="1811"/>
      <c r="S58" s="1811"/>
      <c r="T58" s="1811"/>
      <c r="U58" s="1811"/>
      <c r="V58" s="1811"/>
      <c r="W58" s="1811"/>
      <c r="X58" s="1811"/>
      <c r="Y58" s="1811"/>
      <c r="Z58" s="1811"/>
      <c r="AA58" s="1811"/>
      <c r="AB58" s="1811"/>
      <c r="AC58" s="1811"/>
      <c r="AD58" s="1811"/>
      <c r="AE58" s="1811"/>
      <c r="AF58" s="1812"/>
      <c r="AG58" s="1812"/>
      <c r="AH58" s="1813"/>
      <c r="AI58" s="1814"/>
      <c r="AJ58" s="1814"/>
      <c r="AK58" s="1810"/>
      <c r="AL58" s="1810"/>
      <c r="AM58" s="1810"/>
      <c r="AN58" s="1810"/>
      <c r="AO58" s="1810"/>
      <c r="AP58" s="1810"/>
      <c r="AQ58" s="1810"/>
      <c r="AR58" s="1810"/>
      <c r="AS58" s="1810"/>
      <c r="AT58" s="1810"/>
      <c r="AU58" s="1810"/>
      <c r="AV58" s="1810"/>
      <c r="AW58" s="1810"/>
      <c r="AX58" s="1810"/>
      <c r="AY58" s="1810"/>
      <c r="AZ58" s="1810"/>
      <c r="BA58" s="1810"/>
      <c r="BB58" s="1810"/>
      <c r="BC58" s="1810"/>
      <c r="BD58" s="1810"/>
      <c r="BE58" s="1276"/>
      <c r="BF58" s="1276"/>
      <c r="BG58" s="1276"/>
    </row>
    <row r="59" spans="1:59" ht="17.25" customHeight="1" x14ac:dyDescent="0.25">
      <c r="A59" s="2344"/>
      <c r="B59" s="1839" t="s">
        <v>2180</v>
      </c>
      <c r="C59" s="1285" t="s">
        <v>461</v>
      </c>
      <c r="D59" s="1285" t="s">
        <v>10</v>
      </c>
      <c r="E59" s="1292" t="s">
        <v>1787</v>
      </c>
      <c r="F59" s="1292" t="s">
        <v>1787</v>
      </c>
      <c r="G59" s="1840" t="s">
        <v>353</v>
      </c>
      <c r="H59" s="1840" t="s">
        <v>354</v>
      </c>
      <c r="I59" s="1810"/>
      <c r="J59" s="1811"/>
      <c r="K59" s="1811"/>
      <c r="L59" s="1811"/>
      <c r="M59" s="1811"/>
      <c r="N59" s="1811"/>
      <c r="O59" s="1811"/>
      <c r="P59" s="1811"/>
      <c r="Q59" s="1811"/>
      <c r="R59" s="1811"/>
      <c r="S59" s="1811"/>
      <c r="T59" s="1811" t="s">
        <v>3</v>
      </c>
      <c r="U59" s="1811" t="s">
        <v>3</v>
      </c>
      <c r="V59" s="1811" t="s">
        <v>3</v>
      </c>
      <c r="W59" s="1811" t="s">
        <v>3</v>
      </c>
      <c r="X59" s="1811" t="s">
        <v>3</v>
      </c>
      <c r="Y59" s="1811" t="s">
        <v>3</v>
      </c>
      <c r="Z59" s="1811" t="s">
        <v>3</v>
      </c>
      <c r="AA59" s="1811" t="s">
        <v>3</v>
      </c>
      <c r="AB59" s="1811" t="s">
        <v>3</v>
      </c>
      <c r="AC59" s="1811" t="s">
        <v>3</v>
      </c>
      <c r="AD59" s="1811" t="s">
        <v>3</v>
      </c>
      <c r="AE59" s="1811" t="s">
        <v>3</v>
      </c>
      <c r="AF59" s="1812" t="s">
        <v>3</v>
      </c>
      <c r="AG59" s="1812" t="s">
        <v>3</v>
      </c>
      <c r="AH59" s="1813"/>
      <c r="AI59" s="1814"/>
      <c r="AJ59" s="1814"/>
      <c r="AK59" s="1810" t="s">
        <v>3</v>
      </c>
      <c r="AL59" s="1810" t="s">
        <v>2186</v>
      </c>
      <c r="AM59" s="1810" t="s">
        <v>2149</v>
      </c>
      <c r="AN59" s="1810" t="s">
        <v>2149</v>
      </c>
      <c r="AO59" s="1810" t="s">
        <v>2</v>
      </c>
      <c r="AP59" s="1810"/>
      <c r="AQ59" s="1810"/>
      <c r="AR59" s="1810"/>
      <c r="AS59" s="1810"/>
      <c r="AT59" s="1810"/>
      <c r="AU59" s="1810"/>
      <c r="AV59" s="1810"/>
      <c r="AW59" s="1810"/>
      <c r="AX59" s="1810"/>
      <c r="AY59" s="1810"/>
      <c r="AZ59" s="1810"/>
      <c r="BA59" s="1810"/>
      <c r="BB59" s="1810"/>
      <c r="BC59" s="1810"/>
      <c r="BD59" s="1810"/>
      <c r="BE59" s="1276"/>
      <c r="BF59" s="1276"/>
      <c r="BG59" s="1276"/>
    </row>
    <row r="60" spans="1:59" s="1845" customFormat="1" ht="17.25" customHeight="1" x14ac:dyDescent="0.2">
      <c r="A60" s="2344"/>
      <c r="B60" s="233" t="s">
        <v>2179</v>
      </c>
      <c r="C60" s="1816"/>
      <c r="D60" s="1817" t="s">
        <v>843</v>
      </c>
      <c r="E60" s="1816">
        <f>SUM(E53:E59)</f>
        <v>380</v>
      </c>
      <c r="F60" s="1816">
        <f>SUM(F53:F59)</f>
        <v>380</v>
      </c>
      <c r="G60" s="1818"/>
      <c r="H60" s="1842"/>
      <c r="I60" s="1843"/>
      <c r="J60" s="1843">
        <f t="shared" ref="J60:AG60" si="16">SUM(J53:J59)</f>
        <v>48</v>
      </c>
      <c r="K60" s="1843">
        <f t="shared" si="16"/>
        <v>48</v>
      </c>
      <c r="L60" s="1843">
        <f t="shared" si="16"/>
        <v>36</v>
      </c>
      <c r="M60" s="1843">
        <f t="shared" si="16"/>
        <v>48</v>
      </c>
      <c r="N60" s="1843">
        <f t="shared" si="16"/>
        <v>48</v>
      </c>
      <c r="O60" s="1843">
        <f t="shared" si="16"/>
        <v>32</v>
      </c>
      <c r="P60" s="1843">
        <f t="shared" si="16"/>
        <v>40</v>
      </c>
      <c r="Q60" s="1843">
        <f t="shared" si="16"/>
        <v>40</v>
      </c>
      <c r="R60" s="1843">
        <f t="shared" si="16"/>
        <v>38</v>
      </c>
      <c r="S60" s="1843">
        <f t="shared" si="16"/>
        <v>2</v>
      </c>
      <c r="T60" s="1843">
        <f t="shared" si="16"/>
        <v>0</v>
      </c>
      <c r="U60" s="1843">
        <f t="shared" si="16"/>
        <v>0</v>
      </c>
      <c r="V60" s="1843">
        <f t="shared" si="16"/>
        <v>0</v>
      </c>
      <c r="W60" s="1843">
        <f t="shared" si="16"/>
        <v>0</v>
      </c>
      <c r="X60" s="1843">
        <f t="shared" si="16"/>
        <v>0</v>
      </c>
      <c r="Y60" s="1843">
        <f t="shared" si="16"/>
        <v>0</v>
      </c>
      <c r="Z60" s="1843">
        <f t="shared" si="16"/>
        <v>0</v>
      </c>
      <c r="AA60" s="1843">
        <f t="shared" si="16"/>
        <v>0</v>
      </c>
      <c r="AB60" s="1843">
        <f t="shared" si="16"/>
        <v>0</v>
      </c>
      <c r="AC60" s="1843">
        <f t="shared" si="16"/>
        <v>0</v>
      </c>
      <c r="AD60" s="1843">
        <f t="shared" si="16"/>
        <v>0</v>
      </c>
      <c r="AE60" s="1843">
        <f t="shared" si="16"/>
        <v>0</v>
      </c>
      <c r="AF60" s="1843">
        <f t="shared" si="16"/>
        <v>0</v>
      </c>
      <c r="AG60" s="1843">
        <f t="shared" si="16"/>
        <v>0</v>
      </c>
      <c r="AH60" s="1844"/>
      <c r="AI60" s="1844"/>
      <c r="AJ60" s="1844"/>
      <c r="AK60" s="1847">
        <f t="shared" ref="AK60:BD60" si="17">SUM(AK53:AK59)</f>
        <v>0</v>
      </c>
      <c r="AL60" s="1843">
        <f t="shared" si="17"/>
        <v>0</v>
      </c>
      <c r="AM60" s="1843">
        <f t="shared" si="17"/>
        <v>0</v>
      </c>
      <c r="AN60" s="1843">
        <f t="shared" si="17"/>
        <v>0</v>
      </c>
      <c r="AO60" s="1843">
        <f t="shared" si="17"/>
        <v>0</v>
      </c>
      <c r="AP60" s="1843">
        <f t="shared" si="17"/>
        <v>0</v>
      </c>
      <c r="AQ60" s="1843">
        <f t="shared" si="17"/>
        <v>0</v>
      </c>
      <c r="AR60" s="1843">
        <f t="shared" si="17"/>
        <v>0</v>
      </c>
      <c r="AS60" s="1843">
        <f t="shared" si="17"/>
        <v>0</v>
      </c>
      <c r="AT60" s="1843">
        <f t="shared" si="17"/>
        <v>0</v>
      </c>
      <c r="AU60" s="1843">
        <f t="shared" si="17"/>
        <v>0</v>
      </c>
      <c r="AV60" s="1843">
        <f t="shared" si="17"/>
        <v>0</v>
      </c>
      <c r="AW60" s="1843">
        <f t="shared" si="17"/>
        <v>0</v>
      </c>
      <c r="AX60" s="1843">
        <f t="shared" si="17"/>
        <v>0</v>
      </c>
      <c r="AY60" s="1843">
        <f t="shared" si="17"/>
        <v>0</v>
      </c>
      <c r="AZ60" s="1843">
        <f t="shared" si="17"/>
        <v>0</v>
      </c>
      <c r="BA60" s="1843">
        <f t="shared" si="17"/>
        <v>0</v>
      </c>
      <c r="BB60" s="1843">
        <f t="shared" si="17"/>
        <v>0</v>
      </c>
      <c r="BC60" s="1843">
        <f t="shared" si="17"/>
        <v>0</v>
      </c>
      <c r="BD60" s="1847">
        <f t="shared" si="17"/>
        <v>0</v>
      </c>
      <c r="BE60" s="1276"/>
      <c r="BF60" s="1276"/>
      <c r="BG60" s="1276"/>
    </row>
    <row r="61" spans="1:59" s="1313" customFormat="1" ht="15" x14ac:dyDescent="0.25">
      <c r="A61" s="1848"/>
      <c r="B61" s="1425" t="s">
        <v>2187</v>
      </c>
      <c r="C61" s="1356"/>
      <c r="D61" s="1418" t="s">
        <v>1072</v>
      </c>
      <c r="E61" s="1356">
        <f t="shared" ref="E61" si="18">SUM(I61:BB61)</f>
        <v>45</v>
      </c>
      <c r="G61" s="1350" t="s">
        <v>2433</v>
      </c>
      <c r="H61" s="1325" t="s">
        <v>144</v>
      </c>
      <c r="I61" s="1357"/>
      <c r="J61" s="1357"/>
      <c r="K61" s="1357"/>
      <c r="L61" s="1357"/>
      <c r="M61" s="1357"/>
      <c r="N61" s="1357"/>
      <c r="O61" s="1357">
        <v>4</v>
      </c>
      <c r="P61" s="1357">
        <v>4</v>
      </c>
      <c r="Q61" s="1357">
        <v>4</v>
      </c>
      <c r="R61" s="1357">
        <v>4</v>
      </c>
      <c r="S61" s="1357">
        <v>4</v>
      </c>
      <c r="T61" s="1357">
        <v>4</v>
      </c>
      <c r="U61" s="1357">
        <v>4</v>
      </c>
      <c r="V61" s="1357">
        <v>4</v>
      </c>
      <c r="W61" s="1357">
        <v>4</v>
      </c>
      <c r="X61" s="1357">
        <v>4</v>
      </c>
      <c r="Y61" s="1358">
        <v>5</v>
      </c>
      <c r="Z61" s="1357"/>
      <c r="AA61" s="1357"/>
      <c r="AB61" s="1357"/>
      <c r="AC61" s="1357"/>
      <c r="AD61" s="1357"/>
      <c r="AE61" s="1357"/>
      <c r="AF61" s="1357"/>
      <c r="AG61" s="1357"/>
      <c r="AH61" s="1825"/>
      <c r="AI61" s="1825"/>
      <c r="AJ61" s="1357"/>
      <c r="AK61" s="1357"/>
      <c r="AL61" s="1358"/>
      <c r="AM61" s="1358"/>
      <c r="AN61" s="1358"/>
      <c r="AO61" s="1357"/>
      <c r="AP61" s="1357"/>
      <c r="AQ61" s="1357"/>
      <c r="AR61" s="1357"/>
      <c r="AS61" s="1357"/>
      <c r="AT61" s="1357"/>
      <c r="AU61" s="1357"/>
      <c r="AV61" s="1357"/>
      <c r="AW61" s="1357"/>
      <c r="AX61" s="1357"/>
      <c r="AY61" s="1357"/>
      <c r="AZ61" s="1357"/>
      <c r="BA61" s="1826"/>
      <c r="BC61" s="1827"/>
      <c r="BD61" s="1827"/>
      <c r="BE61" s="1825"/>
    </row>
    <row r="62" spans="1:59" ht="17.25" customHeight="1" x14ac:dyDescent="0.2">
      <c r="A62" s="2248"/>
      <c r="B62" s="1257" t="s">
        <v>2187</v>
      </c>
      <c r="C62" s="1241" t="s">
        <v>83</v>
      </c>
      <c r="D62" s="1241" t="s">
        <v>1277</v>
      </c>
      <c r="E62" s="1240">
        <v>90</v>
      </c>
      <c r="F62" s="1240">
        <f t="shared" ref="F62:F79" si="19">SUM(I62:BD62)</f>
        <v>90</v>
      </c>
      <c r="G62" s="1809" t="s">
        <v>325</v>
      </c>
      <c r="H62" s="1280" t="s">
        <v>346</v>
      </c>
      <c r="I62" s="1829"/>
      <c r="J62" s="1829">
        <v>40</v>
      </c>
      <c r="K62" s="1829">
        <v>40</v>
      </c>
      <c r="L62" s="1810">
        <v>10</v>
      </c>
      <c r="M62" s="1810"/>
      <c r="N62" s="1810"/>
      <c r="O62" s="1810"/>
      <c r="P62" s="1810"/>
      <c r="Q62" s="1810"/>
      <c r="R62" s="1810"/>
      <c r="S62" s="1810"/>
      <c r="T62" s="1810"/>
      <c r="U62" s="1810"/>
      <c r="V62" s="1810"/>
      <c r="W62" s="1810"/>
      <c r="X62" s="1810"/>
      <c r="Y62" s="1810"/>
      <c r="Z62" s="1810"/>
      <c r="AA62" s="1810"/>
      <c r="AB62" s="1810"/>
      <c r="AC62" s="1810"/>
      <c r="AD62" s="1810"/>
      <c r="AE62" s="1810"/>
      <c r="AF62" s="1810"/>
      <c r="AG62" s="1810"/>
      <c r="AH62" s="1814"/>
      <c r="AI62" s="1814"/>
      <c r="AJ62" s="1814"/>
      <c r="AK62" s="1810"/>
      <c r="AL62" s="1810"/>
      <c r="AM62" s="1810"/>
      <c r="AN62" s="1810"/>
      <c r="AO62" s="1810"/>
      <c r="AP62" s="1810"/>
      <c r="AQ62" s="1810"/>
      <c r="AR62" s="1810"/>
      <c r="AS62" s="1810"/>
      <c r="AT62" s="1810"/>
      <c r="AU62" s="1810"/>
      <c r="AV62" s="1810"/>
      <c r="AW62" s="1810"/>
      <c r="AX62" s="1810"/>
      <c r="AY62" s="1810"/>
      <c r="AZ62" s="1810"/>
      <c r="BA62" s="1810"/>
      <c r="BB62" s="1810"/>
      <c r="BC62" s="1810"/>
      <c r="BD62" s="1810"/>
      <c r="BE62" s="1276"/>
      <c r="BF62" s="1276"/>
      <c r="BG62" s="1276"/>
    </row>
    <row r="63" spans="1:59" ht="17.25" customHeight="1" x14ac:dyDescent="0.2">
      <c r="A63" s="2248"/>
      <c r="B63" s="1257" t="s">
        <v>2187</v>
      </c>
      <c r="C63" s="1241" t="s">
        <v>88</v>
      </c>
      <c r="D63" s="1241" t="s">
        <v>1278</v>
      </c>
      <c r="E63" s="1240">
        <v>90</v>
      </c>
      <c r="F63" s="1240">
        <f t="shared" si="19"/>
        <v>90</v>
      </c>
      <c r="G63" s="1809" t="s">
        <v>2178</v>
      </c>
      <c r="H63" s="1280" t="s">
        <v>355</v>
      </c>
      <c r="I63" s="1829"/>
      <c r="J63" s="1829"/>
      <c r="K63" s="1829"/>
      <c r="L63" s="1810"/>
      <c r="M63" s="1810"/>
      <c r="N63" s="1810"/>
      <c r="O63" s="1810">
        <v>32</v>
      </c>
      <c r="P63" s="1810">
        <v>32</v>
      </c>
      <c r="Q63" s="1810">
        <v>26</v>
      </c>
      <c r="R63" s="1810"/>
      <c r="S63" s="1810"/>
      <c r="T63" s="1810"/>
      <c r="U63" s="1810"/>
      <c r="V63" s="1810"/>
      <c r="W63" s="1810"/>
      <c r="X63" s="1810"/>
      <c r="Y63" s="1810"/>
      <c r="Z63" s="1810"/>
      <c r="AA63" s="1810"/>
      <c r="AB63" s="1810"/>
      <c r="AC63" s="1810"/>
      <c r="AD63" s="1810"/>
      <c r="AE63" s="1810"/>
      <c r="AF63" s="1810"/>
      <c r="AG63" s="1810"/>
      <c r="AH63" s="1814"/>
      <c r="AI63" s="1814"/>
      <c r="AJ63" s="1814"/>
      <c r="AK63" s="1810"/>
      <c r="AL63" s="1810"/>
      <c r="AM63" s="1810"/>
      <c r="AN63" s="1810"/>
      <c r="AO63" s="1810"/>
      <c r="AP63" s="1810"/>
      <c r="AQ63" s="1810"/>
      <c r="AR63" s="1810"/>
      <c r="AS63" s="1810"/>
      <c r="AT63" s="1810"/>
      <c r="AU63" s="1810"/>
      <c r="AV63" s="1810"/>
      <c r="AW63" s="1810"/>
      <c r="AX63" s="1810"/>
      <c r="AY63" s="1810"/>
      <c r="AZ63" s="1810"/>
      <c r="BA63" s="1810"/>
      <c r="BB63" s="1810"/>
      <c r="BC63" s="1810"/>
      <c r="BD63" s="1810"/>
      <c r="BE63" s="1276"/>
      <c r="BF63" s="1276"/>
      <c r="BG63" s="1276"/>
    </row>
    <row r="64" spans="1:59" ht="17.25" customHeight="1" x14ac:dyDescent="0.2">
      <c r="A64" s="2248"/>
      <c r="B64" s="1257" t="s">
        <v>2187</v>
      </c>
      <c r="C64" s="1241" t="s">
        <v>72</v>
      </c>
      <c r="D64" s="1241" t="s">
        <v>2189</v>
      </c>
      <c r="E64" s="1240">
        <v>60</v>
      </c>
      <c r="F64" s="1240">
        <f t="shared" si="19"/>
        <v>60</v>
      </c>
      <c r="G64" s="1809" t="s">
        <v>2178</v>
      </c>
      <c r="H64" s="1280" t="s">
        <v>355</v>
      </c>
      <c r="I64" s="1829"/>
      <c r="J64" s="1829"/>
      <c r="K64" s="1829"/>
      <c r="L64" s="1810"/>
      <c r="M64" s="1810"/>
      <c r="N64" s="1810"/>
      <c r="O64" s="1810"/>
      <c r="P64" s="1810"/>
      <c r="Q64" s="1810"/>
      <c r="R64" s="1810">
        <v>32</v>
      </c>
      <c r="S64" s="1810">
        <v>28</v>
      </c>
      <c r="T64" s="1810"/>
      <c r="U64" s="1810"/>
      <c r="V64" s="1810"/>
      <c r="W64" s="1810"/>
      <c r="X64" s="1810"/>
      <c r="Y64" s="1810"/>
      <c r="Z64" s="1810"/>
      <c r="AA64" s="1810"/>
      <c r="AB64" s="1810"/>
      <c r="AC64" s="1810"/>
      <c r="AD64" s="1810"/>
      <c r="AE64" s="1810"/>
      <c r="AF64" s="1810"/>
      <c r="AG64" s="1810"/>
      <c r="AH64" s="1814"/>
      <c r="AI64" s="1814"/>
      <c r="AJ64" s="1814"/>
      <c r="AK64" s="1810"/>
      <c r="AL64" s="1810"/>
      <c r="AM64" s="1810"/>
      <c r="AN64" s="1810"/>
      <c r="AO64" s="1810"/>
      <c r="AP64" s="1810"/>
      <c r="AQ64" s="1810"/>
      <c r="AR64" s="1810"/>
      <c r="AS64" s="1810"/>
      <c r="AT64" s="1810"/>
      <c r="AU64" s="1810"/>
      <c r="AV64" s="1810"/>
      <c r="AW64" s="1810"/>
      <c r="AX64" s="1810"/>
      <c r="AY64" s="1810"/>
      <c r="AZ64" s="1810"/>
      <c r="BA64" s="1810"/>
      <c r="BB64" s="1810"/>
      <c r="BC64" s="1810"/>
      <c r="BD64" s="1810"/>
      <c r="BE64" s="1276"/>
      <c r="BF64" s="1276"/>
      <c r="BG64" s="1276"/>
    </row>
    <row r="65" spans="1:59" ht="17.25" customHeight="1" x14ac:dyDescent="0.2">
      <c r="A65" s="2248"/>
      <c r="B65" s="1257" t="s">
        <v>2187</v>
      </c>
      <c r="C65" s="1241" t="s">
        <v>54</v>
      </c>
      <c r="D65" s="1241" t="s">
        <v>1280</v>
      </c>
      <c r="E65" s="1240">
        <v>60</v>
      </c>
      <c r="F65" s="1240">
        <f t="shared" si="19"/>
        <v>60</v>
      </c>
      <c r="G65" s="1809" t="s">
        <v>353</v>
      </c>
      <c r="H65" s="1280" t="s">
        <v>354</v>
      </c>
      <c r="I65" s="1829"/>
      <c r="J65" s="1829"/>
      <c r="K65" s="1829"/>
      <c r="L65" s="1810"/>
      <c r="M65" s="1810"/>
      <c r="N65" s="1810"/>
      <c r="O65" s="1810"/>
      <c r="P65" s="1810"/>
      <c r="Q65" s="1810"/>
      <c r="R65" s="1810"/>
      <c r="S65" s="1810"/>
      <c r="T65" s="1810">
        <v>32</v>
      </c>
      <c r="U65" s="1810">
        <v>28</v>
      </c>
      <c r="V65" s="1810"/>
      <c r="W65" s="1810"/>
      <c r="X65" s="1810"/>
      <c r="Y65" s="1810"/>
      <c r="Z65" s="1810"/>
      <c r="AA65" s="1810"/>
      <c r="AB65" s="1810"/>
      <c r="AC65" s="1810"/>
      <c r="AD65" s="1810"/>
      <c r="AE65" s="1810"/>
      <c r="AF65" s="1810"/>
      <c r="AG65" s="1810"/>
      <c r="AH65" s="1814"/>
      <c r="AI65" s="1814"/>
      <c r="AJ65" s="1814"/>
      <c r="AK65" s="1810"/>
      <c r="AL65" s="1810"/>
      <c r="AM65" s="1810"/>
      <c r="AN65" s="1810"/>
      <c r="AO65" s="1810"/>
      <c r="AP65" s="1810"/>
      <c r="AQ65" s="1810"/>
      <c r="AR65" s="1810"/>
      <c r="AS65" s="1810"/>
      <c r="AT65" s="1810"/>
      <c r="AU65" s="1810"/>
      <c r="AV65" s="1810"/>
      <c r="AW65" s="1810"/>
      <c r="AX65" s="1810"/>
      <c r="AY65" s="1810"/>
      <c r="AZ65" s="1810"/>
      <c r="BA65" s="1810"/>
      <c r="BB65" s="1810"/>
      <c r="BC65" s="1810"/>
      <c r="BD65" s="1810"/>
      <c r="BE65" s="1276"/>
      <c r="BF65" s="1276"/>
      <c r="BG65" s="1276"/>
    </row>
    <row r="66" spans="1:59" ht="17.25" customHeight="1" x14ac:dyDescent="0.2">
      <c r="A66" s="2248"/>
      <c r="B66" s="1257" t="s">
        <v>2187</v>
      </c>
      <c r="C66" s="1241" t="s">
        <v>56</v>
      </c>
      <c r="D66" s="1241" t="s">
        <v>2190</v>
      </c>
      <c r="E66" s="1240">
        <v>60</v>
      </c>
      <c r="F66" s="1240">
        <f t="shared" si="19"/>
        <v>60</v>
      </c>
      <c r="G66" s="1840" t="s">
        <v>363</v>
      </c>
      <c r="H66" s="1840" t="s">
        <v>362</v>
      </c>
      <c r="I66" s="1829"/>
      <c r="J66" s="1829"/>
      <c r="K66" s="1829"/>
      <c r="L66" s="1810">
        <v>30</v>
      </c>
      <c r="M66" s="1810">
        <v>16</v>
      </c>
      <c r="N66" s="1810">
        <v>14</v>
      </c>
      <c r="O66" s="1810"/>
      <c r="P66" s="1810"/>
      <c r="Q66" s="1810"/>
      <c r="R66" s="1810"/>
      <c r="S66" s="1810"/>
      <c r="T66" s="1810"/>
      <c r="U66" s="1810"/>
      <c r="V66" s="1810"/>
      <c r="W66" s="1810"/>
      <c r="X66" s="1810"/>
      <c r="Y66" s="1810"/>
      <c r="Z66" s="1810"/>
      <c r="AA66" s="1810"/>
      <c r="AB66" s="1810"/>
      <c r="AC66" s="1810"/>
      <c r="AD66" s="1810"/>
      <c r="AE66" s="1810"/>
      <c r="AF66" s="1810"/>
      <c r="AG66" s="1810"/>
      <c r="AH66" s="1814"/>
      <c r="AI66" s="1814"/>
      <c r="AJ66" s="1814"/>
      <c r="AK66" s="1810"/>
      <c r="AL66" s="1810"/>
      <c r="AM66" s="1810"/>
      <c r="AN66" s="1810"/>
      <c r="AO66" s="1810"/>
      <c r="AP66" s="1810"/>
      <c r="AQ66" s="1810"/>
      <c r="AR66" s="1810"/>
      <c r="AS66" s="1810"/>
      <c r="AT66" s="1810"/>
      <c r="AU66" s="1810"/>
      <c r="AV66" s="1810"/>
      <c r="AW66" s="1810"/>
      <c r="AX66" s="1810"/>
      <c r="AY66" s="1810"/>
      <c r="AZ66" s="1810"/>
      <c r="BA66" s="1810"/>
      <c r="BB66" s="1810"/>
      <c r="BC66" s="1810"/>
      <c r="BD66" s="1810"/>
      <c r="BE66" s="1276"/>
      <c r="BF66" s="1276"/>
      <c r="BG66" s="1276"/>
    </row>
    <row r="67" spans="1:59" ht="17.25" customHeight="1" x14ac:dyDescent="0.2">
      <c r="A67" s="2248"/>
      <c r="B67" s="1257" t="s">
        <v>2187</v>
      </c>
      <c r="C67" s="1241" t="s">
        <v>61</v>
      </c>
      <c r="D67" s="1241" t="s">
        <v>1282</v>
      </c>
      <c r="E67" s="1240">
        <v>90</v>
      </c>
      <c r="F67" s="1240">
        <f t="shared" si="19"/>
        <v>90</v>
      </c>
      <c r="G67" s="1809" t="s">
        <v>353</v>
      </c>
      <c r="H67" s="1280" t="s">
        <v>354</v>
      </c>
      <c r="I67" s="1829"/>
      <c r="J67" s="1829"/>
      <c r="K67" s="1829"/>
      <c r="L67" s="1810"/>
      <c r="M67" s="1810"/>
      <c r="N67" s="1810"/>
      <c r="O67" s="1810"/>
      <c r="P67" s="1810"/>
      <c r="Q67" s="1810"/>
      <c r="R67" s="1810"/>
      <c r="S67" s="1810"/>
      <c r="T67" s="1810"/>
      <c r="U67" s="1810"/>
      <c r="V67" s="1810"/>
      <c r="W67" s="1810"/>
      <c r="X67" s="1810">
        <v>4</v>
      </c>
      <c r="Y67" s="1810">
        <v>32</v>
      </c>
      <c r="Z67" s="1810">
        <v>28</v>
      </c>
      <c r="AA67" s="1810">
        <v>26</v>
      </c>
      <c r="AB67" s="1810"/>
      <c r="AC67" s="1810"/>
      <c r="AD67" s="1810"/>
      <c r="AE67" s="1810"/>
      <c r="AF67" s="1810"/>
      <c r="AG67" s="1810"/>
      <c r="AH67" s="1814"/>
      <c r="AI67" s="1814"/>
      <c r="AJ67" s="1814"/>
      <c r="AK67" s="1810"/>
      <c r="AL67" s="1810"/>
      <c r="AM67" s="1810"/>
      <c r="AN67" s="1810"/>
      <c r="AO67" s="1810"/>
      <c r="AP67" s="1810"/>
      <c r="AQ67" s="1810"/>
      <c r="AR67" s="1810"/>
      <c r="AS67" s="1810"/>
      <c r="AT67" s="1810"/>
      <c r="AU67" s="1810"/>
      <c r="AV67" s="1810"/>
      <c r="AW67" s="1810"/>
      <c r="AX67" s="1810"/>
      <c r="AY67" s="1810"/>
      <c r="AZ67" s="1810"/>
      <c r="BA67" s="1810"/>
      <c r="BB67" s="1810"/>
      <c r="BC67" s="1810"/>
      <c r="BD67" s="1810"/>
      <c r="BE67" s="1276"/>
      <c r="BF67" s="1276"/>
      <c r="BG67" s="1276"/>
    </row>
    <row r="68" spans="1:59" ht="17.25" customHeight="1" x14ac:dyDescent="0.2">
      <c r="A68" s="2248"/>
      <c r="B68" s="1257" t="s">
        <v>2187</v>
      </c>
      <c r="C68" s="1241" t="s">
        <v>32</v>
      </c>
      <c r="D68" s="1241" t="s">
        <v>1283</v>
      </c>
      <c r="E68" s="1264">
        <v>90</v>
      </c>
      <c r="F68" s="1240">
        <f t="shared" si="19"/>
        <v>90</v>
      </c>
      <c r="G68" s="1809" t="s">
        <v>353</v>
      </c>
      <c r="H68" s="1280" t="s">
        <v>354</v>
      </c>
      <c r="I68" s="1829"/>
      <c r="J68" s="1829"/>
      <c r="K68" s="1829"/>
      <c r="L68" s="1810"/>
      <c r="M68" s="1810"/>
      <c r="N68" s="1810"/>
      <c r="O68" s="1810"/>
      <c r="P68" s="1810"/>
      <c r="Q68" s="1810"/>
      <c r="R68" s="1810"/>
      <c r="S68" s="1810"/>
      <c r="T68" s="1810"/>
      <c r="U68" s="1810"/>
      <c r="V68" s="1810"/>
      <c r="W68" s="1810"/>
      <c r="X68" s="1810"/>
      <c r="Y68" s="1810"/>
      <c r="Z68" s="1810"/>
      <c r="AA68" s="1810"/>
      <c r="AB68" s="1810">
        <v>4</v>
      </c>
      <c r="AC68" s="1810">
        <v>32</v>
      </c>
      <c r="AD68" s="1810">
        <v>28</v>
      </c>
      <c r="AE68" s="1810">
        <v>26</v>
      </c>
      <c r="AF68" s="1810" t="s">
        <v>2150</v>
      </c>
      <c r="AG68" s="1810" t="s">
        <v>2150</v>
      </c>
      <c r="AH68" s="1814"/>
      <c r="AI68" s="1814"/>
      <c r="AJ68" s="1814"/>
      <c r="AK68" s="1810"/>
      <c r="AL68" s="1810"/>
      <c r="AM68" s="1810"/>
      <c r="AN68" s="1810"/>
      <c r="AO68" s="1810"/>
      <c r="AP68" s="1810"/>
      <c r="AQ68" s="1810"/>
      <c r="AR68" s="1810"/>
      <c r="AS68" s="1810"/>
      <c r="AT68" s="1810"/>
      <c r="AU68" s="1810"/>
      <c r="AV68" s="1810"/>
      <c r="AW68" s="1810"/>
      <c r="AX68" s="1810"/>
      <c r="AY68" s="1810"/>
      <c r="AZ68" s="1810"/>
      <c r="BA68" s="1810"/>
      <c r="BB68" s="1810"/>
      <c r="BC68" s="1810"/>
      <c r="BD68" s="1810"/>
      <c r="BE68" s="1276"/>
      <c r="BF68" s="1276"/>
      <c r="BG68" s="1276"/>
    </row>
    <row r="69" spans="1:59" ht="17.25" customHeight="1" x14ac:dyDescent="0.2">
      <c r="A69" s="2248"/>
      <c r="B69" s="1257" t="s">
        <v>2187</v>
      </c>
      <c r="C69" s="1241" t="s">
        <v>34</v>
      </c>
      <c r="D69" s="1241" t="s">
        <v>2191</v>
      </c>
      <c r="E69" s="1240">
        <v>90</v>
      </c>
      <c r="F69" s="1240">
        <f t="shared" si="19"/>
        <v>90</v>
      </c>
      <c r="G69" s="1809" t="s">
        <v>353</v>
      </c>
      <c r="H69" s="1280" t="s">
        <v>354</v>
      </c>
      <c r="I69" s="1829"/>
      <c r="J69" s="1829"/>
      <c r="K69" s="1829"/>
      <c r="L69" s="1810"/>
      <c r="M69" s="1810"/>
      <c r="N69" s="1810"/>
      <c r="O69" s="1810"/>
      <c r="P69" s="1810"/>
      <c r="Q69" s="1810"/>
      <c r="R69" s="1810"/>
      <c r="S69" s="1810"/>
      <c r="T69" s="1810"/>
      <c r="U69" s="1810"/>
      <c r="V69" s="1810"/>
      <c r="W69" s="1810"/>
      <c r="X69" s="1810"/>
      <c r="Y69" s="1810"/>
      <c r="Z69" s="1810"/>
      <c r="AA69" s="1810"/>
      <c r="AB69" s="1810"/>
      <c r="AC69" s="1810"/>
      <c r="AD69" s="1810"/>
      <c r="AE69" s="1810"/>
      <c r="AF69" s="1810"/>
      <c r="AG69" s="1810"/>
      <c r="AH69" s="1814"/>
      <c r="AI69" s="1814"/>
      <c r="AJ69" s="1814"/>
      <c r="AK69" s="1810">
        <v>28</v>
      </c>
      <c r="AL69" s="1810">
        <v>28</v>
      </c>
      <c r="AM69" s="1810">
        <v>28</v>
      </c>
      <c r="AN69" s="1810">
        <v>6</v>
      </c>
      <c r="AO69" s="1810"/>
      <c r="AP69" s="1810"/>
      <c r="AQ69" s="1810"/>
      <c r="AR69" s="1810"/>
      <c r="AS69" s="1810"/>
      <c r="AT69" s="1810"/>
      <c r="AU69" s="1810"/>
      <c r="AV69" s="1810"/>
      <c r="AW69" s="1810"/>
      <c r="AX69" s="1810"/>
      <c r="AY69" s="1810"/>
      <c r="AZ69" s="1810"/>
      <c r="BA69" s="1810"/>
      <c r="BB69" s="1810"/>
      <c r="BC69" s="1810"/>
      <c r="BD69" s="1810"/>
      <c r="BE69" s="1276"/>
      <c r="BF69" s="1276"/>
      <c r="BG69" s="1276"/>
    </row>
    <row r="70" spans="1:59" ht="17.25" customHeight="1" x14ac:dyDescent="0.2">
      <c r="A70" s="2248"/>
      <c r="B70" s="1257" t="s">
        <v>2187</v>
      </c>
      <c r="C70" s="1241" t="s">
        <v>37</v>
      </c>
      <c r="D70" s="1241" t="s">
        <v>1257</v>
      </c>
      <c r="E70" s="1240">
        <v>120</v>
      </c>
      <c r="F70" s="1240">
        <f t="shared" si="19"/>
        <v>120</v>
      </c>
      <c r="G70" s="1840" t="s">
        <v>363</v>
      </c>
      <c r="H70" s="1840" t="s">
        <v>362</v>
      </c>
      <c r="I70" s="1829"/>
      <c r="J70" s="1829"/>
      <c r="K70" s="1829"/>
      <c r="L70" s="1810"/>
      <c r="M70" s="1810"/>
      <c r="N70" s="1810"/>
      <c r="O70" s="1810"/>
      <c r="P70" s="1810"/>
      <c r="Q70" s="1810"/>
      <c r="R70" s="1810"/>
      <c r="S70" s="1810"/>
      <c r="T70" s="1810"/>
      <c r="U70" s="1810"/>
      <c r="V70" s="1810"/>
      <c r="W70" s="1810"/>
      <c r="X70" s="1810"/>
      <c r="Y70" s="1810"/>
      <c r="Z70" s="1810"/>
      <c r="AA70" s="1810"/>
      <c r="AB70" s="1810"/>
      <c r="AC70" s="1810"/>
      <c r="AD70" s="1810"/>
      <c r="AE70" s="1810"/>
      <c r="AF70" s="1810"/>
      <c r="AG70" s="1810"/>
      <c r="AH70" s="1814"/>
      <c r="AI70" s="1814"/>
      <c r="AJ70" s="1814"/>
      <c r="AK70" s="1810"/>
      <c r="AL70" s="1810"/>
      <c r="AM70" s="1810"/>
      <c r="AN70" s="1810">
        <v>28</v>
      </c>
      <c r="AO70" s="1810">
        <v>32</v>
      </c>
      <c r="AP70" s="1810">
        <v>32</v>
      </c>
      <c r="AQ70" s="1810">
        <v>28</v>
      </c>
      <c r="AR70" s="1810"/>
      <c r="AS70" s="1810"/>
      <c r="AT70" s="1810"/>
      <c r="AU70" s="1810"/>
      <c r="AV70" s="1810"/>
      <c r="AW70" s="1810"/>
      <c r="AX70" s="1810"/>
      <c r="AY70" s="1810"/>
      <c r="AZ70" s="1810"/>
      <c r="BA70" s="1810"/>
      <c r="BB70" s="1810"/>
      <c r="BC70" s="1810"/>
      <c r="BD70" s="1810"/>
      <c r="BE70" s="1276"/>
      <c r="BF70" s="1276"/>
      <c r="BG70" s="1276"/>
    </row>
    <row r="71" spans="1:59" ht="17.25" customHeight="1" x14ac:dyDescent="0.2">
      <c r="A71" s="2248"/>
      <c r="B71" s="1257" t="s">
        <v>2187</v>
      </c>
      <c r="C71" s="1241" t="s">
        <v>112</v>
      </c>
      <c r="D71" s="1241" t="s">
        <v>2192</v>
      </c>
      <c r="E71" s="1240">
        <v>60</v>
      </c>
      <c r="F71" s="1240">
        <f t="shared" si="19"/>
        <v>64</v>
      </c>
      <c r="G71" s="1840" t="s">
        <v>363</v>
      </c>
      <c r="H71" s="1840" t="s">
        <v>362</v>
      </c>
      <c r="I71" s="1829"/>
      <c r="J71" s="1829"/>
      <c r="K71" s="1829"/>
      <c r="L71" s="1810"/>
      <c r="M71" s="1810"/>
      <c r="N71" s="1810"/>
      <c r="O71" s="1810"/>
      <c r="P71" s="1810"/>
      <c r="Q71" s="1810"/>
      <c r="R71" s="1810"/>
      <c r="S71" s="1810"/>
      <c r="T71" s="1810"/>
      <c r="U71" s="1810">
        <v>4</v>
      </c>
      <c r="V71" s="1810">
        <v>32</v>
      </c>
      <c r="W71" s="1810">
        <v>28</v>
      </c>
      <c r="X71" s="1810"/>
      <c r="Y71" s="1810"/>
      <c r="Z71" s="1810"/>
      <c r="AA71" s="1810"/>
      <c r="AB71" s="1810"/>
      <c r="AC71" s="1810"/>
      <c r="AD71" s="1810"/>
      <c r="AE71" s="1810"/>
      <c r="AF71" s="1810"/>
      <c r="AG71" s="1810"/>
      <c r="AH71" s="1814"/>
      <c r="AI71" s="1814"/>
      <c r="AJ71" s="1814"/>
      <c r="AK71" s="1810"/>
      <c r="AL71" s="1810"/>
      <c r="AM71" s="1810"/>
      <c r="AN71" s="1810"/>
      <c r="AO71" s="1810"/>
      <c r="AP71" s="1810"/>
      <c r="AQ71" s="1810"/>
      <c r="AR71" s="1810"/>
      <c r="AS71" s="1810"/>
      <c r="AT71" s="1810"/>
      <c r="AU71" s="1810"/>
      <c r="AV71" s="1810"/>
      <c r="AW71" s="1810"/>
      <c r="AX71" s="1810"/>
      <c r="AY71" s="1810"/>
      <c r="AZ71" s="1810"/>
      <c r="BA71" s="1810"/>
      <c r="BB71" s="1810"/>
      <c r="BC71" s="1810"/>
      <c r="BD71" s="1810"/>
      <c r="BE71" s="1276"/>
      <c r="BF71" s="1276"/>
      <c r="BG71" s="1276"/>
    </row>
    <row r="72" spans="1:59" ht="17.25" customHeight="1" x14ac:dyDescent="0.2">
      <c r="A72" s="2248"/>
      <c r="B72" s="1257" t="s">
        <v>2187</v>
      </c>
      <c r="C72" s="1241" t="s">
        <v>66</v>
      </c>
      <c r="D72" s="1241" t="s">
        <v>2193</v>
      </c>
      <c r="E72" s="1240">
        <v>60</v>
      </c>
      <c r="F72" s="1240">
        <f t="shared" si="19"/>
        <v>60</v>
      </c>
      <c r="G72" s="1840" t="s">
        <v>363</v>
      </c>
      <c r="H72" s="1840" t="s">
        <v>362</v>
      </c>
      <c r="I72" s="1829"/>
      <c r="J72" s="1829"/>
      <c r="K72" s="1829"/>
      <c r="L72" s="1810"/>
      <c r="M72" s="1810"/>
      <c r="N72" s="1810"/>
      <c r="O72" s="1810"/>
      <c r="P72" s="1810"/>
      <c r="Q72" s="1810"/>
      <c r="R72" s="1810"/>
      <c r="S72" s="1810"/>
      <c r="T72" s="1810"/>
      <c r="U72" s="1810"/>
      <c r="V72" s="1810"/>
      <c r="W72" s="1810"/>
      <c r="X72" s="1810"/>
      <c r="Y72" s="1810"/>
      <c r="Z72" s="1810"/>
      <c r="AA72" s="1810"/>
      <c r="AB72" s="1810"/>
      <c r="AC72" s="1810"/>
      <c r="AD72" s="1810"/>
      <c r="AE72" s="1810"/>
      <c r="AF72" s="1810"/>
      <c r="AG72" s="1810"/>
      <c r="AH72" s="1814"/>
      <c r="AI72" s="1814"/>
      <c r="AJ72" s="1814"/>
      <c r="AK72" s="1810"/>
      <c r="AL72" s="1810"/>
      <c r="AM72" s="1810"/>
      <c r="AN72" s="1810"/>
      <c r="AO72" s="1810"/>
      <c r="AP72" s="1810"/>
      <c r="AQ72" s="1810"/>
      <c r="AR72" s="1810">
        <v>32</v>
      </c>
      <c r="AS72" s="1810">
        <v>28</v>
      </c>
      <c r="AT72" s="1810"/>
      <c r="AU72" s="1810"/>
      <c r="AV72" s="1810"/>
      <c r="AW72" s="1810"/>
      <c r="AX72" s="1810"/>
      <c r="AY72" s="1810"/>
      <c r="AZ72" s="1810"/>
      <c r="BA72" s="1810"/>
      <c r="BB72" s="1810"/>
      <c r="BC72" s="1810"/>
      <c r="BD72" s="1810"/>
      <c r="BE72" s="1276"/>
      <c r="BF72" s="1276"/>
      <c r="BG72" s="1276"/>
    </row>
    <row r="73" spans="1:59" ht="17.25" customHeight="1" x14ac:dyDescent="0.2">
      <c r="A73" s="2248"/>
      <c r="B73" s="1257" t="s">
        <v>2187</v>
      </c>
      <c r="C73" s="1241" t="s">
        <v>40</v>
      </c>
      <c r="D73" s="1241" t="s">
        <v>2194</v>
      </c>
      <c r="E73" s="1240">
        <v>60</v>
      </c>
      <c r="F73" s="1240">
        <f t="shared" si="19"/>
        <v>60</v>
      </c>
      <c r="G73" s="1809" t="s">
        <v>353</v>
      </c>
      <c r="H73" s="1280" t="s">
        <v>354</v>
      </c>
      <c r="I73" s="1829"/>
      <c r="J73" s="1829"/>
      <c r="K73" s="1829"/>
      <c r="L73" s="1810"/>
      <c r="M73" s="1810"/>
      <c r="N73" s="1810"/>
      <c r="O73" s="1810"/>
      <c r="P73" s="1810"/>
      <c r="Q73" s="1810"/>
      <c r="R73" s="1810"/>
      <c r="S73" s="1810"/>
      <c r="T73" s="1810"/>
      <c r="U73" s="1810"/>
      <c r="V73" s="1810"/>
      <c r="W73" s="1810"/>
      <c r="X73" s="1810"/>
      <c r="Y73" s="1810"/>
      <c r="Z73" s="1810"/>
      <c r="AA73" s="1810"/>
      <c r="AB73" s="1810"/>
      <c r="AC73" s="1810"/>
      <c r="AD73" s="1810"/>
      <c r="AE73" s="1810"/>
      <c r="AF73" s="1810"/>
      <c r="AG73" s="1810"/>
      <c r="AH73" s="1814"/>
      <c r="AI73" s="1814"/>
      <c r="AJ73" s="1814"/>
      <c r="AK73" s="1810"/>
      <c r="AL73" s="1810"/>
      <c r="AM73" s="1810"/>
      <c r="AN73" s="1810"/>
      <c r="AO73" s="1810"/>
      <c r="AP73" s="1810"/>
      <c r="AQ73" s="1810"/>
      <c r="AR73" s="1810"/>
      <c r="AS73" s="1810"/>
      <c r="AT73" s="1810">
        <v>32</v>
      </c>
      <c r="AU73" s="1810">
        <v>28</v>
      </c>
      <c r="AV73" s="1810"/>
      <c r="AW73" s="1810"/>
      <c r="AX73" s="1810"/>
      <c r="AY73" s="1810"/>
      <c r="AZ73" s="1810"/>
      <c r="BA73" s="1810"/>
      <c r="BB73" s="1810"/>
      <c r="BC73" s="1810"/>
      <c r="BD73" s="1810"/>
      <c r="BE73" s="1276"/>
      <c r="BF73" s="1276"/>
      <c r="BG73" s="1276"/>
    </row>
    <row r="74" spans="1:59" ht="17.25" customHeight="1" x14ac:dyDescent="0.2">
      <c r="A74" s="2248"/>
      <c r="B74" s="1257" t="s">
        <v>2187</v>
      </c>
      <c r="C74" s="1241" t="s">
        <v>43</v>
      </c>
      <c r="D74" s="1241" t="s">
        <v>1258</v>
      </c>
      <c r="E74" s="1240" t="s">
        <v>1802</v>
      </c>
      <c r="F74" s="1240">
        <f t="shared" si="19"/>
        <v>0</v>
      </c>
      <c r="G74" s="1809" t="s">
        <v>353</v>
      </c>
      <c r="H74" s="1280" t="s">
        <v>354</v>
      </c>
      <c r="I74" s="1829"/>
      <c r="J74" s="1829"/>
      <c r="K74" s="1829"/>
      <c r="L74" s="1810"/>
      <c r="M74" s="1810"/>
      <c r="N74" s="1810"/>
      <c r="O74" s="1810"/>
      <c r="P74" s="1810"/>
      <c r="Q74" s="1810"/>
      <c r="R74" s="1810"/>
      <c r="S74" s="1810"/>
      <c r="T74" s="1810"/>
      <c r="U74" s="1810"/>
      <c r="V74" s="1810"/>
      <c r="W74" s="1810"/>
      <c r="X74" s="1810"/>
      <c r="Y74" s="1810"/>
      <c r="Z74" s="1810"/>
      <c r="AA74" s="1810"/>
      <c r="AB74" s="1810"/>
      <c r="AC74" s="1810"/>
      <c r="AD74" s="1810"/>
      <c r="AE74" s="1810"/>
      <c r="AF74" s="1810"/>
      <c r="AG74" s="1810"/>
      <c r="AH74" s="1814"/>
      <c r="AI74" s="1814"/>
      <c r="AJ74" s="1814"/>
      <c r="AK74" s="1810"/>
      <c r="AL74" s="1810"/>
      <c r="AM74" s="1810"/>
      <c r="AN74" s="1810"/>
      <c r="AO74" s="1810"/>
      <c r="AP74" s="1810"/>
      <c r="AQ74" s="1810"/>
      <c r="AR74" s="1810"/>
      <c r="AS74" s="1810"/>
      <c r="AT74" s="1810"/>
      <c r="AU74" s="1810"/>
      <c r="AV74" s="1810"/>
      <c r="AW74" s="1810"/>
      <c r="AX74" s="1810"/>
      <c r="AY74" s="1810"/>
      <c r="AZ74" s="1810"/>
      <c r="BA74" s="1810"/>
      <c r="BB74" s="1810"/>
      <c r="BC74" s="1810"/>
      <c r="BD74" s="1810"/>
      <c r="BE74" s="1276"/>
      <c r="BF74" s="1276"/>
      <c r="BG74" s="1276"/>
    </row>
    <row r="75" spans="1:59" ht="17.25" customHeight="1" x14ac:dyDescent="0.2">
      <c r="A75" s="2248"/>
      <c r="B75" s="1257" t="s">
        <v>2187</v>
      </c>
      <c r="C75" s="1241" t="s">
        <v>185</v>
      </c>
      <c r="D75" s="1241" t="s">
        <v>1259</v>
      </c>
      <c r="E75" s="1240" t="s">
        <v>2153</v>
      </c>
      <c r="F75" s="1240">
        <f t="shared" si="19"/>
        <v>0</v>
      </c>
      <c r="G75" s="1809" t="s">
        <v>353</v>
      </c>
      <c r="H75" s="1280" t="s">
        <v>354</v>
      </c>
      <c r="I75" s="1829"/>
      <c r="J75" s="1829"/>
      <c r="K75" s="1829"/>
      <c r="L75" s="1810"/>
      <c r="M75" s="1810"/>
      <c r="N75" s="1810"/>
      <c r="O75" s="1810"/>
      <c r="P75" s="1810"/>
      <c r="Q75" s="1810"/>
      <c r="R75" s="1810"/>
      <c r="S75" s="1810"/>
      <c r="T75" s="1810"/>
      <c r="U75" s="1810"/>
      <c r="V75" s="1810"/>
      <c r="W75" s="1810"/>
      <c r="X75" s="1810"/>
      <c r="Y75" s="1810"/>
      <c r="Z75" s="1810"/>
      <c r="AA75" s="1810"/>
      <c r="AB75" s="1810"/>
      <c r="AC75" s="1810"/>
      <c r="AD75" s="1810"/>
      <c r="AE75" s="1810"/>
      <c r="AF75" s="1810"/>
      <c r="AG75" s="1810"/>
      <c r="AH75" s="1814"/>
      <c r="AI75" s="1814"/>
      <c r="AJ75" s="1814"/>
      <c r="AK75" s="1810"/>
      <c r="AL75" s="1810"/>
      <c r="AM75" s="1810"/>
      <c r="AN75" s="1810"/>
      <c r="AO75" s="1810"/>
      <c r="AP75" s="1810"/>
      <c r="AQ75" s="1810"/>
      <c r="AR75" s="1810"/>
      <c r="AS75" s="1810"/>
      <c r="AT75" s="1810"/>
      <c r="AU75" s="1810"/>
      <c r="AV75" s="1810"/>
      <c r="AW75" s="1810"/>
      <c r="AX75" s="1810"/>
      <c r="AY75" s="1810"/>
      <c r="AZ75" s="1810"/>
      <c r="BA75" s="1810"/>
      <c r="BB75" s="1810"/>
      <c r="BC75" s="1810"/>
      <c r="BD75" s="1810"/>
      <c r="BE75" s="1276"/>
      <c r="BF75" s="1276"/>
      <c r="BG75" s="1276"/>
    </row>
    <row r="76" spans="1:59" ht="17.25" customHeight="1" x14ac:dyDescent="0.2">
      <c r="A76" s="2248"/>
      <c r="B76" s="1257" t="s">
        <v>2187</v>
      </c>
      <c r="C76" s="1241" t="s">
        <v>113</v>
      </c>
      <c r="D76" s="1241" t="s">
        <v>2195</v>
      </c>
      <c r="E76" s="1240" t="s">
        <v>2154</v>
      </c>
      <c r="F76" s="1240">
        <f t="shared" si="19"/>
        <v>0</v>
      </c>
      <c r="G76" s="1809" t="s">
        <v>353</v>
      </c>
      <c r="H76" s="1280" t="s">
        <v>354</v>
      </c>
      <c r="I76" s="1829"/>
      <c r="J76" s="1829"/>
      <c r="K76" s="1829"/>
      <c r="L76" s="1810"/>
      <c r="M76" s="1810"/>
      <c r="N76" s="1810"/>
      <c r="O76" s="1810"/>
      <c r="P76" s="1810"/>
      <c r="Q76" s="1810"/>
      <c r="R76" s="1810"/>
      <c r="S76" s="1810"/>
      <c r="T76" s="1810"/>
      <c r="U76" s="1810"/>
      <c r="V76" s="1810"/>
      <c r="W76" s="1810"/>
      <c r="X76" s="1810"/>
      <c r="Y76" s="1810"/>
      <c r="Z76" s="1810"/>
      <c r="AA76" s="1810"/>
      <c r="AB76" s="1810"/>
      <c r="AC76" s="1810"/>
      <c r="AD76" s="1810"/>
      <c r="AE76" s="1810"/>
      <c r="AF76" s="1810"/>
      <c r="AG76" s="1810"/>
      <c r="AH76" s="1814"/>
      <c r="AI76" s="1814"/>
      <c r="AJ76" s="1814"/>
      <c r="AK76" s="1810"/>
      <c r="AL76" s="1810"/>
      <c r="AM76" s="1810"/>
      <c r="AN76" s="1810"/>
      <c r="AO76" s="1810"/>
      <c r="AP76" s="1810"/>
      <c r="AQ76" s="1810"/>
      <c r="AR76" s="1810"/>
      <c r="AS76" s="1810"/>
      <c r="AT76" s="1810"/>
      <c r="AU76" s="1810"/>
      <c r="AV76" s="1810"/>
      <c r="AW76" s="1810"/>
      <c r="AX76" s="1810"/>
      <c r="AY76" s="1810"/>
      <c r="AZ76" s="1810"/>
      <c r="BA76" s="1810"/>
      <c r="BB76" s="1810"/>
      <c r="BC76" s="1810"/>
      <c r="BD76" s="1810"/>
      <c r="BE76" s="1276"/>
      <c r="BF76" s="1276"/>
      <c r="BG76" s="1276"/>
    </row>
    <row r="77" spans="1:59" ht="17.25" customHeight="1" x14ac:dyDescent="0.2">
      <c r="A77" s="2248"/>
      <c r="B77" s="1257" t="s">
        <v>2187</v>
      </c>
      <c r="C77" s="1241" t="s">
        <v>190</v>
      </c>
      <c r="D77" s="1241" t="s">
        <v>2181</v>
      </c>
      <c r="E77" s="1240" t="s">
        <v>2153</v>
      </c>
      <c r="F77" s="1240">
        <f t="shared" si="19"/>
        <v>60</v>
      </c>
      <c r="G77" s="1809" t="s">
        <v>2178</v>
      </c>
      <c r="H77" s="1280" t="s">
        <v>355</v>
      </c>
      <c r="I77" s="1829"/>
      <c r="J77" s="1829"/>
      <c r="K77" s="1829"/>
      <c r="L77" s="1810"/>
      <c r="M77" s="1810"/>
      <c r="N77" s="1810"/>
      <c r="O77" s="1810"/>
      <c r="P77" s="1810"/>
      <c r="Q77" s="1810"/>
      <c r="R77" s="1810"/>
      <c r="S77" s="1810"/>
      <c r="T77" s="1810"/>
      <c r="U77" s="1810"/>
      <c r="V77" s="1810"/>
      <c r="W77" s="1810"/>
      <c r="X77" s="1810"/>
      <c r="Y77" s="1810"/>
      <c r="Z77" s="1810"/>
      <c r="AA77" s="1810"/>
      <c r="AB77" s="1810"/>
      <c r="AC77" s="1810"/>
      <c r="AD77" s="1810"/>
      <c r="AE77" s="1810"/>
      <c r="AF77" s="1810"/>
      <c r="AG77" s="1810"/>
      <c r="AH77" s="1814"/>
      <c r="AI77" s="1814"/>
      <c r="AJ77" s="1814"/>
      <c r="AK77" s="1810"/>
      <c r="AL77" s="1810"/>
      <c r="AM77" s="1810"/>
      <c r="AN77" s="1810"/>
      <c r="AO77" s="1810"/>
      <c r="AP77" s="1810"/>
      <c r="AQ77" s="1810"/>
      <c r="AR77" s="1810"/>
      <c r="AS77" s="1810"/>
      <c r="AT77" s="1810"/>
      <c r="AU77" s="1810"/>
      <c r="AV77" s="1810">
        <v>32</v>
      </c>
      <c r="AW77" s="1810">
        <v>28</v>
      </c>
      <c r="AX77" s="1810"/>
      <c r="AY77" s="1810"/>
      <c r="AZ77" s="1810"/>
      <c r="BA77" s="1810"/>
      <c r="BB77" s="1810"/>
      <c r="BC77" s="1810"/>
      <c r="BD77" s="1810"/>
      <c r="BE77" s="1276"/>
      <c r="BF77" s="1276"/>
      <c r="BG77" s="1276"/>
    </row>
    <row r="78" spans="1:59" ht="17.25" customHeight="1" x14ac:dyDescent="0.2">
      <c r="A78" s="2248"/>
      <c r="B78" s="1257" t="s">
        <v>2187</v>
      </c>
      <c r="C78" s="1241" t="s">
        <v>193</v>
      </c>
      <c r="D78" s="1241" t="s">
        <v>2196</v>
      </c>
      <c r="E78" s="1240" t="s">
        <v>1802</v>
      </c>
      <c r="F78" s="1240">
        <f t="shared" si="19"/>
        <v>90</v>
      </c>
      <c r="G78" s="1840" t="s">
        <v>363</v>
      </c>
      <c r="H78" s="1840" t="s">
        <v>362</v>
      </c>
      <c r="I78" s="1829"/>
      <c r="J78" s="1829"/>
      <c r="K78" s="1829"/>
      <c r="L78" s="1810"/>
      <c r="M78" s="1810"/>
      <c r="N78" s="1810"/>
      <c r="O78" s="1810"/>
      <c r="P78" s="1810"/>
      <c r="Q78" s="1810"/>
      <c r="R78" s="1810"/>
      <c r="S78" s="1810"/>
      <c r="T78" s="1810"/>
      <c r="U78" s="1810"/>
      <c r="V78" s="1810"/>
      <c r="W78" s="1810"/>
      <c r="X78" s="1810"/>
      <c r="Y78" s="1810"/>
      <c r="Z78" s="1810"/>
      <c r="AA78" s="1810"/>
      <c r="AB78" s="1810"/>
      <c r="AC78" s="1810"/>
      <c r="AD78" s="1810"/>
      <c r="AE78" s="1810"/>
      <c r="AF78" s="1810"/>
      <c r="AG78" s="1810"/>
      <c r="AH78" s="1814"/>
      <c r="AI78" s="1814"/>
      <c r="AJ78" s="1814"/>
      <c r="AK78" s="1810"/>
      <c r="AL78" s="1810"/>
      <c r="AM78" s="1810"/>
      <c r="AN78" s="1810"/>
      <c r="AO78" s="1810"/>
      <c r="AP78" s="1810"/>
      <c r="AQ78" s="1810"/>
      <c r="AR78" s="1810"/>
      <c r="AS78" s="1810"/>
      <c r="AT78" s="1810"/>
      <c r="AU78" s="1810"/>
      <c r="AV78" s="1810"/>
      <c r="AW78" s="1810"/>
      <c r="AX78" s="1810">
        <v>32</v>
      </c>
      <c r="AY78" s="1810">
        <v>32</v>
      </c>
      <c r="AZ78" s="1810">
        <v>26</v>
      </c>
      <c r="BA78" s="1810"/>
      <c r="BB78" s="1810"/>
      <c r="BC78" s="1810"/>
      <c r="BD78" s="1810"/>
      <c r="BE78" s="1276"/>
      <c r="BF78" s="1276"/>
      <c r="BG78" s="1276"/>
    </row>
    <row r="79" spans="1:59" ht="17.25" customHeight="1" x14ac:dyDescent="0.25">
      <c r="A79" s="2248"/>
      <c r="B79" s="1257" t="s">
        <v>2187</v>
      </c>
      <c r="C79" s="1285" t="s">
        <v>201</v>
      </c>
      <c r="D79" s="1285" t="s">
        <v>2182</v>
      </c>
      <c r="E79" s="1292" t="s">
        <v>1802</v>
      </c>
      <c r="F79" s="1240">
        <f t="shared" si="19"/>
        <v>90</v>
      </c>
      <c r="G79" s="1840" t="s">
        <v>363</v>
      </c>
      <c r="H79" s="1840" t="s">
        <v>362</v>
      </c>
      <c r="I79" s="1829"/>
      <c r="J79" s="1829"/>
      <c r="K79" s="1829"/>
      <c r="L79" s="1810"/>
      <c r="M79" s="1810"/>
      <c r="N79" s="1810"/>
      <c r="O79" s="1810"/>
      <c r="P79" s="1810"/>
      <c r="Q79" s="1810"/>
      <c r="R79" s="1810"/>
      <c r="S79" s="1810"/>
      <c r="T79" s="1810"/>
      <c r="U79" s="1810"/>
      <c r="V79" s="1810"/>
      <c r="W79" s="1810"/>
      <c r="X79" s="1810"/>
      <c r="Y79" s="1810"/>
      <c r="Z79" s="1810"/>
      <c r="AA79" s="1810"/>
      <c r="AB79" s="1810"/>
      <c r="AC79" s="1810"/>
      <c r="AD79" s="1810"/>
      <c r="AE79" s="1810"/>
      <c r="AF79" s="1810"/>
      <c r="AG79" s="1810"/>
      <c r="AH79" s="1814"/>
      <c r="AI79" s="1814"/>
      <c r="AJ79" s="1814"/>
      <c r="AK79" s="1810"/>
      <c r="AL79" s="1810"/>
      <c r="AM79" s="1810"/>
      <c r="AN79" s="1810"/>
      <c r="AO79" s="1810"/>
      <c r="AP79" s="1810"/>
      <c r="AQ79" s="1810"/>
      <c r="AR79" s="1810"/>
      <c r="AS79" s="1810"/>
      <c r="AT79" s="1810"/>
      <c r="AU79" s="1810"/>
      <c r="AV79" s="1810"/>
      <c r="AW79" s="1810"/>
      <c r="AX79" s="1810"/>
      <c r="AY79" s="1810"/>
      <c r="AZ79" s="1810"/>
      <c r="BA79" s="1810">
        <v>32</v>
      </c>
      <c r="BB79" s="1810">
        <v>28</v>
      </c>
      <c r="BC79" s="1810">
        <v>28</v>
      </c>
      <c r="BD79" s="1810">
        <v>2</v>
      </c>
      <c r="BE79" s="1276"/>
      <c r="BF79" s="1276"/>
      <c r="BG79" s="1276"/>
    </row>
    <row r="80" spans="1:59" s="1845" customFormat="1" ht="24" customHeight="1" x14ac:dyDescent="0.2">
      <c r="A80" s="2249"/>
      <c r="B80" s="1257" t="s">
        <v>2187</v>
      </c>
      <c r="C80" s="1816"/>
      <c r="D80" s="1849" t="s">
        <v>843</v>
      </c>
      <c r="E80" s="1816">
        <f>SUM(E62:E79)</f>
        <v>930</v>
      </c>
      <c r="F80" s="1816">
        <f>SUM(F62:F79)</f>
        <v>1174</v>
      </c>
      <c r="G80" s="1818"/>
      <c r="H80" s="1818"/>
      <c r="I80" s="1849"/>
      <c r="J80" s="1849">
        <f t="shared" ref="J80:AG80" si="20">SUM(J62:J79)</f>
        <v>40</v>
      </c>
      <c r="K80" s="1849">
        <f t="shared" si="20"/>
        <v>40</v>
      </c>
      <c r="L80" s="1849">
        <f t="shared" si="20"/>
        <v>40</v>
      </c>
      <c r="M80" s="1849">
        <f t="shared" si="20"/>
        <v>16</v>
      </c>
      <c r="N80" s="1849">
        <f t="shared" si="20"/>
        <v>14</v>
      </c>
      <c r="O80" s="1849">
        <f t="shared" si="20"/>
        <v>32</v>
      </c>
      <c r="P80" s="1849">
        <f t="shared" si="20"/>
        <v>32</v>
      </c>
      <c r="Q80" s="1849">
        <f t="shared" si="20"/>
        <v>26</v>
      </c>
      <c r="R80" s="1849">
        <f t="shared" si="20"/>
        <v>32</v>
      </c>
      <c r="S80" s="1849">
        <f t="shared" si="20"/>
        <v>28</v>
      </c>
      <c r="T80" s="1849">
        <f t="shared" si="20"/>
        <v>32</v>
      </c>
      <c r="U80" s="1849">
        <f t="shared" si="20"/>
        <v>32</v>
      </c>
      <c r="V80" s="1849">
        <f t="shared" si="20"/>
        <v>32</v>
      </c>
      <c r="W80" s="1849">
        <f t="shared" si="20"/>
        <v>28</v>
      </c>
      <c r="X80" s="1849">
        <f t="shared" si="20"/>
        <v>4</v>
      </c>
      <c r="Y80" s="1849">
        <f t="shared" si="20"/>
        <v>32</v>
      </c>
      <c r="Z80" s="1849">
        <f t="shared" si="20"/>
        <v>28</v>
      </c>
      <c r="AA80" s="1849">
        <f t="shared" si="20"/>
        <v>26</v>
      </c>
      <c r="AB80" s="1849">
        <f t="shared" si="20"/>
        <v>4</v>
      </c>
      <c r="AC80" s="1849">
        <f t="shared" si="20"/>
        <v>32</v>
      </c>
      <c r="AD80" s="1849">
        <f t="shared" si="20"/>
        <v>28</v>
      </c>
      <c r="AE80" s="1849">
        <f t="shared" si="20"/>
        <v>26</v>
      </c>
      <c r="AF80" s="1849">
        <f t="shared" si="20"/>
        <v>0</v>
      </c>
      <c r="AG80" s="1849">
        <f t="shared" si="20"/>
        <v>0</v>
      </c>
      <c r="AH80" s="1850"/>
      <c r="AI80" s="1850"/>
      <c r="AJ80" s="1850"/>
      <c r="AK80" s="1851">
        <f t="shared" ref="AK80:BD80" si="21">SUM(AK62:AK79)</f>
        <v>28</v>
      </c>
      <c r="AL80" s="1849">
        <f t="shared" si="21"/>
        <v>28</v>
      </c>
      <c r="AM80" s="1849">
        <f t="shared" si="21"/>
        <v>28</v>
      </c>
      <c r="AN80" s="1849">
        <f t="shared" si="21"/>
        <v>34</v>
      </c>
      <c r="AO80" s="1849">
        <f t="shared" si="21"/>
        <v>32</v>
      </c>
      <c r="AP80" s="1849">
        <f t="shared" si="21"/>
        <v>32</v>
      </c>
      <c r="AQ80" s="1849">
        <f t="shared" si="21"/>
        <v>28</v>
      </c>
      <c r="AR80" s="1849">
        <f t="shared" si="21"/>
        <v>32</v>
      </c>
      <c r="AS80" s="1849">
        <f t="shared" si="21"/>
        <v>28</v>
      </c>
      <c r="AT80" s="1849">
        <f t="shared" si="21"/>
        <v>32</v>
      </c>
      <c r="AU80" s="1849">
        <f t="shared" si="21"/>
        <v>28</v>
      </c>
      <c r="AV80" s="1849">
        <f t="shared" si="21"/>
        <v>32</v>
      </c>
      <c r="AW80" s="1849">
        <f t="shared" si="21"/>
        <v>28</v>
      </c>
      <c r="AX80" s="1849">
        <f t="shared" si="21"/>
        <v>32</v>
      </c>
      <c r="AY80" s="1849">
        <f t="shared" si="21"/>
        <v>32</v>
      </c>
      <c r="AZ80" s="1849">
        <f t="shared" si="21"/>
        <v>26</v>
      </c>
      <c r="BA80" s="1849">
        <f t="shared" si="21"/>
        <v>32</v>
      </c>
      <c r="BB80" s="1849">
        <f t="shared" si="21"/>
        <v>28</v>
      </c>
      <c r="BC80" s="1849">
        <f t="shared" si="21"/>
        <v>28</v>
      </c>
      <c r="BD80" s="1851">
        <f t="shared" si="21"/>
        <v>2</v>
      </c>
      <c r="BE80" s="1276"/>
      <c r="BF80" s="1276"/>
      <c r="BG80" s="1276"/>
    </row>
    <row r="81" spans="1:59" s="1852" customFormat="1" ht="17.25" customHeight="1" x14ac:dyDescent="0.2">
      <c r="A81" s="2332">
        <v>2</v>
      </c>
      <c r="B81" s="1257" t="s">
        <v>2197</v>
      </c>
      <c r="C81" s="1241" t="s">
        <v>95</v>
      </c>
      <c r="D81" s="1241" t="s">
        <v>1272</v>
      </c>
      <c r="E81" s="1289">
        <v>30</v>
      </c>
      <c r="F81" s="1289">
        <f t="shared" ref="F81:F94" si="22">SUM(I81:BD81)</f>
        <v>30</v>
      </c>
      <c r="G81" s="1809" t="s">
        <v>325</v>
      </c>
      <c r="H81" s="1280" t="s">
        <v>346</v>
      </c>
      <c r="I81" s="1809"/>
      <c r="J81" s="1809"/>
      <c r="K81" s="1809"/>
      <c r="L81" s="1812">
        <v>8</v>
      </c>
      <c r="M81" s="1812">
        <v>12</v>
      </c>
      <c r="N81" s="1812">
        <v>10</v>
      </c>
      <c r="O81" s="1812"/>
      <c r="P81" s="1812"/>
      <c r="Q81" s="1812"/>
      <c r="R81" s="1812"/>
      <c r="S81" s="1812"/>
      <c r="T81" s="1812"/>
      <c r="U81" s="1812"/>
      <c r="V81" s="1812"/>
      <c r="W81" s="1812"/>
      <c r="X81" s="1812"/>
      <c r="Y81" s="1812"/>
      <c r="Z81" s="1812"/>
      <c r="AA81" s="1812"/>
      <c r="AB81" s="1812"/>
      <c r="AC81" s="1812"/>
      <c r="AD81" s="1812"/>
      <c r="AE81" s="1812"/>
      <c r="AF81" s="1812"/>
      <c r="AG81" s="1812"/>
      <c r="AH81" s="1833"/>
      <c r="AI81" s="1833"/>
      <c r="AJ81" s="1833"/>
      <c r="AK81" s="1812"/>
      <c r="AL81" s="1812"/>
      <c r="AM81" s="1812"/>
      <c r="AN81" s="1812"/>
      <c r="AO81" s="1812"/>
      <c r="AP81" s="1812"/>
      <c r="AQ81" s="1812"/>
      <c r="AR81" s="1812"/>
      <c r="AS81" s="1812"/>
      <c r="AT81" s="1812"/>
      <c r="AU81" s="1812"/>
      <c r="AV81" s="1812"/>
      <c r="AW81" s="1812"/>
      <c r="AX81" s="1812"/>
      <c r="AY81" s="1812"/>
      <c r="AZ81" s="1812"/>
      <c r="BA81" s="1812"/>
      <c r="BB81" s="1812"/>
      <c r="BC81" s="1812"/>
      <c r="BD81" s="1812"/>
      <c r="BE81" s="1276"/>
      <c r="BF81" s="1276"/>
      <c r="BG81" s="1276"/>
    </row>
    <row r="82" spans="1:59" s="1852" customFormat="1" ht="17.25" customHeight="1" x14ac:dyDescent="0.2">
      <c r="A82" s="2333"/>
      <c r="B82" s="1257" t="s">
        <v>2197</v>
      </c>
      <c r="C82" s="1241" t="s">
        <v>49</v>
      </c>
      <c r="D82" s="1241" t="s">
        <v>1278</v>
      </c>
      <c r="E82" s="1289">
        <v>90</v>
      </c>
      <c r="F82" s="1289">
        <f t="shared" si="22"/>
        <v>90</v>
      </c>
      <c r="G82" s="1809" t="s">
        <v>2178</v>
      </c>
      <c r="H82" s="1280" t="s">
        <v>355</v>
      </c>
      <c r="I82" s="1809"/>
      <c r="J82" s="1809">
        <v>40</v>
      </c>
      <c r="K82" s="1809">
        <v>40</v>
      </c>
      <c r="L82" s="1812">
        <v>4</v>
      </c>
      <c r="M82" s="1812">
        <v>6</v>
      </c>
      <c r="N82" s="1812"/>
      <c r="O82" s="1812"/>
      <c r="P82" s="1812"/>
      <c r="Q82" s="1812"/>
      <c r="R82" s="1812"/>
      <c r="S82" s="1812"/>
      <c r="T82" s="1812"/>
      <c r="U82" s="1812"/>
      <c r="V82" s="1812"/>
      <c r="W82" s="1812"/>
      <c r="X82" s="1812"/>
      <c r="Y82" s="1812"/>
      <c r="Z82" s="1812"/>
      <c r="AA82" s="1812"/>
      <c r="AB82" s="1812"/>
      <c r="AC82" s="1812"/>
      <c r="AD82" s="1812"/>
      <c r="AE82" s="1812"/>
      <c r="AF82" s="1812"/>
      <c r="AG82" s="1812"/>
      <c r="AH82" s="1833"/>
      <c r="AI82" s="1833"/>
      <c r="AJ82" s="1833"/>
      <c r="AK82" s="1812"/>
      <c r="AL82" s="1812"/>
      <c r="AM82" s="1812"/>
      <c r="AN82" s="1812"/>
      <c r="AO82" s="1812"/>
      <c r="AP82" s="1812"/>
      <c r="AQ82" s="1812"/>
      <c r="AR82" s="1812"/>
      <c r="AS82" s="1812"/>
      <c r="AT82" s="1812"/>
      <c r="AU82" s="1812"/>
      <c r="AV82" s="1812"/>
      <c r="AW82" s="1812"/>
      <c r="AX82" s="1812"/>
      <c r="AY82" s="1812"/>
      <c r="AZ82" s="1812"/>
      <c r="BA82" s="1812"/>
      <c r="BB82" s="1812"/>
      <c r="BC82" s="1812"/>
      <c r="BD82" s="1812"/>
      <c r="BE82" s="1276"/>
      <c r="BF82" s="1276"/>
      <c r="BG82" s="1276"/>
    </row>
    <row r="83" spans="1:59" s="1852" customFormat="1" ht="17.25" customHeight="1" x14ac:dyDescent="0.2">
      <c r="A83" s="2333"/>
      <c r="B83" s="1257" t="s">
        <v>2197</v>
      </c>
      <c r="C83" s="1241" t="s">
        <v>50</v>
      </c>
      <c r="D83" s="1241" t="s">
        <v>1279</v>
      </c>
      <c r="E83" s="1240">
        <v>60</v>
      </c>
      <c r="F83" s="1289">
        <f t="shared" si="22"/>
        <v>60</v>
      </c>
      <c r="G83" s="1809" t="s">
        <v>2178</v>
      </c>
      <c r="H83" s="1280" t="s">
        <v>355</v>
      </c>
      <c r="I83" s="1809"/>
      <c r="J83" s="1809"/>
      <c r="K83" s="1809"/>
      <c r="L83" s="1812"/>
      <c r="M83" s="1812"/>
      <c r="N83" s="1812"/>
      <c r="O83" s="1812">
        <v>12</v>
      </c>
      <c r="P83" s="1812">
        <v>16</v>
      </c>
      <c r="Q83" s="1812">
        <v>16</v>
      </c>
      <c r="R83" s="1812">
        <v>16</v>
      </c>
      <c r="S83" s="1812"/>
      <c r="T83" s="1812"/>
      <c r="U83" s="1812"/>
      <c r="V83" s="1812"/>
      <c r="W83" s="1812"/>
      <c r="X83" s="1812"/>
      <c r="Y83" s="1812"/>
      <c r="Z83" s="1812"/>
      <c r="AA83" s="1812"/>
      <c r="AB83" s="1812"/>
      <c r="AC83" s="1812"/>
      <c r="AD83" s="1812"/>
      <c r="AE83" s="1812"/>
      <c r="AF83" s="1812"/>
      <c r="AG83" s="1812"/>
      <c r="AH83" s="1833"/>
      <c r="AI83" s="1833"/>
      <c r="AJ83" s="1833"/>
      <c r="AK83" s="1812"/>
      <c r="AL83" s="1812"/>
      <c r="AM83" s="1812"/>
      <c r="AN83" s="1812"/>
      <c r="AO83" s="1812"/>
      <c r="AP83" s="1812"/>
      <c r="AQ83" s="1812"/>
      <c r="AR83" s="1812"/>
      <c r="AS83" s="1812"/>
      <c r="AT83" s="1812"/>
      <c r="AU83" s="1812"/>
      <c r="AV83" s="1812"/>
      <c r="AW83" s="1812"/>
      <c r="AX83" s="1812"/>
      <c r="AY83" s="1812"/>
      <c r="AZ83" s="1812"/>
      <c r="BA83" s="1812"/>
      <c r="BB83" s="1812"/>
      <c r="BC83" s="1812"/>
      <c r="BD83" s="1812"/>
      <c r="BE83" s="1276"/>
      <c r="BF83" s="1276"/>
      <c r="BG83" s="1276"/>
    </row>
    <row r="84" spans="1:59" s="1852" customFormat="1" ht="17.25" customHeight="1" x14ac:dyDescent="0.2">
      <c r="A84" s="2333"/>
      <c r="B84" s="1257" t="s">
        <v>2197</v>
      </c>
      <c r="C84" s="1241" t="s">
        <v>68</v>
      </c>
      <c r="D84" s="1241" t="s">
        <v>1280</v>
      </c>
      <c r="E84" s="1240">
        <v>60</v>
      </c>
      <c r="F84" s="1289">
        <f t="shared" si="22"/>
        <v>60</v>
      </c>
      <c r="G84" s="1809" t="s">
        <v>353</v>
      </c>
      <c r="H84" s="1280" t="s">
        <v>354</v>
      </c>
      <c r="I84" s="1809"/>
      <c r="J84" s="1809"/>
      <c r="K84" s="1809"/>
      <c r="L84" s="1812"/>
      <c r="M84" s="1812"/>
      <c r="N84" s="1812"/>
      <c r="O84" s="1812"/>
      <c r="P84" s="1812"/>
      <c r="Q84" s="1812"/>
      <c r="R84" s="1812"/>
      <c r="S84" s="1812"/>
      <c r="T84" s="1812"/>
      <c r="U84" s="1812"/>
      <c r="V84" s="1812">
        <v>16</v>
      </c>
      <c r="W84" s="1812">
        <v>16</v>
      </c>
      <c r="X84" s="1812">
        <v>16</v>
      </c>
      <c r="Y84" s="1812">
        <v>12</v>
      </c>
      <c r="Z84" s="1812"/>
      <c r="AA84" s="1812"/>
      <c r="AB84" s="1812"/>
      <c r="AC84" s="1812"/>
      <c r="AD84" s="1812"/>
      <c r="AE84" s="1812"/>
      <c r="AF84" s="1812"/>
      <c r="AG84" s="1812"/>
      <c r="AH84" s="1833"/>
      <c r="AI84" s="1833"/>
      <c r="AJ84" s="1833"/>
      <c r="AK84" s="1812"/>
      <c r="AL84" s="1812"/>
      <c r="AM84" s="1812"/>
      <c r="AN84" s="1812"/>
      <c r="AO84" s="1812"/>
      <c r="AP84" s="1812"/>
      <c r="AQ84" s="1812"/>
      <c r="AR84" s="1812"/>
      <c r="AS84" s="1812"/>
      <c r="AT84" s="1812"/>
      <c r="AU84" s="1812"/>
      <c r="AV84" s="1812"/>
      <c r="AW84" s="1812"/>
      <c r="AX84" s="1812"/>
      <c r="AY84" s="1812"/>
      <c r="AZ84" s="1812"/>
      <c r="BA84" s="1812"/>
      <c r="BB84" s="1812"/>
      <c r="BC84" s="1812"/>
      <c r="BD84" s="1812"/>
      <c r="BE84" s="1276"/>
      <c r="BF84" s="1276"/>
      <c r="BG84" s="1276"/>
    </row>
    <row r="85" spans="1:59" s="1852" customFormat="1" ht="17.25" customHeight="1" x14ac:dyDescent="0.2">
      <c r="A85" s="2333"/>
      <c r="B85" s="1257" t="s">
        <v>2197</v>
      </c>
      <c r="C85" s="1290" t="s">
        <v>51</v>
      </c>
      <c r="D85" s="1290" t="s">
        <v>1282</v>
      </c>
      <c r="E85" s="1240">
        <v>90</v>
      </c>
      <c r="F85" s="1289">
        <f t="shared" si="22"/>
        <v>90</v>
      </c>
      <c r="G85" s="1809" t="s">
        <v>325</v>
      </c>
      <c r="H85" s="1280" t="s">
        <v>346</v>
      </c>
      <c r="I85" s="1809"/>
      <c r="J85" s="1809"/>
      <c r="K85" s="1809"/>
      <c r="L85" s="1812"/>
      <c r="M85" s="1812"/>
      <c r="N85" s="1812"/>
      <c r="O85" s="1812"/>
      <c r="P85" s="1812"/>
      <c r="Q85" s="1812"/>
      <c r="R85" s="1812"/>
      <c r="S85" s="1812"/>
      <c r="T85" s="1812"/>
      <c r="U85" s="1812"/>
      <c r="V85" s="1812"/>
      <c r="W85" s="1812"/>
      <c r="X85" s="1812"/>
      <c r="Y85" s="1812"/>
      <c r="Z85" s="1812">
        <v>16</v>
      </c>
      <c r="AA85" s="1812">
        <v>16</v>
      </c>
      <c r="AB85" s="1812">
        <v>16</v>
      </c>
      <c r="AC85" s="1812">
        <v>16</v>
      </c>
      <c r="AD85" s="1812">
        <v>16</v>
      </c>
      <c r="AE85" s="1812">
        <v>10</v>
      </c>
      <c r="AF85" s="1812"/>
      <c r="AG85" s="1812"/>
      <c r="AH85" s="1833"/>
      <c r="AI85" s="1833"/>
      <c r="AJ85" s="1833"/>
      <c r="AK85" s="1812"/>
      <c r="AL85" s="1812"/>
      <c r="AM85" s="1812"/>
      <c r="AN85" s="1812"/>
      <c r="AO85" s="1812"/>
      <c r="AP85" s="1812"/>
      <c r="AQ85" s="1812"/>
      <c r="AR85" s="1812"/>
      <c r="AS85" s="1812"/>
      <c r="AT85" s="1812"/>
      <c r="AU85" s="1812"/>
      <c r="AV85" s="1812"/>
      <c r="AW85" s="1812"/>
      <c r="AX85" s="1812"/>
      <c r="AY85" s="1812"/>
      <c r="AZ85" s="1812"/>
      <c r="BA85" s="1812"/>
      <c r="BB85" s="1812"/>
      <c r="BC85" s="1812"/>
      <c r="BD85" s="1812"/>
      <c r="BE85" s="1276"/>
      <c r="BF85" s="1276"/>
      <c r="BG85" s="1276"/>
    </row>
    <row r="86" spans="1:59" s="1852" customFormat="1" ht="17.25" customHeight="1" x14ac:dyDescent="0.2">
      <c r="A86" s="2333"/>
      <c r="B86" s="1257" t="s">
        <v>2197</v>
      </c>
      <c r="C86" s="1290" t="s">
        <v>83</v>
      </c>
      <c r="D86" s="1290" t="s">
        <v>1283</v>
      </c>
      <c r="E86" s="1289">
        <v>90</v>
      </c>
      <c r="F86" s="1289">
        <f t="shared" si="22"/>
        <v>60</v>
      </c>
      <c r="G86" s="1809" t="s">
        <v>353</v>
      </c>
      <c r="H86" s="1280" t="s">
        <v>354</v>
      </c>
      <c r="I86" s="1809"/>
      <c r="J86" s="1809"/>
      <c r="K86" s="1809"/>
      <c r="L86" s="1812"/>
      <c r="M86" s="1812"/>
      <c r="N86" s="1812"/>
      <c r="O86" s="1812"/>
      <c r="P86" s="1812"/>
      <c r="Q86" s="1812"/>
      <c r="R86" s="1812"/>
      <c r="S86" s="1812"/>
      <c r="T86" s="1812"/>
      <c r="U86" s="1812"/>
      <c r="V86" s="1812"/>
      <c r="W86" s="1812"/>
      <c r="X86" s="1812"/>
      <c r="Y86" s="1812"/>
      <c r="Z86" s="1812"/>
      <c r="AA86" s="1812"/>
      <c r="AB86" s="1812"/>
      <c r="AC86" s="1812"/>
      <c r="AD86" s="1812"/>
      <c r="AE86" s="1812"/>
      <c r="AF86" s="1812"/>
      <c r="AG86" s="1812"/>
      <c r="AH86" s="1833"/>
      <c r="AI86" s="1833"/>
      <c r="AJ86" s="1833"/>
      <c r="AK86" s="1812"/>
      <c r="AL86" s="1812"/>
      <c r="AM86" s="1812"/>
      <c r="AN86" s="1812"/>
      <c r="AO86" s="1812"/>
      <c r="AP86" s="1812"/>
      <c r="AQ86" s="1812"/>
      <c r="AR86" s="1812"/>
      <c r="AS86" s="1812"/>
      <c r="AT86" s="1812"/>
      <c r="AU86" s="1812"/>
      <c r="AV86" s="1812"/>
      <c r="AW86" s="1812">
        <v>24</v>
      </c>
      <c r="AX86" s="1812">
        <v>24</v>
      </c>
      <c r="AY86" s="1812">
        <v>12</v>
      </c>
      <c r="AZ86" s="1812"/>
      <c r="BA86" s="1812"/>
      <c r="BB86" s="1812"/>
      <c r="BC86" s="1812"/>
      <c r="BD86" s="1812"/>
      <c r="BE86" s="1276"/>
      <c r="BF86" s="1276"/>
      <c r="BG86" s="1276"/>
    </row>
    <row r="87" spans="1:59" s="1852" customFormat="1" ht="17.25" customHeight="1" x14ac:dyDescent="0.2">
      <c r="A87" s="2333"/>
      <c r="B87" s="1257" t="s">
        <v>2197</v>
      </c>
      <c r="C87" s="1290" t="s">
        <v>88</v>
      </c>
      <c r="D87" s="1290" t="s">
        <v>1257</v>
      </c>
      <c r="E87" s="1289">
        <v>90</v>
      </c>
      <c r="F87" s="1289">
        <f t="shared" si="22"/>
        <v>60</v>
      </c>
      <c r="G87" s="1840" t="s">
        <v>363</v>
      </c>
      <c r="H87" s="1840" t="s">
        <v>362</v>
      </c>
      <c r="I87" s="1809"/>
      <c r="J87" s="1809"/>
      <c r="K87" s="1809"/>
      <c r="L87" s="1812"/>
      <c r="M87" s="1812"/>
      <c r="N87" s="1812"/>
      <c r="O87" s="1812"/>
      <c r="P87" s="1812"/>
      <c r="Q87" s="1812"/>
      <c r="R87" s="1812"/>
      <c r="S87" s="1812"/>
      <c r="T87" s="1812"/>
      <c r="U87" s="1812"/>
      <c r="V87" s="1812"/>
      <c r="W87" s="1812"/>
      <c r="X87" s="1812"/>
      <c r="Y87" s="1812"/>
      <c r="Z87" s="1812"/>
      <c r="AA87" s="1812"/>
      <c r="AB87" s="1812"/>
      <c r="AC87" s="1812"/>
      <c r="AD87" s="1812"/>
      <c r="AE87" s="1812"/>
      <c r="AF87" s="1812"/>
      <c r="AG87" s="1812"/>
      <c r="AH87" s="1833"/>
      <c r="AI87" s="1833"/>
      <c r="AJ87" s="1833"/>
      <c r="AK87" s="1812"/>
      <c r="AL87" s="1812"/>
      <c r="AM87" s="1812"/>
      <c r="AN87" s="1812"/>
      <c r="AO87" s="1812"/>
      <c r="AP87" s="1812"/>
      <c r="AQ87" s="1812"/>
      <c r="AR87" s="1812">
        <v>24</v>
      </c>
      <c r="AS87" s="1812">
        <v>24</v>
      </c>
      <c r="AT87" s="1812">
        <v>12</v>
      </c>
      <c r="AU87" s="1812"/>
      <c r="AV87" s="1812"/>
      <c r="AW87" s="1812"/>
      <c r="AX87" s="1812"/>
      <c r="AY87" s="1812"/>
      <c r="AZ87" s="1812"/>
      <c r="BA87" s="1812"/>
      <c r="BB87" s="1812"/>
      <c r="BC87" s="1812"/>
      <c r="BD87" s="1812"/>
      <c r="BE87" s="1276"/>
      <c r="BF87" s="1276"/>
      <c r="BG87" s="1276"/>
    </row>
    <row r="88" spans="1:59" s="1852" customFormat="1" ht="17.25" customHeight="1" x14ac:dyDescent="0.2">
      <c r="A88" s="2333"/>
      <c r="B88" s="1257" t="s">
        <v>2197</v>
      </c>
      <c r="C88" s="1290" t="s">
        <v>72</v>
      </c>
      <c r="D88" s="1290" t="s">
        <v>2192</v>
      </c>
      <c r="E88" s="1264">
        <v>60</v>
      </c>
      <c r="F88" s="1289">
        <f t="shared" si="22"/>
        <v>60</v>
      </c>
      <c r="G88" s="1840" t="s">
        <v>363</v>
      </c>
      <c r="H88" s="1840" t="s">
        <v>362</v>
      </c>
      <c r="I88" s="1809"/>
      <c r="J88" s="1809"/>
      <c r="K88" s="1809"/>
      <c r="L88" s="1812"/>
      <c r="M88" s="1812"/>
      <c r="N88" s="1812"/>
      <c r="O88" s="1812"/>
      <c r="P88" s="1812"/>
      <c r="Q88" s="1812"/>
      <c r="R88" s="1812"/>
      <c r="S88" s="1812"/>
      <c r="T88" s="1812"/>
      <c r="U88" s="1812"/>
      <c r="V88" s="1812"/>
      <c r="W88" s="1812"/>
      <c r="X88" s="1812"/>
      <c r="Y88" s="1812"/>
      <c r="Z88" s="1812"/>
      <c r="AA88" s="1812"/>
      <c r="AB88" s="1812"/>
      <c r="AC88" s="1812"/>
      <c r="AD88" s="1812"/>
      <c r="AE88" s="1812"/>
      <c r="AF88" s="1812"/>
      <c r="AG88" s="1812"/>
      <c r="AH88" s="1833"/>
      <c r="AI88" s="1833"/>
      <c r="AJ88" s="1833"/>
      <c r="AK88" s="1812">
        <v>16</v>
      </c>
      <c r="AL88" s="1812">
        <v>16</v>
      </c>
      <c r="AM88" s="1812">
        <v>16</v>
      </c>
      <c r="AN88" s="1812">
        <v>12</v>
      </c>
      <c r="AO88" s="1812"/>
      <c r="AP88" s="1812"/>
      <c r="AQ88" s="1812"/>
      <c r="AR88" s="1812"/>
      <c r="AS88" s="1812"/>
      <c r="AT88" s="1812"/>
      <c r="AU88" s="1812"/>
      <c r="AV88" s="1812"/>
      <c r="AW88" s="1812"/>
      <c r="AX88" s="1812"/>
      <c r="AY88" s="1812"/>
      <c r="AZ88" s="1812"/>
      <c r="BA88" s="1812"/>
      <c r="BB88" s="1812"/>
      <c r="BC88" s="1812"/>
      <c r="BD88" s="1812"/>
      <c r="BE88" s="1276"/>
      <c r="BF88" s="1276"/>
      <c r="BG88" s="1276"/>
    </row>
    <row r="89" spans="1:59" s="1852" customFormat="1" ht="17.25" customHeight="1" x14ac:dyDescent="0.2">
      <c r="A89" s="2333"/>
      <c r="B89" s="1257" t="s">
        <v>2197</v>
      </c>
      <c r="C89" s="1290" t="s">
        <v>54</v>
      </c>
      <c r="D89" s="1294" t="s">
        <v>2193</v>
      </c>
      <c r="E89" s="1264">
        <v>60</v>
      </c>
      <c r="F89" s="1289">
        <f t="shared" si="22"/>
        <v>60</v>
      </c>
      <c r="G89" s="1840" t="s">
        <v>363</v>
      </c>
      <c r="H89" s="1840" t="s">
        <v>362</v>
      </c>
      <c r="I89" s="1809"/>
      <c r="J89" s="1809"/>
      <c r="K89" s="1809"/>
      <c r="L89" s="1812"/>
      <c r="M89" s="1812"/>
      <c r="N89" s="1812"/>
      <c r="O89" s="1812"/>
      <c r="P89" s="1812"/>
      <c r="Q89" s="1812"/>
      <c r="R89" s="1812"/>
      <c r="S89" s="1812"/>
      <c r="T89" s="1812"/>
      <c r="U89" s="1812"/>
      <c r="V89" s="1812"/>
      <c r="W89" s="1812"/>
      <c r="X89" s="1812"/>
      <c r="Y89" s="1812"/>
      <c r="Z89" s="1812"/>
      <c r="AA89" s="1812"/>
      <c r="AB89" s="1812"/>
      <c r="AC89" s="1812"/>
      <c r="AD89" s="1812"/>
      <c r="AE89" s="1812"/>
      <c r="AF89" s="1812"/>
      <c r="AG89" s="1812"/>
      <c r="AH89" s="1833"/>
      <c r="AI89" s="1833"/>
      <c r="AJ89" s="1833"/>
      <c r="AK89" s="1812"/>
      <c r="AL89" s="1812"/>
      <c r="AM89" s="1812"/>
      <c r="AN89" s="1812"/>
      <c r="AO89" s="1812"/>
      <c r="AP89" s="1812"/>
      <c r="AQ89" s="1812"/>
      <c r="AR89" s="1812"/>
      <c r="AS89" s="1812"/>
      <c r="AT89" s="1812">
        <v>12</v>
      </c>
      <c r="AU89" s="1812">
        <v>24</v>
      </c>
      <c r="AV89" s="1812">
        <v>24</v>
      </c>
      <c r="AW89" s="1812"/>
      <c r="AX89" s="1812"/>
      <c r="AY89" s="1812"/>
      <c r="AZ89" s="1812"/>
      <c r="BA89" s="1812"/>
      <c r="BB89" s="1812"/>
      <c r="BC89" s="1812"/>
      <c r="BD89" s="1812"/>
      <c r="BE89" s="1276"/>
      <c r="BF89" s="1276"/>
      <c r="BG89" s="1276"/>
    </row>
    <row r="90" spans="1:59" s="1852" customFormat="1" ht="17.25" customHeight="1" x14ac:dyDescent="0.2">
      <c r="A90" s="2333"/>
      <c r="B90" s="1257" t="s">
        <v>2197</v>
      </c>
      <c r="C90" s="1290" t="s">
        <v>56</v>
      </c>
      <c r="D90" s="1290" t="s">
        <v>2194</v>
      </c>
      <c r="E90" s="1289">
        <v>60</v>
      </c>
      <c r="F90" s="1289">
        <f t="shared" si="22"/>
        <v>60</v>
      </c>
      <c r="G90" s="1809" t="s">
        <v>353</v>
      </c>
      <c r="H90" s="1280" t="s">
        <v>354</v>
      </c>
      <c r="I90" s="1809"/>
      <c r="J90" s="1809"/>
      <c r="K90" s="1809"/>
      <c r="L90" s="1812"/>
      <c r="M90" s="1812"/>
      <c r="N90" s="1812"/>
      <c r="O90" s="1812"/>
      <c r="P90" s="1812"/>
      <c r="Q90" s="1812"/>
      <c r="R90" s="1812"/>
      <c r="S90" s="1812"/>
      <c r="T90" s="1812"/>
      <c r="U90" s="1812"/>
      <c r="V90" s="1812"/>
      <c r="W90" s="1812"/>
      <c r="X90" s="1812"/>
      <c r="Y90" s="1812"/>
      <c r="Z90" s="1812"/>
      <c r="AA90" s="1812"/>
      <c r="AB90" s="1812"/>
      <c r="AC90" s="1812"/>
      <c r="AD90" s="1812"/>
      <c r="AE90" s="1812"/>
      <c r="AF90" s="1812"/>
      <c r="AG90" s="1812"/>
      <c r="AH90" s="1833"/>
      <c r="AI90" s="1833"/>
      <c r="AJ90" s="1833"/>
      <c r="AK90" s="1812"/>
      <c r="AL90" s="1812"/>
      <c r="AM90" s="1812"/>
      <c r="AN90" s="1812"/>
      <c r="AO90" s="1812">
        <v>20</v>
      </c>
      <c r="AP90" s="1812">
        <v>20</v>
      </c>
      <c r="AQ90" s="1812">
        <v>20</v>
      </c>
      <c r="AR90" s="1812"/>
      <c r="AS90" s="1812"/>
      <c r="AT90" s="1812"/>
      <c r="AU90" s="1812"/>
      <c r="AV90" s="1812"/>
      <c r="AW90" s="1812"/>
      <c r="AX90" s="1812"/>
      <c r="AY90" s="1812"/>
      <c r="AZ90" s="1812"/>
      <c r="BA90" s="1812"/>
      <c r="BB90" s="1812"/>
      <c r="BC90" s="1812"/>
      <c r="BD90" s="1812"/>
      <c r="BE90" s="1276"/>
      <c r="BF90" s="1276"/>
      <c r="BG90" s="1276"/>
    </row>
    <row r="91" spans="1:59" s="1852" customFormat="1" ht="17.25" customHeight="1" x14ac:dyDescent="0.2">
      <c r="A91" s="2333"/>
      <c r="B91" s="1257" t="s">
        <v>2197</v>
      </c>
      <c r="C91" s="1290" t="s">
        <v>61</v>
      </c>
      <c r="D91" s="1290" t="s">
        <v>1258</v>
      </c>
      <c r="E91" s="1289">
        <v>60</v>
      </c>
      <c r="F91" s="1289">
        <f t="shared" si="22"/>
        <v>60</v>
      </c>
      <c r="G91" s="1809" t="s">
        <v>353</v>
      </c>
      <c r="H91" s="1280" t="s">
        <v>354</v>
      </c>
      <c r="I91" s="1809"/>
      <c r="J91" s="1809"/>
      <c r="K91" s="1809"/>
      <c r="L91" s="1812"/>
      <c r="M91" s="1812"/>
      <c r="N91" s="1812"/>
      <c r="O91" s="1812"/>
      <c r="P91" s="1812"/>
      <c r="Q91" s="1812"/>
      <c r="R91" s="1812"/>
      <c r="S91" s="1812"/>
      <c r="T91" s="1812"/>
      <c r="U91" s="1812"/>
      <c r="V91" s="1812"/>
      <c r="W91" s="1812"/>
      <c r="X91" s="1812"/>
      <c r="Y91" s="1812"/>
      <c r="Z91" s="1812"/>
      <c r="AA91" s="1812"/>
      <c r="AB91" s="1812"/>
      <c r="AC91" s="1812"/>
      <c r="AD91" s="1812"/>
      <c r="AE91" s="1812"/>
      <c r="AF91" s="1812"/>
      <c r="AG91" s="1812"/>
      <c r="AH91" s="1833"/>
      <c r="AI91" s="1833"/>
      <c r="AJ91" s="1833"/>
      <c r="AK91" s="1812"/>
      <c r="AL91" s="1812"/>
      <c r="AM91" s="1812"/>
      <c r="AN91" s="1812"/>
      <c r="AO91" s="1812"/>
      <c r="AP91" s="1812"/>
      <c r="AQ91" s="1812"/>
      <c r="AR91" s="1812"/>
      <c r="AS91" s="1812"/>
      <c r="AT91" s="1812"/>
      <c r="AU91" s="1812"/>
      <c r="AV91" s="1812"/>
      <c r="AW91" s="1812"/>
      <c r="AX91" s="1812"/>
      <c r="AY91" s="1812">
        <v>12</v>
      </c>
      <c r="AZ91" s="1812">
        <v>24</v>
      </c>
      <c r="BA91" s="1812">
        <v>24</v>
      </c>
      <c r="BB91" s="1812"/>
      <c r="BC91" s="1812"/>
      <c r="BD91" s="1812"/>
      <c r="BE91" s="1276"/>
      <c r="BF91" s="1276"/>
      <c r="BG91" s="1276"/>
    </row>
    <row r="92" spans="1:59" s="1852" customFormat="1" ht="17.25" customHeight="1" x14ac:dyDescent="0.2">
      <c r="A92" s="2333"/>
      <c r="B92" s="1257" t="s">
        <v>2197</v>
      </c>
      <c r="C92" s="1290" t="s">
        <v>32</v>
      </c>
      <c r="D92" s="1290" t="s">
        <v>1259</v>
      </c>
      <c r="E92" s="1289">
        <v>60</v>
      </c>
      <c r="F92" s="1289">
        <f t="shared" si="22"/>
        <v>56</v>
      </c>
      <c r="G92" s="1809" t="s">
        <v>353</v>
      </c>
      <c r="H92" s="1280" t="s">
        <v>354</v>
      </c>
      <c r="I92" s="1809"/>
      <c r="J92" s="1809"/>
      <c r="K92" s="1809"/>
      <c r="L92" s="1812"/>
      <c r="M92" s="1812"/>
      <c r="N92" s="1812"/>
      <c r="O92" s="1812"/>
      <c r="P92" s="1812"/>
      <c r="Q92" s="1812"/>
      <c r="R92" s="1812"/>
      <c r="S92" s="1812"/>
      <c r="T92" s="1812"/>
      <c r="U92" s="1812"/>
      <c r="V92" s="1812"/>
      <c r="W92" s="1812"/>
      <c r="X92" s="1812"/>
      <c r="Y92" s="1812"/>
      <c r="Z92" s="1812"/>
      <c r="AA92" s="1812"/>
      <c r="AB92" s="1812"/>
      <c r="AC92" s="1812"/>
      <c r="AD92" s="1812"/>
      <c r="AE92" s="1812"/>
      <c r="AF92" s="1812"/>
      <c r="AG92" s="1812"/>
      <c r="AH92" s="1833"/>
      <c r="AI92" s="1833"/>
      <c r="AJ92" s="1833"/>
      <c r="AK92" s="1812"/>
      <c r="AL92" s="1812"/>
      <c r="AM92" s="1812"/>
      <c r="AN92" s="1812"/>
      <c r="AO92" s="1812"/>
      <c r="AP92" s="1812"/>
      <c r="AQ92" s="1812"/>
      <c r="AR92" s="1812"/>
      <c r="AS92" s="1812"/>
      <c r="AT92" s="1812"/>
      <c r="AU92" s="1812"/>
      <c r="AV92" s="1812"/>
      <c r="AW92" s="1812"/>
      <c r="AX92" s="1812"/>
      <c r="AY92" s="1812"/>
      <c r="AZ92" s="1812">
        <v>4</v>
      </c>
      <c r="BA92" s="1812">
        <v>4</v>
      </c>
      <c r="BB92" s="1812">
        <v>24</v>
      </c>
      <c r="BC92" s="1812">
        <v>24</v>
      </c>
      <c r="BD92" s="1812"/>
      <c r="BE92" s="1276"/>
      <c r="BF92" s="1276"/>
      <c r="BG92" s="1276"/>
    </row>
    <row r="93" spans="1:59" s="1852" customFormat="1" ht="17.25" customHeight="1" x14ac:dyDescent="0.2">
      <c r="A93" s="2333"/>
      <c r="B93" s="1257" t="s">
        <v>2197</v>
      </c>
      <c r="C93" s="1290" t="s">
        <v>34</v>
      </c>
      <c r="D93" s="1290" t="s">
        <v>2177</v>
      </c>
      <c r="E93" s="1289">
        <v>60</v>
      </c>
      <c r="F93" s="1289">
        <f t="shared" si="22"/>
        <v>60</v>
      </c>
      <c r="G93" s="1809" t="s">
        <v>2178</v>
      </c>
      <c r="H93" s="1280" t="s">
        <v>355</v>
      </c>
      <c r="I93" s="1809"/>
      <c r="J93" s="1809"/>
      <c r="K93" s="1809"/>
      <c r="L93" s="1812"/>
      <c r="M93" s="1812"/>
      <c r="N93" s="1812"/>
      <c r="O93" s="1812"/>
      <c r="P93" s="1812"/>
      <c r="Q93" s="1812"/>
      <c r="R93" s="1812"/>
      <c r="S93" s="1812"/>
      <c r="T93" s="1812"/>
      <c r="U93" s="1812"/>
      <c r="V93" s="1812"/>
      <c r="W93" s="1812"/>
      <c r="X93" s="1812"/>
      <c r="Y93" s="1812"/>
      <c r="Z93" s="1812"/>
      <c r="AA93" s="1812"/>
      <c r="AB93" s="1812">
        <v>4</v>
      </c>
      <c r="AC93" s="1812">
        <v>8</v>
      </c>
      <c r="AD93" s="1812">
        <v>8</v>
      </c>
      <c r="AE93" s="1812">
        <v>8</v>
      </c>
      <c r="AF93" s="1812">
        <v>16</v>
      </c>
      <c r="AG93" s="1812">
        <v>16</v>
      </c>
      <c r="AH93" s="1833"/>
      <c r="AI93" s="1833"/>
      <c r="AJ93" s="1833"/>
      <c r="AK93" s="1812"/>
      <c r="AL93" s="1812"/>
      <c r="AM93" s="1812"/>
      <c r="AN93" s="1812"/>
      <c r="AO93" s="1812"/>
      <c r="AP93" s="1812"/>
      <c r="AQ93" s="1812"/>
      <c r="AR93" s="1812"/>
      <c r="AS93" s="1812"/>
      <c r="AT93" s="1812"/>
      <c r="AU93" s="1812"/>
      <c r="AV93" s="1812"/>
      <c r="AW93" s="1812"/>
      <c r="AX93" s="1812"/>
      <c r="AY93" s="1812"/>
      <c r="AZ93" s="1812"/>
      <c r="BA93" s="1812"/>
      <c r="BB93" s="1812"/>
      <c r="BC93" s="1812"/>
      <c r="BD93" s="1812"/>
      <c r="BE93" s="1276"/>
      <c r="BF93" s="1276"/>
      <c r="BG93" s="1276"/>
    </row>
    <row r="94" spans="1:59" s="1852" customFormat="1" ht="17.25" customHeight="1" x14ac:dyDescent="0.2">
      <c r="A94" s="2333"/>
      <c r="B94" s="1257" t="s">
        <v>2197</v>
      </c>
      <c r="C94" s="1290" t="s">
        <v>37</v>
      </c>
      <c r="D94" s="1290" t="s">
        <v>2183</v>
      </c>
      <c r="E94" s="1289">
        <v>90</v>
      </c>
      <c r="F94" s="1289">
        <f t="shared" si="22"/>
        <v>90</v>
      </c>
      <c r="G94" s="1840" t="s">
        <v>363</v>
      </c>
      <c r="H94" s="1840" t="s">
        <v>362</v>
      </c>
      <c r="I94" s="1809"/>
      <c r="J94" s="1809"/>
      <c r="K94" s="1809"/>
      <c r="L94" s="1812"/>
      <c r="M94" s="1812"/>
      <c r="N94" s="1812"/>
      <c r="O94" s="1812"/>
      <c r="P94" s="1812"/>
      <c r="Q94" s="1812"/>
      <c r="R94" s="1812"/>
      <c r="S94" s="1812"/>
      <c r="T94" s="1812"/>
      <c r="U94" s="1812"/>
      <c r="V94" s="1812"/>
      <c r="W94" s="1812"/>
      <c r="X94" s="1812"/>
      <c r="Y94" s="1812"/>
      <c r="Z94" s="1812"/>
      <c r="AA94" s="1812"/>
      <c r="AB94" s="1812"/>
      <c r="AC94" s="1812"/>
      <c r="AD94" s="1812"/>
      <c r="AE94" s="1812"/>
      <c r="AF94" s="1812"/>
      <c r="AG94" s="1812"/>
      <c r="AH94" s="1833"/>
      <c r="AI94" s="1833"/>
      <c r="AJ94" s="1833"/>
      <c r="AK94" s="1812">
        <v>8</v>
      </c>
      <c r="AL94" s="1812">
        <v>8</v>
      </c>
      <c r="AM94" s="1812">
        <v>8</v>
      </c>
      <c r="AN94" s="1812">
        <v>8</v>
      </c>
      <c r="AO94" s="1812">
        <v>8</v>
      </c>
      <c r="AP94" s="1812">
        <v>8</v>
      </c>
      <c r="AQ94" s="1812">
        <v>8</v>
      </c>
      <c r="AR94" s="1812">
        <v>4</v>
      </c>
      <c r="AS94" s="1812">
        <v>4</v>
      </c>
      <c r="AT94" s="1812">
        <v>4</v>
      </c>
      <c r="AU94" s="1812">
        <v>4</v>
      </c>
      <c r="AV94" s="1812">
        <v>4</v>
      </c>
      <c r="AW94" s="1812"/>
      <c r="AX94" s="1812"/>
      <c r="AY94" s="1812"/>
      <c r="AZ94" s="1812"/>
      <c r="BA94" s="1812"/>
      <c r="BB94" s="1812">
        <v>8</v>
      </c>
      <c r="BC94" s="1812">
        <v>6</v>
      </c>
      <c r="BD94" s="1812"/>
      <c r="BE94" s="1276"/>
      <c r="BF94" s="1276"/>
      <c r="BG94" s="1276"/>
    </row>
    <row r="95" spans="1:59" s="1852" customFormat="1" ht="17.25" customHeight="1" x14ac:dyDescent="0.2">
      <c r="A95" s="2333"/>
      <c r="B95" s="1257" t="s">
        <v>2197</v>
      </c>
      <c r="C95" s="1290" t="s">
        <v>112</v>
      </c>
      <c r="D95" s="1290" t="s">
        <v>10</v>
      </c>
      <c r="E95" s="1295" t="s">
        <v>1784</v>
      </c>
      <c r="F95" s="1295" t="s">
        <v>1784</v>
      </c>
      <c r="G95" s="1809" t="s">
        <v>2178</v>
      </c>
      <c r="H95" s="1280" t="s">
        <v>355</v>
      </c>
      <c r="I95" s="1809"/>
      <c r="J95" s="1809"/>
      <c r="K95" s="1809"/>
      <c r="L95" s="1812"/>
      <c r="M95" s="1812"/>
      <c r="N95" s="1812"/>
      <c r="O95" s="1812"/>
      <c r="P95" s="1812"/>
      <c r="Q95" s="1812"/>
      <c r="R95" s="1812"/>
      <c r="S95" s="1812"/>
      <c r="T95" s="1812"/>
      <c r="U95" s="1812"/>
      <c r="V95" s="1812"/>
      <c r="W95" s="1812"/>
      <c r="X95" s="1812"/>
      <c r="Y95" s="1812"/>
      <c r="Z95" s="1812"/>
      <c r="AA95" s="1812"/>
      <c r="AB95" s="1812"/>
      <c r="AC95" s="1812"/>
      <c r="AD95" s="1812"/>
      <c r="AE95" s="1812"/>
      <c r="AF95" s="1812"/>
      <c r="AG95" s="1812"/>
      <c r="AH95" s="1833"/>
      <c r="AI95" s="1833"/>
      <c r="AJ95" s="1833"/>
      <c r="AK95" s="1812"/>
      <c r="AL95" s="1812"/>
      <c r="AM95" s="1812"/>
      <c r="AN95" s="1812"/>
      <c r="AO95" s="1812"/>
      <c r="AP95" s="1812"/>
      <c r="AQ95" s="1812"/>
      <c r="AR95" s="1812"/>
      <c r="AS95" s="1812"/>
      <c r="AT95" s="1812"/>
      <c r="AU95" s="1812"/>
      <c r="AV95" s="1812"/>
      <c r="AW95" s="1812"/>
      <c r="AX95" s="1812"/>
      <c r="AY95" s="1812"/>
      <c r="AZ95" s="1812"/>
      <c r="BA95" s="1812"/>
      <c r="BB95" s="1812"/>
      <c r="BC95" s="1812"/>
      <c r="BD95" s="1812"/>
      <c r="BE95" s="1276"/>
      <c r="BF95" s="1276"/>
      <c r="BG95" s="1276"/>
    </row>
    <row r="96" spans="1:59" s="1845" customFormat="1" ht="19.5" customHeight="1" x14ac:dyDescent="0.2">
      <c r="A96" s="2334"/>
      <c r="B96" s="424" t="s">
        <v>2162</v>
      </c>
      <c r="C96" s="1816"/>
      <c r="D96" s="1816" t="s">
        <v>843</v>
      </c>
      <c r="E96" s="1816">
        <f>SUM(E81:E95)</f>
        <v>960</v>
      </c>
      <c r="F96" s="1816">
        <f>SUM(F81:F95)</f>
        <v>896</v>
      </c>
      <c r="G96" s="1818"/>
      <c r="H96" s="1818"/>
      <c r="I96" s="1849"/>
      <c r="J96" s="1849">
        <f t="shared" ref="J96:AG96" si="23">SUM(J81:J95)</f>
        <v>40</v>
      </c>
      <c r="K96" s="1849">
        <f t="shared" si="23"/>
        <v>40</v>
      </c>
      <c r="L96" s="1849">
        <f t="shared" si="23"/>
        <v>12</v>
      </c>
      <c r="M96" s="1849">
        <f t="shared" si="23"/>
        <v>18</v>
      </c>
      <c r="N96" s="1849">
        <f t="shared" si="23"/>
        <v>10</v>
      </c>
      <c r="O96" s="1849">
        <f t="shared" si="23"/>
        <v>12</v>
      </c>
      <c r="P96" s="1849">
        <f t="shared" si="23"/>
        <v>16</v>
      </c>
      <c r="Q96" s="1849">
        <f t="shared" si="23"/>
        <v>16</v>
      </c>
      <c r="R96" s="1849">
        <f t="shared" si="23"/>
        <v>16</v>
      </c>
      <c r="S96" s="1849">
        <f t="shared" si="23"/>
        <v>0</v>
      </c>
      <c r="T96" s="1849">
        <f t="shared" si="23"/>
        <v>0</v>
      </c>
      <c r="U96" s="1849">
        <f t="shared" si="23"/>
        <v>0</v>
      </c>
      <c r="V96" s="1849">
        <f t="shared" si="23"/>
        <v>16</v>
      </c>
      <c r="W96" s="1849">
        <f t="shared" si="23"/>
        <v>16</v>
      </c>
      <c r="X96" s="1849">
        <f t="shared" si="23"/>
        <v>16</v>
      </c>
      <c r="Y96" s="1849">
        <f t="shared" si="23"/>
        <v>12</v>
      </c>
      <c r="Z96" s="1849">
        <f t="shared" si="23"/>
        <v>16</v>
      </c>
      <c r="AA96" s="1849">
        <f t="shared" si="23"/>
        <v>16</v>
      </c>
      <c r="AB96" s="1849">
        <f t="shared" si="23"/>
        <v>20</v>
      </c>
      <c r="AC96" s="1849">
        <f t="shared" si="23"/>
        <v>24</v>
      </c>
      <c r="AD96" s="1849">
        <f t="shared" si="23"/>
        <v>24</v>
      </c>
      <c r="AE96" s="1849">
        <f t="shared" si="23"/>
        <v>18</v>
      </c>
      <c r="AF96" s="1849">
        <f t="shared" si="23"/>
        <v>16</v>
      </c>
      <c r="AG96" s="1849">
        <f t="shared" si="23"/>
        <v>16</v>
      </c>
      <c r="AH96" s="1850"/>
      <c r="AI96" s="1850"/>
      <c r="AJ96" s="1850"/>
      <c r="AK96" s="1849">
        <f t="shared" ref="AK96:BD96" si="24">SUM(AK81:AK95)</f>
        <v>24</v>
      </c>
      <c r="AL96" s="1849">
        <f t="shared" si="24"/>
        <v>24</v>
      </c>
      <c r="AM96" s="1849">
        <f t="shared" si="24"/>
        <v>24</v>
      </c>
      <c r="AN96" s="1849">
        <f t="shared" si="24"/>
        <v>20</v>
      </c>
      <c r="AO96" s="1849">
        <f t="shared" si="24"/>
        <v>28</v>
      </c>
      <c r="AP96" s="1849">
        <f t="shared" si="24"/>
        <v>28</v>
      </c>
      <c r="AQ96" s="1849">
        <f t="shared" si="24"/>
        <v>28</v>
      </c>
      <c r="AR96" s="1849">
        <f t="shared" si="24"/>
        <v>28</v>
      </c>
      <c r="AS96" s="1849">
        <f t="shared" si="24"/>
        <v>28</v>
      </c>
      <c r="AT96" s="1849">
        <f t="shared" si="24"/>
        <v>28</v>
      </c>
      <c r="AU96" s="1849">
        <f t="shared" si="24"/>
        <v>28</v>
      </c>
      <c r="AV96" s="1849">
        <f t="shared" si="24"/>
        <v>28</v>
      </c>
      <c r="AW96" s="1849">
        <f t="shared" si="24"/>
        <v>24</v>
      </c>
      <c r="AX96" s="1849">
        <f t="shared" si="24"/>
        <v>24</v>
      </c>
      <c r="AY96" s="1849">
        <f t="shared" si="24"/>
        <v>24</v>
      </c>
      <c r="AZ96" s="1849">
        <f t="shared" si="24"/>
        <v>28</v>
      </c>
      <c r="BA96" s="1849">
        <f t="shared" si="24"/>
        <v>28</v>
      </c>
      <c r="BB96" s="1849">
        <f t="shared" si="24"/>
        <v>32</v>
      </c>
      <c r="BC96" s="1849">
        <f t="shared" si="24"/>
        <v>30</v>
      </c>
      <c r="BD96" s="1849">
        <f t="shared" si="24"/>
        <v>0</v>
      </c>
      <c r="BE96" s="1276"/>
      <c r="BF96" s="1276"/>
      <c r="BG96" s="1276"/>
    </row>
    <row r="97" spans="1:59" ht="15" x14ac:dyDescent="0.2">
      <c r="A97" s="2335">
        <v>2</v>
      </c>
      <c r="B97" s="1257" t="s">
        <v>2198</v>
      </c>
      <c r="C97" s="1296" t="s">
        <v>141</v>
      </c>
      <c r="D97" s="1297" t="s">
        <v>148</v>
      </c>
      <c r="E97" s="1298">
        <v>30</v>
      </c>
      <c r="F97" s="1298">
        <f t="shared" ref="F97:F109" si="25">SUM(I97:BD97)</f>
        <v>30</v>
      </c>
      <c r="G97" s="1809"/>
      <c r="H97" s="1283" t="s">
        <v>417</v>
      </c>
      <c r="I97" s="1809"/>
      <c r="J97" s="1299">
        <v>3</v>
      </c>
      <c r="K97" s="1299">
        <v>3</v>
      </c>
      <c r="L97" s="1299">
        <v>3</v>
      </c>
      <c r="M97" s="1299">
        <v>3</v>
      </c>
      <c r="N97" s="1299"/>
      <c r="O97" s="1299">
        <v>3</v>
      </c>
      <c r="P97" s="1299"/>
      <c r="Q97" s="1299">
        <v>3</v>
      </c>
      <c r="R97" s="1299"/>
      <c r="S97" s="1299">
        <v>3</v>
      </c>
      <c r="T97" s="1299"/>
      <c r="U97" s="1299"/>
      <c r="V97" s="1299"/>
      <c r="W97" s="1299"/>
      <c r="X97" s="1299"/>
      <c r="Y97" s="1299"/>
      <c r="Z97" s="1299"/>
      <c r="AA97" s="1299">
        <v>3</v>
      </c>
      <c r="AB97" s="1299">
        <v>3</v>
      </c>
      <c r="AC97" s="1299">
        <v>3</v>
      </c>
      <c r="AD97" s="1299"/>
      <c r="AE97" s="1299"/>
      <c r="AF97" s="1812"/>
      <c r="AG97" s="1812"/>
      <c r="AH97" s="1833"/>
      <c r="AI97" s="1833"/>
      <c r="AJ97" s="1833"/>
      <c r="AK97" s="1299"/>
      <c r="AL97" s="1299"/>
      <c r="AM97" s="1299"/>
      <c r="AN97" s="1299"/>
      <c r="AO97" s="1299"/>
      <c r="AP97" s="1299"/>
      <c r="AQ97" s="1299"/>
      <c r="AR97" s="1299"/>
      <c r="AS97" s="1299"/>
      <c r="AT97" s="1299"/>
      <c r="AU97" s="1299"/>
      <c r="AV97" s="1299"/>
      <c r="AW97" s="1299"/>
      <c r="AX97" s="1299"/>
      <c r="AY97" s="1299"/>
      <c r="AZ97" s="1299"/>
      <c r="BA97" s="1299"/>
      <c r="BB97" s="1299"/>
      <c r="BC97" s="1299"/>
      <c r="BD97" s="1299"/>
      <c r="BE97" s="1276"/>
      <c r="BF97" s="1276"/>
      <c r="BG97" s="1276"/>
    </row>
    <row r="98" spans="1:59" ht="15" x14ac:dyDescent="0.2">
      <c r="A98" s="2336"/>
      <c r="B98" s="1257" t="s">
        <v>2198</v>
      </c>
      <c r="C98" s="1296" t="s">
        <v>135</v>
      </c>
      <c r="D98" s="1297" t="s">
        <v>136</v>
      </c>
      <c r="E98" s="1298">
        <v>15</v>
      </c>
      <c r="F98" s="1298">
        <f t="shared" si="25"/>
        <v>45</v>
      </c>
      <c r="G98" s="1809"/>
      <c r="H98" s="1283" t="s">
        <v>419</v>
      </c>
      <c r="I98" s="1809"/>
      <c r="J98" s="1299"/>
      <c r="K98" s="1299"/>
      <c r="L98" s="1299"/>
      <c r="M98" s="1299"/>
      <c r="N98" s="1299"/>
      <c r="O98" s="1299"/>
      <c r="P98" s="1299"/>
      <c r="Q98" s="1299"/>
      <c r="R98" s="1299"/>
      <c r="S98" s="1299"/>
      <c r="T98" s="1299">
        <v>8</v>
      </c>
      <c r="U98" s="1299">
        <v>8</v>
      </c>
      <c r="V98" s="1299">
        <v>12</v>
      </c>
      <c r="W98" s="1299">
        <v>12</v>
      </c>
      <c r="X98" s="1299">
        <v>5</v>
      </c>
      <c r="Y98" s="1299"/>
      <c r="Z98" s="1299"/>
      <c r="AA98" s="1299"/>
      <c r="AB98" s="1299"/>
      <c r="AC98" s="1299"/>
      <c r="AD98" s="1299"/>
      <c r="AE98" s="1299"/>
      <c r="AF98" s="1812"/>
      <c r="AG98" s="1812"/>
      <c r="AH98" s="1833"/>
      <c r="AI98" s="1833"/>
      <c r="AJ98" s="1833"/>
      <c r="AK98" s="1299"/>
      <c r="AL98" s="1299"/>
      <c r="AM98" s="1299"/>
      <c r="AN98" s="1299"/>
      <c r="AO98" s="1299"/>
      <c r="AP98" s="1299"/>
      <c r="AQ98" s="1299"/>
      <c r="AR98" s="1299"/>
      <c r="AS98" s="1299"/>
      <c r="AT98" s="1299"/>
      <c r="AU98" s="1299"/>
      <c r="AV98" s="1299"/>
      <c r="AW98" s="1299"/>
      <c r="AX98" s="1299"/>
      <c r="AY98" s="1299"/>
      <c r="AZ98" s="1299"/>
      <c r="BA98" s="1299"/>
      <c r="BB98" s="1299"/>
      <c r="BC98" s="1299"/>
      <c r="BD98" s="1299"/>
      <c r="BE98" s="1276"/>
      <c r="BF98" s="1276"/>
      <c r="BG98" s="1276"/>
    </row>
    <row r="99" spans="1:59" ht="15" x14ac:dyDescent="0.2">
      <c r="A99" s="2336"/>
      <c r="B99" s="1257" t="s">
        <v>2198</v>
      </c>
      <c r="C99" s="1296" t="s">
        <v>138</v>
      </c>
      <c r="D99" s="1297" t="s">
        <v>149</v>
      </c>
      <c r="E99" s="1298">
        <v>30</v>
      </c>
      <c r="F99" s="1298">
        <f t="shared" si="25"/>
        <v>75</v>
      </c>
      <c r="G99" s="1809"/>
      <c r="H99" s="1283" t="s">
        <v>416</v>
      </c>
      <c r="I99" s="1809"/>
      <c r="J99" s="1299">
        <v>8</v>
      </c>
      <c r="K99" s="1299">
        <v>12</v>
      </c>
      <c r="L99" s="1299">
        <v>16</v>
      </c>
      <c r="M99" s="1299">
        <v>9</v>
      </c>
      <c r="N99" s="1299"/>
      <c r="O99" s="1299"/>
      <c r="P99" s="1299"/>
      <c r="Q99" s="1299"/>
      <c r="R99" s="1299"/>
      <c r="S99" s="1299"/>
      <c r="T99" s="1299"/>
      <c r="U99" s="1299"/>
      <c r="V99" s="1299"/>
      <c r="W99" s="1299"/>
      <c r="X99" s="1299"/>
      <c r="Y99" s="1299"/>
      <c r="Z99" s="1299"/>
      <c r="AA99" s="1299"/>
      <c r="AB99" s="1299"/>
      <c r="AC99" s="1299"/>
      <c r="AD99" s="1299"/>
      <c r="AE99" s="1299"/>
      <c r="AF99" s="1812"/>
      <c r="AG99" s="1812"/>
      <c r="AH99" s="1833"/>
      <c r="AI99" s="1833"/>
      <c r="AJ99" s="1833"/>
      <c r="AK99" s="1299"/>
      <c r="AL99" s="1299"/>
      <c r="AM99" s="1299"/>
      <c r="AN99" s="1299">
        <v>3</v>
      </c>
      <c r="AO99" s="1299">
        <v>3</v>
      </c>
      <c r="AP99" s="1299">
        <v>3</v>
      </c>
      <c r="AQ99" s="1299"/>
      <c r="AR99" s="1299">
        <v>3</v>
      </c>
      <c r="AS99" s="1299">
        <v>3</v>
      </c>
      <c r="AT99" s="1299">
        <v>3</v>
      </c>
      <c r="AU99" s="1299">
        <v>3</v>
      </c>
      <c r="AV99" s="1299">
        <v>3</v>
      </c>
      <c r="AW99" s="1299"/>
      <c r="AX99" s="1299"/>
      <c r="AY99" s="1299"/>
      <c r="AZ99" s="1299"/>
      <c r="BA99" s="1299"/>
      <c r="BB99" s="1299"/>
      <c r="BC99" s="1299"/>
      <c r="BD99" s="1299">
        <v>6</v>
      </c>
      <c r="BE99" s="1276"/>
      <c r="BF99" s="1276"/>
      <c r="BG99" s="1276"/>
    </row>
    <row r="100" spans="1:59" ht="15" x14ac:dyDescent="0.2">
      <c r="A100" s="2336"/>
      <c r="B100" s="1257" t="s">
        <v>2198</v>
      </c>
      <c r="C100" s="1296" t="s">
        <v>128</v>
      </c>
      <c r="D100" s="1297" t="s">
        <v>2199</v>
      </c>
      <c r="E100" s="1298">
        <v>45</v>
      </c>
      <c r="F100" s="1298">
        <f t="shared" si="25"/>
        <v>0</v>
      </c>
      <c r="G100" s="1809"/>
      <c r="H100" s="1283" t="s">
        <v>412</v>
      </c>
      <c r="I100" s="1809"/>
      <c r="J100" s="1299"/>
      <c r="K100" s="1299"/>
      <c r="L100" s="1299"/>
      <c r="M100" s="1299"/>
      <c r="N100" s="1299"/>
      <c r="O100" s="1299"/>
      <c r="P100" s="1299"/>
      <c r="Q100" s="1299"/>
      <c r="R100" s="1299"/>
      <c r="S100" s="1299"/>
      <c r="T100" s="1299"/>
      <c r="U100" s="1299"/>
      <c r="V100" s="1299"/>
      <c r="W100" s="1299"/>
      <c r="X100" s="1299"/>
      <c r="Y100" s="1299"/>
      <c r="Z100" s="1299"/>
      <c r="AA100" s="1299"/>
      <c r="AB100" s="1299"/>
      <c r="AC100" s="1299"/>
      <c r="AD100" s="1299"/>
      <c r="AE100" s="1299"/>
      <c r="AF100" s="1812"/>
      <c r="AG100" s="1812"/>
      <c r="AH100" s="1833"/>
      <c r="AI100" s="1833"/>
      <c r="AJ100" s="1833"/>
      <c r="AK100" s="1299"/>
      <c r="AL100" s="1299"/>
      <c r="AM100" s="1299"/>
      <c r="AN100" s="1299"/>
      <c r="AO100" s="1299"/>
      <c r="AP100" s="1299"/>
      <c r="AQ100" s="1299"/>
      <c r="AR100" s="1299"/>
      <c r="AS100" s="1299"/>
      <c r="AT100" s="1299"/>
      <c r="AU100" s="1299"/>
      <c r="AV100" s="1299"/>
      <c r="AW100" s="1299"/>
      <c r="AX100" s="1299"/>
      <c r="AY100" s="1299"/>
      <c r="AZ100" s="1299"/>
      <c r="BA100" s="1299"/>
      <c r="BB100" s="1299"/>
      <c r="BC100" s="1299"/>
      <c r="BD100" s="1299"/>
      <c r="BE100" s="1276"/>
      <c r="BF100" s="1276"/>
      <c r="BG100" s="1276"/>
    </row>
    <row r="101" spans="1:59" s="1313" customFormat="1" ht="15" x14ac:dyDescent="0.25">
      <c r="A101" s="2336"/>
      <c r="B101" s="1425" t="s">
        <v>2198</v>
      </c>
      <c r="C101" s="1356" t="s">
        <v>157</v>
      </c>
      <c r="D101" s="1418" t="s">
        <v>124</v>
      </c>
      <c r="E101" s="1356">
        <f t="shared" ref="E101:E102" si="26">SUM(I101:BB101)</f>
        <v>45</v>
      </c>
      <c r="G101" s="1350" t="s">
        <v>2213</v>
      </c>
      <c r="H101" s="1325" t="s">
        <v>126</v>
      </c>
      <c r="I101" s="1357"/>
      <c r="J101" s="1357"/>
      <c r="K101" s="1357"/>
      <c r="L101" s="1357"/>
      <c r="M101" s="1357"/>
      <c r="N101" s="1357"/>
      <c r="O101" s="1357">
        <v>4</v>
      </c>
      <c r="P101" s="1357">
        <v>4</v>
      </c>
      <c r="Q101" s="1357">
        <v>4</v>
      </c>
      <c r="R101" s="1357">
        <v>4</v>
      </c>
      <c r="S101" s="1357">
        <v>4</v>
      </c>
      <c r="T101" s="1357">
        <v>4</v>
      </c>
      <c r="U101" s="1357">
        <v>4</v>
      </c>
      <c r="V101" s="1357">
        <v>4</v>
      </c>
      <c r="W101" s="1357">
        <v>4</v>
      </c>
      <c r="X101" s="1357">
        <v>4</v>
      </c>
      <c r="Y101" s="1357">
        <v>5</v>
      </c>
      <c r="Z101" s="1357"/>
      <c r="AA101" s="1357"/>
      <c r="AB101" s="1357"/>
      <c r="AC101" s="1357"/>
      <c r="AD101" s="1357"/>
      <c r="AE101" s="1357"/>
      <c r="AF101" s="1357"/>
      <c r="AG101" s="1357"/>
      <c r="AH101" s="1833"/>
      <c r="AI101" s="1833"/>
      <c r="AJ101" s="1833"/>
      <c r="AK101" s="1357"/>
      <c r="AL101" s="1358"/>
      <c r="AM101" s="1358"/>
      <c r="AN101" s="1358"/>
      <c r="AO101" s="1357"/>
      <c r="AP101" s="1357"/>
      <c r="AQ101" s="1357"/>
      <c r="AR101" s="1357"/>
      <c r="AS101" s="1357"/>
      <c r="AT101" s="1357"/>
      <c r="AU101" s="1357"/>
      <c r="AV101" s="1357"/>
      <c r="AW101" s="1357"/>
      <c r="AX101" s="1357"/>
      <c r="AY101" s="1357"/>
      <c r="AZ101" s="1357"/>
      <c r="BA101" s="1357"/>
      <c r="BB101" s="1357"/>
      <c r="BC101" s="1357"/>
      <c r="BD101" s="1357"/>
      <c r="BE101" s="1276"/>
      <c r="BF101" s="1276"/>
      <c r="BG101" s="1276"/>
    </row>
    <row r="102" spans="1:59" s="1313" customFormat="1" ht="15" x14ac:dyDescent="0.25">
      <c r="A102" s="2336"/>
      <c r="B102" s="1425" t="s">
        <v>2198</v>
      </c>
      <c r="C102" s="1356" t="s">
        <v>158</v>
      </c>
      <c r="D102" s="1418" t="s">
        <v>2431</v>
      </c>
      <c r="E102" s="1356">
        <f t="shared" si="26"/>
        <v>90</v>
      </c>
      <c r="G102" s="1350" t="s">
        <v>2434</v>
      </c>
      <c r="H102" s="1325"/>
      <c r="I102" s="1357"/>
      <c r="J102" s="1357"/>
      <c r="K102" s="1357"/>
      <c r="L102" s="1357"/>
      <c r="M102" s="1357"/>
      <c r="N102" s="1357"/>
      <c r="O102" s="1357">
        <v>8</v>
      </c>
      <c r="P102" s="1357">
        <v>8</v>
      </c>
      <c r="Q102" s="1357">
        <v>8</v>
      </c>
      <c r="R102" s="1357">
        <v>8</v>
      </c>
      <c r="S102" s="1357">
        <v>8</v>
      </c>
      <c r="T102" s="1357">
        <v>8</v>
      </c>
      <c r="U102" s="1357">
        <v>8</v>
      </c>
      <c r="V102" s="1357">
        <v>8</v>
      </c>
      <c r="W102" s="1357">
        <v>8</v>
      </c>
      <c r="X102" s="1357">
        <v>8</v>
      </c>
      <c r="Y102" s="1357">
        <v>8</v>
      </c>
      <c r="Z102" s="1358">
        <v>2</v>
      </c>
      <c r="AA102" s="1357"/>
      <c r="AB102" s="1357"/>
      <c r="AC102" s="1357"/>
      <c r="AD102" s="1357"/>
      <c r="AE102" s="1357"/>
      <c r="AF102" s="1357"/>
      <c r="AG102" s="1357"/>
      <c r="AH102" s="1833"/>
      <c r="AI102" s="1833"/>
      <c r="AJ102" s="1833"/>
      <c r="AK102" s="1357"/>
      <c r="AL102" s="1358"/>
      <c r="AM102" s="1358"/>
      <c r="AN102" s="1358"/>
      <c r="AO102" s="1357"/>
      <c r="AP102" s="1357"/>
      <c r="AQ102" s="1357"/>
      <c r="AR102" s="1357"/>
      <c r="AS102" s="1357"/>
      <c r="AT102" s="1357"/>
      <c r="AU102" s="1357"/>
      <c r="AV102" s="1357"/>
      <c r="AW102" s="1357"/>
      <c r="AX102" s="1357"/>
      <c r="AY102" s="1357"/>
      <c r="AZ102" s="1357"/>
      <c r="BA102" s="1357"/>
      <c r="BB102" s="1357"/>
      <c r="BC102" s="1357"/>
      <c r="BD102" s="1357"/>
      <c r="BE102" s="1276"/>
      <c r="BF102" s="1276"/>
      <c r="BG102" s="1276"/>
    </row>
    <row r="103" spans="1:59" ht="15" x14ac:dyDescent="0.2">
      <c r="A103" s="2336"/>
      <c r="B103" s="1257" t="s">
        <v>2198</v>
      </c>
      <c r="C103" s="1277" t="s">
        <v>92</v>
      </c>
      <c r="D103" s="1300" t="s">
        <v>955</v>
      </c>
      <c r="E103" s="1277">
        <v>45</v>
      </c>
      <c r="F103" s="1298">
        <f t="shared" si="25"/>
        <v>30</v>
      </c>
      <c r="G103" s="1809"/>
      <c r="H103" s="1283" t="s">
        <v>355</v>
      </c>
      <c r="I103" s="1809"/>
      <c r="J103" s="1299"/>
      <c r="K103" s="1299"/>
      <c r="L103" s="1299"/>
      <c r="M103" s="1299"/>
      <c r="N103" s="1299">
        <v>8</v>
      </c>
      <c r="O103" s="1299">
        <v>8</v>
      </c>
      <c r="P103" s="1299">
        <v>8</v>
      </c>
      <c r="Q103" s="1299">
        <v>6</v>
      </c>
      <c r="R103" s="1299"/>
      <c r="S103" s="1299"/>
      <c r="T103" s="1299"/>
      <c r="U103" s="1299"/>
      <c r="V103" s="1299"/>
      <c r="W103" s="1299"/>
      <c r="X103" s="1299"/>
      <c r="Y103" s="1299"/>
      <c r="Z103" s="1299"/>
      <c r="AA103" s="1299"/>
      <c r="AB103" s="1299"/>
      <c r="AC103" s="1299"/>
      <c r="AD103" s="1299"/>
      <c r="AE103" s="1299"/>
      <c r="AF103" s="1812"/>
      <c r="AG103" s="1812"/>
      <c r="AH103" s="1833"/>
      <c r="AI103" s="1833"/>
      <c r="AJ103" s="1833"/>
      <c r="AK103" s="1299"/>
      <c r="AL103" s="1299"/>
      <c r="AM103" s="1299"/>
      <c r="AN103" s="1299"/>
      <c r="AO103" s="1299"/>
      <c r="AP103" s="1299"/>
      <c r="AQ103" s="1299"/>
      <c r="AR103" s="1299"/>
      <c r="AS103" s="1299"/>
      <c r="AT103" s="1299"/>
      <c r="AU103" s="1299"/>
      <c r="AV103" s="1299"/>
      <c r="AW103" s="1299"/>
      <c r="AX103" s="1299"/>
      <c r="AY103" s="1299"/>
      <c r="AZ103" s="1299"/>
      <c r="BA103" s="1299"/>
      <c r="BB103" s="1299"/>
      <c r="BC103" s="1299"/>
      <c r="BD103" s="1299"/>
      <c r="BE103" s="1276"/>
      <c r="BF103" s="1276"/>
      <c r="BG103" s="1276"/>
    </row>
    <row r="104" spans="1:59" ht="15" x14ac:dyDescent="0.2">
      <c r="A104" s="2336"/>
      <c r="B104" s="1257" t="s">
        <v>2198</v>
      </c>
      <c r="C104" s="1277" t="s">
        <v>94</v>
      </c>
      <c r="D104" s="1300" t="s">
        <v>991</v>
      </c>
      <c r="E104" s="1277">
        <v>45</v>
      </c>
      <c r="F104" s="1298">
        <f t="shared" si="25"/>
        <v>30</v>
      </c>
      <c r="G104" s="1809"/>
      <c r="H104" s="1283" t="s">
        <v>346</v>
      </c>
      <c r="I104" s="1809"/>
      <c r="J104" s="1299"/>
      <c r="K104" s="1299"/>
      <c r="L104" s="1299"/>
      <c r="M104" s="1299"/>
      <c r="N104" s="1299"/>
      <c r="O104" s="1299"/>
      <c r="P104" s="1299"/>
      <c r="Q104" s="1299"/>
      <c r="R104" s="1299">
        <v>3</v>
      </c>
      <c r="S104" s="1299">
        <v>3</v>
      </c>
      <c r="T104" s="1299">
        <v>3</v>
      </c>
      <c r="U104" s="1299">
        <v>3</v>
      </c>
      <c r="V104" s="1299"/>
      <c r="W104" s="1299">
        <v>3</v>
      </c>
      <c r="X104" s="1299">
        <v>3</v>
      </c>
      <c r="Y104" s="1299">
        <v>3</v>
      </c>
      <c r="Z104" s="1299">
        <v>3</v>
      </c>
      <c r="AA104" s="1299"/>
      <c r="AB104" s="1299">
        <v>3</v>
      </c>
      <c r="AC104" s="1299">
        <v>3</v>
      </c>
      <c r="AD104" s="1299"/>
      <c r="AE104" s="1299"/>
      <c r="AF104" s="1812"/>
      <c r="AG104" s="1812"/>
      <c r="AH104" s="1833"/>
      <c r="AI104" s="1833"/>
      <c r="AJ104" s="1833"/>
      <c r="AK104" s="1299"/>
      <c r="AL104" s="1299"/>
      <c r="AM104" s="1299"/>
      <c r="AN104" s="1299"/>
      <c r="AO104" s="1299"/>
      <c r="AP104" s="1299"/>
      <c r="AQ104" s="1299"/>
      <c r="AR104" s="1299"/>
      <c r="AS104" s="1299"/>
      <c r="AT104" s="1299"/>
      <c r="AU104" s="1299"/>
      <c r="AV104" s="1299"/>
      <c r="AW104" s="1299"/>
      <c r="AX104" s="1299"/>
      <c r="AY104" s="1299"/>
      <c r="AZ104" s="1299"/>
      <c r="BA104" s="1299"/>
      <c r="BB104" s="1299"/>
      <c r="BC104" s="1299"/>
      <c r="BD104" s="1299"/>
      <c r="BE104" s="1276"/>
      <c r="BF104" s="1276"/>
      <c r="BG104" s="1276"/>
    </row>
    <row r="105" spans="1:59" ht="15" x14ac:dyDescent="0.2">
      <c r="A105" s="2336"/>
      <c r="B105" s="1257" t="s">
        <v>2198</v>
      </c>
      <c r="C105" s="1277" t="s">
        <v>95</v>
      </c>
      <c r="D105" s="1300" t="s">
        <v>1272</v>
      </c>
      <c r="E105" s="1277">
        <v>30</v>
      </c>
      <c r="F105" s="1298">
        <f t="shared" si="25"/>
        <v>52</v>
      </c>
      <c r="G105" s="1809"/>
      <c r="H105" s="1283"/>
      <c r="I105" s="1809"/>
      <c r="J105" s="1299"/>
      <c r="K105" s="1299"/>
      <c r="L105" s="1299"/>
      <c r="M105" s="1299"/>
      <c r="N105" s="1299"/>
      <c r="O105" s="1299"/>
      <c r="P105" s="1299"/>
      <c r="Q105" s="1299"/>
      <c r="R105" s="1299"/>
      <c r="S105" s="1299"/>
      <c r="T105" s="1299"/>
      <c r="U105" s="1299"/>
      <c r="V105" s="1299"/>
      <c r="W105" s="1299"/>
      <c r="X105" s="1299"/>
      <c r="Y105" s="1299"/>
      <c r="Z105" s="1299"/>
      <c r="AA105" s="1299">
        <v>4</v>
      </c>
      <c r="AB105" s="1299">
        <v>16</v>
      </c>
      <c r="AC105" s="1299">
        <v>16</v>
      </c>
      <c r="AD105" s="1299">
        <v>12</v>
      </c>
      <c r="AE105" s="1299">
        <v>4</v>
      </c>
      <c r="AF105" s="1812"/>
      <c r="AG105" s="1812"/>
      <c r="AH105" s="1833"/>
      <c r="AI105" s="1833"/>
      <c r="AJ105" s="1833"/>
      <c r="AK105" s="1299"/>
      <c r="AL105" s="1299"/>
      <c r="AM105" s="1299"/>
      <c r="AN105" s="1299"/>
      <c r="AO105" s="1299"/>
      <c r="AP105" s="1299"/>
      <c r="AQ105" s="1299"/>
      <c r="AR105" s="1299"/>
      <c r="AS105" s="1299"/>
      <c r="AT105" s="1299"/>
      <c r="AU105" s="1299"/>
      <c r="AV105" s="1299"/>
      <c r="AW105" s="1299"/>
      <c r="AX105" s="1299"/>
      <c r="AY105" s="1299"/>
      <c r="AZ105" s="1299"/>
      <c r="BA105" s="1299"/>
      <c r="BB105" s="1299"/>
      <c r="BC105" s="1299"/>
      <c r="BD105" s="1299"/>
      <c r="BE105" s="1276"/>
      <c r="BF105" s="1276"/>
      <c r="BG105" s="1276"/>
    </row>
    <row r="106" spans="1:59" ht="15" x14ac:dyDescent="0.2">
      <c r="A106" s="2336"/>
      <c r="B106" s="1257" t="s">
        <v>2198</v>
      </c>
      <c r="C106" s="1277" t="s">
        <v>97</v>
      </c>
      <c r="D106" s="1300" t="s">
        <v>1274</v>
      </c>
      <c r="E106" s="1277">
        <v>30</v>
      </c>
      <c r="F106" s="1298">
        <f t="shared" si="25"/>
        <v>30</v>
      </c>
      <c r="G106" s="1809"/>
      <c r="H106" s="1283" t="s">
        <v>362</v>
      </c>
      <c r="I106" s="1809"/>
      <c r="J106" s="1299"/>
      <c r="K106" s="1299">
        <v>12</v>
      </c>
      <c r="L106" s="1299">
        <v>12</v>
      </c>
      <c r="M106" s="1299">
        <v>6</v>
      </c>
      <c r="N106" s="1299"/>
      <c r="O106" s="1299"/>
      <c r="P106" s="1299"/>
      <c r="Q106" s="1299"/>
      <c r="R106" s="1299"/>
      <c r="S106" s="1299"/>
      <c r="T106" s="1299"/>
      <c r="U106" s="1299"/>
      <c r="V106" s="1299"/>
      <c r="W106" s="1299"/>
      <c r="X106" s="1299"/>
      <c r="Y106" s="1299"/>
      <c r="Z106" s="1299"/>
      <c r="AA106" s="1299"/>
      <c r="AB106" s="1299"/>
      <c r="AC106" s="1299"/>
      <c r="AD106" s="1299"/>
      <c r="AE106" s="1299"/>
      <c r="AF106" s="1812"/>
      <c r="AG106" s="1812"/>
      <c r="AH106" s="1833"/>
      <c r="AI106" s="1833"/>
      <c r="AJ106" s="1833"/>
      <c r="AK106" s="1299"/>
      <c r="AL106" s="1299"/>
      <c r="AM106" s="1299"/>
      <c r="AN106" s="1299"/>
      <c r="AO106" s="1299"/>
      <c r="AP106" s="1299"/>
      <c r="AQ106" s="1299"/>
      <c r="AR106" s="1299"/>
      <c r="AS106" s="1299"/>
      <c r="AT106" s="1299"/>
      <c r="AU106" s="1299"/>
      <c r="AV106" s="1299"/>
      <c r="AW106" s="1299"/>
      <c r="AX106" s="1299"/>
      <c r="AY106" s="1299"/>
      <c r="AZ106" s="1299"/>
      <c r="BA106" s="1299"/>
      <c r="BB106" s="1299"/>
      <c r="BC106" s="1299"/>
      <c r="BD106" s="1299"/>
      <c r="BE106" s="1276"/>
      <c r="BF106" s="1276"/>
      <c r="BG106" s="1276"/>
    </row>
    <row r="107" spans="1:59" ht="15" x14ac:dyDescent="0.2">
      <c r="A107" s="2336"/>
      <c r="B107" s="1257" t="s">
        <v>2198</v>
      </c>
      <c r="C107" s="1301" t="s">
        <v>60</v>
      </c>
      <c r="D107" s="1302" t="s">
        <v>1275</v>
      </c>
      <c r="E107" s="1301">
        <v>60</v>
      </c>
      <c r="F107" s="1298">
        <f t="shared" si="25"/>
        <v>60</v>
      </c>
      <c r="G107" s="1809"/>
      <c r="H107" s="1283" t="s">
        <v>354</v>
      </c>
      <c r="I107" s="1809"/>
      <c r="J107" s="1809"/>
      <c r="K107" s="1809"/>
      <c r="L107" s="1812"/>
      <c r="M107" s="1812"/>
      <c r="N107" s="1812"/>
      <c r="O107" s="1812"/>
      <c r="P107" s="1812"/>
      <c r="Q107" s="1812"/>
      <c r="R107" s="1812"/>
      <c r="S107" s="1812"/>
      <c r="T107" s="1812"/>
      <c r="U107" s="1812"/>
      <c r="V107" s="1812"/>
      <c r="W107" s="1812"/>
      <c r="X107" s="1812"/>
      <c r="Y107" s="1812"/>
      <c r="Z107" s="1812"/>
      <c r="AA107" s="1812"/>
      <c r="AB107" s="1812"/>
      <c r="AC107" s="1812"/>
      <c r="AD107" s="1812"/>
      <c r="AE107" s="1812"/>
      <c r="AF107" s="1812"/>
      <c r="AG107" s="1812"/>
      <c r="AH107" s="1833"/>
      <c r="AI107" s="1833"/>
      <c r="AJ107" s="1833"/>
      <c r="AK107" s="1299">
        <v>16</v>
      </c>
      <c r="AL107" s="1299">
        <v>8</v>
      </c>
      <c r="AM107" s="1299">
        <v>8</v>
      </c>
      <c r="AN107" s="1299"/>
      <c r="AO107" s="1299"/>
      <c r="AP107" s="1299">
        <v>8</v>
      </c>
      <c r="AQ107" s="1299">
        <v>8</v>
      </c>
      <c r="AR107" s="1299">
        <v>12</v>
      </c>
      <c r="AS107" s="1299"/>
      <c r="AT107" s="1299"/>
      <c r="AU107" s="1299"/>
      <c r="AV107" s="1299"/>
      <c r="AW107" s="1299"/>
      <c r="AX107" s="1299"/>
      <c r="AY107" s="1299"/>
      <c r="AZ107" s="1299"/>
      <c r="BA107" s="1299"/>
      <c r="BB107" s="1299"/>
      <c r="BC107" s="1299"/>
      <c r="BD107" s="1299"/>
      <c r="BE107" s="1276"/>
      <c r="BF107" s="1276"/>
      <c r="BG107" s="1276"/>
    </row>
    <row r="108" spans="1:59" ht="15" x14ac:dyDescent="0.2">
      <c r="A108" s="2336"/>
      <c r="B108" s="1257" t="s">
        <v>2198</v>
      </c>
      <c r="C108" s="1303" t="s">
        <v>98</v>
      </c>
      <c r="D108" s="1302" t="s">
        <v>1276</v>
      </c>
      <c r="E108" s="1304">
        <v>120</v>
      </c>
      <c r="F108" s="1298">
        <f t="shared" si="25"/>
        <v>120</v>
      </c>
      <c r="G108" s="1809"/>
      <c r="H108" s="1283" t="s">
        <v>355</v>
      </c>
      <c r="I108" s="1809"/>
      <c r="J108" s="1809"/>
      <c r="K108" s="1809"/>
      <c r="L108" s="1812"/>
      <c r="M108" s="1812"/>
      <c r="N108" s="1812"/>
      <c r="O108" s="1812"/>
      <c r="P108" s="1812"/>
      <c r="Q108" s="1812"/>
      <c r="R108" s="1812"/>
      <c r="S108" s="1812"/>
      <c r="T108" s="1812"/>
      <c r="U108" s="1812"/>
      <c r="V108" s="1812"/>
      <c r="W108" s="1812"/>
      <c r="X108" s="1812"/>
      <c r="Y108" s="1812"/>
      <c r="Z108" s="1812"/>
      <c r="AA108" s="1812"/>
      <c r="AB108" s="1812"/>
      <c r="AC108" s="1812"/>
      <c r="AD108" s="1812"/>
      <c r="AE108" s="1812"/>
      <c r="AF108" s="1812"/>
      <c r="AG108" s="1812"/>
      <c r="AH108" s="1833"/>
      <c r="AI108" s="1833"/>
      <c r="AJ108" s="1833"/>
      <c r="AK108" s="1299">
        <v>4</v>
      </c>
      <c r="AL108" s="1299">
        <v>12</v>
      </c>
      <c r="AM108" s="1299">
        <v>16</v>
      </c>
      <c r="AN108" s="1299">
        <v>12</v>
      </c>
      <c r="AO108" s="1299">
        <v>12</v>
      </c>
      <c r="AP108" s="1299">
        <v>8</v>
      </c>
      <c r="AQ108" s="1299">
        <v>8</v>
      </c>
      <c r="AR108" s="1299"/>
      <c r="AS108" s="1299">
        <v>8</v>
      </c>
      <c r="AT108" s="1299">
        <v>12</v>
      </c>
      <c r="AU108" s="1299">
        <v>12</v>
      </c>
      <c r="AV108" s="1299">
        <v>8</v>
      </c>
      <c r="AW108" s="1299"/>
      <c r="AX108" s="1299"/>
      <c r="AY108" s="1299">
        <v>4</v>
      </c>
      <c r="AZ108" s="1299">
        <v>4</v>
      </c>
      <c r="BA108" s="1299"/>
      <c r="BB108" s="1299"/>
      <c r="BC108" s="1299"/>
      <c r="BD108" s="1299"/>
      <c r="BE108" s="1276"/>
      <c r="BF108" s="1276"/>
      <c r="BG108" s="1276"/>
    </row>
    <row r="109" spans="1:59" ht="15" x14ac:dyDescent="0.2">
      <c r="A109" s="2336"/>
      <c r="B109" s="1257" t="s">
        <v>2198</v>
      </c>
      <c r="C109" s="1303" t="s">
        <v>47</v>
      </c>
      <c r="D109" s="1302" t="s">
        <v>1277</v>
      </c>
      <c r="E109" s="1304">
        <v>90</v>
      </c>
      <c r="F109" s="1298">
        <f t="shared" si="25"/>
        <v>90</v>
      </c>
      <c r="G109" s="1809"/>
      <c r="H109" s="1283" t="s">
        <v>355</v>
      </c>
      <c r="I109" s="1809"/>
      <c r="J109" s="1809"/>
      <c r="K109" s="1809"/>
      <c r="L109" s="1812"/>
      <c r="M109" s="1812"/>
      <c r="N109" s="1812"/>
      <c r="O109" s="1812"/>
      <c r="P109" s="1812"/>
      <c r="Q109" s="1812"/>
      <c r="R109" s="1812"/>
      <c r="S109" s="1812"/>
      <c r="T109" s="1812"/>
      <c r="U109" s="1812"/>
      <c r="V109" s="1812"/>
      <c r="W109" s="1812"/>
      <c r="X109" s="1812"/>
      <c r="Y109" s="1812"/>
      <c r="Z109" s="1812"/>
      <c r="AA109" s="1812"/>
      <c r="AB109" s="1812"/>
      <c r="AC109" s="1812"/>
      <c r="AD109" s="1812"/>
      <c r="AE109" s="1812"/>
      <c r="AF109" s="1812"/>
      <c r="AG109" s="1812"/>
      <c r="AH109" s="1833"/>
      <c r="AI109" s="1833"/>
      <c r="AJ109" s="1833"/>
      <c r="AK109" s="1299"/>
      <c r="AL109" s="1299"/>
      <c r="AM109" s="1299"/>
      <c r="AN109" s="1299"/>
      <c r="AO109" s="1299"/>
      <c r="AP109" s="1299"/>
      <c r="AQ109" s="1299"/>
      <c r="AR109" s="1299"/>
      <c r="AS109" s="1299"/>
      <c r="AT109" s="1299"/>
      <c r="AU109" s="1299"/>
      <c r="AV109" s="1299"/>
      <c r="AW109" s="1299"/>
      <c r="AX109" s="1299"/>
      <c r="AY109" s="1299"/>
      <c r="AZ109" s="1299"/>
      <c r="BA109" s="1299">
        <v>20</v>
      </c>
      <c r="BB109" s="1299">
        <v>28</v>
      </c>
      <c r="BC109" s="1299">
        <v>24</v>
      </c>
      <c r="BD109" s="1299">
        <v>18</v>
      </c>
      <c r="BE109" s="1276"/>
      <c r="BF109" s="1276"/>
      <c r="BG109" s="1276"/>
    </row>
    <row r="110" spans="1:59" ht="12.75" x14ac:dyDescent="0.2">
      <c r="A110" s="1305"/>
      <c r="B110" s="1306" t="s">
        <v>2200</v>
      </c>
      <c r="C110" s="1830"/>
      <c r="D110" s="1830" t="s">
        <v>843</v>
      </c>
      <c r="E110" s="1830">
        <f>SUM(E97:E109)</f>
        <v>675</v>
      </c>
      <c r="F110" s="1830">
        <f>SUM(F97:F109)</f>
        <v>562</v>
      </c>
      <c r="G110" s="1832"/>
      <c r="H110" s="1832"/>
      <c r="I110" s="1831"/>
      <c r="J110" s="1831">
        <f t="shared" ref="J110:AG110" si="27">SUM(J97:J109)</f>
        <v>11</v>
      </c>
      <c r="K110" s="1831">
        <f t="shared" si="27"/>
        <v>27</v>
      </c>
      <c r="L110" s="1831">
        <f t="shared" si="27"/>
        <v>31</v>
      </c>
      <c r="M110" s="1831">
        <f t="shared" si="27"/>
        <v>18</v>
      </c>
      <c r="N110" s="1831">
        <f t="shared" si="27"/>
        <v>8</v>
      </c>
      <c r="O110" s="1831">
        <f t="shared" si="27"/>
        <v>23</v>
      </c>
      <c r="P110" s="1831">
        <f t="shared" si="27"/>
        <v>20</v>
      </c>
      <c r="Q110" s="1831">
        <f t="shared" si="27"/>
        <v>21</v>
      </c>
      <c r="R110" s="1831">
        <f t="shared" si="27"/>
        <v>15</v>
      </c>
      <c r="S110" s="1831">
        <f t="shared" si="27"/>
        <v>18</v>
      </c>
      <c r="T110" s="1831">
        <f t="shared" si="27"/>
        <v>23</v>
      </c>
      <c r="U110" s="1831">
        <f t="shared" si="27"/>
        <v>23</v>
      </c>
      <c r="V110" s="1831">
        <f t="shared" si="27"/>
        <v>24</v>
      </c>
      <c r="W110" s="1831">
        <f t="shared" si="27"/>
        <v>27</v>
      </c>
      <c r="X110" s="1831">
        <f t="shared" si="27"/>
        <v>20</v>
      </c>
      <c r="Y110" s="1831">
        <f t="shared" si="27"/>
        <v>16</v>
      </c>
      <c r="Z110" s="1831">
        <f t="shared" si="27"/>
        <v>5</v>
      </c>
      <c r="AA110" s="1831">
        <f t="shared" si="27"/>
        <v>7</v>
      </c>
      <c r="AB110" s="1831">
        <f t="shared" si="27"/>
        <v>22</v>
      </c>
      <c r="AC110" s="1831">
        <f t="shared" si="27"/>
        <v>22</v>
      </c>
      <c r="AD110" s="1831">
        <f t="shared" si="27"/>
        <v>12</v>
      </c>
      <c r="AE110" s="1831">
        <f t="shared" si="27"/>
        <v>4</v>
      </c>
      <c r="AF110" s="1831">
        <f t="shared" si="27"/>
        <v>0</v>
      </c>
      <c r="AG110" s="1831">
        <f t="shared" si="27"/>
        <v>0</v>
      </c>
      <c r="AH110" s="1833"/>
      <c r="AI110" s="1833"/>
      <c r="AJ110" s="1833"/>
      <c r="AK110" s="1834">
        <f t="shared" ref="AK110:BD110" si="28">SUM(AK97:AK109)</f>
        <v>20</v>
      </c>
      <c r="AL110" s="1831">
        <f t="shared" si="28"/>
        <v>20</v>
      </c>
      <c r="AM110" s="1831">
        <f t="shared" si="28"/>
        <v>24</v>
      </c>
      <c r="AN110" s="1831">
        <f t="shared" si="28"/>
        <v>15</v>
      </c>
      <c r="AO110" s="1831">
        <f t="shared" si="28"/>
        <v>15</v>
      </c>
      <c r="AP110" s="1831">
        <f t="shared" si="28"/>
        <v>19</v>
      </c>
      <c r="AQ110" s="1831">
        <f t="shared" si="28"/>
        <v>16</v>
      </c>
      <c r="AR110" s="1831">
        <f t="shared" si="28"/>
        <v>15</v>
      </c>
      <c r="AS110" s="1831">
        <f t="shared" si="28"/>
        <v>11</v>
      </c>
      <c r="AT110" s="1831">
        <f t="shared" si="28"/>
        <v>15</v>
      </c>
      <c r="AU110" s="1831">
        <f t="shared" si="28"/>
        <v>15</v>
      </c>
      <c r="AV110" s="1831">
        <f t="shared" si="28"/>
        <v>11</v>
      </c>
      <c r="AW110" s="1831">
        <f t="shared" si="28"/>
        <v>0</v>
      </c>
      <c r="AX110" s="1831">
        <f t="shared" si="28"/>
        <v>0</v>
      </c>
      <c r="AY110" s="1831">
        <f t="shared" si="28"/>
        <v>4</v>
      </c>
      <c r="AZ110" s="1831">
        <f t="shared" si="28"/>
        <v>4</v>
      </c>
      <c r="BA110" s="1831">
        <f t="shared" si="28"/>
        <v>20</v>
      </c>
      <c r="BB110" s="1831">
        <f t="shared" si="28"/>
        <v>28</v>
      </c>
      <c r="BC110" s="1831">
        <f t="shared" si="28"/>
        <v>24</v>
      </c>
      <c r="BD110" s="1834">
        <f t="shared" si="28"/>
        <v>24</v>
      </c>
      <c r="BE110" s="1276"/>
      <c r="BF110" s="1276"/>
      <c r="BG110" s="1276"/>
    </row>
    <row r="111" spans="1:59" ht="15" x14ac:dyDescent="0.2">
      <c r="A111" s="2337"/>
      <c r="B111" s="1257" t="s">
        <v>2201</v>
      </c>
      <c r="C111" s="1307" t="s">
        <v>141</v>
      </c>
      <c r="D111" s="1297" t="s">
        <v>148</v>
      </c>
      <c r="E111" s="1307">
        <v>75</v>
      </c>
      <c r="F111" s="1307">
        <v>75</v>
      </c>
      <c r="G111" s="1810"/>
      <c r="H111" s="1810"/>
      <c r="I111" s="1810"/>
      <c r="J111" s="1810"/>
      <c r="K111" s="1810"/>
      <c r="L111" s="1810"/>
      <c r="M111" s="1810"/>
      <c r="N111" s="1810"/>
      <c r="O111" s="1810"/>
      <c r="P111" s="1810"/>
      <c r="Q111" s="1810"/>
      <c r="R111" s="1810"/>
      <c r="S111" s="1810"/>
      <c r="T111" s="1810"/>
      <c r="U111" s="1810"/>
      <c r="V111" s="1810"/>
      <c r="W111" s="1810"/>
      <c r="X111" s="1810"/>
      <c r="Y111" s="1810"/>
      <c r="Z111" s="1810"/>
      <c r="AA111" s="1810"/>
      <c r="AB111" s="1810"/>
      <c r="AC111" s="1810"/>
      <c r="AD111" s="1810"/>
      <c r="AE111" s="1810"/>
      <c r="AF111" s="1810"/>
      <c r="AG111" s="1810"/>
      <c r="AH111" s="1833"/>
      <c r="AI111" s="1833"/>
      <c r="AJ111" s="1833"/>
      <c r="AK111" s="1810"/>
      <c r="AL111" s="1810"/>
      <c r="AM111" s="1810"/>
      <c r="AN111" s="1810"/>
      <c r="AO111" s="1810"/>
      <c r="AP111" s="1810"/>
      <c r="AQ111" s="1810"/>
      <c r="AR111" s="1810"/>
      <c r="AS111" s="1810"/>
      <c r="AT111" s="1810"/>
      <c r="AU111" s="1810"/>
      <c r="AV111" s="1810"/>
      <c r="AW111" s="1810"/>
      <c r="AX111" s="1810"/>
      <c r="AY111" s="1810"/>
      <c r="AZ111" s="1810"/>
      <c r="BA111" s="1810"/>
      <c r="BB111" s="1810"/>
      <c r="BC111" s="1810"/>
      <c r="BD111" s="1810"/>
      <c r="BE111" s="1276"/>
      <c r="BF111" s="1276"/>
      <c r="BG111" s="1276"/>
    </row>
    <row r="112" spans="1:59" ht="15" x14ac:dyDescent="0.2">
      <c r="A112" s="2338"/>
      <c r="B112" s="1257" t="s">
        <v>2201</v>
      </c>
      <c r="C112" s="1307" t="s">
        <v>135</v>
      </c>
      <c r="D112" s="1297" t="s">
        <v>136</v>
      </c>
      <c r="E112" s="1307">
        <v>30</v>
      </c>
      <c r="F112" s="1307">
        <v>30</v>
      </c>
      <c r="G112" s="1810"/>
      <c r="H112" s="1810"/>
      <c r="I112" s="1810"/>
      <c r="J112" s="1810"/>
      <c r="K112" s="1810"/>
      <c r="L112" s="1810"/>
      <c r="M112" s="1810"/>
      <c r="N112" s="1810"/>
      <c r="O112" s="1810"/>
      <c r="P112" s="1810"/>
      <c r="Q112" s="1810"/>
      <c r="R112" s="1810"/>
      <c r="S112" s="1810"/>
      <c r="T112" s="1810"/>
      <c r="U112" s="1810"/>
      <c r="V112" s="1810"/>
      <c r="W112" s="1810"/>
      <c r="X112" s="1810"/>
      <c r="Y112" s="1810"/>
      <c r="Z112" s="1810"/>
      <c r="AA112" s="1810"/>
      <c r="AB112" s="1810"/>
      <c r="AC112" s="1810"/>
      <c r="AD112" s="1810"/>
      <c r="AE112" s="1810"/>
      <c r="AF112" s="1810"/>
      <c r="AG112" s="1810"/>
      <c r="AH112" s="1833"/>
      <c r="AI112" s="1833"/>
      <c r="AJ112" s="1833"/>
      <c r="AK112" s="1810"/>
      <c r="AL112" s="1810"/>
      <c r="AM112" s="1810"/>
      <c r="AN112" s="1810"/>
      <c r="AO112" s="1810"/>
      <c r="AP112" s="1810"/>
      <c r="AQ112" s="1810"/>
      <c r="AR112" s="1810"/>
      <c r="AS112" s="1810"/>
      <c r="AT112" s="1810"/>
      <c r="AU112" s="1810"/>
      <c r="AV112" s="1810"/>
      <c r="AW112" s="1810"/>
      <c r="AX112" s="1810"/>
      <c r="AY112" s="1810"/>
      <c r="AZ112" s="1810"/>
      <c r="BA112" s="1810"/>
      <c r="BB112" s="1810"/>
      <c r="BC112" s="1810"/>
      <c r="BD112" s="1810"/>
      <c r="BE112" s="1276"/>
      <c r="BF112" s="1276"/>
      <c r="BG112" s="1276"/>
    </row>
    <row r="113" spans="1:59" ht="15" x14ac:dyDescent="0.2">
      <c r="A113" s="2338"/>
      <c r="B113" s="1257" t="s">
        <v>2201</v>
      </c>
      <c r="C113" s="1307" t="s">
        <v>138</v>
      </c>
      <c r="D113" s="1297" t="s">
        <v>149</v>
      </c>
      <c r="E113" s="1307">
        <v>60</v>
      </c>
      <c r="F113" s="1307">
        <v>60</v>
      </c>
      <c r="G113" s="1810"/>
      <c r="H113" s="1810"/>
      <c r="I113" s="1810"/>
      <c r="J113" s="1810"/>
      <c r="K113" s="1810"/>
      <c r="L113" s="1810"/>
      <c r="M113" s="1810"/>
      <c r="N113" s="1810"/>
      <c r="O113" s="1810"/>
      <c r="P113" s="1810"/>
      <c r="Q113" s="1810"/>
      <c r="R113" s="1810"/>
      <c r="S113" s="1810"/>
      <c r="T113" s="1810"/>
      <c r="U113" s="1810"/>
      <c r="V113" s="1810"/>
      <c r="W113" s="1810"/>
      <c r="X113" s="1810"/>
      <c r="Y113" s="1810"/>
      <c r="Z113" s="1810"/>
      <c r="AA113" s="1810"/>
      <c r="AB113" s="1810"/>
      <c r="AC113" s="1810"/>
      <c r="AD113" s="1810"/>
      <c r="AE113" s="1810"/>
      <c r="AF113" s="1810"/>
      <c r="AG113" s="1810"/>
      <c r="AH113" s="1833"/>
      <c r="AI113" s="1833"/>
      <c r="AJ113" s="1833"/>
      <c r="AK113" s="1810"/>
      <c r="AL113" s="1810"/>
      <c r="AM113" s="1810"/>
      <c r="AN113" s="1810"/>
      <c r="AO113" s="1810"/>
      <c r="AP113" s="1810"/>
      <c r="AQ113" s="1810"/>
      <c r="AR113" s="1810"/>
      <c r="AS113" s="1810"/>
      <c r="AT113" s="1810"/>
      <c r="AU113" s="1810"/>
      <c r="AV113" s="1810"/>
      <c r="AW113" s="1810"/>
      <c r="AX113" s="1810"/>
      <c r="AY113" s="1810"/>
      <c r="AZ113" s="1810"/>
      <c r="BA113" s="1810"/>
      <c r="BB113" s="1810"/>
      <c r="BC113" s="1810"/>
      <c r="BD113" s="1810"/>
      <c r="BE113" s="1276"/>
      <c r="BF113" s="1276"/>
      <c r="BG113" s="1276"/>
    </row>
    <row r="114" spans="1:59" ht="15" x14ac:dyDescent="0.2">
      <c r="A114" s="2338"/>
      <c r="B114" s="1257" t="s">
        <v>2201</v>
      </c>
      <c r="C114" s="1307" t="s">
        <v>128</v>
      </c>
      <c r="D114" s="1297" t="s">
        <v>2199</v>
      </c>
      <c r="E114" s="1307">
        <v>75</v>
      </c>
      <c r="F114" s="1307">
        <v>75</v>
      </c>
      <c r="G114" s="1810"/>
      <c r="H114" s="1810"/>
      <c r="I114" s="1810"/>
      <c r="J114" s="1810"/>
      <c r="K114" s="1810"/>
      <c r="L114" s="1810"/>
      <c r="M114" s="1810"/>
      <c r="N114" s="1810"/>
      <c r="O114" s="1810"/>
      <c r="P114" s="1810"/>
      <c r="Q114" s="1810"/>
      <c r="R114" s="1810"/>
      <c r="S114" s="1810"/>
      <c r="T114" s="1810"/>
      <c r="U114" s="1810"/>
      <c r="V114" s="1810"/>
      <c r="W114" s="1810"/>
      <c r="X114" s="1810"/>
      <c r="Y114" s="1810"/>
      <c r="Z114" s="1810"/>
      <c r="AA114" s="1810"/>
      <c r="AB114" s="1810"/>
      <c r="AC114" s="1810"/>
      <c r="AD114" s="1810"/>
      <c r="AE114" s="1810"/>
      <c r="AF114" s="1810"/>
      <c r="AG114" s="1810"/>
      <c r="AH114" s="1833"/>
      <c r="AI114" s="1833"/>
      <c r="AJ114" s="1833"/>
      <c r="AK114" s="1810"/>
      <c r="AL114" s="1810"/>
      <c r="AM114" s="1810"/>
      <c r="AN114" s="1810"/>
      <c r="AO114" s="1810"/>
      <c r="AP114" s="1810"/>
      <c r="AQ114" s="1810"/>
      <c r="AR114" s="1810"/>
      <c r="AS114" s="1810"/>
      <c r="AT114" s="1810"/>
      <c r="AU114" s="1810"/>
      <c r="AV114" s="1810"/>
      <c r="AW114" s="1810"/>
      <c r="AX114" s="1810"/>
      <c r="AY114" s="1810"/>
      <c r="AZ114" s="1810"/>
      <c r="BA114" s="1810"/>
      <c r="BB114" s="1810"/>
      <c r="BC114" s="1810"/>
      <c r="BD114" s="1810"/>
      <c r="BE114" s="1276"/>
      <c r="BF114" s="1276"/>
      <c r="BG114" s="1276"/>
    </row>
    <row r="115" spans="1:59" ht="15" x14ac:dyDescent="0.2">
      <c r="A115" s="2338"/>
      <c r="B115" s="1257" t="s">
        <v>2201</v>
      </c>
      <c r="C115" s="1307" t="s">
        <v>123</v>
      </c>
      <c r="D115" s="1297" t="s">
        <v>124</v>
      </c>
      <c r="E115" s="1307">
        <v>75</v>
      </c>
      <c r="F115" s="1307">
        <v>75</v>
      </c>
      <c r="G115" s="1810"/>
      <c r="H115" s="1810"/>
      <c r="I115" s="1810"/>
      <c r="J115" s="1810"/>
      <c r="K115" s="1810"/>
      <c r="L115" s="1810"/>
      <c r="M115" s="1810"/>
      <c r="N115" s="1810"/>
      <c r="O115" s="1810"/>
      <c r="P115" s="1810"/>
      <c r="Q115" s="1810"/>
      <c r="R115" s="1810"/>
      <c r="S115" s="1810"/>
      <c r="T115" s="1810"/>
      <c r="U115" s="1810"/>
      <c r="V115" s="1810"/>
      <c r="W115" s="1810"/>
      <c r="X115" s="1810"/>
      <c r="Y115" s="1810"/>
      <c r="Z115" s="1810"/>
      <c r="AA115" s="1810"/>
      <c r="AB115" s="1810"/>
      <c r="AC115" s="1810"/>
      <c r="AD115" s="1810"/>
      <c r="AE115" s="1810"/>
      <c r="AF115" s="1810"/>
      <c r="AG115" s="1810"/>
      <c r="AH115" s="1833"/>
      <c r="AI115" s="1833"/>
      <c r="AJ115" s="1833"/>
      <c r="AK115" s="1810"/>
      <c r="AL115" s="1810"/>
      <c r="AM115" s="1810"/>
      <c r="AN115" s="1810"/>
      <c r="AO115" s="1810"/>
      <c r="AP115" s="1810"/>
      <c r="AQ115" s="1810"/>
      <c r="AR115" s="1810"/>
      <c r="AS115" s="1810"/>
      <c r="AT115" s="1810"/>
      <c r="AU115" s="1810"/>
      <c r="AV115" s="1810"/>
      <c r="AW115" s="1810"/>
      <c r="AX115" s="1810"/>
      <c r="AY115" s="1810"/>
      <c r="AZ115" s="1810"/>
      <c r="BA115" s="1810"/>
      <c r="BB115" s="1810"/>
      <c r="BC115" s="1810"/>
      <c r="BD115" s="1810"/>
      <c r="BE115" s="1276"/>
      <c r="BF115" s="1276"/>
      <c r="BG115" s="1276"/>
    </row>
    <row r="116" spans="1:59" ht="15" x14ac:dyDescent="0.2">
      <c r="A116" s="2338"/>
      <c r="B116" s="1257" t="s">
        <v>2201</v>
      </c>
      <c r="C116" s="1307" t="s">
        <v>129</v>
      </c>
      <c r="D116" s="1297" t="s">
        <v>852</v>
      </c>
      <c r="E116" s="1307">
        <v>120</v>
      </c>
      <c r="F116" s="1307">
        <v>120</v>
      </c>
      <c r="G116" s="1810"/>
      <c r="H116" s="1810"/>
      <c r="I116" s="1810"/>
      <c r="J116" s="1810"/>
      <c r="K116" s="1810"/>
      <c r="L116" s="1810"/>
      <c r="M116" s="1810"/>
      <c r="N116" s="1810"/>
      <c r="O116" s="1810"/>
      <c r="P116" s="1810"/>
      <c r="Q116" s="1810"/>
      <c r="R116" s="1810"/>
      <c r="S116" s="1810"/>
      <c r="T116" s="1810"/>
      <c r="U116" s="1810"/>
      <c r="V116" s="1810"/>
      <c r="W116" s="1810"/>
      <c r="X116" s="1810"/>
      <c r="Y116" s="1810"/>
      <c r="Z116" s="1810"/>
      <c r="AA116" s="1810"/>
      <c r="AB116" s="1810"/>
      <c r="AC116" s="1810"/>
      <c r="AD116" s="1810"/>
      <c r="AE116" s="1810"/>
      <c r="AF116" s="1810"/>
      <c r="AG116" s="1810"/>
      <c r="AH116" s="1833"/>
      <c r="AI116" s="1833"/>
      <c r="AJ116" s="1833"/>
      <c r="AK116" s="1810"/>
      <c r="AL116" s="1810"/>
      <c r="AM116" s="1810"/>
      <c r="AN116" s="1810"/>
      <c r="AO116" s="1810"/>
      <c r="AP116" s="1810"/>
      <c r="AQ116" s="1810"/>
      <c r="AR116" s="1810"/>
      <c r="AS116" s="1810"/>
      <c r="AT116" s="1810"/>
      <c r="AU116" s="1810"/>
      <c r="AV116" s="1810"/>
      <c r="AW116" s="1810"/>
      <c r="AX116" s="1810"/>
      <c r="AY116" s="1810"/>
      <c r="AZ116" s="1810"/>
      <c r="BA116" s="1810"/>
      <c r="BB116" s="1810"/>
      <c r="BC116" s="1810"/>
      <c r="BD116" s="1810"/>
      <c r="BE116" s="1276"/>
      <c r="BF116" s="1276"/>
      <c r="BG116" s="1276"/>
    </row>
    <row r="117" spans="1:59" ht="15" x14ac:dyDescent="0.2">
      <c r="A117" s="2338"/>
      <c r="B117" s="1257" t="s">
        <v>2201</v>
      </c>
      <c r="C117" s="1308" t="s">
        <v>92</v>
      </c>
      <c r="D117" s="1308" t="s">
        <v>955</v>
      </c>
      <c r="E117" s="1309">
        <v>60</v>
      </c>
      <c r="F117" s="1309">
        <f>SUM(I117:BG117)</f>
        <v>60</v>
      </c>
      <c r="G117" s="1829" t="s">
        <v>354</v>
      </c>
      <c r="H117" s="1810"/>
      <c r="I117" s="1810"/>
      <c r="J117" s="1810"/>
      <c r="K117" s="1810"/>
      <c r="L117" s="1810"/>
      <c r="M117" s="1810"/>
      <c r="N117" s="1810"/>
      <c r="O117" s="1810"/>
      <c r="P117" s="1810"/>
      <c r="Q117" s="1810">
        <v>16</v>
      </c>
      <c r="R117" s="1810">
        <v>20</v>
      </c>
      <c r="S117" s="1810">
        <v>24</v>
      </c>
      <c r="T117" s="1810"/>
      <c r="U117" s="1810"/>
      <c r="V117" s="1810"/>
      <c r="W117" s="1810"/>
      <c r="X117" s="1810"/>
      <c r="Y117" s="1810"/>
      <c r="Z117" s="1810"/>
      <c r="AA117" s="1810"/>
      <c r="AB117" s="1810"/>
      <c r="AC117" s="1810"/>
      <c r="AD117" s="1810"/>
      <c r="AE117" s="1810"/>
      <c r="AF117" s="1810"/>
      <c r="AG117" s="1810"/>
      <c r="AH117" s="1833"/>
      <c r="AI117" s="1833"/>
      <c r="AJ117" s="1833"/>
      <c r="AK117" s="1810"/>
      <c r="AL117" s="1810"/>
      <c r="AM117" s="1810"/>
      <c r="AN117" s="1810"/>
      <c r="AO117" s="1810"/>
      <c r="AP117" s="1810"/>
      <c r="AQ117" s="1810"/>
      <c r="AR117" s="1810"/>
      <c r="AS117" s="1810"/>
      <c r="AT117" s="1810"/>
      <c r="AU117" s="1810"/>
      <c r="AV117" s="1810"/>
      <c r="AW117" s="1810"/>
      <c r="AX117" s="1810"/>
      <c r="AY117" s="1810"/>
      <c r="AZ117" s="1810"/>
      <c r="BA117" s="1810"/>
      <c r="BB117" s="1810"/>
      <c r="BC117" s="1810"/>
      <c r="BD117" s="1810"/>
      <c r="BE117" s="1276"/>
      <c r="BF117" s="1276"/>
      <c r="BG117" s="1276"/>
    </row>
    <row r="118" spans="1:59" ht="15" x14ac:dyDescent="0.2">
      <c r="A118" s="2338"/>
      <c r="B118" s="1257" t="s">
        <v>2201</v>
      </c>
      <c r="C118" s="1308" t="s">
        <v>94</v>
      </c>
      <c r="D118" s="1308" t="s">
        <v>991</v>
      </c>
      <c r="E118" s="1309">
        <v>45</v>
      </c>
      <c r="F118" s="1309">
        <f t="shared" ref="F118:F133" si="29">SUM(I118:BG118)</f>
        <v>45</v>
      </c>
      <c r="G118" s="1829" t="s">
        <v>355</v>
      </c>
      <c r="H118" s="1810"/>
      <c r="I118" s="1810"/>
      <c r="J118" s="1810"/>
      <c r="K118" s="1810"/>
      <c r="L118" s="1810"/>
      <c r="M118" s="1810"/>
      <c r="N118" s="1810"/>
      <c r="O118" s="1810"/>
      <c r="P118" s="1810"/>
      <c r="Q118" s="1810"/>
      <c r="R118" s="1810"/>
      <c r="S118" s="1810"/>
      <c r="T118" s="1810">
        <v>20</v>
      </c>
      <c r="U118" s="1810">
        <v>25</v>
      </c>
      <c r="V118" s="1810"/>
      <c r="W118" s="1810"/>
      <c r="X118" s="1810"/>
      <c r="Y118" s="1810"/>
      <c r="Z118" s="1810"/>
      <c r="AA118" s="1810"/>
      <c r="AB118" s="1810"/>
      <c r="AC118" s="1810"/>
      <c r="AD118" s="1810"/>
      <c r="AE118" s="1810"/>
      <c r="AF118" s="1810"/>
      <c r="AG118" s="1810"/>
      <c r="AH118" s="1833"/>
      <c r="AI118" s="1833"/>
      <c r="AJ118" s="1833"/>
      <c r="AK118" s="1810"/>
      <c r="AL118" s="1810"/>
      <c r="AM118" s="1810"/>
      <c r="AN118" s="1810"/>
      <c r="AO118" s="1810"/>
      <c r="AP118" s="1810"/>
      <c r="AQ118" s="1810"/>
      <c r="AR118" s="1810"/>
      <c r="AS118" s="1810"/>
      <c r="AT118" s="1810"/>
      <c r="AU118" s="1810"/>
      <c r="AV118" s="1810"/>
      <c r="AW118" s="1810"/>
      <c r="AX118" s="1810"/>
      <c r="AY118" s="1810"/>
      <c r="AZ118" s="1810"/>
      <c r="BA118" s="1810"/>
      <c r="BB118" s="1810"/>
      <c r="BC118" s="1810"/>
      <c r="BD118" s="1810"/>
      <c r="BE118" s="1276"/>
      <c r="BF118" s="1276"/>
      <c r="BG118" s="1276"/>
    </row>
    <row r="119" spans="1:59" ht="15" x14ac:dyDescent="0.2">
      <c r="A119" s="2338"/>
      <c r="B119" s="1257" t="s">
        <v>2201</v>
      </c>
      <c r="C119" s="1308" t="s">
        <v>95</v>
      </c>
      <c r="D119" s="1308" t="s">
        <v>1272</v>
      </c>
      <c r="E119" s="1309">
        <v>45</v>
      </c>
      <c r="F119" s="1309">
        <f t="shared" si="29"/>
        <v>45</v>
      </c>
      <c r="G119" s="1829" t="s">
        <v>362</v>
      </c>
      <c r="H119" s="1810"/>
      <c r="I119" s="1810"/>
      <c r="J119" s="1810"/>
      <c r="K119" s="1810"/>
      <c r="L119" s="1810"/>
      <c r="M119" s="1810"/>
      <c r="N119" s="1810"/>
      <c r="O119" s="1810"/>
      <c r="P119" s="1810"/>
      <c r="Q119" s="1810"/>
      <c r="R119" s="1810"/>
      <c r="S119" s="1810"/>
      <c r="T119" s="1810"/>
      <c r="U119" s="1810"/>
      <c r="V119" s="1810">
        <v>20</v>
      </c>
      <c r="W119" s="1810">
        <v>20</v>
      </c>
      <c r="X119" s="1810">
        <v>5</v>
      </c>
      <c r="Y119" s="1810"/>
      <c r="Z119" s="1810"/>
      <c r="AA119" s="1810"/>
      <c r="AB119" s="1810"/>
      <c r="AC119" s="1810"/>
      <c r="AD119" s="1810"/>
      <c r="AE119" s="1810"/>
      <c r="AF119" s="1810"/>
      <c r="AG119" s="1810"/>
      <c r="AH119" s="1833"/>
      <c r="AI119" s="1833"/>
      <c r="AJ119" s="1833"/>
      <c r="AK119" s="1810"/>
      <c r="AL119" s="1810"/>
      <c r="AM119" s="1810"/>
      <c r="AN119" s="1810"/>
      <c r="AO119" s="1810"/>
      <c r="AP119" s="1810"/>
      <c r="AQ119" s="1810"/>
      <c r="AR119" s="1810"/>
      <c r="AS119" s="1810"/>
      <c r="AT119" s="1810"/>
      <c r="AU119" s="1810"/>
      <c r="AV119" s="1810"/>
      <c r="AW119" s="1810"/>
      <c r="AX119" s="1810"/>
      <c r="AY119" s="1810"/>
      <c r="AZ119" s="1810"/>
      <c r="BA119" s="1810"/>
      <c r="BB119" s="1810"/>
      <c r="BC119" s="1810"/>
      <c r="BD119" s="1810"/>
      <c r="BE119" s="1276"/>
      <c r="BF119" s="1276"/>
      <c r="BG119" s="1276"/>
    </row>
    <row r="120" spans="1:59" ht="15" x14ac:dyDescent="0.2">
      <c r="A120" s="2338"/>
      <c r="B120" s="1257" t="s">
        <v>2201</v>
      </c>
      <c r="C120" s="1308" t="s">
        <v>96</v>
      </c>
      <c r="D120" s="1308" t="s">
        <v>1273</v>
      </c>
      <c r="E120" s="1309">
        <v>30</v>
      </c>
      <c r="F120" s="1309">
        <f t="shared" si="29"/>
        <v>30</v>
      </c>
      <c r="G120" s="1829" t="s">
        <v>362</v>
      </c>
      <c r="H120" s="1810"/>
      <c r="I120" s="1810"/>
      <c r="J120" s="1810"/>
      <c r="K120" s="1810"/>
      <c r="L120" s="1810"/>
      <c r="M120" s="1810"/>
      <c r="N120" s="1810"/>
      <c r="O120" s="1810"/>
      <c r="P120" s="1810"/>
      <c r="Q120" s="1810"/>
      <c r="R120" s="1810"/>
      <c r="S120" s="1810"/>
      <c r="T120" s="1810"/>
      <c r="U120" s="1810"/>
      <c r="V120" s="1810"/>
      <c r="W120" s="1810"/>
      <c r="X120" s="1810">
        <v>20</v>
      </c>
      <c r="Y120" s="1810">
        <v>10</v>
      </c>
      <c r="Z120" s="1810"/>
      <c r="AA120" s="1810"/>
      <c r="AB120" s="1810"/>
      <c r="AC120" s="1810"/>
      <c r="AD120" s="1810"/>
      <c r="AE120" s="1810"/>
      <c r="AF120" s="1810"/>
      <c r="AG120" s="1810"/>
      <c r="AH120" s="1833"/>
      <c r="AI120" s="1833"/>
      <c r="AJ120" s="1833"/>
      <c r="AK120" s="1810"/>
      <c r="AL120" s="1810"/>
      <c r="AM120" s="1810"/>
      <c r="AN120" s="1810"/>
      <c r="AO120" s="1810"/>
      <c r="AP120" s="1810"/>
      <c r="AQ120" s="1810"/>
      <c r="AR120" s="1810"/>
      <c r="AS120" s="1810"/>
      <c r="AT120" s="1810"/>
      <c r="AU120" s="1810"/>
      <c r="AV120" s="1810"/>
      <c r="AW120" s="1810"/>
      <c r="AX120" s="1810"/>
      <c r="AY120" s="1810"/>
      <c r="AZ120" s="1810"/>
      <c r="BA120" s="1810"/>
      <c r="BB120" s="1810"/>
      <c r="BC120" s="1810"/>
      <c r="BD120" s="1810"/>
      <c r="BE120" s="1276"/>
      <c r="BF120" s="1276"/>
      <c r="BG120" s="1276"/>
    </row>
    <row r="121" spans="1:59" ht="15" x14ac:dyDescent="0.2">
      <c r="A121" s="2338"/>
      <c r="B121" s="1257" t="s">
        <v>2201</v>
      </c>
      <c r="C121" s="1308" t="s">
        <v>97</v>
      </c>
      <c r="D121" s="1308" t="s">
        <v>1274</v>
      </c>
      <c r="E121" s="1309">
        <v>30</v>
      </c>
      <c r="F121" s="1309">
        <f t="shared" si="29"/>
        <v>30</v>
      </c>
      <c r="G121" s="1829" t="s">
        <v>355</v>
      </c>
      <c r="H121" s="1810"/>
      <c r="I121" s="1810"/>
      <c r="J121" s="1810"/>
      <c r="K121" s="1810"/>
      <c r="L121" s="1810"/>
      <c r="M121" s="1810"/>
      <c r="N121" s="1810"/>
      <c r="O121" s="1810"/>
      <c r="P121" s="1810"/>
      <c r="Q121" s="1810"/>
      <c r="R121" s="1810"/>
      <c r="S121" s="1810"/>
      <c r="T121" s="1810"/>
      <c r="U121" s="1810"/>
      <c r="V121" s="1810"/>
      <c r="W121" s="1810"/>
      <c r="X121" s="1810"/>
      <c r="Y121" s="1810">
        <v>12</v>
      </c>
      <c r="Z121" s="1810">
        <v>18</v>
      </c>
      <c r="AA121" s="1810"/>
      <c r="AB121" s="1810"/>
      <c r="AC121" s="1810"/>
      <c r="AD121" s="1810"/>
      <c r="AE121" s="1810"/>
      <c r="AF121" s="1810"/>
      <c r="AG121" s="1810"/>
      <c r="AH121" s="1833"/>
      <c r="AI121" s="1833"/>
      <c r="AJ121" s="1833"/>
      <c r="AK121" s="1810"/>
      <c r="AL121" s="1810"/>
      <c r="AM121" s="1810"/>
      <c r="AN121" s="1810"/>
      <c r="AO121" s="1810"/>
      <c r="AP121" s="1810"/>
      <c r="AQ121" s="1810"/>
      <c r="AR121" s="1810"/>
      <c r="AS121" s="1810"/>
      <c r="AT121" s="1810"/>
      <c r="AU121" s="1810"/>
      <c r="AV121" s="1810"/>
      <c r="AW121" s="1810"/>
      <c r="AX121" s="1810"/>
      <c r="AY121" s="1810"/>
      <c r="AZ121" s="1810"/>
      <c r="BA121" s="1810"/>
      <c r="BB121" s="1810"/>
      <c r="BC121" s="1810"/>
      <c r="BD121" s="1810"/>
      <c r="BE121" s="1276"/>
      <c r="BF121" s="1276"/>
      <c r="BG121" s="1276"/>
    </row>
    <row r="122" spans="1:59" ht="15" x14ac:dyDescent="0.2">
      <c r="A122" s="2338"/>
      <c r="B122" s="1257" t="s">
        <v>2201</v>
      </c>
      <c r="C122" s="1308" t="s">
        <v>69</v>
      </c>
      <c r="D122" s="1308" t="s">
        <v>2202</v>
      </c>
      <c r="E122" s="1309">
        <v>30</v>
      </c>
      <c r="F122" s="1309">
        <f t="shared" si="29"/>
        <v>30</v>
      </c>
      <c r="G122" s="1829" t="s">
        <v>355</v>
      </c>
      <c r="H122" s="1810"/>
      <c r="I122" s="1810"/>
      <c r="J122" s="1810"/>
      <c r="K122" s="1810"/>
      <c r="L122" s="1810"/>
      <c r="M122" s="1810"/>
      <c r="N122" s="1810"/>
      <c r="O122" s="1810"/>
      <c r="P122" s="1810"/>
      <c r="Q122" s="1810"/>
      <c r="R122" s="1810"/>
      <c r="S122" s="1810"/>
      <c r="T122" s="1810"/>
      <c r="U122" s="1810"/>
      <c r="V122" s="1810"/>
      <c r="W122" s="1810"/>
      <c r="X122" s="1810"/>
      <c r="Y122" s="1810"/>
      <c r="Z122" s="1810"/>
      <c r="AA122" s="1810">
        <v>20</v>
      </c>
      <c r="AB122" s="1810">
        <v>10</v>
      </c>
      <c r="AC122" s="1810"/>
      <c r="AD122" s="1810"/>
      <c r="AE122" s="1810"/>
      <c r="AF122" s="1810"/>
      <c r="AG122" s="1810"/>
      <c r="AH122" s="1833"/>
      <c r="AI122" s="1833"/>
      <c r="AJ122" s="1833"/>
      <c r="AK122" s="1810"/>
      <c r="AL122" s="1810"/>
      <c r="AM122" s="1810"/>
      <c r="AN122" s="1810"/>
      <c r="AO122" s="1810"/>
      <c r="AP122" s="1810"/>
      <c r="AQ122" s="1810"/>
      <c r="AR122" s="1810"/>
      <c r="AS122" s="1810"/>
      <c r="AT122" s="1810"/>
      <c r="AU122" s="1810"/>
      <c r="AV122" s="1810"/>
      <c r="AW122" s="1810"/>
      <c r="AX122" s="1810"/>
      <c r="AY122" s="1810"/>
      <c r="AZ122" s="1810"/>
      <c r="BA122" s="1810"/>
      <c r="BB122" s="1810"/>
      <c r="BC122" s="1810"/>
      <c r="BD122" s="1810"/>
      <c r="BE122" s="1276"/>
      <c r="BF122" s="1276"/>
      <c r="BG122" s="1276"/>
    </row>
    <row r="123" spans="1:59" ht="15" x14ac:dyDescent="0.2">
      <c r="A123" s="2338"/>
      <c r="B123" s="1257" t="s">
        <v>2201</v>
      </c>
      <c r="C123" s="1310" t="s">
        <v>58</v>
      </c>
      <c r="D123" s="1310" t="s">
        <v>59</v>
      </c>
      <c r="E123" s="1311">
        <v>30</v>
      </c>
      <c r="F123" s="1309">
        <f t="shared" si="29"/>
        <v>0</v>
      </c>
      <c r="G123" s="1829"/>
      <c r="H123" s="1810"/>
      <c r="I123" s="1810"/>
      <c r="J123" s="1810"/>
      <c r="K123" s="1810"/>
      <c r="L123" s="1810"/>
      <c r="M123" s="1810"/>
      <c r="N123" s="1810"/>
      <c r="O123" s="1810"/>
      <c r="P123" s="1810"/>
      <c r="Q123" s="1810"/>
      <c r="R123" s="1810"/>
      <c r="S123" s="1810"/>
      <c r="T123" s="1810"/>
      <c r="U123" s="1810"/>
      <c r="V123" s="1810"/>
      <c r="W123" s="1810"/>
      <c r="X123" s="1810"/>
      <c r="Y123" s="1810"/>
      <c r="Z123" s="1810"/>
      <c r="AA123" s="1810"/>
      <c r="AB123" s="1810"/>
      <c r="AC123" s="1810"/>
      <c r="AD123" s="1810"/>
      <c r="AE123" s="1810"/>
      <c r="AF123" s="1810"/>
      <c r="AG123" s="1810"/>
      <c r="AH123" s="1833"/>
      <c r="AI123" s="1833"/>
      <c r="AJ123" s="1833"/>
      <c r="AK123" s="1810"/>
      <c r="AL123" s="1810"/>
      <c r="AM123" s="1810"/>
      <c r="AN123" s="1810"/>
      <c r="AO123" s="1810"/>
      <c r="AP123" s="1810"/>
      <c r="AQ123" s="1810"/>
      <c r="AR123" s="1810"/>
      <c r="AS123" s="1810"/>
      <c r="AT123" s="1810"/>
      <c r="AU123" s="1810"/>
      <c r="AV123" s="1810"/>
      <c r="AW123" s="1810"/>
      <c r="AX123" s="1810"/>
      <c r="AY123" s="1810"/>
      <c r="AZ123" s="1810"/>
      <c r="BA123" s="1810"/>
      <c r="BB123" s="1810"/>
      <c r="BC123" s="1810"/>
      <c r="BD123" s="1810"/>
      <c r="BE123" s="1276"/>
      <c r="BF123" s="1276"/>
      <c r="BG123" s="1276"/>
    </row>
    <row r="124" spans="1:59" ht="15" x14ac:dyDescent="0.2">
      <c r="A124" s="2338"/>
      <c r="B124" s="1257" t="s">
        <v>2201</v>
      </c>
      <c r="C124" s="1310" t="s">
        <v>60</v>
      </c>
      <c r="D124" s="1310" t="s">
        <v>2188</v>
      </c>
      <c r="E124" s="1311">
        <v>45</v>
      </c>
      <c r="F124" s="1309">
        <f t="shared" si="29"/>
        <v>0</v>
      </c>
      <c r="G124" s="1810"/>
      <c r="H124" s="1810"/>
      <c r="I124" s="1810"/>
      <c r="J124" s="1810"/>
      <c r="K124" s="1810"/>
      <c r="L124" s="1810"/>
      <c r="M124" s="1810"/>
      <c r="N124" s="1810"/>
      <c r="O124" s="1810"/>
      <c r="P124" s="1810"/>
      <c r="Q124" s="1810"/>
      <c r="R124" s="1810"/>
      <c r="S124" s="1810"/>
      <c r="T124" s="1810"/>
      <c r="U124" s="1810"/>
      <c r="V124" s="1810"/>
      <c r="W124" s="1810"/>
      <c r="X124" s="1810"/>
      <c r="Y124" s="1810"/>
      <c r="Z124" s="1810"/>
      <c r="AA124" s="1810"/>
      <c r="AB124" s="1810"/>
      <c r="AC124" s="1810"/>
      <c r="AD124" s="1810"/>
      <c r="AE124" s="1810"/>
      <c r="AF124" s="1810"/>
      <c r="AG124" s="1810"/>
      <c r="AH124" s="1833"/>
      <c r="AI124" s="1833"/>
      <c r="AJ124" s="1833"/>
      <c r="AK124" s="1810"/>
      <c r="AL124" s="1810"/>
      <c r="AM124" s="1810"/>
      <c r="AN124" s="1810"/>
      <c r="AO124" s="1810"/>
      <c r="AP124" s="1810"/>
      <c r="AQ124" s="1810"/>
      <c r="AR124" s="1810"/>
      <c r="AS124" s="1810"/>
      <c r="AT124" s="1810"/>
      <c r="AU124" s="1810"/>
      <c r="AV124" s="1810"/>
      <c r="AW124" s="1810"/>
      <c r="AX124" s="1810"/>
      <c r="AY124" s="1810"/>
      <c r="AZ124" s="1810"/>
      <c r="BA124" s="1810"/>
      <c r="BB124" s="1810"/>
      <c r="BC124" s="1810"/>
      <c r="BD124" s="1810"/>
      <c r="BE124" s="1276"/>
      <c r="BF124" s="1276"/>
      <c r="BG124" s="1276"/>
    </row>
    <row r="125" spans="1:59" ht="15" x14ac:dyDescent="0.2">
      <c r="A125" s="2338"/>
      <c r="B125" s="1257" t="s">
        <v>2201</v>
      </c>
      <c r="C125" s="1308" t="s">
        <v>98</v>
      </c>
      <c r="D125" s="1308" t="s">
        <v>1275</v>
      </c>
      <c r="E125" s="1309">
        <v>60</v>
      </c>
      <c r="F125" s="1309">
        <f t="shared" si="29"/>
        <v>60</v>
      </c>
      <c r="G125" s="1810" t="s">
        <v>346</v>
      </c>
      <c r="H125" s="1810"/>
      <c r="I125" s="1810"/>
      <c r="J125" s="1810"/>
      <c r="K125" s="1810"/>
      <c r="L125" s="1810"/>
      <c r="M125" s="1810"/>
      <c r="N125" s="1810"/>
      <c r="O125" s="1810"/>
      <c r="P125" s="1810"/>
      <c r="Q125" s="1810"/>
      <c r="R125" s="1810"/>
      <c r="S125" s="1810"/>
      <c r="T125" s="1810"/>
      <c r="U125" s="1810"/>
      <c r="V125" s="1810"/>
      <c r="W125" s="1810"/>
      <c r="X125" s="1810"/>
      <c r="Y125" s="1810"/>
      <c r="Z125" s="1810"/>
      <c r="AA125" s="1810"/>
      <c r="AB125" s="1810"/>
      <c r="AC125" s="1810"/>
      <c r="AD125" s="1810"/>
      <c r="AE125" s="1810"/>
      <c r="AF125" s="1810"/>
      <c r="AG125" s="1810"/>
      <c r="AH125" s="1833"/>
      <c r="AI125" s="1833"/>
      <c r="AJ125" s="1833"/>
      <c r="AK125" s="1810">
        <v>28</v>
      </c>
      <c r="AL125" s="1810">
        <v>28</v>
      </c>
      <c r="AM125" s="1810">
        <v>4</v>
      </c>
      <c r="AN125" s="1810"/>
      <c r="AO125" s="1810"/>
      <c r="AP125" s="1810"/>
      <c r="AQ125" s="1810"/>
      <c r="AR125" s="1810"/>
      <c r="AS125" s="1810"/>
      <c r="AT125" s="1810"/>
      <c r="AU125" s="1810"/>
      <c r="AV125" s="1810"/>
      <c r="AW125" s="1810"/>
      <c r="AX125" s="1810"/>
      <c r="AY125" s="1810"/>
      <c r="AZ125" s="1810"/>
      <c r="BA125" s="1810"/>
      <c r="BB125" s="1810"/>
      <c r="BC125" s="1810"/>
      <c r="BD125" s="1810"/>
      <c r="BE125" s="1276"/>
      <c r="BF125" s="1276"/>
      <c r="BG125" s="1276"/>
    </row>
    <row r="126" spans="1:59" ht="15" x14ac:dyDescent="0.2">
      <c r="A126" s="2338"/>
      <c r="B126" s="1257" t="s">
        <v>2201</v>
      </c>
      <c r="C126" s="1308" t="s">
        <v>152</v>
      </c>
      <c r="D126" s="1308" t="s">
        <v>2203</v>
      </c>
      <c r="E126" s="1309">
        <v>45</v>
      </c>
      <c r="F126" s="1309">
        <f t="shared" si="29"/>
        <v>45</v>
      </c>
      <c r="G126" s="1810" t="s">
        <v>354</v>
      </c>
      <c r="H126" s="1810"/>
      <c r="I126" s="1810"/>
      <c r="J126" s="1810"/>
      <c r="K126" s="1810"/>
      <c r="L126" s="1810"/>
      <c r="M126" s="1810"/>
      <c r="N126" s="1810"/>
      <c r="O126" s="1810"/>
      <c r="P126" s="1810"/>
      <c r="Q126" s="1810"/>
      <c r="R126" s="1810"/>
      <c r="S126" s="1810"/>
      <c r="T126" s="1810"/>
      <c r="U126" s="1810"/>
      <c r="V126" s="1810"/>
      <c r="W126" s="1810"/>
      <c r="X126" s="1810"/>
      <c r="Y126" s="1810"/>
      <c r="Z126" s="1810"/>
      <c r="AA126" s="1810"/>
      <c r="AB126" s="1810">
        <v>8</v>
      </c>
      <c r="AC126" s="1810">
        <v>24</v>
      </c>
      <c r="AD126" s="1810">
        <v>13</v>
      </c>
      <c r="AE126" s="1810"/>
      <c r="AF126" s="1810"/>
      <c r="AG126" s="1810"/>
      <c r="AH126" s="1833"/>
      <c r="AI126" s="1833"/>
      <c r="AJ126" s="1833"/>
      <c r="AK126" s="1810"/>
      <c r="AL126" s="1810"/>
      <c r="AM126" s="1810"/>
      <c r="AN126" s="1810"/>
      <c r="AO126" s="1810"/>
      <c r="AP126" s="1810"/>
      <c r="AQ126" s="1810"/>
      <c r="AR126" s="1810"/>
      <c r="AS126" s="1810"/>
      <c r="AT126" s="1810"/>
      <c r="AU126" s="1810"/>
      <c r="AV126" s="1810"/>
      <c r="AW126" s="1810"/>
      <c r="AX126" s="1810"/>
      <c r="AY126" s="1810"/>
      <c r="AZ126" s="1810"/>
      <c r="BA126" s="1810"/>
      <c r="BB126" s="1810"/>
      <c r="BC126" s="1810"/>
      <c r="BD126" s="1810"/>
      <c r="BE126" s="1276"/>
      <c r="BF126" s="1276"/>
      <c r="BG126" s="1276"/>
    </row>
    <row r="127" spans="1:59" ht="15" x14ac:dyDescent="0.2">
      <c r="A127" s="2338"/>
      <c r="B127" s="1257" t="s">
        <v>2201</v>
      </c>
      <c r="C127" s="1308" t="s">
        <v>134</v>
      </c>
      <c r="D127" s="1308" t="s">
        <v>2204</v>
      </c>
      <c r="E127" s="1309">
        <v>45</v>
      </c>
      <c r="F127" s="1309">
        <f t="shared" si="29"/>
        <v>45</v>
      </c>
      <c r="G127" s="1810" t="s">
        <v>355</v>
      </c>
      <c r="H127" s="1810"/>
      <c r="I127" s="1810"/>
      <c r="J127" s="1810"/>
      <c r="K127" s="1810"/>
      <c r="L127" s="1810"/>
      <c r="M127" s="1810"/>
      <c r="N127" s="1810"/>
      <c r="O127" s="1810"/>
      <c r="P127" s="1810"/>
      <c r="Q127" s="1810"/>
      <c r="R127" s="1810"/>
      <c r="S127" s="1810"/>
      <c r="T127" s="1810"/>
      <c r="U127" s="1810"/>
      <c r="V127" s="1810"/>
      <c r="W127" s="1810"/>
      <c r="X127" s="1810"/>
      <c r="Y127" s="1810"/>
      <c r="Z127" s="1810"/>
      <c r="AA127" s="1810"/>
      <c r="AB127" s="1810"/>
      <c r="AC127" s="1810"/>
      <c r="AD127" s="1810"/>
      <c r="AE127" s="1810"/>
      <c r="AF127" s="1810">
        <v>24</v>
      </c>
      <c r="AG127" s="1810">
        <v>21</v>
      </c>
      <c r="AH127" s="1833"/>
      <c r="AI127" s="1833"/>
      <c r="AJ127" s="1833"/>
      <c r="AK127" s="1810"/>
      <c r="AL127" s="1810"/>
      <c r="AM127" s="1810"/>
      <c r="AN127" s="1810"/>
      <c r="AO127" s="1810"/>
      <c r="AP127" s="1810"/>
      <c r="AQ127" s="1810"/>
      <c r="AR127" s="1810"/>
      <c r="AS127" s="1810"/>
      <c r="AT127" s="1810"/>
      <c r="AU127" s="1810"/>
      <c r="AV127" s="1810"/>
      <c r="AW127" s="1810"/>
      <c r="AX127" s="1810"/>
      <c r="AY127" s="1810"/>
      <c r="AZ127" s="1810"/>
      <c r="BA127" s="1810"/>
      <c r="BB127" s="1810"/>
      <c r="BC127" s="1810"/>
      <c r="BD127" s="1810"/>
      <c r="BE127" s="1276"/>
      <c r="BF127" s="1276"/>
      <c r="BG127" s="1276"/>
    </row>
    <row r="128" spans="1:59" ht="15" x14ac:dyDescent="0.2">
      <c r="A128" s="2338"/>
      <c r="B128" s="1257" t="s">
        <v>2201</v>
      </c>
      <c r="C128" s="1308" t="s">
        <v>140</v>
      </c>
      <c r="D128" s="1308" t="s">
        <v>2205</v>
      </c>
      <c r="E128" s="1309">
        <v>30</v>
      </c>
      <c r="F128" s="1309">
        <f t="shared" si="29"/>
        <v>30</v>
      </c>
      <c r="G128" s="1810" t="s">
        <v>346</v>
      </c>
      <c r="H128" s="1810"/>
      <c r="I128" s="1810"/>
      <c r="J128" s="1810"/>
      <c r="K128" s="1810"/>
      <c r="L128" s="1810"/>
      <c r="M128" s="1810"/>
      <c r="N128" s="1810"/>
      <c r="O128" s="1810"/>
      <c r="P128" s="1810"/>
      <c r="Q128" s="1810"/>
      <c r="R128" s="1810"/>
      <c r="S128" s="1810"/>
      <c r="T128" s="1810"/>
      <c r="U128" s="1810"/>
      <c r="V128" s="1810"/>
      <c r="W128" s="1810"/>
      <c r="X128" s="1810"/>
      <c r="Y128" s="1810"/>
      <c r="Z128" s="1810"/>
      <c r="AA128" s="1810"/>
      <c r="AB128" s="1810"/>
      <c r="AC128" s="1810"/>
      <c r="AD128" s="1810"/>
      <c r="AE128" s="1810"/>
      <c r="AF128" s="1810"/>
      <c r="AG128" s="1810"/>
      <c r="AH128" s="1833"/>
      <c r="AI128" s="1833"/>
      <c r="AJ128" s="1833"/>
      <c r="AK128" s="1810"/>
      <c r="AL128" s="1810"/>
      <c r="AM128" s="1810">
        <v>20</v>
      </c>
      <c r="AN128" s="1810">
        <v>10</v>
      </c>
      <c r="AO128" s="1810"/>
      <c r="AP128" s="1810"/>
      <c r="AQ128" s="1810"/>
      <c r="AR128" s="1810"/>
      <c r="AS128" s="1810"/>
      <c r="AT128" s="1810"/>
      <c r="AU128" s="1810"/>
      <c r="AV128" s="1810"/>
      <c r="AW128" s="1810"/>
      <c r="AX128" s="1810"/>
      <c r="AY128" s="1810"/>
      <c r="AZ128" s="1810"/>
      <c r="BA128" s="1810"/>
      <c r="BB128" s="1810"/>
      <c r="BC128" s="1810"/>
      <c r="BD128" s="1810"/>
      <c r="BE128" s="1276"/>
      <c r="BF128" s="1276"/>
      <c r="BG128" s="1276"/>
    </row>
    <row r="129" spans="1:59" ht="15" x14ac:dyDescent="0.2">
      <c r="A129" s="2338"/>
      <c r="B129" s="1257" t="s">
        <v>2201</v>
      </c>
      <c r="C129" s="1308" t="s">
        <v>79</v>
      </c>
      <c r="D129" s="1308" t="s">
        <v>2206</v>
      </c>
      <c r="E129" s="1309">
        <v>45</v>
      </c>
      <c r="F129" s="1309">
        <f t="shared" si="29"/>
        <v>45</v>
      </c>
      <c r="G129" s="1810" t="s">
        <v>354</v>
      </c>
      <c r="H129" s="1810"/>
      <c r="I129" s="1810"/>
      <c r="J129" s="1810"/>
      <c r="K129" s="1810"/>
      <c r="L129" s="1810"/>
      <c r="M129" s="1810"/>
      <c r="N129" s="1810"/>
      <c r="O129" s="1810"/>
      <c r="P129" s="1810"/>
      <c r="Q129" s="1810"/>
      <c r="R129" s="1810"/>
      <c r="S129" s="1810"/>
      <c r="T129" s="1810"/>
      <c r="U129" s="1810"/>
      <c r="V129" s="1810"/>
      <c r="W129" s="1810"/>
      <c r="X129" s="1810"/>
      <c r="Y129" s="1810"/>
      <c r="Z129" s="1810"/>
      <c r="AA129" s="1810"/>
      <c r="AB129" s="1810"/>
      <c r="AC129" s="1810"/>
      <c r="AD129" s="1810">
        <v>12</v>
      </c>
      <c r="AE129" s="1810">
        <v>33</v>
      </c>
      <c r="AF129" s="1810"/>
      <c r="AG129" s="1810"/>
      <c r="AH129" s="1833"/>
      <c r="AI129" s="1833"/>
      <c r="AJ129" s="1833"/>
      <c r="AK129" s="1810"/>
      <c r="AL129" s="1810"/>
      <c r="AM129" s="1810"/>
      <c r="AN129" s="1810"/>
      <c r="AO129" s="1810"/>
      <c r="AP129" s="1810"/>
      <c r="AQ129" s="1810"/>
      <c r="AR129" s="1810"/>
      <c r="AS129" s="1810"/>
      <c r="AT129" s="1810"/>
      <c r="AU129" s="1810"/>
      <c r="AV129" s="1810"/>
      <c r="AW129" s="1810"/>
      <c r="AX129" s="1810"/>
      <c r="AY129" s="1810"/>
      <c r="AZ129" s="1810"/>
      <c r="BA129" s="1810"/>
      <c r="BB129" s="1810"/>
      <c r="BC129" s="1810"/>
      <c r="BD129" s="1810"/>
      <c r="BE129" s="1276"/>
      <c r="BF129" s="1276"/>
      <c r="BG129" s="1276"/>
    </row>
    <row r="130" spans="1:59" ht="15" x14ac:dyDescent="0.2">
      <c r="A130" s="2338"/>
      <c r="B130" s="1257" t="s">
        <v>2201</v>
      </c>
      <c r="C130" s="1308" t="s">
        <v>455</v>
      </c>
      <c r="D130" s="1308" t="s">
        <v>1276</v>
      </c>
      <c r="E130" s="1309">
        <v>120</v>
      </c>
      <c r="F130" s="1309">
        <f t="shared" si="29"/>
        <v>120</v>
      </c>
      <c r="G130" s="1810" t="s">
        <v>354</v>
      </c>
      <c r="H130" s="1810"/>
      <c r="I130" s="1810"/>
      <c r="J130" s="1810"/>
      <c r="K130" s="1810"/>
      <c r="L130" s="1810"/>
      <c r="M130" s="1810"/>
      <c r="N130" s="1810"/>
      <c r="O130" s="1810"/>
      <c r="P130" s="1810"/>
      <c r="Q130" s="1810"/>
      <c r="R130" s="1810"/>
      <c r="S130" s="1810"/>
      <c r="T130" s="1810"/>
      <c r="U130" s="1810"/>
      <c r="V130" s="1810"/>
      <c r="W130" s="1810"/>
      <c r="X130" s="1810"/>
      <c r="Y130" s="1810"/>
      <c r="Z130" s="1810"/>
      <c r="AA130" s="1810"/>
      <c r="AB130" s="1810"/>
      <c r="AC130" s="1810"/>
      <c r="AD130" s="1810"/>
      <c r="AE130" s="1810"/>
      <c r="AF130" s="1810"/>
      <c r="AG130" s="1810"/>
      <c r="AH130" s="1833"/>
      <c r="AI130" s="1833"/>
      <c r="AJ130" s="1833"/>
      <c r="AK130" s="1810"/>
      <c r="AL130" s="1810"/>
      <c r="AM130" s="1810"/>
      <c r="AN130" s="1810">
        <v>16</v>
      </c>
      <c r="AO130" s="1810">
        <v>28</v>
      </c>
      <c r="AP130" s="1810">
        <v>28</v>
      </c>
      <c r="AQ130" s="1810">
        <v>28</v>
      </c>
      <c r="AR130" s="1810">
        <v>20</v>
      </c>
      <c r="AS130" s="1810"/>
      <c r="AT130" s="1810"/>
      <c r="AU130" s="1810"/>
      <c r="AV130" s="1810"/>
      <c r="AW130" s="1810"/>
      <c r="AX130" s="1810"/>
      <c r="AY130" s="1810"/>
      <c r="AZ130" s="1810"/>
      <c r="BA130" s="1810"/>
      <c r="BB130" s="1810"/>
      <c r="BC130" s="1810"/>
      <c r="BD130" s="1810"/>
      <c r="BE130" s="1276"/>
      <c r="BF130" s="1276"/>
      <c r="BG130" s="1276"/>
    </row>
    <row r="131" spans="1:59" ht="15" x14ac:dyDescent="0.2">
      <c r="A131" s="2338"/>
      <c r="B131" s="1257" t="s">
        <v>2201</v>
      </c>
      <c r="C131" s="1308" t="s">
        <v>83</v>
      </c>
      <c r="D131" s="1308" t="s">
        <v>1277</v>
      </c>
      <c r="E131" s="1240" t="s">
        <v>1802</v>
      </c>
      <c r="F131" s="1309">
        <f t="shared" si="29"/>
        <v>90</v>
      </c>
      <c r="G131" s="1810" t="s">
        <v>346</v>
      </c>
      <c r="H131" s="1810"/>
      <c r="I131" s="1810"/>
      <c r="J131" s="1810"/>
      <c r="K131" s="1810"/>
      <c r="L131" s="1810"/>
      <c r="M131" s="1810"/>
      <c r="N131" s="1810"/>
      <c r="O131" s="1810"/>
      <c r="P131" s="1810"/>
      <c r="Q131" s="1810"/>
      <c r="R131" s="1810"/>
      <c r="S131" s="1810"/>
      <c r="T131" s="1810"/>
      <c r="U131" s="1810"/>
      <c r="V131" s="1810"/>
      <c r="W131" s="1810"/>
      <c r="X131" s="1810"/>
      <c r="Y131" s="1810"/>
      <c r="Z131" s="1810"/>
      <c r="AA131" s="1810"/>
      <c r="AB131" s="1810"/>
      <c r="AC131" s="1810"/>
      <c r="AD131" s="1810"/>
      <c r="AE131" s="1810"/>
      <c r="AF131" s="1810"/>
      <c r="AG131" s="1810"/>
      <c r="AH131" s="1833"/>
      <c r="AI131" s="1833"/>
      <c r="AJ131" s="1833"/>
      <c r="AK131" s="1810"/>
      <c r="AL131" s="1810"/>
      <c r="AM131" s="1810"/>
      <c r="AN131" s="1810"/>
      <c r="AO131" s="1810"/>
      <c r="AP131" s="1810"/>
      <c r="AQ131" s="1810"/>
      <c r="AR131" s="1810"/>
      <c r="AS131" s="1810" t="s">
        <v>2150</v>
      </c>
      <c r="AT131" s="1810">
        <v>28</v>
      </c>
      <c r="AU131" s="1810">
        <v>28</v>
      </c>
      <c r="AV131" s="1810">
        <v>28</v>
      </c>
      <c r="AW131" s="1810">
        <v>6</v>
      </c>
      <c r="AX131" s="1810"/>
      <c r="AY131" s="1810"/>
      <c r="AZ131" s="1810"/>
      <c r="BA131" s="1810"/>
      <c r="BB131" s="1810"/>
      <c r="BC131" s="1810"/>
      <c r="BD131" s="1810"/>
      <c r="BE131" s="1276"/>
      <c r="BF131" s="1276"/>
      <c r="BG131" s="1276"/>
    </row>
    <row r="132" spans="1:59" ht="15" x14ac:dyDescent="0.2">
      <c r="A132" s="2338"/>
      <c r="B132" s="1257" t="s">
        <v>2201</v>
      </c>
      <c r="C132" s="1308" t="s">
        <v>88</v>
      </c>
      <c r="D132" s="1308" t="s">
        <v>1278</v>
      </c>
      <c r="E132" s="1240" t="s">
        <v>1802</v>
      </c>
      <c r="F132" s="1309">
        <f t="shared" si="29"/>
        <v>90</v>
      </c>
      <c r="G132" s="1810" t="s">
        <v>355</v>
      </c>
      <c r="H132" s="1810"/>
      <c r="I132" s="1810"/>
      <c r="J132" s="1810"/>
      <c r="K132" s="1810"/>
      <c r="L132" s="1810"/>
      <c r="M132" s="1810"/>
      <c r="N132" s="1810"/>
      <c r="O132" s="1810"/>
      <c r="P132" s="1810"/>
      <c r="Q132" s="1810"/>
      <c r="R132" s="1810"/>
      <c r="S132" s="1810"/>
      <c r="T132" s="1810"/>
      <c r="U132" s="1810"/>
      <c r="V132" s="1810"/>
      <c r="W132" s="1810"/>
      <c r="X132" s="1810"/>
      <c r="Y132" s="1810"/>
      <c r="Z132" s="1810"/>
      <c r="AA132" s="1810"/>
      <c r="AB132" s="1810"/>
      <c r="AC132" s="1810"/>
      <c r="AD132" s="1810"/>
      <c r="AE132" s="1810"/>
      <c r="AF132" s="1810"/>
      <c r="AG132" s="1810"/>
      <c r="AH132" s="1833"/>
      <c r="AI132" s="1833"/>
      <c r="AJ132" s="1833"/>
      <c r="AK132" s="1810"/>
      <c r="AL132" s="1810"/>
      <c r="AM132" s="1810"/>
      <c r="AN132" s="1810"/>
      <c r="AO132" s="1810"/>
      <c r="AP132" s="1810"/>
      <c r="AQ132" s="1810"/>
      <c r="AR132" s="1810"/>
      <c r="AS132" s="1810"/>
      <c r="AT132" s="1810"/>
      <c r="AU132" s="1810"/>
      <c r="AV132" s="1810"/>
      <c r="AW132" s="1810">
        <v>20</v>
      </c>
      <c r="AX132" s="1810">
        <v>28</v>
      </c>
      <c r="AY132" s="1810">
        <v>28</v>
      </c>
      <c r="AZ132" s="1810">
        <v>14</v>
      </c>
      <c r="BA132" s="1810"/>
      <c r="BB132" s="1810"/>
      <c r="BC132" s="1810"/>
      <c r="BD132" s="1810"/>
      <c r="BE132" s="1276"/>
      <c r="BF132" s="1276"/>
      <c r="BG132" s="1276"/>
    </row>
    <row r="133" spans="1:59" ht="15" x14ac:dyDescent="0.2">
      <c r="A133" s="2338"/>
      <c r="B133" s="1257" t="s">
        <v>2201</v>
      </c>
      <c r="C133" s="1308" t="s">
        <v>72</v>
      </c>
      <c r="D133" s="1308" t="s">
        <v>2189</v>
      </c>
      <c r="E133" s="1240" t="s">
        <v>2153</v>
      </c>
      <c r="F133" s="1309">
        <f t="shared" si="29"/>
        <v>60</v>
      </c>
      <c r="G133" s="1810" t="s">
        <v>355</v>
      </c>
      <c r="H133" s="1810"/>
      <c r="I133" s="1810"/>
      <c r="J133" s="1810"/>
      <c r="K133" s="1810"/>
      <c r="L133" s="1810"/>
      <c r="M133" s="1810"/>
      <c r="N133" s="1810"/>
      <c r="O133" s="1810"/>
      <c r="P133" s="1810"/>
      <c r="Q133" s="1810"/>
      <c r="R133" s="1810"/>
      <c r="S133" s="1810"/>
      <c r="T133" s="1810"/>
      <c r="U133" s="1810"/>
      <c r="V133" s="1810"/>
      <c r="W133" s="1810"/>
      <c r="X133" s="1810"/>
      <c r="Y133" s="1810"/>
      <c r="Z133" s="1810"/>
      <c r="AA133" s="1810"/>
      <c r="AB133" s="1810"/>
      <c r="AC133" s="1810"/>
      <c r="AD133" s="1810"/>
      <c r="AE133" s="1810"/>
      <c r="AF133" s="1810"/>
      <c r="AG133" s="1810"/>
      <c r="AH133" s="1833"/>
      <c r="AI133" s="1833"/>
      <c r="AJ133" s="1833"/>
      <c r="AK133" s="1810"/>
      <c r="AL133" s="1810"/>
      <c r="AM133" s="1810"/>
      <c r="AN133" s="1810"/>
      <c r="AO133" s="1810"/>
      <c r="AP133" s="1810"/>
      <c r="AQ133" s="1810"/>
      <c r="AR133" s="1810"/>
      <c r="AS133" s="1810"/>
      <c r="AT133" s="1810"/>
      <c r="AU133" s="1810"/>
      <c r="AV133" s="1810"/>
      <c r="AW133" s="1810"/>
      <c r="AX133" s="1810"/>
      <c r="AY133" s="1810"/>
      <c r="AZ133" s="1810"/>
      <c r="BA133" s="1810">
        <v>16</v>
      </c>
      <c r="BB133" s="1810">
        <v>28</v>
      </c>
      <c r="BC133" s="1810">
        <v>16</v>
      </c>
      <c r="BD133" s="1810" t="s">
        <v>2150</v>
      </c>
      <c r="BE133" s="1276"/>
      <c r="BF133" s="1276"/>
      <c r="BG133" s="1276"/>
    </row>
  </sheetData>
  <mergeCells count="32">
    <mergeCell ref="A62:A80"/>
    <mergeCell ref="A81:A96"/>
    <mergeCell ref="A97:A109"/>
    <mergeCell ref="A111:A133"/>
    <mergeCell ref="AY7:BC7"/>
    <mergeCell ref="U7:Y7"/>
    <mergeCell ref="A11:A27"/>
    <mergeCell ref="A28:A46"/>
    <mergeCell ref="A48:A51"/>
    <mergeCell ref="A53:A60"/>
    <mergeCell ref="Z7:AC7"/>
    <mergeCell ref="G7:G10"/>
    <mergeCell ref="H7:H10"/>
    <mergeCell ref="I7:K7"/>
    <mergeCell ref="L7:P7"/>
    <mergeCell ref="Q7:T7"/>
    <mergeCell ref="A1:D1"/>
    <mergeCell ref="A2:D2"/>
    <mergeCell ref="A3:D3"/>
    <mergeCell ref="A4:BG4"/>
    <mergeCell ref="A7:A10"/>
    <mergeCell ref="B7:B10"/>
    <mergeCell ref="C7:C10"/>
    <mergeCell ref="D7:D10"/>
    <mergeCell ref="E7:E10"/>
    <mergeCell ref="F7:F10"/>
    <mergeCell ref="BD7:BG7"/>
    <mergeCell ref="AD7:AH7"/>
    <mergeCell ref="AI7:AL7"/>
    <mergeCell ref="AM7:AP7"/>
    <mergeCell ref="AQ7:AT7"/>
    <mergeCell ref="AU7:AX7"/>
  </mergeCells>
  <pageMargins left="0" right="0" top="0.39370078740157483" bottom="0" header="0.31496062992125984" footer="0.31496062992125984"/>
  <pageSetup paperSize="9" orientation="landscape" r:id="rId1"/>
  <headerFooter>
    <oddFooter>&amp;C&amp;P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BG99"/>
  <sheetViews>
    <sheetView zoomScale="85" zoomScaleNormal="85" zoomScaleSheetLayoutView="85" workbookViewId="0">
      <pane xSplit="7" ySplit="10" topLeftCell="H62" activePane="bottomRight" state="frozen"/>
      <selection activeCell="A123" sqref="A123:XFD124"/>
      <selection pane="topRight" activeCell="A123" sqref="A123:XFD124"/>
      <selection pane="bottomLeft" activeCell="A123" sqref="A123:XFD124"/>
      <selection pane="bottomRight" activeCell="A123" sqref="A123:XFD124"/>
    </sheetView>
  </sheetViews>
  <sheetFormatPr defaultRowHeight="15" x14ac:dyDescent="0.2"/>
  <cols>
    <col min="1" max="1" width="3.42578125" style="1838" bestFit="1" customWidth="1"/>
    <col min="2" max="2" width="11.5703125" style="1838" customWidth="1"/>
    <col min="3" max="3" width="7.140625" style="1838" customWidth="1"/>
    <col min="4" max="4" width="28.28515625" style="1838" customWidth="1"/>
    <col min="5" max="5" width="6.5703125" style="1838" customWidth="1"/>
    <col min="6" max="6" width="7.7109375" style="1838" customWidth="1"/>
    <col min="7" max="7" width="9.85546875" style="1838" customWidth="1"/>
    <col min="8" max="8" width="5.28515625" style="1838" customWidth="1"/>
    <col min="9" max="59" width="3.140625" style="1838" customWidth="1"/>
    <col min="60" max="252" width="9.140625" style="1838"/>
    <col min="253" max="253" width="3.42578125" style="1838" bestFit="1" customWidth="1"/>
    <col min="254" max="254" width="9.42578125" style="1838" customWidth="1"/>
    <col min="255" max="255" width="8.28515625" style="1838" customWidth="1"/>
    <col min="256" max="256" width="34.85546875" style="1838" customWidth="1"/>
    <col min="257" max="257" width="8.140625" style="1838" bestFit="1" customWidth="1"/>
    <col min="258" max="258" width="10.42578125" style="1838" bestFit="1" customWidth="1"/>
    <col min="259" max="259" width="5.28515625" style="1838" customWidth="1"/>
    <col min="260" max="260" width="3.5703125" style="1838" bestFit="1" customWidth="1"/>
    <col min="261" max="261" width="3.5703125" style="1838" customWidth="1"/>
    <col min="262" max="263" width="2.85546875" style="1838" customWidth="1"/>
    <col min="264" max="268" width="2.85546875" style="1838" bestFit="1" customWidth="1"/>
    <col min="269" max="286" width="3" style="1838" bestFit="1" customWidth="1"/>
    <col min="287" max="287" width="3.42578125" style="1838" customWidth="1"/>
    <col min="288" max="289" width="3" style="1838" bestFit="1" customWidth="1"/>
    <col min="290" max="290" width="4" style="1838" customWidth="1"/>
    <col min="291" max="291" width="3" style="1838" bestFit="1" customWidth="1"/>
    <col min="292" max="292" width="3.42578125" style="1838" customWidth="1"/>
    <col min="293" max="311" width="3" style="1838" bestFit="1" customWidth="1"/>
    <col min="312" max="508" width="9.140625" style="1838"/>
    <col min="509" max="509" width="3.42578125" style="1838" bestFit="1" customWidth="1"/>
    <col min="510" max="510" width="9.42578125" style="1838" customWidth="1"/>
    <col min="511" max="511" width="8.28515625" style="1838" customWidth="1"/>
    <col min="512" max="512" width="34.85546875" style="1838" customWidth="1"/>
    <col min="513" max="513" width="8.140625" style="1838" bestFit="1" customWidth="1"/>
    <col min="514" max="514" width="10.42578125" style="1838" bestFit="1" customWidth="1"/>
    <col min="515" max="515" width="5.28515625" style="1838" customWidth="1"/>
    <col min="516" max="516" width="3.5703125" style="1838" bestFit="1" customWidth="1"/>
    <col min="517" max="517" width="3.5703125" style="1838" customWidth="1"/>
    <col min="518" max="519" width="2.85546875" style="1838" customWidth="1"/>
    <col min="520" max="524" width="2.85546875" style="1838" bestFit="1" customWidth="1"/>
    <col min="525" max="542" width="3" style="1838" bestFit="1" customWidth="1"/>
    <col min="543" max="543" width="3.42578125" style="1838" customWidth="1"/>
    <col min="544" max="545" width="3" style="1838" bestFit="1" customWidth="1"/>
    <col min="546" max="546" width="4" style="1838" customWidth="1"/>
    <col min="547" max="547" width="3" style="1838" bestFit="1" customWidth="1"/>
    <col min="548" max="548" width="3.42578125" style="1838" customWidth="1"/>
    <col min="549" max="567" width="3" style="1838" bestFit="1" customWidth="1"/>
    <col min="568" max="764" width="9.140625" style="1838"/>
    <col min="765" max="765" width="3.42578125" style="1838" bestFit="1" customWidth="1"/>
    <col min="766" max="766" width="9.42578125" style="1838" customWidth="1"/>
    <col min="767" max="767" width="8.28515625" style="1838" customWidth="1"/>
    <col min="768" max="768" width="34.85546875" style="1838" customWidth="1"/>
    <col min="769" max="769" width="8.140625" style="1838" bestFit="1" customWidth="1"/>
    <col min="770" max="770" width="10.42578125" style="1838" bestFit="1" customWidth="1"/>
    <col min="771" max="771" width="5.28515625" style="1838" customWidth="1"/>
    <col min="772" max="772" width="3.5703125" style="1838" bestFit="1" customWidth="1"/>
    <col min="773" max="773" width="3.5703125" style="1838" customWidth="1"/>
    <col min="774" max="775" width="2.85546875" style="1838" customWidth="1"/>
    <col min="776" max="780" width="2.85546875" style="1838" bestFit="1" customWidth="1"/>
    <col min="781" max="798" width="3" style="1838" bestFit="1" customWidth="1"/>
    <col min="799" max="799" width="3.42578125" style="1838" customWidth="1"/>
    <col min="800" max="801" width="3" style="1838" bestFit="1" customWidth="1"/>
    <col min="802" max="802" width="4" style="1838" customWidth="1"/>
    <col min="803" max="803" width="3" style="1838" bestFit="1" customWidth="1"/>
    <col min="804" max="804" width="3.42578125" style="1838" customWidth="1"/>
    <col min="805" max="823" width="3" style="1838" bestFit="1" customWidth="1"/>
    <col min="824" max="1020" width="9.140625" style="1838"/>
    <col min="1021" max="1021" width="3.42578125" style="1838" bestFit="1" customWidth="1"/>
    <col min="1022" max="1022" width="9.42578125" style="1838" customWidth="1"/>
    <col min="1023" max="1023" width="8.28515625" style="1838" customWidth="1"/>
    <col min="1024" max="1024" width="34.85546875" style="1838" customWidth="1"/>
    <col min="1025" max="1025" width="8.140625" style="1838" bestFit="1" customWidth="1"/>
    <col min="1026" max="1026" width="10.42578125" style="1838" bestFit="1" customWidth="1"/>
    <col min="1027" max="1027" width="5.28515625" style="1838" customWidth="1"/>
    <col min="1028" max="1028" width="3.5703125" style="1838" bestFit="1" customWidth="1"/>
    <col min="1029" max="1029" width="3.5703125" style="1838" customWidth="1"/>
    <col min="1030" max="1031" width="2.85546875" style="1838" customWidth="1"/>
    <col min="1032" max="1036" width="2.85546875" style="1838" bestFit="1" customWidth="1"/>
    <col min="1037" max="1054" width="3" style="1838" bestFit="1" customWidth="1"/>
    <col min="1055" max="1055" width="3.42578125" style="1838" customWidth="1"/>
    <col min="1056" max="1057" width="3" style="1838" bestFit="1" customWidth="1"/>
    <col min="1058" max="1058" width="4" style="1838" customWidth="1"/>
    <col min="1059" max="1059" width="3" style="1838" bestFit="1" customWidth="1"/>
    <col min="1060" max="1060" width="3.42578125" style="1838" customWidth="1"/>
    <col min="1061" max="1079" width="3" style="1838" bestFit="1" customWidth="1"/>
    <col min="1080" max="1276" width="9.140625" style="1838"/>
    <col min="1277" max="1277" width="3.42578125" style="1838" bestFit="1" customWidth="1"/>
    <col min="1278" max="1278" width="9.42578125" style="1838" customWidth="1"/>
    <col min="1279" max="1279" width="8.28515625" style="1838" customWidth="1"/>
    <col min="1280" max="1280" width="34.85546875" style="1838" customWidth="1"/>
    <col min="1281" max="1281" width="8.140625" style="1838" bestFit="1" customWidth="1"/>
    <col min="1282" max="1282" width="10.42578125" style="1838" bestFit="1" customWidth="1"/>
    <col min="1283" max="1283" width="5.28515625" style="1838" customWidth="1"/>
    <col min="1284" max="1284" width="3.5703125" style="1838" bestFit="1" customWidth="1"/>
    <col min="1285" max="1285" width="3.5703125" style="1838" customWidth="1"/>
    <col min="1286" max="1287" width="2.85546875" style="1838" customWidth="1"/>
    <col min="1288" max="1292" width="2.85546875" style="1838" bestFit="1" customWidth="1"/>
    <col min="1293" max="1310" width="3" style="1838" bestFit="1" customWidth="1"/>
    <col min="1311" max="1311" width="3.42578125" style="1838" customWidth="1"/>
    <col min="1312" max="1313" width="3" style="1838" bestFit="1" customWidth="1"/>
    <col min="1314" max="1314" width="4" style="1838" customWidth="1"/>
    <col min="1315" max="1315" width="3" style="1838" bestFit="1" customWidth="1"/>
    <col min="1316" max="1316" width="3.42578125" style="1838" customWidth="1"/>
    <col min="1317" max="1335" width="3" style="1838" bestFit="1" customWidth="1"/>
    <col min="1336" max="1532" width="9.140625" style="1838"/>
    <col min="1533" max="1533" width="3.42578125" style="1838" bestFit="1" customWidth="1"/>
    <col min="1534" max="1534" width="9.42578125" style="1838" customWidth="1"/>
    <col min="1535" max="1535" width="8.28515625" style="1838" customWidth="1"/>
    <col min="1536" max="1536" width="34.85546875" style="1838" customWidth="1"/>
    <col min="1537" max="1537" width="8.140625" style="1838" bestFit="1" customWidth="1"/>
    <col min="1538" max="1538" width="10.42578125" style="1838" bestFit="1" customWidth="1"/>
    <col min="1539" max="1539" width="5.28515625" style="1838" customWidth="1"/>
    <col min="1540" max="1540" width="3.5703125" style="1838" bestFit="1" customWidth="1"/>
    <col min="1541" max="1541" width="3.5703125" style="1838" customWidth="1"/>
    <col min="1542" max="1543" width="2.85546875" style="1838" customWidth="1"/>
    <col min="1544" max="1548" width="2.85546875" style="1838" bestFit="1" customWidth="1"/>
    <col min="1549" max="1566" width="3" style="1838" bestFit="1" customWidth="1"/>
    <col min="1567" max="1567" width="3.42578125" style="1838" customWidth="1"/>
    <col min="1568" max="1569" width="3" style="1838" bestFit="1" customWidth="1"/>
    <col min="1570" max="1570" width="4" style="1838" customWidth="1"/>
    <col min="1571" max="1571" width="3" style="1838" bestFit="1" customWidth="1"/>
    <col min="1572" max="1572" width="3.42578125" style="1838" customWidth="1"/>
    <col min="1573" max="1591" width="3" style="1838" bestFit="1" customWidth="1"/>
    <col min="1592" max="1788" width="9.140625" style="1838"/>
    <col min="1789" max="1789" width="3.42578125" style="1838" bestFit="1" customWidth="1"/>
    <col min="1790" max="1790" width="9.42578125" style="1838" customWidth="1"/>
    <col min="1791" max="1791" width="8.28515625" style="1838" customWidth="1"/>
    <col min="1792" max="1792" width="34.85546875" style="1838" customWidth="1"/>
    <col min="1793" max="1793" width="8.140625" style="1838" bestFit="1" customWidth="1"/>
    <col min="1794" max="1794" width="10.42578125" style="1838" bestFit="1" customWidth="1"/>
    <col min="1795" max="1795" width="5.28515625" style="1838" customWidth="1"/>
    <col min="1796" max="1796" width="3.5703125" style="1838" bestFit="1" customWidth="1"/>
    <col min="1797" max="1797" width="3.5703125" style="1838" customWidth="1"/>
    <col min="1798" max="1799" width="2.85546875" style="1838" customWidth="1"/>
    <col min="1800" max="1804" width="2.85546875" style="1838" bestFit="1" customWidth="1"/>
    <col min="1805" max="1822" width="3" style="1838" bestFit="1" customWidth="1"/>
    <col min="1823" max="1823" width="3.42578125" style="1838" customWidth="1"/>
    <col min="1824" max="1825" width="3" style="1838" bestFit="1" customWidth="1"/>
    <col min="1826" max="1826" width="4" style="1838" customWidth="1"/>
    <col min="1827" max="1827" width="3" style="1838" bestFit="1" customWidth="1"/>
    <col min="1828" max="1828" width="3.42578125" style="1838" customWidth="1"/>
    <col min="1829" max="1847" width="3" style="1838" bestFit="1" customWidth="1"/>
    <col min="1848" max="2044" width="9.140625" style="1838"/>
    <col min="2045" max="2045" width="3.42578125" style="1838" bestFit="1" customWidth="1"/>
    <col min="2046" max="2046" width="9.42578125" style="1838" customWidth="1"/>
    <col min="2047" max="2047" width="8.28515625" style="1838" customWidth="1"/>
    <col min="2048" max="2048" width="34.85546875" style="1838" customWidth="1"/>
    <col min="2049" max="2049" width="8.140625" style="1838" bestFit="1" customWidth="1"/>
    <col min="2050" max="2050" width="10.42578125" style="1838" bestFit="1" customWidth="1"/>
    <col min="2051" max="2051" width="5.28515625" style="1838" customWidth="1"/>
    <col min="2052" max="2052" width="3.5703125" style="1838" bestFit="1" customWidth="1"/>
    <col min="2053" max="2053" width="3.5703125" style="1838" customWidth="1"/>
    <col min="2054" max="2055" width="2.85546875" style="1838" customWidth="1"/>
    <col min="2056" max="2060" width="2.85546875" style="1838" bestFit="1" customWidth="1"/>
    <col min="2061" max="2078" width="3" style="1838" bestFit="1" customWidth="1"/>
    <col min="2079" max="2079" width="3.42578125" style="1838" customWidth="1"/>
    <col min="2080" max="2081" width="3" style="1838" bestFit="1" customWidth="1"/>
    <col min="2082" max="2082" width="4" style="1838" customWidth="1"/>
    <col min="2083" max="2083" width="3" style="1838" bestFit="1" customWidth="1"/>
    <col min="2084" max="2084" width="3.42578125" style="1838" customWidth="1"/>
    <col min="2085" max="2103" width="3" style="1838" bestFit="1" customWidth="1"/>
    <col min="2104" max="2300" width="9.140625" style="1838"/>
    <col min="2301" max="2301" width="3.42578125" style="1838" bestFit="1" customWidth="1"/>
    <col min="2302" max="2302" width="9.42578125" style="1838" customWidth="1"/>
    <col min="2303" max="2303" width="8.28515625" style="1838" customWidth="1"/>
    <col min="2304" max="2304" width="34.85546875" style="1838" customWidth="1"/>
    <col min="2305" max="2305" width="8.140625" style="1838" bestFit="1" customWidth="1"/>
    <col min="2306" max="2306" width="10.42578125" style="1838" bestFit="1" customWidth="1"/>
    <col min="2307" max="2307" width="5.28515625" style="1838" customWidth="1"/>
    <col min="2308" max="2308" width="3.5703125" style="1838" bestFit="1" customWidth="1"/>
    <col min="2309" max="2309" width="3.5703125" style="1838" customWidth="1"/>
    <col min="2310" max="2311" width="2.85546875" style="1838" customWidth="1"/>
    <col min="2312" max="2316" width="2.85546875" style="1838" bestFit="1" customWidth="1"/>
    <col min="2317" max="2334" width="3" style="1838" bestFit="1" customWidth="1"/>
    <col min="2335" max="2335" width="3.42578125" style="1838" customWidth="1"/>
    <col min="2336" max="2337" width="3" style="1838" bestFit="1" customWidth="1"/>
    <col min="2338" max="2338" width="4" style="1838" customWidth="1"/>
    <col min="2339" max="2339" width="3" style="1838" bestFit="1" customWidth="1"/>
    <col min="2340" max="2340" width="3.42578125" style="1838" customWidth="1"/>
    <col min="2341" max="2359" width="3" style="1838" bestFit="1" customWidth="1"/>
    <col min="2360" max="2556" width="9.140625" style="1838"/>
    <col min="2557" max="2557" width="3.42578125" style="1838" bestFit="1" customWidth="1"/>
    <col min="2558" max="2558" width="9.42578125" style="1838" customWidth="1"/>
    <col min="2559" max="2559" width="8.28515625" style="1838" customWidth="1"/>
    <col min="2560" max="2560" width="34.85546875" style="1838" customWidth="1"/>
    <col min="2561" max="2561" width="8.140625" style="1838" bestFit="1" customWidth="1"/>
    <col min="2562" max="2562" width="10.42578125" style="1838" bestFit="1" customWidth="1"/>
    <col min="2563" max="2563" width="5.28515625" style="1838" customWidth="1"/>
    <col min="2564" max="2564" width="3.5703125" style="1838" bestFit="1" customWidth="1"/>
    <col min="2565" max="2565" width="3.5703125" style="1838" customWidth="1"/>
    <col min="2566" max="2567" width="2.85546875" style="1838" customWidth="1"/>
    <col min="2568" max="2572" width="2.85546875" style="1838" bestFit="1" customWidth="1"/>
    <col min="2573" max="2590" width="3" style="1838" bestFit="1" customWidth="1"/>
    <col min="2591" max="2591" width="3.42578125" style="1838" customWidth="1"/>
    <col min="2592" max="2593" width="3" style="1838" bestFit="1" customWidth="1"/>
    <col min="2594" max="2594" width="4" style="1838" customWidth="1"/>
    <col min="2595" max="2595" width="3" style="1838" bestFit="1" customWidth="1"/>
    <col min="2596" max="2596" width="3.42578125" style="1838" customWidth="1"/>
    <col min="2597" max="2615" width="3" style="1838" bestFit="1" customWidth="1"/>
    <col min="2616" max="2812" width="9.140625" style="1838"/>
    <col min="2813" max="2813" width="3.42578125" style="1838" bestFit="1" customWidth="1"/>
    <col min="2814" max="2814" width="9.42578125" style="1838" customWidth="1"/>
    <col min="2815" max="2815" width="8.28515625" style="1838" customWidth="1"/>
    <col min="2816" max="2816" width="34.85546875" style="1838" customWidth="1"/>
    <col min="2817" max="2817" width="8.140625" style="1838" bestFit="1" customWidth="1"/>
    <col min="2818" max="2818" width="10.42578125" style="1838" bestFit="1" customWidth="1"/>
    <col min="2819" max="2819" width="5.28515625" style="1838" customWidth="1"/>
    <col min="2820" max="2820" width="3.5703125" style="1838" bestFit="1" customWidth="1"/>
    <col min="2821" max="2821" width="3.5703125" style="1838" customWidth="1"/>
    <col min="2822" max="2823" width="2.85546875" style="1838" customWidth="1"/>
    <col min="2824" max="2828" width="2.85546875" style="1838" bestFit="1" customWidth="1"/>
    <col min="2829" max="2846" width="3" style="1838" bestFit="1" customWidth="1"/>
    <col min="2847" max="2847" width="3.42578125" style="1838" customWidth="1"/>
    <col min="2848" max="2849" width="3" style="1838" bestFit="1" customWidth="1"/>
    <col min="2850" max="2850" width="4" style="1838" customWidth="1"/>
    <col min="2851" max="2851" width="3" style="1838" bestFit="1" customWidth="1"/>
    <col min="2852" max="2852" width="3.42578125" style="1838" customWidth="1"/>
    <col min="2853" max="2871" width="3" style="1838" bestFit="1" customWidth="1"/>
    <col min="2872" max="3068" width="9.140625" style="1838"/>
    <col min="3069" max="3069" width="3.42578125" style="1838" bestFit="1" customWidth="1"/>
    <col min="3070" max="3070" width="9.42578125" style="1838" customWidth="1"/>
    <col min="3071" max="3071" width="8.28515625" style="1838" customWidth="1"/>
    <col min="3072" max="3072" width="34.85546875" style="1838" customWidth="1"/>
    <col min="3073" max="3073" width="8.140625" style="1838" bestFit="1" customWidth="1"/>
    <col min="3074" max="3074" width="10.42578125" style="1838" bestFit="1" customWidth="1"/>
    <col min="3075" max="3075" width="5.28515625" style="1838" customWidth="1"/>
    <col min="3076" max="3076" width="3.5703125" style="1838" bestFit="1" customWidth="1"/>
    <col min="3077" max="3077" width="3.5703125" style="1838" customWidth="1"/>
    <col min="3078" max="3079" width="2.85546875" style="1838" customWidth="1"/>
    <col min="3080" max="3084" width="2.85546875" style="1838" bestFit="1" customWidth="1"/>
    <col min="3085" max="3102" width="3" style="1838" bestFit="1" customWidth="1"/>
    <col min="3103" max="3103" width="3.42578125" style="1838" customWidth="1"/>
    <col min="3104" max="3105" width="3" style="1838" bestFit="1" customWidth="1"/>
    <col min="3106" max="3106" width="4" style="1838" customWidth="1"/>
    <col min="3107" max="3107" width="3" style="1838" bestFit="1" customWidth="1"/>
    <col min="3108" max="3108" width="3.42578125" style="1838" customWidth="1"/>
    <col min="3109" max="3127" width="3" style="1838" bestFit="1" customWidth="1"/>
    <col min="3128" max="3324" width="9.140625" style="1838"/>
    <col min="3325" max="3325" width="3.42578125" style="1838" bestFit="1" customWidth="1"/>
    <col min="3326" max="3326" width="9.42578125" style="1838" customWidth="1"/>
    <col min="3327" max="3327" width="8.28515625" style="1838" customWidth="1"/>
    <col min="3328" max="3328" width="34.85546875" style="1838" customWidth="1"/>
    <col min="3329" max="3329" width="8.140625" style="1838" bestFit="1" customWidth="1"/>
    <col min="3330" max="3330" width="10.42578125" style="1838" bestFit="1" customWidth="1"/>
    <col min="3331" max="3331" width="5.28515625" style="1838" customWidth="1"/>
    <col min="3332" max="3332" width="3.5703125" style="1838" bestFit="1" customWidth="1"/>
    <col min="3333" max="3333" width="3.5703125" style="1838" customWidth="1"/>
    <col min="3334" max="3335" width="2.85546875" style="1838" customWidth="1"/>
    <col min="3336" max="3340" width="2.85546875" style="1838" bestFit="1" customWidth="1"/>
    <col min="3341" max="3358" width="3" style="1838" bestFit="1" customWidth="1"/>
    <col min="3359" max="3359" width="3.42578125" style="1838" customWidth="1"/>
    <col min="3360" max="3361" width="3" style="1838" bestFit="1" customWidth="1"/>
    <col min="3362" max="3362" width="4" style="1838" customWidth="1"/>
    <col min="3363" max="3363" width="3" style="1838" bestFit="1" customWidth="1"/>
    <col min="3364" max="3364" width="3.42578125" style="1838" customWidth="1"/>
    <col min="3365" max="3383" width="3" style="1838" bestFit="1" customWidth="1"/>
    <col min="3384" max="3580" width="9.140625" style="1838"/>
    <col min="3581" max="3581" width="3.42578125" style="1838" bestFit="1" customWidth="1"/>
    <col min="3582" max="3582" width="9.42578125" style="1838" customWidth="1"/>
    <col min="3583" max="3583" width="8.28515625" style="1838" customWidth="1"/>
    <col min="3584" max="3584" width="34.85546875" style="1838" customWidth="1"/>
    <col min="3585" max="3585" width="8.140625" style="1838" bestFit="1" customWidth="1"/>
    <col min="3586" max="3586" width="10.42578125" style="1838" bestFit="1" customWidth="1"/>
    <col min="3587" max="3587" width="5.28515625" style="1838" customWidth="1"/>
    <col min="3588" max="3588" width="3.5703125" style="1838" bestFit="1" customWidth="1"/>
    <col min="3589" max="3589" width="3.5703125" style="1838" customWidth="1"/>
    <col min="3590" max="3591" width="2.85546875" style="1838" customWidth="1"/>
    <col min="3592" max="3596" width="2.85546875" style="1838" bestFit="1" customWidth="1"/>
    <col min="3597" max="3614" width="3" style="1838" bestFit="1" customWidth="1"/>
    <col min="3615" max="3615" width="3.42578125" style="1838" customWidth="1"/>
    <col min="3616" max="3617" width="3" style="1838" bestFit="1" customWidth="1"/>
    <col min="3618" max="3618" width="4" style="1838" customWidth="1"/>
    <col min="3619" max="3619" width="3" style="1838" bestFit="1" customWidth="1"/>
    <col min="3620" max="3620" width="3.42578125" style="1838" customWidth="1"/>
    <col min="3621" max="3639" width="3" style="1838" bestFit="1" customWidth="1"/>
    <col min="3640" max="3836" width="9.140625" style="1838"/>
    <col min="3837" max="3837" width="3.42578125" style="1838" bestFit="1" customWidth="1"/>
    <col min="3838" max="3838" width="9.42578125" style="1838" customWidth="1"/>
    <col min="3839" max="3839" width="8.28515625" style="1838" customWidth="1"/>
    <col min="3840" max="3840" width="34.85546875" style="1838" customWidth="1"/>
    <col min="3841" max="3841" width="8.140625" style="1838" bestFit="1" customWidth="1"/>
    <col min="3842" max="3842" width="10.42578125" style="1838" bestFit="1" customWidth="1"/>
    <col min="3843" max="3843" width="5.28515625" style="1838" customWidth="1"/>
    <col min="3844" max="3844" width="3.5703125" style="1838" bestFit="1" customWidth="1"/>
    <col min="3845" max="3845" width="3.5703125" style="1838" customWidth="1"/>
    <col min="3846" max="3847" width="2.85546875" style="1838" customWidth="1"/>
    <col min="3848" max="3852" width="2.85546875" style="1838" bestFit="1" customWidth="1"/>
    <col min="3853" max="3870" width="3" style="1838" bestFit="1" customWidth="1"/>
    <col min="3871" max="3871" width="3.42578125" style="1838" customWidth="1"/>
    <col min="3872" max="3873" width="3" style="1838" bestFit="1" customWidth="1"/>
    <col min="3874" max="3874" width="4" style="1838" customWidth="1"/>
    <col min="3875" max="3875" width="3" style="1838" bestFit="1" customWidth="1"/>
    <col min="3876" max="3876" width="3.42578125" style="1838" customWidth="1"/>
    <col min="3877" max="3895" width="3" style="1838" bestFit="1" customWidth="1"/>
    <col min="3896" max="4092" width="9.140625" style="1838"/>
    <col min="4093" max="4093" width="3.42578125" style="1838" bestFit="1" customWidth="1"/>
    <col min="4094" max="4094" width="9.42578125" style="1838" customWidth="1"/>
    <col min="4095" max="4095" width="8.28515625" style="1838" customWidth="1"/>
    <col min="4096" max="4096" width="34.85546875" style="1838" customWidth="1"/>
    <col min="4097" max="4097" width="8.140625" style="1838" bestFit="1" customWidth="1"/>
    <col min="4098" max="4098" width="10.42578125" style="1838" bestFit="1" customWidth="1"/>
    <col min="4099" max="4099" width="5.28515625" style="1838" customWidth="1"/>
    <col min="4100" max="4100" width="3.5703125" style="1838" bestFit="1" customWidth="1"/>
    <col min="4101" max="4101" width="3.5703125" style="1838" customWidth="1"/>
    <col min="4102" max="4103" width="2.85546875" style="1838" customWidth="1"/>
    <col min="4104" max="4108" width="2.85546875" style="1838" bestFit="1" customWidth="1"/>
    <col min="4109" max="4126" width="3" style="1838" bestFit="1" customWidth="1"/>
    <col min="4127" max="4127" width="3.42578125" style="1838" customWidth="1"/>
    <col min="4128" max="4129" width="3" style="1838" bestFit="1" customWidth="1"/>
    <col min="4130" max="4130" width="4" style="1838" customWidth="1"/>
    <col min="4131" max="4131" width="3" style="1838" bestFit="1" customWidth="1"/>
    <col min="4132" max="4132" width="3.42578125" style="1838" customWidth="1"/>
    <col min="4133" max="4151" width="3" style="1838" bestFit="1" customWidth="1"/>
    <col min="4152" max="4348" width="9.140625" style="1838"/>
    <col min="4349" max="4349" width="3.42578125" style="1838" bestFit="1" customWidth="1"/>
    <col min="4350" max="4350" width="9.42578125" style="1838" customWidth="1"/>
    <col min="4351" max="4351" width="8.28515625" style="1838" customWidth="1"/>
    <col min="4352" max="4352" width="34.85546875" style="1838" customWidth="1"/>
    <col min="4353" max="4353" width="8.140625" style="1838" bestFit="1" customWidth="1"/>
    <col min="4354" max="4354" width="10.42578125" style="1838" bestFit="1" customWidth="1"/>
    <col min="4355" max="4355" width="5.28515625" style="1838" customWidth="1"/>
    <col min="4356" max="4356" width="3.5703125" style="1838" bestFit="1" customWidth="1"/>
    <col min="4357" max="4357" width="3.5703125" style="1838" customWidth="1"/>
    <col min="4358" max="4359" width="2.85546875" style="1838" customWidth="1"/>
    <col min="4360" max="4364" width="2.85546875" style="1838" bestFit="1" customWidth="1"/>
    <col min="4365" max="4382" width="3" style="1838" bestFit="1" customWidth="1"/>
    <col min="4383" max="4383" width="3.42578125" style="1838" customWidth="1"/>
    <col min="4384" max="4385" width="3" style="1838" bestFit="1" customWidth="1"/>
    <col min="4386" max="4386" width="4" style="1838" customWidth="1"/>
    <col min="4387" max="4387" width="3" style="1838" bestFit="1" customWidth="1"/>
    <col min="4388" max="4388" width="3.42578125" style="1838" customWidth="1"/>
    <col min="4389" max="4407" width="3" style="1838" bestFit="1" customWidth="1"/>
    <col min="4408" max="4604" width="9.140625" style="1838"/>
    <col min="4605" max="4605" width="3.42578125" style="1838" bestFit="1" customWidth="1"/>
    <col min="4606" max="4606" width="9.42578125" style="1838" customWidth="1"/>
    <col min="4607" max="4607" width="8.28515625" style="1838" customWidth="1"/>
    <col min="4608" max="4608" width="34.85546875" style="1838" customWidth="1"/>
    <col min="4609" max="4609" width="8.140625" style="1838" bestFit="1" customWidth="1"/>
    <col min="4610" max="4610" width="10.42578125" style="1838" bestFit="1" customWidth="1"/>
    <col min="4611" max="4611" width="5.28515625" style="1838" customWidth="1"/>
    <col min="4612" max="4612" width="3.5703125" style="1838" bestFit="1" customWidth="1"/>
    <col min="4613" max="4613" width="3.5703125" style="1838" customWidth="1"/>
    <col min="4614" max="4615" width="2.85546875" style="1838" customWidth="1"/>
    <col min="4616" max="4620" width="2.85546875" style="1838" bestFit="1" customWidth="1"/>
    <col min="4621" max="4638" width="3" style="1838" bestFit="1" customWidth="1"/>
    <col min="4639" max="4639" width="3.42578125" style="1838" customWidth="1"/>
    <col min="4640" max="4641" width="3" style="1838" bestFit="1" customWidth="1"/>
    <col min="4642" max="4642" width="4" style="1838" customWidth="1"/>
    <col min="4643" max="4643" width="3" style="1838" bestFit="1" customWidth="1"/>
    <col min="4644" max="4644" width="3.42578125" style="1838" customWidth="1"/>
    <col min="4645" max="4663" width="3" style="1838" bestFit="1" customWidth="1"/>
    <col min="4664" max="4860" width="9.140625" style="1838"/>
    <col min="4861" max="4861" width="3.42578125" style="1838" bestFit="1" customWidth="1"/>
    <col min="4862" max="4862" width="9.42578125" style="1838" customWidth="1"/>
    <col min="4863" max="4863" width="8.28515625" style="1838" customWidth="1"/>
    <col min="4864" max="4864" width="34.85546875" style="1838" customWidth="1"/>
    <col min="4865" max="4865" width="8.140625" style="1838" bestFit="1" customWidth="1"/>
    <col min="4866" max="4866" width="10.42578125" style="1838" bestFit="1" customWidth="1"/>
    <col min="4867" max="4867" width="5.28515625" style="1838" customWidth="1"/>
    <col min="4868" max="4868" width="3.5703125" style="1838" bestFit="1" customWidth="1"/>
    <col min="4869" max="4869" width="3.5703125" style="1838" customWidth="1"/>
    <col min="4870" max="4871" width="2.85546875" style="1838" customWidth="1"/>
    <col min="4872" max="4876" width="2.85546875" style="1838" bestFit="1" customWidth="1"/>
    <col min="4877" max="4894" width="3" style="1838" bestFit="1" customWidth="1"/>
    <col min="4895" max="4895" width="3.42578125" style="1838" customWidth="1"/>
    <col min="4896" max="4897" width="3" style="1838" bestFit="1" customWidth="1"/>
    <col min="4898" max="4898" width="4" style="1838" customWidth="1"/>
    <col min="4899" max="4899" width="3" style="1838" bestFit="1" customWidth="1"/>
    <col min="4900" max="4900" width="3.42578125" style="1838" customWidth="1"/>
    <col min="4901" max="4919" width="3" style="1838" bestFit="1" customWidth="1"/>
    <col min="4920" max="5116" width="9.140625" style="1838"/>
    <col min="5117" max="5117" width="3.42578125" style="1838" bestFit="1" customWidth="1"/>
    <col min="5118" max="5118" width="9.42578125" style="1838" customWidth="1"/>
    <col min="5119" max="5119" width="8.28515625" style="1838" customWidth="1"/>
    <col min="5120" max="5120" width="34.85546875" style="1838" customWidth="1"/>
    <col min="5121" max="5121" width="8.140625" style="1838" bestFit="1" customWidth="1"/>
    <col min="5122" max="5122" width="10.42578125" style="1838" bestFit="1" customWidth="1"/>
    <col min="5123" max="5123" width="5.28515625" style="1838" customWidth="1"/>
    <col min="5124" max="5124" width="3.5703125" style="1838" bestFit="1" customWidth="1"/>
    <col min="5125" max="5125" width="3.5703125" style="1838" customWidth="1"/>
    <col min="5126" max="5127" width="2.85546875" style="1838" customWidth="1"/>
    <col min="5128" max="5132" width="2.85546875" style="1838" bestFit="1" customWidth="1"/>
    <col min="5133" max="5150" width="3" style="1838" bestFit="1" customWidth="1"/>
    <col min="5151" max="5151" width="3.42578125" style="1838" customWidth="1"/>
    <col min="5152" max="5153" width="3" style="1838" bestFit="1" customWidth="1"/>
    <col min="5154" max="5154" width="4" style="1838" customWidth="1"/>
    <col min="5155" max="5155" width="3" style="1838" bestFit="1" customWidth="1"/>
    <col min="5156" max="5156" width="3.42578125" style="1838" customWidth="1"/>
    <col min="5157" max="5175" width="3" style="1838" bestFit="1" customWidth="1"/>
    <col min="5176" max="5372" width="9.140625" style="1838"/>
    <col min="5373" max="5373" width="3.42578125" style="1838" bestFit="1" customWidth="1"/>
    <col min="5374" max="5374" width="9.42578125" style="1838" customWidth="1"/>
    <col min="5375" max="5375" width="8.28515625" style="1838" customWidth="1"/>
    <col min="5376" max="5376" width="34.85546875" style="1838" customWidth="1"/>
    <col min="5377" max="5377" width="8.140625" style="1838" bestFit="1" customWidth="1"/>
    <col min="5378" max="5378" width="10.42578125" style="1838" bestFit="1" customWidth="1"/>
    <col min="5379" max="5379" width="5.28515625" style="1838" customWidth="1"/>
    <col min="5380" max="5380" width="3.5703125" style="1838" bestFit="1" customWidth="1"/>
    <col min="5381" max="5381" width="3.5703125" style="1838" customWidth="1"/>
    <col min="5382" max="5383" width="2.85546875" style="1838" customWidth="1"/>
    <col min="5384" max="5388" width="2.85546875" style="1838" bestFit="1" customWidth="1"/>
    <col min="5389" max="5406" width="3" style="1838" bestFit="1" customWidth="1"/>
    <col min="5407" max="5407" width="3.42578125" style="1838" customWidth="1"/>
    <col min="5408" max="5409" width="3" style="1838" bestFit="1" customWidth="1"/>
    <col min="5410" max="5410" width="4" style="1838" customWidth="1"/>
    <col min="5411" max="5411" width="3" style="1838" bestFit="1" customWidth="1"/>
    <col min="5412" max="5412" width="3.42578125" style="1838" customWidth="1"/>
    <col min="5413" max="5431" width="3" style="1838" bestFit="1" customWidth="1"/>
    <col min="5432" max="5628" width="9.140625" style="1838"/>
    <col min="5629" max="5629" width="3.42578125" style="1838" bestFit="1" customWidth="1"/>
    <col min="5630" max="5630" width="9.42578125" style="1838" customWidth="1"/>
    <col min="5631" max="5631" width="8.28515625" style="1838" customWidth="1"/>
    <col min="5632" max="5632" width="34.85546875" style="1838" customWidth="1"/>
    <col min="5633" max="5633" width="8.140625" style="1838" bestFit="1" customWidth="1"/>
    <col min="5634" max="5634" width="10.42578125" style="1838" bestFit="1" customWidth="1"/>
    <col min="5635" max="5635" width="5.28515625" style="1838" customWidth="1"/>
    <col min="5636" max="5636" width="3.5703125" style="1838" bestFit="1" customWidth="1"/>
    <col min="5637" max="5637" width="3.5703125" style="1838" customWidth="1"/>
    <col min="5638" max="5639" width="2.85546875" style="1838" customWidth="1"/>
    <col min="5640" max="5644" width="2.85546875" style="1838" bestFit="1" customWidth="1"/>
    <col min="5645" max="5662" width="3" style="1838" bestFit="1" customWidth="1"/>
    <col min="5663" max="5663" width="3.42578125" style="1838" customWidth="1"/>
    <col min="5664" max="5665" width="3" style="1838" bestFit="1" customWidth="1"/>
    <col min="5666" max="5666" width="4" style="1838" customWidth="1"/>
    <col min="5667" max="5667" width="3" style="1838" bestFit="1" customWidth="1"/>
    <col min="5668" max="5668" width="3.42578125" style="1838" customWidth="1"/>
    <col min="5669" max="5687" width="3" style="1838" bestFit="1" customWidth="1"/>
    <col min="5688" max="5884" width="9.140625" style="1838"/>
    <col min="5885" max="5885" width="3.42578125" style="1838" bestFit="1" customWidth="1"/>
    <col min="5886" max="5886" width="9.42578125" style="1838" customWidth="1"/>
    <col min="5887" max="5887" width="8.28515625" style="1838" customWidth="1"/>
    <col min="5888" max="5888" width="34.85546875" style="1838" customWidth="1"/>
    <col min="5889" max="5889" width="8.140625" style="1838" bestFit="1" customWidth="1"/>
    <col min="5890" max="5890" width="10.42578125" style="1838" bestFit="1" customWidth="1"/>
    <col min="5891" max="5891" width="5.28515625" style="1838" customWidth="1"/>
    <col min="5892" max="5892" width="3.5703125" style="1838" bestFit="1" customWidth="1"/>
    <col min="5893" max="5893" width="3.5703125" style="1838" customWidth="1"/>
    <col min="5894" max="5895" width="2.85546875" style="1838" customWidth="1"/>
    <col min="5896" max="5900" width="2.85546875" style="1838" bestFit="1" customWidth="1"/>
    <col min="5901" max="5918" width="3" style="1838" bestFit="1" customWidth="1"/>
    <col min="5919" max="5919" width="3.42578125" style="1838" customWidth="1"/>
    <col min="5920" max="5921" width="3" style="1838" bestFit="1" customWidth="1"/>
    <col min="5922" max="5922" width="4" style="1838" customWidth="1"/>
    <col min="5923" max="5923" width="3" style="1838" bestFit="1" customWidth="1"/>
    <col min="5924" max="5924" width="3.42578125" style="1838" customWidth="1"/>
    <col min="5925" max="5943" width="3" style="1838" bestFit="1" customWidth="1"/>
    <col min="5944" max="6140" width="9.140625" style="1838"/>
    <col min="6141" max="6141" width="3.42578125" style="1838" bestFit="1" customWidth="1"/>
    <col min="6142" max="6142" width="9.42578125" style="1838" customWidth="1"/>
    <col min="6143" max="6143" width="8.28515625" style="1838" customWidth="1"/>
    <col min="6144" max="6144" width="34.85546875" style="1838" customWidth="1"/>
    <col min="6145" max="6145" width="8.140625" style="1838" bestFit="1" customWidth="1"/>
    <col min="6146" max="6146" width="10.42578125" style="1838" bestFit="1" customWidth="1"/>
    <col min="6147" max="6147" width="5.28515625" style="1838" customWidth="1"/>
    <col min="6148" max="6148" width="3.5703125" style="1838" bestFit="1" customWidth="1"/>
    <col min="6149" max="6149" width="3.5703125" style="1838" customWidth="1"/>
    <col min="6150" max="6151" width="2.85546875" style="1838" customWidth="1"/>
    <col min="6152" max="6156" width="2.85546875" style="1838" bestFit="1" customWidth="1"/>
    <col min="6157" max="6174" width="3" style="1838" bestFit="1" customWidth="1"/>
    <col min="6175" max="6175" width="3.42578125" style="1838" customWidth="1"/>
    <col min="6176" max="6177" width="3" style="1838" bestFit="1" customWidth="1"/>
    <col min="6178" max="6178" width="4" style="1838" customWidth="1"/>
    <col min="6179" max="6179" width="3" style="1838" bestFit="1" customWidth="1"/>
    <col min="6180" max="6180" width="3.42578125" style="1838" customWidth="1"/>
    <col min="6181" max="6199" width="3" style="1838" bestFit="1" customWidth="1"/>
    <col min="6200" max="6396" width="9.140625" style="1838"/>
    <col min="6397" max="6397" width="3.42578125" style="1838" bestFit="1" customWidth="1"/>
    <col min="6398" max="6398" width="9.42578125" style="1838" customWidth="1"/>
    <col min="6399" max="6399" width="8.28515625" style="1838" customWidth="1"/>
    <col min="6400" max="6400" width="34.85546875" style="1838" customWidth="1"/>
    <col min="6401" max="6401" width="8.140625" style="1838" bestFit="1" customWidth="1"/>
    <col min="6402" max="6402" width="10.42578125" style="1838" bestFit="1" customWidth="1"/>
    <col min="6403" max="6403" width="5.28515625" style="1838" customWidth="1"/>
    <col min="6404" max="6404" width="3.5703125" style="1838" bestFit="1" customWidth="1"/>
    <col min="6405" max="6405" width="3.5703125" style="1838" customWidth="1"/>
    <col min="6406" max="6407" width="2.85546875" style="1838" customWidth="1"/>
    <col min="6408" max="6412" width="2.85546875" style="1838" bestFit="1" customWidth="1"/>
    <col min="6413" max="6430" width="3" style="1838" bestFit="1" customWidth="1"/>
    <col min="6431" max="6431" width="3.42578125" style="1838" customWidth="1"/>
    <col min="6432" max="6433" width="3" style="1838" bestFit="1" customWidth="1"/>
    <col min="6434" max="6434" width="4" style="1838" customWidth="1"/>
    <col min="6435" max="6435" width="3" style="1838" bestFit="1" customWidth="1"/>
    <col min="6436" max="6436" width="3.42578125" style="1838" customWidth="1"/>
    <col min="6437" max="6455" width="3" style="1838" bestFit="1" customWidth="1"/>
    <col min="6456" max="6652" width="9.140625" style="1838"/>
    <col min="6653" max="6653" width="3.42578125" style="1838" bestFit="1" customWidth="1"/>
    <col min="6654" max="6654" width="9.42578125" style="1838" customWidth="1"/>
    <col min="6655" max="6655" width="8.28515625" style="1838" customWidth="1"/>
    <col min="6656" max="6656" width="34.85546875" style="1838" customWidth="1"/>
    <col min="6657" max="6657" width="8.140625" style="1838" bestFit="1" customWidth="1"/>
    <col min="6658" max="6658" width="10.42578125" style="1838" bestFit="1" customWidth="1"/>
    <col min="6659" max="6659" width="5.28515625" style="1838" customWidth="1"/>
    <col min="6660" max="6660" width="3.5703125" style="1838" bestFit="1" customWidth="1"/>
    <col min="6661" max="6661" width="3.5703125" style="1838" customWidth="1"/>
    <col min="6662" max="6663" width="2.85546875" style="1838" customWidth="1"/>
    <col min="6664" max="6668" width="2.85546875" style="1838" bestFit="1" customWidth="1"/>
    <col min="6669" max="6686" width="3" style="1838" bestFit="1" customWidth="1"/>
    <col min="6687" max="6687" width="3.42578125" style="1838" customWidth="1"/>
    <col min="6688" max="6689" width="3" style="1838" bestFit="1" customWidth="1"/>
    <col min="6690" max="6690" width="4" style="1838" customWidth="1"/>
    <col min="6691" max="6691" width="3" style="1838" bestFit="1" customWidth="1"/>
    <col min="6692" max="6692" width="3.42578125" style="1838" customWidth="1"/>
    <col min="6693" max="6711" width="3" style="1838" bestFit="1" customWidth="1"/>
    <col min="6712" max="6908" width="9.140625" style="1838"/>
    <col min="6909" max="6909" width="3.42578125" style="1838" bestFit="1" customWidth="1"/>
    <col min="6910" max="6910" width="9.42578125" style="1838" customWidth="1"/>
    <col min="6911" max="6911" width="8.28515625" style="1838" customWidth="1"/>
    <col min="6912" max="6912" width="34.85546875" style="1838" customWidth="1"/>
    <col min="6913" max="6913" width="8.140625" style="1838" bestFit="1" customWidth="1"/>
    <col min="6914" max="6914" width="10.42578125" style="1838" bestFit="1" customWidth="1"/>
    <col min="6915" max="6915" width="5.28515625" style="1838" customWidth="1"/>
    <col min="6916" max="6916" width="3.5703125" style="1838" bestFit="1" customWidth="1"/>
    <col min="6917" max="6917" width="3.5703125" style="1838" customWidth="1"/>
    <col min="6918" max="6919" width="2.85546875" style="1838" customWidth="1"/>
    <col min="6920" max="6924" width="2.85546875" style="1838" bestFit="1" customWidth="1"/>
    <col min="6925" max="6942" width="3" style="1838" bestFit="1" customWidth="1"/>
    <col min="6943" max="6943" width="3.42578125" style="1838" customWidth="1"/>
    <col min="6944" max="6945" width="3" style="1838" bestFit="1" customWidth="1"/>
    <col min="6946" max="6946" width="4" style="1838" customWidth="1"/>
    <col min="6947" max="6947" width="3" style="1838" bestFit="1" customWidth="1"/>
    <col min="6948" max="6948" width="3.42578125" style="1838" customWidth="1"/>
    <col min="6949" max="6967" width="3" style="1838" bestFit="1" customWidth="1"/>
    <col min="6968" max="7164" width="9.140625" style="1838"/>
    <col min="7165" max="7165" width="3.42578125" style="1838" bestFit="1" customWidth="1"/>
    <col min="7166" max="7166" width="9.42578125" style="1838" customWidth="1"/>
    <col min="7167" max="7167" width="8.28515625" style="1838" customWidth="1"/>
    <col min="7168" max="7168" width="34.85546875" style="1838" customWidth="1"/>
    <col min="7169" max="7169" width="8.140625" style="1838" bestFit="1" customWidth="1"/>
    <col min="7170" max="7170" width="10.42578125" style="1838" bestFit="1" customWidth="1"/>
    <col min="7171" max="7171" width="5.28515625" style="1838" customWidth="1"/>
    <col min="7172" max="7172" width="3.5703125" style="1838" bestFit="1" customWidth="1"/>
    <col min="7173" max="7173" width="3.5703125" style="1838" customWidth="1"/>
    <col min="7174" max="7175" width="2.85546875" style="1838" customWidth="1"/>
    <col min="7176" max="7180" width="2.85546875" style="1838" bestFit="1" customWidth="1"/>
    <col min="7181" max="7198" width="3" style="1838" bestFit="1" customWidth="1"/>
    <col min="7199" max="7199" width="3.42578125" style="1838" customWidth="1"/>
    <col min="7200" max="7201" width="3" style="1838" bestFit="1" customWidth="1"/>
    <col min="7202" max="7202" width="4" style="1838" customWidth="1"/>
    <col min="7203" max="7203" width="3" style="1838" bestFit="1" customWidth="1"/>
    <col min="7204" max="7204" width="3.42578125" style="1838" customWidth="1"/>
    <col min="7205" max="7223" width="3" style="1838" bestFit="1" customWidth="1"/>
    <col min="7224" max="7420" width="9.140625" style="1838"/>
    <col min="7421" max="7421" width="3.42578125" style="1838" bestFit="1" customWidth="1"/>
    <col min="7422" max="7422" width="9.42578125" style="1838" customWidth="1"/>
    <col min="7423" max="7423" width="8.28515625" style="1838" customWidth="1"/>
    <col min="7424" max="7424" width="34.85546875" style="1838" customWidth="1"/>
    <col min="7425" max="7425" width="8.140625" style="1838" bestFit="1" customWidth="1"/>
    <col min="7426" max="7426" width="10.42578125" style="1838" bestFit="1" customWidth="1"/>
    <col min="7427" max="7427" width="5.28515625" style="1838" customWidth="1"/>
    <col min="7428" max="7428" width="3.5703125" style="1838" bestFit="1" customWidth="1"/>
    <col min="7429" max="7429" width="3.5703125" style="1838" customWidth="1"/>
    <col min="7430" max="7431" width="2.85546875" style="1838" customWidth="1"/>
    <col min="7432" max="7436" width="2.85546875" style="1838" bestFit="1" customWidth="1"/>
    <col min="7437" max="7454" width="3" style="1838" bestFit="1" customWidth="1"/>
    <col min="7455" max="7455" width="3.42578125" style="1838" customWidth="1"/>
    <col min="7456" max="7457" width="3" style="1838" bestFit="1" customWidth="1"/>
    <col min="7458" max="7458" width="4" style="1838" customWidth="1"/>
    <col min="7459" max="7459" width="3" style="1838" bestFit="1" customWidth="1"/>
    <col min="7460" max="7460" width="3.42578125" style="1838" customWidth="1"/>
    <col min="7461" max="7479" width="3" style="1838" bestFit="1" customWidth="1"/>
    <col min="7480" max="7676" width="9.140625" style="1838"/>
    <col min="7677" max="7677" width="3.42578125" style="1838" bestFit="1" customWidth="1"/>
    <col min="7678" max="7678" width="9.42578125" style="1838" customWidth="1"/>
    <col min="7679" max="7679" width="8.28515625" style="1838" customWidth="1"/>
    <col min="7680" max="7680" width="34.85546875" style="1838" customWidth="1"/>
    <col min="7681" max="7681" width="8.140625" style="1838" bestFit="1" customWidth="1"/>
    <col min="7682" max="7682" width="10.42578125" style="1838" bestFit="1" customWidth="1"/>
    <col min="7683" max="7683" width="5.28515625" style="1838" customWidth="1"/>
    <col min="7684" max="7684" width="3.5703125" style="1838" bestFit="1" customWidth="1"/>
    <col min="7685" max="7685" width="3.5703125" style="1838" customWidth="1"/>
    <col min="7686" max="7687" width="2.85546875" style="1838" customWidth="1"/>
    <col min="7688" max="7692" width="2.85546875" style="1838" bestFit="1" customWidth="1"/>
    <col min="7693" max="7710" width="3" style="1838" bestFit="1" customWidth="1"/>
    <col min="7711" max="7711" width="3.42578125" style="1838" customWidth="1"/>
    <col min="7712" max="7713" width="3" style="1838" bestFit="1" customWidth="1"/>
    <col min="7714" max="7714" width="4" style="1838" customWidth="1"/>
    <col min="7715" max="7715" width="3" style="1838" bestFit="1" customWidth="1"/>
    <col min="7716" max="7716" width="3.42578125" style="1838" customWidth="1"/>
    <col min="7717" max="7735" width="3" style="1838" bestFit="1" customWidth="1"/>
    <col min="7736" max="7932" width="9.140625" style="1838"/>
    <col min="7933" max="7933" width="3.42578125" style="1838" bestFit="1" customWidth="1"/>
    <col min="7934" max="7934" width="9.42578125" style="1838" customWidth="1"/>
    <col min="7935" max="7935" width="8.28515625" style="1838" customWidth="1"/>
    <col min="7936" max="7936" width="34.85546875" style="1838" customWidth="1"/>
    <col min="7937" max="7937" width="8.140625" style="1838" bestFit="1" customWidth="1"/>
    <col min="7938" max="7938" width="10.42578125" style="1838" bestFit="1" customWidth="1"/>
    <col min="7939" max="7939" width="5.28515625" style="1838" customWidth="1"/>
    <col min="7940" max="7940" width="3.5703125" style="1838" bestFit="1" customWidth="1"/>
    <col min="7941" max="7941" width="3.5703125" style="1838" customWidth="1"/>
    <col min="7942" max="7943" width="2.85546875" style="1838" customWidth="1"/>
    <col min="7944" max="7948" width="2.85546875" style="1838" bestFit="1" customWidth="1"/>
    <col min="7949" max="7966" width="3" style="1838" bestFit="1" customWidth="1"/>
    <col min="7967" max="7967" width="3.42578125" style="1838" customWidth="1"/>
    <col min="7968" max="7969" width="3" style="1838" bestFit="1" customWidth="1"/>
    <col min="7970" max="7970" width="4" style="1838" customWidth="1"/>
    <col min="7971" max="7971" width="3" style="1838" bestFit="1" customWidth="1"/>
    <col min="7972" max="7972" width="3.42578125" style="1838" customWidth="1"/>
    <col min="7973" max="7991" width="3" style="1838" bestFit="1" customWidth="1"/>
    <col min="7992" max="8188" width="9.140625" style="1838"/>
    <col min="8189" max="8189" width="3.42578125" style="1838" bestFit="1" customWidth="1"/>
    <col min="8190" max="8190" width="9.42578125" style="1838" customWidth="1"/>
    <col min="8191" max="8191" width="8.28515625" style="1838" customWidth="1"/>
    <col min="8192" max="8192" width="34.85546875" style="1838" customWidth="1"/>
    <col min="8193" max="8193" width="8.140625" style="1838" bestFit="1" customWidth="1"/>
    <col min="8194" max="8194" width="10.42578125" style="1838" bestFit="1" customWidth="1"/>
    <col min="8195" max="8195" width="5.28515625" style="1838" customWidth="1"/>
    <col min="8196" max="8196" width="3.5703125" style="1838" bestFit="1" customWidth="1"/>
    <col min="8197" max="8197" width="3.5703125" style="1838" customWidth="1"/>
    <col min="8198" max="8199" width="2.85546875" style="1838" customWidth="1"/>
    <col min="8200" max="8204" width="2.85546875" style="1838" bestFit="1" customWidth="1"/>
    <col min="8205" max="8222" width="3" style="1838" bestFit="1" customWidth="1"/>
    <col min="8223" max="8223" width="3.42578125" style="1838" customWidth="1"/>
    <col min="8224" max="8225" width="3" style="1838" bestFit="1" customWidth="1"/>
    <col min="8226" max="8226" width="4" style="1838" customWidth="1"/>
    <col min="8227" max="8227" width="3" style="1838" bestFit="1" customWidth="1"/>
    <col min="8228" max="8228" width="3.42578125" style="1838" customWidth="1"/>
    <col min="8229" max="8247" width="3" style="1838" bestFit="1" customWidth="1"/>
    <col min="8248" max="8444" width="9.140625" style="1838"/>
    <col min="8445" max="8445" width="3.42578125" style="1838" bestFit="1" customWidth="1"/>
    <col min="8446" max="8446" width="9.42578125" style="1838" customWidth="1"/>
    <col min="8447" max="8447" width="8.28515625" style="1838" customWidth="1"/>
    <col min="8448" max="8448" width="34.85546875" style="1838" customWidth="1"/>
    <col min="8449" max="8449" width="8.140625" style="1838" bestFit="1" customWidth="1"/>
    <col min="8450" max="8450" width="10.42578125" style="1838" bestFit="1" customWidth="1"/>
    <col min="8451" max="8451" width="5.28515625" style="1838" customWidth="1"/>
    <col min="8452" max="8452" width="3.5703125" style="1838" bestFit="1" customWidth="1"/>
    <col min="8453" max="8453" width="3.5703125" style="1838" customWidth="1"/>
    <col min="8454" max="8455" width="2.85546875" style="1838" customWidth="1"/>
    <col min="8456" max="8460" width="2.85546875" style="1838" bestFit="1" customWidth="1"/>
    <col min="8461" max="8478" width="3" style="1838" bestFit="1" customWidth="1"/>
    <col min="8479" max="8479" width="3.42578125" style="1838" customWidth="1"/>
    <col min="8480" max="8481" width="3" style="1838" bestFit="1" customWidth="1"/>
    <col min="8482" max="8482" width="4" style="1838" customWidth="1"/>
    <col min="8483" max="8483" width="3" style="1838" bestFit="1" customWidth="1"/>
    <col min="8484" max="8484" width="3.42578125" style="1838" customWidth="1"/>
    <col min="8485" max="8503" width="3" style="1838" bestFit="1" customWidth="1"/>
    <col min="8504" max="8700" width="9.140625" style="1838"/>
    <col min="8701" max="8701" width="3.42578125" style="1838" bestFit="1" customWidth="1"/>
    <col min="8702" max="8702" width="9.42578125" style="1838" customWidth="1"/>
    <col min="8703" max="8703" width="8.28515625" style="1838" customWidth="1"/>
    <col min="8704" max="8704" width="34.85546875" style="1838" customWidth="1"/>
    <col min="8705" max="8705" width="8.140625" style="1838" bestFit="1" customWidth="1"/>
    <col min="8706" max="8706" width="10.42578125" style="1838" bestFit="1" customWidth="1"/>
    <col min="8707" max="8707" width="5.28515625" style="1838" customWidth="1"/>
    <col min="8708" max="8708" width="3.5703125" style="1838" bestFit="1" customWidth="1"/>
    <col min="8709" max="8709" width="3.5703125" style="1838" customWidth="1"/>
    <col min="8710" max="8711" width="2.85546875" style="1838" customWidth="1"/>
    <col min="8712" max="8716" width="2.85546875" style="1838" bestFit="1" customWidth="1"/>
    <col min="8717" max="8734" width="3" style="1838" bestFit="1" customWidth="1"/>
    <col min="8735" max="8735" width="3.42578125" style="1838" customWidth="1"/>
    <col min="8736" max="8737" width="3" style="1838" bestFit="1" customWidth="1"/>
    <col min="8738" max="8738" width="4" style="1838" customWidth="1"/>
    <col min="8739" max="8739" width="3" style="1838" bestFit="1" customWidth="1"/>
    <col min="8740" max="8740" width="3.42578125" style="1838" customWidth="1"/>
    <col min="8741" max="8759" width="3" style="1838" bestFit="1" customWidth="1"/>
    <col min="8760" max="8956" width="9.140625" style="1838"/>
    <col min="8957" max="8957" width="3.42578125" style="1838" bestFit="1" customWidth="1"/>
    <col min="8958" max="8958" width="9.42578125" style="1838" customWidth="1"/>
    <col min="8959" max="8959" width="8.28515625" style="1838" customWidth="1"/>
    <col min="8960" max="8960" width="34.85546875" style="1838" customWidth="1"/>
    <col min="8961" max="8961" width="8.140625" style="1838" bestFit="1" customWidth="1"/>
    <col min="8962" max="8962" width="10.42578125" style="1838" bestFit="1" customWidth="1"/>
    <col min="8963" max="8963" width="5.28515625" style="1838" customWidth="1"/>
    <col min="8964" max="8964" width="3.5703125" style="1838" bestFit="1" customWidth="1"/>
    <col min="8965" max="8965" width="3.5703125" style="1838" customWidth="1"/>
    <col min="8966" max="8967" width="2.85546875" style="1838" customWidth="1"/>
    <col min="8968" max="8972" width="2.85546875" style="1838" bestFit="1" customWidth="1"/>
    <col min="8973" max="8990" width="3" style="1838" bestFit="1" customWidth="1"/>
    <col min="8991" max="8991" width="3.42578125" style="1838" customWidth="1"/>
    <col min="8992" max="8993" width="3" style="1838" bestFit="1" customWidth="1"/>
    <col min="8994" max="8994" width="4" style="1838" customWidth="1"/>
    <col min="8995" max="8995" width="3" style="1838" bestFit="1" customWidth="1"/>
    <col min="8996" max="8996" width="3.42578125" style="1838" customWidth="1"/>
    <col min="8997" max="9015" width="3" style="1838" bestFit="1" customWidth="1"/>
    <col min="9016" max="9212" width="9.140625" style="1838"/>
    <col min="9213" max="9213" width="3.42578125" style="1838" bestFit="1" customWidth="1"/>
    <col min="9214" max="9214" width="9.42578125" style="1838" customWidth="1"/>
    <col min="9215" max="9215" width="8.28515625" style="1838" customWidth="1"/>
    <col min="9216" max="9216" width="34.85546875" style="1838" customWidth="1"/>
    <col min="9217" max="9217" width="8.140625" style="1838" bestFit="1" customWidth="1"/>
    <col min="9218" max="9218" width="10.42578125" style="1838" bestFit="1" customWidth="1"/>
    <col min="9219" max="9219" width="5.28515625" style="1838" customWidth="1"/>
    <col min="9220" max="9220" width="3.5703125" style="1838" bestFit="1" customWidth="1"/>
    <col min="9221" max="9221" width="3.5703125" style="1838" customWidth="1"/>
    <col min="9222" max="9223" width="2.85546875" style="1838" customWidth="1"/>
    <col min="9224" max="9228" width="2.85546875" style="1838" bestFit="1" customWidth="1"/>
    <col min="9229" max="9246" width="3" style="1838" bestFit="1" customWidth="1"/>
    <col min="9247" max="9247" width="3.42578125" style="1838" customWidth="1"/>
    <col min="9248" max="9249" width="3" style="1838" bestFit="1" customWidth="1"/>
    <col min="9250" max="9250" width="4" style="1838" customWidth="1"/>
    <col min="9251" max="9251" width="3" style="1838" bestFit="1" customWidth="1"/>
    <col min="9252" max="9252" width="3.42578125" style="1838" customWidth="1"/>
    <col min="9253" max="9271" width="3" style="1838" bestFit="1" customWidth="1"/>
    <col min="9272" max="9468" width="9.140625" style="1838"/>
    <col min="9469" max="9469" width="3.42578125" style="1838" bestFit="1" customWidth="1"/>
    <col min="9470" max="9470" width="9.42578125" style="1838" customWidth="1"/>
    <col min="9471" max="9471" width="8.28515625" style="1838" customWidth="1"/>
    <col min="9472" max="9472" width="34.85546875" style="1838" customWidth="1"/>
    <col min="9473" max="9473" width="8.140625" style="1838" bestFit="1" customWidth="1"/>
    <col min="9474" max="9474" width="10.42578125" style="1838" bestFit="1" customWidth="1"/>
    <col min="9475" max="9475" width="5.28515625" style="1838" customWidth="1"/>
    <col min="9476" max="9476" width="3.5703125" style="1838" bestFit="1" customWidth="1"/>
    <col min="9477" max="9477" width="3.5703125" style="1838" customWidth="1"/>
    <col min="9478" max="9479" width="2.85546875" style="1838" customWidth="1"/>
    <col min="9480" max="9484" width="2.85546875" style="1838" bestFit="1" customWidth="1"/>
    <col min="9485" max="9502" width="3" style="1838" bestFit="1" customWidth="1"/>
    <col min="9503" max="9503" width="3.42578125" style="1838" customWidth="1"/>
    <col min="9504" max="9505" width="3" style="1838" bestFit="1" customWidth="1"/>
    <col min="9506" max="9506" width="4" style="1838" customWidth="1"/>
    <col min="9507" max="9507" width="3" style="1838" bestFit="1" customWidth="1"/>
    <col min="9508" max="9508" width="3.42578125" style="1838" customWidth="1"/>
    <col min="9509" max="9527" width="3" style="1838" bestFit="1" customWidth="1"/>
    <col min="9528" max="9724" width="9.140625" style="1838"/>
    <col min="9725" max="9725" width="3.42578125" style="1838" bestFit="1" customWidth="1"/>
    <col min="9726" max="9726" width="9.42578125" style="1838" customWidth="1"/>
    <col min="9727" max="9727" width="8.28515625" style="1838" customWidth="1"/>
    <col min="9728" max="9728" width="34.85546875" style="1838" customWidth="1"/>
    <col min="9729" max="9729" width="8.140625" style="1838" bestFit="1" customWidth="1"/>
    <col min="9730" max="9730" width="10.42578125" style="1838" bestFit="1" customWidth="1"/>
    <col min="9731" max="9731" width="5.28515625" style="1838" customWidth="1"/>
    <col min="9732" max="9732" width="3.5703125" style="1838" bestFit="1" customWidth="1"/>
    <col min="9733" max="9733" width="3.5703125" style="1838" customWidth="1"/>
    <col min="9734" max="9735" width="2.85546875" style="1838" customWidth="1"/>
    <col min="9736" max="9740" width="2.85546875" style="1838" bestFit="1" customWidth="1"/>
    <col min="9741" max="9758" width="3" style="1838" bestFit="1" customWidth="1"/>
    <col min="9759" max="9759" width="3.42578125" style="1838" customWidth="1"/>
    <col min="9760" max="9761" width="3" style="1838" bestFit="1" customWidth="1"/>
    <col min="9762" max="9762" width="4" style="1838" customWidth="1"/>
    <col min="9763" max="9763" width="3" style="1838" bestFit="1" customWidth="1"/>
    <col min="9764" max="9764" width="3.42578125" style="1838" customWidth="1"/>
    <col min="9765" max="9783" width="3" style="1838" bestFit="1" customWidth="1"/>
    <col min="9784" max="9980" width="9.140625" style="1838"/>
    <col min="9981" max="9981" width="3.42578125" style="1838" bestFit="1" customWidth="1"/>
    <col min="9982" max="9982" width="9.42578125" style="1838" customWidth="1"/>
    <col min="9983" max="9983" width="8.28515625" style="1838" customWidth="1"/>
    <col min="9984" max="9984" width="34.85546875" style="1838" customWidth="1"/>
    <col min="9985" max="9985" width="8.140625" style="1838" bestFit="1" customWidth="1"/>
    <col min="9986" max="9986" width="10.42578125" style="1838" bestFit="1" customWidth="1"/>
    <col min="9987" max="9987" width="5.28515625" style="1838" customWidth="1"/>
    <col min="9988" max="9988" width="3.5703125" style="1838" bestFit="1" customWidth="1"/>
    <col min="9989" max="9989" width="3.5703125" style="1838" customWidth="1"/>
    <col min="9990" max="9991" width="2.85546875" style="1838" customWidth="1"/>
    <col min="9992" max="9996" width="2.85546875" style="1838" bestFit="1" customWidth="1"/>
    <col min="9997" max="10014" width="3" style="1838" bestFit="1" customWidth="1"/>
    <col min="10015" max="10015" width="3.42578125" style="1838" customWidth="1"/>
    <col min="10016" max="10017" width="3" style="1838" bestFit="1" customWidth="1"/>
    <col min="10018" max="10018" width="4" style="1838" customWidth="1"/>
    <col min="10019" max="10019" width="3" style="1838" bestFit="1" customWidth="1"/>
    <col min="10020" max="10020" width="3.42578125" style="1838" customWidth="1"/>
    <col min="10021" max="10039" width="3" style="1838" bestFit="1" customWidth="1"/>
    <col min="10040" max="10236" width="9.140625" style="1838"/>
    <col min="10237" max="10237" width="3.42578125" style="1838" bestFit="1" customWidth="1"/>
    <col min="10238" max="10238" width="9.42578125" style="1838" customWidth="1"/>
    <col min="10239" max="10239" width="8.28515625" style="1838" customWidth="1"/>
    <col min="10240" max="10240" width="34.85546875" style="1838" customWidth="1"/>
    <col min="10241" max="10241" width="8.140625" style="1838" bestFit="1" customWidth="1"/>
    <col min="10242" max="10242" width="10.42578125" style="1838" bestFit="1" customWidth="1"/>
    <col min="10243" max="10243" width="5.28515625" style="1838" customWidth="1"/>
    <col min="10244" max="10244" width="3.5703125" style="1838" bestFit="1" customWidth="1"/>
    <col min="10245" max="10245" width="3.5703125" style="1838" customWidth="1"/>
    <col min="10246" max="10247" width="2.85546875" style="1838" customWidth="1"/>
    <col min="10248" max="10252" width="2.85546875" style="1838" bestFit="1" customWidth="1"/>
    <col min="10253" max="10270" width="3" style="1838" bestFit="1" customWidth="1"/>
    <col min="10271" max="10271" width="3.42578125" style="1838" customWidth="1"/>
    <col min="10272" max="10273" width="3" style="1838" bestFit="1" customWidth="1"/>
    <col min="10274" max="10274" width="4" style="1838" customWidth="1"/>
    <col min="10275" max="10275" width="3" style="1838" bestFit="1" customWidth="1"/>
    <col min="10276" max="10276" width="3.42578125" style="1838" customWidth="1"/>
    <col min="10277" max="10295" width="3" style="1838" bestFit="1" customWidth="1"/>
    <col min="10296" max="10492" width="9.140625" style="1838"/>
    <col min="10493" max="10493" width="3.42578125" style="1838" bestFit="1" customWidth="1"/>
    <col min="10494" max="10494" width="9.42578125" style="1838" customWidth="1"/>
    <col min="10495" max="10495" width="8.28515625" style="1838" customWidth="1"/>
    <col min="10496" max="10496" width="34.85546875" style="1838" customWidth="1"/>
    <col min="10497" max="10497" width="8.140625" style="1838" bestFit="1" customWidth="1"/>
    <col min="10498" max="10498" width="10.42578125" style="1838" bestFit="1" customWidth="1"/>
    <col min="10499" max="10499" width="5.28515625" style="1838" customWidth="1"/>
    <col min="10500" max="10500" width="3.5703125" style="1838" bestFit="1" customWidth="1"/>
    <col min="10501" max="10501" width="3.5703125" style="1838" customWidth="1"/>
    <col min="10502" max="10503" width="2.85546875" style="1838" customWidth="1"/>
    <col min="10504" max="10508" width="2.85546875" style="1838" bestFit="1" customWidth="1"/>
    <col min="10509" max="10526" width="3" style="1838" bestFit="1" customWidth="1"/>
    <col min="10527" max="10527" width="3.42578125" style="1838" customWidth="1"/>
    <col min="10528" max="10529" width="3" style="1838" bestFit="1" customWidth="1"/>
    <col min="10530" max="10530" width="4" style="1838" customWidth="1"/>
    <col min="10531" max="10531" width="3" style="1838" bestFit="1" customWidth="1"/>
    <col min="10532" max="10532" width="3.42578125" style="1838" customWidth="1"/>
    <col min="10533" max="10551" width="3" style="1838" bestFit="1" customWidth="1"/>
    <col min="10552" max="10748" width="9.140625" style="1838"/>
    <col min="10749" max="10749" width="3.42578125" style="1838" bestFit="1" customWidth="1"/>
    <col min="10750" max="10750" width="9.42578125" style="1838" customWidth="1"/>
    <col min="10751" max="10751" width="8.28515625" style="1838" customWidth="1"/>
    <col min="10752" max="10752" width="34.85546875" style="1838" customWidth="1"/>
    <col min="10753" max="10753" width="8.140625" style="1838" bestFit="1" customWidth="1"/>
    <col min="10754" max="10754" width="10.42578125" style="1838" bestFit="1" customWidth="1"/>
    <col min="10755" max="10755" width="5.28515625" style="1838" customWidth="1"/>
    <col min="10756" max="10756" width="3.5703125" style="1838" bestFit="1" customWidth="1"/>
    <col min="10757" max="10757" width="3.5703125" style="1838" customWidth="1"/>
    <col min="10758" max="10759" width="2.85546875" style="1838" customWidth="1"/>
    <col min="10760" max="10764" width="2.85546875" style="1838" bestFit="1" customWidth="1"/>
    <col min="10765" max="10782" width="3" style="1838" bestFit="1" customWidth="1"/>
    <col min="10783" max="10783" width="3.42578125" style="1838" customWidth="1"/>
    <col min="10784" max="10785" width="3" style="1838" bestFit="1" customWidth="1"/>
    <col min="10786" max="10786" width="4" style="1838" customWidth="1"/>
    <col min="10787" max="10787" width="3" style="1838" bestFit="1" customWidth="1"/>
    <col min="10788" max="10788" width="3.42578125" style="1838" customWidth="1"/>
    <col min="10789" max="10807" width="3" style="1838" bestFit="1" customWidth="1"/>
    <col min="10808" max="11004" width="9.140625" style="1838"/>
    <col min="11005" max="11005" width="3.42578125" style="1838" bestFit="1" customWidth="1"/>
    <col min="11006" max="11006" width="9.42578125" style="1838" customWidth="1"/>
    <col min="11007" max="11007" width="8.28515625" style="1838" customWidth="1"/>
    <col min="11008" max="11008" width="34.85546875" style="1838" customWidth="1"/>
    <col min="11009" max="11009" width="8.140625" style="1838" bestFit="1" customWidth="1"/>
    <col min="11010" max="11010" width="10.42578125" style="1838" bestFit="1" customWidth="1"/>
    <col min="11011" max="11011" width="5.28515625" style="1838" customWidth="1"/>
    <col min="11012" max="11012" width="3.5703125" style="1838" bestFit="1" customWidth="1"/>
    <col min="11013" max="11013" width="3.5703125" style="1838" customWidth="1"/>
    <col min="11014" max="11015" width="2.85546875" style="1838" customWidth="1"/>
    <col min="11016" max="11020" width="2.85546875" style="1838" bestFit="1" customWidth="1"/>
    <col min="11021" max="11038" width="3" style="1838" bestFit="1" customWidth="1"/>
    <col min="11039" max="11039" width="3.42578125" style="1838" customWidth="1"/>
    <col min="11040" max="11041" width="3" style="1838" bestFit="1" customWidth="1"/>
    <col min="11042" max="11042" width="4" style="1838" customWidth="1"/>
    <col min="11043" max="11043" width="3" style="1838" bestFit="1" customWidth="1"/>
    <col min="11044" max="11044" width="3.42578125" style="1838" customWidth="1"/>
    <col min="11045" max="11063" width="3" style="1838" bestFit="1" customWidth="1"/>
    <col min="11064" max="11260" width="9.140625" style="1838"/>
    <col min="11261" max="11261" width="3.42578125" style="1838" bestFit="1" customWidth="1"/>
    <col min="11262" max="11262" width="9.42578125" style="1838" customWidth="1"/>
    <col min="11263" max="11263" width="8.28515625" style="1838" customWidth="1"/>
    <col min="11264" max="11264" width="34.85546875" style="1838" customWidth="1"/>
    <col min="11265" max="11265" width="8.140625" style="1838" bestFit="1" customWidth="1"/>
    <col min="11266" max="11266" width="10.42578125" style="1838" bestFit="1" customWidth="1"/>
    <col min="11267" max="11267" width="5.28515625" style="1838" customWidth="1"/>
    <col min="11268" max="11268" width="3.5703125" style="1838" bestFit="1" customWidth="1"/>
    <col min="11269" max="11269" width="3.5703125" style="1838" customWidth="1"/>
    <col min="11270" max="11271" width="2.85546875" style="1838" customWidth="1"/>
    <col min="11272" max="11276" width="2.85546875" style="1838" bestFit="1" customWidth="1"/>
    <col min="11277" max="11294" width="3" style="1838" bestFit="1" customWidth="1"/>
    <col min="11295" max="11295" width="3.42578125" style="1838" customWidth="1"/>
    <col min="11296" max="11297" width="3" style="1838" bestFit="1" customWidth="1"/>
    <col min="11298" max="11298" width="4" style="1838" customWidth="1"/>
    <col min="11299" max="11299" width="3" style="1838" bestFit="1" customWidth="1"/>
    <col min="11300" max="11300" width="3.42578125" style="1838" customWidth="1"/>
    <col min="11301" max="11319" width="3" style="1838" bestFit="1" customWidth="1"/>
    <col min="11320" max="11516" width="9.140625" style="1838"/>
    <col min="11517" max="11517" width="3.42578125" style="1838" bestFit="1" customWidth="1"/>
    <col min="11518" max="11518" width="9.42578125" style="1838" customWidth="1"/>
    <col min="11519" max="11519" width="8.28515625" style="1838" customWidth="1"/>
    <col min="11520" max="11520" width="34.85546875" style="1838" customWidth="1"/>
    <col min="11521" max="11521" width="8.140625" style="1838" bestFit="1" customWidth="1"/>
    <col min="11522" max="11522" width="10.42578125" style="1838" bestFit="1" customWidth="1"/>
    <col min="11523" max="11523" width="5.28515625" style="1838" customWidth="1"/>
    <col min="11524" max="11524" width="3.5703125" style="1838" bestFit="1" customWidth="1"/>
    <col min="11525" max="11525" width="3.5703125" style="1838" customWidth="1"/>
    <col min="11526" max="11527" width="2.85546875" style="1838" customWidth="1"/>
    <col min="11528" max="11532" width="2.85546875" style="1838" bestFit="1" customWidth="1"/>
    <col min="11533" max="11550" width="3" style="1838" bestFit="1" customWidth="1"/>
    <col min="11551" max="11551" width="3.42578125" style="1838" customWidth="1"/>
    <col min="11552" max="11553" width="3" style="1838" bestFit="1" customWidth="1"/>
    <col min="11554" max="11554" width="4" style="1838" customWidth="1"/>
    <col min="11555" max="11555" width="3" style="1838" bestFit="1" customWidth="1"/>
    <col min="11556" max="11556" width="3.42578125" style="1838" customWidth="1"/>
    <col min="11557" max="11575" width="3" style="1838" bestFit="1" customWidth="1"/>
    <col min="11576" max="11772" width="9.140625" style="1838"/>
    <col min="11773" max="11773" width="3.42578125" style="1838" bestFit="1" customWidth="1"/>
    <col min="11774" max="11774" width="9.42578125" style="1838" customWidth="1"/>
    <col min="11775" max="11775" width="8.28515625" style="1838" customWidth="1"/>
    <col min="11776" max="11776" width="34.85546875" style="1838" customWidth="1"/>
    <col min="11777" max="11777" width="8.140625" style="1838" bestFit="1" customWidth="1"/>
    <col min="11778" max="11778" width="10.42578125" style="1838" bestFit="1" customWidth="1"/>
    <col min="11779" max="11779" width="5.28515625" style="1838" customWidth="1"/>
    <col min="11780" max="11780" width="3.5703125" style="1838" bestFit="1" customWidth="1"/>
    <col min="11781" max="11781" width="3.5703125" style="1838" customWidth="1"/>
    <col min="11782" max="11783" width="2.85546875" style="1838" customWidth="1"/>
    <col min="11784" max="11788" width="2.85546875" style="1838" bestFit="1" customWidth="1"/>
    <col min="11789" max="11806" width="3" style="1838" bestFit="1" customWidth="1"/>
    <col min="11807" max="11807" width="3.42578125" style="1838" customWidth="1"/>
    <col min="11808" max="11809" width="3" style="1838" bestFit="1" customWidth="1"/>
    <col min="11810" max="11810" width="4" style="1838" customWidth="1"/>
    <col min="11811" max="11811" width="3" style="1838" bestFit="1" customWidth="1"/>
    <col min="11812" max="11812" width="3.42578125" style="1838" customWidth="1"/>
    <col min="11813" max="11831" width="3" style="1838" bestFit="1" customWidth="1"/>
    <col min="11832" max="12028" width="9.140625" style="1838"/>
    <col min="12029" max="12029" width="3.42578125" style="1838" bestFit="1" customWidth="1"/>
    <col min="12030" max="12030" width="9.42578125" style="1838" customWidth="1"/>
    <col min="12031" max="12031" width="8.28515625" style="1838" customWidth="1"/>
    <col min="12032" max="12032" width="34.85546875" style="1838" customWidth="1"/>
    <col min="12033" max="12033" width="8.140625" style="1838" bestFit="1" customWidth="1"/>
    <col min="12034" max="12034" width="10.42578125" style="1838" bestFit="1" customWidth="1"/>
    <col min="12035" max="12035" width="5.28515625" style="1838" customWidth="1"/>
    <col min="12036" max="12036" width="3.5703125" style="1838" bestFit="1" customWidth="1"/>
    <col min="12037" max="12037" width="3.5703125" style="1838" customWidth="1"/>
    <col min="12038" max="12039" width="2.85546875" style="1838" customWidth="1"/>
    <col min="12040" max="12044" width="2.85546875" style="1838" bestFit="1" customWidth="1"/>
    <col min="12045" max="12062" width="3" style="1838" bestFit="1" customWidth="1"/>
    <col min="12063" max="12063" width="3.42578125" style="1838" customWidth="1"/>
    <col min="12064" max="12065" width="3" style="1838" bestFit="1" customWidth="1"/>
    <col min="12066" max="12066" width="4" style="1838" customWidth="1"/>
    <col min="12067" max="12067" width="3" style="1838" bestFit="1" customWidth="1"/>
    <col min="12068" max="12068" width="3.42578125" style="1838" customWidth="1"/>
    <col min="12069" max="12087" width="3" style="1838" bestFit="1" customWidth="1"/>
    <col min="12088" max="12284" width="9.140625" style="1838"/>
    <col min="12285" max="12285" width="3.42578125" style="1838" bestFit="1" customWidth="1"/>
    <col min="12286" max="12286" width="9.42578125" style="1838" customWidth="1"/>
    <col min="12287" max="12287" width="8.28515625" style="1838" customWidth="1"/>
    <col min="12288" max="12288" width="34.85546875" style="1838" customWidth="1"/>
    <col min="12289" max="12289" width="8.140625" style="1838" bestFit="1" customWidth="1"/>
    <col min="12290" max="12290" width="10.42578125" style="1838" bestFit="1" customWidth="1"/>
    <col min="12291" max="12291" width="5.28515625" style="1838" customWidth="1"/>
    <col min="12292" max="12292" width="3.5703125" style="1838" bestFit="1" customWidth="1"/>
    <col min="12293" max="12293" width="3.5703125" style="1838" customWidth="1"/>
    <col min="12294" max="12295" width="2.85546875" style="1838" customWidth="1"/>
    <col min="12296" max="12300" width="2.85546875" style="1838" bestFit="1" customWidth="1"/>
    <col min="12301" max="12318" width="3" style="1838" bestFit="1" customWidth="1"/>
    <col min="12319" max="12319" width="3.42578125" style="1838" customWidth="1"/>
    <col min="12320" max="12321" width="3" style="1838" bestFit="1" customWidth="1"/>
    <col min="12322" max="12322" width="4" style="1838" customWidth="1"/>
    <col min="12323" max="12323" width="3" style="1838" bestFit="1" customWidth="1"/>
    <col min="12324" max="12324" width="3.42578125" style="1838" customWidth="1"/>
    <col min="12325" max="12343" width="3" style="1838" bestFit="1" customWidth="1"/>
    <col min="12344" max="12540" width="9.140625" style="1838"/>
    <col min="12541" max="12541" width="3.42578125" style="1838" bestFit="1" customWidth="1"/>
    <col min="12542" max="12542" width="9.42578125" style="1838" customWidth="1"/>
    <col min="12543" max="12543" width="8.28515625" style="1838" customWidth="1"/>
    <col min="12544" max="12544" width="34.85546875" style="1838" customWidth="1"/>
    <col min="12545" max="12545" width="8.140625" style="1838" bestFit="1" customWidth="1"/>
    <col min="12546" max="12546" width="10.42578125" style="1838" bestFit="1" customWidth="1"/>
    <col min="12547" max="12547" width="5.28515625" style="1838" customWidth="1"/>
    <col min="12548" max="12548" width="3.5703125" style="1838" bestFit="1" customWidth="1"/>
    <col min="12549" max="12549" width="3.5703125" style="1838" customWidth="1"/>
    <col min="12550" max="12551" width="2.85546875" style="1838" customWidth="1"/>
    <col min="12552" max="12556" width="2.85546875" style="1838" bestFit="1" customWidth="1"/>
    <col min="12557" max="12574" width="3" style="1838" bestFit="1" customWidth="1"/>
    <col min="12575" max="12575" width="3.42578125" style="1838" customWidth="1"/>
    <col min="12576" max="12577" width="3" style="1838" bestFit="1" customWidth="1"/>
    <col min="12578" max="12578" width="4" style="1838" customWidth="1"/>
    <col min="12579" max="12579" width="3" style="1838" bestFit="1" customWidth="1"/>
    <col min="12580" max="12580" width="3.42578125" style="1838" customWidth="1"/>
    <col min="12581" max="12599" width="3" style="1838" bestFit="1" customWidth="1"/>
    <col min="12600" max="12796" width="9.140625" style="1838"/>
    <col min="12797" max="12797" width="3.42578125" style="1838" bestFit="1" customWidth="1"/>
    <col min="12798" max="12798" width="9.42578125" style="1838" customWidth="1"/>
    <col min="12799" max="12799" width="8.28515625" style="1838" customWidth="1"/>
    <col min="12800" max="12800" width="34.85546875" style="1838" customWidth="1"/>
    <col min="12801" max="12801" width="8.140625" style="1838" bestFit="1" customWidth="1"/>
    <col min="12802" max="12802" width="10.42578125" style="1838" bestFit="1" customWidth="1"/>
    <col min="12803" max="12803" width="5.28515625" style="1838" customWidth="1"/>
    <col min="12804" max="12804" width="3.5703125" style="1838" bestFit="1" customWidth="1"/>
    <col min="12805" max="12805" width="3.5703125" style="1838" customWidth="1"/>
    <col min="12806" max="12807" width="2.85546875" style="1838" customWidth="1"/>
    <col min="12808" max="12812" width="2.85546875" style="1838" bestFit="1" customWidth="1"/>
    <col min="12813" max="12830" width="3" style="1838" bestFit="1" customWidth="1"/>
    <col min="12831" max="12831" width="3.42578125" style="1838" customWidth="1"/>
    <col min="12832" max="12833" width="3" style="1838" bestFit="1" customWidth="1"/>
    <col min="12834" max="12834" width="4" style="1838" customWidth="1"/>
    <col min="12835" max="12835" width="3" style="1838" bestFit="1" customWidth="1"/>
    <col min="12836" max="12836" width="3.42578125" style="1838" customWidth="1"/>
    <col min="12837" max="12855" width="3" style="1838" bestFit="1" customWidth="1"/>
    <col min="12856" max="13052" width="9.140625" style="1838"/>
    <col min="13053" max="13053" width="3.42578125" style="1838" bestFit="1" customWidth="1"/>
    <col min="13054" max="13054" width="9.42578125" style="1838" customWidth="1"/>
    <col min="13055" max="13055" width="8.28515625" style="1838" customWidth="1"/>
    <col min="13056" max="13056" width="34.85546875" style="1838" customWidth="1"/>
    <col min="13057" max="13057" width="8.140625" style="1838" bestFit="1" customWidth="1"/>
    <col min="13058" max="13058" width="10.42578125" style="1838" bestFit="1" customWidth="1"/>
    <col min="13059" max="13059" width="5.28515625" style="1838" customWidth="1"/>
    <col min="13060" max="13060" width="3.5703125" style="1838" bestFit="1" customWidth="1"/>
    <col min="13061" max="13061" width="3.5703125" style="1838" customWidth="1"/>
    <col min="13062" max="13063" width="2.85546875" style="1838" customWidth="1"/>
    <col min="13064" max="13068" width="2.85546875" style="1838" bestFit="1" customWidth="1"/>
    <col min="13069" max="13086" width="3" style="1838" bestFit="1" customWidth="1"/>
    <col min="13087" max="13087" width="3.42578125" style="1838" customWidth="1"/>
    <col min="13088" max="13089" width="3" style="1838" bestFit="1" customWidth="1"/>
    <col min="13090" max="13090" width="4" style="1838" customWidth="1"/>
    <col min="13091" max="13091" width="3" style="1838" bestFit="1" customWidth="1"/>
    <col min="13092" max="13092" width="3.42578125" style="1838" customWidth="1"/>
    <col min="13093" max="13111" width="3" style="1838" bestFit="1" customWidth="1"/>
    <col min="13112" max="13308" width="9.140625" style="1838"/>
    <col min="13309" max="13309" width="3.42578125" style="1838" bestFit="1" customWidth="1"/>
    <col min="13310" max="13310" width="9.42578125" style="1838" customWidth="1"/>
    <col min="13311" max="13311" width="8.28515625" style="1838" customWidth="1"/>
    <col min="13312" max="13312" width="34.85546875" style="1838" customWidth="1"/>
    <col min="13313" max="13313" width="8.140625" style="1838" bestFit="1" customWidth="1"/>
    <col min="13314" max="13314" width="10.42578125" style="1838" bestFit="1" customWidth="1"/>
    <col min="13315" max="13315" width="5.28515625" style="1838" customWidth="1"/>
    <col min="13316" max="13316" width="3.5703125" style="1838" bestFit="1" customWidth="1"/>
    <col min="13317" max="13317" width="3.5703125" style="1838" customWidth="1"/>
    <col min="13318" max="13319" width="2.85546875" style="1838" customWidth="1"/>
    <col min="13320" max="13324" width="2.85546875" style="1838" bestFit="1" customWidth="1"/>
    <col min="13325" max="13342" width="3" style="1838" bestFit="1" customWidth="1"/>
    <col min="13343" max="13343" width="3.42578125" style="1838" customWidth="1"/>
    <col min="13344" max="13345" width="3" style="1838" bestFit="1" customWidth="1"/>
    <col min="13346" max="13346" width="4" style="1838" customWidth="1"/>
    <col min="13347" max="13347" width="3" style="1838" bestFit="1" customWidth="1"/>
    <col min="13348" max="13348" width="3.42578125" style="1838" customWidth="1"/>
    <col min="13349" max="13367" width="3" style="1838" bestFit="1" customWidth="1"/>
    <col min="13368" max="13564" width="9.140625" style="1838"/>
    <col min="13565" max="13565" width="3.42578125" style="1838" bestFit="1" customWidth="1"/>
    <col min="13566" max="13566" width="9.42578125" style="1838" customWidth="1"/>
    <col min="13567" max="13567" width="8.28515625" style="1838" customWidth="1"/>
    <col min="13568" max="13568" width="34.85546875" style="1838" customWidth="1"/>
    <col min="13569" max="13569" width="8.140625" style="1838" bestFit="1" customWidth="1"/>
    <col min="13570" max="13570" width="10.42578125" style="1838" bestFit="1" customWidth="1"/>
    <col min="13571" max="13571" width="5.28515625" style="1838" customWidth="1"/>
    <col min="13572" max="13572" width="3.5703125" style="1838" bestFit="1" customWidth="1"/>
    <col min="13573" max="13573" width="3.5703125" style="1838" customWidth="1"/>
    <col min="13574" max="13575" width="2.85546875" style="1838" customWidth="1"/>
    <col min="13576" max="13580" width="2.85546875" style="1838" bestFit="1" customWidth="1"/>
    <col min="13581" max="13598" width="3" style="1838" bestFit="1" customWidth="1"/>
    <col min="13599" max="13599" width="3.42578125" style="1838" customWidth="1"/>
    <col min="13600" max="13601" width="3" style="1838" bestFit="1" customWidth="1"/>
    <col min="13602" max="13602" width="4" style="1838" customWidth="1"/>
    <col min="13603" max="13603" width="3" style="1838" bestFit="1" customWidth="1"/>
    <col min="13604" max="13604" width="3.42578125" style="1838" customWidth="1"/>
    <col min="13605" max="13623" width="3" style="1838" bestFit="1" customWidth="1"/>
    <col min="13624" max="13820" width="9.140625" style="1838"/>
    <col min="13821" max="13821" width="3.42578125" style="1838" bestFit="1" customWidth="1"/>
    <col min="13822" max="13822" width="9.42578125" style="1838" customWidth="1"/>
    <col min="13823" max="13823" width="8.28515625" style="1838" customWidth="1"/>
    <col min="13824" max="13824" width="34.85546875" style="1838" customWidth="1"/>
    <col min="13825" max="13825" width="8.140625" style="1838" bestFit="1" customWidth="1"/>
    <col min="13826" max="13826" width="10.42578125" style="1838" bestFit="1" customWidth="1"/>
    <col min="13827" max="13827" width="5.28515625" style="1838" customWidth="1"/>
    <col min="13828" max="13828" width="3.5703125" style="1838" bestFit="1" customWidth="1"/>
    <col min="13829" max="13829" width="3.5703125" style="1838" customWidth="1"/>
    <col min="13830" max="13831" width="2.85546875" style="1838" customWidth="1"/>
    <col min="13832" max="13836" width="2.85546875" style="1838" bestFit="1" customWidth="1"/>
    <col min="13837" max="13854" width="3" style="1838" bestFit="1" customWidth="1"/>
    <col min="13855" max="13855" width="3.42578125" style="1838" customWidth="1"/>
    <col min="13856" max="13857" width="3" style="1838" bestFit="1" customWidth="1"/>
    <col min="13858" max="13858" width="4" style="1838" customWidth="1"/>
    <col min="13859" max="13859" width="3" style="1838" bestFit="1" customWidth="1"/>
    <col min="13860" max="13860" width="3.42578125" style="1838" customWidth="1"/>
    <col min="13861" max="13879" width="3" style="1838" bestFit="1" customWidth="1"/>
    <col min="13880" max="14076" width="9.140625" style="1838"/>
    <col min="14077" max="14077" width="3.42578125" style="1838" bestFit="1" customWidth="1"/>
    <col min="14078" max="14078" width="9.42578125" style="1838" customWidth="1"/>
    <col min="14079" max="14079" width="8.28515625" style="1838" customWidth="1"/>
    <col min="14080" max="14080" width="34.85546875" style="1838" customWidth="1"/>
    <col min="14081" max="14081" width="8.140625" style="1838" bestFit="1" customWidth="1"/>
    <col min="14082" max="14082" width="10.42578125" style="1838" bestFit="1" customWidth="1"/>
    <col min="14083" max="14083" width="5.28515625" style="1838" customWidth="1"/>
    <col min="14084" max="14084" width="3.5703125" style="1838" bestFit="1" customWidth="1"/>
    <col min="14085" max="14085" width="3.5703125" style="1838" customWidth="1"/>
    <col min="14086" max="14087" width="2.85546875" style="1838" customWidth="1"/>
    <col min="14088" max="14092" width="2.85546875" style="1838" bestFit="1" customWidth="1"/>
    <col min="14093" max="14110" width="3" style="1838" bestFit="1" customWidth="1"/>
    <col min="14111" max="14111" width="3.42578125" style="1838" customWidth="1"/>
    <col min="14112" max="14113" width="3" style="1838" bestFit="1" customWidth="1"/>
    <col min="14114" max="14114" width="4" style="1838" customWidth="1"/>
    <col min="14115" max="14115" width="3" style="1838" bestFit="1" customWidth="1"/>
    <col min="14116" max="14116" width="3.42578125" style="1838" customWidth="1"/>
    <col min="14117" max="14135" width="3" style="1838" bestFit="1" customWidth="1"/>
    <col min="14136" max="14332" width="9.140625" style="1838"/>
    <col min="14333" max="14333" width="3.42578125" style="1838" bestFit="1" customWidth="1"/>
    <col min="14334" max="14334" width="9.42578125" style="1838" customWidth="1"/>
    <col min="14335" max="14335" width="8.28515625" style="1838" customWidth="1"/>
    <col min="14336" max="14336" width="34.85546875" style="1838" customWidth="1"/>
    <col min="14337" max="14337" width="8.140625" style="1838" bestFit="1" customWidth="1"/>
    <col min="14338" max="14338" width="10.42578125" style="1838" bestFit="1" customWidth="1"/>
    <col min="14339" max="14339" width="5.28515625" style="1838" customWidth="1"/>
    <col min="14340" max="14340" width="3.5703125" style="1838" bestFit="1" customWidth="1"/>
    <col min="14341" max="14341" width="3.5703125" style="1838" customWidth="1"/>
    <col min="14342" max="14343" width="2.85546875" style="1838" customWidth="1"/>
    <col min="14344" max="14348" width="2.85546875" style="1838" bestFit="1" customWidth="1"/>
    <col min="14349" max="14366" width="3" style="1838" bestFit="1" customWidth="1"/>
    <col min="14367" max="14367" width="3.42578125" style="1838" customWidth="1"/>
    <col min="14368" max="14369" width="3" style="1838" bestFit="1" customWidth="1"/>
    <col min="14370" max="14370" width="4" style="1838" customWidth="1"/>
    <col min="14371" max="14371" width="3" style="1838" bestFit="1" customWidth="1"/>
    <col min="14372" max="14372" width="3.42578125" style="1838" customWidth="1"/>
    <col min="14373" max="14391" width="3" style="1838" bestFit="1" customWidth="1"/>
    <col min="14392" max="14588" width="9.140625" style="1838"/>
    <col min="14589" max="14589" width="3.42578125" style="1838" bestFit="1" customWidth="1"/>
    <col min="14590" max="14590" width="9.42578125" style="1838" customWidth="1"/>
    <col min="14591" max="14591" width="8.28515625" style="1838" customWidth="1"/>
    <col min="14592" max="14592" width="34.85546875" style="1838" customWidth="1"/>
    <col min="14593" max="14593" width="8.140625" style="1838" bestFit="1" customWidth="1"/>
    <col min="14594" max="14594" width="10.42578125" style="1838" bestFit="1" customWidth="1"/>
    <col min="14595" max="14595" width="5.28515625" style="1838" customWidth="1"/>
    <col min="14596" max="14596" width="3.5703125" style="1838" bestFit="1" customWidth="1"/>
    <col min="14597" max="14597" width="3.5703125" style="1838" customWidth="1"/>
    <col min="14598" max="14599" width="2.85546875" style="1838" customWidth="1"/>
    <col min="14600" max="14604" width="2.85546875" style="1838" bestFit="1" customWidth="1"/>
    <col min="14605" max="14622" width="3" style="1838" bestFit="1" customWidth="1"/>
    <col min="14623" max="14623" width="3.42578125" style="1838" customWidth="1"/>
    <col min="14624" max="14625" width="3" style="1838" bestFit="1" customWidth="1"/>
    <col min="14626" max="14626" width="4" style="1838" customWidth="1"/>
    <col min="14627" max="14627" width="3" style="1838" bestFit="1" customWidth="1"/>
    <col min="14628" max="14628" width="3.42578125" style="1838" customWidth="1"/>
    <col min="14629" max="14647" width="3" style="1838" bestFit="1" customWidth="1"/>
    <col min="14648" max="14844" width="9.140625" style="1838"/>
    <col min="14845" max="14845" width="3.42578125" style="1838" bestFit="1" customWidth="1"/>
    <col min="14846" max="14846" width="9.42578125" style="1838" customWidth="1"/>
    <col min="14847" max="14847" width="8.28515625" style="1838" customWidth="1"/>
    <col min="14848" max="14848" width="34.85546875" style="1838" customWidth="1"/>
    <col min="14849" max="14849" width="8.140625" style="1838" bestFit="1" customWidth="1"/>
    <col min="14850" max="14850" width="10.42578125" style="1838" bestFit="1" customWidth="1"/>
    <col min="14851" max="14851" width="5.28515625" style="1838" customWidth="1"/>
    <col min="14852" max="14852" width="3.5703125" style="1838" bestFit="1" customWidth="1"/>
    <col min="14853" max="14853" width="3.5703125" style="1838" customWidth="1"/>
    <col min="14854" max="14855" width="2.85546875" style="1838" customWidth="1"/>
    <col min="14856" max="14860" width="2.85546875" style="1838" bestFit="1" customWidth="1"/>
    <col min="14861" max="14878" width="3" style="1838" bestFit="1" customWidth="1"/>
    <col min="14879" max="14879" width="3.42578125" style="1838" customWidth="1"/>
    <col min="14880" max="14881" width="3" style="1838" bestFit="1" customWidth="1"/>
    <col min="14882" max="14882" width="4" style="1838" customWidth="1"/>
    <col min="14883" max="14883" width="3" style="1838" bestFit="1" customWidth="1"/>
    <col min="14884" max="14884" width="3.42578125" style="1838" customWidth="1"/>
    <col min="14885" max="14903" width="3" style="1838" bestFit="1" customWidth="1"/>
    <col min="14904" max="15100" width="9.140625" style="1838"/>
    <col min="15101" max="15101" width="3.42578125" style="1838" bestFit="1" customWidth="1"/>
    <col min="15102" max="15102" width="9.42578125" style="1838" customWidth="1"/>
    <col min="15103" max="15103" width="8.28515625" style="1838" customWidth="1"/>
    <col min="15104" max="15104" width="34.85546875" style="1838" customWidth="1"/>
    <col min="15105" max="15105" width="8.140625" style="1838" bestFit="1" customWidth="1"/>
    <col min="15106" max="15106" width="10.42578125" style="1838" bestFit="1" customWidth="1"/>
    <col min="15107" max="15107" width="5.28515625" style="1838" customWidth="1"/>
    <col min="15108" max="15108" width="3.5703125" style="1838" bestFit="1" customWidth="1"/>
    <col min="15109" max="15109" width="3.5703125" style="1838" customWidth="1"/>
    <col min="15110" max="15111" width="2.85546875" style="1838" customWidth="1"/>
    <col min="15112" max="15116" width="2.85546875" style="1838" bestFit="1" customWidth="1"/>
    <col min="15117" max="15134" width="3" style="1838" bestFit="1" customWidth="1"/>
    <col min="15135" max="15135" width="3.42578125" style="1838" customWidth="1"/>
    <col min="15136" max="15137" width="3" style="1838" bestFit="1" customWidth="1"/>
    <col min="15138" max="15138" width="4" style="1838" customWidth="1"/>
    <col min="15139" max="15139" width="3" style="1838" bestFit="1" customWidth="1"/>
    <col min="15140" max="15140" width="3.42578125" style="1838" customWidth="1"/>
    <col min="15141" max="15159" width="3" style="1838" bestFit="1" customWidth="1"/>
    <col min="15160" max="15356" width="9.140625" style="1838"/>
    <col min="15357" max="15357" width="3.42578125" style="1838" bestFit="1" customWidth="1"/>
    <col min="15358" max="15358" width="9.42578125" style="1838" customWidth="1"/>
    <col min="15359" max="15359" width="8.28515625" style="1838" customWidth="1"/>
    <col min="15360" max="15360" width="34.85546875" style="1838" customWidth="1"/>
    <col min="15361" max="15361" width="8.140625" style="1838" bestFit="1" customWidth="1"/>
    <col min="15362" max="15362" width="10.42578125" style="1838" bestFit="1" customWidth="1"/>
    <col min="15363" max="15363" width="5.28515625" style="1838" customWidth="1"/>
    <col min="15364" max="15364" width="3.5703125" style="1838" bestFit="1" customWidth="1"/>
    <col min="15365" max="15365" width="3.5703125" style="1838" customWidth="1"/>
    <col min="15366" max="15367" width="2.85546875" style="1838" customWidth="1"/>
    <col min="15368" max="15372" width="2.85546875" style="1838" bestFit="1" customWidth="1"/>
    <col min="15373" max="15390" width="3" style="1838" bestFit="1" customWidth="1"/>
    <col min="15391" max="15391" width="3.42578125" style="1838" customWidth="1"/>
    <col min="15392" max="15393" width="3" style="1838" bestFit="1" customWidth="1"/>
    <col min="15394" max="15394" width="4" style="1838" customWidth="1"/>
    <col min="15395" max="15395" width="3" style="1838" bestFit="1" customWidth="1"/>
    <col min="15396" max="15396" width="3.42578125" style="1838" customWidth="1"/>
    <col min="15397" max="15415" width="3" style="1838" bestFit="1" customWidth="1"/>
    <col min="15416" max="15612" width="9.140625" style="1838"/>
    <col min="15613" max="15613" width="3.42578125" style="1838" bestFit="1" customWidth="1"/>
    <col min="15614" max="15614" width="9.42578125" style="1838" customWidth="1"/>
    <col min="15615" max="15615" width="8.28515625" style="1838" customWidth="1"/>
    <col min="15616" max="15616" width="34.85546875" style="1838" customWidth="1"/>
    <col min="15617" max="15617" width="8.140625" style="1838" bestFit="1" customWidth="1"/>
    <col min="15618" max="15618" width="10.42578125" style="1838" bestFit="1" customWidth="1"/>
    <col min="15619" max="15619" width="5.28515625" style="1838" customWidth="1"/>
    <col min="15620" max="15620" width="3.5703125" style="1838" bestFit="1" customWidth="1"/>
    <col min="15621" max="15621" width="3.5703125" style="1838" customWidth="1"/>
    <col min="15622" max="15623" width="2.85546875" style="1838" customWidth="1"/>
    <col min="15624" max="15628" width="2.85546875" style="1838" bestFit="1" customWidth="1"/>
    <col min="15629" max="15646" width="3" style="1838" bestFit="1" customWidth="1"/>
    <col min="15647" max="15647" width="3.42578125" style="1838" customWidth="1"/>
    <col min="15648" max="15649" width="3" style="1838" bestFit="1" customWidth="1"/>
    <col min="15650" max="15650" width="4" style="1838" customWidth="1"/>
    <col min="15651" max="15651" width="3" style="1838" bestFit="1" customWidth="1"/>
    <col min="15652" max="15652" width="3.42578125" style="1838" customWidth="1"/>
    <col min="15653" max="15671" width="3" style="1838" bestFit="1" customWidth="1"/>
    <col min="15672" max="15868" width="9.140625" style="1838"/>
    <col min="15869" max="15869" width="3.42578125" style="1838" bestFit="1" customWidth="1"/>
    <col min="15870" max="15870" width="9.42578125" style="1838" customWidth="1"/>
    <col min="15871" max="15871" width="8.28515625" style="1838" customWidth="1"/>
    <col min="15872" max="15872" width="34.85546875" style="1838" customWidth="1"/>
    <col min="15873" max="15873" width="8.140625" style="1838" bestFit="1" customWidth="1"/>
    <col min="15874" max="15874" width="10.42578125" style="1838" bestFit="1" customWidth="1"/>
    <col min="15875" max="15875" width="5.28515625" style="1838" customWidth="1"/>
    <col min="15876" max="15876" width="3.5703125" style="1838" bestFit="1" customWidth="1"/>
    <col min="15877" max="15877" width="3.5703125" style="1838" customWidth="1"/>
    <col min="15878" max="15879" width="2.85546875" style="1838" customWidth="1"/>
    <col min="15880" max="15884" width="2.85546875" style="1838" bestFit="1" customWidth="1"/>
    <col min="15885" max="15902" width="3" style="1838" bestFit="1" customWidth="1"/>
    <col min="15903" max="15903" width="3.42578125" style="1838" customWidth="1"/>
    <col min="15904" max="15905" width="3" style="1838" bestFit="1" customWidth="1"/>
    <col min="15906" max="15906" width="4" style="1838" customWidth="1"/>
    <col min="15907" max="15907" width="3" style="1838" bestFit="1" customWidth="1"/>
    <col min="15908" max="15908" width="3.42578125" style="1838" customWidth="1"/>
    <col min="15909" max="15927" width="3" style="1838" bestFit="1" customWidth="1"/>
    <col min="15928" max="16124" width="9.140625" style="1838"/>
    <col min="16125" max="16125" width="3.42578125" style="1838" bestFit="1" customWidth="1"/>
    <col min="16126" max="16126" width="9.42578125" style="1838" customWidth="1"/>
    <col min="16127" max="16127" width="8.28515625" style="1838" customWidth="1"/>
    <col min="16128" max="16128" width="34.85546875" style="1838" customWidth="1"/>
    <col min="16129" max="16129" width="8.140625" style="1838" bestFit="1" customWidth="1"/>
    <col min="16130" max="16130" width="10.42578125" style="1838" bestFit="1" customWidth="1"/>
    <col min="16131" max="16131" width="5.28515625" style="1838" customWidth="1"/>
    <col min="16132" max="16132" width="3.5703125" style="1838" bestFit="1" customWidth="1"/>
    <col min="16133" max="16133" width="3.5703125" style="1838" customWidth="1"/>
    <col min="16134" max="16135" width="2.85546875" style="1838" customWidth="1"/>
    <col min="16136" max="16140" width="2.85546875" style="1838" bestFit="1" customWidth="1"/>
    <col min="16141" max="16158" width="3" style="1838" bestFit="1" customWidth="1"/>
    <col min="16159" max="16159" width="3.42578125" style="1838" customWidth="1"/>
    <col min="16160" max="16161" width="3" style="1838" bestFit="1" customWidth="1"/>
    <col min="16162" max="16162" width="4" style="1838" customWidth="1"/>
    <col min="16163" max="16163" width="3" style="1838" bestFit="1" customWidth="1"/>
    <col min="16164" max="16164" width="3.42578125" style="1838" customWidth="1"/>
    <col min="16165" max="16183" width="3" style="1838" bestFit="1" customWidth="1"/>
    <col min="16184" max="16379" width="9.140625" style="1838"/>
    <col min="16380" max="16384" width="9.140625" style="1838" customWidth="1"/>
  </cols>
  <sheetData>
    <row r="1" spans="1:59" ht="21" customHeight="1" x14ac:dyDescent="0.2">
      <c r="A1" s="2348" t="s">
        <v>24</v>
      </c>
      <c r="B1" s="2348"/>
      <c r="C1" s="2348"/>
      <c r="D1" s="2348"/>
      <c r="E1" s="1853"/>
      <c r="F1" s="1853"/>
      <c r="G1" s="1853"/>
    </row>
    <row r="2" spans="1:59" ht="16.5" customHeight="1" x14ac:dyDescent="0.2">
      <c r="A2" s="2349" t="s">
        <v>25</v>
      </c>
      <c r="B2" s="2349"/>
      <c r="C2" s="2349"/>
      <c r="D2" s="2349"/>
      <c r="E2" s="1854"/>
      <c r="F2" s="1854"/>
      <c r="G2" s="1854"/>
    </row>
    <row r="3" spans="1:59" ht="16.5" customHeight="1" x14ac:dyDescent="0.2">
      <c r="A3" s="2349" t="s">
        <v>26</v>
      </c>
      <c r="B3" s="2349"/>
      <c r="C3" s="2349"/>
      <c r="D3" s="2349"/>
      <c r="E3" s="1854"/>
      <c r="F3" s="1854"/>
      <c r="G3" s="1854"/>
    </row>
    <row r="4" spans="1:59" ht="21.95" customHeight="1" x14ac:dyDescent="0.2">
      <c r="A4" s="2350" t="s">
        <v>2138</v>
      </c>
      <c r="B4" s="2350"/>
      <c r="C4" s="2350"/>
      <c r="D4" s="2350"/>
      <c r="E4" s="2350"/>
      <c r="F4" s="2350"/>
      <c r="G4" s="2350"/>
      <c r="H4" s="2350"/>
      <c r="I4" s="2350"/>
      <c r="J4" s="2350"/>
      <c r="K4" s="2350"/>
      <c r="L4" s="2350"/>
      <c r="M4" s="2350"/>
      <c r="N4" s="2350"/>
      <c r="O4" s="2350"/>
      <c r="P4" s="2350"/>
      <c r="Q4" s="2350"/>
      <c r="R4" s="2350"/>
      <c r="S4" s="2350"/>
      <c r="T4" s="2350"/>
      <c r="U4" s="2350"/>
      <c r="V4" s="2350"/>
      <c r="W4" s="2350"/>
      <c r="X4" s="2350"/>
      <c r="Y4" s="2350"/>
      <c r="Z4" s="2350"/>
      <c r="AA4" s="2350"/>
      <c r="AB4" s="2350"/>
      <c r="AC4" s="2350"/>
      <c r="AD4" s="2350"/>
      <c r="AE4" s="2350"/>
      <c r="AF4" s="2350"/>
      <c r="AG4" s="2350"/>
      <c r="AH4" s="2350"/>
      <c r="AI4" s="2350"/>
      <c r="AJ4" s="2350"/>
      <c r="AK4" s="2350"/>
      <c r="AL4" s="2350"/>
      <c r="AM4" s="2350"/>
      <c r="AN4" s="2350"/>
      <c r="AO4" s="2350"/>
      <c r="AP4" s="2350"/>
      <c r="AQ4" s="2350"/>
      <c r="AR4" s="2350"/>
      <c r="AS4" s="2350"/>
      <c r="AT4" s="2350"/>
      <c r="AU4" s="2350"/>
      <c r="AV4" s="2350"/>
      <c r="AW4" s="2350"/>
      <c r="AX4" s="2350"/>
      <c r="AY4" s="2350"/>
      <c r="AZ4" s="2350"/>
      <c r="BA4" s="2350"/>
      <c r="BB4" s="2350"/>
      <c r="BC4" s="2350"/>
      <c r="BD4" s="2350"/>
      <c r="BE4" s="2350"/>
      <c r="BF4" s="2350"/>
      <c r="BG4" s="2350"/>
    </row>
    <row r="5" spans="1:59" ht="21" customHeight="1" x14ac:dyDescent="0.2">
      <c r="A5" s="1855" t="s">
        <v>2139</v>
      </c>
      <c r="B5" s="1845"/>
      <c r="C5" s="1845"/>
      <c r="D5" s="1845"/>
      <c r="E5" s="1845"/>
      <c r="F5" s="1845"/>
      <c r="G5" s="1845"/>
      <c r="H5" s="1845"/>
      <c r="I5" s="1845"/>
      <c r="J5" s="1845"/>
      <c r="K5" s="1845"/>
      <c r="L5" s="1845"/>
      <c r="M5" s="1845"/>
      <c r="N5" s="1845"/>
      <c r="O5" s="1845"/>
      <c r="P5" s="1845"/>
      <c r="Q5" s="1845"/>
      <c r="R5" s="1845"/>
      <c r="S5" s="1845"/>
      <c r="T5" s="1845"/>
      <c r="U5" s="1845"/>
      <c r="V5" s="1845"/>
      <c r="W5" s="1845"/>
      <c r="X5" s="1845"/>
      <c r="Y5" s="1845"/>
      <c r="Z5" s="1845"/>
      <c r="AA5" s="1845"/>
      <c r="AB5" s="1845"/>
      <c r="AC5" s="1845"/>
      <c r="AD5" s="1845"/>
      <c r="AE5" s="1845"/>
      <c r="AF5" s="1845"/>
      <c r="AG5" s="1845"/>
      <c r="AH5" s="1845"/>
      <c r="AI5" s="1845"/>
      <c r="AJ5" s="1845"/>
      <c r="AK5" s="1845"/>
      <c r="AL5" s="1845"/>
      <c r="AM5" s="1845"/>
      <c r="AN5" s="1845"/>
      <c r="AO5" s="1845"/>
      <c r="AP5" s="1845"/>
      <c r="AQ5" s="1845"/>
      <c r="AR5" s="1845"/>
      <c r="AS5" s="1845"/>
      <c r="AT5" s="1845"/>
      <c r="AU5" s="1845"/>
      <c r="AV5" s="1845"/>
      <c r="AW5" s="1845"/>
      <c r="AX5" s="1845"/>
      <c r="AY5" s="1845"/>
      <c r="AZ5" s="1845"/>
      <c r="BA5" s="1845"/>
      <c r="BB5" s="1845"/>
      <c r="BC5" s="1845"/>
      <c r="BD5" s="1845"/>
      <c r="BE5" s="1845"/>
      <c r="BF5" s="1845"/>
      <c r="BG5" s="1845"/>
    </row>
    <row r="6" spans="1:59" ht="21" customHeight="1" x14ac:dyDescent="0.2">
      <c r="A6" s="1855" t="s">
        <v>2140</v>
      </c>
      <c r="B6" s="1854"/>
      <c r="C6" s="1845"/>
      <c r="D6" s="1845"/>
      <c r="E6" s="1845"/>
      <c r="F6" s="1845"/>
      <c r="G6" s="1845"/>
      <c r="H6" s="1845"/>
      <c r="I6" s="1845"/>
      <c r="J6" s="1845"/>
      <c r="K6" s="1845"/>
      <c r="L6" s="1845"/>
      <c r="M6" s="1845"/>
      <c r="N6" s="1845"/>
      <c r="O6" s="1845"/>
      <c r="P6" s="1845"/>
      <c r="Q6" s="1845"/>
      <c r="R6" s="1845"/>
      <c r="S6" s="1845"/>
      <c r="T6" s="1845"/>
      <c r="U6" s="1845"/>
      <c r="V6" s="1845"/>
      <c r="W6" s="1845"/>
      <c r="X6" s="1845"/>
      <c r="Y6" s="1845"/>
      <c r="Z6" s="1845"/>
      <c r="AA6" s="1845"/>
      <c r="AB6" s="1845"/>
      <c r="AC6" s="1845"/>
      <c r="AD6" s="1845"/>
      <c r="AE6" s="1845"/>
      <c r="AF6" s="1845"/>
      <c r="AG6" s="1845"/>
      <c r="AH6" s="1845"/>
      <c r="AI6" s="1845"/>
      <c r="AJ6" s="1845"/>
      <c r="AK6" s="1845"/>
      <c r="AL6" s="1845"/>
      <c r="AM6" s="1845"/>
      <c r="AN6" s="1845"/>
      <c r="AO6" s="1845"/>
      <c r="AP6" s="1845"/>
      <c r="AQ6" s="1845"/>
      <c r="AR6" s="1845"/>
      <c r="AS6" s="1845"/>
      <c r="AT6" s="1845"/>
      <c r="AU6" s="1845"/>
      <c r="AV6" s="1845"/>
      <c r="AW6" s="1845"/>
      <c r="AX6" s="1845"/>
      <c r="AY6" s="1845"/>
      <c r="AZ6" s="1845"/>
      <c r="BA6" s="1845"/>
      <c r="BB6" s="1845"/>
      <c r="BC6" s="1845"/>
      <c r="BD6" s="1845"/>
      <c r="BE6" s="1845"/>
      <c r="BF6" s="1845"/>
      <c r="BG6" s="1845"/>
    </row>
    <row r="7" spans="1:59" ht="15" customHeight="1" x14ac:dyDescent="0.2">
      <c r="A7" s="2351" t="s">
        <v>3</v>
      </c>
      <c r="B7" s="2351" t="s">
        <v>28</v>
      </c>
      <c r="C7" s="2352" t="s">
        <v>835</v>
      </c>
      <c r="D7" s="2353" t="s">
        <v>836</v>
      </c>
      <c r="E7" s="2352" t="s">
        <v>1755</v>
      </c>
      <c r="F7" s="2352" t="s">
        <v>1756</v>
      </c>
      <c r="G7" s="2351" t="s">
        <v>838</v>
      </c>
      <c r="H7" s="2352" t="s">
        <v>839</v>
      </c>
      <c r="I7" s="2346" t="s">
        <v>1885</v>
      </c>
      <c r="J7" s="2346"/>
      <c r="K7" s="2346"/>
      <c r="L7" s="2346" t="s">
        <v>1886</v>
      </c>
      <c r="M7" s="2347"/>
      <c r="N7" s="2347"/>
      <c r="O7" s="2347"/>
      <c r="P7" s="2347"/>
      <c r="Q7" s="2346" t="s">
        <v>1887</v>
      </c>
      <c r="R7" s="2346"/>
      <c r="S7" s="2346"/>
      <c r="T7" s="2346"/>
      <c r="U7" s="2346" t="s">
        <v>1888</v>
      </c>
      <c r="V7" s="2346"/>
      <c r="W7" s="2346"/>
      <c r="X7" s="2346"/>
      <c r="Y7" s="2346"/>
      <c r="Z7" s="2346" t="s">
        <v>1889</v>
      </c>
      <c r="AA7" s="2346"/>
      <c r="AB7" s="2346"/>
      <c r="AC7" s="2346"/>
      <c r="AD7" s="2358" t="s">
        <v>1890</v>
      </c>
      <c r="AE7" s="2358"/>
      <c r="AF7" s="2358"/>
      <c r="AG7" s="2358"/>
      <c r="AH7" s="2358"/>
      <c r="AI7" s="2358" t="s">
        <v>1891</v>
      </c>
      <c r="AJ7" s="2358"/>
      <c r="AK7" s="2358"/>
      <c r="AL7" s="2358"/>
      <c r="AM7" s="2358" t="s">
        <v>1892</v>
      </c>
      <c r="AN7" s="2358"/>
      <c r="AO7" s="2358"/>
      <c r="AP7" s="2358"/>
      <c r="AQ7" s="2358" t="s">
        <v>1893</v>
      </c>
      <c r="AR7" s="2358"/>
      <c r="AS7" s="2358"/>
      <c r="AT7" s="2358"/>
      <c r="AU7" s="2358" t="s">
        <v>1894</v>
      </c>
      <c r="AV7" s="2358"/>
      <c r="AW7" s="2358"/>
      <c r="AX7" s="2358"/>
      <c r="AY7" s="2358" t="s">
        <v>1895</v>
      </c>
      <c r="AZ7" s="2358"/>
      <c r="BA7" s="2358"/>
      <c r="BB7" s="2358"/>
      <c r="BC7" s="2358"/>
      <c r="BD7" s="2358" t="s">
        <v>1896</v>
      </c>
      <c r="BE7" s="2358"/>
      <c r="BF7" s="2358"/>
      <c r="BG7" s="2358"/>
    </row>
    <row r="8" spans="1:59" ht="15.75" customHeight="1" x14ac:dyDescent="0.2">
      <c r="A8" s="2351"/>
      <c r="B8" s="2351"/>
      <c r="C8" s="2351"/>
      <c r="D8" s="2354"/>
      <c r="E8" s="2351"/>
      <c r="F8" s="2352"/>
      <c r="G8" s="2351"/>
      <c r="H8" s="2351"/>
      <c r="I8" s="1226">
        <v>1</v>
      </c>
      <c r="J8" s="1226">
        <v>2</v>
      </c>
      <c r="K8" s="1226">
        <v>3</v>
      </c>
      <c r="L8" s="1226">
        <v>4</v>
      </c>
      <c r="M8" s="1226">
        <v>5</v>
      </c>
      <c r="N8" s="1226">
        <v>6</v>
      </c>
      <c r="O8" s="1226">
        <v>7</v>
      </c>
      <c r="P8" s="1226">
        <v>8</v>
      </c>
      <c r="Q8" s="1227">
        <v>9</v>
      </c>
      <c r="R8" s="1226">
        <v>10</v>
      </c>
      <c r="S8" s="1226">
        <v>11</v>
      </c>
      <c r="T8" s="1226">
        <v>12</v>
      </c>
      <c r="U8" s="1226">
        <v>13</v>
      </c>
      <c r="V8" s="1226">
        <v>14</v>
      </c>
      <c r="W8" s="1226">
        <v>15</v>
      </c>
      <c r="X8" s="1226">
        <v>16</v>
      </c>
      <c r="Y8" s="1227">
        <v>17</v>
      </c>
      <c r="Z8" s="1226">
        <v>18</v>
      </c>
      <c r="AA8" s="1226">
        <v>19</v>
      </c>
      <c r="AB8" s="1226">
        <v>20</v>
      </c>
      <c r="AC8" s="1226">
        <v>21</v>
      </c>
      <c r="AD8" s="1226">
        <v>22</v>
      </c>
      <c r="AE8" s="1226">
        <v>23</v>
      </c>
      <c r="AF8" s="1226">
        <v>24</v>
      </c>
      <c r="AG8" s="1226">
        <v>25</v>
      </c>
      <c r="AH8" s="1228">
        <v>26</v>
      </c>
      <c r="AI8" s="1228">
        <v>27</v>
      </c>
      <c r="AJ8" s="1228">
        <v>28</v>
      </c>
      <c r="AK8" s="1229">
        <v>29</v>
      </c>
      <c r="AL8" s="1229">
        <v>30</v>
      </c>
      <c r="AM8" s="1229">
        <v>31</v>
      </c>
      <c r="AN8" s="1229">
        <v>32</v>
      </c>
      <c r="AO8" s="1229">
        <v>33</v>
      </c>
      <c r="AP8" s="1229">
        <v>34</v>
      </c>
      <c r="AQ8" s="1229">
        <v>35</v>
      </c>
      <c r="AR8" s="1229">
        <v>36</v>
      </c>
      <c r="AS8" s="1229">
        <v>37</v>
      </c>
      <c r="AT8" s="1229">
        <v>38</v>
      </c>
      <c r="AU8" s="1229">
        <v>39</v>
      </c>
      <c r="AV8" s="1229">
        <v>40</v>
      </c>
      <c r="AW8" s="1229">
        <v>41</v>
      </c>
      <c r="AX8" s="1229">
        <v>42</v>
      </c>
      <c r="AY8" s="1229">
        <v>43</v>
      </c>
      <c r="AZ8" s="1229">
        <v>44</v>
      </c>
      <c r="BA8" s="1229">
        <v>45</v>
      </c>
      <c r="BB8" s="1229">
        <v>46</v>
      </c>
      <c r="BC8" s="1229">
        <v>47</v>
      </c>
      <c r="BD8" s="1229">
        <v>48</v>
      </c>
      <c r="BE8" s="1230">
        <v>49</v>
      </c>
      <c r="BF8" s="1230">
        <v>50</v>
      </c>
      <c r="BG8" s="1230">
        <v>51</v>
      </c>
    </row>
    <row r="9" spans="1:59" ht="15.75" customHeight="1" x14ac:dyDescent="0.2">
      <c r="A9" s="2351"/>
      <c r="B9" s="2351"/>
      <c r="C9" s="2351"/>
      <c r="D9" s="2354"/>
      <c r="E9" s="2351"/>
      <c r="F9" s="2352"/>
      <c r="G9" s="2351"/>
      <c r="H9" s="2351"/>
      <c r="I9" s="1231">
        <v>7</v>
      </c>
      <c r="J9" s="1231">
        <f t="shared" ref="J9:AC9" si="0">I10+1</f>
        <v>14</v>
      </c>
      <c r="K9" s="1231">
        <f t="shared" si="0"/>
        <v>21</v>
      </c>
      <c r="L9" s="1231">
        <f t="shared" si="0"/>
        <v>28</v>
      </c>
      <c r="M9" s="1231">
        <f t="shared" si="0"/>
        <v>4</v>
      </c>
      <c r="N9" s="1231">
        <f t="shared" si="0"/>
        <v>11</v>
      </c>
      <c r="O9" s="1231">
        <f t="shared" si="0"/>
        <v>18</v>
      </c>
      <c r="P9" s="1231">
        <f t="shared" si="0"/>
        <v>25</v>
      </c>
      <c r="Q9" s="1231">
        <f t="shared" si="0"/>
        <v>2</v>
      </c>
      <c r="R9" s="1231">
        <f t="shared" si="0"/>
        <v>9</v>
      </c>
      <c r="S9" s="1231">
        <f t="shared" si="0"/>
        <v>16</v>
      </c>
      <c r="T9" s="1231">
        <f t="shared" si="0"/>
        <v>23</v>
      </c>
      <c r="U9" s="1231">
        <f t="shared" si="0"/>
        <v>30</v>
      </c>
      <c r="V9" s="1231">
        <f t="shared" si="0"/>
        <v>6</v>
      </c>
      <c r="W9" s="1231">
        <f t="shared" si="0"/>
        <v>13</v>
      </c>
      <c r="X9" s="1231">
        <f t="shared" si="0"/>
        <v>20</v>
      </c>
      <c r="Y9" s="1232">
        <f t="shared" si="0"/>
        <v>27</v>
      </c>
      <c r="Z9" s="1231">
        <f t="shared" si="0"/>
        <v>4</v>
      </c>
      <c r="AA9" s="1231">
        <f t="shared" si="0"/>
        <v>11</v>
      </c>
      <c r="AB9" s="1231">
        <f t="shared" si="0"/>
        <v>18</v>
      </c>
      <c r="AC9" s="1231">
        <f t="shared" si="0"/>
        <v>25</v>
      </c>
      <c r="AD9" s="1231">
        <v>1</v>
      </c>
      <c r="AE9" s="1231">
        <f t="shared" ref="AE9:AP9" si="1">AD10+1</f>
        <v>8</v>
      </c>
      <c r="AF9" s="1231">
        <f t="shared" si="1"/>
        <v>15</v>
      </c>
      <c r="AG9" s="1231">
        <f t="shared" si="1"/>
        <v>22</v>
      </c>
      <c r="AH9" s="1233">
        <f t="shared" si="1"/>
        <v>29</v>
      </c>
      <c r="AI9" s="1233">
        <f t="shared" si="1"/>
        <v>5</v>
      </c>
      <c r="AJ9" s="1233">
        <f t="shared" si="1"/>
        <v>12</v>
      </c>
      <c r="AK9" s="1231">
        <f t="shared" si="1"/>
        <v>19</v>
      </c>
      <c r="AL9" s="1231">
        <f t="shared" si="1"/>
        <v>26</v>
      </c>
      <c r="AM9" s="1231">
        <f t="shared" si="1"/>
        <v>4</v>
      </c>
      <c r="AN9" s="1231">
        <f t="shared" si="1"/>
        <v>11</v>
      </c>
      <c r="AO9" s="1231">
        <f t="shared" si="1"/>
        <v>18</v>
      </c>
      <c r="AP9" s="1231">
        <f t="shared" si="1"/>
        <v>25</v>
      </c>
      <c r="AQ9" s="1231">
        <v>1</v>
      </c>
      <c r="AR9" s="1231">
        <f t="shared" ref="AR9:BC9" si="2">AQ10+1</f>
        <v>8</v>
      </c>
      <c r="AS9" s="1231">
        <f t="shared" si="2"/>
        <v>15</v>
      </c>
      <c r="AT9" s="1231">
        <f t="shared" si="2"/>
        <v>22</v>
      </c>
      <c r="AU9" s="1231">
        <f t="shared" si="2"/>
        <v>29</v>
      </c>
      <c r="AV9" s="1231">
        <f t="shared" si="2"/>
        <v>6</v>
      </c>
      <c r="AW9" s="1231">
        <f t="shared" si="2"/>
        <v>13</v>
      </c>
      <c r="AX9" s="1231">
        <f t="shared" si="2"/>
        <v>20</v>
      </c>
      <c r="AY9" s="1231">
        <f t="shared" si="2"/>
        <v>27</v>
      </c>
      <c r="AZ9" s="1231">
        <f t="shared" si="2"/>
        <v>3</v>
      </c>
      <c r="BA9" s="1231">
        <f t="shared" si="2"/>
        <v>10</v>
      </c>
      <c r="BB9" s="1231">
        <f t="shared" si="2"/>
        <v>17</v>
      </c>
      <c r="BC9" s="1231">
        <f t="shared" si="2"/>
        <v>24</v>
      </c>
      <c r="BD9" s="1231">
        <v>1</v>
      </c>
      <c r="BE9" s="1230">
        <f>BD10+1</f>
        <v>8</v>
      </c>
      <c r="BF9" s="1230">
        <f>BE10+1</f>
        <v>15</v>
      </c>
      <c r="BG9" s="1230">
        <f>BF10+1</f>
        <v>22</v>
      </c>
    </row>
    <row r="10" spans="1:59" ht="15.75" customHeight="1" x14ac:dyDescent="0.2">
      <c r="A10" s="2351"/>
      <c r="B10" s="2351"/>
      <c r="C10" s="2351"/>
      <c r="D10" s="2355"/>
      <c r="E10" s="2351"/>
      <c r="F10" s="2352"/>
      <c r="G10" s="2351"/>
      <c r="H10" s="2351"/>
      <c r="I10" s="1231">
        <f>I9+6</f>
        <v>13</v>
      </c>
      <c r="J10" s="1231">
        <f>J9+6</f>
        <v>20</v>
      </c>
      <c r="K10" s="1231">
        <f>K9+6</f>
        <v>27</v>
      </c>
      <c r="L10" s="1231">
        <v>3</v>
      </c>
      <c r="M10" s="1231">
        <f>M9+6</f>
        <v>10</v>
      </c>
      <c r="N10" s="1231">
        <f>N9+6</f>
        <v>17</v>
      </c>
      <c r="O10" s="1231">
        <f>O9+6</f>
        <v>24</v>
      </c>
      <c r="P10" s="1231">
        <v>1</v>
      </c>
      <c r="Q10" s="1231">
        <f>Q9+6</f>
        <v>8</v>
      </c>
      <c r="R10" s="1231">
        <f>R9+6</f>
        <v>15</v>
      </c>
      <c r="S10" s="1231">
        <f>S9+6</f>
        <v>22</v>
      </c>
      <c r="T10" s="1231">
        <f>T9+6</f>
        <v>29</v>
      </c>
      <c r="U10" s="1231">
        <v>5</v>
      </c>
      <c r="V10" s="1231">
        <f>V9+6</f>
        <v>12</v>
      </c>
      <c r="W10" s="1231">
        <f>W9+6</f>
        <v>19</v>
      </c>
      <c r="X10" s="1231">
        <f>X9+6</f>
        <v>26</v>
      </c>
      <c r="Y10" s="1232">
        <v>3</v>
      </c>
      <c r="Z10" s="1231">
        <f t="shared" ref="Z10:AG10" si="3">Z9+6</f>
        <v>10</v>
      </c>
      <c r="AA10" s="1231">
        <f t="shared" si="3"/>
        <v>17</v>
      </c>
      <c r="AB10" s="1231">
        <f t="shared" si="3"/>
        <v>24</v>
      </c>
      <c r="AC10" s="1231">
        <f t="shared" si="3"/>
        <v>31</v>
      </c>
      <c r="AD10" s="1231">
        <f t="shared" si="3"/>
        <v>7</v>
      </c>
      <c r="AE10" s="1231">
        <f t="shared" si="3"/>
        <v>14</v>
      </c>
      <c r="AF10" s="1231">
        <f t="shared" si="3"/>
        <v>21</v>
      </c>
      <c r="AG10" s="1231">
        <f t="shared" si="3"/>
        <v>28</v>
      </c>
      <c r="AH10" s="1233">
        <v>4</v>
      </c>
      <c r="AI10" s="1233">
        <f>AI9+6</f>
        <v>11</v>
      </c>
      <c r="AJ10" s="1233">
        <f>AJ9+6</f>
        <v>18</v>
      </c>
      <c r="AK10" s="1231">
        <f>AK9+6</f>
        <v>25</v>
      </c>
      <c r="AL10" s="1231">
        <v>3</v>
      </c>
      <c r="AM10" s="1231">
        <f t="shared" ref="AM10:AT10" si="4">AM9+6</f>
        <v>10</v>
      </c>
      <c r="AN10" s="1231">
        <f t="shared" si="4"/>
        <v>17</v>
      </c>
      <c r="AO10" s="1231">
        <f t="shared" si="4"/>
        <v>24</v>
      </c>
      <c r="AP10" s="1231">
        <f t="shared" si="4"/>
        <v>31</v>
      </c>
      <c r="AQ10" s="1231">
        <f t="shared" si="4"/>
        <v>7</v>
      </c>
      <c r="AR10" s="1231">
        <f t="shared" si="4"/>
        <v>14</v>
      </c>
      <c r="AS10" s="1231">
        <f t="shared" si="4"/>
        <v>21</v>
      </c>
      <c r="AT10" s="1231">
        <f t="shared" si="4"/>
        <v>28</v>
      </c>
      <c r="AU10" s="1231">
        <v>5</v>
      </c>
      <c r="AV10" s="1231">
        <f>AV9+6</f>
        <v>12</v>
      </c>
      <c r="AW10" s="1231">
        <f>AW9+6</f>
        <v>19</v>
      </c>
      <c r="AX10" s="1231">
        <f>AX9+6</f>
        <v>26</v>
      </c>
      <c r="AY10" s="1231">
        <v>2</v>
      </c>
      <c r="AZ10" s="1231">
        <f t="shared" ref="AZ10:BG10" si="5">AZ9+6</f>
        <v>9</v>
      </c>
      <c r="BA10" s="1231">
        <f t="shared" si="5"/>
        <v>16</v>
      </c>
      <c r="BB10" s="1231">
        <f t="shared" si="5"/>
        <v>23</v>
      </c>
      <c r="BC10" s="1231">
        <f t="shared" si="5"/>
        <v>30</v>
      </c>
      <c r="BD10" s="1231">
        <f t="shared" si="5"/>
        <v>7</v>
      </c>
      <c r="BE10" s="1230">
        <f t="shared" si="5"/>
        <v>14</v>
      </c>
      <c r="BF10" s="1230">
        <f t="shared" si="5"/>
        <v>21</v>
      </c>
      <c r="BG10" s="1230">
        <f t="shared" si="5"/>
        <v>28</v>
      </c>
    </row>
    <row r="11" spans="1:59" ht="17.100000000000001" customHeight="1" x14ac:dyDescent="0.2">
      <c r="A11" s="2359">
        <v>1</v>
      </c>
      <c r="B11" s="1234" t="s">
        <v>2141</v>
      </c>
      <c r="C11" s="1235" t="s">
        <v>88</v>
      </c>
      <c r="D11" s="1236" t="s">
        <v>2142</v>
      </c>
      <c r="E11" s="1237">
        <v>90</v>
      </c>
      <c r="F11" s="1237">
        <f t="shared" ref="F11:F16" si="6">SUM(I11:BF11)</f>
        <v>90</v>
      </c>
      <c r="G11" s="1856"/>
      <c r="H11" s="1829" t="s">
        <v>348</v>
      </c>
      <c r="I11" s="1232">
        <v>20</v>
      </c>
      <c r="J11" s="1232">
        <v>20</v>
      </c>
      <c r="K11" s="1232">
        <v>20</v>
      </c>
      <c r="L11" s="1232">
        <v>20</v>
      </c>
      <c r="M11" s="1232">
        <v>10</v>
      </c>
      <c r="N11" s="1232"/>
      <c r="O11" s="1232"/>
      <c r="P11" s="1232"/>
      <c r="Q11" s="1232"/>
      <c r="R11" s="1232"/>
      <c r="S11" s="1232"/>
      <c r="T11" s="1232"/>
      <c r="U11" s="1232"/>
      <c r="V11" s="1232"/>
      <c r="W11" s="1232"/>
      <c r="X11" s="1232"/>
      <c r="Y11" s="1232"/>
      <c r="Z11" s="1232"/>
      <c r="AA11" s="1232"/>
      <c r="AB11" s="1232"/>
      <c r="AC11" s="1232"/>
      <c r="AD11" s="1232"/>
      <c r="AE11" s="1232"/>
      <c r="AF11" s="1809"/>
      <c r="AG11" s="1809"/>
      <c r="AH11" s="1857"/>
      <c r="AI11" s="1239"/>
      <c r="AJ11" s="1239"/>
      <c r="AK11" s="1232"/>
      <c r="AL11" s="1232"/>
      <c r="AM11" s="1232"/>
      <c r="AN11" s="1232"/>
      <c r="AO11" s="1232"/>
      <c r="AP11" s="1232"/>
      <c r="AQ11" s="1232"/>
      <c r="AR11" s="1232"/>
      <c r="AS11" s="1232"/>
      <c r="AT11" s="1232"/>
      <c r="AU11" s="1232"/>
      <c r="AV11" s="1232"/>
      <c r="AW11" s="1232"/>
      <c r="AX11" s="1232"/>
      <c r="AY11" s="1232"/>
      <c r="AZ11" s="1232"/>
      <c r="BA11" s="1232"/>
      <c r="BB11" s="1232"/>
      <c r="BC11" s="1232"/>
      <c r="BD11" s="1232"/>
      <c r="BE11" s="1858"/>
      <c r="BF11" s="1858"/>
      <c r="BG11" s="1858"/>
    </row>
    <row r="12" spans="1:59" ht="17.100000000000001" customHeight="1" x14ac:dyDescent="0.2">
      <c r="A12" s="2359"/>
      <c r="B12" s="1839" t="s">
        <v>2141</v>
      </c>
      <c r="C12" s="1240" t="s">
        <v>61</v>
      </c>
      <c r="D12" s="1241" t="s">
        <v>2143</v>
      </c>
      <c r="E12" s="1242">
        <v>150</v>
      </c>
      <c r="F12" s="1237">
        <f t="shared" si="6"/>
        <v>150</v>
      </c>
      <c r="G12" s="1856"/>
      <c r="H12" s="1829" t="s">
        <v>2144</v>
      </c>
      <c r="I12" s="1232"/>
      <c r="J12" s="1232"/>
      <c r="K12" s="1232"/>
      <c r="L12" s="1232"/>
      <c r="M12" s="1232">
        <v>8</v>
      </c>
      <c r="N12" s="1232">
        <v>16</v>
      </c>
      <c r="O12" s="1232">
        <v>16</v>
      </c>
      <c r="P12" s="1232">
        <v>16</v>
      </c>
      <c r="Q12" s="1232">
        <v>20</v>
      </c>
      <c r="R12" s="1232">
        <v>20</v>
      </c>
      <c r="S12" s="1232">
        <v>20</v>
      </c>
      <c r="T12" s="1232">
        <v>20</v>
      </c>
      <c r="U12" s="1232">
        <v>14</v>
      </c>
      <c r="V12" s="1232"/>
      <c r="W12" s="1232"/>
      <c r="X12" s="1232"/>
      <c r="Y12" s="1232"/>
      <c r="Z12" s="1232"/>
      <c r="AA12" s="1232"/>
      <c r="AB12" s="1232"/>
      <c r="AC12" s="1232"/>
      <c r="AD12" s="1232"/>
      <c r="AE12" s="1232"/>
      <c r="AF12" s="1809"/>
      <c r="AG12" s="1809"/>
      <c r="AH12" s="1857"/>
      <c r="AI12" s="1239"/>
      <c r="AJ12" s="1239"/>
      <c r="AK12" s="1232"/>
      <c r="AL12" s="1232"/>
      <c r="AM12" s="1232"/>
      <c r="AN12" s="1232"/>
      <c r="AO12" s="1232"/>
      <c r="AP12" s="1232"/>
      <c r="AQ12" s="1232"/>
      <c r="AR12" s="1232"/>
      <c r="AS12" s="1232"/>
      <c r="AT12" s="1232"/>
      <c r="AU12" s="1232"/>
      <c r="AV12" s="1232"/>
      <c r="AW12" s="1232"/>
      <c r="AX12" s="1232"/>
      <c r="AY12" s="1232"/>
      <c r="AZ12" s="1232"/>
      <c r="BA12" s="1232"/>
      <c r="BB12" s="1232"/>
      <c r="BC12" s="1232"/>
      <c r="BD12" s="1232"/>
      <c r="BE12" s="1858"/>
      <c r="BF12" s="1858"/>
      <c r="BG12" s="1858"/>
    </row>
    <row r="13" spans="1:59" ht="17.100000000000001" customHeight="1" x14ac:dyDescent="0.2">
      <c r="A13" s="2359"/>
      <c r="B13" s="1839" t="s">
        <v>2141</v>
      </c>
      <c r="C13" s="1240" t="s">
        <v>37</v>
      </c>
      <c r="D13" s="1241" t="s">
        <v>1304</v>
      </c>
      <c r="E13" s="1242" t="s">
        <v>1770</v>
      </c>
      <c r="F13" s="1237">
        <f t="shared" si="6"/>
        <v>0</v>
      </c>
      <c r="G13" s="1856"/>
      <c r="H13" s="1829" t="s">
        <v>357</v>
      </c>
      <c r="I13" s="1232"/>
      <c r="J13" s="1232"/>
      <c r="K13" s="1232"/>
      <c r="L13" s="1232"/>
      <c r="M13" s="1232"/>
      <c r="N13" s="1232"/>
      <c r="O13" s="1232"/>
      <c r="P13" s="1232"/>
      <c r="Q13" s="1232"/>
      <c r="R13" s="1232"/>
      <c r="S13" s="1232"/>
      <c r="T13" s="1232"/>
      <c r="U13" s="1232"/>
      <c r="V13" s="1232" t="s">
        <v>3</v>
      </c>
      <c r="W13" s="1232" t="s">
        <v>3</v>
      </c>
      <c r="X13" s="1232" t="s">
        <v>3</v>
      </c>
      <c r="Y13" s="1232" t="s">
        <v>3</v>
      </c>
      <c r="Z13" s="1232" t="s">
        <v>3</v>
      </c>
      <c r="AA13" s="1232" t="s">
        <v>3</v>
      </c>
      <c r="AB13" s="1232"/>
      <c r="AC13" s="1232"/>
      <c r="AD13" s="1232"/>
      <c r="AE13" s="1232"/>
      <c r="AF13" s="1809"/>
      <c r="AG13" s="1809"/>
      <c r="AH13" s="1857"/>
      <c r="AI13" s="1239"/>
      <c r="AJ13" s="1239"/>
      <c r="AK13" s="1232"/>
      <c r="AL13" s="1232"/>
      <c r="AM13" s="1232"/>
      <c r="AN13" s="1232"/>
      <c r="AO13" s="1232"/>
      <c r="AP13" s="1232"/>
      <c r="AQ13" s="1232"/>
      <c r="AR13" s="1232"/>
      <c r="AS13" s="1232"/>
      <c r="AT13" s="1232"/>
      <c r="AU13" s="1232"/>
      <c r="AV13" s="1232"/>
      <c r="AW13" s="1232"/>
      <c r="AX13" s="1232"/>
      <c r="AY13" s="1232"/>
      <c r="AZ13" s="1232"/>
      <c r="BA13" s="1232"/>
      <c r="BB13" s="1232"/>
      <c r="BC13" s="1232"/>
      <c r="BD13" s="1232"/>
      <c r="BE13" s="1858"/>
      <c r="BF13" s="1858"/>
      <c r="BG13" s="1858"/>
    </row>
    <row r="14" spans="1:59" ht="17.100000000000001" customHeight="1" x14ac:dyDescent="0.2">
      <c r="A14" s="2359"/>
      <c r="B14" s="1839" t="s">
        <v>2141</v>
      </c>
      <c r="C14" s="1240" t="s">
        <v>65</v>
      </c>
      <c r="D14" s="1241" t="s">
        <v>2145</v>
      </c>
      <c r="E14" s="1242">
        <v>30</v>
      </c>
      <c r="F14" s="1237">
        <f t="shared" si="6"/>
        <v>30</v>
      </c>
      <c r="G14" s="1856"/>
      <c r="H14" s="1829" t="s">
        <v>360</v>
      </c>
      <c r="I14" s="1232"/>
      <c r="J14" s="1232"/>
      <c r="K14" s="1232"/>
      <c r="L14" s="1232"/>
      <c r="M14" s="1232"/>
      <c r="N14" s="1232">
        <v>6</v>
      </c>
      <c r="O14" s="1232">
        <v>6</v>
      </c>
      <c r="P14" s="1232">
        <v>6</v>
      </c>
      <c r="Q14" s="1232">
        <v>6</v>
      </c>
      <c r="R14" s="1232">
        <v>6</v>
      </c>
      <c r="S14" s="1232"/>
      <c r="T14" s="1232"/>
      <c r="U14" s="1232"/>
      <c r="V14" s="1232"/>
      <c r="W14" s="1232"/>
      <c r="X14" s="1232"/>
      <c r="Y14" s="1232"/>
      <c r="Z14" s="1232"/>
      <c r="AA14" s="1232"/>
      <c r="AB14" s="1232"/>
      <c r="AC14" s="1232"/>
      <c r="AD14" s="1232"/>
      <c r="AE14" s="1232"/>
      <c r="AF14" s="1809"/>
      <c r="AG14" s="1809"/>
      <c r="AH14" s="1857"/>
      <c r="AI14" s="1239"/>
      <c r="AJ14" s="1239"/>
      <c r="AK14" s="1232"/>
      <c r="AL14" s="1232"/>
      <c r="AM14" s="1232"/>
      <c r="AN14" s="1232"/>
      <c r="AO14" s="1232"/>
      <c r="AP14" s="1232"/>
      <c r="AQ14" s="1232"/>
      <c r="AR14" s="1232"/>
      <c r="AS14" s="1232"/>
      <c r="AT14" s="1232"/>
      <c r="AU14" s="1232"/>
      <c r="AV14" s="1232"/>
      <c r="AW14" s="1232"/>
      <c r="AX14" s="1232"/>
      <c r="AY14" s="1232"/>
      <c r="AZ14" s="1232"/>
      <c r="BA14" s="1232"/>
      <c r="BB14" s="1232"/>
      <c r="BC14" s="1232"/>
      <c r="BD14" s="1232"/>
      <c r="BE14" s="1858"/>
      <c r="BF14" s="1858"/>
      <c r="BG14" s="1858"/>
    </row>
    <row r="15" spans="1:59" ht="17.100000000000001" customHeight="1" x14ac:dyDescent="0.2">
      <c r="A15" s="2359"/>
      <c r="B15" s="1839" t="s">
        <v>2141</v>
      </c>
      <c r="C15" s="1240" t="s">
        <v>185</v>
      </c>
      <c r="D15" s="1241" t="s">
        <v>2146</v>
      </c>
      <c r="E15" s="1242">
        <v>60</v>
      </c>
      <c r="F15" s="1237">
        <f t="shared" si="6"/>
        <v>60</v>
      </c>
      <c r="G15" s="1856"/>
      <c r="H15" s="1829" t="s">
        <v>364</v>
      </c>
      <c r="I15" s="1232"/>
      <c r="J15" s="1232"/>
      <c r="K15" s="1232"/>
      <c r="L15" s="1232"/>
      <c r="M15" s="1232"/>
      <c r="N15" s="1232"/>
      <c r="O15" s="1232"/>
      <c r="P15" s="1232"/>
      <c r="Q15" s="1232"/>
      <c r="R15" s="1232"/>
      <c r="S15" s="1234">
        <v>8</v>
      </c>
      <c r="T15" s="1234">
        <v>8</v>
      </c>
      <c r="U15" s="1234">
        <v>8</v>
      </c>
      <c r="V15" s="1235">
        <v>8</v>
      </c>
      <c r="W15" s="1235">
        <v>8</v>
      </c>
      <c r="X15" s="1235">
        <v>8</v>
      </c>
      <c r="Y15" s="1235">
        <v>8</v>
      </c>
      <c r="Z15" s="1235">
        <v>4</v>
      </c>
      <c r="AA15" s="1232"/>
      <c r="AB15" s="1232"/>
      <c r="AC15" s="1232"/>
      <c r="AD15" s="1232"/>
      <c r="AE15" s="1232"/>
      <c r="AF15" s="1809"/>
      <c r="AG15" s="1809"/>
      <c r="AH15" s="1857"/>
      <c r="AI15" s="1239"/>
      <c r="AJ15" s="1239"/>
      <c r="AK15" s="1232"/>
      <c r="AL15" s="1232"/>
      <c r="AM15" s="1232"/>
      <c r="AN15" s="1232"/>
      <c r="AO15" s="1232"/>
      <c r="AP15" s="1232"/>
      <c r="AQ15" s="1232"/>
      <c r="AR15" s="1232"/>
      <c r="AS15" s="1232"/>
      <c r="AT15" s="1232"/>
      <c r="AU15" s="1232"/>
      <c r="AV15" s="1232"/>
      <c r="AW15" s="1232"/>
      <c r="AX15" s="1232"/>
      <c r="AY15" s="1232"/>
      <c r="AZ15" s="1232"/>
      <c r="BA15" s="1232"/>
      <c r="BB15" s="1232"/>
      <c r="BC15" s="1232"/>
      <c r="BD15" s="1232"/>
      <c r="BE15" s="1858"/>
      <c r="BF15" s="1858"/>
      <c r="BG15" s="1858"/>
    </row>
    <row r="16" spans="1:59" ht="17.100000000000001" customHeight="1" x14ac:dyDescent="0.2">
      <c r="A16" s="2359"/>
      <c r="B16" s="1839" t="s">
        <v>2141</v>
      </c>
      <c r="C16" s="1240" t="s">
        <v>193</v>
      </c>
      <c r="D16" s="1241" t="s">
        <v>2147</v>
      </c>
      <c r="E16" s="1242" t="s">
        <v>1762</v>
      </c>
      <c r="F16" s="1237">
        <f t="shared" si="6"/>
        <v>0</v>
      </c>
      <c r="G16" s="1856"/>
      <c r="H16" s="1829" t="s">
        <v>364</v>
      </c>
      <c r="I16" s="1232"/>
      <c r="J16" s="1232"/>
      <c r="K16" s="1232"/>
      <c r="L16" s="1232"/>
      <c r="M16" s="1232"/>
      <c r="N16" s="1232"/>
      <c r="O16" s="1232"/>
      <c r="P16" s="1232"/>
      <c r="Q16" s="1232"/>
      <c r="R16" s="1232"/>
      <c r="S16" s="1232"/>
      <c r="T16" s="1232"/>
      <c r="U16" s="1232"/>
      <c r="V16" s="1232"/>
      <c r="W16" s="1232"/>
      <c r="X16" s="1232"/>
      <c r="Y16" s="1232"/>
      <c r="Z16" s="1232"/>
      <c r="AA16" s="1232"/>
      <c r="AB16" s="1232" t="s">
        <v>3</v>
      </c>
      <c r="AC16" s="1232" t="s">
        <v>3</v>
      </c>
      <c r="AD16" s="1232" t="s">
        <v>3</v>
      </c>
      <c r="AE16" s="1232" t="s">
        <v>3</v>
      </c>
      <c r="AF16" s="1809" t="s">
        <v>3</v>
      </c>
      <c r="AG16" s="1809" t="s">
        <v>3</v>
      </c>
      <c r="AH16" s="1857" t="s">
        <v>3</v>
      </c>
      <c r="AI16" s="1239"/>
      <c r="AJ16" s="1239"/>
      <c r="AK16" s="1232"/>
      <c r="AL16" s="1232"/>
      <c r="AM16" s="1232"/>
      <c r="AN16" s="1232"/>
      <c r="AO16" s="1232"/>
      <c r="AP16" s="1232"/>
      <c r="AQ16" s="1232"/>
      <c r="AR16" s="1232"/>
      <c r="AS16" s="1232"/>
      <c r="AT16" s="1232"/>
      <c r="AU16" s="1232"/>
      <c r="AV16" s="1232"/>
      <c r="AW16" s="1232"/>
      <c r="AX16" s="1232"/>
      <c r="AY16" s="1232"/>
      <c r="AZ16" s="1232"/>
      <c r="BA16" s="1232"/>
      <c r="BB16" s="1232"/>
      <c r="BC16" s="1232"/>
      <c r="BD16" s="1232"/>
      <c r="BE16" s="1858"/>
      <c r="BF16" s="1858"/>
      <c r="BG16" s="1858"/>
    </row>
    <row r="17" spans="1:59" ht="17.100000000000001" customHeight="1" x14ac:dyDescent="0.2">
      <c r="A17" s="2359"/>
      <c r="B17" s="1839"/>
      <c r="C17" s="1240"/>
      <c r="D17" s="1243" t="s">
        <v>2148</v>
      </c>
      <c r="E17" s="1242"/>
      <c r="F17" s="1237"/>
      <c r="G17" s="1856"/>
      <c r="H17" s="1856"/>
      <c r="I17" s="1232"/>
      <c r="J17" s="1232"/>
      <c r="K17" s="1232"/>
      <c r="L17" s="1232"/>
      <c r="M17" s="1232"/>
      <c r="N17" s="1232"/>
      <c r="O17" s="1232"/>
      <c r="P17" s="1232"/>
      <c r="Q17" s="1232"/>
      <c r="R17" s="1232"/>
      <c r="S17" s="1232"/>
      <c r="T17" s="1232"/>
      <c r="U17" s="1232"/>
      <c r="V17" s="1232"/>
      <c r="W17" s="1232"/>
      <c r="X17" s="1232"/>
      <c r="Y17" s="1232"/>
      <c r="Z17" s="1232"/>
      <c r="AA17" s="1232"/>
      <c r="AB17" s="1232"/>
      <c r="AC17" s="1232"/>
      <c r="AD17" s="1232"/>
      <c r="AE17" s="1232"/>
      <c r="AF17" s="1809"/>
      <c r="AG17" s="1809"/>
      <c r="AH17" s="1857"/>
      <c r="AI17" s="1239"/>
      <c r="AJ17" s="1239"/>
      <c r="AK17" s="1232"/>
      <c r="AL17" s="1232" t="s">
        <v>2149</v>
      </c>
      <c r="AM17" s="1232" t="s">
        <v>2149</v>
      </c>
      <c r="AN17" s="1232" t="s">
        <v>2150</v>
      </c>
      <c r="AO17" s="1232" t="s">
        <v>2</v>
      </c>
      <c r="AP17" s="1232"/>
      <c r="AQ17" s="1232"/>
      <c r="AR17" s="1232"/>
      <c r="AS17" s="1232"/>
      <c r="AT17" s="1232"/>
      <c r="AU17" s="1232"/>
      <c r="AV17" s="1232"/>
      <c r="AW17" s="1232"/>
      <c r="AX17" s="1232"/>
      <c r="AY17" s="1232"/>
      <c r="AZ17" s="1232"/>
      <c r="BA17" s="1232"/>
      <c r="BB17" s="1232"/>
      <c r="BC17" s="1232"/>
      <c r="BD17" s="1232"/>
      <c r="BE17" s="1858"/>
      <c r="BF17" s="1858"/>
      <c r="BG17" s="1858"/>
    </row>
    <row r="18" spans="1:59" s="1845" customFormat="1" ht="17.100000000000001" customHeight="1" x14ac:dyDescent="0.2">
      <c r="A18" s="2359"/>
      <c r="B18" s="1244" t="s">
        <v>1982</v>
      </c>
      <c r="C18" s="1859"/>
      <c r="D18" s="1817" t="s">
        <v>843</v>
      </c>
      <c r="E18" s="1859">
        <f>SUM(E11:E16)</f>
        <v>330</v>
      </c>
      <c r="F18" s="1859">
        <f>SUM(F11:F16)</f>
        <v>330</v>
      </c>
      <c r="G18" s="1860"/>
      <c r="H18" s="1861"/>
      <c r="I18" s="1862"/>
      <c r="J18" s="1863">
        <f t="shared" ref="J18:AG18" si="7">SUM(J11:J16)</f>
        <v>20</v>
      </c>
      <c r="K18" s="1863">
        <f t="shared" si="7"/>
        <v>20</v>
      </c>
      <c r="L18" s="1863">
        <f t="shared" si="7"/>
        <v>20</v>
      </c>
      <c r="M18" s="1863">
        <f t="shared" si="7"/>
        <v>18</v>
      </c>
      <c r="N18" s="1863">
        <f t="shared" si="7"/>
        <v>22</v>
      </c>
      <c r="O18" s="1863">
        <f t="shared" si="7"/>
        <v>22</v>
      </c>
      <c r="P18" s="1863">
        <f t="shared" si="7"/>
        <v>22</v>
      </c>
      <c r="Q18" s="1863">
        <f t="shared" si="7"/>
        <v>26</v>
      </c>
      <c r="R18" s="1863">
        <f t="shared" si="7"/>
        <v>26</v>
      </c>
      <c r="S18" s="1863">
        <f t="shared" si="7"/>
        <v>28</v>
      </c>
      <c r="T18" s="1863">
        <f t="shared" si="7"/>
        <v>28</v>
      </c>
      <c r="U18" s="1863">
        <f t="shared" si="7"/>
        <v>22</v>
      </c>
      <c r="V18" s="1863">
        <f t="shared" si="7"/>
        <v>8</v>
      </c>
      <c r="W18" s="1863">
        <f t="shared" si="7"/>
        <v>8</v>
      </c>
      <c r="X18" s="1863">
        <f t="shared" si="7"/>
        <v>8</v>
      </c>
      <c r="Y18" s="1863">
        <f t="shared" si="7"/>
        <v>8</v>
      </c>
      <c r="Z18" s="1863">
        <f t="shared" si="7"/>
        <v>4</v>
      </c>
      <c r="AA18" s="1863">
        <f t="shared" si="7"/>
        <v>0</v>
      </c>
      <c r="AB18" s="1863">
        <f t="shared" si="7"/>
        <v>0</v>
      </c>
      <c r="AC18" s="1863">
        <f t="shared" si="7"/>
        <v>0</v>
      </c>
      <c r="AD18" s="1863">
        <f t="shared" si="7"/>
        <v>0</v>
      </c>
      <c r="AE18" s="1863">
        <f t="shared" si="7"/>
        <v>0</v>
      </c>
      <c r="AF18" s="1863">
        <f t="shared" si="7"/>
        <v>0</v>
      </c>
      <c r="AG18" s="1863">
        <f t="shared" si="7"/>
        <v>0</v>
      </c>
      <c r="AH18" s="1857"/>
      <c r="AI18" s="1844"/>
      <c r="AJ18" s="1844"/>
      <c r="AK18" s="1863">
        <f t="shared" ref="AK18:BD18" si="8">SUM(AK11:AK16)</f>
        <v>0</v>
      </c>
      <c r="AL18" s="1863">
        <f t="shared" si="8"/>
        <v>0</v>
      </c>
      <c r="AM18" s="1863">
        <f t="shared" si="8"/>
        <v>0</v>
      </c>
      <c r="AN18" s="1863">
        <f t="shared" si="8"/>
        <v>0</v>
      </c>
      <c r="AO18" s="1863">
        <f t="shared" si="8"/>
        <v>0</v>
      </c>
      <c r="AP18" s="1863">
        <f t="shared" si="8"/>
        <v>0</v>
      </c>
      <c r="AQ18" s="1863">
        <f t="shared" si="8"/>
        <v>0</v>
      </c>
      <c r="AR18" s="1863">
        <f t="shared" si="8"/>
        <v>0</v>
      </c>
      <c r="AS18" s="1863">
        <f t="shared" si="8"/>
        <v>0</v>
      </c>
      <c r="AT18" s="1863">
        <f t="shared" si="8"/>
        <v>0</v>
      </c>
      <c r="AU18" s="1863">
        <f t="shared" si="8"/>
        <v>0</v>
      </c>
      <c r="AV18" s="1863">
        <f t="shared" si="8"/>
        <v>0</v>
      </c>
      <c r="AW18" s="1863">
        <f t="shared" si="8"/>
        <v>0</v>
      </c>
      <c r="AX18" s="1863">
        <f t="shared" si="8"/>
        <v>0</v>
      </c>
      <c r="AY18" s="1863">
        <f t="shared" si="8"/>
        <v>0</v>
      </c>
      <c r="AZ18" s="1863">
        <f t="shared" si="8"/>
        <v>0</v>
      </c>
      <c r="BA18" s="1863">
        <f t="shared" si="8"/>
        <v>0</v>
      </c>
      <c r="BB18" s="1863">
        <f t="shared" si="8"/>
        <v>0</v>
      </c>
      <c r="BC18" s="1863">
        <f t="shared" si="8"/>
        <v>0</v>
      </c>
      <c r="BD18" s="1863">
        <f t="shared" si="8"/>
        <v>0</v>
      </c>
      <c r="BE18" s="1858"/>
      <c r="BF18" s="1858"/>
      <c r="BG18" s="1858"/>
    </row>
    <row r="19" spans="1:59" ht="17.100000000000001" customHeight="1" x14ac:dyDescent="0.2">
      <c r="A19" s="2359">
        <v>2</v>
      </c>
      <c r="B19" s="1839" t="s">
        <v>2151</v>
      </c>
      <c r="C19" s="1245" t="s">
        <v>128</v>
      </c>
      <c r="D19" s="1246" t="s">
        <v>1318</v>
      </c>
      <c r="E19" s="1247">
        <v>75</v>
      </c>
      <c r="F19" s="1247">
        <f t="shared" ref="F19:F34" si="9">SUM(I19:BD19)</f>
        <v>0</v>
      </c>
      <c r="G19" s="1809"/>
      <c r="H19" s="1248"/>
      <c r="I19" s="1829"/>
      <c r="J19" s="1864"/>
      <c r="K19" s="1864"/>
      <c r="L19" s="1864"/>
      <c r="M19" s="1864"/>
      <c r="N19" s="1864"/>
      <c r="O19" s="1864"/>
      <c r="P19" s="1864"/>
      <c r="Q19" s="1864"/>
      <c r="R19" s="1864"/>
      <c r="S19" s="1864"/>
      <c r="T19" s="1864"/>
      <c r="U19" s="1864"/>
      <c r="V19" s="1864"/>
      <c r="W19" s="1864"/>
      <c r="X19" s="1864"/>
      <c r="Y19" s="1864"/>
      <c r="Z19" s="1864"/>
      <c r="AA19" s="1864"/>
      <c r="AB19" s="1864"/>
      <c r="AC19" s="1864"/>
      <c r="AD19" s="1864"/>
      <c r="AE19" s="1864"/>
      <c r="AF19" s="1809"/>
      <c r="AG19" s="1809"/>
      <c r="AH19" s="1857"/>
      <c r="AI19" s="1865"/>
      <c r="AJ19" s="1865"/>
      <c r="AK19" s="1829"/>
      <c r="AL19" s="1829"/>
      <c r="AM19" s="1829"/>
      <c r="AN19" s="1829"/>
      <c r="AO19" s="1829"/>
      <c r="AP19" s="1829"/>
      <c r="AQ19" s="1829"/>
      <c r="AR19" s="1829"/>
      <c r="AS19" s="1829"/>
      <c r="AT19" s="1829"/>
      <c r="AU19" s="1829"/>
      <c r="AV19" s="1829"/>
      <c r="AW19" s="1829"/>
      <c r="AX19" s="1829"/>
      <c r="AY19" s="1829"/>
      <c r="AZ19" s="1829"/>
      <c r="BA19" s="1829"/>
      <c r="BB19" s="1829"/>
      <c r="BC19" s="1829"/>
      <c r="BD19" s="1829"/>
      <c r="BE19" s="1858"/>
      <c r="BF19" s="1858"/>
      <c r="BG19" s="1858"/>
    </row>
    <row r="20" spans="1:59" ht="17.100000000000001" customHeight="1" x14ac:dyDescent="0.2">
      <c r="A20" s="2359"/>
      <c r="B20" s="1839" t="s">
        <v>2151</v>
      </c>
      <c r="C20" s="1245" t="s">
        <v>129</v>
      </c>
      <c r="D20" s="1246" t="s">
        <v>1289</v>
      </c>
      <c r="E20" s="1247">
        <v>120</v>
      </c>
      <c r="F20" s="1247">
        <f t="shared" si="9"/>
        <v>0</v>
      </c>
      <c r="G20" s="1809"/>
      <c r="H20" s="1248"/>
      <c r="I20" s="1829"/>
      <c r="J20" s="1864"/>
      <c r="K20" s="1864"/>
      <c r="L20" s="1864"/>
      <c r="M20" s="1864"/>
      <c r="N20" s="1864"/>
      <c r="O20" s="1864"/>
      <c r="P20" s="1864"/>
      <c r="Q20" s="1864"/>
      <c r="R20" s="1864"/>
      <c r="S20" s="1864"/>
      <c r="T20" s="1864"/>
      <c r="U20" s="1864"/>
      <c r="V20" s="1864"/>
      <c r="W20" s="1864"/>
      <c r="X20" s="1864"/>
      <c r="Y20" s="1864"/>
      <c r="Z20" s="1864"/>
      <c r="AA20" s="1864"/>
      <c r="AB20" s="1864"/>
      <c r="AC20" s="1864"/>
      <c r="AD20" s="1864"/>
      <c r="AE20" s="1864"/>
      <c r="AF20" s="1809"/>
      <c r="AG20" s="1809"/>
      <c r="AH20" s="1857"/>
      <c r="AI20" s="1865"/>
      <c r="AJ20" s="1865"/>
      <c r="AK20" s="1829"/>
      <c r="AL20" s="1829"/>
      <c r="AM20" s="1829"/>
      <c r="AN20" s="1829"/>
      <c r="AO20" s="1829"/>
      <c r="AP20" s="1829"/>
      <c r="AQ20" s="1829"/>
      <c r="AR20" s="1829"/>
      <c r="AS20" s="1829"/>
      <c r="AT20" s="1829"/>
      <c r="AU20" s="1829"/>
      <c r="AV20" s="1829"/>
      <c r="AW20" s="1829"/>
      <c r="AX20" s="1829"/>
      <c r="AY20" s="1829"/>
      <c r="AZ20" s="1829"/>
      <c r="BA20" s="1829"/>
      <c r="BB20" s="1829"/>
      <c r="BC20" s="1829"/>
      <c r="BD20" s="1829"/>
      <c r="BE20" s="1858"/>
      <c r="BF20" s="1858"/>
      <c r="BG20" s="1858"/>
    </row>
    <row r="21" spans="1:59" ht="17.100000000000001" customHeight="1" x14ac:dyDescent="0.2">
      <c r="A21" s="2359"/>
      <c r="B21" s="1839" t="s">
        <v>2151</v>
      </c>
      <c r="C21" s="1240" t="s">
        <v>94</v>
      </c>
      <c r="D21" s="1241" t="s">
        <v>1319</v>
      </c>
      <c r="E21" s="1242">
        <v>60</v>
      </c>
      <c r="F21" s="1247">
        <f t="shared" si="9"/>
        <v>60</v>
      </c>
      <c r="G21" s="1809"/>
      <c r="H21" s="1809" t="s">
        <v>354</v>
      </c>
      <c r="I21" s="1829"/>
      <c r="J21" s="1299"/>
      <c r="K21" s="1299">
        <v>10</v>
      </c>
      <c r="L21" s="1299"/>
      <c r="M21" s="1299">
        <v>20</v>
      </c>
      <c r="N21" s="1299">
        <v>20</v>
      </c>
      <c r="O21" s="1864">
        <v>10</v>
      </c>
      <c r="P21" s="1864"/>
      <c r="Q21" s="1864"/>
      <c r="R21" s="1864"/>
      <c r="S21" s="1864"/>
      <c r="T21" s="1864"/>
      <c r="U21" s="1864"/>
      <c r="V21" s="1864"/>
      <c r="W21" s="1864"/>
      <c r="X21" s="1864"/>
      <c r="Y21" s="1864"/>
      <c r="Z21" s="1864"/>
      <c r="AA21" s="1864"/>
      <c r="AB21" s="1864"/>
      <c r="AC21" s="1864"/>
      <c r="AD21" s="1864"/>
      <c r="AE21" s="1864"/>
      <c r="AF21" s="1809"/>
      <c r="AG21" s="1809"/>
      <c r="AH21" s="1857"/>
      <c r="AI21" s="1865"/>
      <c r="AJ21" s="1865"/>
      <c r="AK21" s="1829"/>
      <c r="AL21" s="1829"/>
      <c r="AM21" s="1829"/>
      <c r="AN21" s="1829"/>
      <c r="AO21" s="1829"/>
      <c r="AP21" s="1829"/>
      <c r="AQ21" s="1829"/>
      <c r="AR21" s="1829"/>
      <c r="AS21" s="1829"/>
      <c r="AT21" s="1829"/>
      <c r="AU21" s="1829"/>
      <c r="AV21" s="1829"/>
      <c r="AW21" s="1829"/>
      <c r="AX21" s="1829"/>
      <c r="AY21" s="1829"/>
      <c r="AZ21" s="1829"/>
      <c r="BA21" s="1829"/>
      <c r="BB21" s="1829"/>
      <c r="BC21" s="1829"/>
      <c r="BD21" s="1829"/>
      <c r="BE21" s="1858"/>
      <c r="BF21" s="1858"/>
      <c r="BG21" s="1858"/>
    </row>
    <row r="22" spans="1:59" ht="17.100000000000001" customHeight="1" x14ac:dyDescent="0.2">
      <c r="A22" s="2359"/>
      <c r="B22" s="1839" t="s">
        <v>2151</v>
      </c>
      <c r="C22" s="1240" t="s">
        <v>95</v>
      </c>
      <c r="D22" s="1241" t="s">
        <v>1291</v>
      </c>
      <c r="E22" s="1242">
        <v>30</v>
      </c>
      <c r="F22" s="1247">
        <f t="shared" si="9"/>
        <v>30</v>
      </c>
      <c r="G22" s="1809"/>
      <c r="H22" s="1809" t="s">
        <v>354</v>
      </c>
      <c r="I22" s="1829"/>
      <c r="J22" s="1299">
        <v>10</v>
      </c>
      <c r="K22" s="1299">
        <v>10</v>
      </c>
      <c r="L22" s="1299">
        <v>10</v>
      </c>
      <c r="M22" s="1299"/>
      <c r="N22" s="1299"/>
      <c r="O22" s="1864"/>
      <c r="P22" s="1864"/>
      <c r="Q22" s="1864"/>
      <c r="R22" s="1864"/>
      <c r="S22" s="1864"/>
      <c r="T22" s="1864"/>
      <c r="U22" s="1864"/>
      <c r="V22" s="1864"/>
      <c r="W22" s="1864"/>
      <c r="X22" s="1864"/>
      <c r="Y22" s="1864"/>
      <c r="Z22" s="1864"/>
      <c r="AA22" s="1864"/>
      <c r="AB22" s="1864"/>
      <c r="AC22" s="1864"/>
      <c r="AD22" s="1864"/>
      <c r="AE22" s="1864"/>
      <c r="AF22" s="1809"/>
      <c r="AG22" s="1809"/>
      <c r="AH22" s="1857"/>
      <c r="AI22" s="1865"/>
      <c r="AJ22" s="1865"/>
      <c r="AK22" s="1829"/>
      <c r="AL22" s="1829"/>
      <c r="AM22" s="1829"/>
      <c r="AN22" s="1829"/>
      <c r="AO22" s="1829"/>
      <c r="AP22" s="1829"/>
      <c r="AQ22" s="1829"/>
      <c r="AR22" s="1829"/>
      <c r="AS22" s="1829"/>
      <c r="AT22" s="1829"/>
      <c r="AU22" s="1829"/>
      <c r="AV22" s="1829"/>
      <c r="AW22" s="1829"/>
      <c r="AX22" s="1829"/>
      <c r="AY22" s="1829"/>
      <c r="AZ22" s="1829"/>
      <c r="BA22" s="1829"/>
      <c r="BB22" s="1829"/>
      <c r="BC22" s="1829"/>
      <c r="BD22" s="1829"/>
      <c r="BE22" s="1858"/>
      <c r="BF22" s="1858"/>
      <c r="BG22" s="1858"/>
    </row>
    <row r="23" spans="1:59" ht="17.100000000000001" customHeight="1" x14ac:dyDescent="0.2">
      <c r="A23" s="2359"/>
      <c r="B23" s="1839" t="s">
        <v>2151</v>
      </c>
      <c r="C23" s="1240" t="s">
        <v>97</v>
      </c>
      <c r="D23" s="1241" t="s">
        <v>991</v>
      </c>
      <c r="E23" s="1242">
        <v>45</v>
      </c>
      <c r="F23" s="1247">
        <f t="shared" si="9"/>
        <v>45</v>
      </c>
      <c r="G23" s="1809"/>
      <c r="H23" s="1809" t="s">
        <v>346</v>
      </c>
      <c r="I23" s="1829"/>
      <c r="J23" s="1864"/>
      <c r="K23" s="1864"/>
      <c r="L23" s="1864"/>
      <c r="M23" s="1864"/>
      <c r="N23" s="1864"/>
      <c r="O23" s="1864"/>
      <c r="P23" s="1864">
        <v>20</v>
      </c>
      <c r="Q23" s="1864">
        <v>20</v>
      </c>
      <c r="R23" s="1864">
        <v>5</v>
      </c>
      <c r="S23" s="1864"/>
      <c r="T23" s="1864"/>
      <c r="U23" s="1864"/>
      <c r="V23" s="1864"/>
      <c r="W23" s="1864"/>
      <c r="X23" s="1864"/>
      <c r="Y23" s="1864"/>
      <c r="Z23" s="1864"/>
      <c r="AA23" s="1864"/>
      <c r="AB23" s="1864"/>
      <c r="AC23" s="1864"/>
      <c r="AD23" s="1864"/>
      <c r="AE23" s="1864"/>
      <c r="AF23" s="1809"/>
      <c r="AG23" s="1809"/>
      <c r="AH23" s="1857"/>
      <c r="AI23" s="1865"/>
      <c r="AJ23" s="1865"/>
      <c r="AK23" s="1829"/>
      <c r="AL23" s="1829"/>
      <c r="AM23" s="1829"/>
      <c r="AN23" s="1829"/>
      <c r="AO23" s="1829"/>
      <c r="AP23" s="1829"/>
      <c r="AQ23" s="1829"/>
      <c r="AR23" s="1829"/>
      <c r="AS23" s="1829"/>
      <c r="AT23" s="1829"/>
      <c r="AU23" s="1829"/>
      <c r="AV23" s="1829"/>
      <c r="AW23" s="1829"/>
      <c r="AX23" s="1829"/>
      <c r="AY23" s="1829"/>
      <c r="AZ23" s="1829"/>
      <c r="BA23" s="1829"/>
      <c r="BB23" s="1829"/>
      <c r="BC23" s="1829"/>
      <c r="BD23" s="1829"/>
      <c r="BE23" s="1858"/>
      <c r="BF23" s="1858"/>
      <c r="BG23" s="1858"/>
    </row>
    <row r="24" spans="1:59" ht="17.100000000000001" customHeight="1" x14ac:dyDescent="0.2">
      <c r="A24" s="2359"/>
      <c r="B24" s="1839" t="s">
        <v>2151</v>
      </c>
      <c r="C24" s="1240" t="s">
        <v>69</v>
      </c>
      <c r="D24" s="1241" t="s">
        <v>1274</v>
      </c>
      <c r="E24" s="1242">
        <v>30</v>
      </c>
      <c r="F24" s="1247">
        <f t="shared" si="9"/>
        <v>30</v>
      </c>
      <c r="G24" s="1809"/>
      <c r="H24" s="1809" t="s">
        <v>346</v>
      </c>
      <c r="I24" s="1829"/>
      <c r="J24" s="1864"/>
      <c r="K24" s="1864"/>
      <c r="L24" s="1864"/>
      <c r="M24" s="1864"/>
      <c r="N24" s="1864"/>
      <c r="O24" s="1864"/>
      <c r="P24" s="1864"/>
      <c r="Q24" s="1864"/>
      <c r="R24" s="1864">
        <v>20</v>
      </c>
      <c r="S24" s="1864">
        <v>10</v>
      </c>
      <c r="T24" s="1864"/>
      <c r="U24" s="1864"/>
      <c r="V24" s="1864"/>
      <c r="W24" s="1864"/>
      <c r="X24" s="1864"/>
      <c r="Y24" s="1864"/>
      <c r="Z24" s="1864"/>
      <c r="AA24" s="1864"/>
      <c r="AB24" s="1864"/>
      <c r="AC24" s="1864"/>
      <c r="AD24" s="1864"/>
      <c r="AE24" s="1864"/>
      <c r="AF24" s="1809"/>
      <c r="AG24" s="1809"/>
      <c r="AH24" s="1857"/>
      <c r="AI24" s="1865"/>
      <c r="AJ24" s="1865"/>
      <c r="AK24" s="1829"/>
      <c r="AL24" s="1829"/>
      <c r="AM24" s="1829"/>
      <c r="AN24" s="1829"/>
      <c r="AO24" s="1829"/>
      <c r="AP24" s="1829"/>
      <c r="AQ24" s="1829"/>
      <c r="AR24" s="1829"/>
      <c r="AS24" s="1829"/>
      <c r="AT24" s="1829"/>
      <c r="AU24" s="1829"/>
      <c r="AV24" s="1829"/>
      <c r="AW24" s="1829"/>
      <c r="AX24" s="1829"/>
      <c r="AY24" s="1829"/>
      <c r="AZ24" s="1829"/>
      <c r="BA24" s="1829"/>
      <c r="BB24" s="1829"/>
      <c r="BC24" s="1829"/>
      <c r="BD24" s="1829"/>
      <c r="BE24" s="1858"/>
      <c r="BF24" s="1858"/>
      <c r="BG24" s="1858"/>
    </row>
    <row r="25" spans="1:59" ht="17.100000000000001" customHeight="1" x14ac:dyDescent="0.2">
      <c r="A25" s="2359"/>
      <c r="B25" s="1839" t="s">
        <v>2151</v>
      </c>
      <c r="C25" s="1240" t="s">
        <v>58</v>
      </c>
      <c r="D25" s="1241" t="s">
        <v>966</v>
      </c>
      <c r="E25" s="1242">
        <v>30</v>
      </c>
      <c r="F25" s="1247">
        <f t="shared" si="9"/>
        <v>30</v>
      </c>
      <c r="G25" s="1809"/>
      <c r="H25" s="1809" t="s">
        <v>346</v>
      </c>
      <c r="I25" s="1829"/>
      <c r="J25" s="1864"/>
      <c r="K25" s="1864"/>
      <c r="L25" s="1864"/>
      <c r="M25" s="1864"/>
      <c r="N25" s="1864"/>
      <c r="O25" s="1864"/>
      <c r="P25" s="1864"/>
      <c r="Q25" s="1864"/>
      <c r="R25" s="1864"/>
      <c r="S25" s="1864">
        <v>10</v>
      </c>
      <c r="T25" s="1864">
        <v>20</v>
      </c>
      <c r="U25" s="1864"/>
      <c r="V25" s="1864"/>
      <c r="W25" s="1864"/>
      <c r="X25" s="1864"/>
      <c r="Y25" s="1864"/>
      <c r="Z25" s="1864"/>
      <c r="AA25" s="1864"/>
      <c r="AB25" s="1864"/>
      <c r="AC25" s="1864"/>
      <c r="AD25" s="1864"/>
      <c r="AE25" s="1864"/>
      <c r="AF25" s="1809"/>
      <c r="AG25" s="1809"/>
      <c r="AH25" s="1857"/>
      <c r="AI25" s="1865"/>
      <c r="AJ25" s="1865"/>
      <c r="AK25" s="1829"/>
      <c r="AL25" s="1864"/>
      <c r="AM25" s="1864"/>
      <c r="AN25" s="1809"/>
      <c r="AO25" s="1809"/>
      <c r="AP25" s="1809"/>
      <c r="AQ25" s="1809"/>
      <c r="AR25" s="1829"/>
      <c r="AS25" s="1829"/>
      <c r="AT25" s="1829"/>
      <c r="AU25" s="1829"/>
      <c r="AV25" s="1829"/>
      <c r="AW25" s="1829"/>
      <c r="AX25" s="1829"/>
      <c r="AY25" s="1829"/>
      <c r="AZ25" s="1829"/>
      <c r="BA25" s="1829"/>
      <c r="BB25" s="1829"/>
      <c r="BC25" s="1829"/>
      <c r="BD25" s="1829"/>
      <c r="BE25" s="1858"/>
      <c r="BF25" s="1858"/>
      <c r="BG25" s="1858"/>
    </row>
    <row r="26" spans="1:59" ht="17.100000000000001" customHeight="1" x14ac:dyDescent="0.2">
      <c r="A26" s="2359"/>
      <c r="B26" s="1839" t="s">
        <v>2151</v>
      </c>
      <c r="C26" s="1241" t="s">
        <v>50</v>
      </c>
      <c r="D26" s="1241" t="s">
        <v>1323</v>
      </c>
      <c r="E26" s="1242">
        <v>180</v>
      </c>
      <c r="F26" s="1247">
        <f t="shared" si="9"/>
        <v>148</v>
      </c>
      <c r="G26" s="1829"/>
      <c r="H26" s="1829" t="s">
        <v>357</v>
      </c>
      <c r="I26" s="1847">
        <v>16</v>
      </c>
      <c r="J26" s="1847">
        <v>20</v>
      </c>
      <c r="K26" s="1847">
        <v>16</v>
      </c>
      <c r="L26" s="1847">
        <v>20</v>
      </c>
      <c r="M26" s="1847">
        <v>16</v>
      </c>
      <c r="N26" s="1864">
        <v>8</v>
      </c>
      <c r="O26" s="1864">
        <v>8</v>
      </c>
      <c r="P26" s="1864">
        <v>8</v>
      </c>
      <c r="Q26" s="1864">
        <v>8</v>
      </c>
      <c r="R26" s="1864">
        <v>8</v>
      </c>
      <c r="S26" s="1864">
        <v>8</v>
      </c>
      <c r="T26" s="1864">
        <v>8</v>
      </c>
      <c r="U26" s="1864">
        <v>4</v>
      </c>
      <c r="V26" s="1864"/>
      <c r="W26" s="1864"/>
      <c r="X26" s="1864"/>
      <c r="Y26" s="1864"/>
      <c r="Z26" s="1864"/>
      <c r="AA26" s="1864"/>
      <c r="AB26" s="1864"/>
      <c r="AC26" s="1864"/>
      <c r="AD26" s="1864"/>
      <c r="AE26" s="1864"/>
      <c r="AF26" s="1809"/>
      <c r="AG26" s="1809"/>
      <c r="AH26" s="1857"/>
      <c r="AI26" s="1865"/>
      <c r="AJ26" s="1865"/>
      <c r="AK26" s="1829"/>
      <c r="AL26" s="1864"/>
      <c r="AM26" s="1864"/>
      <c r="AN26" s="1809"/>
      <c r="AO26" s="1809"/>
      <c r="AP26" s="1809"/>
      <c r="AQ26" s="1809"/>
      <c r="AR26" s="1829"/>
      <c r="AS26" s="1829"/>
      <c r="AT26" s="1829"/>
      <c r="AU26" s="1829"/>
      <c r="AV26" s="1829"/>
      <c r="AW26" s="1829"/>
      <c r="AX26" s="1829"/>
      <c r="AY26" s="1829"/>
      <c r="AZ26" s="1829"/>
      <c r="BA26" s="1829"/>
      <c r="BB26" s="1829"/>
      <c r="BC26" s="1829"/>
      <c r="BD26" s="1829"/>
      <c r="BE26" s="1858"/>
      <c r="BF26" s="1858"/>
      <c r="BG26" s="1858"/>
    </row>
    <row r="27" spans="1:59" ht="17.100000000000001" customHeight="1" x14ac:dyDescent="0.2">
      <c r="A27" s="2359"/>
      <c r="B27" s="1839" t="s">
        <v>2151</v>
      </c>
      <c r="C27" s="1241" t="s">
        <v>51</v>
      </c>
      <c r="D27" s="1241" t="s">
        <v>1307</v>
      </c>
      <c r="E27" s="1242">
        <v>90</v>
      </c>
      <c r="F27" s="1247">
        <f t="shared" si="9"/>
        <v>90</v>
      </c>
      <c r="G27" s="1809"/>
      <c r="H27" s="1809" t="s">
        <v>364</v>
      </c>
      <c r="I27" s="1829"/>
      <c r="J27" s="1829"/>
      <c r="K27" s="1829"/>
      <c r="L27" s="1829"/>
      <c r="M27" s="1829"/>
      <c r="N27" s="1829"/>
      <c r="O27" s="1829"/>
      <c r="P27" s="1829"/>
      <c r="Q27" s="1829"/>
      <c r="R27" s="1829"/>
      <c r="S27" s="1829"/>
      <c r="T27" s="1829"/>
      <c r="U27" s="1829"/>
      <c r="V27" s="1829"/>
      <c r="W27" s="1829"/>
      <c r="X27" s="1829"/>
      <c r="Y27" s="1829"/>
      <c r="Z27" s="1829"/>
      <c r="AA27" s="1829"/>
      <c r="AB27" s="1829"/>
      <c r="AC27" s="1829"/>
      <c r="AD27" s="1829"/>
      <c r="AE27" s="1829"/>
      <c r="AF27" s="1829"/>
      <c r="AG27" s="1829"/>
      <c r="AH27" s="1865"/>
      <c r="AI27" s="1865"/>
      <c r="AJ27" s="1865"/>
      <c r="AK27" s="1829"/>
      <c r="AL27" s="1809"/>
      <c r="AM27" s="1864"/>
      <c r="AN27" s="1864"/>
      <c r="AO27" s="1864">
        <v>10</v>
      </c>
      <c r="AP27" s="1809">
        <v>20</v>
      </c>
      <c r="AQ27" s="1809">
        <v>20</v>
      </c>
      <c r="AR27" s="1829">
        <v>20</v>
      </c>
      <c r="AS27" s="1829">
        <v>20</v>
      </c>
      <c r="AT27" s="1829"/>
      <c r="AU27" s="1829"/>
      <c r="AV27" s="1829"/>
      <c r="AW27" s="1829"/>
      <c r="AX27" s="1829"/>
      <c r="AY27" s="1829"/>
      <c r="AZ27" s="1829"/>
      <c r="BA27" s="1829"/>
      <c r="BB27" s="1829"/>
      <c r="BC27" s="1829"/>
      <c r="BD27" s="1829"/>
      <c r="BE27" s="1858"/>
      <c r="BF27" s="1858"/>
      <c r="BG27" s="1858"/>
    </row>
    <row r="28" spans="1:59" ht="17.100000000000001" customHeight="1" x14ac:dyDescent="0.2">
      <c r="A28" s="2359"/>
      <c r="B28" s="1839" t="s">
        <v>2151</v>
      </c>
      <c r="C28" s="1241" t="s">
        <v>83</v>
      </c>
      <c r="D28" s="1241" t="s">
        <v>1298</v>
      </c>
      <c r="E28" s="1242">
        <v>120</v>
      </c>
      <c r="F28" s="1247">
        <f t="shared" si="9"/>
        <v>120</v>
      </c>
      <c r="G28" s="1809"/>
      <c r="H28" s="1809" t="s">
        <v>364</v>
      </c>
      <c r="I28" s="1809"/>
      <c r="J28" s="1809"/>
      <c r="K28" s="1809"/>
      <c r="L28" s="1809"/>
      <c r="M28" s="1809"/>
      <c r="N28" s="1809"/>
      <c r="O28" s="1809"/>
      <c r="P28" s="1809"/>
      <c r="Q28" s="1809">
        <v>16</v>
      </c>
      <c r="R28" s="1809">
        <v>16</v>
      </c>
      <c r="S28" s="1809">
        <v>16</v>
      </c>
      <c r="T28" s="1809">
        <v>16</v>
      </c>
      <c r="U28" s="1809">
        <v>16</v>
      </c>
      <c r="V28" s="1809">
        <v>16</v>
      </c>
      <c r="W28" s="1829">
        <v>8</v>
      </c>
      <c r="X28" s="1829">
        <v>8</v>
      </c>
      <c r="Y28" s="1829">
        <v>8</v>
      </c>
      <c r="Z28" s="1829"/>
      <c r="AA28" s="1829"/>
      <c r="AB28" s="1829"/>
      <c r="AC28" s="1829"/>
      <c r="AD28" s="1829"/>
      <c r="AE28" s="1829"/>
      <c r="AF28" s="1829"/>
      <c r="AG28" s="1829"/>
      <c r="AH28" s="1865"/>
      <c r="AI28" s="1865"/>
      <c r="AJ28" s="1865"/>
      <c r="AK28" s="1829"/>
      <c r="AL28" s="1809"/>
      <c r="AM28" s="1809"/>
      <c r="AN28" s="1809"/>
      <c r="AO28" s="1864"/>
      <c r="AP28" s="1864"/>
      <c r="AQ28" s="1864"/>
      <c r="AR28" s="1829"/>
      <c r="AS28" s="1829"/>
      <c r="AT28" s="1829"/>
      <c r="AU28" s="1829"/>
      <c r="AV28" s="1829"/>
      <c r="AW28" s="1829"/>
      <c r="AX28" s="1829"/>
      <c r="AY28" s="1829"/>
      <c r="AZ28" s="1829"/>
      <c r="BA28" s="1829"/>
      <c r="BB28" s="1829"/>
      <c r="BC28" s="1829"/>
      <c r="BD28" s="1829"/>
      <c r="BE28" s="1858"/>
      <c r="BF28" s="1858"/>
      <c r="BG28" s="1858"/>
    </row>
    <row r="29" spans="1:59" ht="17.100000000000001" customHeight="1" x14ac:dyDescent="0.2">
      <c r="A29" s="2359"/>
      <c r="B29" s="1839" t="s">
        <v>2151</v>
      </c>
      <c r="C29" s="1241" t="s">
        <v>88</v>
      </c>
      <c r="D29" s="1241" t="s">
        <v>2142</v>
      </c>
      <c r="E29" s="1242">
        <v>90</v>
      </c>
      <c r="F29" s="1247">
        <f t="shared" si="9"/>
        <v>90</v>
      </c>
      <c r="G29" s="1809"/>
      <c r="H29" s="1809" t="s">
        <v>357</v>
      </c>
      <c r="I29" s="1829"/>
      <c r="J29" s="1829"/>
      <c r="K29" s="1829"/>
      <c r="L29" s="1829"/>
      <c r="M29" s="1829"/>
      <c r="N29" s="1829"/>
      <c r="O29" s="1829"/>
      <c r="P29" s="1829"/>
      <c r="Q29" s="1829"/>
      <c r="R29" s="1829"/>
      <c r="S29" s="1829"/>
      <c r="T29" s="1829"/>
      <c r="U29" s="1829"/>
      <c r="V29" s="1829"/>
      <c r="W29" s="1829"/>
      <c r="X29" s="1829"/>
      <c r="Y29" s="1829"/>
      <c r="Z29" s="1829"/>
      <c r="AA29" s="1829"/>
      <c r="AB29" s="1829"/>
      <c r="AC29" s="1829"/>
      <c r="AD29" s="1829"/>
      <c r="AE29" s="1829"/>
      <c r="AF29" s="1829"/>
      <c r="AG29" s="1829"/>
      <c r="AH29" s="1865"/>
      <c r="AI29" s="1865"/>
      <c r="AJ29" s="1865"/>
      <c r="AK29" s="1829"/>
      <c r="AL29" s="1809"/>
      <c r="AM29" s="1809"/>
      <c r="AN29" s="1809"/>
      <c r="AO29" s="1864"/>
      <c r="AP29" s="1864"/>
      <c r="AQ29" s="1864"/>
      <c r="AR29" s="1829"/>
      <c r="AS29" s="1829"/>
      <c r="AT29" s="1829">
        <v>20</v>
      </c>
      <c r="AU29" s="1829">
        <v>20</v>
      </c>
      <c r="AV29" s="1829">
        <v>20</v>
      </c>
      <c r="AW29" s="1829">
        <v>20</v>
      </c>
      <c r="AX29" s="1829">
        <v>10</v>
      </c>
      <c r="AY29" s="1829"/>
      <c r="AZ29" s="1829"/>
      <c r="BA29" s="1829"/>
      <c r="BB29" s="1829"/>
      <c r="BC29" s="1829"/>
      <c r="BD29" s="1829"/>
      <c r="BE29" s="1858"/>
      <c r="BF29" s="1858"/>
      <c r="BG29" s="1858"/>
    </row>
    <row r="30" spans="1:59" ht="17.100000000000001" customHeight="1" x14ac:dyDescent="0.2">
      <c r="A30" s="2359"/>
      <c r="B30" s="1839" t="s">
        <v>2151</v>
      </c>
      <c r="C30" s="1241" t="s">
        <v>72</v>
      </c>
      <c r="D30" s="1241" t="s">
        <v>1267</v>
      </c>
      <c r="E30" s="1242">
        <v>60</v>
      </c>
      <c r="F30" s="1247">
        <f t="shared" si="9"/>
        <v>60</v>
      </c>
      <c r="G30" s="1809"/>
      <c r="H30" s="1809" t="s">
        <v>362</v>
      </c>
      <c r="I30" s="1809"/>
      <c r="J30" s="1809"/>
      <c r="K30" s="1809"/>
      <c r="L30" s="1809"/>
      <c r="M30" s="1809"/>
      <c r="N30" s="1809"/>
      <c r="O30" s="1809"/>
      <c r="P30" s="1809"/>
      <c r="Q30" s="1809"/>
      <c r="R30" s="1809"/>
      <c r="S30" s="1809"/>
      <c r="T30" s="1809"/>
      <c r="U30" s="1809"/>
      <c r="V30" s="1809"/>
      <c r="W30" s="1809"/>
      <c r="X30" s="1809"/>
      <c r="Y30" s="1809"/>
      <c r="Z30" s="1809">
        <v>12</v>
      </c>
      <c r="AA30" s="1809">
        <v>12</v>
      </c>
      <c r="AB30" s="1809">
        <v>12</v>
      </c>
      <c r="AC30" s="1809">
        <v>12</v>
      </c>
      <c r="AD30" s="1809">
        <v>12</v>
      </c>
      <c r="AE30" s="1829"/>
      <c r="AF30" s="1829"/>
      <c r="AG30" s="1829"/>
      <c r="AH30" s="1865"/>
      <c r="AI30" s="1865"/>
      <c r="AJ30" s="1865"/>
      <c r="AK30" s="1829"/>
      <c r="AL30" s="1809"/>
      <c r="AM30" s="1809"/>
      <c r="AN30" s="1809"/>
      <c r="AO30" s="1864"/>
      <c r="AP30" s="1864"/>
      <c r="AQ30" s="1864"/>
      <c r="AR30" s="1829"/>
      <c r="AS30" s="1829"/>
      <c r="AT30" s="1829"/>
      <c r="AU30" s="1829"/>
      <c r="AV30" s="1829"/>
      <c r="AW30" s="1829"/>
      <c r="AX30" s="1829"/>
      <c r="AY30" s="1829"/>
      <c r="AZ30" s="1829"/>
      <c r="BA30" s="1829"/>
      <c r="BB30" s="1829"/>
      <c r="BC30" s="1829"/>
      <c r="BD30" s="1829"/>
      <c r="BE30" s="1858"/>
      <c r="BF30" s="1858"/>
      <c r="BG30" s="1858"/>
    </row>
    <row r="31" spans="1:59" ht="17.100000000000001" customHeight="1" x14ac:dyDescent="0.2">
      <c r="A31" s="2359"/>
      <c r="B31" s="1839" t="s">
        <v>2151</v>
      </c>
      <c r="C31" s="1241" t="s">
        <v>61</v>
      </c>
      <c r="D31" s="1241" t="s">
        <v>2143</v>
      </c>
      <c r="E31" s="1242">
        <v>150</v>
      </c>
      <c r="F31" s="1247">
        <f t="shared" si="9"/>
        <v>150</v>
      </c>
      <c r="G31" s="1809"/>
      <c r="H31" s="1809" t="s">
        <v>364</v>
      </c>
      <c r="I31" s="1809"/>
      <c r="J31" s="1809"/>
      <c r="K31" s="1809"/>
      <c r="L31" s="1809"/>
      <c r="M31" s="1809"/>
      <c r="N31" s="1809"/>
      <c r="O31" s="1809"/>
      <c r="P31" s="1809"/>
      <c r="Q31" s="1809"/>
      <c r="R31" s="1809"/>
      <c r="S31" s="1809"/>
      <c r="T31" s="1809"/>
      <c r="U31" s="1809"/>
      <c r="V31" s="1809">
        <v>8</v>
      </c>
      <c r="W31" s="1809">
        <v>16</v>
      </c>
      <c r="X31" s="1809">
        <v>16</v>
      </c>
      <c r="Y31" s="1809">
        <v>20</v>
      </c>
      <c r="Z31" s="1829"/>
      <c r="AA31" s="1829"/>
      <c r="AB31" s="1829"/>
      <c r="AC31" s="1829"/>
      <c r="AD31" s="1829"/>
      <c r="AE31" s="1829"/>
      <c r="AF31" s="1829"/>
      <c r="AG31" s="1829"/>
      <c r="AH31" s="1865"/>
      <c r="AI31" s="1865"/>
      <c r="AJ31" s="1865"/>
      <c r="AK31" s="1829">
        <v>20</v>
      </c>
      <c r="AL31" s="1809">
        <v>20</v>
      </c>
      <c r="AM31" s="1809">
        <v>20</v>
      </c>
      <c r="AN31" s="1809">
        <v>20</v>
      </c>
      <c r="AO31" s="1864">
        <v>10</v>
      </c>
      <c r="AP31" s="1864"/>
      <c r="AQ31" s="1864"/>
      <c r="AR31" s="1829"/>
      <c r="AS31" s="1829"/>
      <c r="AT31" s="1829"/>
      <c r="AU31" s="1829"/>
      <c r="AV31" s="1829"/>
      <c r="AW31" s="1829"/>
      <c r="AX31" s="1829"/>
      <c r="AY31" s="1829"/>
      <c r="AZ31" s="1829"/>
      <c r="BA31" s="1829"/>
      <c r="BB31" s="1829"/>
      <c r="BC31" s="1829"/>
      <c r="BD31" s="1829"/>
      <c r="BE31" s="1858"/>
      <c r="BF31" s="1858"/>
      <c r="BG31" s="1858"/>
    </row>
    <row r="32" spans="1:59" ht="17.100000000000001" customHeight="1" x14ac:dyDescent="0.2">
      <c r="A32" s="2359"/>
      <c r="B32" s="1839" t="s">
        <v>2151</v>
      </c>
      <c r="C32" s="1241" t="s">
        <v>43</v>
      </c>
      <c r="D32" s="1241" t="s">
        <v>2152</v>
      </c>
      <c r="E32" s="1242">
        <v>60</v>
      </c>
      <c r="F32" s="1247">
        <f t="shared" si="9"/>
        <v>60</v>
      </c>
      <c r="G32" s="1809"/>
      <c r="H32" s="1809" t="s">
        <v>357</v>
      </c>
      <c r="I32" s="1809"/>
      <c r="J32" s="1809"/>
      <c r="K32" s="1809"/>
      <c r="L32" s="1809"/>
      <c r="M32" s="1809"/>
      <c r="N32" s="1809">
        <v>20</v>
      </c>
      <c r="O32" s="1809">
        <v>20</v>
      </c>
      <c r="P32" s="1809">
        <v>20</v>
      </c>
      <c r="Q32" s="1829"/>
      <c r="R32" s="1829"/>
      <c r="S32" s="1829"/>
      <c r="T32" s="1829"/>
      <c r="U32" s="1829"/>
      <c r="V32" s="1829"/>
      <c r="W32" s="1829"/>
      <c r="X32" s="1829"/>
      <c r="Y32" s="1829"/>
      <c r="Z32" s="1829"/>
      <c r="AA32" s="1829"/>
      <c r="AB32" s="1829"/>
      <c r="AC32" s="1829"/>
      <c r="AD32" s="1829"/>
      <c r="AE32" s="1829"/>
      <c r="AF32" s="1829"/>
      <c r="AG32" s="1829"/>
      <c r="AH32" s="1865"/>
      <c r="AI32" s="1865"/>
      <c r="AJ32" s="1865"/>
      <c r="AK32" s="1829"/>
      <c r="AL32" s="1809"/>
      <c r="AM32" s="1809"/>
      <c r="AN32" s="1809"/>
      <c r="AO32" s="1864"/>
      <c r="AP32" s="1864"/>
      <c r="AQ32" s="1864"/>
      <c r="AR32" s="1829"/>
      <c r="AS32" s="1829"/>
      <c r="AT32" s="1829"/>
      <c r="AU32" s="1829"/>
      <c r="AV32" s="1829"/>
      <c r="AW32" s="1829"/>
      <c r="AX32" s="1829"/>
      <c r="AY32" s="1829"/>
      <c r="AZ32" s="1829"/>
      <c r="BA32" s="1829"/>
      <c r="BB32" s="1829"/>
      <c r="BC32" s="1829"/>
      <c r="BD32" s="1829"/>
      <c r="BE32" s="1858"/>
      <c r="BF32" s="1858"/>
      <c r="BG32" s="1858"/>
    </row>
    <row r="33" spans="1:59" ht="17.100000000000001" customHeight="1" x14ac:dyDescent="0.2">
      <c r="A33" s="2359"/>
      <c r="B33" s="1866" t="s">
        <v>2151</v>
      </c>
      <c r="C33" s="1250" t="s">
        <v>66</v>
      </c>
      <c r="D33" s="1250" t="s">
        <v>2155</v>
      </c>
      <c r="E33" s="1251" t="s">
        <v>2153</v>
      </c>
      <c r="F33" s="1247">
        <f t="shared" si="9"/>
        <v>60</v>
      </c>
      <c r="G33" s="1809"/>
      <c r="H33" s="1809" t="s">
        <v>357</v>
      </c>
      <c r="I33" s="1829"/>
      <c r="J33" s="1829"/>
      <c r="K33" s="1829"/>
      <c r="L33" s="1829"/>
      <c r="M33" s="1829"/>
      <c r="N33" s="1829"/>
      <c r="O33" s="1829"/>
      <c r="P33" s="1829"/>
      <c r="Q33" s="1829"/>
      <c r="R33" s="1829"/>
      <c r="S33" s="1829"/>
      <c r="T33" s="1829"/>
      <c r="U33" s="1829"/>
      <c r="V33" s="1829"/>
      <c r="W33" s="1829"/>
      <c r="X33" s="1829"/>
      <c r="Y33" s="1829"/>
      <c r="Z33" s="1829"/>
      <c r="AA33" s="1829"/>
      <c r="AB33" s="1829"/>
      <c r="AC33" s="1829"/>
      <c r="AD33" s="1829"/>
      <c r="AE33" s="1829"/>
      <c r="AF33" s="1829"/>
      <c r="AG33" s="1829"/>
      <c r="AH33" s="1865"/>
      <c r="AI33" s="1865"/>
      <c r="AJ33" s="1865"/>
      <c r="AK33" s="1829"/>
      <c r="AL33" s="1809"/>
      <c r="AM33" s="1809"/>
      <c r="AN33" s="1809"/>
      <c r="AO33" s="1864"/>
      <c r="AP33" s="1864"/>
      <c r="AQ33" s="1864"/>
      <c r="AR33" s="1829"/>
      <c r="AS33" s="1829"/>
      <c r="AT33" s="1829"/>
      <c r="AU33" s="1829"/>
      <c r="AV33" s="1829"/>
      <c r="AW33" s="1829"/>
      <c r="AX33" s="1829"/>
      <c r="AY33" s="1829">
        <v>20</v>
      </c>
      <c r="AZ33" s="1829">
        <v>20</v>
      </c>
      <c r="BA33" s="1829">
        <v>20</v>
      </c>
      <c r="BB33" s="1829" t="s">
        <v>2150</v>
      </c>
      <c r="BC33" s="1829" t="s">
        <v>2150</v>
      </c>
      <c r="BD33" s="1829" t="s">
        <v>2150</v>
      </c>
      <c r="BE33" s="1858"/>
      <c r="BF33" s="1858"/>
      <c r="BG33" s="1858"/>
    </row>
    <row r="34" spans="1:59" ht="17.100000000000001" customHeight="1" x14ac:dyDescent="0.2">
      <c r="A34" s="2359"/>
      <c r="B34" s="1866" t="s">
        <v>2151</v>
      </c>
      <c r="C34" s="1250" t="s">
        <v>40</v>
      </c>
      <c r="D34" s="1250" t="s">
        <v>2156</v>
      </c>
      <c r="E34" s="1251" t="s">
        <v>2153</v>
      </c>
      <c r="F34" s="1247">
        <f t="shared" si="9"/>
        <v>60</v>
      </c>
      <c r="G34" s="1809"/>
      <c r="H34" s="1809" t="s">
        <v>362</v>
      </c>
      <c r="I34" s="1809"/>
      <c r="J34" s="1809"/>
      <c r="K34" s="1809"/>
      <c r="L34" s="1809"/>
      <c r="M34" s="1809"/>
      <c r="N34" s="1809"/>
      <c r="O34" s="1809"/>
      <c r="P34" s="1809"/>
      <c r="Q34" s="1809"/>
      <c r="R34" s="1809"/>
      <c r="S34" s="1809"/>
      <c r="T34" s="1809"/>
      <c r="U34" s="1809"/>
      <c r="V34" s="1809"/>
      <c r="W34" s="1809"/>
      <c r="X34" s="1809"/>
      <c r="Y34" s="1809"/>
      <c r="Z34" s="1809"/>
      <c r="AA34" s="1809"/>
      <c r="AB34" s="1809"/>
      <c r="AC34" s="1809"/>
      <c r="AD34" s="1809"/>
      <c r="AE34" s="1809">
        <v>16</v>
      </c>
      <c r="AF34" s="1809">
        <v>16</v>
      </c>
      <c r="AG34" s="1809">
        <v>16</v>
      </c>
      <c r="AH34" s="1850">
        <v>12</v>
      </c>
      <c r="AI34" s="1865"/>
      <c r="AJ34" s="1865"/>
      <c r="AK34" s="1829"/>
      <c r="AL34" s="1809"/>
      <c r="AM34" s="1809"/>
      <c r="AN34" s="1809"/>
      <c r="AO34" s="1864"/>
      <c r="AP34" s="1864"/>
      <c r="AQ34" s="1864"/>
      <c r="AR34" s="1829"/>
      <c r="AS34" s="1829"/>
      <c r="AT34" s="1829"/>
      <c r="AU34" s="1829"/>
      <c r="AV34" s="1829"/>
      <c r="AW34" s="1829"/>
      <c r="AX34" s="1829"/>
      <c r="AY34" s="1829"/>
      <c r="AZ34" s="1829"/>
      <c r="BA34" s="1829"/>
      <c r="BB34" s="1829"/>
      <c r="BC34" s="1829"/>
      <c r="BD34" s="1829"/>
      <c r="BE34" s="1858"/>
      <c r="BF34" s="1858"/>
      <c r="BG34" s="1858"/>
    </row>
    <row r="35" spans="1:59" s="1845" customFormat="1" ht="17.100000000000001" customHeight="1" x14ac:dyDescent="0.2">
      <c r="A35" s="2359"/>
      <c r="B35" s="233" t="s">
        <v>1982</v>
      </c>
      <c r="C35" s="1816"/>
      <c r="D35" s="1817" t="s">
        <v>843</v>
      </c>
      <c r="E35" s="1816">
        <f>SUM(E19:E34)</f>
        <v>1140</v>
      </c>
      <c r="F35" s="1816">
        <f>SUM(F19:F34)</f>
        <v>1033</v>
      </c>
      <c r="G35" s="1818"/>
      <c r="H35" s="1842"/>
      <c r="I35" s="1843">
        <f t="shared" ref="I35:AG35" si="10">SUM(I19:I34)</f>
        <v>16</v>
      </c>
      <c r="J35" s="1843">
        <f t="shared" si="10"/>
        <v>30</v>
      </c>
      <c r="K35" s="1843">
        <f t="shared" si="10"/>
        <v>36</v>
      </c>
      <c r="L35" s="1843">
        <f t="shared" si="10"/>
        <v>30</v>
      </c>
      <c r="M35" s="1843">
        <f t="shared" si="10"/>
        <v>36</v>
      </c>
      <c r="N35" s="1843">
        <f t="shared" si="10"/>
        <v>48</v>
      </c>
      <c r="O35" s="1843">
        <f t="shared" si="10"/>
        <v>38</v>
      </c>
      <c r="P35" s="1843">
        <f t="shared" si="10"/>
        <v>48</v>
      </c>
      <c r="Q35" s="1843">
        <f t="shared" si="10"/>
        <v>44</v>
      </c>
      <c r="R35" s="1843">
        <f t="shared" si="10"/>
        <v>49</v>
      </c>
      <c r="S35" s="1843">
        <f t="shared" si="10"/>
        <v>44</v>
      </c>
      <c r="T35" s="1843">
        <f t="shared" si="10"/>
        <v>44</v>
      </c>
      <c r="U35" s="1843">
        <f t="shared" si="10"/>
        <v>20</v>
      </c>
      <c r="V35" s="1843">
        <f t="shared" si="10"/>
        <v>24</v>
      </c>
      <c r="W35" s="1843">
        <f t="shared" si="10"/>
        <v>24</v>
      </c>
      <c r="X35" s="1843">
        <f t="shared" si="10"/>
        <v>24</v>
      </c>
      <c r="Y35" s="1843">
        <f t="shared" si="10"/>
        <v>28</v>
      </c>
      <c r="Z35" s="1843">
        <f t="shared" si="10"/>
        <v>12</v>
      </c>
      <c r="AA35" s="1843">
        <f t="shared" si="10"/>
        <v>12</v>
      </c>
      <c r="AB35" s="1843">
        <f t="shared" si="10"/>
        <v>12</v>
      </c>
      <c r="AC35" s="1843">
        <f t="shared" si="10"/>
        <v>12</v>
      </c>
      <c r="AD35" s="1843">
        <f t="shared" si="10"/>
        <v>12</v>
      </c>
      <c r="AE35" s="1843">
        <f t="shared" si="10"/>
        <v>16</v>
      </c>
      <c r="AF35" s="1843">
        <f t="shared" si="10"/>
        <v>16</v>
      </c>
      <c r="AG35" s="1843">
        <f t="shared" si="10"/>
        <v>16</v>
      </c>
      <c r="AH35" s="1844"/>
      <c r="AI35" s="1844"/>
      <c r="AJ35" s="1844"/>
      <c r="AK35" s="1843">
        <f t="shared" ref="AK35:BD35" si="11">SUM(AK19:AK34)</f>
        <v>20</v>
      </c>
      <c r="AL35" s="1843">
        <f t="shared" si="11"/>
        <v>20</v>
      </c>
      <c r="AM35" s="1843">
        <f t="shared" si="11"/>
        <v>20</v>
      </c>
      <c r="AN35" s="1843">
        <f t="shared" si="11"/>
        <v>20</v>
      </c>
      <c r="AO35" s="1843">
        <f t="shared" si="11"/>
        <v>20</v>
      </c>
      <c r="AP35" s="1843">
        <f t="shared" si="11"/>
        <v>20</v>
      </c>
      <c r="AQ35" s="1843">
        <f t="shared" si="11"/>
        <v>20</v>
      </c>
      <c r="AR35" s="1843">
        <f t="shared" si="11"/>
        <v>20</v>
      </c>
      <c r="AS35" s="1843">
        <f t="shared" si="11"/>
        <v>20</v>
      </c>
      <c r="AT35" s="1843">
        <f t="shared" si="11"/>
        <v>20</v>
      </c>
      <c r="AU35" s="1843">
        <f t="shared" si="11"/>
        <v>20</v>
      </c>
      <c r="AV35" s="1843">
        <f t="shared" si="11"/>
        <v>20</v>
      </c>
      <c r="AW35" s="1843">
        <f t="shared" si="11"/>
        <v>20</v>
      </c>
      <c r="AX35" s="1843">
        <f t="shared" si="11"/>
        <v>10</v>
      </c>
      <c r="AY35" s="1843">
        <f t="shared" si="11"/>
        <v>20</v>
      </c>
      <c r="AZ35" s="1843">
        <f t="shared" si="11"/>
        <v>20</v>
      </c>
      <c r="BA35" s="1843">
        <f t="shared" si="11"/>
        <v>20</v>
      </c>
      <c r="BB35" s="1843">
        <f t="shared" si="11"/>
        <v>0</v>
      </c>
      <c r="BC35" s="1843">
        <f t="shared" si="11"/>
        <v>0</v>
      </c>
      <c r="BD35" s="1843">
        <f t="shared" si="11"/>
        <v>0</v>
      </c>
      <c r="BE35" s="1843"/>
      <c r="BF35" s="1843"/>
      <c r="BG35" s="1843"/>
    </row>
    <row r="36" spans="1:59" ht="17.100000000000001" customHeight="1" x14ac:dyDescent="0.2">
      <c r="A36" s="2360">
        <v>3</v>
      </c>
      <c r="B36" s="1252" t="s">
        <v>2158</v>
      </c>
      <c r="C36" s="1253" t="s">
        <v>68</v>
      </c>
      <c r="D36" s="1241" t="s">
        <v>1297</v>
      </c>
      <c r="E36" s="1242">
        <v>90</v>
      </c>
      <c r="F36" s="1839">
        <f t="shared" ref="F36:F45" si="12">SUM(I36:BD36)</f>
        <v>70</v>
      </c>
      <c r="G36" s="1809"/>
      <c r="H36" s="1809" t="s">
        <v>348</v>
      </c>
      <c r="I36" s="1829">
        <v>12</v>
      </c>
      <c r="J36" s="1829">
        <v>16</v>
      </c>
      <c r="K36" s="1829">
        <v>12</v>
      </c>
      <c r="L36" s="1829">
        <v>16</v>
      </c>
      <c r="M36" s="1829">
        <v>14</v>
      </c>
      <c r="N36" s="1829"/>
      <c r="O36" s="1829"/>
      <c r="P36" s="1829"/>
      <c r="Q36" s="1829"/>
      <c r="R36" s="1829"/>
      <c r="S36" s="1829"/>
      <c r="T36" s="1829"/>
      <c r="U36" s="1829"/>
      <c r="V36" s="1829"/>
      <c r="W36" s="1829"/>
      <c r="X36" s="1829"/>
      <c r="Y36" s="1829"/>
      <c r="Z36" s="1829"/>
      <c r="AA36" s="1829"/>
      <c r="AB36" s="1829"/>
      <c r="AC36" s="1829"/>
      <c r="AD36" s="1829"/>
      <c r="AE36" s="1829"/>
      <c r="AF36" s="1829"/>
      <c r="AG36" s="1829"/>
      <c r="AH36" s="1865"/>
      <c r="AI36" s="1865"/>
      <c r="AJ36" s="1865"/>
      <c r="AK36" s="1829"/>
      <c r="AL36" s="1829"/>
      <c r="AM36" s="1829"/>
      <c r="AN36" s="1829"/>
      <c r="AO36" s="1829"/>
      <c r="AP36" s="1829"/>
      <c r="AQ36" s="1829"/>
      <c r="AR36" s="1829"/>
      <c r="AS36" s="1829"/>
      <c r="AT36" s="1829"/>
      <c r="AU36" s="1829"/>
      <c r="AV36" s="1829"/>
      <c r="AW36" s="1829"/>
      <c r="AX36" s="1829"/>
      <c r="AY36" s="1829"/>
      <c r="AZ36" s="1829"/>
      <c r="BA36" s="1829"/>
      <c r="BB36" s="1829"/>
      <c r="BC36" s="1829"/>
      <c r="BD36" s="1829"/>
      <c r="BE36" s="1858"/>
      <c r="BF36" s="1858"/>
      <c r="BG36" s="1858"/>
    </row>
    <row r="37" spans="1:59" ht="17.100000000000001" customHeight="1" x14ac:dyDescent="0.2">
      <c r="A37" s="2360"/>
      <c r="B37" s="1252" t="s">
        <v>2158</v>
      </c>
      <c r="C37" s="1241" t="s">
        <v>51</v>
      </c>
      <c r="D37" s="1241" t="s">
        <v>1298</v>
      </c>
      <c r="E37" s="1242">
        <v>90</v>
      </c>
      <c r="F37" s="1839">
        <f t="shared" si="12"/>
        <v>90</v>
      </c>
      <c r="G37" s="1809"/>
      <c r="H37" s="1809" t="s">
        <v>348</v>
      </c>
      <c r="I37" s="1829"/>
      <c r="J37" s="1829"/>
      <c r="K37" s="1829"/>
      <c r="L37" s="1829"/>
      <c r="M37" s="1829">
        <v>4</v>
      </c>
      <c r="N37" s="1829">
        <v>16</v>
      </c>
      <c r="O37" s="1829">
        <v>16</v>
      </c>
      <c r="P37" s="1829">
        <v>16</v>
      </c>
      <c r="Q37" s="1867">
        <v>16</v>
      </c>
      <c r="R37" s="1829">
        <v>16</v>
      </c>
      <c r="S37" s="1829">
        <v>6</v>
      </c>
      <c r="T37" s="1829"/>
      <c r="U37" s="1829"/>
      <c r="V37" s="1829"/>
      <c r="W37" s="1829"/>
      <c r="X37" s="1829"/>
      <c r="Y37" s="1867"/>
      <c r="Z37" s="1829"/>
      <c r="AA37" s="1829"/>
      <c r="AB37" s="1829"/>
      <c r="AC37" s="1829"/>
      <c r="AD37" s="1829"/>
      <c r="AE37" s="1829"/>
      <c r="AF37" s="1829"/>
      <c r="AG37" s="1829"/>
      <c r="AH37" s="1865"/>
      <c r="AI37" s="1865"/>
      <c r="AJ37" s="1865"/>
      <c r="AK37" s="1829"/>
      <c r="AL37" s="1829"/>
      <c r="AM37" s="1829"/>
      <c r="AN37" s="1829"/>
      <c r="AO37" s="1829"/>
      <c r="AP37" s="1829"/>
      <c r="AQ37" s="1829"/>
      <c r="AR37" s="1829"/>
      <c r="AS37" s="1829"/>
      <c r="AT37" s="1829"/>
      <c r="AU37" s="1829"/>
      <c r="AV37" s="1829"/>
      <c r="AW37" s="1829"/>
      <c r="AX37" s="1829"/>
      <c r="AY37" s="1829"/>
      <c r="AZ37" s="1829"/>
      <c r="BA37" s="1829"/>
      <c r="BB37" s="1829"/>
      <c r="BC37" s="1829"/>
      <c r="BD37" s="1829"/>
      <c r="BE37" s="1858"/>
      <c r="BF37" s="1858"/>
      <c r="BG37" s="1858"/>
    </row>
    <row r="38" spans="1:59" ht="17.100000000000001" customHeight="1" x14ac:dyDescent="0.2">
      <c r="A38" s="2360"/>
      <c r="B38" s="1252" t="s">
        <v>2158</v>
      </c>
      <c r="C38" s="1241" t="s">
        <v>88</v>
      </c>
      <c r="D38" s="1241" t="s">
        <v>1268</v>
      </c>
      <c r="E38" s="1254">
        <v>60</v>
      </c>
      <c r="F38" s="1839">
        <f t="shared" si="12"/>
        <v>60</v>
      </c>
      <c r="G38" s="1809"/>
      <c r="H38" s="1809" t="s">
        <v>360</v>
      </c>
      <c r="I38" s="1829"/>
      <c r="J38" s="1829"/>
      <c r="K38" s="1829"/>
      <c r="L38" s="1829"/>
      <c r="M38" s="1829"/>
      <c r="N38" s="1829"/>
      <c r="O38" s="1829"/>
      <c r="P38" s="1829"/>
      <c r="Q38" s="1829"/>
      <c r="R38" s="1829"/>
      <c r="S38" s="1829"/>
      <c r="T38" s="1829"/>
      <c r="U38" s="1829"/>
      <c r="V38" s="1829"/>
      <c r="W38" s="1829"/>
      <c r="X38" s="1829"/>
      <c r="Y38" s="1829"/>
      <c r="Z38" s="1829"/>
      <c r="AA38" s="1829"/>
      <c r="AB38" s="1829"/>
      <c r="AC38" s="1829"/>
      <c r="AD38" s="1829"/>
      <c r="AE38" s="1829"/>
      <c r="AF38" s="1829"/>
      <c r="AG38" s="1829"/>
      <c r="AH38" s="1865"/>
      <c r="AI38" s="1865"/>
      <c r="AJ38" s="1865"/>
      <c r="AK38" s="1829"/>
      <c r="AL38" s="1829"/>
      <c r="AM38" s="1829"/>
      <c r="AN38" s="1829">
        <v>20</v>
      </c>
      <c r="AO38" s="1829">
        <v>20</v>
      </c>
      <c r="AP38" s="1829">
        <v>20</v>
      </c>
      <c r="AQ38" s="1829"/>
      <c r="AR38" s="1829"/>
      <c r="AS38" s="1829"/>
      <c r="AT38" s="1829"/>
      <c r="AU38" s="1829"/>
      <c r="AV38" s="1829"/>
      <c r="AW38" s="1829"/>
      <c r="AX38" s="1829"/>
      <c r="AY38" s="1829"/>
      <c r="AZ38" s="1829"/>
      <c r="BA38" s="1829"/>
      <c r="BB38" s="1829"/>
      <c r="BC38" s="1829"/>
      <c r="BD38" s="1829"/>
      <c r="BE38" s="1858"/>
      <c r="BF38" s="1858"/>
      <c r="BG38" s="1858"/>
    </row>
    <row r="39" spans="1:59" ht="17.100000000000001" customHeight="1" x14ac:dyDescent="0.2">
      <c r="A39" s="2360"/>
      <c r="B39" s="1252" t="s">
        <v>2158</v>
      </c>
      <c r="C39" s="1241" t="s">
        <v>72</v>
      </c>
      <c r="D39" s="1241" t="s">
        <v>2159</v>
      </c>
      <c r="E39" s="1255">
        <v>60</v>
      </c>
      <c r="F39" s="1839">
        <f t="shared" si="12"/>
        <v>60</v>
      </c>
      <c r="G39" s="1809"/>
      <c r="H39" s="1809" t="s">
        <v>366</v>
      </c>
      <c r="I39" s="1829"/>
      <c r="J39" s="1829"/>
      <c r="K39" s="1829"/>
      <c r="L39" s="1829"/>
      <c r="M39" s="1829"/>
      <c r="N39" s="1829"/>
      <c r="O39" s="1829"/>
      <c r="P39" s="1829"/>
      <c r="Q39" s="1829"/>
      <c r="R39" s="1829"/>
      <c r="S39" s="1829"/>
      <c r="T39" s="1829"/>
      <c r="U39" s="1829"/>
      <c r="V39" s="1829">
        <v>12</v>
      </c>
      <c r="W39" s="1829">
        <v>16</v>
      </c>
      <c r="X39" s="1829">
        <v>16</v>
      </c>
      <c r="Y39" s="1829">
        <v>16</v>
      </c>
      <c r="Z39" s="1829"/>
      <c r="AA39" s="1829"/>
      <c r="AB39" s="1829"/>
      <c r="AC39" s="1829"/>
      <c r="AD39" s="1829"/>
      <c r="AE39" s="1829"/>
      <c r="AF39" s="1829"/>
      <c r="AG39" s="1829"/>
      <c r="AH39" s="1865"/>
      <c r="AI39" s="1865"/>
      <c r="AJ39" s="1865"/>
      <c r="AK39" s="1829"/>
      <c r="AL39" s="1829"/>
      <c r="AM39" s="1829"/>
      <c r="AN39" s="1829"/>
      <c r="AO39" s="1829"/>
      <c r="AP39" s="1829"/>
      <c r="AQ39" s="1829"/>
      <c r="AR39" s="1829"/>
      <c r="AS39" s="1829"/>
      <c r="AT39" s="1829"/>
      <c r="AU39" s="1829"/>
      <c r="AV39" s="1829"/>
      <c r="AW39" s="1829"/>
      <c r="AX39" s="1829"/>
      <c r="AY39" s="1829"/>
      <c r="AZ39" s="1829"/>
      <c r="BA39" s="1829"/>
      <c r="BB39" s="1829"/>
      <c r="BC39" s="1829"/>
      <c r="BD39" s="1829"/>
      <c r="BE39" s="1858"/>
      <c r="BF39" s="1858"/>
      <c r="BG39" s="1858"/>
    </row>
    <row r="40" spans="1:59" ht="17.100000000000001" customHeight="1" x14ac:dyDescent="0.2">
      <c r="A40" s="2360"/>
      <c r="B40" s="1252" t="s">
        <v>2158</v>
      </c>
      <c r="C40" s="1241" t="s">
        <v>54</v>
      </c>
      <c r="D40" s="1241" t="s">
        <v>2160</v>
      </c>
      <c r="E40" s="1255">
        <v>60</v>
      </c>
      <c r="F40" s="1839">
        <f t="shared" si="12"/>
        <v>60</v>
      </c>
      <c r="G40" s="1809"/>
      <c r="H40" s="1809" t="s">
        <v>357</v>
      </c>
      <c r="I40" s="1829"/>
      <c r="J40" s="1829"/>
      <c r="K40" s="1829"/>
      <c r="L40" s="1829"/>
      <c r="M40" s="1829"/>
      <c r="N40" s="1829"/>
      <c r="O40" s="1829"/>
      <c r="P40" s="1829"/>
      <c r="Q40" s="1829"/>
      <c r="R40" s="1829"/>
      <c r="S40" s="1829"/>
      <c r="T40" s="1829"/>
      <c r="U40" s="1829"/>
      <c r="V40" s="1829"/>
      <c r="W40" s="1829"/>
      <c r="X40" s="1829"/>
      <c r="Y40" s="1829"/>
      <c r="Z40" s="1829"/>
      <c r="AA40" s="1829"/>
      <c r="AB40" s="1829"/>
      <c r="AC40" s="1829">
        <v>4</v>
      </c>
      <c r="AD40" s="1829">
        <v>16</v>
      </c>
      <c r="AE40" s="1829">
        <v>16</v>
      </c>
      <c r="AF40" s="1829">
        <v>12</v>
      </c>
      <c r="AG40" s="1829">
        <v>12</v>
      </c>
      <c r="AH40" s="1865"/>
      <c r="AI40" s="1865"/>
      <c r="AJ40" s="1865"/>
      <c r="AK40" s="1829"/>
      <c r="AL40" s="1829"/>
      <c r="AM40" s="1829"/>
      <c r="AN40" s="1829"/>
      <c r="AO40" s="1829"/>
      <c r="AP40" s="1829"/>
      <c r="AQ40" s="1829"/>
      <c r="AR40" s="1829"/>
      <c r="AS40" s="1829"/>
      <c r="AT40" s="1829"/>
      <c r="AU40" s="1829"/>
      <c r="AV40" s="1829"/>
      <c r="AW40" s="1829"/>
      <c r="AX40" s="1829"/>
      <c r="AY40" s="1829"/>
      <c r="AZ40" s="1829"/>
      <c r="BA40" s="1829"/>
      <c r="BB40" s="1829"/>
      <c r="BC40" s="1829"/>
      <c r="BD40" s="1829"/>
      <c r="BE40" s="1858"/>
      <c r="BF40" s="1858"/>
      <c r="BG40" s="1858"/>
    </row>
    <row r="41" spans="1:59" ht="17.100000000000001" customHeight="1" x14ac:dyDescent="0.2">
      <c r="A41" s="2360"/>
      <c r="B41" s="1252" t="s">
        <v>2158</v>
      </c>
      <c r="C41" s="1241" t="s">
        <v>56</v>
      </c>
      <c r="D41" s="1241" t="s">
        <v>2155</v>
      </c>
      <c r="E41" s="1254">
        <v>60</v>
      </c>
      <c r="F41" s="1839">
        <f t="shared" si="12"/>
        <v>60</v>
      </c>
      <c r="G41" s="1809"/>
      <c r="H41" s="1809" t="s">
        <v>364</v>
      </c>
      <c r="I41" s="1829"/>
      <c r="J41" s="1829"/>
      <c r="K41" s="1829"/>
      <c r="L41" s="1829"/>
      <c r="M41" s="1829"/>
      <c r="N41" s="1829"/>
      <c r="O41" s="1829"/>
      <c r="P41" s="1829"/>
      <c r="Q41" s="1829"/>
      <c r="R41" s="1829"/>
      <c r="S41" s="1829"/>
      <c r="T41" s="1829"/>
      <c r="U41" s="1829"/>
      <c r="V41" s="1829"/>
      <c r="W41" s="1829"/>
      <c r="X41" s="1829"/>
      <c r="Y41" s="1829"/>
      <c r="Z41" s="1829"/>
      <c r="AA41" s="1829"/>
      <c r="AB41" s="1829"/>
      <c r="AC41" s="1829"/>
      <c r="AD41" s="1829"/>
      <c r="AE41" s="1829"/>
      <c r="AF41" s="1829"/>
      <c r="AG41" s="1829"/>
      <c r="AH41" s="1865"/>
      <c r="AI41" s="1865"/>
      <c r="AJ41" s="1865"/>
      <c r="AK41" s="1829"/>
      <c r="AL41" s="1829"/>
      <c r="AM41" s="1829"/>
      <c r="AN41" s="1829">
        <v>16</v>
      </c>
      <c r="AO41" s="1829">
        <v>16</v>
      </c>
      <c r="AP41" s="1829">
        <v>16</v>
      </c>
      <c r="AQ41" s="1829">
        <v>12</v>
      </c>
      <c r="AR41" s="1829"/>
      <c r="AS41" s="1829"/>
      <c r="AT41" s="1829"/>
      <c r="AU41" s="1829"/>
      <c r="AV41" s="1829"/>
      <c r="AW41" s="1829"/>
      <c r="AX41" s="1829"/>
      <c r="AY41" s="1829"/>
      <c r="AZ41" s="1829"/>
      <c r="BA41" s="1829"/>
      <c r="BB41" s="1829"/>
      <c r="BC41" s="1829"/>
      <c r="BD41" s="1829"/>
      <c r="BE41" s="1858"/>
      <c r="BF41" s="1858"/>
      <c r="BG41" s="1858"/>
    </row>
    <row r="42" spans="1:59" ht="17.100000000000001" customHeight="1" x14ac:dyDescent="0.2">
      <c r="A42" s="2360"/>
      <c r="B42" s="1252" t="s">
        <v>2158</v>
      </c>
      <c r="C42" s="1241" t="s">
        <v>61</v>
      </c>
      <c r="D42" s="1241" t="s">
        <v>2156</v>
      </c>
      <c r="E42" s="1254">
        <v>60</v>
      </c>
      <c r="F42" s="1839">
        <f t="shared" si="12"/>
        <v>60</v>
      </c>
      <c r="G42" s="1809"/>
      <c r="H42" s="1809" t="s">
        <v>366</v>
      </c>
      <c r="I42" s="1829"/>
      <c r="J42" s="1829"/>
      <c r="K42" s="1829"/>
      <c r="L42" s="1829"/>
      <c r="M42" s="1829"/>
      <c r="N42" s="1829"/>
      <c r="O42" s="1829"/>
      <c r="P42" s="1829"/>
      <c r="Q42" s="1829"/>
      <c r="R42" s="1829"/>
      <c r="S42" s="1829">
        <v>16</v>
      </c>
      <c r="T42" s="1829">
        <v>20</v>
      </c>
      <c r="U42" s="1829">
        <v>16</v>
      </c>
      <c r="V42" s="1829">
        <v>8</v>
      </c>
      <c r="W42" s="1829"/>
      <c r="X42" s="1829"/>
      <c r="Y42" s="1829"/>
      <c r="Z42" s="1829"/>
      <c r="AA42" s="1829"/>
      <c r="AB42" s="1829"/>
      <c r="AC42" s="1829"/>
      <c r="AD42" s="1829"/>
      <c r="AE42" s="1829"/>
      <c r="AF42" s="1829"/>
      <c r="AG42" s="1829"/>
      <c r="AH42" s="1865"/>
      <c r="AI42" s="1865"/>
      <c r="AJ42" s="1865"/>
      <c r="AK42" s="1829"/>
      <c r="AL42" s="1829"/>
      <c r="AM42" s="1829"/>
      <c r="AN42" s="1829"/>
      <c r="AO42" s="1829"/>
      <c r="AP42" s="1829"/>
      <c r="AQ42" s="1829"/>
      <c r="AR42" s="1829"/>
      <c r="AS42" s="1829"/>
      <c r="AT42" s="1829"/>
      <c r="AU42" s="1829"/>
      <c r="AV42" s="1829"/>
      <c r="AW42" s="1829"/>
      <c r="AX42" s="1829"/>
      <c r="AY42" s="1829"/>
      <c r="AZ42" s="1829"/>
      <c r="BA42" s="1829"/>
      <c r="BB42" s="1829"/>
      <c r="BC42" s="1829"/>
      <c r="BD42" s="1829"/>
      <c r="BE42" s="1858"/>
      <c r="BF42" s="1858"/>
      <c r="BG42" s="1858"/>
    </row>
    <row r="43" spans="1:59" ht="17.100000000000001" customHeight="1" x14ac:dyDescent="0.2">
      <c r="A43" s="2360"/>
      <c r="B43" s="1252" t="s">
        <v>2158</v>
      </c>
      <c r="C43" s="1241" t="s">
        <v>32</v>
      </c>
      <c r="D43" s="1241" t="s">
        <v>2152</v>
      </c>
      <c r="E43" s="1254">
        <v>60</v>
      </c>
      <c r="F43" s="1839">
        <f t="shared" si="12"/>
        <v>60</v>
      </c>
      <c r="G43" s="1809"/>
      <c r="H43" s="1809" t="s">
        <v>357</v>
      </c>
      <c r="I43" s="1829"/>
      <c r="J43" s="1829"/>
      <c r="K43" s="1829"/>
      <c r="L43" s="1829"/>
      <c r="M43" s="1829"/>
      <c r="N43" s="1829"/>
      <c r="O43" s="1829"/>
      <c r="P43" s="1829"/>
      <c r="Q43" s="1829"/>
      <c r="R43" s="1829"/>
      <c r="S43" s="1829"/>
      <c r="T43" s="1829"/>
      <c r="U43" s="1829"/>
      <c r="V43" s="1829"/>
      <c r="W43" s="1829"/>
      <c r="X43" s="1829"/>
      <c r="Y43" s="1829"/>
      <c r="Z43" s="1829">
        <v>16</v>
      </c>
      <c r="AA43" s="1829">
        <v>16</v>
      </c>
      <c r="AB43" s="1829">
        <v>16</v>
      </c>
      <c r="AC43" s="1829">
        <v>12</v>
      </c>
      <c r="AD43" s="1829"/>
      <c r="AE43" s="1829"/>
      <c r="AF43" s="1829"/>
      <c r="AG43" s="1829"/>
      <c r="AH43" s="1865"/>
      <c r="AI43" s="1865"/>
      <c r="AJ43" s="1865"/>
      <c r="AK43" s="1829"/>
      <c r="AL43" s="1829"/>
      <c r="AM43" s="1829"/>
      <c r="AN43" s="1829"/>
      <c r="AO43" s="1829"/>
      <c r="AP43" s="1829"/>
      <c r="AQ43" s="1829"/>
      <c r="AR43" s="1829"/>
      <c r="AS43" s="1829"/>
      <c r="AT43" s="1829"/>
      <c r="AU43" s="1829"/>
      <c r="AV43" s="1829"/>
      <c r="AW43" s="1829"/>
      <c r="AX43" s="1829"/>
      <c r="AY43" s="1829"/>
      <c r="AZ43" s="1829"/>
      <c r="BA43" s="1829"/>
      <c r="BB43" s="1829"/>
      <c r="BC43" s="1829"/>
      <c r="BD43" s="1829"/>
      <c r="BE43" s="1858"/>
      <c r="BF43" s="1858"/>
      <c r="BG43" s="1858"/>
    </row>
    <row r="44" spans="1:59" ht="17.100000000000001" customHeight="1" x14ac:dyDescent="0.2">
      <c r="A44" s="2360"/>
      <c r="B44" s="1252" t="s">
        <v>2158</v>
      </c>
      <c r="C44" s="1241" t="s">
        <v>34</v>
      </c>
      <c r="D44" s="1241" t="s">
        <v>2161</v>
      </c>
      <c r="E44" s="1254">
        <v>60</v>
      </c>
      <c r="F44" s="1839">
        <f t="shared" si="12"/>
        <v>60</v>
      </c>
      <c r="G44" s="1809"/>
      <c r="H44" s="1809" t="s">
        <v>366</v>
      </c>
      <c r="I44" s="1829"/>
      <c r="J44" s="1829"/>
      <c r="K44" s="1829"/>
      <c r="L44" s="1829"/>
      <c r="M44" s="1829"/>
      <c r="N44" s="1829"/>
      <c r="O44" s="1829"/>
      <c r="P44" s="1829"/>
      <c r="Q44" s="1829"/>
      <c r="R44" s="1829"/>
      <c r="S44" s="1829"/>
      <c r="T44" s="1829"/>
      <c r="U44" s="1829"/>
      <c r="V44" s="1829"/>
      <c r="W44" s="1829"/>
      <c r="X44" s="1829"/>
      <c r="Y44" s="1829"/>
      <c r="Z44" s="1829"/>
      <c r="AA44" s="1829"/>
      <c r="AB44" s="1829"/>
      <c r="AC44" s="1829"/>
      <c r="AD44" s="1829"/>
      <c r="AE44" s="1829"/>
      <c r="AF44" s="1829"/>
      <c r="AG44" s="1829"/>
      <c r="AH44" s="1865"/>
      <c r="AI44" s="1865"/>
      <c r="AJ44" s="1865"/>
      <c r="AK44" s="1829">
        <v>20</v>
      </c>
      <c r="AL44" s="1829">
        <v>20</v>
      </c>
      <c r="AM44" s="1829">
        <v>20</v>
      </c>
      <c r="AN44" s="1829"/>
      <c r="AO44" s="1829"/>
      <c r="AP44" s="1829"/>
      <c r="AQ44" s="1829"/>
      <c r="AR44" s="1829"/>
      <c r="AS44" s="1829"/>
      <c r="AT44" s="1829"/>
      <c r="AU44" s="1829"/>
      <c r="AV44" s="1829"/>
      <c r="AW44" s="1829"/>
      <c r="AX44" s="1829"/>
      <c r="AY44" s="1829"/>
      <c r="AZ44" s="1829"/>
      <c r="BA44" s="1829"/>
      <c r="BB44" s="1829"/>
      <c r="BC44" s="1829"/>
      <c r="BD44" s="1829"/>
      <c r="BE44" s="1858"/>
      <c r="BF44" s="1858"/>
      <c r="BG44" s="1858"/>
    </row>
    <row r="45" spans="1:59" ht="17.100000000000001" customHeight="1" x14ac:dyDescent="0.2">
      <c r="A45" s="2360"/>
      <c r="B45" s="1252" t="s">
        <v>2158</v>
      </c>
      <c r="C45" s="1241" t="s">
        <v>456</v>
      </c>
      <c r="D45" s="1241" t="s">
        <v>2157</v>
      </c>
      <c r="E45" s="1254">
        <v>30</v>
      </c>
      <c r="F45" s="1839">
        <f t="shared" si="12"/>
        <v>40</v>
      </c>
      <c r="G45" s="1809"/>
      <c r="H45" s="1809" t="s">
        <v>360</v>
      </c>
      <c r="I45" s="1829"/>
      <c r="J45" s="1829"/>
      <c r="K45" s="1829"/>
      <c r="L45" s="1829"/>
      <c r="M45" s="1829"/>
      <c r="N45" s="1829"/>
      <c r="O45" s="1829"/>
      <c r="P45" s="1829"/>
      <c r="Q45" s="1829"/>
      <c r="R45" s="1829"/>
      <c r="S45" s="1829"/>
      <c r="T45" s="1829"/>
      <c r="U45" s="1829"/>
      <c r="V45" s="1829"/>
      <c r="W45" s="1829"/>
      <c r="X45" s="1829"/>
      <c r="Y45" s="1829"/>
      <c r="Z45" s="1829"/>
      <c r="AA45" s="1829"/>
      <c r="AB45" s="1829"/>
      <c r="AC45" s="1829"/>
      <c r="AD45" s="1829"/>
      <c r="AE45" s="1829"/>
      <c r="AF45" s="1829"/>
      <c r="AG45" s="1829"/>
      <c r="AH45" s="1865"/>
      <c r="AI45" s="1865"/>
      <c r="AJ45" s="1865"/>
      <c r="AK45" s="1829">
        <v>20</v>
      </c>
      <c r="AL45" s="1829">
        <v>20</v>
      </c>
      <c r="AM45" s="1829"/>
      <c r="AN45" s="1829"/>
      <c r="AO45" s="1829"/>
      <c r="AP45" s="1829"/>
      <c r="AQ45" s="1829"/>
      <c r="AR45" s="1829"/>
      <c r="AS45" s="1829"/>
      <c r="AT45" s="1829"/>
      <c r="AU45" s="1829"/>
      <c r="AV45" s="1829"/>
      <c r="AW45" s="1829"/>
      <c r="AX45" s="1829"/>
      <c r="AY45" s="1829"/>
      <c r="AZ45" s="1829"/>
      <c r="BA45" s="1829"/>
      <c r="BB45" s="1829"/>
      <c r="BC45" s="1829"/>
      <c r="BD45" s="1829"/>
      <c r="BE45" s="1858"/>
      <c r="BF45" s="1858"/>
      <c r="BG45" s="1858"/>
    </row>
    <row r="46" spans="1:59" ht="17.100000000000001" customHeight="1" x14ac:dyDescent="0.2">
      <c r="A46" s="2360"/>
      <c r="B46" s="1252" t="s">
        <v>2158</v>
      </c>
      <c r="C46" s="1246" t="s">
        <v>112</v>
      </c>
      <c r="D46" s="1246" t="s">
        <v>2147</v>
      </c>
      <c r="E46" s="1256" t="s">
        <v>1762</v>
      </c>
      <c r="F46" s="1868"/>
      <c r="G46" s="1809"/>
      <c r="H46" s="1809"/>
      <c r="I46" s="1829"/>
      <c r="J46" s="1829"/>
      <c r="K46" s="1829"/>
      <c r="L46" s="1829"/>
      <c r="M46" s="1829"/>
      <c r="N46" s="1829"/>
      <c r="O46" s="1829"/>
      <c r="P46" s="1829"/>
      <c r="Q46" s="1829"/>
      <c r="R46" s="1829"/>
      <c r="S46" s="1829"/>
      <c r="T46" s="1829"/>
      <c r="U46" s="1829"/>
      <c r="V46" s="1829"/>
      <c r="W46" s="1829"/>
      <c r="X46" s="1829"/>
      <c r="Y46" s="1829"/>
      <c r="Z46" s="1829"/>
      <c r="AA46" s="1829"/>
      <c r="AB46" s="1829"/>
      <c r="AC46" s="1829"/>
      <c r="AD46" s="1829"/>
      <c r="AE46" s="1829"/>
      <c r="AF46" s="1829"/>
      <c r="AG46" s="1829"/>
      <c r="AH46" s="1865"/>
      <c r="AI46" s="1865"/>
      <c r="AJ46" s="1865"/>
      <c r="AK46" s="1829"/>
      <c r="AL46" s="1829"/>
      <c r="AM46" s="1829"/>
      <c r="AN46" s="1829"/>
      <c r="AO46" s="1829"/>
      <c r="AP46" s="1829"/>
      <c r="AQ46" s="1829"/>
      <c r="AR46" s="1829" t="s">
        <v>3</v>
      </c>
      <c r="AS46" s="1829" t="s">
        <v>3</v>
      </c>
      <c r="AT46" s="1829" t="s">
        <v>3</v>
      </c>
      <c r="AU46" s="1829" t="s">
        <v>3</v>
      </c>
      <c r="AV46" s="1829" t="s">
        <v>3</v>
      </c>
      <c r="AW46" s="1829" t="s">
        <v>3</v>
      </c>
      <c r="AX46" s="1829" t="s">
        <v>3</v>
      </c>
      <c r="AY46" s="1829" t="s">
        <v>3</v>
      </c>
      <c r="AZ46" s="1829" t="s">
        <v>3</v>
      </c>
      <c r="BA46" s="1829" t="s">
        <v>3</v>
      </c>
      <c r="BB46" s="1829" t="s">
        <v>3</v>
      </c>
      <c r="BC46" s="1829" t="s">
        <v>2149</v>
      </c>
      <c r="BD46" s="1829" t="s">
        <v>2</v>
      </c>
      <c r="BE46" s="1858"/>
      <c r="BF46" s="1858"/>
      <c r="BG46" s="1858"/>
    </row>
    <row r="47" spans="1:59" s="1845" customFormat="1" ht="17.100000000000001" customHeight="1" x14ac:dyDescent="0.2">
      <c r="A47" s="2360"/>
      <c r="B47" s="424" t="s">
        <v>2162</v>
      </c>
      <c r="C47" s="1816"/>
      <c r="D47" s="1849" t="s">
        <v>843</v>
      </c>
      <c r="E47" s="1816">
        <f>SUM(E36:E46)</f>
        <v>630</v>
      </c>
      <c r="F47" s="1816">
        <f>SUM(F36:F46)</f>
        <v>620</v>
      </c>
      <c r="G47" s="1818"/>
      <c r="H47" s="1818"/>
      <c r="I47" s="1849">
        <f t="shared" ref="I47:AG47" si="13">SUM(I36:I46)</f>
        <v>12</v>
      </c>
      <c r="J47" s="1849">
        <f t="shared" si="13"/>
        <v>16</v>
      </c>
      <c r="K47" s="1849">
        <f t="shared" si="13"/>
        <v>12</v>
      </c>
      <c r="L47" s="1849">
        <f t="shared" si="13"/>
        <v>16</v>
      </c>
      <c r="M47" s="1849">
        <f t="shared" si="13"/>
        <v>18</v>
      </c>
      <c r="N47" s="1849">
        <f t="shared" si="13"/>
        <v>16</v>
      </c>
      <c r="O47" s="1849">
        <f t="shared" si="13"/>
        <v>16</v>
      </c>
      <c r="P47" s="1849">
        <f t="shared" si="13"/>
        <v>16</v>
      </c>
      <c r="Q47" s="1849">
        <f t="shared" si="13"/>
        <v>16</v>
      </c>
      <c r="R47" s="1849">
        <f t="shared" si="13"/>
        <v>16</v>
      </c>
      <c r="S47" s="1849">
        <f t="shared" si="13"/>
        <v>22</v>
      </c>
      <c r="T47" s="1849">
        <f t="shared" si="13"/>
        <v>20</v>
      </c>
      <c r="U47" s="1849">
        <f t="shared" si="13"/>
        <v>16</v>
      </c>
      <c r="V47" s="1849">
        <f t="shared" si="13"/>
        <v>20</v>
      </c>
      <c r="W47" s="1849">
        <f t="shared" si="13"/>
        <v>16</v>
      </c>
      <c r="X47" s="1849">
        <f t="shared" si="13"/>
        <v>16</v>
      </c>
      <c r="Y47" s="1849">
        <f t="shared" si="13"/>
        <v>16</v>
      </c>
      <c r="Z47" s="1849">
        <f t="shared" si="13"/>
        <v>16</v>
      </c>
      <c r="AA47" s="1849">
        <f t="shared" si="13"/>
        <v>16</v>
      </c>
      <c r="AB47" s="1849">
        <f t="shared" si="13"/>
        <v>16</v>
      </c>
      <c r="AC47" s="1849">
        <f t="shared" si="13"/>
        <v>16</v>
      </c>
      <c r="AD47" s="1849">
        <f t="shared" si="13"/>
        <v>16</v>
      </c>
      <c r="AE47" s="1849">
        <f t="shared" si="13"/>
        <v>16</v>
      </c>
      <c r="AF47" s="1849">
        <f t="shared" si="13"/>
        <v>12</v>
      </c>
      <c r="AG47" s="1849">
        <f t="shared" si="13"/>
        <v>12</v>
      </c>
      <c r="AH47" s="1850"/>
      <c r="AI47" s="1850"/>
      <c r="AJ47" s="1850"/>
      <c r="AK47" s="1849">
        <f t="shared" ref="AK47:BD47" si="14">SUM(AK36:AK46)</f>
        <v>40</v>
      </c>
      <c r="AL47" s="1849">
        <f t="shared" si="14"/>
        <v>40</v>
      </c>
      <c r="AM47" s="1849">
        <f t="shared" si="14"/>
        <v>20</v>
      </c>
      <c r="AN47" s="1849">
        <f t="shared" si="14"/>
        <v>36</v>
      </c>
      <c r="AO47" s="1849">
        <f t="shared" si="14"/>
        <v>36</v>
      </c>
      <c r="AP47" s="1849">
        <f t="shared" si="14"/>
        <v>36</v>
      </c>
      <c r="AQ47" s="1849">
        <f t="shared" si="14"/>
        <v>12</v>
      </c>
      <c r="AR47" s="1849">
        <f t="shared" si="14"/>
        <v>0</v>
      </c>
      <c r="AS47" s="1849">
        <f t="shared" si="14"/>
        <v>0</v>
      </c>
      <c r="AT47" s="1849">
        <f t="shared" si="14"/>
        <v>0</v>
      </c>
      <c r="AU47" s="1849">
        <f t="shared" si="14"/>
        <v>0</v>
      </c>
      <c r="AV47" s="1849">
        <f t="shared" si="14"/>
        <v>0</v>
      </c>
      <c r="AW47" s="1849">
        <f t="shared" si="14"/>
        <v>0</v>
      </c>
      <c r="AX47" s="1849">
        <f t="shared" si="14"/>
        <v>0</v>
      </c>
      <c r="AY47" s="1849">
        <f t="shared" si="14"/>
        <v>0</v>
      </c>
      <c r="AZ47" s="1849">
        <f t="shared" si="14"/>
        <v>0</v>
      </c>
      <c r="BA47" s="1849">
        <f t="shared" si="14"/>
        <v>0</v>
      </c>
      <c r="BB47" s="1849">
        <f t="shared" si="14"/>
        <v>0</v>
      </c>
      <c r="BC47" s="1849">
        <f t="shared" si="14"/>
        <v>0</v>
      </c>
      <c r="BD47" s="1851">
        <f t="shared" si="14"/>
        <v>0</v>
      </c>
      <c r="BE47" s="1858"/>
      <c r="BF47" s="1858"/>
      <c r="BG47" s="1858"/>
    </row>
    <row r="48" spans="1:59" ht="17.100000000000001" customHeight="1" x14ac:dyDescent="0.2">
      <c r="A48" s="1252"/>
      <c r="B48" s="1257" t="s">
        <v>2163</v>
      </c>
      <c r="C48" s="1869" t="s">
        <v>50</v>
      </c>
      <c r="D48" s="1870" t="s">
        <v>1264</v>
      </c>
      <c r="E48" s="1871">
        <v>88</v>
      </c>
      <c r="F48" s="1869">
        <f t="shared" ref="F48:F56" si="15">SUM(I48:BD48)</f>
        <v>88</v>
      </c>
      <c r="G48" s="1829"/>
      <c r="H48" s="1829" t="s">
        <v>357</v>
      </c>
      <c r="I48" s="1847">
        <v>16</v>
      </c>
      <c r="J48" s="1847">
        <v>20</v>
      </c>
      <c r="K48" s="1847">
        <v>16</v>
      </c>
      <c r="L48" s="1847">
        <v>20</v>
      </c>
      <c r="M48" s="1847">
        <v>16</v>
      </c>
      <c r="N48" s="1847"/>
      <c r="O48" s="1847"/>
      <c r="P48" s="1847"/>
      <c r="Q48" s="1847"/>
      <c r="R48" s="1847"/>
      <c r="S48" s="1847"/>
      <c r="T48" s="1847"/>
      <c r="U48" s="1847"/>
      <c r="V48" s="1847"/>
      <c r="W48" s="1847"/>
      <c r="X48" s="1847"/>
      <c r="Y48" s="1847"/>
      <c r="Z48" s="1847"/>
      <c r="AA48" s="1847"/>
      <c r="AB48" s="1847"/>
      <c r="AC48" s="1847"/>
      <c r="AD48" s="1847"/>
      <c r="AE48" s="1847"/>
      <c r="AF48" s="1847"/>
      <c r="AG48" s="1847"/>
      <c r="AH48" s="1850"/>
      <c r="AI48" s="1850"/>
      <c r="AJ48" s="1850"/>
      <c r="AK48" s="1847"/>
      <c r="AL48" s="1847"/>
      <c r="AM48" s="1847"/>
      <c r="AN48" s="1847"/>
      <c r="AO48" s="1847"/>
      <c r="AP48" s="1847"/>
      <c r="AQ48" s="1847"/>
      <c r="AR48" s="1847"/>
      <c r="AS48" s="1847"/>
      <c r="AT48" s="1847"/>
      <c r="AU48" s="1847"/>
      <c r="AV48" s="1847"/>
      <c r="AW48" s="1847"/>
      <c r="AX48" s="1847"/>
      <c r="AY48" s="1847"/>
      <c r="AZ48" s="1847"/>
      <c r="BA48" s="1847"/>
      <c r="BB48" s="1847"/>
      <c r="BC48" s="1847"/>
      <c r="BD48" s="1847"/>
      <c r="BE48" s="1858"/>
      <c r="BF48" s="1858"/>
      <c r="BG48" s="1858"/>
    </row>
    <row r="49" spans="1:59" s="1872" customFormat="1" ht="17.100000000000001" customHeight="1" x14ac:dyDescent="0.2">
      <c r="A49" s="2361">
        <v>4</v>
      </c>
      <c r="B49" s="1257" t="s">
        <v>2163</v>
      </c>
      <c r="C49" s="1241" t="s">
        <v>51</v>
      </c>
      <c r="D49" s="1241" t="s">
        <v>1298</v>
      </c>
      <c r="E49" s="1242">
        <v>90</v>
      </c>
      <c r="F49" s="1869">
        <f t="shared" si="15"/>
        <v>90</v>
      </c>
      <c r="G49" s="1809"/>
      <c r="H49" s="1809" t="s">
        <v>364</v>
      </c>
      <c r="I49" s="1809"/>
      <c r="J49" s="1809"/>
      <c r="K49" s="1809"/>
      <c r="L49" s="1809"/>
      <c r="M49" s="1809"/>
      <c r="N49" s="1809"/>
      <c r="O49" s="1809"/>
      <c r="P49" s="1809"/>
      <c r="Q49" s="1809">
        <v>16</v>
      </c>
      <c r="R49" s="1809">
        <v>16</v>
      </c>
      <c r="S49" s="1809">
        <v>16</v>
      </c>
      <c r="T49" s="1809">
        <v>16</v>
      </c>
      <c r="U49" s="1809">
        <v>16</v>
      </c>
      <c r="V49" s="1809">
        <v>10</v>
      </c>
      <c r="W49" s="1809"/>
      <c r="X49" s="1809"/>
      <c r="Y49" s="1809"/>
      <c r="Z49" s="1809"/>
      <c r="AA49" s="1809"/>
      <c r="AB49" s="1809"/>
      <c r="AC49" s="1809"/>
      <c r="AD49" s="1809"/>
      <c r="AE49" s="1809"/>
      <c r="AF49" s="1809"/>
      <c r="AG49" s="1809"/>
      <c r="AH49" s="1850"/>
      <c r="AI49" s="1850"/>
      <c r="AJ49" s="1850"/>
      <c r="AK49" s="1809"/>
      <c r="AL49" s="1809"/>
      <c r="AM49" s="1809"/>
      <c r="AN49" s="1809"/>
      <c r="AO49" s="1809"/>
      <c r="AP49" s="1809"/>
      <c r="AQ49" s="1809"/>
      <c r="AR49" s="1809"/>
      <c r="AS49" s="1809"/>
      <c r="AT49" s="1809"/>
      <c r="AU49" s="1809"/>
      <c r="AV49" s="1809"/>
      <c r="AW49" s="1809"/>
      <c r="AX49" s="1809"/>
      <c r="AY49" s="1809"/>
      <c r="AZ49" s="1809"/>
      <c r="BA49" s="1809"/>
      <c r="BB49" s="1809"/>
      <c r="BC49" s="1809"/>
      <c r="BD49" s="1809"/>
      <c r="BE49" s="1858"/>
      <c r="BF49" s="1858"/>
      <c r="BG49" s="1858"/>
    </row>
    <row r="50" spans="1:59" s="1872" customFormat="1" ht="17.100000000000001" customHeight="1" x14ac:dyDescent="0.2">
      <c r="A50" s="2361"/>
      <c r="B50" s="1257" t="s">
        <v>2163</v>
      </c>
      <c r="C50" s="1241" t="s">
        <v>83</v>
      </c>
      <c r="D50" s="1241" t="s">
        <v>1267</v>
      </c>
      <c r="E50" s="1254">
        <v>60</v>
      </c>
      <c r="F50" s="1869">
        <f t="shared" si="15"/>
        <v>60</v>
      </c>
      <c r="G50" s="1809"/>
      <c r="H50" s="1809" t="s">
        <v>362</v>
      </c>
      <c r="I50" s="1809"/>
      <c r="J50" s="1809"/>
      <c r="K50" s="1809"/>
      <c r="L50" s="1809"/>
      <c r="M50" s="1809"/>
      <c r="N50" s="1809"/>
      <c r="O50" s="1809"/>
      <c r="P50" s="1809"/>
      <c r="Q50" s="1809"/>
      <c r="R50" s="1809"/>
      <c r="S50" s="1809"/>
      <c r="T50" s="1809"/>
      <c r="U50" s="1809"/>
      <c r="V50" s="1809"/>
      <c r="W50" s="1809"/>
      <c r="X50" s="1809"/>
      <c r="Y50" s="1809"/>
      <c r="Z50" s="1809">
        <v>12</v>
      </c>
      <c r="AA50" s="1809">
        <v>12</v>
      </c>
      <c r="AB50" s="1809">
        <v>12</v>
      </c>
      <c r="AC50" s="1809">
        <v>12</v>
      </c>
      <c r="AD50" s="1809">
        <v>12</v>
      </c>
      <c r="AE50" s="1809"/>
      <c r="AF50" s="1809"/>
      <c r="AG50" s="1809"/>
      <c r="AH50" s="1850"/>
      <c r="AI50" s="1850"/>
      <c r="AJ50" s="1850"/>
      <c r="AK50" s="1809"/>
      <c r="AL50" s="1809"/>
      <c r="AM50" s="1809"/>
      <c r="AN50" s="1809"/>
      <c r="AO50" s="1809"/>
      <c r="AP50" s="1809"/>
      <c r="AQ50" s="1809"/>
      <c r="AR50" s="1809"/>
      <c r="AS50" s="1809"/>
      <c r="AT50" s="1809"/>
      <c r="AU50" s="1809"/>
      <c r="AV50" s="1809"/>
      <c r="AW50" s="1809"/>
      <c r="AX50" s="1809"/>
      <c r="AY50" s="1809"/>
      <c r="AZ50" s="1809"/>
      <c r="BA50" s="1809"/>
      <c r="BB50" s="1809"/>
      <c r="BC50" s="1809"/>
      <c r="BD50" s="1809"/>
      <c r="BE50" s="1858"/>
      <c r="BF50" s="1858"/>
      <c r="BG50" s="1858"/>
    </row>
    <row r="51" spans="1:59" s="1872" customFormat="1" ht="17.100000000000001" customHeight="1" x14ac:dyDescent="0.2">
      <c r="A51" s="2361"/>
      <c r="B51" s="1257" t="s">
        <v>2163</v>
      </c>
      <c r="C51" s="1241" t="s">
        <v>54</v>
      </c>
      <c r="D51" s="1241" t="s">
        <v>2160</v>
      </c>
      <c r="E51" s="1255">
        <v>60</v>
      </c>
      <c r="F51" s="1869">
        <f t="shared" si="15"/>
        <v>60</v>
      </c>
      <c r="G51" s="1809"/>
      <c r="H51" s="1809" t="s">
        <v>364</v>
      </c>
      <c r="I51" s="1809"/>
      <c r="J51" s="1809"/>
      <c r="K51" s="1809"/>
      <c r="L51" s="1809"/>
      <c r="M51" s="1809"/>
      <c r="N51" s="1809"/>
      <c r="O51" s="1809"/>
      <c r="P51" s="1809"/>
      <c r="Q51" s="1809"/>
      <c r="R51" s="1809"/>
      <c r="S51" s="1809"/>
      <c r="T51" s="1809"/>
      <c r="U51" s="1809"/>
      <c r="V51" s="1809">
        <v>8</v>
      </c>
      <c r="W51" s="1809">
        <v>16</v>
      </c>
      <c r="X51" s="1809">
        <v>16</v>
      </c>
      <c r="Y51" s="1809">
        <v>20</v>
      </c>
      <c r="Z51" s="1809"/>
      <c r="AA51" s="1809"/>
      <c r="AB51" s="1809"/>
      <c r="AC51" s="1809"/>
      <c r="AD51" s="1809"/>
      <c r="AE51" s="1809"/>
      <c r="AF51" s="1809"/>
      <c r="AG51" s="1809"/>
      <c r="AH51" s="1850"/>
      <c r="AI51" s="1850"/>
      <c r="AJ51" s="1850"/>
      <c r="AK51" s="1809"/>
      <c r="AL51" s="1809"/>
      <c r="AM51" s="1809"/>
      <c r="AN51" s="1809"/>
      <c r="AO51" s="1809"/>
      <c r="AP51" s="1809"/>
      <c r="AQ51" s="1809"/>
      <c r="AR51" s="1809"/>
      <c r="AS51" s="1809"/>
      <c r="AT51" s="1809"/>
      <c r="AU51" s="1809"/>
      <c r="AV51" s="1809"/>
      <c r="AW51" s="1809"/>
      <c r="AX51" s="1809"/>
      <c r="AY51" s="1809"/>
      <c r="AZ51" s="1809"/>
      <c r="BA51" s="1809"/>
      <c r="BB51" s="1809"/>
      <c r="BC51" s="1809"/>
      <c r="BD51" s="1809"/>
      <c r="BE51" s="1858"/>
      <c r="BF51" s="1858"/>
      <c r="BG51" s="1858"/>
    </row>
    <row r="52" spans="1:59" s="1872" customFormat="1" ht="17.100000000000001" customHeight="1" x14ac:dyDescent="0.2">
      <c r="A52" s="2361"/>
      <c r="B52" s="1257" t="s">
        <v>2163</v>
      </c>
      <c r="C52" s="1241" t="s">
        <v>56</v>
      </c>
      <c r="D52" s="1241" t="s">
        <v>2155</v>
      </c>
      <c r="E52" s="1254">
        <v>60</v>
      </c>
      <c r="F52" s="1869">
        <f t="shared" si="15"/>
        <v>60</v>
      </c>
      <c r="G52" s="1809"/>
      <c r="H52" s="1809" t="s">
        <v>357</v>
      </c>
      <c r="I52" s="1809"/>
      <c r="J52" s="1809"/>
      <c r="K52" s="1809"/>
      <c r="L52" s="1809"/>
      <c r="M52" s="1809"/>
      <c r="N52" s="1809"/>
      <c r="O52" s="1809"/>
      <c r="P52" s="1809"/>
      <c r="Q52" s="1809"/>
      <c r="R52" s="1809"/>
      <c r="S52" s="1809"/>
      <c r="T52" s="1809"/>
      <c r="U52" s="1809"/>
      <c r="V52" s="1809"/>
      <c r="W52" s="1809"/>
      <c r="X52" s="1809"/>
      <c r="Y52" s="1809"/>
      <c r="Z52" s="1809"/>
      <c r="AA52" s="1809"/>
      <c r="AB52" s="1809"/>
      <c r="AC52" s="1809"/>
      <c r="AD52" s="1809"/>
      <c r="AE52" s="1809"/>
      <c r="AF52" s="1809"/>
      <c r="AG52" s="1809"/>
      <c r="AH52" s="1850"/>
      <c r="AI52" s="1850"/>
      <c r="AJ52" s="1850"/>
      <c r="AK52" s="1809"/>
      <c r="AL52" s="1809"/>
      <c r="AM52" s="1809"/>
      <c r="AN52" s="1809"/>
      <c r="AO52" s="1809"/>
      <c r="AP52" s="1809"/>
      <c r="AQ52" s="1809"/>
      <c r="AR52" s="1809"/>
      <c r="AS52" s="1809"/>
      <c r="AT52" s="1809"/>
      <c r="AU52" s="1809">
        <v>12</v>
      </c>
      <c r="AV52" s="1809">
        <v>12</v>
      </c>
      <c r="AW52" s="1809">
        <v>12</v>
      </c>
      <c r="AX52" s="1809">
        <v>12</v>
      </c>
      <c r="AY52" s="1809">
        <v>12</v>
      </c>
      <c r="AZ52" s="1809"/>
      <c r="BA52" s="1809"/>
      <c r="BB52" s="1809"/>
      <c r="BC52" s="1809"/>
      <c r="BD52" s="1809"/>
      <c r="BE52" s="1858"/>
      <c r="BF52" s="1858"/>
      <c r="BG52" s="1858"/>
    </row>
    <row r="53" spans="1:59" s="1872" customFormat="1" ht="17.100000000000001" customHeight="1" x14ac:dyDescent="0.2">
      <c r="A53" s="2361"/>
      <c r="B53" s="1257" t="s">
        <v>2163</v>
      </c>
      <c r="C53" s="1241" t="s">
        <v>61</v>
      </c>
      <c r="D53" s="1241" t="s">
        <v>2156</v>
      </c>
      <c r="E53" s="1254">
        <v>60</v>
      </c>
      <c r="F53" s="1869">
        <f t="shared" si="15"/>
        <v>60</v>
      </c>
      <c r="G53" s="1809"/>
      <c r="H53" s="1809" t="s">
        <v>362</v>
      </c>
      <c r="I53" s="1809"/>
      <c r="J53" s="1809"/>
      <c r="K53" s="1809"/>
      <c r="L53" s="1809"/>
      <c r="M53" s="1809"/>
      <c r="N53" s="1809"/>
      <c r="O53" s="1809"/>
      <c r="P53" s="1809"/>
      <c r="Q53" s="1809"/>
      <c r="R53" s="1809"/>
      <c r="S53" s="1809"/>
      <c r="T53" s="1809"/>
      <c r="U53" s="1809"/>
      <c r="V53" s="1809"/>
      <c r="W53" s="1809"/>
      <c r="X53" s="1809"/>
      <c r="Y53" s="1809"/>
      <c r="Z53" s="1809"/>
      <c r="AA53" s="1809"/>
      <c r="AB53" s="1809"/>
      <c r="AC53" s="1809"/>
      <c r="AD53" s="1809"/>
      <c r="AE53" s="1809">
        <v>16</v>
      </c>
      <c r="AF53" s="1809">
        <v>16</v>
      </c>
      <c r="AG53" s="1809">
        <v>16</v>
      </c>
      <c r="AH53" s="1850">
        <v>12</v>
      </c>
      <c r="AI53" s="1850"/>
      <c r="AJ53" s="1850"/>
      <c r="AK53" s="1809"/>
      <c r="AL53" s="1809"/>
      <c r="AM53" s="1809"/>
      <c r="AN53" s="1809"/>
      <c r="AO53" s="1809"/>
      <c r="AP53" s="1809"/>
      <c r="AQ53" s="1809"/>
      <c r="AR53" s="1809"/>
      <c r="AS53" s="1809"/>
      <c r="AT53" s="1809"/>
      <c r="AU53" s="1809"/>
      <c r="AV53" s="1809"/>
      <c r="AW53" s="1809"/>
      <c r="AX53" s="1809"/>
      <c r="AY53" s="1809"/>
      <c r="AZ53" s="1809"/>
      <c r="BA53" s="1809"/>
      <c r="BB53" s="1809"/>
      <c r="BC53" s="1809"/>
      <c r="BD53" s="1809"/>
      <c r="BE53" s="1858"/>
      <c r="BF53" s="1858"/>
      <c r="BG53" s="1858"/>
    </row>
    <row r="54" spans="1:59" s="1872" customFormat="1" ht="17.100000000000001" customHeight="1" x14ac:dyDescent="0.2">
      <c r="A54" s="2361"/>
      <c r="B54" s="1257" t="s">
        <v>2163</v>
      </c>
      <c r="C54" s="1241" t="s">
        <v>32</v>
      </c>
      <c r="D54" s="1241" t="s">
        <v>2152</v>
      </c>
      <c r="E54" s="1254">
        <v>60</v>
      </c>
      <c r="F54" s="1869">
        <f t="shared" si="15"/>
        <v>60</v>
      </c>
      <c r="G54" s="1809"/>
      <c r="H54" s="1809" t="s">
        <v>357</v>
      </c>
      <c r="I54" s="1809"/>
      <c r="J54" s="1809"/>
      <c r="K54" s="1809"/>
      <c r="L54" s="1809"/>
      <c r="M54" s="1809"/>
      <c r="N54" s="1809">
        <v>20</v>
      </c>
      <c r="O54" s="1809">
        <v>20</v>
      </c>
      <c r="P54" s="1809">
        <v>20</v>
      </c>
      <c r="Q54" s="1809"/>
      <c r="R54" s="1809"/>
      <c r="S54" s="1809"/>
      <c r="T54" s="1809"/>
      <c r="U54" s="1809"/>
      <c r="V54" s="1809"/>
      <c r="W54" s="1809"/>
      <c r="X54" s="1809"/>
      <c r="Y54" s="1809"/>
      <c r="Z54" s="1809"/>
      <c r="AA54" s="1809"/>
      <c r="AB54" s="1809"/>
      <c r="AC54" s="1809"/>
      <c r="AD54" s="1809"/>
      <c r="AE54" s="1809"/>
      <c r="AF54" s="1809"/>
      <c r="AG54" s="1809"/>
      <c r="AH54" s="1850"/>
      <c r="AI54" s="1850"/>
      <c r="AJ54" s="1850"/>
      <c r="AK54" s="1809"/>
      <c r="AL54" s="1809"/>
      <c r="AM54" s="1809"/>
      <c r="AN54" s="1809"/>
      <c r="AO54" s="1809"/>
      <c r="AP54" s="1809"/>
      <c r="AQ54" s="1809"/>
      <c r="AR54" s="1809"/>
      <c r="AS54" s="1809"/>
      <c r="AT54" s="1809"/>
      <c r="AU54" s="1809"/>
      <c r="AV54" s="1809"/>
      <c r="AW54" s="1809"/>
      <c r="AX54" s="1809"/>
      <c r="AY54" s="1809"/>
      <c r="AZ54" s="1809"/>
      <c r="BA54" s="1809"/>
      <c r="BB54" s="1809"/>
      <c r="BC54" s="1809"/>
      <c r="BD54" s="1809"/>
      <c r="BE54" s="1858"/>
      <c r="BF54" s="1858"/>
      <c r="BG54" s="1858"/>
    </row>
    <row r="55" spans="1:59" s="1872" customFormat="1" ht="17.100000000000001" customHeight="1" x14ac:dyDescent="0.2">
      <c r="A55" s="2361"/>
      <c r="B55" s="1257" t="s">
        <v>2163</v>
      </c>
      <c r="C55" s="1241" t="s">
        <v>34</v>
      </c>
      <c r="D55" s="1241" t="s">
        <v>2161</v>
      </c>
      <c r="E55" s="1254">
        <v>60</v>
      </c>
      <c r="F55" s="1869">
        <f t="shared" si="15"/>
        <v>60</v>
      </c>
      <c r="G55" s="1809"/>
      <c r="H55" s="1809" t="s">
        <v>348</v>
      </c>
      <c r="I55" s="1809"/>
      <c r="J55" s="1809"/>
      <c r="K55" s="1809"/>
      <c r="L55" s="1809"/>
      <c r="M55" s="1809"/>
      <c r="N55" s="1809"/>
      <c r="O55" s="1809"/>
      <c r="P55" s="1809"/>
      <c r="Q55" s="1809"/>
      <c r="R55" s="1809"/>
      <c r="S55" s="1809"/>
      <c r="T55" s="1809"/>
      <c r="U55" s="1809"/>
      <c r="V55" s="1809"/>
      <c r="W55" s="1809"/>
      <c r="X55" s="1809"/>
      <c r="Y55" s="1809"/>
      <c r="Z55" s="1809"/>
      <c r="AA55" s="1809"/>
      <c r="AB55" s="1809"/>
      <c r="AC55" s="1809"/>
      <c r="AD55" s="1809"/>
      <c r="AE55" s="1809"/>
      <c r="AF55" s="1809"/>
      <c r="AG55" s="1809"/>
      <c r="AH55" s="1850"/>
      <c r="AI55" s="1850"/>
      <c r="AJ55" s="1850"/>
      <c r="AK55" s="1809"/>
      <c r="AL55" s="1809"/>
      <c r="AM55" s="1809"/>
      <c r="AN55" s="1809"/>
      <c r="AO55" s="1809"/>
      <c r="AP55" s="1809"/>
      <c r="AQ55" s="1809"/>
      <c r="AR55" s="1809"/>
      <c r="AS55" s="1809"/>
      <c r="AT55" s="1809"/>
      <c r="AU55" s="1809"/>
      <c r="AV55" s="1809"/>
      <c r="AW55" s="1809"/>
      <c r="AX55" s="1809"/>
      <c r="AY55" s="1809"/>
      <c r="AZ55" s="1809">
        <v>20</v>
      </c>
      <c r="BA55" s="1809">
        <v>20</v>
      </c>
      <c r="BB55" s="1809">
        <v>20</v>
      </c>
      <c r="BC55" s="1809" t="s">
        <v>2149</v>
      </c>
      <c r="BD55" s="1809" t="s">
        <v>2</v>
      </c>
      <c r="BE55" s="1858"/>
      <c r="BF55" s="1858"/>
      <c r="BG55" s="1858"/>
    </row>
    <row r="56" spans="1:59" s="1872" customFormat="1" ht="17.100000000000001" customHeight="1" x14ac:dyDescent="0.2">
      <c r="A56" s="2361"/>
      <c r="B56" s="1257" t="s">
        <v>2163</v>
      </c>
      <c r="C56" s="1258" t="s">
        <v>456</v>
      </c>
      <c r="D56" s="1258" t="s">
        <v>2157</v>
      </c>
      <c r="E56" s="1229">
        <v>30</v>
      </c>
      <c r="F56" s="1869">
        <f t="shared" si="15"/>
        <v>30</v>
      </c>
      <c r="G56" s="1809"/>
      <c r="H56" s="1809" t="s">
        <v>360</v>
      </c>
      <c r="I56" s="1809"/>
      <c r="J56" s="1809"/>
      <c r="K56" s="1809"/>
      <c r="L56" s="1809"/>
      <c r="M56" s="1809"/>
      <c r="N56" s="1809"/>
      <c r="O56" s="1809"/>
      <c r="P56" s="1809"/>
      <c r="Q56" s="1809"/>
      <c r="R56" s="1809"/>
      <c r="S56" s="1809"/>
      <c r="T56" s="1809"/>
      <c r="U56" s="1809"/>
      <c r="V56" s="1809"/>
      <c r="W56" s="1809"/>
      <c r="X56" s="1809"/>
      <c r="Y56" s="1809"/>
      <c r="Z56" s="1809"/>
      <c r="AA56" s="1809"/>
      <c r="AB56" s="1809"/>
      <c r="AC56" s="1809"/>
      <c r="AD56" s="1809"/>
      <c r="AE56" s="1809"/>
      <c r="AF56" s="1809"/>
      <c r="AG56" s="1809"/>
      <c r="AH56" s="1850"/>
      <c r="AI56" s="1850"/>
      <c r="AJ56" s="1850"/>
      <c r="AK56" s="1809"/>
      <c r="AL56" s="1809"/>
      <c r="AM56" s="1809"/>
      <c r="AN56" s="1809"/>
      <c r="AO56" s="1809"/>
      <c r="AP56" s="1809"/>
      <c r="AQ56" s="1809"/>
      <c r="AR56" s="1809"/>
      <c r="AS56" s="1809"/>
      <c r="AT56" s="1809"/>
      <c r="AU56" s="1809">
        <v>20</v>
      </c>
      <c r="AV56" s="1809">
        <v>10</v>
      </c>
      <c r="AW56" s="1809"/>
      <c r="AX56" s="1809"/>
      <c r="AY56" s="1809"/>
      <c r="AZ56" s="1809"/>
      <c r="BA56" s="1809"/>
      <c r="BB56" s="1809"/>
      <c r="BC56" s="1809"/>
      <c r="BD56" s="1809"/>
      <c r="BE56" s="1858"/>
      <c r="BF56" s="1858"/>
      <c r="BG56" s="1858"/>
    </row>
    <row r="57" spans="1:59" s="1872" customFormat="1" ht="17.100000000000001" customHeight="1" x14ac:dyDescent="0.2">
      <c r="A57" s="2361"/>
      <c r="B57" s="1257" t="s">
        <v>2163</v>
      </c>
      <c r="C57" s="1246" t="s">
        <v>112</v>
      </c>
      <c r="D57" s="1246" t="s">
        <v>2147</v>
      </c>
      <c r="E57" s="1259" t="s">
        <v>1762</v>
      </c>
      <c r="F57" s="1868"/>
      <c r="G57" s="1809"/>
      <c r="H57" s="1809" t="s">
        <v>364</v>
      </c>
      <c r="I57" s="1809"/>
      <c r="J57" s="1809"/>
      <c r="K57" s="1809"/>
      <c r="L57" s="1809"/>
      <c r="M57" s="1809"/>
      <c r="N57" s="1809"/>
      <c r="O57" s="1809"/>
      <c r="P57" s="1809"/>
      <c r="Q57" s="1809"/>
      <c r="R57" s="1809"/>
      <c r="S57" s="1809"/>
      <c r="T57" s="1809"/>
      <c r="U57" s="1809"/>
      <c r="V57" s="1809"/>
      <c r="W57" s="1809"/>
      <c r="X57" s="1809"/>
      <c r="Y57" s="1809"/>
      <c r="Z57" s="1809"/>
      <c r="AA57" s="1809"/>
      <c r="AB57" s="1809"/>
      <c r="AC57" s="1809"/>
      <c r="AD57" s="1809"/>
      <c r="AE57" s="1809"/>
      <c r="AF57" s="1809"/>
      <c r="AG57" s="1809"/>
      <c r="AH57" s="1850"/>
      <c r="AI57" s="1850"/>
      <c r="AJ57" s="1850"/>
      <c r="AK57" s="1809" t="s">
        <v>3</v>
      </c>
      <c r="AL57" s="1809" t="s">
        <v>3</v>
      </c>
      <c r="AM57" s="1809" t="s">
        <v>3</v>
      </c>
      <c r="AN57" s="1809" t="s">
        <v>3</v>
      </c>
      <c r="AO57" s="1809" t="s">
        <v>3</v>
      </c>
      <c r="AP57" s="1809" t="s">
        <v>3</v>
      </c>
      <c r="AQ57" s="1809" t="s">
        <v>3</v>
      </c>
      <c r="AR57" s="1809" t="s">
        <v>3</v>
      </c>
      <c r="AS57" s="1809" t="s">
        <v>3</v>
      </c>
      <c r="AT57" s="1809" t="s">
        <v>3</v>
      </c>
      <c r="AU57" s="1809"/>
      <c r="AV57" s="1809"/>
      <c r="AW57" s="1809"/>
      <c r="AX57" s="1809"/>
      <c r="AY57" s="1809"/>
      <c r="AZ57" s="1809"/>
      <c r="BA57" s="1809"/>
      <c r="BB57" s="1809"/>
      <c r="BC57" s="1809"/>
      <c r="BD57" s="1809"/>
      <c r="BE57" s="1858"/>
      <c r="BF57" s="1858"/>
      <c r="BG57" s="1858"/>
    </row>
    <row r="58" spans="1:59" s="1873" customFormat="1" ht="17.100000000000001" customHeight="1" x14ac:dyDescent="0.2">
      <c r="A58" s="2361"/>
      <c r="B58" s="424" t="s">
        <v>2162</v>
      </c>
      <c r="C58" s="1816"/>
      <c r="D58" s="1816" t="s">
        <v>843</v>
      </c>
      <c r="E58" s="1816">
        <f>SUM(E49:E57)</f>
        <v>480</v>
      </c>
      <c r="F58" s="1816">
        <f>SUM(F49:F57)</f>
        <v>480</v>
      </c>
      <c r="G58" s="1818"/>
      <c r="H58" s="1818"/>
      <c r="I58" s="1849">
        <f t="shared" ref="I58:AG58" si="16">SUM(I49:I57)</f>
        <v>0</v>
      </c>
      <c r="J58" s="1849">
        <f t="shared" si="16"/>
        <v>0</v>
      </c>
      <c r="K58" s="1849">
        <f t="shared" si="16"/>
        <v>0</v>
      </c>
      <c r="L58" s="1849">
        <f t="shared" si="16"/>
        <v>0</v>
      </c>
      <c r="M58" s="1849">
        <f t="shared" si="16"/>
        <v>0</v>
      </c>
      <c r="N58" s="1849">
        <f t="shared" si="16"/>
        <v>20</v>
      </c>
      <c r="O58" s="1849">
        <f t="shared" si="16"/>
        <v>20</v>
      </c>
      <c r="P58" s="1849">
        <f t="shared" si="16"/>
        <v>20</v>
      </c>
      <c r="Q58" s="1849">
        <f t="shared" si="16"/>
        <v>16</v>
      </c>
      <c r="R58" s="1849">
        <f t="shared" si="16"/>
        <v>16</v>
      </c>
      <c r="S58" s="1849">
        <f t="shared" si="16"/>
        <v>16</v>
      </c>
      <c r="T58" s="1849">
        <f t="shared" si="16"/>
        <v>16</v>
      </c>
      <c r="U58" s="1849">
        <f t="shared" si="16"/>
        <v>16</v>
      </c>
      <c r="V58" s="1849">
        <f t="shared" si="16"/>
        <v>18</v>
      </c>
      <c r="W58" s="1849">
        <f t="shared" si="16"/>
        <v>16</v>
      </c>
      <c r="X58" s="1849">
        <f t="shared" si="16"/>
        <v>16</v>
      </c>
      <c r="Y58" s="1849">
        <f t="shared" si="16"/>
        <v>20</v>
      </c>
      <c r="Z58" s="1849">
        <f t="shared" si="16"/>
        <v>12</v>
      </c>
      <c r="AA58" s="1849">
        <f t="shared" si="16"/>
        <v>12</v>
      </c>
      <c r="AB58" s="1849">
        <f t="shared" si="16"/>
        <v>12</v>
      </c>
      <c r="AC58" s="1849">
        <f t="shared" si="16"/>
        <v>12</v>
      </c>
      <c r="AD58" s="1849">
        <f t="shared" si="16"/>
        <v>12</v>
      </c>
      <c r="AE58" s="1849">
        <f t="shared" si="16"/>
        <v>16</v>
      </c>
      <c r="AF58" s="1849">
        <f t="shared" si="16"/>
        <v>16</v>
      </c>
      <c r="AG58" s="1849">
        <f t="shared" si="16"/>
        <v>16</v>
      </c>
      <c r="AH58" s="1850"/>
      <c r="AI58" s="1850"/>
      <c r="AJ58" s="1850"/>
      <c r="AK58" s="1849">
        <f t="shared" ref="AK58:BD58" si="17">SUM(AK49:AK57)</f>
        <v>0</v>
      </c>
      <c r="AL58" s="1849">
        <f t="shared" si="17"/>
        <v>0</v>
      </c>
      <c r="AM58" s="1849">
        <f t="shared" si="17"/>
        <v>0</v>
      </c>
      <c r="AN58" s="1849">
        <f t="shared" si="17"/>
        <v>0</v>
      </c>
      <c r="AO58" s="1849">
        <f t="shared" si="17"/>
        <v>0</v>
      </c>
      <c r="AP58" s="1849">
        <f t="shared" si="17"/>
        <v>0</v>
      </c>
      <c r="AQ58" s="1849">
        <f t="shared" si="17"/>
        <v>0</v>
      </c>
      <c r="AR58" s="1849">
        <f t="shared" si="17"/>
        <v>0</v>
      </c>
      <c r="AS58" s="1849">
        <f t="shared" si="17"/>
        <v>0</v>
      </c>
      <c r="AT58" s="1849">
        <f t="shared" si="17"/>
        <v>0</v>
      </c>
      <c r="AU58" s="1849">
        <f t="shared" si="17"/>
        <v>32</v>
      </c>
      <c r="AV58" s="1849">
        <f t="shared" si="17"/>
        <v>22</v>
      </c>
      <c r="AW58" s="1849">
        <f t="shared" si="17"/>
        <v>12</v>
      </c>
      <c r="AX58" s="1849">
        <f t="shared" si="17"/>
        <v>12</v>
      </c>
      <c r="AY58" s="1849">
        <f t="shared" si="17"/>
        <v>12</v>
      </c>
      <c r="AZ58" s="1849">
        <f t="shared" si="17"/>
        <v>20</v>
      </c>
      <c r="BA58" s="1849">
        <f t="shared" si="17"/>
        <v>20</v>
      </c>
      <c r="BB58" s="1849">
        <f t="shared" si="17"/>
        <v>20</v>
      </c>
      <c r="BC58" s="1849">
        <f t="shared" si="17"/>
        <v>0</v>
      </c>
      <c r="BD58" s="1851">
        <f t="shared" si="17"/>
        <v>0</v>
      </c>
      <c r="BE58" s="1858"/>
      <c r="BF58" s="1858"/>
      <c r="BG58" s="1858"/>
    </row>
    <row r="59" spans="1:59" s="1873" customFormat="1" ht="17.100000000000001" customHeight="1" x14ac:dyDescent="0.2">
      <c r="A59" s="2356">
        <v>5</v>
      </c>
      <c r="B59" s="1260" t="s">
        <v>2164</v>
      </c>
      <c r="C59" s="1261" t="s">
        <v>624</v>
      </c>
      <c r="D59" s="1261" t="s">
        <v>1285</v>
      </c>
      <c r="E59" s="1262">
        <v>30</v>
      </c>
      <c r="F59" s="1262">
        <f t="shared" ref="F59:F78" si="18">SUM(I59:BD59)</f>
        <v>0</v>
      </c>
      <c r="G59" s="1856"/>
      <c r="H59" s="1856"/>
      <c r="I59" s="1851"/>
      <c r="J59" s="1851"/>
      <c r="K59" s="1851"/>
      <c r="L59" s="1851"/>
      <c r="M59" s="1851"/>
      <c r="N59" s="1851"/>
      <c r="O59" s="1851"/>
      <c r="P59" s="1851"/>
      <c r="Q59" s="1851"/>
      <c r="R59" s="1851"/>
      <c r="S59" s="1851"/>
      <c r="T59" s="1851"/>
      <c r="U59" s="1851"/>
      <c r="V59" s="1851"/>
      <c r="W59" s="1851"/>
      <c r="X59" s="1851"/>
      <c r="Y59" s="1851"/>
      <c r="Z59" s="1851"/>
      <c r="AA59" s="1851"/>
      <c r="AB59" s="1851"/>
      <c r="AC59" s="1851"/>
      <c r="AD59" s="1851"/>
      <c r="AE59" s="1851"/>
      <c r="AF59" s="1851"/>
      <c r="AG59" s="1851"/>
      <c r="AH59" s="1850"/>
      <c r="AI59" s="1850"/>
      <c r="AJ59" s="1850"/>
      <c r="AK59" s="1851"/>
      <c r="AL59" s="1851"/>
      <c r="AM59" s="1851"/>
      <c r="AN59" s="1851"/>
      <c r="AO59" s="1851"/>
      <c r="AP59" s="1851"/>
      <c r="AQ59" s="1851"/>
      <c r="AR59" s="1851"/>
      <c r="AS59" s="1851"/>
      <c r="AT59" s="1851"/>
      <c r="AU59" s="1851"/>
      <c r="AV59" s="1851"/>
      <c r="AW59" s="1851"/>
      <c r="AX59" s="1851"/>
      <c r="AY59" s="1851"/>
      <c r="AZ59" s="1851"/>
      <c r="BA59" s="1851"/>
      <c r="BB59" s="1851"/>
      <c r="BC59" s="1851"/>
      <c r="BD59" s="1851"/>
      <c r="BE59" s="1858"/>
      <c r="BF59" s="1858"/>
      <c r="BG59" s="1858"/>
    </row>
    <row r="60" spans="1:59" s="1873" customFormat="1" ht="17.100000000000001" customHeight="1" x14ac:dyDescent="0.2">
      <c r="A60" s="2357"/>
      <c r="B60" s="1260" t="s">
        <v>2164</v>
      </c>
      <c r="C60" s="1261" t="s">
        <v>625</v>
      </c>
      <c r="D60" s="1261" t="s">
        <v>1286</v>
      </c>
      <c r="E60" s="1262">
        <v>15</v>
      </c>
      <c r="F60" s="1262">
        <f t="shared" si="18"/>
        <v>0</v>
      </c>
      <c r="G60" s="1856"/>
      <c r="H60" s="1856"/>
      <c r="I60" s="1851"/>
      <c r="J60" s="1851"/>
      <c r="K60" s="1851"/>
      <c r="L60" s="1851"/>
      <c r="M60" s="1851"/>
      <c r="N60" s="1851"/>
      <c r="O60" s="1851"/>
      <c r="P60" s="1851"/>
      <c r="Q60" s="1851"/>
      <c r="R60" s="1851"/>
      <c r="S60" s="1851"/>
      <c r="T60" s="1851"/>
      <c r="U60" s="1851"/>
      <c r="V60" s="1851"/>
      <c r="W60" s="1851"/>
      <c r="X60" s="1851"/>
      <c r="Y60" s="1851"/>
      <c r="Z60" s="1851"/>
      <c r="AA60" s="1851"/>
      <c r="AB60" s="1851"/>
      <c r="AC60" s="1851"/>
      <c r="AD60" s="1851"/>
      <c r="AE60" s="1851"/>
      <c r="AF60" s="1851"/>
      <c r="AG60" s="1851"/>
      <c r="AH60" s="1850"/>
      <c r="AI60" s="1850"/>
      <c r="AJ60" s="1850"/>
      <c r="AK60" s="1851"/>
      <c r="AL60" s="1851"/>
      <c r="AM60" s="1851"/>
      <c r="AN60" s="1851"/>
      <c r="AO60" s="1851"/>
      <c r="AP60" s="1851"/>
      <c r="AQ60" s="1851"/>
      <c r="AR60" s="1851"/>
      <c r="AS60" s="1851"/>
      <c r="AT60" s="1851"/>
      <c r="AU60" s="1851"/>
      <c r="AV60" s="1851"/>
      <c r="AW60" s="1851"/>
      <c r="AX60" s="1851"/>
      <c r="AY60" s="1851"/>
      <c r="AZ60" s="1851"/>
      <c r="BA60" s="1851"/>
      <c r="BB60" s="1851"/>
      <c r="BC60" s="1851"/>
      <c r="BD60" s="1851"/>
      <c r="BE60" s="1858"/>
      <c r="BF60" s="1858"/>
      <c r="BG60" s="1858"/>
    </row>
    <row r="61" spans="1:59" s="1873" customFormat="1" ht="17.100000000000001" customHeight="1" x14ac:dyDescent="0.2">
      <c r="A61" s="2357"/>
      <c r="B61" s="1260" t="s">
        <v>2164</v>
      </c>
      <c r="C61" s="1261" t="s">
        <v>626</v>
      </c>
      <c r="D61" s="1261" t="s">
        <v>1287</v>
      </c>
      <c r="E61" s="1262">
        <v>30</v>
      </c>
      <c r="F61" s="1262">
        <f t="shared" si="18"/>
        <v>0</v>
      </c>
      <c r="G61" s="1829"/>
      <c r="H61" s="1829"/>
      <c r="I61" s="1847"/>
      <c r="J61" s="1847"/>
      <c r="K61" s="1847"/>
      <c r="L61" s="1847"/>
      <c r="M61" s="1847"/>
      <c r="N61" s="1847"/>
      <c r="O61" s="1847"/>
      <c r="P61" s="1847"/>
      <c r="Q61" s="1847"/>
      <c r="R61" s="1847"/>
      <c r="S61" s="1847"/>
      <c r="T61" s="1847"/>
      <c r="U61" s="1847"/>
      <c r="V61" s="1847"/>
      <c r="W61" s="1847"/>
      <c r="X61" s="1847"/>
      <c r="Y61" s="1847"/>
      <c r="Z61" s="1847"/>
      <c r="AA61" s="1847"/>
      <c r="AB61" s="1847"/>
      <c r="AC61" s="1847"/>
      <c r="AD61" s="1847"/>
      <c r="AE61" s="1847"/>
      <c r="AF61" s="1847"/>
      <c r="AG61" s="1847"/>
      <c r="AH61" s="1844"/>
      <c r="AI61" s="1844"/>
      <c r="AJ61" s="1844"/>
      <c r="AK61" s="1847"/>
      <c r="AL61" s="1847"/>
      <c r="AM61" s="1847"/>
      <c r="AN61" s="1847"/>
      <c r="AO61" s="1847"/>
      <c r="AP61" s="1847"/>
      <c r="AQ61" s="1847"/>
      <c r="AR61" s="1847"/>
      <c r="AS61" s="1847"/>
      <c r="AT61" s="1847"/>
      <c r="AU61" s="1847"/>
      <c r="AV61" s="1847"/>
      <c r="AW61" s="1847"/>
      <c r="AX61" s="1847"/>
      <c r="AY61" s="1847"/>
      <c r="AZ61" s="1851"/>
      <c r="BA61" s="1851"/>
      <c r="BB61" s="1851"/>
      <c r="BC61" s="1851"/>
      <c r="BD61" s="1851"/>
      <c r="BE61" s="1858"/>
      <c r="BF61" s="1858"/>
      <c r="BG61" s="1858"/>
    </row>
    <row r="62" spans="1:59" s="1873" customFormat="1" ht="17.100000000000001" customHeight="1" x14ac:dyDescent="0.2">
      <c r="A62" s="2357"/>
      <c r="B62" s="1260" t="s">
        <v>2164</v>
      </c>
      <c r="C62" s="1261" t="s">
        <v>627</v>
      </c>
      <c r="D62" s="1261" t="s">
        <v>1288</v>
      </c>
      <c r="E62" s="1262">
        <v>45</v>
      </c>
      <c r="F62" s="1262">
        <f t="shared" si="18"/>
        <v>0</v>
      </c>
      <c r="G62" s="1829"/>
      <c r="H62" s="1829"/>
      <c r="I62" s="1847"/>
      <c r="J62" s="1847"/>
      <c r="K62" s="1847"/>
      <c r="L62" s="1847"/>
      <c r="M62" s="1847"/>
      <c r="N62" s="1847"/>
      <c r="O62" s="1847"/>
      <c r="P62" s="1847"/>
      <c r="Q62" s="1847"/>
      <c r="R62" s="1847"/>
      <c r="S62" s="1847"/>
      <c r="T62" s="1847"/>
      <c r="U62" s="1847"/>
      <c r="V62" s="1847"/>
      <c r="W62" s="1847"/>
      <c r="X62" s="1847"/>
      <c r="Y62" s="1847"/>
      <c r="Z62" s="1847"/>
      <c r="AA62" s="1847"/>
      <c r="AB62" s="1847"/>
      <c r="AC62" s="1847"/>
      <c r="AD62" s="1847"/>
      <c r="AE62" s="1847"/>
      <c r="AF62" s="1847"/>
      <c r="AG62" s="1847"/>
      <c r="AH62" s="1844"/>
      <c r="AI62" s="1844"/>
      <c r="AJ62" s="1844"/>
      <c r="AK62" s="1847"/>
      <c r="AL62" s="1847"/>
      <c r="AM62" s="1847"/>
      <c r="AN62" s="1847"/>
      <c r="AO62" s="1847"/>
      <c r="AP62" s="1847"/>
      <c r="AQ62" s="1847"/>
      <c r="AR62" s="1847"/>
      <c r="AS62" s="1847"/>
      <c r="AT62" s="1847"/>
      <c r="AU62" s="1847"/>
      <c r="AV62" s="1847"/>
      <c r="AW62" s="1847"/>
      <c r="AX62" s="1847"/>
      <c r="AY62" s="1847"/>
      <c r="AZ62" s="1851"/>
      <c r="BA62" s="1851"/>
      <c r="BB62" s="1851"/>
      <c r="BC62" s="1851"/>
      <c r="BD62" s="1851"/>
      <c r="BE62" s="1858"/>
      <c r="BF62" s="1858"/>
      <c r="BG62" s="1858"/>
    </row>
    <row r="63" spans="1:59" s="1873" customFormat="1" ht="17.100000000000001" customHeight="1" x14ac:dyDescent="0.2">
      <c r="A63" s="2357"/>
      <c r="B63" s="1260" t="s">
        <v>2164</v>
      </c>
      <c r="C63" s="1261" t="s">
        <v>628</v>
      </c>
      <c r="D63" s="1261" t="s">
        <v>124</v>
      </c>
      <c r="E63" s="1262">
        <v>45</v>
      </c>
      <c r="F63" s="1262">
        <f t="shared" si="18"/>
        <v>0</v>
      </c>
      <c r="G63" s="1829"/>
      <c r="H63" s="1829"/>
      <c r="I63" s="1847"/>
      <c r="J63" s="1847"/>
      <c r="K63" s="1847"/>
      <c r="L63" s="1847"/>
      <c r="M63" s="1847"/>
      <c r="N63" s="1847"/>
      <c r="O63" s="1847"/>
      <c r="P63" s="1847"/>
      <c r="Q63" s="1847"/>
      <c r="R63" s="1847"/>
      <c r="S63" s="1847"/>
      <c r="T63" s="1847"/>
      <c r="U63" s="1847"/>
      <c r="V63" s="1847"/>
      <c r="W63" s="1847"/>
      <c r="X63" s="1847"/>
      <c r="Y63" s="1847"/>
      <c r="Z63" s="1847"/>
      <c r="AA63" s="1847"/>
      <c r="AB63" s="1847"/>
      <c r="AC63" s="1847"/>
      <c r="AD63" s="1847"/>
      <c r="AE63" s="1847"/>
      <c r="AF63" s="1847"/>
      <c r="AG63" s="1847"/>
      <c r="AH63" s="1844"/>
      <c r="AI63" s="1844"/>
      <c r="AJ63" s="1844"/>
      <c r="AK63" s="1847"/>
      <c r="AL63" s="1847"/>
      <c r="AM63" s="1847"/>
      <c r="AN63" s="1847"/>
      <c r="AO63" s="1847"/>
      <c r="AP63" s="1847"/>
      <c r="AQ63" s="1847"/>
      <c r="AR63" s="1847"/>
      <c r="AS63" s="1847"/>
      <c r="AT63" s="1847"/>
      <c r="AU63" s="1847"/>
      <c r="AV63" s="1847"/>
      <c r="AW63" s="1847"/>
      <c r="AX63" s="1847"/>
      <c r="AY63" s="1847"/>
      <c r="AZ63" s="1851"/>
      <c r="BA63" s="1851"/>
      <c r="BB63" s="1851"/>
      <c r="BC63" s="1851"/>
      <c r="BD63" s="1851"/>
      <c r="BE63" s="1858"/>
      <c r="BF63" s="1858"/>
      <c r="BG63" s="1858"/>
    </row>
    <row r="64" spans="1:59" s="1873" customFormat="1" ht="17.100000000000001" customHeight="1" x14ac:dyDescent="0.2">
      <c r="A64" s="2357"/>
      <c r="B64" s="1260" t="s">
        <v>2164</v>
      </c>
      <c r="C64" s="1261" t="s">
        <v>629</v>
      </c>
      <c r="D64" s="1261" t="s">
        <v>1289</v>
      </c>
      <c r="E64" s="1263">
        <v>90</v>
      </c>
      <c r="F64" s="1262">
        <f t="shared" si="18"/>
        <v>0</v>
      </c>
      <c r="G64" s="1829"/>
      <c r="H64" s="1829"/>
      <c r="I64" s="1847"/>
      <c r="J64" s="1847"/>
      <c r="K64" s="1847"/>
      <c r="L64" s="1847"/>
      <c r="M64" s="1847"/>
      <c r="N64" s="1847"/>
      <c r="O64" s="1847"/>
      <c r="P64" s="1847"/>
      <c r="Q64" s="1847"/>
      <c r="R64" s="1847"/>
      <c r="S64" s="1847"/>
      <c r="T64" s="1847"/>
      <c r="U64" s="1847"/>
      <c r="V64" s="1847"/>
      <c r="W64" s="1847"/>
      <c r="X64" s="1847"/>
      <c r="Y64" s="1847"/>
      <c r="Z64" s="1847"/>
      <c r="AA64" s="1847"/>
      <c r="AB64" s="1847"/>
      <c r="AC64" s="1847"/>
      <c r="AD64" s="1847"/>
      <c r="AE64" s="1847"/>
      <c r="AF64" s="1847"/>
      <c r="AG64" s="1847"/>
      <c r="AH64" s="1844"/>
      <c r="AI64" s="1844"/>
      <c r="AJ64" s="1844"/>
      <c r="AK64" s="1847"/>
      <c r="AL64" s="1847"/>
      <c r="AM64" s="1847"/>
      <c r="AN64" s="1847"/>
      <c r="AO64" s="1847"/>
      <c r="AP64" s="1847"/>
      <c r="AQ64" s="1847"/>
      <c r="AR64" s="1847"/>
      <c r="AS64" s="1847"/>
      <c r="AT64" s="1847"/>
      <c r="AU64" s="1847"/>
      <c r="AV64" s="1847"/>
      <c r="AW64" s="1847"/>
      <c r="AX64" s="1847"/>
      <c r="AY64" s="1847"/>
      <c r="AZ64" s="1851"/>
      <c r="BA64" s="1851"/>
      <c r="BB64" s="1851"/>
      <c r="BC64" s="1851"/>
      <c r="BD64" s="1851"/>
      <c r="BE64" s="1858"/>
      <c r="BF64" s="1858"/>
      <c r="BG64" s="1858"/>
    </row>
    <row r="65" spans="1:59" s="1873" customFormat="1" ht="17.100000000000001" customHeight="1" x14ac:dyDescent="0.2">
      <c r="A65" s="2357"/>
      <c r="B65" s="1260" t="s">
        <v>2164</v>
      </c>
      <c r="C65" s="1261" t="s">
        <v>630</v>
      </c>
      <c r="D65" s="1261" t="s">
        <v>59</v>
      </c>
      <c r="E65" s="1263">
        <v>30</v>
      </c>
      <c r="F65" s="1262">
        <f t="shared" si="18"/>
        <v>0</v>
      </c>
      <c r="G65" s="1829"/>
      <c r="H65" s="1829"/>
      <c r="I65" s="1847"/>
      <c r="J65" s="1847"/>
      <c r="K65" s="1847"/>
      <c r="L65" s="1847"/>
      <c r="M65" s="1847"/>
      <c r="N65" s="1847"/>
      <c r="O65" s="1847"/>
      <c r="P65" s="1847"/>
      <c r="Q65" s="1847"/>
      <c r="R65" s="1847"/>
      <c r="S65" s="1847"/>
      <c r="T65" s="1847"/>
      <c r="U65" s="1847"/>
      <c r="V65" s="1847"/>
      <c r="W65" s="1847"/>
      <c r="X65" s="1847"/>
      <c r="Y65" s="1847"/>
      <c r="Z65" s="1847"/>
      <c r="AA65" s="1847"/>
      <c r="AB65" s="1847"/>
      <c r="AC65" s="1847"/>
      <c r="AD65" s="1847"/>
      <c r="AE65" s="1847"/>
      <c r="AF65" s="1847"/>
      <c r="AG65" s="1847"/>
      <c r="AH65" s="1844"/>
      <c r="AI65" s="1844"/>
      <c r="AJ65" s="1844"/>
      <c r="AK65" s="1847"/>
      <c r="AL65" s="1847"/>
      <c r="AM65" s="1847"/>
      <c r="AN65" s="1847"/>
      <c r="AO65" s="1847"/>
      <c r="AP65" s="1847"/>
      <c r="AQ65" s="1847"/>
      <c r="AR65" s="1847"/>
      <c r="AS65" s="1847"/>
      <c r="AT65" s="1847"/>
      <c r="AU65" s="1847"/>
      <c r="AV65" s="1847"/>
      <c r="AW65" s="1847"/>
      <c r="AX65" s="1847"/>
      <c r="AY65" s="1847"/>
      <c r="AZ65" s="1851"/>
      <c r="BA65" s="1851"/>
      <c r="BB65" s="1851"/>
      <c r="BC65" s="1851"/>
      <c r="BD65" s="1851"/>
      <c r="BE65" s="1858"/>
      <c r="BF65" s="1858"/>
      <c r="BG65" s="1858"/>
    </row>
    <row r="66" spans="1:59" s="1873" customFormat="1" ht="17.100000000000001" customHeight="1" x14ac:dyDescent="0.2">
      <c r="A66" s="2357"/>
      <c r="B66" s="1257" t="s">
        <v>2164</v>
      </c>
      <c r="C66" s="1241" t="s">
        <v>631</v>
      </c>
      <c r="D66" s="1241" t="s">
        <v>1290</v>
      </c>
      <c r="E66" s="1240">
        <v>60</v>
      </c>
      <c r="F66" s="1262">
        <f t="shared" si="18"/>
        <v>60</v>
      </c>
      <c r="G66" s="1829"/>
      <c r="H66" s="1829" t="s">
        <v>354</v>
      </c>
      <c r="I66" s="1847"/>
      <c r="J66" s="1847"/>
      <c r="K66" s="1847">
        <v>20</v>
      </c>
      <c r="L66" s="1847">
        <v>20</v>
      </c>
      <c r="M66" s="1847">
        <v>20</v>
      </c>
      <c r="N66" s="1847"/>
      <c r="O66" s="1847"/>
      <c r="P66" s="1847"/>
      <c r="Q66" s="1847"/>
      <c r="R66" s="1847"/>
      <c r="S66" s="1847"/>
      <c r="T66" s="1847"/>
      <c r="U66" s="1847"/>
      <c r="V66" s="1847"/>
      <c r="W66" s="1847"/>
      <c r="X66" s="1847"/>
      <c r="Y66" s="1847"/>
      <c r="Z66" s="1847"/>
      <c r="AA66" s="1847"/>
      <c r="AB66" s="1847"/>
      <c r="AC66" s="1847"/>
      <c r="AD66" s="1847"/>
      <c r="AE66" s="1847"/>
      <c r="AF66" s="1847"/>
      <c r="AG66" s="1847"/>
      <c r="AH66" s="1844"/>
      <c r="AI66" s="1844"/>
      <c r="AJ66" s="1844"/>
      <c r="AK66" s="1847"/>
      <c r="AL66" s="1847"/>
      <c r="AM66" s="1847"/>
      <c r="AN66" s="1847"/>
      <c r="AO66" s="1847"/>
      <c r="AP66" s="1847"/>
      <c r="AQ66" s="1847"/>
      <c r="AR66" s="1847"/>
      <c r="AS66" s="1847"/>
      <c r="AT66" s="1847"/>
      <c r="AU66" s="1847"/>
      <c r="AV66" s="1847"/>
      <c r="AW66" s="1847"/>
      <c r="AX66" s="1847"/>
      <c r="AY66" s="1847"/>
      <c r="AZ66" s="1851"/>
      <c r="BA66" s="1851"/>
      <c r="BB66" s="1851"/>
      <c r="BC66" s="1851"/>
      <c r="BD66" s="1851"/>
      <c r="BE66" s="1858"/>
      <c r="BF66" s="1858"/>
      <c r="BG66" s="1858"/>
    </row>
    <row r="67" spans="1:59" s="1873" customFormat="1" ht="17.100000000000001" customHeight="1" x14ac:dyDescent="0.2">
      <c r="A67" s="2357"/>
      <c r="B67" s="1257" t="s">
        <v>2164</v>
      </c>
      <c r="C67" s="1241" t="s">
        <v>632</v>
      </c>
      <c r="D67" s="1241" t="s">
        <v>1291</v>
      </c>
      <c r="E67" s="1240">
        <v>30</v>
      </c>
      <c r="F67" s="1262">
        <f t="shared" si="18"/>
        <v>30</v>
      </c>
      <c r="G67" s="1829"/>
      <c r="H67" s="1829" t="s">
        <v>354</v>
      </c>
      <c r="I67" s="1847"/>
      <c r="J67" s="1847"/>
      <c r="K67" s="1847"/>
      <c r="L67" s="1847"/>
      <c r="M67" s="1847"/>
      <c r="N67" s="1847">
        <v>15</v>
      </c>
      <c r="O67" s="1847">
        <v>15</v>
      </c>
      <c r="P67" s="1847"/>
      <c r="Q67" s="1847"/>
      <c r="R67" s="1847"/>
      <c r="S67" s="1847"/>
      <c r="T67" s="1847"/>
      <c r="U67" s="1847"/>
      <c r="V67" s="1847"/>
      <c r="W67" s="1847"/>
      <c r="X67" s="1847"/>
      <c r="Y67" s="1847"/>
      <c r="Z67" s="1847"/>
      <c r="AA67" s="1847"/>
      <c r="AB67" s="1847"/>
      <c r="AC67" s="1847"/>
      <c r="AD67" s="1847"/>
      <c r="AE67" s="1847"/>
      <c r="AF67" s="1847"/>
      <c r="AG67" s="1847"/>
      <c r="AH67" s="1844"/>
      <c r="AI67" s="1844"/>
      <c r="AJ67" s="1844"/>
      <c r="AK67" s="1847"/>
      <c r="AL67" s="1847"/>
      <c r="AM67" s="1847"/>
      <c r="AN67" s="1847"/>
      <c r="AO67" s="1847"/>
      <c r="AP67" s="1847"/>
      <c r="AQ67" s="1847"/>
      <c r="AR67" s="1847"/>
      <c r="AS67" s="1847"/>
      <c r="AT67" s="1847"/>
      <c r="AU67" s="1847"/>
      <c r="AV67" s="1847"/>
      <c r="AW67" s="1847"/>
      <c r="AX67" s="1847"/>
      <c r="AY67" s="1847"/>
      <c r="AZ67" s="1851"/>
      <c r="BA67" s="1851"/>
      <c r="BB67" s="1851"/>
      <c r="BC67" s="1851"/>
      <c r="BD67" s="1851"/>
      <c r="BE67" s="1858"/>
      <c r="BF67" s="1858"/>
      <c r="BG67" s="1858"/>
    </row>
    <row r="68" spans="1:59" s="1873" customFormat="1" ht="17.100000000000001" customHeight="1" x14ac:dyDescent="0.2">
      <c r="A68" s="2357"/>
      <c r="B68" s="1257" t="s">
        <v>2164</v>
      </c>
      <c r="C68" s="1241" t="s">
        <v>162</v>
      </c>
      <c r="D68" s="1241" t="s">
        <v>1292</v>
      </c>
      <c r="E68" s="1240">
        <v>30</v>
      </c>
      <c r="F68" s="1262">
        <f t="shared" si="18"/>
        <v>30</v>
      </c>
      <c r="G68" s="1829"/>
      <c r="H68" s="1829" t="s">
        <v>354</v>
      </c>
      <c r="I68" s="1847">
        <v>15</v>
      </c>
      <c r="J68" s="1847">
        <v>15</v>
      </c>
      <c r="K68" s="1847"/>
      <c r="L68" s="1847"/>
      <c r="M68" s="1847"/>
      <c r="N68" s="1847"/>
      <c r="O68" s="1847"/>
      <c r="P68" s="1847"/>
      <c r="Q68" s="1847"/>
      <c r="R68" s="1847"/>
      <c r="S68" s="1847"/>
      <c r="T68" s="1847"/>
      <c r="U68" s="1847"/>
      <c r="V68" s="1847"/>
      <c r="W68" s="1847"/>
      <c r="X68" s="1847"/>
      <c r="Y68" s="1847"/>
      <c r="Z68" s="1847"/>
      <c r="AA68" s="1847"/>
      <c r="AB68" s="1847"/>
      <c r="AC68" s="1847"/>
      <c r="AD68" s="1847"/>
      <c r="AE68" s="1847"/>
      <c r="AF68" s="1847"/>
      <c r="AG68" s="1847"/>
      <c r="AH68" s="1844"/>
      <c r="AI68" s="1844"/>
      <c r="AJ68" s="1844"/>
      <c r="AK68" s="1847"/>
      <c r="AL68" s="1847"/>
      <c r="AM68" s="1847"/>
      <c r="AN68" s="1847"/>
      <c r="AO68" s="1847"/>
      <c r="AP68" s="1847"/>
      <c r="AQ68" s="1847"/>
      <c r="AR68" s="1847"/>
      <c r="AS68" s="1847"/>
      <c r="AT68" s="1847"/>
      <c r="AU68" s="1847"/>
      <c r="AV68" s="1847"/>
      <c r="AW68" s="1847"/>
      <c r="AX68" s="1847"/>
      <c r="AY68" s="1847"/>
      <c r="AZ68" s="1851"/>
      <c r="BA68" s="1851"/>
      <c r="BB68" s="1851"/>
      <c r="BC68" s="1851"/>
      <c r="BD68" s="1851"/>
      <c r="BE68" s="1858"/>
      <c r="BF68" s="1858"/>
      <c r="BG68" s="1858"/>
    </row>
    <row r="69" spans="1:59" s="1873" customFormat="1" ht="17.100000000000001" customHeight="1" x14ac:dyDescent="0.2">
      <c r="A69" s="2357"/>
      <c r="B69" s="1257" t="s">
        <v>2164</v>
      </c>
      <c r="C69" s="1241" t="s">
        <v>119</v>
      </c>
      <c r="D69" s="1241" t="s">
        <v>991</v>
      </c>
      <c r="E69" s="1240">
        <v>45</v>
      </c>
      <c r="F69" s="1262">
        <f t="shared" si="18"/>
        <v>45</v>
      </c>
      <c r="G69" s="1829"/>
      <c r="H69" s="1829" t="s">
        <v>346</v>
      </c>
      <c r="I69" s="1847"/>
      <c r="J69" s="1847"/>
      <c r="K69" s="1847"/>
      <c r="L69" s="1847"/>
      <c r="M69" s="1847"/>
      <c r="N69" s="1847"/>
      <c r="O69" s="1847"/>
      <c r="P69" s="1847"/>
      <c r="Q69" s="1847">
        <v>20</v>
      </c>
      <c r="R69" s="1847">
        <v>20</v>
      </c>
      <c r="S69" s="1847">
        <v>5</v>
      </c>
      <c r="T69" s="1847"/>
      <c r="U69" s="1847"/>
      <c r="V69" s="1847"/>
      <c r="W69" s="1847"/>
      <c r="X69" s="1847"/>
      <c r="Y69" s="1847"/>
      <c r="Z69" s="1847"/>
      <c r="AA69" s="1847"/>
      <c r="AB69" s="1847"/>
      <c r="AC69" s="1847"/>
      <c r="AD69" s="1847"/>
      <c r="AE69" s="1847"/>
      <c r="AF69" s="1847"/>
      <c r="AG69" s="1847"/>
      <c r="AH69" s="1844"/>
      <c r="AI69" s="1844"/>
      <c r="AJ69" s="1844"/>
      <c r="AK69" s="1847"/>
      <c r="AL69" s="1847"/>
      <c r="AM69" s="1847"/>
      <c r="AN69" s="1847"/>
      <c r="AO69" s="1847"/>
      <c r="AP69" s="1847"/>
      <c r="AQ69" s="1847"/>
      <c r="AR69" s="1847"/>
      <c r="AS69" s="1847"/>
      <c r="AT69" s="1847"/>
      <c r="AU69" s="1847"/>
      <c r="AV69" s="1847"/>
      <c r="AW69" s="1847"/>
      <c r="AX69" s="1847"/>
      <c r="AY69" s="1847"/>
      <c r="AZ69" s="1851"/>
      <c r="BA69" s="1851"/>
      <c r="BB69" s="1851"/>
      <c r="BC69" s="1851"/>
      <c r="BD69" s="1851"/>
      <c r="BE69" s="1858"/>
      <c r="BF69" s="1858"/>
      <c r="BG69" s="1858"/>
    </row>
    <row r="70" spans="1:59" s="1873" customFormat="1" ht="17.100000000000001" customHeight="1" x14ac:dyDescent="0.2">
      <c r="A70" s="2357"/>
      <c r="B70" s="1257" t="s">
        <v>2164</v>
      </c>
      <c r="C70" s="1241" t="s">
        <v>163</v>
      </c>
      <c r="D70" s="1241" t="s">
        <v>1274</v>
      </c>
      <c r="E70" s="1240">
        <v>30</v>
      </c>
      <c r="F70" s="1262">
        <f t="shared" si="18"/>
        <v>30</v>
      </c>
      <c r="G70" s="1829"/>
      <c r="H70" s="1829" t="s">
        <v>346</v>
      </c>
      <c r="I70" s="1847"/>
      <c r="J70" s="1847"/>
      <c r="K70" s="1847"/>
      <c r="L70" s="1847"/>
      <c r="M70" s="1847"/>
      <c r="N70" s="1847"/>
      <c r="O70" s="1847"/>
      <c r="P70" s="1847">
        <v>30</v>
      </c>
      <c r="Q70" s="1847"/>
      <c r="R70" s="1847"/>
      <c r="S70" s="1847"/>
      <c r="T70" s="1847"/>
      <c r="U70" s="1847"/>
      <c r="V70" s="1847"/>
      <c r="W70" s="1847"/>
      <c r="X70" s="1847"/>
      <c r="Y70" s="1847"/>
      <c r="Z70" s="1847"/>
      <c r="AA70" s="1847"/>
      <c r="AB70" s="1847"/>
      <c r="AC70" s="1847"/>
      <c r="AD70" s="1847"/>
      <c r="AE70" s="1847"/>
      <c r="AF70" s="1847"/>
      <c r="AG70" s="1847"/>
      <c r="AH70" s="1844"/>
      <c r="AI70" s="1844"/>
      <c r="AJ70" s="1844"/>
      <c r="AK70" s="1847"/>
      <c r="AL70" s="1847"/>
      <c r="AM70" s="1847"/>
      <c r="AN70" s="1847"/>
      <c r="AO70" s="1847"/>
      <c r="AP70" s="1847"/>
      <c r="AQ70" s="1847"/>
      <c r="AR70" s="1847"/>
      <c r="AS70" s="1847"/>
      <c r="AT70" s="1847"/>
      <c r="AU70" s="1847"/>
      <c r="AV70" s="1847"/>
      <c r="AW70" s="1847"/>
      <c r="AX70" s="1847"/>
      <c r="AY70" s="1847"/>
      <c r="AZ70" s="1851"/>
      <c r="BA70" s="1851"/>
      <c r="BB70" s="1851"/>
      <c r="BC70" s="1851"/>
      <c r="BD70" s="1851"/>
      <c r="BE70" s="1858"/>
      <c r="BF70" s="1858"/>
      <c r="BG70" s="1858"/>
    </row>
    <row r="71" spans="1:59" s="1873" customFormat="1" ht="17.100000000000001" customHeight="1" x14ac:dyDescent="0.2">
      <c r="A71" s="2357"/>
      <c r="B71" s="1257" t="s">
        <v>2164</v>
      </c>
      <c r="C71" s="1241" t="s">
        <v>164</v>
      </c>
      <c r="D71" s="1241" t="s">
        <v>966</v>
      </c>
      <c r="E71" s="1240">
        <v>30</v>
      </c>
      <c r="F71" s="1262">
        <f t="shared" si="18"/>
        <v>30</v>
      </c>
      <c r="G71" s="1829"/>
      <c r="H71" s="1829" t="s">
        <v>346</v>
      </c>
      <c r="I71" s="1847"/>
      <c r="J71" s="1847"/>
      <c r="K71" s="1847"/>
      <c r="L71" s="1847"/>
      <c r="M71" s="1847"/>
      <c r="N71" s="1847"/>
      <c r="O71" s="1847"/>
      <c r="P71" s="1847"/>
      <c r="Q71" s="1847"/>
      <c r="R71" s="1847"/>
      <c r="S71" s="1847">
        <v>15</v>
      </c>
      <c r="T71" s="1847">
        <v>15</v>
      </c>
      <c r="U71" s="1847"/>
      <c r="V71" s="1847"/>
      <c r="W71" s="1847"/>
      <c r="X71" s="1847"/>
      <c r="Y71" s="1847"/>
      <c r="Z71" s="1847"/>
      <c r="AA71" s="1847"/>
      <c r="AB71" s="1847"/>
      <c r="AC71" s="1847"/>
      <c r="AD71" s="1847"/>
      <c r="AE71" s="1847"/>
      <c r="AF71" s="1847"/>
      <c r="AG71" s="1847"/>
      <c r="AH71" s="1844"/>
      <c r="AI71" s="1844"/>
      <c r="AJ71" s="1844"/>
      <c r="AK71" s="1847"/>
      <c r="AL71" s="1847"/>
      <c r="AM71" s="1847"/>
      <c r="AN71" s="1847"/>
      <c r="AO71" s="1847"/>
      <c r="AP71" s="1847"/>
      <c r="AQ71" s="1847"/>
      <c r="AR71" s="1847"/>
      <c r="AS71" s="1847"/>
      <c r="AT71" s="1847"/>
      <c r="AU71" s="1847"/>
      <c r="AV71" s="1847"/>
      <c r="AW71" s="1847"/>
      <c r="AX71" s="1847"/>
      <c r="AY71" s="1847"/>
      <c r="AZ71" s="1851"/>
      <c r="BA71" s="1851"/>
      <c r="BB71" s="1851"/>
      <c r="BC71" s="1851"/>
      <c r="BD71" s="1851"/>
      <c r="BE71" s="1858"/>
      <c r="BF71" s="1858"/>
      <c r="BG71" s="1858"/>
    </row>
    <row r="72" spans="1:59" s="1873" customFormat="1" ht="17.100000000000001" customHeight="1" x14ac:dyDescent="0.2">
      <c r="A72" s="2357"/>
      <c r="B72" s="1257" t="s">
        <v>2164</v>
      </c>
      <c r="C72" s="1241" t="s">
        <v>67</v>
      </c>
      <c r="D72" s="1241" t="s">
        <v>1275</v>
      </c>
      <c r="E72" s="1264">
        <v>60</v>
      </c>
      <c r="F72" s="1262">
        <f t="shared" si="18"/>
        <v>60</v>
      </c>
      <c r="G72" s="1829"/>
      <c r="H72" s="1829" t="s">
        <v>346</v>
      </c>
      <c r="I72" s="1847"/>
      <c r="J72" s="1847"/>
      <c r="K72" s="1847"/>
      <c r="L72" s="1847"/>
      <c r="M72" s="1847"/>
      <c r="N72" s="1847"/>
      <c r="O72" s="1847"/>
      <c r="P72" s="1847"/>
      <c r="Q72" s="1847"/>
      <c r="R72" s="1847"/>
      <c r="S72" s="1847"/>
      <c r="T72" s="1847">
        <v>4</v>
      </c>
      <c r="U72" s="1847">
        <v>20</v>
      </c>
      <c r="V72" s="1847">
        <v>20</v>
      </c>
      <c r="W72" s="1847">
        <v>16</v>
      </c>
      <c r="X72" s="1847"/>
      <c r="Y72" s="1847"/>
      <c r="Z72" s="1847"/>
      <c r="AA72" s="1847"/>
      <c r="AB72" s="1847"/>
      <c r="AC72" s="1847"/>
      <c r="AD72" s="1847"/>
      <c r="AE72" s="1847"/>
      <c r="AF72" s="1847"/>
      <c r="AG72" s="1847"/>
      <c r="AH72" s="1844"/>
      <c r="AI72" s="1844"/>
      <c r="AJ72" s="1844"/>
      <c r="AK72" s="1847"/>
      <c r="AL72" s="1847"/>
      <c r="AM72" s="1847"/>
      <c r="AN72" s="1847"/>
      <c r="AO72" s="1847"/>
      <c r="AP72" s="1847"/>
      <c r="AQ72" s="1847"/>
      <c r="AR72" s="1847"/>
      <c r="AS72" s="1847"/>
      <c r="AT72" s="1847"/>
      <c r="AU72" s="1847"/>
      <c r="AV72" s="1847"/>
      <c r="AW72" s="1847"/>
      <c r="AX72" s="1847"/>
      <c r="AY72" s="1847"/>
      <c r="AZ72" s="1851"/>
      <c r="BA72" s="1851"/>
      <c r="BB72" s="1851"/>
      <c r="BC72" s="1851"/>
      <c r="BD72" s="1851"/>
      <c r="BE72" s="1858"/>
      <c r="BF72" s="1858"/>
      <c r="BG72" s="1858"/>
    </row>
    <row r="73" spans="1:59" s="1873" customFormat="1" ht="17.100000000000001" customHeight="1" x14ac:dyDescent="0.2">
      <c r="A73" s="2357"/>
      <c r="B73" s="1257" t="s">
        <v>2164</v>
      </c>
      <c r="C73" s="1241" t="s">
        <v>98</v>
      </c>
      <c r="D73" s="1241" t="s">
        <v>1293</v>
      </c>
      <c r="E73" s="1264">
        <v>90</v>
      </c>
      <c r="F73" s="1262">
        <f t="shared" si="18"/>
        <v>90</v>
      </c>
      <c r="G73" s="1829"/>
      <c r="H73" s="1829" t="s">
        <v>2165</v>
      </c>
      <c r="I73" s="1847"/>
      <c r="J73" s="1847"/>
      <c r="K73" s="1847"/>
      <c r="L73" s="1847"/>
      <c r="M73" s="1847"/>
      <c r="N73" s="1847"/>
      <c r="O73" s="1847"/>
      <c r="P73" s="1847"/>
      <c r="Q73" s="1847"/>
      <c r="R73" s="1847"/>
      <c r="S73" s="1847"/>
      <c r="T73" s="1847"/>
      <c r="U73" s="1847"/>
      <c r="V73" s="1847"/>
      <c r="W73" s="1847"/>
      <c r="X73" s="1847">
        <v>20</v>
      </c>
      <c r="Y73" s="1847">
        <v>20</v>
      </c>
      <c r="Z73" s="1847">
        <v>20</v>
      </c>
      <c r="AA73" s="1847">
        <v>20</v>
      </c>
      <c r="AB73" s="1847">
        <v>10</v>
      </c>
      <c r="AC73" s="1847"/>
      <c r="AD73" s="1847"/>
      <c r="AE73" s="1847"/>
      <c r="AF73" s="1847"/>
      <c r="AG73" s="1847"/>
      <c r="AH73" s="1844"/>
      <c r="AI73" s="1844"/>
      <c r="AJ73" s="1844"/>
      <c r="AK73" s="1847"/>
      <c r="AL73" s="1847"/>
      <c r="AM73" s="1847"/>
      <c r="AN73" s="1847"/>
      <c r="AO73" s="1847"/>
      <c r="AP73" s="1847"/>
      <c r="AQ73" s="1847"/>
      <c r="AR73" s="1847"/>
      <c r="AS73" s="1847"/>
      <c r="AT73" s="1847"/>
      <c r="AU73" s="1847"/>
      <c r="AV73" s="1847"/>
      <c r="AW73" s="1847"/>
      <c r="AX73" s="1847"/>
      <c r="AY73" s="1847"/>
      <c r="AZ73" s="1851"/>
      <c r="BA73" s="1851"/>
      <c r="BB73" s="1851"/>
      <c r="BC73" s="1851"/>
      <c r="BD73" s="1851"/>
      <c r="BE73" s="1858"/>
      <c r="BF73" s="1858"/>
      <c r="BG73" s="1858"/>
    </row>
    <row r="74" spans="1:59" s="1873" customFormat="1" ht="17.100000000000001" customHeight="1" x14ac:dyDescent="0.2">
      <c r="A74" s="2357"/>
      <c r="B74" s="1257" t="s">
        <v>2164</v>
      </c>
      <c r="C74" s="1241" t="s">
        <v>47</v>
      </c>
      <c r="D74" s="1265" t="s">
        <v>1294</v>
      </c>
      <c r="E74" s="1264">
        <v>60</v>
      </c>
      <c r="F74" s="1262">
        <f t="shared" si="18"/>
        <v>60</v>
      </c>
      <c r="G74" s="1829"/>
      <c r="H74" s="1829" t="s">
        <v>357</v>
      </c>
      <c r="I74" s="1847"/>
      <c r="J74" s="1847"/>
      <c r="K74" s="1847"/>
      <c r="L74" s="1847"/>
      <c r="M74" s="1847"/>
      <c r="N74" s="1847"/>
      <c r="O74" s="1847"/>
      <c r="P74" s="1847"/>
      <c r="Q74" s="1847"/>
      <c r="R74" s="1847"/>
      <c r="S74" s="1847"/>
      <c r="T74" s="1847"/>
      <c r="U74" s="1847"/>
      <c r="V74" s="1847"/>
      <c r="W74" s="1847"/>
      <c r="X74" s="1847"/>
      <c r="Y74" s="1847"/>
      <c r="Z74" s="1847"/>
      <c r="AA74" s="1847"/>
      <c r="AB74" s="1847">
        <v>8</v>
      </c>
      <c r="AC74" s="1847">
        <v>20</v>
      </c>
      <c r="AD74" s="1847">
        <v>20</v>
      </c>
      <c r="AE74" s="1847">
        <v>12</v>
      </c>
      <c r="AF74" s="1847"/>
      <c r="AG74" s="1847"/>
      <c r="AH74" s="1844"/>
      <c r="AI74" s="1844"/>
      <c r="AJ74" s="1844"/>
      <c r="AK74" s="1847"/>
      <c r="AL74" s="1847"/>
      <c r="AM74" s="1847"/>
      <c r="AN74" s="1847"/>
      <c r="AO74" s="1847"/>
      <c r="AP74" s="1847"/>
      <c r="AQ74" s="1847"/>
      <c r="AR74" s="1847"/>
      <c r="AS74" s="1847"/>
      <c r="AT74" s="1847"/>
      <c r="AU74" s="1847"/>
      <c r="AV74" s="1847"/>
      <c r="AW74" s="1847"/>
      <c r="AX74" s="1847"/>
      <c r="AY74" s="1847"/>
      <c r="AZ74" s="1851"/>
      <c r="BA74" s="1851"/>
      <c r="BB74" s="1851"/>
      <c r="BC74" s="1851"/>
      <c r="BD74" s="1851"/>
      <c r="BE74" s="1858"/>
      <c r="BF74" s="1858"/>
      <c r="BG74" s="1858"/>
    </row>
    <row r="75" spans="1:59" s="1873" customFormat="1" ht="17.100000000000001" customHeight="1" x14ac:dyDescent="0.2">
      <c r="A75" s="2357"/>
      <c r="B75" s="1257" t="s">
        <v>2164</v>
      </c>
      <c r="C75" s="1241" t="s">
        <v>49</v>
      </c>
      <c r="D75" s="1241" t="s">
        <v>1295</v>
      </c>
      <c r="E75" s="1234">
        <v>180</v>
      </c>
      <c r="F75" s="1262">
        <f t="shared" si="18"/>
        <v>180</v>
      </c>
      <c r="G75" s="1829"/>
      <c r="H75" s="1829" t="s">
        <v>2166</v>
      </c>
      <c r="I75" s="1847"/>
      <c r="J75" s="1847"/>
      <c r="K75" s="1847"/>
      <c r="L75" s="1847"/>
      <c r="M75" s="1847"/>
      <c r="N75" s="1847"/>
      <c r="O75" s="1847"/>
      <c r="P75" s="1847"/>
      <c r="Q75" s="1847"/>
      <c r="R75" s="1847"/>
      <c r="S75" s="1847"/>
      <c r="T75" s="1847"/>
      <c r="U75" s="1847"/>
      <c r="V75" s="1847"/>
      <c r="W75" s="1847"/>
      <c r="X75" s="1847"/>
      <c r="Y75" s="1847"/>
      <c r="Z75" s="1847"/>
      <c r="AA75" s="1847"/>
      <c r="AB75" s="1847"/>
      <c r="AC75" s="1847"/>
      <c r="AD75" s="1847"/>
      <c r="AE75" s="1847">
        <v>8</v>
      </c>
      <c r="AF75" s="1847">
        <v>20</v>
      </c>
      <c r="AG75" s="1847">
        <v>20</v>
      </c>
      <c r="AH75" s="1844"/>
      <c r="AI75" s="1844"/>
      <c r="AJ75" s="1844"/>
      <c r="AK75" s="1847"/>
      <c r="AL75" s="1847"/>
      <c r="AM75" s="1847"/>
      <c r="AN75" s="1847"/>
      <c r="AO75" s="1847">
        <v>10</v>
      </c>
      <c r="AP75" s="1847">
        <v>20</v>
      </c>
      <c r="AQ75" s="1847">
        <v>20</v>
      </c>
      <c r="AR75" s="1847">
        <v>20</v>
      </c>
      <c r="AS75" s="1847">
        <v>20</v>
      </c>
      <c r="AT75" s="1847">
        <v>20</v>
      </c>
      <c r="AU75" s="1847">
        <v>22</v>
      </c>
      <c r="AV75" s="1847"/>
      <c r="AW75" s="1847"/>
      <c r="AX75" s="1847"/>
      <c r="AY75" s="1847"/>
      <c r="AZ75" s="1851"/>
      <c r="BA75" s="1851"/>
      <c r="BB75" s="1851"/>
      <c r="BC75" s="1851"/>
      <c r="BD75" s="1851"/>
      <c r="BE75" s="1858"/>
      <c r="BF75" s="1858"/>
      <c r="BG75" s="1858"/>
    </row>
    <row r="76" spans="1:59" s="1873" customFormat="1" ht="17.100000000000001" customHeight="1" x14ac:dyDescent="0.2">
      <c r="A76" s="2357"/>
      <c r="B76" s="1257" t="s">
        <v>2164</v>
      </c>
      <c r="C76" s="1241" t="s">
        <v>50</v>
      </c>
      <c r="D76" s="1241" t="s">
        <v>1296</v>
      </c>
      <c r="E76" s="1266" t="s">
        <v>2167</v>
      </c>
      <c r="F76" s="1262">
        <f t="shared" si="18"/>
        <v>120</v>
      </c>
      <c r="G76" s="1829"/>
      <c r="H76" s="1829" t="s">
        <v>348</v>
      </c>
      <c r="I76" s="1847"/>
      <c r="J76" s="1847"/>
      <c r="K76" s="1847"/>
      <c r="L76" s="1847"/>
      <c r="M76" s="1847"/>
      <c r="N76" s="1847"/>
      <c r="O76" s="1847"/>
      <c r="P76" s="1847"/>
      <c r="Q76" s="1847"/>
      <c r="R76" s="1847"/>
      <c r="S76" s="1847"/>
      <c r="T76" s="1847"/>
      <c r="U76" s="1847"/>
      <c r="V76" s="1847"/>
      <c r="W76" s="1847"/>
      <c r="X76" s="1847"/>
      <c r="Y76" s="1847"/>
      <c r="Z76" s="1847"/>
      <c r="AA76" s="1847"/>
      <c r="AB76" s="1847"/>
      <c r="AC76" s="1847"/>
      <c r="AD76" s="1847"/>
      <c r="AE76" s="1847"/>
      <c r="AF76" s="1847"/>
      <c r="AG76" s="1847"/>
      <c r="AH76" s="1844"/>
      <c r="AI76" s="1844"/>
      <c r="AJ76" s="1844"/>
      <c r="AK76" s="1847"/>
      <c r="AL76" s="1847"/>
      <c r="AM76" s="1847"/>
      <c r="AN76" s="1847"/>
      <c r="AO76" s="1847"/>
      <c r="AP76" s="1847"/>
      <c r="AQ76" s="1847"/>
      <c r="AR76" s="1847"/>
      <c r="AS76" s="1847"/>
      <c r="AT76" s="1847"/>
      <c r="AU76" s="1847"/>
      <c r="AV76" s="1847">
        <v>24</v>
      </c>
      <c r="AW76" s="1847">
        <v>24</v>
      </c>
      <c r="AX76" s="1847">
        <v>24</v>
      </c>
      <c r="AY76" s="1847">
        <v>24</v>
      </c>
      <c r="AZ76" s="1847">
        <v>24</v>
      </c>
      <c r="BA76" s="1851"/>
      <c r="BB76" s="1851"/>
      <c r="BC76" s="1851"/>
      <c r="BD76" s="1851"/>
      <c r="BE76" s="1858"/>
      <c r="BF76" s="1858"/>
      <c r="BG76" s="1858"/>
    </row>
    <row r="77" spans="1:59" s="1873" customFormat="1" ht="17.100000000000001" customHeight="1" x14ac:dyDescent="0.2">
      <c r="A77" s="2357"/>
      <c r="B77" s="1257" t="s">
        <v>2164</v>
      </c>
      <c r="C77" s="1241" t="s">
        <v>68</v>
      </c>
      <c r="D77" s="1241" t="s">
        <v>1297</v>
      </c>
      <c r="E77" s="1266" t="s">
        <v>1802</v>
      </c>
      <c r="F77" s="1262">
        <f t="shared" si="18"/>
        <v>90</v>
      </c>
      <c r="G77" s="1829"/>
      <c r="H77" s="1829" t="s">
        <v>366</v>
      </c>
      <c r="I77" s="1847"/>
      <c r="J77" s="1847"/>
      <c r="K77" s="1847"/>
      <c r="L77" s="1847"/>
      <c r="M77" s="1847"/>
      <c r="N77" s="1847"/>
      <c r="O77" s="1847"/>
      <c r="P77" s="1847"/>
      <c r="Q77" s="1847"/>
      <c r="R77" s="1847"/>
      <c r="S77" s="1847"/>
      <c r="T77" s="1847"/>
      <c r="U77" s="1847"/>
      <c r="V77" s="1847"/>
      <c r="W77" s="1847"/>
      <c r="X77" s="1847"/>
      <c r="Y77" s="1847"/>
      <c r="Z77" s="1847"/>
      <c r="AA77" s="1847"/>
      <c r="AB77" s="1847"/>
      <c r="AC77" s="1847"/>
      <c r="AD77" s="1847"/>
      <c r="AE77" s="1847"/>
      <c r="AF77" s="1847"/>
      <c r="AG77" s="1847"/>
      <c r="AH77" s="1844"/>
      <c r="AI77" s="1844"/>
      <c r="AJ77" s="1844"/>
      <c r="AK77" s="1847">
        <v>20</v>
      </c>
      <c r="AL77" s="1847">
        <v>20</v>
      </c>
      <c r="AM77" s="1847">
        <v>20</v>
      </c>
      <c r="AN77" s="1847">
        <v>20</v>
      </c>
      <c r="AO77" s="1847">
        <v>10</v>
      </c>
      <c r="AP77" s="1847"/>
      <c r="AQ77" s="1847"/>
      <c r="AR77" s="1847"/>
      <c r="AS77" s="1847"/>
      <c r="AT77" s="1847"/>
      <c r="AU77" s="1847"/>
      <c r="AV77" s="1847"/>
      <c r="AW77" s="1847"/>
      <c r="AX77" s="1847"/>
      <c r="AY77" s="1847"/>
      <c r="AZ77" s="1851"/>
      <c r="BA77" s="1851"/>
      <c r="BB77" s="1851"/>
      <c r="BC77" s="1851"/>
      <c r="BD77" s="1851"/>
      <c r="BE77" s="1858"/>
      <c r="BF77" s="1858"/>
      <c r="BG77" s="1858"/>
    </row>
    <row r="78" spans="1:59" s="1873" customFormat="1" ht="17.100000000000001" customHeight="1" x14ac:dyDescent="0.2">
      <c r="A78" s="2357"/>
      <c r="B78" s="1257" t="s">
        <v>2164</v>
      </c>
      <c r="C78" s="1241" t="s">
        <v>51</v>
      </c>
      <c r="D78" s="1241" t="s">
        <v>1298</v>
      </c>
      <c r="E78" s="1266" t="s">
        <v>1802</v>
      </c>
      <c r="F78" s="1262">
        <f t="shared" si="18"/>
        <v>90</v>
      </c>
      <c r="G78" s="1829"/>
      <c r="H78" s="1829" t="s">
        <v>348</v>
      </c>
      <c r="I78" s="1847"/>
      <c r="J78" s="1847"/>
      <c r="K78" s="1847"/>
      <c r="L78" s="1847"/>
      <c r="M78" s="1847"/>
      <c r="N78" s="1847"/>
      <c r="O78" s="1847"/>
      <c r="P78" s="1847"/>
      <c r="Q78" s="1847"/>
      <c r="R78" s="1847"/>
      <c r="S78" s="1847"/>
      <c r="T78" s="1847"/>
      <c r="U78" s="1847"/>
      <c r="V78" s="1847"/>
      <c r="W78" s="1847"/>
      <c r="X78" s="1847"/>
      <c r="Y78" s="1847"/>
      <c r="Z78" s="1847"/>
      <c r="AA78" s="1847"/>
      <c r="AB78" s="1847"/>
      <c r="AC78" s="1847"/>
      <c r="AD78" s="1847"/>
      <c r="AE78" s="1847"/>
      <c r="AF78" s="1847"/>
      <c r="AG78" s="1847"/>
      <c r="AH78" s="1844"/>
      <c r="AI78" s="1844"/>
      <c r="AJ78" s="1844"/>
      <c r="AK78" s="1847"/>
      <c r="AL78" s="1847"/>
      <c r="AM78" s="1847"/>
      <c r="AN78" s="1847"/>
      <c r="AO78" s="1847"/>
      <c r="AP78" s="1847"/>
      <c r="AQ78" s="1847"/>
      <c r="AR78" s="1847"/>
      <c r="AS78" s="1847"/>
      <c r="AT78" s="1847"/>
      <c r="AU78" s="1847"/>
      <c r="AV78" s="1847"/>
      <c r="AW78" s="1847"/>
      <c r="AX78" s="1847"/>
      <c r="AY78" s="1847"/>
      <c r="AZ78" s="1851"/>
      <c r="BA78" s="1847">
        <v>24</v>
      </c>
      <c r="BB78" s="1847">
        <v>24</v>
      </c>
      <c r="BC78" s="1847">
        <v>24</v>
      </c>
      <c r="BD78" s="1847">
        <v>18</v>
      </c>
      <c r="BE78" s="1858"/>
      <c r="BF78" s="1858"/>
      <c r="BG78" s="1858"/>
    </row>
    <row r="79" spans="1:59" s="1873" customFormat="1" ht="17.100000000000001" customHeight="1" x14ac:dyDescent="0.2">
      <c r="A79" s="1267"/>
      <c r="B79" s="424" t="s">
        <v>2162</v>
      </c>
      <c r="C79" s="1816"/>
      <c r="D79" s="1816" t="s">
        <v>843</v>
      </c>
      <c r="E79" s="1816">
        <f>SUM(E59:E78)</f>
        <v>900</v>
      </c>
      <c r="F79" s="1816">
        <f>SUM(F59:F78)</f>
        <v>915</v>
      </c>
      <c r="G79" s="1818"/>
      <c r="H79" s="1818"/>
      <c r="I79" s="1816">
        <f t="shared" ref="I79:AG79" si="19">SUM(I59:I78)</f>
        <v>15</v>
      </c>
      <c r="J79" s="1816">
        <f t="shared" si="19"/>
        <v>15</v>
      </c>
      <c r="K79" s="1816">
        <f t="shared" si="19"/>
        <v>20</v>
      </c>
      <c r="L79" s="1816">
        <f t="shared" si="19"/>
        <v>20</v>
      </c>
      <c r="M79" s="1816">
        <f t="shared" si="19"/>
        <v>20</v>
      </c>
      <c r="N79" s="1816">
        <f t="shared" si="19"/>
        <v>15</v>
      </c>
      <c r="O79" s="1816">
        <f t="shared" si="19"/>
        <v>15</v>
      </c>
      <c r="P79" s="1816">
        <f t="shared" si="19"/>
        <v>30</v>
      </c>
      <c r="Q79" s="1816">
        <f t="shared" si="19"/>
        <v>20</v>
      </c>
      <c r="R79" s="1816">
        <f t="shared" si="19"/>
        <v>20</v>
      </c>
      <c r="S79" s="1816">
        <f t="shared" si="19"/>
        <v>20</v>
      </c>
      <c r="T79" s="1816">
        <f t="shared" si="19"/>
        <v>19</v>
      </c>
      <c r="U79" s="1816">
        <f t="shared" si="19"/>
        <v>20</v>
      </c>
      <c r="V79" s="1816">
        <f t="shared" si="19"/>
        <v>20</v>
      </c>
      <c r="W79" s="1816">
        <f t="shared" si="19"/>
        <v>16</v>
      </c>
      <c r="X79" s="1816">
        <f t="shared" si="19"/>
        <v>20</v>
      </c>
      <c r="Y79" s="1816">
        <f t="shared" si="19"/>
        <v>20</v>
      </c>
      <c r="Z79" s="1816">
        <f t="shared" si="19"/>
        <v>20</v>
      </c>
      <c r="AA79" s="1816">
        <f t="shared" si="19"/>
        <v>20</v>
      </c>
      <c r="AB79" s="1816">
        <f t="shared" si="19"/>
        <v>18</v>
      </c>
      <c r="AC79" s="1816">
        <f t="shared" si="19"/>
        <v>20</v>
      </c>
      <c r="AD79" s="1816">
        <f t="shared" si="19"/>
        <v>20</v>
      </c>
      <c r="AE79" s="1816">
        <f t="shared" si="19"/>
        <v>20</v>
      </c>
      <c r="AF79" s="1816">
        <f t="shared" si="19"/>
        <v>20</v>
      </c>
      <c r="AG79" s="1816">
        <f t="shared" si="19"/>
        <v>20</v>
      </c>
      <c r="AH79" s="1850"/>
      <c r="AI79" s="1850"/>
      <c r="AJ79" s="1850"/>
      <c r="AK79" s="1816">
        <f t="shared" ref="AK79:BD79" si="20">SUM(AK59:AK78)</f>
        <v>20</v>
      </c>
      <c r="AL79" s="1816">
        <f t="shared" si="20"/>
        <v>20</v>
      </c>
      <c r="AM79" s="1816">
        <f t="shared" si="20"/>
        <v>20</v>
      </c>
      <c r="AN79" s="1816">
        <f t="shared" si="20"/>
        <v>20</v>
      </c>
      <c r="AO79" s="1816">
        <f t="shared" si="20"/>
        <v>20</v>
      </c>
      <c r="AP79" s="1816">
        <f t="shared" si="20"/>
        <v>20</v>
      </c>
      <c r="AQ79" s="1816">
        <f t="shared" si="20"/>
        <v>20</v>
      </c>
      <c r="AR79" s="1816">
        <f t="shared" si="20"/>
        <v>20</v>
      </c>
      <c r="AS79" s="1816">
        <f t="shared" si="20"/>
        <v>20</v>
      </c>
      <c r="AT79" s="1816">
        <f t="shared" si="20"/>
        <v>20</v>
      </c>
      <c r="AU79" s="1816">
        <f t="shared" si="20"/>
        <v>22</v>
      </c>
      <c r="AV79" s="1816">
        <f t="shared" si="20"/>
        <v>24</v>
      </c>
      <c r="AW79" s="1816">
        <f t="shared" si="20"/>
        <v>24</v>
      </c>
      <c r="AX79" s="1816">
        <f t="shared" si="20"/>
        <v>24</v>
      </c>
      <c r="AY79" s="1816">
        <f t="shared" si="20"/>
        <v>24</v>
      </c>
      <c r="AZ79" s="1816">
        <f t="shared" si="20"/>
        <v>24</v>
      </c>
      <c r="BA79" s="1816">
        <f t="shared" si="20"/>
        <v>24</v>
      </c>
      <c r="BB79" s="1816">
        <f t="shared" si="20"/>
        <v>24</v>
      </c>
      <c r="BC79" s="1816">
        <f t="shared" si="20"/>
        <v>24</v>
      </c>
      <c r="BD79" s="1816">
        <f t="shared" si="20"/>
        <v>18</v>
      </c>
      <c r="BE79" s="1858"/>
      <c r="BF79" s="1858"/>
      <c r="BG79" s="1858"/>
    </row>
    <row r="80" spans="1:59" s="1873" customFormat="1" ht="17.100000000000001" customHeight="1" x14ac:dyDescent="0.2">
      <c r="A80" s="1267"/>
      <c r="B80" s="1260" t="s">
        <v>2168</v>
      </c>
      <c r="C80" s="1261" t="s">
        <v>624</v>
      </c>
      <c r="D80" s="1261" t="s">
        <v>1285</v>
      </c>
      <c r="E80" s="1262">
        <v>30</v>
      </c>
      <c r="F80" s="1264">
        <f t="shared" ref="F80:F98" si="21">SUM(I80:BD80)</f>
        <v>0</v>
      </c>
      <c r="G80" s="1829" t="s">
        <v>418</v>
      </c>
      <c r="H80" s="1856"/>
      <c r="I80" s="1851"/>
      <c r="J80" s="1851"/>
      <c r="K80" s="1851"/>
      <c r="L80" s="1851"/>
      <c r="M80" s="1851"/>
      <c r="N80" s="1851"/>
      <c r="O80" s="1851"/>
      <c r="P80" s="1851"/>
      <c r="Q80" s="1851"/>
      <c r="R80" s="1851"/>
      <c r="S80" s="1851"/>
      <c r="T80" s="1851"/>
      <c r="U80" s="1851"/>
      <c r="V80" s="1851"/>
      <c r="W80" s="1851"/>
      <c r="X80" s="1851"/>
      <c r="Y80" s="1851"/>
      <c r="Z80" s="1851"/>
      <c r="AA80" s="1851"/>
      <c r="AB80" s="1851"/>
      <c r="AC80" s="1851"/>
      <c r="AD80" s="1851"/>
      <c r="AE80" s="1851"/>
      <c r="AF80" s="1851"/>
      <c r="AG80" s="1851"/>
      <c r="AH80" s="1850"/>
      <c r="AI80" s="1850"/>
      <c r="AJ80" s="1850"/>
      <c r="AK80" s="1851"/>
      <c r="AL80" s="1851"/>
      <c r="AM80" s="1851"/>
      <c r="AN80" s="1851"/>
      <c r="AO80" s="1851"/>
      <c r="AP80" s="1851"/>
      <c r="AQ80" s="1851"/>
      <c r="AR80" s="1851"/>
      <c r="AS80" s="1851"/>
      <c r="AT80" s="1851"/>
      <c r="AU80" s="1851"/>
      <c r="AV80" s="1851"/>
      <c r="AW80" s="1851"/>
      <c r="AX80" s="1851"/>
      <c r="AY80" s="1851"/>
      <c r="AZ80" s="1851"/>
      <c r="BA80" s="1851"/>
      <c r="BB80" s="1851"/>
      <c r="BC80" s="1851"/>
      <c r="BD80" s="1851"/>
      <c r="BE80" s="1858"/>
      <c r="BF80" s="1858"/>
      <c r="BG80" s="1858"/>
    </row>
    <row r="81" spans="1:59" s="1873" customFormat="1" ht="17.100000000000001" customHeight="1" x14ac:dyDescent="0.2">
      <c r="A81" s="1267"/>
      <c r="B81" s="1260" t="s">
        <v>2168</v>
      </c>
      <c r="C81" s="1261" t="s">
        <v>625</v>
      </c>
      <c r="D81" s="1261" t="s">
        <v>1286</v>
      </c>
      <c r="E81" s="1262">
        <v>15</v>
      </c>
      <c r="F81" s="1264">
        <f t="shared" si="21"/>
        <v>0</v>
      </c>
      <c r="G81" s="1829" t="s">
        <v>418</v>
      </c>
      <c r="H81" s="1856"/>
      <c r="I81" s="1851"/>
      <c r="J81" s="1851"/>
      <c r="K81" s="1851"/>
      <c r="L81" s="1851"/>
      <c r="M81" s="1851"/>
      <c r="N81" s="1851"/>
      <c r="O81" s="1851"/>
      <c r="P81" s="1851"/>
      <c r="Q81" s="1851"/>
      <c r="R81" s="1851"/>
      <c r="S81" s="1851"/>
      <c r="T81" s="1851"/>
      <c r="U81" s="1851"/>
      <c r="V81" s="1851"/>
      <c r="W81" s="1851"/>
      <c r="X81" s="1851"/>
      <c r="Y81" s="1851"/>
      <c r="Z81" s="1851"/>
      <c r="AA81" s="1851"/>
      <c r="AB81" s="1851"/>
      <c r="AC81" s="1851"/>
      <c r="AD81" s="1851"/>
      <c r="AE81" s="1851"/>
      <c r="AF81" s="1851"/>
      <c r="AG81" s="1851"/>
      <c r="AH81" s="1850"/>
      <c r="AI81" s="1850"/>
      <c r="AJ81" s="1850"/>
      <c r="AK81" s="1851"/>
      <c r="AL81" s="1851"/>
      <c r="AM81" s="1851"/>
      <c r="AN81" s="1851"/>
      <c r="AO81" s="1851"/>
      <c r="AP81" s="1851"/>
      <c r="AQ81" s="1851"/>
      <c r="AR81" s="1851"/>
      <c r="AS81" s="1851"/>
      <c r="AT81" s="1851"/>
      <c r="AU81" s="1851"/>
      <c r="AV81" s="1851"/>
      <c r="AW81" s="1851"/>
      <c r="AX81" s="1851"/>
      <c r="AY81" s="1851"/>
      <c r="AZ81" s="1851"/>
      <c r="BA81" s="1851"/>
      <c r="BB81" s="1851"/>
      <c r="BC81" s="1851"/>
      <c r="BD81" s="1851"/>
      <c r="BE81" s="1858"/>
      <c r="BF81" s="1858"/>
      <c r="BG81" s="1858"/>
    </row>
    <row r="82" spans="1:59" s="1873" customFormat="1" ht="17.100000000000001" customHeight="1" x14ac:dyDescent="0.2">
      <c r="A82" s="1267"/>
      <c r="B82" s="1260" t="s">
        <v>2168</v>
      </c>
      <c r="C82" s="1261" t="s">
        <v>626</v>
      </c>
      <c r="D82" s="1261" t="s">
        <v>1287</v>
      </c>
      <c r="E82" s="1262">
        <v>30</v>
      </c>
      <c r="F82" s="1264">
        <f t="shared" si="21"/>
        <v>0</v>
      </c>
      <c r="G82" s="1829" t="s">
        <v>635</v>
      </c>
      <c r="H82" s="1856"/>
      <c r="I82" s="1851"/>
      <c r="J82" s="1851"/>
      <c r="K82" s="1851"/>
      <c r="L82" s="1851"/>
      <c r="M82" s="1851"/>
      <c r="N82" s="1851"/>
      <c r="O82" s="1851"/>
      <c r="P82" s="1851"/>
      <c r="Q82" s="1851"/>
      <c r="R82" s="1851"/>
      <c r="S82" s="1851"/>
      <c r="T82" s="1851"/>
      <c r="U82" s="1851"/>
      <c r="V82" s="1851"/>
      <c r="W82" s="1851"/>
      <c r="X82" s="1851"/>
      <c r="Y82" s="1851"/>
      <c r="Z82" s="1851"/>
      <c r="AA82" s="1851"/>
      <c r="AB82" s="1851"/>
      <c r="AC82" s="1851"/>
      <c r="AD82" s="1851"/>
      <c r="AE82" s="1851"/>
      <c r="AF82" s="1851"/>
      <c r="AG82" s="1851"/>
      <c r="AH82" s="1850"/>
      <c r="AI82" s="1850"/>
      <c r="AJ82" s="1850"/>
      <c r="AK82" s="1851"/>
      <c r="AL82" s="1851"/>
      <c r="AM82" s="1851"/>
      <c r="AN82" s="1851"/>
      <c r="AO82" s="1851"/>
      <c r="AP82" s="1851"/>
      <c r="AQ82" s="1851"/>
      <c r="AR82" s="1851"/>
      <c r="AS82" s="1851"/>
      <c r="AT82" s="1851"/>
      <c r="AU82" s="1851"/>
      <c r="AV82" s="1851"/>
      <c r="AW82" s="1851"/>
      <c r="AX82" s="1851"/>
      <c r="AY82" s="1851"/>
      <c r="AZ82" s="1851"/>
      <c r="BA82" s="1851"/>
      <c r="BB82" s="1851"/>
      <c r="BC82" s="1851"/>
      <c r="BD82" s="1851"/>
      <c r="BE82" s="1858"/>
      <c r="BF82" s="1858"/>
      <c r="BG82" s="1858"/>
    </row>
    <row r="83" spans="1:59" s="1873" customFormat="1" ht="17.100000000000001" customHeight="1" x14ac:dyDescent="0.2">
      <c r="A83" s="1267"/>
      <c r="B83" s="1260" t="s">
        <v>2168</v>
      </c>
      <c r="C83" s="1261" t="s">
        <v>627</v>
      </c>
      <c r="D83" s="1261" t="s">
        <v>1288</v>
      </c>
      <c r="E83" s="1262">
        <v>45</v>
      </c>
      <c r="F83" s="1264">
        <f t="shared" si="21"/>
        <v>0</v>
      </c>
      <c r="G83" s="1829" t="s">
        <v>635</v>
      </c>
      <c r="H83" s="1856"/>
      <c r="I83" s="1851"/>
      <c r="J83" s="1851"/>
      <c r="K83" s="1851"/>
      <c r="L83" s="1851"/>
      <c r="M83" s="1851"/>
      <c r="N83" s="1851"/>
      <c r="O83" s="1851"/>
      <c r="P83" s="1851"/>
      <c r="Q83" s="1851"/>
      <c r="R83" s="1851"/>
      <c r="S83" s="1851"/>
      <c r="T83" s="1851"/>
      <c r="U83" s="1851"/>
      <c r="V83" s="1851"/>
      <c r="W83" s="1851"/>
      <c r="X83" s="1851"/>
      <c r="Y83" s="1851"/>
      <c r="Z83" s="1851"/>
      <c r="AA83" s="1851"/>
      <c r="AB83" s="1851"/>
      <c r="AC83" s="1851"/>
      <c r="AD83" s="1851"/>
      <c r="AE83" s="1851"/>
      <c r="AF83" s="1851"/>
      <c r="AG83" s="1851"/>
      <c r="AH83" s="1850"/>
      <c r="AI83" s="1850"/>
      <c r="AJ83" s="1850"/>
      <c r="AK83" s="1851"/>
      <c r="AL83" s="1851"/>
      <c r="AM83" s="1851"/>
      <c r="AN83" s="1851"/>
      <c r="AO83" s="1851"/>
      <c r="AP83" s="1851"/>
      <c r="AQ83" s="1851"/>
      <c r="AR83" s="1851"/>
      <c r="AS83" s="1851"/>
      <c r="AT83" s="1851"/>
      <c r="AU83" s="1851"/>
      <c r="AV83" s="1851"/>
      <c r="AW83" s="1851"/>
      <c r="AX83" s="1851"/>
      <c r="AY83" s="1851"/>
      <c r="AZ83" s="1851"/>
      <c r="BA83" s="1851"/>
      <c r="BB83" s="1851"/>
      <c r="BC83" s="1851"/>
      <c r="BD83" s="1851"/>
      <c r="BE83" s="1858"/>
      <c r="BF83" s="1858"/>
      <c r="BG83" s="1858"/>
    </row>
    <row r="84" spans="1:59" s="1873" customFormat="1" ht="17.100000000000001" customHeight="1" x14ac:dyDescent="0.2">
      <c r="A84" s="1267"/>
      <c r="B84" s="1260" t="s">
        <v>2168</v>
      </c>
      <c r="C84" s="1261" t="s">
        <v>628</v>
      </c>
      <c r="D84" s="1261" t="s">
        <v>124</v>
      </c>
      <c r="E84" s="1262">
        <v>45</v>
      </c>
      <c r="F84" s="1264">
        <f t="shared" si="21"/>
        <v>0</v>
      </c>
      <c r="G84" s="1829" t="s">
        <v>635</v>
      </c>
      <c r="H84" s="1856"/>
      <c r="I84" s="1851"/>
      <c r="J84" s="1851"/>
      <c r="K84" s="1851"/>
      <c r="L84" s="1851"/>
      <c r="M84" s="1851"/>
      <c r="N84" s="1851"/>
      <c r="O84" s="1851"/>
      <c r="P84" s="1851"/>
      <c r="Q84" s="1851"/>
      <c r="R84" s="1851"/>
      <c r="S84" s="1851"/>
      <c r="T84" s="1851"/>
      <c r="U84" s="1851"/>
      <c r="V84" s="1851"/>
      <c r="W84" s="1851"/>
      <c r="X84" s="1851"/>
      <c r="Y84" s="1851"/>
      <c r="Z84" s="1851"/>
      <c r="AA84" s="1851"/>
      <c r="AB84" s="1851"/>
      <c r="AC84" s="1851"/>
      <c r="AD84" s="1851"/>
      <c r="AE84" s="1851"/>
      <c r="AF84" s="1851"/>
      <c r="AG84" s="1851"/>
      <c r="AH84" s="1850"/>
      <c r="AI84" s="1850"/>
      <c r="AJ84" s="1850"/>
      <c r="AK84" s="1851"/>
      <c r="AL84" s="1851"/>
      <c r="AM84" s="1851"/>
      <c r="AN84" s="1851"/>
      <c r="AO84" s="1851"/>
      <c r="AP84" s="1851"/>
      <c r="AQ84" s="1851"/>
      <c r="AR84" s="1851"/>
      <c r="AS84" s="1851"/>
      <c r="AT84" s="1851"/>
      <c r="AU84" s="1851"/>
      <c r="AV84" s="1851"/>
      <c r="AW84" s="1851"/>
      <c r="AX84" s="1851"/>
      <c r="AY84" s="1851"/>
      <c r="AZ84" s="1851"/>
      <c r="BA84" s="1851"/>
      <c r="BB84" s="1851"/>
      <c r="BC84" s="1851"/>
      <c r="BD84" s="1851"/>
      <c r="BE84" s="1858"/>
      <c r="BF84" s="1858"/>
      <c r="BG84" s="1858"/>
    </row>
    <row r="85" spans="1:59" s="1873" customFormat="1" ht="17.100000000000001" customHeight="1" x14ac:dyDescent="0.2">
      <c r="A85" s="1267"/>
      <c r="B85" s="1260" t="s">
        <v>2168</v>
      </c>
      <c r="C85" s="1261" t="s">
        <v>629</v>
      </c>
      <c r="D85" s="1261" t="s">
        <v>1289</v>
      </c>
      <c r="E85" s="1263">
        <v>90</v>
      </c>
      <c r="F85" s="1264">
        <f t="shared" si="21"/>
        <v>0</v>
      </c>
      <c r="G85" s="1829" t="s">
        <v>635</v>
      </c>
      <c r="H85" s="1856"/>
      <c r="I85" s="1851"/>
      <c r="J85" s="1851"/>
      <c r="K85" s="1851"/>
      <c r="L85" s="1851"/>
      <c r="M85" s="1851"/>
      <c r="N85" s="1851"/>
      <c r="O85" s="1851"/>
      <c r="P85" s="1851"/>
      <c r="Q85" s="1851"/>
      <c r="R85" s="1851"/>
      <c r="S85" s="1851"/>
      <c r="T85" s="1851"/>
      <c r="U85" s="1851"/>
      <c r="V85" s="1851"/>
      <c r="W85" s="1851"/>
      <c r="X85" s="1851"/>
      <c r="Y85" s="1851"/>
      <c r="Z85" s="1851"/>
      <c r="AA85" s="1851"/>
      <c r="AB85" s="1851"/>
      <c r="AC85" s="1851"/>
      <c r="AD85" s="1851"/>
      <c r="AE85" s="1851"/>
      <c r="AF85" s="1851"/>
      <c r="AG85" s="1851"/>
      <c r="AH85" s="1850"/>
      <c r="AI85" s="1850"/>
      <c r="AJ85" s="1850"/>
      <c r="AK85" s="1851"/>
      <c r="AL85" s="1851"/>
      <c r="AM85" s="1851"/>
      <c r="AN85" s="1851"/>
      <c r="AO85" s="1851"/>
      <c r="AP85" s="1851"/>
      <c r="AQ85" s="1851"/>
      <c r="AR85" s="1851"/>
      <c r="AS85" s="1851"/>
      <c r="AT85" s="1851"/>
      <c r="AU85" s="1851"/>
      <c r="AV85" s="1851"/>
      <c r="AW85" s="1851"/>
      <c r="AX85" s="1851"/>
      <c r="AY85" s="1851"/>
      <c r="AZ85" s="1851"/>
      <c r="BA85" s="1851"/>
      <c r="BB85" s="1851"/>
      <c r="BC85" s="1851"/>
      <c r="BD85" s="1851"/>
      <c r="BE85" s="1858"/>
      <c r="BF85" s="1858"/>
      <c r="BG85" s="1858"/>
    </row>
    <row r="86" spans="1:59" s="1873" customFormat="1" ht="17.100000000000001" customHeight="1" x14ac:dyDescent="0.2">
      <c r="A86" s="1267"/>
      <c r="B86" s="1260" t="s">
        <v>2168</v>
      </c>
      <c r="C86" s="1261" t="s">
        <v>630</v>
      </c>
      <c r="D86" s="1261" t="s">
        <v>59</v>
      </c>
      <c r="E86" s="1263">
        <v>30</v>
      </c>
      <c r="F86" s="1264">
        <f t="shared" si="21"/>
        <v>0</v>
      </c>
      <c r="G86" s="1829" t="s">
        <v>418</v>
      </c>
      <c r="H86" s="1856"/>
      <c r="I86" s="1851"/>
      <c r="J86" s="1851"/>
      <c r="K86" s="1851"/>
      <c r="L86" s="1851"/>
      <c r="M86" s="1851"/>
      <c r="N86" s="1851"/>
      <c r="O86" s="1851"/>
      <c r="P86" s="1851"/>
      <c r="Q86" s="1851"/>
      <c r="R86" s="1851"/>
      <c r="S86" s="1851"/>
      <c r="T86" s="1851"/>
      <c r="U86" s="1851"/>
      <c r="V86" s="1851"/>
      <c r="W86" s="1851"/>
      <c r="X86" s="1851"/>
      <c r="Y86" s="1851"/>
      <c r="Z86" s="1851"/>
      <c r="AA86" s="1851"/>
      <c r="AB86" s="1851"/>
      <c r="AC86" s="1851"/>
      <c r="AD86" s="1851"/>
      <c r="AE86" s="1851"/>
      <c r="AF86" s="1851"/>
      <c r="AG86" s="1851"/>
      <c r="AH86" s="1850"/>
      <c r="AI86" s="1850"/>
      <c r="AJ86" s="1850"/>
      <c r="AK86" s="1851"/>
      <c r="AL86" s="1851"/>
      <c r="AM86" s="1851"/>
      <c r="AN86" s="1851"/>
      <c r="AO86" s="1851"/>
      <c r="AP86" s="1851"/>
      <c r="AQ86" s="1851"/>
      <c r="AR86" s="1851"/>
      <c r="AS86" s="1851"/>
      <c r="AT86" s="1851"/>
      <c r="AU86" s="1851"/>
      <c r="AV86" s="1851"/>
      <c r="AW86" s="1851"/>
      <c r="AX86" s="1851"/>
      <c r="AY86" s="1851"/>
      <c r="AZ86" s="1851"/>
      <c r="BA86" s="1851"/>
      <c r="BB86" s="1851"/>
      <c r="BC86" s="1851"/>
      <c r="BD86" s="1851"/>
      <c r="BE86" s="1858"/>
      <c r="BF86" s="1858"/>
      <c r="BG86" s="1858"/>
    </row>
    <row r="87" spans="1:59" s="1873" customFormat="1" ht="17.100000000000001" customHeight="1" x14ac:dyDescent="0.2">
      <c r="A87" s="1267"/>
      <c r="B87" s="1257" t="s">
        <v>2168</v>
      </c>
      <c r="C87" s="1241" t="s">
        <v>631</v>
      </c>
      <c r="D87" s="1241" t="s">
        <v>1290</v>
      </c>
      <c r="E87" s="1240">
        <v>60</v>
      </c>
      <c r="F87" s="1264">
        <f t="shared" si="21"/>
        <v>60</v>
      </c>
      <c r="G87" s="1829"/>
      <c r="H87" s="1829" t="s">
        <v>354</v>
      </c>
      <c r="I87" s="1847"/>
      <c r="J87" s="1847"/>
      <c r="K87" s="1847">
        <v>20</v>
      </c>
      <c r="L87" s="1847">
        <v>20</v>
      </c>
      <c r="M87" s="1847">
        <v>20</v>
      </c>
      <c r="N87" s="1847"/>
      <c r="O87" s="1847"/>
      <c r="P87" s="1851"/>
      <c r="Q87" s="1851"/>
      <c r="R87" s="1851"/>
      <c r="S87" s="1851"/>
      <c r="T87" s="1851"/>
      <c r="U87" s="1851"/>
      <c r="V87" s="1851"/>
      <c r="W87" s="1851"/>
      <c r="X87" s="1851"/>
      <c r="Y87" s="1851"/>
      <c r="Z87" s="1851"/>
      <c r="AA87" s="1851"/>
      <c r="AB87" s="1851"/>
      <c r="AC87" s="1851"/>
      <c r="AD87" s="1851"/>
      <c r="AE87" s="1851"/>
      <c r="AF87" s="1851"/>
      <c r="AG87" s="1851"/>
      <c r="AH87" s="1850"/>
      <c r="AI87" s="1850"/>
      <c r="AJ87" s="1850"/>
      <c r="AK87" s="1851"/>
      <c r="AL87" s="1851"/>
      <c r="AM87" s="1851"/>
      <c r="AN87" s="1851"/>
      <c r="AO87" s="1851"/>
      <c r="AP87" s="1851"/>
      <c r="AQ87" s="1851"/>
      <c r="AR87" s="1851"/>
      <c r="AS87" s="1851"/>
      <c r="AT87" s="1851"/>
      <c r="AU87" s="1851"/>
      <c r="AV87" s="1851"/>
      <c r="AW87" s="1851"/>
      <c r="AX87" s="1851"/>
      <c r="AY87" s="1851"/>
      <c r="AZ87" s="1851"/>
      <c r="BA87" s="1851"/>
      <c r="BB87" s="1851"/>
      <c r="BC87" s="1851"/>
      <c r="BD87" s="1851"/>
      <c r="BE87" s="1858"/>
      <c r="BF87" s="1858"/>
      <c r="BG87" s="1858"/>
    </row>
    <row r="88" spans="1:59" s="1873" customFormat="1" ht="17.100000000000001" customHeight="1" x14ac:dyDescent="0.2">
      <c r="A88" s="1267"/>
      <c r="B88" s="1257" t="s">
        <v>2168</v>
      </c>
      <c r="C88" s="1241" t="s">
        <v>632</v>
      </c>
      <c r="D88" s="1241" t="s">
        <v>1291</v>
      </c>
      <c r="E88" s="1240">
        <v>30</v>
      </c>
      <c r="F88" s="1264">
        <f t="shared" si="21"/>
        <v>30</v>
      </c>
      <c r="G88" s="1829"/>
      <c r="H88" s="1829" t="s">
        <v>354</v>
      </c>
      <c r="I88" s="1847"/>
      <c r="J88" s="1847"/>
      <c r="K88" s="1847"/>
      <c r="L88" s="1847"/>
      <c r="M88" s="1847"/>
      <c r="N88" s="1847">
        <v>15</v>
      </c>
      <c r="O88" s="1847">
        <v>15</v>
      </c>
      <c r="P88" s="1851"/>
      <c r="Q88" s="1851"/>
      <c r="R88" s="1851"/>
      <c r="S88" s="1851"/>
      <c r="T88" s="1851"/>
      <c r="U88" s="1851"/>
      <c r="V88" s="1851"/>
      <c r="W88" s="1851"/>
      <c r="X88" s="1851"/>
      <c r="Y88" s="1851"/>
      <c r="Z88" s="1851"/>
      <c r="AA88" s="1851"/>
      <c r="AB88" s="1851"/>
      <c r="AC88" s="1851"/>
      <c r="AD88" s="1851"/>
      <c r="AE88" s="1851"/>
      <c r="AF88" s="1851"/>
      <c r="AG88" s="1851"/>
      <c r="AH88" s="1850"/>
      <c r="AI88" s="1850"/>
      <c r="AJ88" s="1850"/>
      <c r="AK88" s="1851"/>
      <c r="AL88" s="1851"/>
      <c r="AM88" s="1851"/>
      <c r="AN88" s="1851"/>
      <c r="AO88" s="1851"/>
      <c r="AP88" s="1851"/>
      <c r="AQ88" s="1851"/>
      <c r="AR88" s="1851"/>
      <c r="AS88" s="1851"/>
      <c r="AT88" s="1851"/>
      <c r="AU88" s="1851"/>
      <c r="AV88" s="1851"/>
      <c r="AW88" s="1851"/>
      <c r="AX88" s="1851"/>
      <c r="AY88" s="1851"/>
      <c r="AZ88" s="1851"/>
      <c r="BA88" s="1851"/>
      <c r="BB88" s="1851"/>
      <c r="BC88" s="1851"/>
      <c r="BD88" s="1851"/>
      <c r="BE88" s="1858"/>
      <c r="BF88" s="1858"/>
      <c r="BG88" s="1858"/>
    </row>
    <row r="89" spans="1:59" s="1873" customFormat="1" ht="17.100000000000001" customHeight="1" x14ac:dyDescent="0.2">
      <c r="A89" s="1267"/>
      <c r="B89" s="1257" t="s">
        <v>2168</v>
      </c>
      <c r="C89" s="1241" t="s">
        <v>162</v>
      </c>
      <c r="D89" s="1241" t="s">
        <v>1292</v>
      </c>
      <c r="E89" s="1240">
        <v>30</v>
      </c>
      <c r="F89" s="1264">
        <f t="shared" si="21"/>
        <v>30</v>
      </c>
      <c r="G89" s="1829"/>
      <c r="H89" s="1829" t="s">
        <v>354</v>
      </c>
      <c r="I89" s="1847">
        <v>15</v>
      </c>
      <c r="J89" s="1847">
        <v>15</v>
      </c>
      <c r="K89" s="1847"/>
      <c r="L89" s="1847"/>
      <c r="M89" s="1847"/>
      <c r="N89" s="1847"/>
      <c r="O89" s="1847"/>
      <c r="P89" s="1851"/>
      <c r="Q89" s="1851"/>
      <c r="R89" s="1851"/>
      <c r="S89" s="1851"/>
      <c r="T89" s="1851"/>
      <c r="U89" s="1851"/>
      <c r="V89" s="1851"/>
      <c r="W89" s="1851"/>
      <c r="X89" s="1851"/>
      <c r="Y89" s="1851"/>
      <c r="Z89" s="1851"/>
      <c r="AA89" s="1851"/>
      <c r="AB89" s="1851"/>
      <c r="AC89" s="1851"/>
      <c r="AD89" s="1851"/>
      <c r="AE89" s="1851"/>
      <c r="AF89" s="1851"/>
      <c r="AG89" s="1851"/>
      <c r="AH89" s="1850"/>
      <c r="AI89" s="1850"/>
      <c r="AJ89" s="1850"/>
      <c r="AK89" s="1851"/>
      <c r="AL89" s="1851"/>
      <c r="AM89" s="1851"/>
      <c r="AN89" s="1851"/>
      <c r="AO89" s="1851"/>
      <c r="AP89" s="1851"/>
      <c r="AQ89" s="1851"/>
      <c r="AR89" s="1851"/>
      <c r="AS89" s="1851"/>
      <c r="AT89" s="1851"/>
      <c r="AU89" s="1851"/>
      <c r="AV89" s="1851"/>
      <c r="AW89" s="1851"/>
      <c r="AX89" s="1851"/>
      <c r="AY89" s="1851"/>
      <c r="AZ89" s="1851"/>
      <c r="BA89" s="1851"/>
      <c r="BB89" s="1851"/>
      <c r="BC89" s="1851"/>
      <c r="BD89" s="1851"/>
      <c r="BE89" s="1858"/>
      <c r="BF89" s="1858"/>
      <c r="BG89" s="1858"/>
    </row>
    <row r="90" spans="1:59" s="1873" customFormat="1" ht="17.100000000000001" customHeight="1" x14ac:dyDescent="0.2">
      <c r="A90" s="1267"/>
      <c r="B90" s="1257" t="s">
        <v>2168</v>
      </c>
      <c r="C90" s="1241" t="s">
        <v>119</v>
      </c>
      <c r="D90" s="1241" t="s">
        <v>991</v>
      </c>
      <c r="E90" s="1240">
        <v>45</v>
      </c>
      <c r="F90" s="1264">
        <f t="shared" si="21"/>
        <v>45</v>
      </c>
      <c r="G90" s="1829"/>
      <c r="H90" s="1829" t="s">
        <v>346</v>
      </c>
      <c r="I90" s="1847"/>
      <c r="J90" s="1847"/>
      <c r="K90" s="1847"/>
      <c r="L90" s="1847"/>
      <c r="M90" s="1847"/>
      <c r="N90" s="1847"/>
      <c r="O90" s="1847"/>
      <c r="P90" s="1847"/>
      <c r="Q90" s="1847">
        <v>20</v>
      </c>
      <c r="R90" s="1847">
        <v>20</v>
      </c>
      <c r="S90" s="1847">
        <v>5</v>
      </c>
      <c r="T90" s="1847"/>
      <c r="U90" s="1847"/>
      <c r="V90" s="1847"/>
      <c r="W90" s="1847"/>
      <c r="X90" s="1851"/>
      <c r="Y90" s="1851"/>
      <c r="Z90" s="1851"/>
      <c r="AA90" s="1851"/>
      <c r="AB90" s="1851"/>
      <c r="AC90" s="1851"/>
      <c r="AD90" s="1851"/>
      <c r="AE90" s="1851"/>
      <c r="AF90" s="1851"/>
      <c r="AG90" s="1851"/>
      <c r="AH90" s="1850"/>
      <c r="AI90" s="1850"/>
      <c r="AJ90" s="1850"/>
      <c r="AK90" s="1851"/>
      <c r="AL90" s="1851"/>
      <c r="AM90" s="1851"/>
      <c r="AN90" s="1851"/>
      <c r="AO90" s="1851"/>
      <c r="AP90" s="1851"/>
      <c r="AQ90" s="1851"/>
      <c r="AR90" s="1851"/>
      <c r="AS90" s="1851"/>
      <c r="AT90" s="1851"/>
      <c r="AU90" s="1851"/>
      <c r="AV90" s="1851"/>
      <c r="AW90" s="1851"/>
      <c r="AX90" s="1851"/>
      <c r="AY90" s="1851"/>
      <c r="AZ90" s="1851"/>
      <c r="BA90" s="1851"/>
      <c r="BB90" s="1851"/>
      <c r="BC90" s="1851"/>
      <c r="BD90" s="1851"/>
      <c r="BE90" s="1858"/>
      <c r="BF90" s="1858"/>
      <c r="BG90" s="1858"/>
    </row>
    <row r="91" spans="1:59" s="1873" customFormat="1" ht="17.100000000000001" customHeight="1" x14ac:dyDescent="0.2">
      <c r="A91" s="1267"/>
      <c r="B91" s="1257" t="s">
        <v>2168</v>
      </c>
      <c r="C91" s="1241" t="s">
        <v>163</v>
      </c>
      <c r="D91" s="1241" t="s">
        <v>1274</v>
      </c>
      <c r="E91" s="1240">
        <v>30</v>
      </c>
      <c r="F91" s="1264">
        <f t="shared" si="21"/>
        <v>30</v>
      </c>
      <c r="G91" s="1829"/>
      <c r="H91" s="1829" t="s">
        <v>346</v>
      </c>
      <c r="I91" s="1847"/>
      <c r="J91" s="1847"/>
      <c r="K91" s="1847"/>
      <c r="L91" s="1847"/>
      <c r="M91" s="1847"/>
      <c r="N91" s="1847"/>
      <c r="O91" s="1847"/>
      <c r="P91" s="1847">
        <v>30</v>
      </c>
      <c r="Q91" s="1847"/>
      <c r="R91" s="1847"/>
      <c r="S91" s="1847"/>
      <c r="T91" s="1847"/>
      <c r="U91" s="1847"/>
      <c r="V91" s="1847"/>
      <c r="W91" s="1847"/>
      <c r="X91" s="1851"/>
      <c r="Y91" s="1851"/>
      <c r="Z91" s="1851"/>
      <c r="AA91" s="1851"/>
      <c r="AB91" s="1851"/>
      <c r="AC91" s="1851"/>
      <c r="AD91" s="1851"/>
      <c r="AE91" s="1851"/>
      <c r="AF91" s="1851"/>
      <c r="AG91" s="1851"/>
      <c r="AH91" s="1850"/>
      <c r="AI91" s="1850"/>
      <c r="AJ91" s="1850"/>
      <c r="AK91" s="1851"/>
      <c r="AL91" s="1851"/>
      <c r="AM91" s="1851"/>
      <c r="AN91" s="1851"/>
      <c r="AO91" s="1851"/>
      <c r="AP91" s="1851"/>
      <c r="AQ91" s="1851"/>
      <c r="AR91" s="1851"/>
      <c r="AS91" s="1851"/>
      <c r="AT91" s="1851"/>
      <c r="AU91" s="1851"/>
      <c r="AV91" s="1851"/>
      <c r="AW91" s="1851"/>
      <c r="AX91" s="1851"/>
      <c r="AY91" s="1851"/>
      <c r="AZ91" s="1851"/>
      <c r="BA91" s="1851"/>
      <c r="BB91" s="1851"/>
      <c r="BC91" s="1851"/>
      <c r="BD91" s="1851"/>
      <c r="BE91" s="1858"/>
      <c r="BF91" s="1858"/>
      <c r="BG91" s="1858"/>
    </row>
    <row r="92" spans="1:59" s="1873" customFormat="1" ht="17.100000000000001" customHeight="1" x14ac:dyDescent="0.2">
      <c r="A92" s="1267"/>
      <c r="B92" s="1257" t="s">
        <v>2168</v>
      </c>
      <c r="C92" s="1241" t="s">
        <v>164</v>
      </c>
      <c r="D92" s="1241" t="s">
        <v>966</v>
      </c>
      <c r="E92" s="1240">
        <v>30</v>
      </c>
      <c r="F92" s="1264">
        <f t="shared" si="21"/>
        <v>30</v>
      </c>
      <c r="G92" s="1829"/>
      <c r="H92" s="1829" t="s">
        <v>346</v>
      </c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>
        <v>15</v>
      </c>
      <c r="T92" s="1847">
        <v>15</v>
      </c>
      <c r="U92" s="1847"/>
      <c r="V92" s="1847"/>
      <c r="W92" s="1847"/>
      <c r="X92" s="1851"/>
      <c r="Y92" s="1851"/>
      <c r="Z92" s="1851"/>
      <c r="AA92" s="1851"/>
      <c r="AB92" s="1851"/>
      <c r="AC92" s="1851"/>
      <c r="AD92" s="1851"/>
      <c r="AE92" s="1851"/>
      <c r="AF92" s="1851"/>
      <c r="AG92" s="1851"/>
      <c r="AH92" s="1850"/>
      <c r="AI92" s="1850"/>
      <c r="AJ92" s="1850"/>
      <c r="AK92" s="1851"/>
      <c r="AL92" s="1851"/>
      <c r="AM92" s="1851"/>
      <c r="AN92" s="1851"/>
      <c r="AO92" s="1851"/>
      <c r="AP92" s="1851"/>
      <c r="AQ92" s="1851"/>
      <c r="AR92" s="1851"/>
      <c r="AS92" s="1851"/>
      <c r="AT92" s="1851"/>
      <c r="AU92" s="1851"/>
      <c r="AV92" s="1851"/>
      <c r="AW92" s="1851"/>
      <c r="AX92" s="1851"/>
      <c r="AY92" s="1851"/>
      <c r="AZ92" s="1851"/>
      <c r="BA92" s="1851"/>
      <c r="BB92" s="1851"/>
      <c r="BC92" s="1851"/>
      <c r="BD92" s="1851"/>
      <c r="BE92" s="1858"/>
      <c r="BF92" s="1858"/>
      <c r="BG92" s="1858"/>
    </row>
    <row r="93" spans="1:59" s="1873" customFormat="1" ht="17.100000000000001" customHeight="1" x14ac:dyDescent="0.2">
      <c r="A93" s="1267"/>
      <c r="B93" s="1257" t="s">
        <v>2168</v>
      </c>
      <c r="C93" s="1241" t="s">
        <v>67</v>
      </c>
      <c r="D93" s="1241" t="s">
        <v>1275</v>
      </c>
      <c r="E93" s="1264">
        <v>60</v>
      </c>
      <c r="F93" s="1264">
        <f t="shared" si="21"/>
        <v>60</v>
      </c>
      <c r="G93" s="1829"/>
      <c r="H93" s="1829" t="s">
        <v>2169</v>
      </c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847">
        <v>4</v>
      </c>
      <c r="U93" s="1847"/>
      <c r="V93" s="1847"/>
      <c r="W93" s="1847"/>
      <c r="X93" s="1851">
        <v>20</v>
      </c>
      <c r="Y93" s="1851">
        <v>20</v>
      </c>
      <c r="Z93" s="1847">
        <v>16</v>
      </c>
      <c r="AA93" s="1847"/>
      <c r="AB93" s="1847"/>
      <c r="AC93" s="1847"/>
      <c r="AD93" s="1847"/>
      <c r="AE93" s="1847"/>
      <c r="AF93" s="1847"/>
      <c r="AG93" s="1847"/>
      <c r="AH93" s="1850"/>
      <c r="AI93" s="1850"/>
      <c r="AJ93" s="1850"/>
      <c r="AK93" s="1851"/>
      <c r="AL93" s="1851"/>
      <c r="AM93" s="1851"/>
      <c r="AN93" s="1851"/>
      <c r="AO93" s="1851"/>
      <c r="AP93" s="1851"/>
      <c r="AQ93" s="1851"/>
      <c r="AR93" s="1851"/>
      <c r="AS93" s="1851"/>
      <c r="AT93" s="1851"/>
      <c r="AU93" s="1851"/>
      <c r="AV93" s="1851"/>
      <c r="AW93" s="1851"/>
      <c r="AX93" s="1851"/>
      <c r="AY93" s="1851"/>
      <c r="AZ93" s="1851"/>
      <c r="BA93" s="1851"/>
      <c r="BB93" s="1851"/>
      <c r="BC93" s="1851"/>
      <c r="BD93" s="1851"/>
      <c r="BE93" s="1858"/>
      <c r="BF93" s="1858"/>
      <c r="BG93" s="1858"/>
    </row>
    <row r="94" spans="1:59" s="1873" customFormat="1" ht="17.100000000000001" customHeight="1" x14ac:dyDescent="0.2">
      <c r="A94" s="1267"/>
      <c r="B94" s="1257" t="s">
        <v>2168</v>
      </c>
      <c r="C94" s="1241" t="s">
        <v>98</v>
      </c>
      <c r="D94" s="1241" t="s">
        <v>1293</v>
      </c>
      <c r="E94" s="1264">
        <v>90</v>
      </c>
      <c r="F94" s="1264">
        <f t="shared" si="21"/>
        <v>90</v>
      </c>
      <c r="G94" s="1829"/>
      <c r="H94" s="1829" t="s">
        <v>2170</v>
      </c>
      <c r="I94" s="1851"/>
      <c r="J94" s="1851"/>
      <c r="K94" s="1851"/>
      <c r="L94" s="1851"/>
      <c r="M94" s="1851"/>
      <c r="N94" s="1851"/>
      <c r="O94" s="1851"/>
      <c r="P94" s="1851"/>
      <c r="Q94" s="1851"/>
      <c r="R94" s="1851"/>
      <c r="S94" s="1851"/>
      <c r="T94" s="1851"/>
      <c r="U94" s="1847">
        <v>12</v>
      </c>
      <c r="V94" s="1847">
        <v>12</v>
      </c>
      <c r="W94" s="1847">
        <v>12</v>
      </c>
      <c r="X94" s="1851"/>
      <c r="Y94" s="1851"/>
      <c r="Z94" s="1847"/>
      <c r="AA94" s="1847">
        <v>16</v>
      </c>
      <c r="AB94" s="1847">
        <v>16</v>
      </c>
      <c r="AC94" s="1847">
        <v>16</v>
      </c>
      <c r="AD94" s="1847">
        <v>6</v>
      </c>
      <c r="AE94" s="1847"/>
      <c r="AF94" s="1847"/>
      <c r="AG94" s="1847"/>
      <c r="AH94" s="1850"/>
      <c r="AI94" s="1850"/>
      <c r="AJ94" s="1850"/>
      <c r="AK94" s="1851"/>
      <c r="AL94" s="1851"/>
      <c r="AM94" s="1851"/>
      <c r="AN94" s="1851"/>
      <c r="AO94" s="1851"/>
      <c r="AP94" s="1851"/>
      <c r="AQ94" s="1851"/>
      <c r="AR94" s="1851"/>
      <c r="AS94" s="1851"/>
      <c r="AT94" s="1851"/>
      <c r="AU94" s="1851"/>
      <c r="AV94" s="1851"/>
      <c r="AW94" s="1851"/>
      <c r="AX94" s="1851"/>
      <c r="AY94" s="1851"/>
      <c r="AZ94" s="1851"/>
      <c r="BA94" s="1851"/>
      <c r="BB94" s="1851"/>
      <c r="BC94" s="1851"/>
      <c r="BD94" s="1851"/>
      <c r="BE94" s="1858"/>
      <c r="BF94" s="1858"/>
      <c r="BG94" s="1858"/>
    </row>
    <row r="95" spans="1:59" s="1873" customFormat="1" ht="17.100000000000001" customHeight="1" x14ac:dyDescent="0.2">
      <c r="A95" s="1267"/>
      <c r="B95" s="1257" t="s">
        <v>2168</v>
      </c>
      <c r="C95" s="1241" t="s">
        <v>47</v>
      </c>
      <c r="D95" s="1265" t="s">
        <v>1294</v>
      </c>
      <c r="E95" s="1264">
        <v>60</v>
      </c>
      <c r="F95" s="1264">
        <f t="shared" si="21"/>
        <v>60</v>
      </c>
      <c r="G95" s="1829"/>
      <c r="H95" s="1829" t="s">
        <v>362</v>
      </c>
      <c r="I95" s="1851"/>
      <c r="J95" s="1851"/>
      <c r="K95" s="1851"/>
      <c r="L95" s="1851"/>
      <c r="M95" s="1851"/>
      <c r="N95" s="1851"/>
      <c r="O95" s="1851"/>
      <c r="P95" s="1851"/>
      <c r="Q95" s="1851"/>
      <c r="R95" s="1851"/>
      <c r="S95" s="1851"/>
      <c r="T95" s="1851"/>
      <c r="U95" s="1851"/>
      <c r="V95" s="1851"/>
      <c r="W95" s="1851"/>
      <c r="X95" s="1851"/>
      <c r="Y95" s="1851"/>
      <c r="Z95" s="1847"/>
      <c r="AA95" s="1847"/>
      <c r="AB95" s="1847"/>
      <c r="AC95" s="1847"/>
      <c r="AD95" s="1847">
        <v>12</v>
      </c>
      <c r="AE95" s="1847">
        <v>16</v>
      </c>
      <c r="AF95" s="1847">
        <v>16</v>
      </c>
      <c r="AG95" s="1847">
        <v>16</v>
      </c>
      <c r="AH95" s="1850"/>
      <c r="AI95" s="1850"/>
      <c r="AJ95" s="1850"/>
      <c r="AK95" s="1851"/>
      <c r="AL95" s="1851"/>
      <c r="AM95" s="1851"/>
      <c r="AN95" s="1851"/>
      <c r="AO95" s="1851"/>
      <c r="AP95" s="1851"/>
      <c r="AQ95" s="1851"/>
      <c r="AR95" s="1851"/>
      <c r="AS95" s="1851"/>
      <c r="AT95" s="1851"/>
      <c r="AU95" s="1851"/>
      <c r="AV95" s="1851"/>
      <c r="AW95" s="1851"/>
      <c r="AX95" s="1851"/>
      <c r="AY95" s="1851"/>
      <c r="AZ95" s="1851"/>
      <c r="BA95" s="1851"/>
      <c r="BB95" s="1851"/>
      <c r="BC95" s="1851"/>
      <c r="BD95" s="1851"/>
      <c r="BE95" s="1858"/>
      <c r="BF95" s="1858"/>
      <c r="BG95" s="1858"/>
    </row>
    <row r="96" spans="1:59" s="1873" customFormat="1" ht="17.100000000000001" customHeight="1" x14ac:dyDescent="0.2">
      <c r="A96" s="1267"/>
      <c r="B96" s="1257" t="s">
        <v>2168</v>
      </c>
      <c r="C96" s="1241" t="s">
        <v>49</v>
      </c>
      <c r="D96" s="1241" t="s">
        <v>1295</v>
      </c>
      <c r="E96" s="1234">
        <v>180</v>
      </c>
      <c r="F96" s="1264">
        <f t="shared" si="21"/>
        <v>180</v>
      </c>
      <c r="G96" s="1829"/>
      <c r="H96" s="1829" t="s">
        <v>364</v>
      </c>
      <c r="I96" s="1851"/>
      <c r="J96" s="1851"/>
      <c r="K96" s="1851"/>
      <c r="L96" s="1851"/>
      <c r="M96" s="1851"/>
      <c r="N96" s="1851"/>
      <c r="O96" s="1851"/>
      <c r="P96" s="1851"/>
      <c r="Q96" s="1851"/>
      <c r="R96" s="1851"/>
      <c r="S96" s="1851"/>
      <c r="T96" s="1851"/>
      <c r="U96" s="1851"/>
      <c r="V96" s="1851"/>
      <c r="W96" s="1851"/>
      <c r="X96" s="1851"/>
      <c r="Y96" s="1851"/>
      <c r="Z96" s="1847"/>
      <c r="AA96" s="1847"/>
      <c r="AB96" s="1847"/>
      <c r="AC96" s="1847"/>
      <c r="AD96" s="1847"/>
      <c r="AE96" s="1847"/>
      <c r="AF96" s="1847"/>
      <c r="AG96" s="1847"/>
      <c r="AH96" s="1850"/>
      <c r="AI96" s="1850"/>
      <c r="AJ96" s="1850"/>
      <c r="AK96" s="1847">
        <v>20</v>
      </c>
      <c r="AL96" s="1847">
        <v>20</v>
      </c>
      <c r="AM96" s="1847">
        <v>20</v>
      </c>
      <c r="AN96" s="1847">
        <v>20</v>
      </c>
      <c r="AO96" s="1847">
        <v>20</v>
      </c>
      <c r="AP96" s="1847">
        <v>20</v>
      </c>
      <c r="AQ96" s="1847">
        <v>20</v>
      </c>
      <c r="AR96" s="1847">
        <v>20</v>
      </c>
      <c r="AS96" s="1847">
        <v>20</v>
      </c>
      <c r="AT96" s="1851"/>
      <c r="AU96" s="1851"/>
      <c r="AV96" s="1851"/>
      <c r="AW96" s="1851"/>
      <c r="AX96" s="1851"/>
      <c r="AY96" s="1851"/>
      <c r="AZ96" s="1851"/>
      <c r="BA96" s="1851"/>
      <c r="BB96" s="1851"/>
      <c r="BC96" s="1851"/>
      <c r="BD96" s="1851"/>
      <c r="BE96" s="1858"/>
      <c r="BF96" s="1858"/>
      <c r="BG96" s="1858"/>
    </row>
    <row r="97" spans="1:59" s="1873" customFormat="1" ht="17.100000000000001" customHeight="1" x14ac:dyDescent="0.2">
      <c r="A97" s="1267"/>
      <c r="B97" s="1257" t="s">
        <v>2168</v>
      </c>
      <c r="C97" s="1241" t="s">
        <v>50</v>
      </c>
      <c r="D97" s="1241" t="s">
        <v>1296</v>
      </c>
      <c r="E97" s="1266" t="s">
        <v>2167</v>
      </c>
      <c r="F97" s="1264">
        <f t="shared" si="21"/>
        <v>120</v>
      </c>
      <c r="G97" s="1829"/>
      <c r="H97" s="1829" t="s">
        <v>357</v>
      </c>
      <c r="I97" s="1851"/>
      <c r="J97" s="1851"/>
      <c r="K97" s="1851"/>
      <c r="L97" s="1851"/>
      <c r="M97" s="1851"/>
      <c r="N97" s="1851"/>
      <c r="O97" s="1851"/>
      <c r="P97" s="1851"/>
      <c r="Q97" s="1851"/>
      <c r="R97" s="1851"/>
      <c r="S97" s="1851"/>
      <c r="T97" s="1851"/>
      <c r="U97" s="1851"/>
      <c r="V97" s="1851"/>
      <c r="W97" s="1851"/>
      <c r="X97" s="1851"/>
      <c r="Y97" s="1851"/>
      <c r="Z97" s="1851"/>
      <c r="AA97" s="1851"/>
      <c r="AB97" s="1851"/>
      <c r="AC97" s="1851"/>
      <c r="AD97" s="1851"/>
      <c r="AE97" s="1851"/>
      <c r="AF97" s="1851"/>
      <c r="AG97" s="1851"/>
      <c r="AH97" s="1850"/>
      <c r="AI97" s="1850"/>
      <c r="AJ97" s="1850"/>
      <c r="AK97" s="1851"/>
      <c r="AL97" s="1851"/>
      <c r="AM97" s="1851"/>
      <c r="AN97" s="1851"/>
      <c r="AO97" s="1851"/>
      <c r="AP97" s="1851"/>
      <c r="AQ97" s="1851"/>
      <c r="AR97" s="1851"/>
      <c r="AS97" s="1851"/>
      <c r="AT97" s="1851"/>
      <c r="AU97" s="1851"/>
      <c r="AV97" s="1851"/>
      <c r="AW97" s="1851"/>
      <c r="AX97" s="1847">
        <v>20</v>
      </c>
      <c r="AY97" s="1847">
        <v>24</v>
      </c>
      <c r="AZ97" s="1847">
        <v>24</v>
      </c>
      <c r="BA97" s="1847">
        <v>24</v>
      </c>
      <c r="BB97" s="1847">
        <v>24</v>
      </c>
      <c r="BC97" s="1847">
        <v>4</v>
      </c>
      <c r="BD97" s="1847" t="s">
        <v>2150</v>
      </c>
      <c r="BE97" s="1858"/>
      <c r="BF97" s="1858"/>
      <c r="BG97" s="1858"/>
    </row>
    <row r="98" spans="1:59" s="1873" customFormat="1" ht="17.100000000000001" customHeight="1" x14ac:dyDescent="0.2">
      <c r="A98" s="1267"/>
      <c r="B98" s="1257" t="s">
        <v>2168</v>
      </c>
      <c r="C98" s="1241" t="s">
        <v>68</v>
      </c>
      <c r="D98" s="1241" t="s">
        <v>1297</v>
      </c>
      <c r="E98" s="1266" t="s">
        <v>1802</v>
      </c>
      <c r="F98" s="1264">
        <f t="shared" si="21"/>
        <v>90</v>
      </c>
      <c r="G98" s="1829"/>
      <c r="H98" s="1829" t="s">
        <v>2171</v>
      </c>
      <c r="I98" s="1851"/>
      <c r="J98" s="1851"/>
      <c r="K98" s="1851"/>
      <c r="L98" s="1851"/>
      <c r="M98" s="1851"/>
      <c r="N98" s="1851"/>
      <c r="O98" s="1851"/>
      <c r="P98" s="1851"/>
      <c r="Q98" s="1851"/>
      <c r="R98" s="1851"/>
      <c r="S98" s="1851"/>
      <c r="T98" s="1851"/>
      <c r="U98" s="1851"/>
      <c r="V98" s="1851"/>
      <c r="W98" s="1851"/>
      <c r="X98" s="1851"/>
      <c r="Y98" s="1851"/>
      <c r="Z98" s="1851"/>
      <c r="AA98" s="1851"/>
      <c r="AB98" s="1851"/>
      <c r="AC98" s="1851"/>
      <c r="AD98" s="1851"/>
      <c r="AE98" s="1851"/>
      <c r="AF98" s="1851"/>
      <c r="AG98" s="1851"/>
      <c r="AH98" s="1850"/>
      <c r="AI98" s="1850"/>
      <c r="AJ98" s="1850"/>
      <c r="AK98" s="1851"/>
      <c r="AL98" s="1851"/>
      <c r="AM98" s="1851"/>
      <c r="AN98" s="1851"/>
      <c r="AO98" s="1851"/>
      <c r="AP98" s="1851"/>
      <c r="AQ98" s="1851"/>
      <c r="AR98" s="1851"/>
      <c r="AS98" s="1851"/>
      <c r="AT98" s="1847">
        <v>20</v>
      </c>
      <c r="AU98" s="1847">
        <v>20</v>
      </c>
      <c r="AV98" s="1847">
        <v>24</v>
      </c>
      <c r="AW98" s="1847">
        <v>24</v>
      </c>
      <c r="AX98" s="1847">
        <v>2</v>
      </c>
      <c r="AY98" s="1851"/>
      <c r="AZ98" s="1851"/>
      <c r="BA98" s="1851"/>
      <c r="BB98" s="1851"/>
      <c r="BC98" s="1851"/>
      <c r="BD98" s="1851"/>
      <c r="BE98" s="1858"/>
      <c r="BF98" s="1858"/>
      <c r="BG98" s="1858"/>
    </row>
    <row r="99" spans="1:59" s="1873" customFormat="1" ht="17.100000000000001" customHeight="1" x14ac:dyDescent="0.2">
      <c r="A99" s="1268"/>
      <c r="B99" s="424" t="s">
        <v>2162</v>
      </c>
      <c r="C99" s="1816"/>
      <c r="D99" s="1816" t="s">
        <v>843</v>
      </c>
      <c r="E99" s="1816">
        <f>SUM(E80:E98)</f>
        <v>900</v>
      </c>
      <c r="F99" s="1816">
        <f>SUM(F80:F98)</f>
        <v>825</v>
      </c>
      <c r="G99" s="1818"/>
      <c r="H99" s="1818"/>
      <c r="I99" s="1849"/>
      <c r="J99" s="1849"/>
      <c r="K99" s="1849"/>
      <c r="L99" s="1849"/>
      <c r="M99" s="1849"/>
      <c r="N99" s="1849"/>
      <c r="O99" s="1849"/>
      <c r="P99" s="1849"/>
      <c r="Q99" s="1849"/>
      <c r="R99" s="1849"/>
      <c r="S99" s="1849"/>
      <c r="T99" s="1849"/>
      <c r="U99" s="1849"/>
      <c r="V99" s="1849"/>
      <c r="W99" s="1849"/>
      <c r="X99" s="1849"/>
      <c r="Y99" s="1849"/>
      <c r="Z99" s="1849"/>
      <c r="AA99" s="1849"/>
      <c r="AB99" s="1849"/>
      <c r="AC99" s="1849"/>
      <c r="AD99" s="1849"/>
      <c r="AE99" s="1849"/>
      <c r="AF99" s="1849"/>
      <c r="AG99" s="1849"/>
      <c r="AH99" s="1850"/>
      <c r="AI99" s="1850"/>
      <c r="AJ99" s="1850"/>
      <c r="AK99" s="1851"/>
      <c r="AL99" s="1849"/>
      <c r="AM99" s="1849"/>
      <c r="AN99" s="1849"/>
      <c r="AO99" s="1849"/>
      <c r="AP99" s="1849"/>
      <c r="AQ99" s="1849"/>
      <c r="AR99" s="1849"/>
      <c r="AS99" s="1849"/>
      <c r="AT99" s="1849"/>
      <c r="AU99" s="1849"/>
      <c r="AV99" s="1849"/>
      <c r="AW99" s="1849"/>
      <c r="AX99" s="1849"/>
      <c r="AY99" s="1849"/>
      <c r="AZ99" s="1849"/>
      <c r="BA99" s="1849"/>
      <c r="BB99" s="1849"/>
      <c r="BC99" s="1849"/>
      <c r="BD99" s="1851"/>
      <c r="BE99" s="1858"/>
      <c r="BF99" s="1858"/>
      <c r="BG99" s="1858"/>
    </row>
  </sheetData>
  <mergeCells count="29">
    <mergeCell ref="A59:A78"/>
    <mergeCell ref="AY7:BC7"/>
    <mergeCell ref="BD7:BG7"/>
    <mergeCell ref="A11:A18"/>
    <mergeCell ref="A19:A35"/>
    <mergeCell ref="A36:A47"/>
    <mergeCell ref="A49:A58"/>
    <mergeCell ref="Z7:AC7"/>
    <mergeCell ref="AD7:AH7"/>
    <mergeCell ref="AI7:AL7"/>
    <mergeCell ref="AM7:AP7"/>
    <mergeCell ref="AQ7:AT7"/>
    <mergeCell ref="AU7:AX7"/>
    <mergeCell ref="G7:G10"/>
    <mergeCell ref="H7:H10"/>
    <mergeCell ref="I7:K7"/>
    <mergeCell ref="L7:P7"/>
    <mergeCell ref="Q7:T7"/>
    <mergeCell ref="U7:Y7"/>
    <mergeCell ref="A1:D1"/>
    <mergeCell ref="A2:D2"/>
    <mergeCell ref="A3:D3"/>
    <mergeCell ref="A4:BG4"/>
    <mergeCell ref="A7:A10"/>
    <mergeCell ref="B7:B10"/>
    <mergeCell ref="C7:C10"/>
    <mergeCell ref="D7:D10"/>
    <mergeCell ref="E7:E10"/>
    <mergeCell ref="F7:F10"/>
  </mergeCells>
  <pageMargins left="0" right="0" top="0.39370078740157483" bottom="0" header="0.31496062992125984" footer="0.31496062992125984"/>
  <pageSetup paperSize="9" orientation="landscape" r:id="rId1"/>
  <headerFooter>
    <oddFooter>&amp;C&amp;P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15</vt:i4>
      </vt:variant>
    </vt:vector>
  </HeadingPairs>
  <TitlesOfParts>
    <vt:vector size="31" baseType="lpstr">
      <vt:lpstr>KH tại trường</vt:lpstr>
      <vt:lpstr>KH Đồng Tháp</vt:lpstr>
      <vt:lpstr>LOP</vt:lpstr>
      <vt:lpstr>DL1</vt:lpstr>
      <vt:lpstr>DL2</vt:lpstr>
      <vt:lpstr>KD1</vt:lpstr>
      <vt:lpstr>KD2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4.GV</vt:lpstr>
      <vt:lpstr>'CK1'!Print_Area</vt:lpstr>
      <vt:lpstr>'CK2'!Print_Area</vt:lpstr>
      <vt:lpstr>'DL1'!Print_Area</vt:lpstr>
      <vt:lpstr>'DL2'!Print_Area</vt:lpstr>
      <vt:lpstr>LOP!Print_Area</vt:lpstr>
      <vt:lpstr>'XD1'!Print_Area</vt:lpstr>
      <vt:lpstr>'XD2'!Print_Area</vt:lpstr>
      <vt:lpstr>'4.GV'!Print_Titles</vt:lpstr>
      <vt:lpstr>'CK1'!Print_Titles</vt:lpstr>
      <vt:lpstr>'CK2'!Print_Titles</vt:lpstr>
      <vt:lpstr>'DL1'!Print_Titles</vt:lpstr>
      <vt:lpstr>'DL2'!Print_Titles</vt:lpstr>
      <vt:lpstr>LOP!Print_Titles</vt:lpstr>
      <vt:lpstr>'XD1'!Print_Titles</vt:lpstr>
      <vt:lpstr>'XD2'!Print_Titles</vt:lpstr>
    </vt:vector>
  </TitlesOfParts>
  <Company>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NAM</dc:creator>
  <cp:lastModifiedBy>Admin</cp:lastModifiedBy>
  <cp:lastPrinted>2023-09-06T00:30:54Z</cp:lastPrinted>
  <dcterms:created xsi:type="dcterms:W3CDTF">2008-08-31T00:37:33Z</dcterms:created>
  <dcterms:modified xsi:type="dcterms:W3CDTF">2024-02-20T07:57:54Z</dcterms:modified>
</cp:coreProperties>
</file>